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6765" yWindow="1020" windowWidth="15375" windowHeight="15900" tabRatio="821"/>
  </bookViews>
  <sheets>
    <sheet name="市町村別" sheetId="1" r:id="rId1"/>
    <sheet name="県民局別" sheetId="39" r:id="rId2"/>
    <sheet name="岡山市" sheetId="3" r:id="rId3"/>
    <sheet name="北区" sheetId="4" r:id="rId4"/>
    <sheet name="中区" sheetId="9" r:id="rId5"/>
    <sheet name="東区" sheetId="11" r:id="rId6"/>
    <sheet name="南区" sheetId="12" r:id="rId7"/>
    <sheet name="倉敷市" sheetId="8" r:id="rId8"/>
    <sheet name="津山市" sheetId="13" r:id="rId9"/>
    <sheet name="玉野市" sheetId="14" r:id="rId10"/>
    <sheet name="笠岡市" sheetId="15" r:id="rId11"/>
    <sheet name="井原市" sheetId="17" r:id="rId12"/>
    <sheet name="総社市" sheetId="18" r:id="rId13"/>
    <sheet name="高梁市" sheetId="19" r:id="rId14"/>
    <sheet name="新見市" sheetId="20" r:id="rId15"/>
    <sheet name="備前市" sheetId="21" r:id="rId16"/>
    <sheet name="瀬戸内市" sheetId="22" r:id="rId17"/>
    <sheet name="赤磐市" sheetId="23" r:id="rId18"/>
    <sheet name="真庭市" sheetId="24" r:id="rId19"/>
    <sheet name="美作市" sheetId="25" r:id="rId20"/>
    <sheet name="浅口市" sheetId="26" r:id="rId21"/>
    <sheet name="和気町" sheetId="27" r:id="rId22"/>
    <sheet name="早島町" sheetId="28" r:id="rId23"/>
    <sheet name="里庄町" sheetId="29" r:id="rId24"/>
    <sheet name="矢掛町" sheetId="30" r:id="rId25"/>
    <sheet name="新庄村" sheetId="31" r:id="rId26"/>
    <sheet name="鏡野町" sheetId="32" r:id="rId27"/>
    <sheet name="勝央町" sheetId="33" r:id="rId28"/>
    <sheet name="奈義町" sheetId="34" r:id="rId29"/>
    <sheet name="西粟倉村" sheetId="35" r:id="rId30"/>
    <sheet name="久米南町" sheetId="36" r:id="rId31"/>
    <sheet name="美咲町" sheetId="37" r:id="rId32"/>
    <sheet name="吉備中央町" sheetId="38" r:id="rId33"/>
  </sheets>
  <definedNames>
    <definedName name="_xlnm._FilterDatabase" localSheetId="11" hidden="1">井原市!$A$7:$L$610</definedName>
    <definedName name="_xlnm._FilterDatabase" localSheetId="2" hidden="1">岡山市!$A$7:$J$11</definedName>
    <definedName name="_xlnm._FilterDatabase" localSheetId="10" hidden="1">笠岡市!$A$7:$L$468</definedName>
    <definedName name="_xlnm._FilterDatabase" localSheetId="32" hidden="1">吉備中央町!$A$7:$L$353</definedName>
    <definedName name="_xlnm._FilterDatabase" localSheetId="30" hidden="1">久米南町!$A$7:$L$108</definedName>
    <definedName name="_xlnm._FilterDatabase" localSheetId="26" hidden="1">鏡野町!$A$7:$L$531</definedName>
    <definedName name="_xlnm._FilterDatabase" localSheetId="9" hidden="1">玉野市!$A$7:$L$385</definedName>
    <definedName name="_xlnm._FilterDatabase" localSheetId="13" hidden="1">高梁市!$A$7:$L$1174</definedName>
    <definedName name="_xlnm._FilterDatabase" localSheetId="0" hidden="1">市町村別!$A$7:$J$34</definedName>
    <definedName name="_xlnm._FilterDatabase" localSheetId="27" hidden="1">勝央町!$A$7:$L$41</definedName>
    <definedName name="_xlnm._FilterDatabase" localSheetId="14" hidden="1">新見市!$A$7:$L$1038</definedName>
    <definedName name="_xlnm._FilterDatabase" localSheetId="25" hidden="1">新庄村!$A$7:$L$79</definedName>
    <definedName name="_xlnm._FilterDatabase" localSheetId="18" hidden="1">真庭市!$A$7:$L$1417</definedName>
    <definedName name="_xlnm._FilterDatabase" localSheetId="16" hidden="1">瀬戸内市!$A$7:$L$136</definedName>
    <definedName name="_xlnm._FilterDatabase" localSheetId="29" hidden="1">西粟倉村!$A$7:$L$103</definedName>
    <definedName name="_xlnm._FilterDatabase" localSheetId="17" hidden="1">赤磐市!$A$7:$L$485</definedName>
    <definedName name="_xlnm._FilterDatabase" localSheetId="20" hidden="1">浅口市!$A$7:$L$180</definedName>
    <definedName name="_xlnm._FilterDatabase" localSheetId="7" hidden="1">倉敷市!$A$7:$L$626</definedName>
    <definedName name="_xlnm._FilterDatabase" localSheetId="22" hidden="1">早島町!$A$7:$L$18</definedName>
    <definedName name="_xlnm._FilterDatabase" localSheetId="12" hidden="1">総社市!$A$7:$L$423</definedName>
    <definedName name="_xlnm._FilterDatabase" localSheetId="4" hidden="1">中区!$A$7:$L$77</definedName>
    <definedName name="_xlnm._FilterDatabase" localSheetId="8" hidden="1">津山市!$A$7:$L$678</definedName>
    <definedName name="_xlnm._FilterDatabase" localSheetId="5" hidden="1">東区!$A$7:$L$308</definedName>
    <definedName name="_xlnm._FilterDatabase" localSheetId="28" hidden="1">奈義町!$A$7:$L$73</definedName>
    <definedName name="_xlnm._FilterDatabase" localSheetId="6" hidden="1">南区!$A$7:$L$166</definedName>
    <definedName name="_xlnm._FilterDatabase" localSheetId="15" hidden="1">備前市!$A$7:$L$556</definedName>
    <definedName name="_xlnm._FilterDatabase" localSheetId="31" hidden="1">美咲町!$A$7:$L$544</definedName>
    <definedName name="_xlnm._FilterDatabase" localSheetId="19" hidden="1">美作市!$A$7:$L$924</definedName>
    <definedName name="_xlnm._FilterDatabase" localSheetId="3" hidden="1">北区!$A$7:$L$974</definedName>
    <definedName name="_xlnm._FilterDatabase" localSheetId="24" hidden="1">矢掛町!$A$7:$L$247</definedName>
    <definedName name="_xlnm._FilterDatabase" localSheetId="23" hidden="1">里庄町!$A$7:$L$28</definedName>
    <definedName name="_xlnm._FilterDatabase" localSheetId="21" hidden="1">和気町!$A$7:$L$255</definedName>
    <definedName name="_xlnm.Print_Area" localSheetId="1">県民局別!$A$1:$J$47</definedName>
  </definedNames>
  <calcPr calcId="162913"/>
</workbook>
</file>

<file path=xl/calcChain.xml><?xml version="1.0" encoding="utf-8"?>
<calcChain xmlns="http://schemas.openxmlformats.org/spreadsheetml/2006/main">
  <c r="F32" i="39" l="1"/>
  <c r="E32" i="39"/>
  <c r="D32" i="39"/>
  <c r="C32" i="39"/>
  <c r="I32" i="39" s="1"/>
  <c r="B32" i="39"/>
  <c r="H32" i="39" s="1"/>
  <c r="G17" i="39"/>
  <c r="F17" i="39"/>
  <c r="E17" i="39"/>
  <c r="D17" i="39"/>
  <c r="C17" i="39"/>
  <c r="B17" i="39"/>
  <c r="F7" i="39"/>
  <c r="E7" i="39"/>
  <c r="D7" i="39"/>
  <c r="C7" i="39"/>
  <c r="B7" i="39"/>
  <c r="H17" i="39" l="1"/>
  <c r="I17" i="39"/>
  <c r="H7" i="39"/>
  <c r="I7" i="39"/>
  <c r="G13" i="39"/>
  <c r="F41" i="39"/>
  <c r="E41" i="39"/>
  <c r="D41" i="39"/>
  <c r="C41" i="39"/>
  <c r="B41" i="39"/>
  <c r="F38" i="39"/>
  <c r="E38" i="39"/>
  <c r="D38" i="39"/>
  <c r="C38" i="39"/>
  <c r="B38" i="39"/>
  <c r="F33" i="39"/>
  <c r="E33" i="39"/>
  <c r="D33" i="39"/>
  <c r="C33" i="39"/>
  <c r="B33" i="39"/>
  <c r="F30" i="39"/>
  <c r="E30" i="39"/>
  <c r="D30" i="39"/>
  <c r="C30" i="39"/>
  <c r="B30" i="39"/>
  <c r="F28" i="39"/>
  <c r="E28" i="39"/>
  <c r="D28" i="39"/>
  <c r="C28" i="39"/>
  <c r="B28" i="39"/>
  <c r="F22" i="39"/>
  <c r="E22" i="39"/>
  <c r="D22" i="39"/>
  <c r="C22" i="39"/>
  <c r="B22" i="39"/>
  <c r="F18" i="39"/>
  <c r="E18" i="39"/>
  <c r="D18" i="39"/>
  <c r="C18" i="39"/>
  <c r="B18" i="39"/>
  <c r="F13" i="39"/>
  <c r="E13" i="39"/>
  <c r="D13" i="39"/>
  <c r="C13" i="39"/>
  <c r="B13" i="39"/>
  <c r="G8" i="39"/>
  <c r="F8" i="39"/>
  <c r="E8" i="39"/>
  <c r="D8" i="39"/>
  <c r="C8" i="39"/>
  <c r="B8" i="39"/>
  <c r="E35" i="1"/>
  <c r="D35" i="1"/>
  <c r="C35" i="1"/>
  <c r="B35" i="1"/>
  <c r="H18" i="39" l="1"/>
  <c r="H41" i="39"/>
  <c r="I41" i="39"/>
  <c r="I30" i="39"/>
  <c r="H30" i="39"/>
  <c r="H13" i="39"/>
  <c r="H33" i="39"/>
  <c r="I13" i="39"/>
  <c r="H8" i="39"/>
  <c r="H28" i="39"/>
  <c r="H38" i="39"/>
  <c r="I28" i="39"/>
  <c r="I8" i="39"/>
  <c r="H22" i="39"/>
  <c r="H35" i="1" l="1"/>
  <c r="G33" i="39" l="1"/>
  <c r="I33" i="39" s="1"/>
  <c r="F31" i="39"/>
  <c r="E31" i="39"/>
  <c r="D31" i="39"/>
  <c r="C31" i="39"/>
  <c r="B31" i="39"/>
  <c r="F29" i="39"/>
  <c r="E29" i="39"/>
  <c r="D29" i="39"/>
  <c r="C29" i="39"/>
  <c r="B29" i="39"/>
  <c r="I29" i="39" l="1"/>
  <c r="H29" i="39"/>
  <c r="H31" i="39"/>
  <c r="I31" i="39"/>
  <c r="M77" i="31"/>
  <c r="M78" i="31"/>
  <c r="M79" i="31"/>
  <c r="E6" i="31"/>
  <c r="M540" i="37"/>
  <c r="M541" i="37"/>
  <c r="M542" i="37"/>
  <c r="M543" i="37"/>
  <c r="M544" i="37"/>
  <c r="E6" i="37"/>
  <c r="M245" i="30"/>
  <c r="M246" i="30"/>
  <c r="M247" i="30"/>
  <c r="E6" i="30"/>
  <c r="M28" i="29"/>
  <c r="E6" i="29"/>
  <c r="M19" i="28"/>
  <c r="E6" i="28"/>
  <c r="M255" i="27"/>
  <c r="E6" i="27"/>
  <c r="M923" i="25"/>
  <c r="M924" i="25"/>
  <c r="E6" i="25"/>
  <c r="M1414" i="24"/>
  <c r="M1415" i="24"/>
  <c r="M1416" i="24"/>
  <c r="M1417" i="24"/>
  <c r="E6" i="24"/>
  <c r="M484" i="23"/>
  <c r="M485" i="23"/>
  <c r="E6" i="23"/>
  <c r="M136" i="22"/>
  <c r="E6" i="22"/>
  <c r="E6" i="20"/>
  <c r="M1034" i="20"/>
  <c r="M1035" i="20"/>
  <c r="M1036" i="20"/>
  <c r="M1037" i="20"/>
  <c r="M1038" i="20"/>
  <c r="M1171" i="19"/>
  <c r="M1172" i="19"/>
  <c r="M1173" i="19"/>
  <c r="M1174" i="19"/>
  <c r="E6" i="19"/>
  <c r="M421" i="18"/>
  <c r="M422" i="18"/>
  <c r="M423" i="18"/>
  <c r="E6" i="18"/>
  <c r="M607" i="17"/>
  <c r="M608" i="17"/>
  <c r="M609" i="17"/>
  <c r="M610" i="17"/>
  <c r="E6" i="17"/>
  <c r="M626" i="8"/>
  <c r="E6" i="8"/>
  <c r="G38" i="39" l="1"/>
  <c r="E6" i="3"/>
  <c r="H10" i="3"/>
  <c r="H11" i="3"/>
  <c r="E6" i="4"/>
  <c r="G22" i="39" l="1"/>
  <c r="I22" i="39" s="1"/>
  <c r="G41" i="39"/>
  <c r="I38" i="39"/>
  <c r="E6" i="11"/>
  <c r="I18" i="39" l="1"/>
  <c r="I9" i="3"/>
  <c r="I10" i="3"/>
  <c r="I11" i="3"/>
  <c r="I8" i="3"/>
  <c r="H9" i="3"/>
  <c r="H8" i="3"/>
  <c r="I35" i="1" l="1"/>
  <c r="F35" i="1"/>
  <c r="G35" i="1"/>
  <c r="M130" i="22" l="1"/>
  <c r="M129" i="22"/>
  <c r="M128" i="22"/>
  <c r="M127" i="22"/>
  <c r="M126" i="22"/>
  <c r="M125" i="22"/>
  <c r="M359" i="13"/>
  <c r="M360" i="13"/>
  <c r="M344" i="13"/>
  <c r="M345" i="13"/>
  <c r="M343" i="13"/>
  <c r="M342" i="13"/>
  <c r="M341" i="13"/>
  <c r="M281" i="13"/>
  <c r="M270" i="13"/>
  <c r="M70" i="13"/>
  <c r="M59" i="13"/>
  <c r="M60" i="13"/>
  <c r="M488" i="24"/>
  <c r="M282" i="18"/>
  <c r="M283" i="18"/>
  <c r="M284" i="18"/>
  <c r="M285" i="18"/>
  <c r="M286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135" i="15" l="1"/>
  <c r="M136" i="15"/>
  <c r="M137" i="15"/>
  <c r="M138" i="15"/>
  <c r="M9" i="8" l="1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353" i="38" l="1"/>
  <c r="M352" i="38"/>
  <c r="M351" i="38"/>
  <c r="M350" i="38"/>
  <c r="M349" i="38"/>
  <c r="M348" i="38"/>
  <c r="M347" i="38"/>
  <c r="M346" i="38"/>
  <c r="M345" i="38"/>
  <c r="M344" i="38"/>
  <c r="M343" i="38"/>
  <c r="M342" i="38"/>
  <c r="M341" i="38"/>
  <c r="M340" i="38"/>
  <c r="M339" i="38"/>
  <c r="M338" i="38"/>
  <c r="M337" i="38"/>
  <c r="M336" i="38"/>
  <c r="M335" i="38"/>
  <c r="M334" i="38"/>
  <c r="M333" i="38"/>
  <c r="M332" i="38"/>
  <c r="M331" i="38"/>
  <c r="M330" i="38"/>
  <c r="M329" i="38"/>
  <c r="M328" i="38"/>
  <c r="M327" i="38"/>
  <c r="M326" i="38"/>
  <c r="M325" i="38"/>
  <c r="M324" i="38"/>
  <c r="M323" i="38"/>
  <c r="M322" i="38"/>
  <c r="M321" i="38"/>
  <c r="M320" i="38"/>
  <c r="M319" i="38"/>
  <c r="M318" i="38"/>
  <c r="M317" i="38"/>
  <c r="M316" i="38"/>
  <c r="M315" i="38"/>
  <c r="M314" i="38"/>
  <c r="M313" i="38"/>
  <c r="M312" i="38"/>
  <c r="M311" i="38"/>
  <c r="M310" i="38"/>
  <c r="M309" i="38"/>
  <c r="M308" i="38"/>
  <c r="M307" i="38"/>
  <c r="M306" i="38"/>
  <c r="M305" i="38"/>
  <c r="M304" i="38"/>
  <c r="M303" i="38"/>
  <c r="M302" i="38"/>
  <c r="M301" i="38"/>
  <c r="M300" i="38"/>
  <c r="M299" i="38"/>
  <c r="M298" i="38"/>
  <c r="M297" i="38"/>
  <c r="M296" i="38"/>
  <c r="M295" i="38"/>
  <c r="M294" i="38"/>
  <c r="M293" i="38"/>
  <c r="M292" i="38"/>
  <c r="M291" i="38"/>
  <c r="M290" i="38"/>
  <c r="M289" i="38"/>
  <c r="M288" i="38"/>
  <c r="M287" i="38"/>
  <c r="M286" i="38"/>
  <c r="M285" i="38"/>
  <c r="M284" i="38"/>
  <c r="M283" i="38"/>
  <c r="M282" i="38"/>
  <c r="M281" i="38"/>
  <c r="M280" i="38"/>
  <c r="M279" i="38"/>
  <c r="M278" i="38"/>
  <c r="M277" i="38"/>
  <c r="M276" i="38"/>
  <c r="M275" i="38"/>
  <c r="M274" i="38"/>
  <c r="M273" i="38"/>
  <c r="M272" i="38"/>
  <c r="M271" i="38"/>
  <c r="M270" i="38"/>
  <c r="M269" i="38"/>
  <c r="M268" i="38"/>
  <c r="M267" i="38"/>
  <c r="M266" i="38"/>
  <c r="M265" i="38"/>
  <c r="M264" i="38"/>
  <c r="M263" i="38"/>
  <c r="M262" i="38"/>
  <c r="M261" i="38"/>
  <c r="M260" i="38"/>
  <c r="M259" i="38"/>
  <c r="M258" i="38"/>
  <c r="M257" i="38"/>
  <c r="M256" i="38"/>
  <c r="M255" i="38"/>
  <c r="M254" i="38"/>
  <c r="M253" i="38"/>
  <c r="M252" i="38"/>
  <c r="M251" i="38"/>
  <c r="M250" i="38"/>
  <c r="M249" i="38"/>
  <c r="M248" i="38"/>
  <c r="M247" i="38"/>
  <c r="M246" i="38"/>
  <c r="M245" i="38"/>
  <c r="M244" i="38"/>
  <c r="M243" i="38"/>
  <c r="M242" i="38"/>
  <c r="M241" i="38"/>
  <c r="M240" i="38"/>
  <c r="M239" i="38"/>
  <c r="M238" i="38"/>
  <c r="M237" i="38"/>
  <c r="M236" i="38"/>
  <c r="M235" i="38"/>
  <c r="M234" i="38"/>
  <c r="M233" i="38"/>
  <c r="M232" i="38"/>
  <c r="M231" i="38"/>
  <c r="M230" i="38"/>
  <c r="M229" i="38"/>
  <c r="M228" i="38"/>
  <c r="M227" i="38"/>
  <c r="M226" i="38"/>
  <c r="M225" i="38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M211" i="38"/>
  <c r="M210" i="38"/>
  <c r="M209" i="38"/>
  <c r="M208" i="38"/>
  <c r="M207" i="38"/>
  <c r="M206" i="38"/>
  <c r="M205" i="38"/>
  <c r="M204" i="38"/>
  <c r="M203" i="38"/>
  <c r="M202" i="38"/>
  <c r="M201" i="38"/>
  <c r="M200" i="38"/>
  <c r="M199" i="38"/>
  <c r="M198" i="38"/>
  <c r="M197" i="38"/>
  <c r="M196" i="38"/>
  <c r="M195" i="38"/>
  <c r="M194" i="38"/>
  <c r="M193" i="38"/>
  <c r="M192" i="38"/>
  <c r="M191" i="38"/>
  <c r="M190" i="38"/>
  <c r="M189" i="38"/>
  <c r="M188" i="38"/>
  <c r="M187" i="38"/>
  <c r="M186" i="38"/>
  <c r="M185" i="38"/>
  <c r="M184" i="38"/>
  <c r="M183" i="38"/>
  <c r="M182" i="38"/>
  <c r="M181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6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M120" i="38"/>
  <c r="M119" i="38"/>
  <c r="M118" i="38"/>
  <c r="M117" i="38"/>
  <c r="M116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40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1" i="38"/>
  <c r="M10" i="38"/>
  <c r="M9" i="38"/>
  <c r="M8" i="38"/>
  <c r="E6" i="38"/>
  <c r="M539" i="37"/>
  <c r="M538" i="37"/>
  <c r="M537" i="37"/>
  <c r="M536" i="37"/>
  <c r="M535" i="37"/>
  <c r="M534" i="37"/>
  <c r="M533" i="37"/>
  <c r="M532" i="37"/>
  <c r="M531" i="37"/>
  <c r="M530" i="37"/>
  <c r="M529" i="37"/>
  <c r="M528" i="37"/>
  <c r="M527" i="37"/>
  <c r="M526" i="37"/>
  <c r="M525" i="37"/>
  <c r="M524" i="37"/>
  <c r="M523" i="37"/>
  <c r="M522" i="37"/>
  <c r="M521" i="37"/>
  <c r="M520" i="37"/>
  <c r="M519" i="37"/>
  <c r="M518" i="37"/>
  <c r="M517" i="37"/>
  <c r="M516" i="37"/>
  <c r="M515" i="37"/>
  <c r="M514" i="37"/>
  <c r="M513" i="37"/>
  <c r="M512" i="37"/>
  <c r="M511" i="37"/>
  <c r="M510" i="37"/>
  <c r="M509" i="37"/>
  <c r="M508" i="37"/>
  <c r="M507" i="37"/>
  <c r="M506" i="37"/>
  <c r="M505" i="37"/>
  <c r="M504" i="37"/>
  <c r="M503" i="37"/>
  <c r="M502" i="37"/>
  <c r="M501" i="37"/>
  <c r="M500" i="37"/>
  <c r="M499" i="37"/>
  <c r="M498" i="37"/>
  <c r="M497" i="37"/>
  <c r="M496" i="37"/>
  <c r="M495" i="37"/>
  <c r="M494" i="37"/>
  <c r="M493" i="37"/>
  <c r="M492" i="37"/>
  <c r="M491" i="37"/>
  <c r="M490" i="37"/>
  <c r="M489" i="37"/>
  <c r="M488" i="37"/>
  <c r="M487" i="37"/>
  <c r="M486" i="37"/>
  <c r="M485" i="37"/>
  <c r="M484" i="37"/>
  <c r="M483" i="37"/>
  <c r="M482" i="37"/>
  <c r="M481" i="37"/>
  <c r="M480" i="37"/>
  <c r="M479" i="37"/>
  <c r="M478" i="37"/>
  <c r="M477" i="37"/>
  <c r="M476" i="37"/>
  <c r="M475" i="37"/>
  <c r="M474" i="37"/>
  <c r="M473" i="37"/>
  <c r="M472" i="37"/>
  <c r="M471" i="37"/>
  <c r="M470" i="37"/>
  <c r="M469" i="37"/>
  <c r="M468" i="37"/>
  <c r="M467" i="37"/>
  <c r="M466" i="37"/>
  <c r="M465" i="37"/>
  <c r="M464" i="37"/>
  <c r="M463" i="37"/>
  <c r="M462" i="37"/>
  <c r="M461" i="37"/>
  <c r="M460" i="37"/>
  <c r="M459" i="37"/>
  <c r="M458" i="37"/>
  <c r="M457" i="37"/>
  <c r="M456" i="37"/>
  <c r="M455" i="37"/>
  <c r="M454" i="37"/>
  <c r="M453" i="37"/>
  <c r="M452" i="37"/>
  <c r="M451" i="37"/>
  <c r="M450" i="37"/>
  <c r="M449" i="37"/>
  <c r="M448" i="37"/>
  <c r="M447" i="37"/>
  <c r="M446" i="37"/>
  <c r="M445" i="37"/>
  <c r="M444" i="37"/>
  <c r="M443" i="37"/>
  <c r="M442" i="37"/>
  <c r="M441" i="37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20" i="37"/>
  <c r="M419" i="37"/>
  <c r="M418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7" i="37"/>
  <c r="M396" i="37"/>
  <c r="M395" i="37"/>
  <c r="M394" i="37"/>
  <c r="M393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72" i="37"/>
  <c r="M371" i="37"/>
  <c r="M370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9" i="37"/>
  <c r="M348" i="37"/>
  <c r="M347" i="37"/>
  <c r="M346" i="37"/>
  <c r="M345" i="37"/>
  <c r="M344" i="37"/>
  <c r="M343" i="37"/>
  <c r="M342" i="37"/>
  <c r="M341" i="37"/>
  <c r="M340" i="37"/>
  <c r="M339" i="37"/>
  <c r="M338" i="37"/>
  <c r="M337" i="37"/>
  <c r="M336" i="37"/>
  <c r="M335" i="37"/>
  <c r="M334" i="37"/>
  <c r="M333" i="37"/>
  <c r="M332" i="37"/>
  <c r="M331" i="37"/>
  <c r="M330" i="37"/>
  <c r="M329" i="37"/>
  <c r="M328" i="37"/>
  <c r="M327" i="37"/>
  <c r="M326" i="37"/>
  <c r="M325" i="37"/>
  <c r="M324" i="37"/>
  <c r="M323" i="37"/>
  <c r="M322" i="37"/>
  <c r="M321" i="37"/>
  <c r="M320" i="37"/>
  <c r="M319" i="37"/>
  <c r="M318" i="37"/>
  <c r="M317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6" i="37"/>
  <c r="M295" i="37"/>
  <c r="M294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73" i="37"/>
  <c r="M272" i="37"/>
  <c r="M271" i="37"/>
  <c r="M270" i="37"/>
  <c r="M269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8" i="37"/>
  <c r="M217" i="37"/>
  <c r="M216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5" i="37"/>
  <c r="M164" i="37"/>
  <c r="M163" i="37"/>
  <c r="M162" i="37"/>
  <c r="M161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7" i="37"/>
  <c r="M116" i="37"/>
  <c r="M115" i="37"/>
  <c r="M114" i="37"/>
  <c r="M113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4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M10" i="37"/>
  <c r="M9" i="37"/>
  <c r="M8" i="37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E6" i="36"/>
  <c r="M103" i="35"/>
  <c r="M102" i="35"/>
  <c r="M101" i="35"/>
  <c r="M100" i="35"/>
  <c r="M99" i="35"/>
  <c r="M98" i="35"/>
  <c r="M97" i="35"/>
  <c r="M96" i="35"/>
  <c r="M95" i="35"/>
  <c r="M94" i="35"/>
  <c r="M93" i="35"/>
  <c r="M92" i="35"/>
  <c r="M91" i="35"/>
  <c r="M90" i="35"/>
  <c r="M89" i="35"/>
  <c r="M88" i="35"/>
  <c r="M87" i="35"/>
  <c r="M86" i="35"/>
  <c r="M85" i="35"/>
  <c r="M84" i="35"/>
  <c r="M83" i="35"/>
  <c r="M82" i="35"/>
  <c r="M81" i="35"/>
  <c r="M80" i="35"/>
  <c r="M79" i="35"/>
  <c r="M78" i="35"/>
  <c r="M77" i="35"/>
  <c r="M76" i="35"/>
  <c r="M75" i="35"/>
  <c r="M74" i="35"/>
  <c r="M73" i="35"/>
  <c r="M72" i="35"/>
  <c r="M71" i="35"/>
  <c r="M70" i="35"/>
  <c r="M69" i="35"/>
  <c r="M68" i="35"/>
  <c r="M67" i="35"/>
  <c r="M66" i="35"/>
  <c r="M65" i="35"/>
  <c r="M64" i="35"/>
  <c r="M63" i="35"/>
  <c r="M62" i="35"/>
  <c r="M61" i="35"/>
  <c r="M60" i="35"/>
  <c r="M59" i="35"/>
  <c r="M58" i="35"/>
  <c r="M57" i="35"/>
  <c r="M56" i="35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E6" i="35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1" i="34"/>
  <c r="M10" i="34"/>
  <c r="M9" i="34"/>
  <c r="M8" i="34"/>
  <c r="E6" i="34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E6" i="33"/>
  <c r="M531" i="32"/>
  <c r="M530" i="32"/>
  <c r="M529" i="32"/>
  <c r="M528" i="32"/>
  <c r="M527" i="32"/>
  <c r="M526" i="32"/>
  <c r="M525" i="32"/>
  <c r="M524" i="32"/>
  <c r="M523" i="32"/>
  <c r="M522" i="32"/>
  <c r="M521" i="32"/>
  <c r="M520" i="32"/>
  <c r="M519" i="32"/>
  <c r="M518" i="32"/>
  <c r="M517" i="32"/>
  <c r="M516" i="32"/>
  <c r="M515" i="32"/>
  <c r="M514" i="32"/>
  <c r="M513" i="32"/>
  <c r="M512" i="32"/>
  <c r="M511" i="32"/>
  <c r="M510" i="32"/>
  <c r="M509" i="32"/>
  <c r="M508" i="32"/>
  <c r="M507" i="32"/>
  <c r="M506" i="32"/>
  <c r="M505" i="32"/>
  <c r="M504" i="32"/>
  <c r="M503" i="32"/>
  <c r="M502" i="32"/>
  <c r="M501" i="32"/>
  <c r="M500" i="32"/>
  <c r="M499" i="32"/>
  <c r="M498" i="32"/>
  <c r="M497" i="32"/>
  <c r="M496" i="32"/>
  <c r="M495" i="32"/>
  <c r="M494" i="32"/>
  <c r="M493" i="32"/>
  <c r="M492" i="32"/>
  <c r="M491" i="32"/>
  <c r="M490" i="32"/>
  <c r="M489" i="32"/>
  <c r="M488" i="32"/>
  <c r="M487" i="32"/>
  <c r="M486" i="32"/>
  <c r="M485" i="32"/>
  <c r="M484" i="32"/>
  <c r="M483" i="32"/>
  <c r="M482" i="32"/>
  <c r="M481" i="32"/>
  <c r="M480" i="32"/>
  <c r="M479" i="32"/>
  <c r="M478" i="32"/>
  <c r="M477" i="32"/>
  <c r="M476" i="32"/>
  <c r="M475" i="32"/>
  <c r="M474" i="32"/>
  <c r="M473" i="32"/>
  <c r="M472" i="32"/>
  <c r="M471" i="32"/>
  <c r="M470" i="32"/>
  <c r="M469" i="32"/>
  <c r="M468" i="32"/>
  <c r="M467" i="32"/>
  <c r="M466" i="32"/>
  <c r="M465" i="32"/>
  <c r="M464" i="32"/>
  <c r="M463" i="32"/>
  <c r="M462" i="32"/>
  <c r="M461" i="32"/>
  <c r="M460" i="32"/>
  <c r="M459" i="32"/>
  <c r="M458" i="32"/>
  <c r="M457" i="32"/>
  <c r="M456" i="32"/>
  <c r="M455" i="32"/>
  <c r="M454" i="32"/>
  <c r="M453" i="32"/>
  <c r="M452" i="32"/>
  <c r="M451" i="32"/>
  <c r="M450" i="32"/>
  <c r="M449" i="32"/>
  <c r="M448" i="32"/>
  <c r="M447" i="32"/>
  <c r="M446" i="32"/>
  <c r="M445" i="32"/>
  <c r="M444" i="32"/>
  <c r="M443" i="32"/>
  <c r="M442" i="32"/>
  <c r="M441" i="32"/>
  <c r="M440" i="32"/>
  <c r="M439" i="32"/>
  <c r="M438" i="32"/>
  <c r="M437" i="32"/>
  <c r="M436" i="32"/>
  <c r="M435" i="32"/>
  <c r="M434" i="32"/>
  <c r="M433" i="32"/>
  <c r="M432" i="32"/>
  <c r="M431" i="32"/>
  <c r="M430" i="32"/>
  <c r="M429" i="32"/>
  <c r="M428" i="32"/>
  <c r="M427" i="32"/>
  <c r="M426" i="32"/>
  <c r="M425" i="32"/>
  <c r="M424" i="32"/>
  <c r="M423" i="32"/>
  <c r="M422" i="32"/>
  <c r="M421" i="32"/>
  <c r="M420" i="32"/>
  <c r="M419" i="32"/>
  <c r="M418" i="32"/>
  <c r="M417" i="32"/>
  <c r="M416" i="32"/>
  <c r="M415" i="32"/>
  <c r="M414" i="32"/>
  <c r="M413" i="32"/>
  <c r="M412" i="32"/>
  <c r="M411" i="32"/>
  <c r="M410" i="32"/>
  <c r="M409" i="32"/>
  <c r="M408" i="32"/>
  <c r="M407" i="32"/>
  <c r="M406" i="32"/>
  <c r="M405" i="32"/>
  <c r="M404" i="32"/>
  <c r="M403" i="32"/>
  <c r="M402" i="32"/>
  <c r="M401" i="32"/>
  <c r="M400" i="32"/>
  <c r="M399" i="32"/>
  <c r="M398" i="32"/>
  <c r="M397" i="32"/>
  <c r="M396" i="32"/>
  <c r="M395" i="32"/>
  <c r="M394" i="32"/>
  <c r="M393" i="32"/>
  <c r="M392" i="32"/>
  <c r="M391" i="32"/>
  <c r="M390" i="32"/>
  <c r="M389" i="32"/>
  <c r="M388" i="32"/>
  <c r="M387" i="32"/>
  <c r="M386" i="32"/>
  <c r="M385" i="32"/>
  <c r="M384" i="32"/>
  <c r="M383" i="32"/>
  <c r="M382" i="32"/>
  <c r="M381" i="32"/>
  <c r="M380" i="32"/>
  <c r="M379" i="32"/>
  <c r="M378" i="32"/>
  <c r="M377" i="32"/>
  <c r="M376" i="32"/>
  <c r="M375" i="32"/>
  <c r="M374" i="32"/>
  <c r="M373" i="32"/>
  <c r="M372" i="32"/>
  <c r="M371" i="32"/>
  <c r="M370" i="32"/>
  <c r="M369" i="32"/>
  <c r="M368" i="32"/>
  <c r="M367" i="32"/>
  <c r="M366" i="32"/>
  <c r="M365" i="32"/>
  <c r="M364" i="32"/>
  <c r="M363" i="32"/>
  <c r="M362" i="32"/>
  <c r="M361" i="32"/>
  <c r="M360" i="32"/>
  <c r="M359" i="32"/>
  <c r="M358" i="32"/>
  <c r="M357" i="32"/>
  <c r="M356" i="32"/>
  <c r="M355" i="32"/>
  <c r="M354" i="32"/>
  <c r="M353" i="32"/>
  <c r="M352" i="32"/>
  <c r="M351" i="32"/>
  <c r="M350" i="32"/>
  <c r="M349" i="32"/>
  <c r="M348" i="32"/>
  <c r="M347" i="32"/>
  <c r="M346" i="32"/>
  <c r="M345" i="32"/>
  <c r="M344" i="32"/>
  <c r="M343" i="32"/>
  <c r="M342" i="32"/>
  <c r="M341" i="32"/>
  <c r="M340" i="32"/>
  <c r="M339" i="32"/>
  <c r="M338" i="32"/>
  <c r="M337" i="32"/>
  <c r="M336" i="32"/>
  <c r="M335" i="32"/>
  <c r="M334" i="32"/>
  <c r="M333" i="32"/>
  <c r="M332" i="32"/>
  <c r="M331" i="32"/>
  <c r="M330" i="32"/>
  <c r="M329" i="32"/>
  <c r="M328" i="32"/>
  <c r="M327" i="32"/>
  <c r="M326" i="32"/>
  <c r="M325" i="32"/>
  <c r="M324" i="32"/>
  <c r="M323" i="32"/>
  <c r="M322" i="32"/>
  <c r="M321" i="32"/>
  <c r="M320" i="32"/>
  <c r="M319" i="32"/>
  <c r="M318" i="32"/>
  <c r="M317" i="32"/>
  <c r="M316" i="32"/>
  <c r="M315" i="32"/>
  <c r="M314" i="32"/>
  <c r="M313" i="32"/>
  <c r="M312" i="32"/>
  <c r="M311" i="32"/>
  <c r="M310" i="32"/>
  <c r="M309" i="32"/>
  <c r="M308" i="32"/>
  <c r="M307" i="32"/>
  <c r="M306" i="32"/>
  <c r="M305" i="32"/>
  <c r="M304" i="32"/>
  <c r="M303" i="32"/>
  <c r="M302" i="32"/>
  <c r="M301" i="32"/>
  <c r="M300" i="32"/>
  <c r="M299" i="32"/>
  <c r="M298" i="32"/>
  <c r="M297" i="32"/>
  <c r="M296" i="32"/>
  <c r="M295" i="32"/>
  <c r="M294" i="32"/>
  <c r="M293" i="32"/>
  <c r="M292" i="32"/>
  <c r="M291" i="32"/>
  <c r="M290" i="32"/>
  <c r="M289" i="32"/>
  <c r="M288" i="32"/>
  <c r="M287" i="32"/>
  <c r="M286" i="32"/>
  <c r="M285" i="32"/>
  <c r="M284" i="32"/>
  <c r="M283" i="32"/>
  <c r="M282" i="32"/>
  <c r="M281" i="32"/>
  <c r="M280" i="32"/>
  <c r="M279" i="32"/>
  <c r="M278" i="32"/>
  <c r="M277" i="32"/>
  <c r="M276" i="32"/>
  <c r="M275" i="32"/>
  <c r="M274" i="32"/>
  <c r="M273" i="32"/>
  <c r="M272" i="32"/>
  <c r="M271" i="32"/>
  <c r="M270" i="32"/>
  <c r="M269" i="32"/>
  <c r="M268" i="32"/>
  <c r="M267" i="32"/>
  <c r="M266" i="32"/>
  <c r="M265" i="32"/>
  <c r="M264" i="32"/>
  <c r="M263" i="32"/>
  <c r="M262" i="32"/>
  <c r="M261" i="32"/>
  <c r="M260" i="32"/>
  <c r="M259" i="32"/>
  <c r="M258" i="32"/>
  <c r="M257" i="32"/>
  <c r="M256" i="32"/>
  <c r="M255" i="32"/>
  <c r="M254" i="32"/>
  <c r="M253" i="32"/>
  <c r="M252" i="32"/>
  <c r="M251" i="32"/>
  <c r="M250" i="32"/>
  <c r="M249" i="32"/>
  <c r="M248" i="32"/>
  <c r="M247" i="32"/>
  <c r="M246" i="32"/>
  <c r="M245" i="32"/>
  <c r="M244" i="32"/>
  <c r="M243" i="32"/>
  <c r="M242" i="32"/>
  <c r="M241" i="32"/>
  <c r="M240" i="32"/>
  <c r="M239" i="32"/>
  <c r="M238" i="32"/>
  <c r="M237" i="32"/>
  <c r="M236" i="32"/>
  <c r="M235" i="32"/>
  <c r="M234" i="32"/>
  <c r="M233" i="32"/>
  <c r="M232" i="32"/>
  <c r="M231" i="32"/>
  <c r="M230" i="32"/>
  <c r="M229" i="32"/>
  <c r="M228" i="32"/>
  <c r="M227" i="32"/>
  <c r="M226" i="32"/>
  <c r="M225" i="32"/>
  <c r="M224" i="32"/>
  <c r="M223" i="32"/>
  <c r="M222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9" i="32"/>
  <c r="M158" i="32"/>
  <c r="M157" i="32"/>
  <c r="M156" i="32"/>
  <c r="M155" i="32"/>
  <c r="M154" i="32"/>
  <c r="M153" i="32"/>
  <c r="M152" i="32"/>
  <c r="M151" i="32"/>
  <c r="M150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M137" i="32"/>
  <c r="M136" i="32"/>
  <c r="M135" i="32"/>
  <c r="M134" i="32"/>
  <c r="M133" i="32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96" i="32"/>
  <c r="M95" i="32"/>
  <c r="M94" i="32"/>
  <c r="M93" i="32"/>
  <c r="M92" i="32"/>
  <c r="M91" i="32"/>
  <c r="M90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M8" i="32"/>
  <c r="E6" i="32"/>
  <c r="E6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479" i="25"/>
  <c r="M480" i="25"/>
  <c r="M481" i="25"/>
  <c r="M482" i="25"/>
  <c r="M483" i="25"/>
  <c r="M484" i="25"/>
  <c r="M485" i="25"/>
  <c r="M486" i="25"/>
  <c r="M487" i="25"/>
  <c r="M488" i="25"/>
  <c r="M489" i="25"/>
  <c r="M490" i="25"/>
  <c r="M491" i="25"/>
  <c r="M492" i="25"/>
  <c r="M493" i="25"/>
  <c r="M494" i="25"/>
  <c r="M495" i="25"/>
  <c r="M496" i="25"/>
  <c r="M497" i="25"/>
  <c r="M498" i="25"/>
  <c r="M499" i="25"/>
  <c r="M500" i="25"/>
  <c r="M501" i="25"/>
  <c r="M502" i="25"/>
  <c r="M503" i="25"/>
  <c r="M504" i="25"/>
  <c r="M505" i="25"/>
  <c r="M506" i="25"/>
  <c r="M507" i="25"/>
  <c r="M508" i="25"/>
  <c r="M509" i="25"/>
  <c r="M510" i="25"/>
  <c r="M511" i="25"/>
  <c r="M512" i="25"/>
  <c r="M513" i="25"/>
  <c r="M514" i="25"/>
  <c r="M515" i="25"/>
  <c r="M516" i="25"/>
  <c r="M517" i="25"/>
  <c r="M518" i="25"/>
  <c r="M519" i="25"/>
  <c r="M520" i="25"/>
  <c r="M521" i="25"/>
  <c r="M522" i="25"/>
  <c r="M523" i="25"/>
  <c r="M524" i="25"/>
  <c r="M525" i="25"/>
  <c r="M526" i="25"/>
  <c r="M527" i="25"/>
  <c r="M528" i="25"/>
  <c r="M529" i="25"/>
  <c r="M530" i="25"/>
  <c r="M531" i="25"/>
  <c r="M532" i="25"/>
  <c r="M533" i="25"/>
  <c r="M534" i="25"/>
  <c r="M535" i="25"/>
  <c r="M536" i="25"/>
  <c r="M537" i="25"/>
  <c r="M538" i="25"/>
  <c r="M539" i="25"/>
  <c r="M540" i="25"/>
  <c r="M541" i="25"/>
  <c r="M542" i="25"/>
  <c r="M543" i="25"/>
  <c r="M544" i="25"/>
  <c r="M545" i="25"/>
  <c r="M546" i="25"/>
  <c r="M547" i="25"/>
  <c r="M548" i="25"/>
  <c r="M549" i="25"/>
  <c r="M550" i="25"/>
  <c r="M551" i="25"/>
  <c r="M552" i="25"/>
  <c r="M553" i="25"/>
  <c r="M554" i="25"/>
  <c r="M555" i="25"/>
  <c r="M556" i="25"/>
  <c r="M557" i="25"/>
  <c r="M558" i="25"/>
  <c r="M559" i="25"/>
  <c r="M560" i="25"/>
  <c r="M561" i="25"/>
  <c r="M562" i="25"/>
  <c r="M563" i="25"/>
  <c r="M564" i="25"/>
  <c r="M565" i="25"/>
  <c r="M566" i="25"/>
  <c r="M567" i="25"/>
  <c r="M568" i="25"/>
  <c r="M569" i="25"/>
  <c r="M570" i="25"/>
  <c r="M571" i="25"/>
  <c r="M572" i="25"/>
  <c r="M573" i="25"/>
  <c r="M574" i="25"/>
  <c r="M575" i="25"/>
  <c r="M576" i="25"/>
  <c r="M577" i="25"/>
  <c r="M578" i="25"/>
  <c r="M579" i="25"/>
  <c r="M580" i="25"/>
  <c r="M581" i="25"/>
  <c r="M582" i="25"/>
  <c r="M583" i="25"/>
  <c r="M584" i="25"/>
  <c r="M585" i="25"/>
  <c r="M586" i="25"/>
  <c r="M587" i="25"/>
  <c r="M588" i="25"/>
  <c r="M589" i="25"/>
  <c r="M590" i="25"/>
  <c r="M591" i="25"/>
  <c r="M592" i="25"/>
  <c r="M593" i="25"/>
  <c r="M594" i="25"/>
  <c r="M595" i="25"/>
  <c r="M596" i="25"/>
  <c r="M597" i="25"/>
  <c r="M598" i="25"/>
  <c r="M599" i="25"/>
  <c r="M600" i="25"/>
  <c r="M601" i="25"/>
  <c r="M602" i="25"/>
  <c r="M603" i="25"/>
  <c r="M604" i="25"/>
  <c r="M605" i="25"/>
  <c r="M606" i="25"/>
  <c r="M607" i="25"/>
  <c r="M608" i="25"/>
  <c r="M609" i="25"/>
  <c r="M610" i="25"/>
  <c r="M611" i="25"/>
  <c r="M612" i="25"/>
  <c r="M613" i="25"/>
  <c r="M614" i="25"/>
  <c r="M615" i="25"/>
  <c r="M616" i="25"/>
  <c r="M617" i="25"/>
  <c r="M618" i="25"/>
  <c r="M619" i="25"/>
  <c r="M620" i="25"/>
  <c r="M621" i="25"/>
  <c r="M622" i="25"/>
  <c r="M623" i="25"/>
  <c r="M624" i="25"/>
  <c r="M625" i="25"/>
  <c r="M626" i="25"/>
  <c r="M627" i="25"/>
  <c r="M628" i="25"/>
  <c r="M629" i="25"/>
  <c r="M630" i="25"/>
  <c r="M631" i="25"/>
  <c r="M632" i="25"/>
  <c r="M633" i="25"/>
  <c r="M634" i="25"/>
  <c r="M635" i="25"/>
  <c r="M636" i="25"/>
  <c r="M637" i="25"/>
  <c r="M638" i="25"/>
  <c r="M639" i="25"/>
  <c r="M640" i="25"/>
  <c r="M641" i="25"/>
  <c r="M642" i="25"/>
  <c r="M643" i="25"/>
  <c r="M644" i="25"/>
  <c r="M645" i="25"/>
  <c r="M646" i="25"/>
  <c r="M647" i="25"/>
  <c r="M648" i="25"/>
  <c r="M649" i="25"/>
  <c r="M650" i="25"/>
  <c r="M651" i="25"/>
  <c r="M652" i="25"/>
  <c r="M653" i="25"/>
  <c r="M654" i="25"/>
  <c r="M655" i="25"/>
  <c r="M656" i="25"/>
  <c r="M657" i="25"/>
  <c r="M658" i="25"/>
  <c r="M659" i="25"/>
  <c r="M660" i="25"/>
  <c r="M661" i="25"/>
  <c r="M662" i="25"/>
  <c r="M663" i="25"/>
  <c r="M664" i="25"/>
  <c r="M665" i="25"/>
  <c r="M666" i="25"/>
  <c r="M667" i="25"/>
  <c r="M668" i="25"/>
  <c r="M669" i="25"/>
  <c r="M670" i="25"/>
  <c r="M671" i="25"/>
  <c r="M672" i="25"/>
  <c r="M673" i="25"/>
  <c r="M674" i="25"/>
  <c r="M675" i="25"/>
  <c r="M676" i="25"/>
  <c r="M677" i="25"/>
  <c r="M678" i="25"/>
  <c r="M679" i="25"/>
  <c r="M680" i="25"/>
  <c r="M681" i="25"/>
  <c r="M682" i="25"/>
  <c r="M683" i="25"/>
  <c r="M684" i="25"/>
  <c r="M685" i="25"/>
  <c r="M686" i="25"/>
  <c r="M687" i="25"/>
  <c r="M688" i="25"/>
  <c r="M689" i="25"/>
  <c r="M690" i="25"/>
  <c r="M691" i="25"/>
  <c r="M692" i="25"/>
  <c r="M693" i="25"/>
  <c r="M694" i="25"/>
  <c r="M695" i="25"/>
  <c r="M696" i="25"/>
  <c r="M697" i="25"/>
  <c r="M698" i="25"/>
  <c r="M699" i="25"/>
  <c r="M700" i="25"/>
  <c r="M701" i="25"/>
  <c r="M702" i="25"/>
  <c r="M703" i="25"/>
  <c r="M704" i="25"/>
  <c r="M705" i="25"/>
  <c r="M706" i="25"/>
  <c r="M707" i="25"/>
  <c r="M708" i="25"/>
  <c r="M709" i="25"/>
  <c r="M710" i="25"/>
  <c r="M711" i="25"/>
  <c r="M712" i="25"/>
  <c r="M713" i="25"/>
  <c r="M714" i="25"/>
  <c r="M715" i="25"/>
  <c r="M716" i="25"/>
  <c r="M717" i="25"/>
  <c r="M718" i="25"/>
  <c r="M719" i="25"/>
  <c r="M720" i="25"/>
  <c r="M721" i="25"/>
  <c r="M722" i="25"/>
  <c r="M723" i="25"/>
  <c r="M724" i="25"/>
  <c r="M725" i="25"/>
  <c r="M726" i="25"/>
  <c r="M727" i="25"/>
  <c r="M728" i="25"/>
  <c r="M729" i="25"/>
  <c r="M730" i="25"/>
  <c r="M731" i="25"/>
  <c r="M732" i="25"/>
  <c r="M733" i="25"/>
  <c r="M734" i="25"/>
  <c r="M735" i="25"/>
  <c r="M736" i="25"/>
  <c r="M737" i="25"/>
  <c r="M738" i="25"/>
  <c r="M739" i="25"/>
  <c r="M740" i="25"/>
  <c r="M741" i="25"/>
  <c r="M742" i="25"/>
  <c r="M743" i="25"/>
  <c r="M744" i="25"/>
  <c r="M745" i="25"/>
  <c r="M746" i="25"/>
  <c r="M747" i="25"/>
  <c r="M748" i="25"/>
  <c r="M749" i="25"/>
  <c r="M750" i="25"/>
  <c r="M751" i="25"/>
  <c r="M752" i="25"/>
  <c r="M753" i="25"/>
  <c r="M754" i="25"/>
  <c r="M755" i="25"/>
  <c r="M756" i="25"/>
  <c r="M757" i="25"/>
  <c r="M758" i="25"/>
  <c r="M759" i="25"/>
  <c r="M760" i="25"/>
  <c r="M761" i="25"/>
  <c r="M762" i="25"/>
  <c r="M763" i="25"/>
  <c r="M764" i="25"/>
  <c r="M765" i="25"/>
  <c r="M766" i="25"/>
  <c r="M767" i="25"/>
  <c r="M768" i="25"/>
  <c r="M769" i="25"/>
  <c r="M770" i="25"/>
  <c r="M771" i="25"/>
  <c r="M772" i="25"/>
  <c r="M773" i="25"/>
  <c r="M774" i="25"/>
  <c r="M775" i="25"/>
  <c r="M776" i="25"/>
  <c r="M777" i="25"/>
  <c r="M778" i="25"/>
  <c r="M779" i="25"/>
  <c r="M780" i="25"/>
  <c r="M781" i="25"/>
  <c r="M782" i="25"/>
  <c r="M783" i="25"/>
  <c r="M784" i="25"/>
  <c r="M785" i="25"/>
  <c r="M786" i="25"/>
  <c r="M787" i="25"/>
  <c r="M788" i="25"/>
  <c r="M789" i="25"/>
  <c r="M790" i="25"/>
  <c r="M791" i="25"/>
  <c r="M792" i="25"/>
  <c r="M793" i="25"/>
  <c r="M794" i="25"/>
  <c r="M795" i="25"/>
  <c r="M796" i="25"/>
  <c r="M797" i="25"/>
  <c r="M798" i="25"/>
  <c r="M799" i="25"/>
  <c r="M800" i="25"/>
  <c r="M801" i="25"/>
  <c r="M802" i="25"/>
  <c r="M803" i="25"/>
  <c r="M804" i="25"/>
  <c r="M805" i="25"/>
  <c r="M806" i="25"/>
  <c r="M807" i="25"/>
  <c r="M808" i="25"/>
  <c r="M809" i="25"/>
  <c r="M810" i="25"/>
  <c r="M811" i="25"/>
  <c r="M812" i="25"/>
  <c r="M813" i="25"/>
  <c r="M814" i="25"/>
  <c r="M815" i="25"/>
  <c r="M816" i="25"/>
  <c r="M817" i="25"/>
  <c r="M818" i="25"/>
  <c r="M819" i="25"/>
  <c r="M820" i="25"/>
  <c r="M821" i="25"/>
  <c r="M822" i="25"/>
  <c r="M823" i="25"/>
  <c r="M824" i="25"/>
  <c r="M825" i="25"/>
  <c r="M826" i="25"/>
  <c r="M827" i="25"/>
  <c r="M828" i="25"/>
  <c r="M829" i="25"/>
  <c r="M830" i="25"/>
  <c r="M831" i="25"/>
  <c r="M832" i="25"/>
  <c r="M833" i="25"/>
  <c r="M834" i="25"/>
  <c r="M835" i="25"/>
  <c r="M836" i="25"/>
  <c r="M837" i="25"/>
  <c r="M838" i="25"/>
  <c r="M839" i="25"/>
  <c r="M840" i="25"/>
  <c r="M841" i="25"/>
  <c r="M842" i="25"/>
  <c r="M843" i="25"/>
  <c r="M844" i="25"/>
  <c r="M845" i="25"/>
  <c r="M846" i="25"/>
  <c r="M847" i="25"/>
  <c r="M848" i="25"/>
  <c r="M849" i="25"/>
  <c r="M850" i="25"/>
  <c r="M851" i="25"/>
  <c r="M852" i="25"/>
  <c r="M853" i="25"/>
  <c r="M854" i="25"/>
  <c r="M855" i="25"/>
  <c r="M856" i="25"/>
  <c r="M857" i="25"/>
  <c r="M858" i="25"/>
  <c r="M859" i="25"/>
  <c r="M860" i="25"/>
  <c r="M861" i="25"/>
  <c r="M862" i="25"/>
  <c r="M863" i="25"/>
  <c r="M864" i="25"/>
  <c r="M865" i="25"/>
  <c r="M866" i="25"/>
  <c r="M867" i="25"/>
  <c r="M868" i="25"/>
  <c r="M869" i="25"/>
  <c r="M870" i="25"/>
  <c r="M871" i="25"/>
  <c r="M872" i="25"/>
  <c r="M873" i="25"/>
  <c r="M874" i="25"/>
  <c r="M875" i="25"/>
  <c r="M876" i="25"/>
  <c r="M877" i="25"/>
  <c r="M878" i="25"/>
  <c r="M879" i="25"/>
  <c r="M880" i="25"/>
  <c r="M881" i="25"/>
  <c r="M882" i="25"/>
  <c r="M883" i="25"/>
  <c r="M884" i="25"/>
  <c r="M885" i="25"/>
  <c r="M886" i="25"/>
  <c r="M887" i="25"/>
  <c r="M888" i="25"/>
  <c r="M889" i="25"/>
  <c r="M890" i="25"/>
  <c r="M891" i="25"/>
  <c r="M892" i="25"/>
  <c r="M893" i="25"/>
  <c r="M894" i="25"/>
  <c r="M895" i="25"/>
  <c r="M896" i="25"/>
  <c r="M897" i="25"/>
  <c r="M898" i="25"/>
  <c r="M899" i="25"/>
  <c r="M900" i="25"/>
  <c r="M901" i="25"/>
  <c r="M902" i="25"/>
  <c r="M903" i="25"/>
  <c r="M904" i="25"/>
  <c r="M905" i="25"/>
  <c r="M906" i="25"/>
  <c r="M907" i="25"/>
  <c r="M908" i="25"/>
  <c r="M909" i="25"/>
  <c r="M910" i="25"/>
  <c r="M911" i="25"/>
  <c r="M912" i="25"/>
  <c r="M913" i="25"/>
  <c r="M914" i="25"/>
  <c r="M915" i="25"/>
  <c r="M916" i="25"/>
  <c r="M917" i="25"/>
  <c r="M918" i="25"/>
  <c r="M919" i="25"/>
  <c r="M920" i="25"/>
  <c r="M921" i="25"/>
  <c r="M922" i="25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5" i="24"/>
  <c r="M296" i="24"/>
  <c r="M297" i="24"/>
  <c r="M298" i="24"/>
  <c r="M299" i="24"/>
  <c r="M300" i="24"/>
  <c r="M301" i="24"/>
  <c r="M302" i="24"/>
  <c r="M303" i="24"/>
  <c r="M304" i="24"/>
  <c r="M305" i="24"/>
  <c r="M306" i="24"/>
  <c r="M307" i="24"/>
  <c r="M308" i="24"/>
  <c r="M309" i="24"/>
  <c r="M310" i="24"/>
  <c r="M311" i="24"/>
  <c r="M312" i="24"/>
  <c r="M313" i="24"/>
  <c r="M314" i="24"/>
  <c r="M315" i="24"/>
  <c r="M316" i="24"/>
  <c r="M317" i="24"/>
  <c r="M318" i="24"/>
  <c r="M319" i="24"/>
  <c r="M320" i="24"/>
  <c r="M321" i="24"/>
  <c r="M322" i="24"/>
  <c r="M323" i="24"/>
  <c r="M324" i="24"/>
  <c r="M325" i="24"/>
  <c r="M326" i="24"/>
  <c r="M327" i="24"/>
  <c r="M328" i="24"/>
  <c r="M329" i="24"/>
  <c r="M330" i="24"/>
  <c r="M331" i="24"/>
  <c r="M332" i="24"/>
  <c r="M333" i="24"/>
  <c r="M334" i="24"/>
  <c r="M335" i="24"/>
  <c r="M336" i="24"/>
  <c r="M337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1" i="24"/>
  <c r="M487" i="24"/>
  <c r="M482" i="24"/>
  <c r="M483" i="24"/>
  <c r="M484" i="24"/>
  <c r="M485" i="24"/>
  <c r="M486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M557" i="24"/>
  <c r="M558" i="24"/>
  <c r="M559" i="24"/>
  <c r="M560" i="24"/>
  <c r="M561" i="24"/>
  <c r="M564" i="24"/>
  <c r="M562" i="24"/>
  <c r="M563" i="24"/>
  <c r="M565" i="24"/>
  <c r="M566" i="24"/>
  <c r="M567" i="24"/>
  <c r="M568" i="24"/>
  <c r="M569" i="24"/>
  <c r="M570" i="24"/>
  <c r="M571" i="24"/>
  <c r="M572" i="24"/>
  <c r="M573" i="24"/>
  <c r="M574" i="24"/>
  <c r="M575" i="24"/>
  <c r="M576" i="24"/>
  <c r="M577" i="24"/>
  <c r="M578" i="24"/>
  <c r="M579" i="24"/>
  <c r="M580" i="24"/>
  <c r="M581" i="24"/>
  <c r="M582" i="24"/>
  <c r="M583" i="24"/>
  <c r="M584" i="24"/>
  <c r="M585" i="24"/>
  <c r="M586" i="24"/>
  <c r="M587" i="24"/>
  <c r="M588" i="24"/>
  <c r="M589" i="24"/>
  <c r="M590" i="24"/>
  <c r="M591" i="24"/>
  <c r="M592" i="24"/>
  <c r="M593" i="24"/>
  <c r="M594" i="24"/>
  <c r="M595" i="24"/>
  <c r="M596" i="24"/>
  <c r="M597" i="24"/>
  <c r="M598" i="24"/>
  <c r="M599" i="24"/>
  <c r="M600" i="24"/>
  <c r="M601" i="24"/>
  <c r="M602" i="24"/>
  <c r="M603" i="24"/>
  <c r="M604" i="24"/>
  <c r="M605" i="24"/>
  <c r="M606" i="24"/>
  <c r="M607" i="24"/>
  <c r="M608" i="24"/>
  <c r="M609" i="24"/>
  <c r="M610" i="24"/>
  <c r="M611" i="24"/>
  <c r="M612" i="24"/>
  <c r="M613" i="24"/>
  <c r="M614" i="24"/>
  <c r="M615" i="24"/>
  <c r="M616" i="24"/>
  <c r="M617" i="24"/>
  <c r="M618" i="24"/>
  <c r="M619" i="24"/>
  <c r="M620" i="24"/>
  <c r="M621" i="24"/>
  <c r="M622" i="24"/>
  <c r="M623" i="24"/>
  <c r="M624" i="24"/>
  <c r="M625" i="24"/>
  <c r="M626" i="24"/>
  <c r="M627" i="24"/>
  <c r="M628" i="24"/>
  <c r="M629" i="24"/>
  <c r="M630" i="24"/>
  <c r="M631" i="24"/>
  <c r="M632" i="24"/>
  <c r="M633" i="24"/>
  <c r="M634" i="24"/>
  <c r="M635" i="24"/>
  <c r="M636" i="24"/>
  <c r="M637" i="24"/>
  <c r="M638" i="24"/>
  <c r="M639" i="24"/>
  <c r="M640" i="24"/>
  <c r="M641" i="24"/>
  <c r="M642" i="24"/>
  <c r="M643" i="24"/>
  <c r="M644" i="24"/>
  <c r="M645" i="24"/>
  <c r="M646" i="24"/>
  <c r="M647" i="24"/>
  <c r="M648" i="24"/>
  <c r="M649" i="24"/>
  <c r="M650" i="24"/>
  <c r="M651" i="24"/>
  <c r="M652" i="24"/>
  <c r="M653" i="24"/>
  <c r="M654" i="24"/>
  <c r="M655" i="24"/>
  <c r="M656" i="24"/>
  <c r="M657" i="24"/>
  <c r="M658" i="24"/>
  <c r="M659" i="24"/>
  <c r="M660" i="24"/>
  <c r="M661" i="24"/>
  <c r="M662" i="24"/>
  <c r="M663" i="24"/>
  <c r="M664" i="24"/>
  <c r="M665" i="24"/>
  <c r="M666" i="24"/>
  <c r="M667" i="24"/>
  <c r="M668" i="24"/>
  <c r="M669" i="24"/>
  <c r="M670" i="24"/>
  <c r="M671" i="24"/>
  <c r="M672" i="24"/>
  <c r="M673" i="24"/>
  <c r="M674" i="24"/>
  <c r="M675" i="24"/>
  <c r="M676" i="24"/>
  <c r="M677" i="24"/>
  <c r="M678" i="24"/>
  <c r="M679" i="24"/>
  <c r="M680" i="24"/>
  <c r="M681" i="24"/>
  <c r="M682" i="24"/>
  <c r="M683" i="24"/>
  <c r="M684" i="24"/>
  <c r="M685" i="24"/>
  <c r="M686" i="24"/>
  <c r="M687" i="24"/>
  <c r="M688" i="24"/>
  <c r="M689" i="24"/>
  <c r="M690" i="24"/>
  <c r="M691" i="24"/>
  <c r="M692" i="24"/>
  <c r="M693" i="24"/>
  <c r="M694" i="24"/>
  <c r="M695" i="24"/>
  <c r="M696" i="24"/>
  <c r="M697" i="24"/>
  <c r="M698" i="24"/>
  <c r="M699" i="24"/>
  <c r="M700" i="24"/>
  <c r="M701" i="24"/>
  <c r="M702" i="24"/>
  <c r="M703" i="24"/>
  <c r="M704" i="24"/>
  <c r="M705" i="24"/>
  <c r="M706" i="24"/>
  <c r="M707" i="24"/>
  <c r="M708" i="24"/>
  <c r="M709" i="24"/>
  <c r="M710" i="24"/>
  <c r="M711" i="24"/>
  <c r="M712" i="24"/>
  <c r="M713" i="24"/>
  <c r="M714" i="24"/>
  <c r="M715" i="24"/>
  <c r="M716" i="24"/>
  <c r="M717" i="24"/>
  <c r="M718" i="24"/>
  <c r="M719" i="24"/>
  <c r="M720" i="24"/>
  <c r="M721" i="24"/>
  <c r="M722" i="24"/>
  <c r="M723" i="24"/>
  <c r="M724" i="24"/>
  <c r="M725" i="24"/>
  <c r="M726" i="24"/>
  <c r="M727" i="24"/>
  <c r="M728" i="24"/>
  <c r="M729" i="24"/>
  <c r="M730" i="24"/>
  <c r="M731" i="24"/>
  <c r="M732" i="24"/>
  <c r="M733" i="24"/>
  <c r="M734" i="24"/>
  <c r="M735" i="24"/>
  <c r="M736" i="24"/>
  <c r="M737" i="24"/>
  <c r="M738" i="24"/>
  <c r="M739" i="24"/>
  <c r="M740" i="24"/>
  <c r="M741" i="24"/>
  <c r="M742" i="24"/>
  <c r="M743" i="24"/>
  <c r="M744" i="24"/>
  <c r="M745" i="24"/>
  <c r="M746" i="24"/>
  <c r="M747" i="24"/>
  <c r="M748" i="24"/>
  <c r="M749" i="24"/>
  <c r="M750" i="24"/>
  <c r="M751" i="24"/>
  <c r="M752" i="24"/>
  <c r="M753" i="24"/>
  <c r="M754" i="24"/>
  <c r="M755" i="24"/>
  <c r="M756" i="24"/>
  <c r="M757" i="24"/>
  <c r="M758" i="24"/>
  <c r="M759" i="24"/>
  <c r="M760" i="24"/>
  <c r="M761" i="24"/>
  <c r="M762" i="24"/>
  <c r="M763" i="24"/>
  <c r="M764" i="24"/>
  <c r="M765" i="24"/>
  <c r="M766" i="24"/>
  <c r="M767" i="24"/>
  <c r="M768" i="24"/>
  <c r="M769" i="24"/>
  <c r="M770" i="24"/>
  <c r="M771" i="24"/>
  <c r="M772" i="24"/>
  <c r="M773" i="24"/>
  <c r="M774" i="24"/>
  <c r="M775" i="24"/>
  <c r="M776" i="24"/>
  <c r="M777" i="24"/>
  <c r="M778" i="24"/>
  <c r="M779" i="24"/>
  <c r="M780" i="24"/>
  <c r="M781" i="24"/>
  <c r="M782" i="24"/>
  <c r="M783" i="24"/>
  <c r="M784" i="24"/>
  <c r="M785" i="24"/>
  <c r="M786" i="24"/>
  <c r="M787" i="24"/>
  <c r="M788" i="24"/>
  <c r="M789" i="24"/>
  <c r="M790" i="24"/>
  <c r="M791" i="24"/>
  <c r="M792" i="24"/>
  <c r="M793" i="24"/>
  <c r="M794" i="24"/>
  <c r="M795" i="24"/>
  <c r="M796" i="24"/>
  <c r="M797" i="24"/>
  <c r="M798" i="24"/>
  <c r="M799" i="24"/>
  <c r="M800" i="24"/>
  <c r="M801" i="24"/>
  <c r="M802" i="24"/>
  <c r="M803" i="24"/>
  <c r="M804" i="24"/>
  <c r="M805" i="24"/>
  <c r="M806" i="24"/>
  <c r="M807" i="24"/>
  <c r="M808" i="24"/>
  <c r="M809" i="24"/>
  <c r="M810" i="24"/>
  <c r="M811" i="24"/>
  <c r="M812" i="24"/>
  <c r="M813" i="24"/>
  <c r="M814" i="24"/>
  <c r="M815" i="24"/>
  <c r="M816" i="24"/>
  <c r="M817" i="24"/>
  <c r="M818" i="24"/>
  <c r="M819" i="24"/>
  <c r="M820" i="24"/>
  <c r="M821" i="24"/>
  <c r="M822" i="24"/>
  <c r="M823" i="24"/>
  <c r="M824" i="24"/>
  <c r="M825" i="24"/>
  <c r="M826" i="24"/>
  <c r="M827" i="24"/>
  <c r="M828" i="24"/>
  <c r="M829" i="24"/>
  <c r="M830" i="24"/>
  <c r="M831" i="24"/>
  <c r="M832" i="24"/>
  <c r="M833" i="24"/>
  <c r="M834" i="24"/>
  <c r="M835" i="24"/>
  <c r="M836" i="24"/>
  <c r="M837" i="24"/>
  <c r="M838" i="24"/>
  <c r="M839" i="24"/>
  <c r="M840" i="24"/>
  <c r="M841" i="24"/>
  <c r="M842" i="24"/>
  <c r="M843" i="24"/>
  <c r="M844" i="24"/>
  <c r="M845" i="24"/>
  <c r="M846" i="24"/>
  <c r="M847" i="24"/>
  <c r="M848" i="24"/>
  <c r="M849" i="24"/>
  <c r="M850" i="24"/>
  <c r="M851" i="24"/>
  <c r="M852" i="24"/>
  <c r="M853" i="24"/>
  <c r="M854" i="24"/>
  <c r="M855" i="24"/>
  <c r="M856" i="24"/>
  <c r="M857" i="24"/>
  <c r="M858" i="24"/>
  <c r="M859" i="24"/>
  <c r="M860" i="24"/>
  <c r="M861" i="24"/>
  <c r="M862" i="24"/>
  <c r="M863" i="24"/>
  <c r="M864" i="24"/>
  <c r="M865" i="24"/>
  <c r="M866" i="24"/>
  <c r="M867" i="24"/>
  <c r="M868" i="24"/>
  <c r="M869" i="24"/>
  <c r="M870" i="24"/>
  <c r="M871" i="24"/>
  <c r="M872" i="24"/>
  <c r="M873" i="24"/>
  <c r="M874" i="24"/>
  <c r="M875" i="24"/>
  <c r="M876" i="24"/>
  <c r="M877" i="24"/>
  <c r="M878" i="24"/>
  <c r="M879" i="24"/>
  <c r="M880" i="24"/>
  <c r="M881" i="24"/>
  <c r="M882" i="24"/>
  <c r="M883" i="24"/>
  <c r="M884" i="24"/>
  <c r="M885" i="24"/>
  <c r="M886" i="24"/>
  <c r="M887" i="24"/>
  <c r="M888" i="24"/>
  <c r="M889" i="24"/>
  <c r="M890" i="24"/>
  <c r="M891" i="24"/>
  <c r="M892" i="24"/>
  <c r="M893" i="24"/>
  <c r="M894" i="24"/>
  <c r="M895" i="24"/>
  <c r="M896" i="24"/>
  <c r="M897" i="24"/>
  <c r="M898" i="24"/>
  <c r="M899" i="24"/>
  <c r="M900" i="24"/>
  <c r="M901" i="24"/>
  <c r="M902" i="24"/>
  <c r="M903" i="24"/>
  <c r="M904" i="24"/>
  <c r="M905" i="24"/>
  <c r="M906" i="24"/>
  <c r="M907" i="24"/>
  <c r="M908" i="24"/>
  <c r="M909" i="24"/>
  <c r="M910" i="24"/>
  <c r="M911" i="24"/>
  <c r="M912" i="24"/>
  <c r="M913" i="24"/>
  <c r="M914" i="24"/>
  <c r="M915" i="24"/>
  <c r="M916" i="24"/>
  <c r="M917" i="24"/>
  <c r="M918" i="24"/>
  <c r="M919" i="24"/>
  <c r="M920" i="24"/>
  <c r="M921" i="24"/>
  <c r="M922" i="24"/>
  <c r="M923" i="24"/>
  <c r="M924" i="24"/>
  <c r="M925" i="24"/>
  <c r="M926" i="24"/>
  <c r="M927" i="24"/>
  <c r="M928" i="24"/>
  <c r="M929" i="24"/>
  <c r="M930" i="24"/>
  <c r="M931" i="24"/>
  <c r="M932" i="24"/>
  <c r="M933" i="24"/>
  <c r="M934" i="24"/>
  <c r="M935" i="24"/>
  <c r="M936" i="24"/>
  <c r="M937" i="24"/>
  <c r="M938" i="24"/>
  <c r="M939" i="24"/>
  <c r="M940" i="24"/>
  <c r="M941" i="24"/>
  <c r="M942" i="24"/>
  <c r="M943" i="24"/>
  <c r="M944" i="24"/>
  <c r="M945" i="24"/>
  <c r="M946" i="24"/>
  <c r="M947" i="24"/>
  <c r="M948" i="24"/>
  <c r="M949" i="24"/>
  <c r="M950" i="24"/>
  <c r="M951" i="24"/>
  <c r="M952" i="24"/>
  <c r="M953" i="24"/>
  <c r="M954" i="24"/>
  <c r="M955" i="24"/>
  <c r="M956" i="24"/>
  <c r="M957" i="24"/>
  <c r="M958" i="24"/>
  <c r="M959" i="24"/>
  <c r="M960" i="24"/>
  <c r="M961" i="24"/>
  <c r="M962" i="24"/>
  <c r="M963" i="24"/>
  <c r="M964" i="24"/>
  <c r="M965" i="24"/>
  <c r="M966" i="24"/>
  <c r="M967" i="24"/>
  <c r="M968" i="24"/>
  <c r="M969" i="24"/>
  <c r="M970" i="24"/>
  <c r="M971" i="24"/>
  <c r="M972" i="24"/>
  <c r="M973" i="24"/>
  <c r="M974" i="24"/>
  <c r="M975" i="24"/>
  <c r="M976" i="24"/>
  <c r="M977" i="24"/>
  <c r="M978" i="24"/>
  <c r="M979" i="24"/>
  <c r="M980" i="24"/>
  <c r="M981" i="24"/>
  <c r="M982" i="24"/>
  <c r="M983" i="24"/>
  <c r="M984" i="24"/>
  <c r="M985" i="24"/>
  <c r="M986" i="24"/>
  <c r="M987" i="24"/>
  <c r="M988" i="24"/>
  <c r="M989" i="24"/>
  <c r="M990" i="24"/>
  <c r="M991" i="24"/>
  <c r="M992" i="24"/>
  <c r="M993" i="24"/>
  <c r="M994" i="24"/>
  <c r="M995" i="24"/>
  <c r="M996" i="24"/>
  <c r="M997" i="24"/>
  <c r="M998" i="24"/>
  <c r="M999" i="24"/>
  <c r="M1000" i="24"/>
  <c r="M1001" i="24"/>
  <c r="M1002" i="24"/>
  <c r="M1003" i="24"/>
  <c r="M1004" i="24"/>
  <c r="M1005" i="24"/>
  <c r="M1006" i="24"/>
  <c r="M1007" i="24"/>
  <c r="M1008" i="24"/>
  <c r="M1009" i="24"/>
  <c r="M1010" i="24"/>
  <c r="M1011" i="24"/>
  <c r="M1012" i="24"/>
  <c r="M1013" i="24"/>
  <c r="M1014" i="24"/>
  <c r="M1015" i="24"/>
  <c r="M1016" i="24"/>
  <c r="M1017" i="24"/>
  <c r="M1018" i="24"/>
  <c r="M1019" i="24"/>
  <c r="M1020" i="24"/>
  <c r="M1021" i="24"/>
  <c r="M1022" i="24"/>
  <c r="M1023" i="24"/>
  <c r="M1024" i="24"/>
  <c r="M1025" i="24"/>
  <c r="M1026" i="24"/>
  <c r="M1027" i="24"/>
  <c r="M1028" i="24"/>
  <c r="M1029" i="24"/>
  <c r="M1030" i="24"/>
  <c r="M1031" i="24"/>
  <c r="M1032" i="24"/>
  <c r="M1033" i="24"/>
  <c r="M1034" i="24"/>
  <c r="M1035" i="24"/>
  <c r="M1036" i="24"/>
  <c r="M1037" i="24"/>
  <c r="M1038" i="24"/>
  <c r="M1039" i="24"/>
  <c r="M1040" i="24"/>
  <c r="M1041" i="24"/>
  <c r="M1042" i="24"/>
  <c r="M1043" i="24"/>
  <c r="M1044" i="24"/>
  <c r="M1045" i="24"/>
  <c r="M1046" i="24"/>
  <c r="M1047" i="24"/>
  <c r="M1048" i="24"/>
  <c r="M1049" i="24"/>
  <c r="M1050" i="24"/>
  <c r="M1051" i="24"/>
  <c r="M1052" i="24"/>
  <c r="M1053" i="24"/>
  <c r="M1054" i="24"/>
  <c r="M1055" i="24"/>
  <c r="M1056" i="24"/>
  <c r="M1057" i="24"/>
  <c r="M1058" i="24"/>
  <c r="M1059" i="24"/>
  <c r="M1060" i="24"/>
  <c r="M1061" i="24"/>
  <c r="M1062" i="24"/>
  <c r="M1063" i="24"/>
  <c r="M1064" i="24"/>
  <c r="M1065" i="24"/>
  <c r="M1066" i="24"/>
  <c r="M1067" i="24"/>
  <c r="M1068" i="24"/>
  <c r="M1069" i="24"/>
  <c r="M1070" i="24"/>
  <c r="M1071" i="24"/>
  <c r="M1072" i="24"/>
  <c r="M1073" i="24"/>
  <c r="M1074" i="24"/>
  <c r="M1075" i="24"/>
  <c r="M1076" i="24"/>
  <c r="M1077" i="24"/>
  <c r="M1078" i="24"/>
  <c r="M1079" i="24"/>
  <c r="M1080" i="24"/>
  <c r="M1081" i="24"/>
  <c r="M1082" i="24"/>
  <c r="M1083" i="24"/>
  <c r="M1084" i="24"/>
  <c r="M1085" i="24"/>
  <c r="M1086" i="24"/>
  <c r="M1087" i="24"/>
  <c r="M1088" i="24"/>
  <c r="M1089" i="24"/>
  <c r="M1090" i="24"/>
  <c r="M1091" i="24"/>
  <c r="M1092" i="24"/>
  <c r="M1093" i="24"/>
  <c r="M1094" i="24"/>
  <c r="M1095" i="24"/>
  <c r="M1096" i="24"/>
  <c r="M1097" i="24"/>
  <c r="M1098" i="24"/>
  <c r="M1099" i="24"/>
  <c r="M1100" i="24"/>
  <c r="M1101" i="24"/>
  <c r="M1102" i="24"/>
  <c r="M1103" i="24"/>
  <c r="M1104" i="24"/>
  <c r="M1105" i="24"/>
  <c r="M1106" i="24"/>
  <c r="M1107" i="24"/>
  <c r="M1108" i="24"/>
  <c r="M1109" i="24"/>
  <c r="M1110" i="24"/>
  <c r="M1111" i="24"/>
  <c r="M1112" i="24"/>
  <c r="M1113" i="24"/>
  <c r="M1114" i="24"/>
  <c r="M1115" i="24"/>
  <c r="M1116" i="24"/>
  <c r="M1117" i="24"/>
  <c r="M1118" i="24"/>
  <c r="M1119" i="24"/>
  <c r="M1120" i="24"/>
  <c r="M1121" i="24"/>
  <c r="M1122" i="24"/>
  <c r="M1123" i="24"/>
  <c r="M1124" i="24"/>
  <c r="M1125" i="24"/>
  <c r="M1126" i="24"/>
  <c r="M1127" i="24"/>
  <c r="M1128" i="24"/>
  <c r="M1129" i="24"/>
  <c r="M1130" i="24"/>
  <c r="M1131" i="24"/>
  <c r="M1132" i="24"/>
  <c r="M1133" i="24"/>
  <c r="M1134" i="24"/>
  <c r="M1135" i="24"/>
  <c r="M1136" i="24"/>
  <c r="M1137" i="24"/>
  <c r="M1138" i="24"/>
  <c r="M1139" i="24"/>
  <c r="M1140" i="24"/>
  <c r="M1141" i="24"/>
  <c r="M1142" i="24"/>
  <c r="M1143" i="24"/>
  <c r="M1144" i="24"/>
  <c r="M1145" i="24"/>
  <c r="M1146" i="24"/>
  <c r="M1147" i="24"/>
  <c r="M1148" i="24"/>
  <c r="M1149" i="24"/>
  <c r="M1150" i="24"/>
  <c r="M1151" i="24"/>
  <c r="M1152" i="24"/>
  <c r="M1153" i="24"/>
  <c r="M1154" i="24"/>
  <c r="M1155" i="24"/>
  <c r="M1156" i="24"/>
  <c r="M1157" i="24"/>
  <c r="M1158" i="24"/>
  <c r="M1159" i="24"/>
  <c r="M1160" i="24"/>
  <c r="M1161" i="24"/>
  <c r="M1162" i="24"/>
  <c r="M1163" i="24"/>
  <c r="M1164" i="24"/>
  <c r="M1165" i="24"/>
  <c r="M1166" i="24"/>
  <c r="M1167" i="24"/>
  <c r="M1168" i="24"/>
  <c r="M1169" i="24"/>
  <c r="M1170" i="24"/>
  <c r="M1171" i="24"/>
  <c r="M1172" i="24"/>
  <c r="M1173" i="24"/>
  <c r="M1174" i="24"/>
  <c r="M1175" i="24"/>
  <c r="M1176" i="24"/>
  <c r="M1177" i="24"/>
  <c r="M1178" i="24"/>
  <c r="M1179" i="24"/>
  <c r="M1180" i="24"/>
  <c r="M1181" i="24"/>
  <c r="M1182" i="24"/>
  <c r="M1183" i="24"/>
  <c r="M1184" i="24"/>
  <c r="M1185" i="24"/>
  <c r="M1186" i="24"/>
  <c r="M1187" i="24"/>
  <c r="M1188" i="24"/>
  <c r="M1189" i="24"/>
  <c r="M1190" i="24"/>
  <c r="M1191" i="24"/>
  <c r="M1192" i="24"/>
  <c r="M1193" i="24"/>
  <c r="M1194" i="24"/>
  <c r="M1195" i="24"/>
  <c r="M1196" i="24"/>
  <c r="M1197" i="24"/>
  <c r="M1198" i="24"/>
  <c r="M1199" i="24"/>
  <c r="M1200" i="24"/>
  <c r="M1201" i="24"/>
  <c r="M1202" i="24"/>
  <c r="M1203" i="24"/>
  <c r="M1204" i="24"/>
  <c r="M1205" i="24"/>
  <c r="M1206" i="24"/>
  <c r="M1207" i="24"/>
  <c r="M1208" i="24"/>
  <c r="M1209" i="24"/>
  <c r="M1210" i="24"/>
  <c r="M1211" i="24"/>
  <c r="M1212" i="24"/>
  <c r="M1213" i="24"/>
  <c r="M1214" i="24"/>
  <c r="M1215" i="24"/>
  <c r="M1216" i="24"/>
  <c r="M1217" i="24"/>
  <c r="M1218" i="24"/>
  <c r="M1219" i="24"/>
  <c r="M1220" i="24"/>
  <c r="M1221" i="24"/>
  <c r="M1222" i="24"/>
  <c r="M1223" i="24"/>
  <c r="M1224" i="24"/>
  <c r="M1225" i="24"/>
  <c r="M1226" i="24"/>
  <c r="M1227" i="24"/>
  <c r="M1228" i="24"/>
  <c r="M1229" i="24"/>
  <c r="M1230" i="24"/>
  <c r="M1231" i="24"/>
  <c r="M1232" i="24"/>
  <c r="M1233" i="24"/>
  <c r="M1234" i="24"/>
  <c r="M1235" i="24"/>
  <c r="M1236" i="24"/>
  <c r="M1237" i="24"/>
  <c r="M1238" i="24"/>
  <c r="M1239" i="24"/>
  <c r="M1240" i="24"/>
  <c r="M1241" i="24"/>
  <c r="M1242" i="24"/>
  <c r="M1243" i="24"/>
  <c r="M1244" i="24"/>
  <c r="M1245" i="24"/>
  <c r="M1246" i="24"/>
  <c r="M1247" i="24"/>
  <c r="M1248" i="24"/>
  <c r="M1249" i="24"/>
  <c r="M1250" i="24"/>
  <c r="M1251" i="24"/>
  <c r="M1252" i="24"/>
  <c r="M1253" i="24"/>
  <c r="M1254" i="24"/>
  <c r="M1255" i="24"/>
  <c r="M1256" i="24"/>
  <c r="M1257" i="24"/>
  <c r="M1258" i="24"/>
  <c r="M1259" i="24"/>
  <c r="M1260" i="24"/>
  <c r="M1261" i="24"/>
  <c r="M1262" i="24"/>
  <c r="M1263" i="24"/>
  <c r="M1264" i="24"/>
  <c r="M1265" i="24"/>
  <c r="M1266" i="24"/>
  <c r="M1267" i="24"/>
  <c r="M1268" i="24"/>
  <c r="M1269" i="24"/>
  <c r="M1270" i="24"/>
  <c r="M1271" i="24"/>
  <c r="M1272" i="24"/>
  <c r="M1273" i="24"/>
  <c r="M1274" i="24"/>
  <c r="M1275" i="24"/>
  <c r="M1276" i="24"/>
  <c r="M1277" i="24"/>
  <c r="M1278" i="24"/>
  <c r="M1279" i="24"/>
  <c r="M1280" i="24"/>
  <c r="M1281" i="24"/>
  <c r="M1282" i="24"/>
  <c r="M1283" i="24"/>
  <c r="M1284" i="24"/>
  <c r="M1285" i="24"/>
  <c r="M1286" i="24"/>
  <c r="M1287" i="24"/>
  <c r="M1288" i="24"/>
  <c r="M1289" i="24"/>
  <c r="M1290" i="24"/>
  <c r="M1291" i="24"/>
  <c r="M1292" i="24"/>
  <c r="M1293" i="24"/>
  <c r="M1294" i="24"/>
  <c r="M1295" i="24"/>
  <c r="M1296" i="24"/>
  <c r="M1297" i="24"/>
  <c r="M1298" i="24"/>
  <c r="M1299" i="24"/>
  <c r="M1300" i="24"/>
  <c r="M1301" i="24"/>
  <c r="M1302" i="24"/>
  <c r="M1303" i="24"/>
  <c r="M1304" i="24"/>
  <c r="M1305" i="24"/>
  <c r="M1306" i="24"/>
  <c r="M1307" i="24"/>
  <c r="M1308" i="24"/>
  <c r="M1309" i="24"/>
  <c r="M1310" i="24"/>
  <c r="M1311" i="24"/>
  <c r="M1312" i="24"/>
  <c r="M1313" i="24"/>
  <c r="M1314" i="24"/>
  <c r="M1315" i="24"/>
  <c r="M1316" i="24"/>
  <c r="M1317" i="24"/>
  <c r="M1318" i="24"/>
  <c r="M1319" i="24"/>
  <c r="M1320" i="24"/>
  <c r="M1321" i="24"/>
  <c r="M1322" i="24"/>
  <c r="M1323" i="24"/>
  <c r="M1324" i="24"/>
  <c r="M1325" i="24"/>
  <c r="M1326" i="24"/>
  <c r="M1327" i="24"/>
  <c r="M1328" i="24"/>
  <c r="M1329" i="24"/>
  <c r="M1330" i="24"/>
  <c r="M1331" i="24"/>
  <c r="M1332" i="24"/>
  <c r="M1333" i="24"/>
  <c r="M1334" i="24"/>
  <c r="M1335" i="24"/>
  <c r="M1336" i="24"/>
  <c r="M1337" i="24"/>
  <c r="M1338" i="24"/>
  <c r="M1339" i="24"/>
  <c r="M1340" i="24"/>
  <c r="M1341" i="24"/>
  <c r="M1342" i="24"/>
  <c r="M1343" i="24"/>
  <c r="M1344" i="24"/>
  <c r="M1345" i="24"/>
  <c r="M1346" i="24"/>
  <c r="M1347" i="24"/>
  <c r="M1348" i="24"/>
  <c r="M1349" i="24"/>
  <c r="M1350" i="24"/>
  <c r="M1351" i="24"/>
  <c r="M1352" i="24"/>
  <c r="M1353" i="24"/>
  <c r="M1354" i="24"/>
  <c r="M1355" i="24"/>
  <c r="M1356" i="24"/>
  <c r="M1357" i="24"/>
  <c r="M1358" i="24"/>
  <c r="M1359" i="24"/>
  <c r="M1360" i="24"/>
  <c r="M1361" i="24"/>
  <c r="M1362" i="24"/>
  <c r="M1363" i="24"/>
  <c r="M1364" i="24"/>
  <c r="M1365" i="24"/>
  <c r="M1366" i="24"/>
  <c r="M1367" i="24"/>
  <c r="M1368" i="24"/>
  <c r="M1369" i="24"/>
  <c r="M1370" i="24"/>
  <c r="M1371" i="24"/>
  <c r="M1372" i="24"/>
  <c r="M1373" i="24"/>
  <c r="M1374" i="24"/>
  <c r="M1375" i="24"/>
  <c r="M1376" i="24"/>
  <c r="M1377" i="24"/>
  <c r="M1378" i="24"/>
  <c r="M1379" i="24"/>
  <c r="M1380" i="24"/>
  <c r="M1381" i="24"/>
  <c r="M1382" i="24"/>
  <c r="M1383" i="24"/>
  <c r="M1384" i="24"/>
  <c r="M1385" i="24"/>
  <c r="M1386" i="24"/>
  <c r="M1387" i="24"/>
  <c r="M1388" i="24"/>
  <c r="M1389" i="24"/>
  <c r="M1390" i="24"/>
  <c r="M1391" i="24"/>
  <c r="M1392" i="24"/>
  <c r="M1393" i="24"/>
  <c r="M1394" i="24"/>
  <c r="M1395" i="24"/>
  <c r="M1396" i="24"/>
  <c r="M1397" i="24"/>
  <c r="M1398" i="24"/>
  <c r="M1399" i="24"/>
  <c r="M1400" i="24"/>
  <c r="M1401" i="24"/>
  <c r="M1402" i="24"/>
  <c r="M1403" i="24"/>
  <c r="M1404" i="24"/>
  <c r="M1405" i="24"/>
  <c r="M1406" i="24"/>
  <c r="M1407" i="24"/>
  <c r="M1408" i="24"/>
  <c r="M1409" i="24"/>
  <c r="M1410" i="24"/>
  <c r="M1411" i="24"/>
  <c r="M1412" i="24"/>
  <c r="M1413" i="24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31" i="22"/>
  <c r="M132" i="22"/>
  <c r="M133" i="22"/>
  <c r="M134" i="22"/>
  <c r="M135" i="22"/>
  <c r="E6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357" i="2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M396" i="21"/>
  <c r="M397" i="21"/>
  <c r="M398" i="21"/>
  <c r="M399" i="21"/>
  <c r="M400" i="21"/>
  <c r="M401" i="21"/>
  <c r="M402" i="21"/>
  <c r="M403" i="21"/>
  <c r="M404" i="21"/>
  <c r="M405" i="21"/>
  <c r="M406" i="21"/>
  <c r="M407" i="21"/>
  <c r="M408" i="21"/>
  <c r="M409" i="21"/>
  <c r="M410" i="21"/>
  <c r="M411" i="21"/>
  <c r="M412" i="21"/>
  <c r="M413" i="21"/>
  <c r="M414" i="21"/>
  <c r="M415" i="21"/>
  <c r="M416" i="21"/>
  <c r="M417" i="21"/>
  <c r="M418" i="21"/>
  <c r="M419" i="21"/>
  <c r="M420" i="21"/>
  <c r="M421" i="2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M453" i="21"/>
  <c r="M454" i="21"/>
  <c r="M455" i="21"/>
  <c r="M456" i="21"/>
  <c r="M457" i="21"/>
  <c r="M458" i="21"/>
  <c r="M459" i="21"/>
  <c r="M460" i="21"/>
  <c r="M461" i="21"/>
  <c r="M462" i="21"/>
  <c r="M463" i="21"/>
  <c r="M464" i="21"/>
  <c r="M465" i="21"/>
  <c r="M466" i="21"/>
  <c r="M467" i="21"/>
  <c r="M468" i="21"/>
  <c r="M469" i="21"/>
  <c r="M470" i="21"/>
  <c r="M471" i="21"/>
  <c r="M472" i="21"/>
  <c r="M473" i="21"/>
  <c r="M474" i="21"/>
  <c r="M475" i="21"/>
  <c r="M476" i="21"/>
  <c r="M477" i="21"/>
  <c r="M478" i="21"/>
  <c r="M479" i="21"/>
  <c r="M480" i="21"/>
  <c r="M481" i="21"/>
  <c r="M482" i="21"/>
  <c r="M483" i="21"/>
  <c r="M484" i="21"/>
  <c r="M485" i="21"/>
  <c r="M486" i="21"/>
  <c r="M487" i="21"/>
  <c r="M488" i="21"/>
  <c r="M489" i="21"/>
  <c r="M490" i="21"/>
  <c r="M491" i="21"/>
  <c r="M492" i="21"/>
  <c r="M493" i="21"/>
  <c r="M494" i="21"/>
  <c r="M495" i="21"/>
  <c r="M496" i="21"/>
  <c r="M497" i="21"/>
  <c r="M498" i="21"/>
  <c r="M499" i="21"/>
  <c r="M500" i="21"/>
  <c r="M501" i="21"/>
  <c r="M502" i="21"/>
  <c r="M503" i="21"/>
  <c r="M504" i="21"/>
  <c r="M505" i="21"/>
  <c r="M506" i="21"/>
  <c r="M507" i="21"/>
  <c r="M508" i="21"/>
  <c r="M509" i="21"/>
  <c r="M510" i="21"/>
  <c r="M511" i="21"/>
  <c r="M512" i="21"/>
  <c r="M513" i="21"/>
  <c r="M514" i="21"/>
  <c r="M515" i="21"/>
  <c r="M516" i="21"/>
  <c r="M517" i="21"/>
  <c r="M518" i="21"/>
  <c r="M519" i="21"/>
  <c r="M520" i="21"/>
  <c r="M521" i="21"/>
  <c r="M522" i="21"/>
  <c r="M523" i="21"/>
  <c r="M524" i="21"/>
  <c r="M525" i="21"/>
  <c r="M526" i="21"/>
  <c r="M527" i="21"/>
  <c r="M528" i="21"/>
  <c r="M529" i="21"/>
  <c r="M530" i="21"/>
  <c r="M531" i="21"/>
  <c r="M532" i="21"/>
  <c r="M533" i="21"/>
  <c r="M534" i="21"/>
  <c r="M535" i="21"/>
  <c r="M536" i="21"/>
  <c r="M537" i="21"/>
  <c r="M538" i="21"/>
  <c r="M539" i="21"/>
  <c r="M540" i="21"/>
  <c r="M541" i="21"/>
  <c r="M542" i="21"/>
  <c r="M543" i="21"/>
  <c r="M544" i="21"/>
  <c r="M545" i="21"/>
  <c r="M546" i="21"/>
  <c r="M547" i="21"/>
  <c r="M548" i="21"/>
  <c r="M549" i="21"/>
  <c r="M550" i="21"/>
  <c r="M551" i="21"/>
  <c r="M552" i="21"/>
  <c r="M553" i="21"/>
  <c r="M554" i="21"/>
  <c r="M555" i="21"/>
  <c r="M556" i="21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M642" i="20"/>
  <c r="M643" i="20"/>
  <c r="M644" i="20"/>
  <c r="M645" i="20"/>
  <c r="M646" i="20"/>
  <c r="M647" i="20"/>
  <c r="M648" i="20"/>
  <c r="M649" i="20"/>
  <c r="M650" i="20"/>
  <c r="M651" i="20"/>
  <c r="M652" i="20"/>
  <c r="M653" i="20"/>
  <c r="M654" i="20"/>
  <c r="M655" i="20"/>
  <c r="M656" i="20"/>
  <c r="M657" i="20"/>
  <c r="M658" i="20"/>
  <c r="M659" i="20"/>
  <c r="M660" i="20"/>
  <c r="M661" i="20"/>
  <c r="M662" i="20"/>
  <c r="M663" i="20"/>
  <c r="M664" i="20"/>
  <c r="M665" i="20"/>
  <c r="M666" i="20"/>
  <c r="M667" i="20"/>
  <c r="M668" i="20"/>
  <c r="M669" i="20"/>
  <c r="M670" i="20"/>
  <c r="M671" i="20"/>
  <c r="M672" i="20"/>
  <c r="M673" i="20"/>
  <c r="M674" i="20"/>
  <c r="M675" i="20"/>
  <c r="M676" i="20"/>
  <c r="M677" i="20"/>
  <c r="M678" i="20"/>
  <c r="M679" i="20"/>
  <c r="M680" i="20"/>
  <c r="M681" i="20"/>
  <c r="M682" i="20"/>
  <c r="M683" i="20"/>
  <c r="M684" i="20"/>
  <c r="M685" i="20"/>
  <c r="M686" i="20"/>
  <c r="M687" i="20"/>
  <c r="M688" i="20"/>
  <c r="M689" i="20"/>
  <c r="M690" i="20"/>
  <c r="M691" i="20"/>
  <c r="M692" i="20"/>
  <c r="M693" i="20"/>
  <c r="M694" i="20"/>
  <c r="M695" i="20"/>
  <c r="M696" i="20"/>
  <c r="M697" i="20"/>
  <c r="M698" i="20"/>
  <c r="M699" i="20"/>
  <c r="M700" i="20"/>
  <c r="M701" i="20"/>
  <c r="M702" i="20"/>
  <c r="M703" i="20"/>
  <c r="M704" i="20"/>
  <c r="M705" i="20"/>
  <c r="M706" i="20"/>
  <c r="M707" i="20"/>
  <c r="M708" i="20"/>
  <c r="M709" i="20"/>
  <c r="M710" i="20"/>
  <c r="M711" i="20"/>
  <c r="M712" i="20"/>
  <c r="M713" i="20"/>
  <c r="M714" i="20"/>
  <c r="M715" i="20"/>
  <c r="M716" i="20"/>
  <c r="M717" i="20"/>
  <c r="M718" i="20"/>
  <c r="M719" i="20"/>
  <c r="M720" i="20"/>
  <c r="M721" i="20"/>
  <c r="M722" i="20"/>
  <c r="M723" i="20"/>
  <c r="M724" i="20"/>
  <c r="M725" i="20"/>
  <c r="M726" i="20"/>
  <c r="M727" i="20"/>
  <c r="M728" i="20"/>
  <c r="M729" i="20"/>
  <c r="M730" i="20"/>
  <c r="M731" i="20"/>
  <c r="M732" i="20"/>
  <c r="M733" i="20"/>
  <c r="M734" i="20"/>
  <c r="M735" i="20"/>
  <c r="M736" i="20"/>
  <c r="M737" i="20"/>
  <c r="M738" i="20"/>
  <c r="M739" i="20"/>
  <c r="M740" i="20"/>
  <c r="M741" i="20"/>
  <c r="M742" i="20"/>
  <c r="M743" i="20"/>
  <c r="M744" i="20"/>
  <c r="M745" i="20"/>
  <c r="M746" i="20"/>
  <c r="M747" i="20"/>
  <c r="M748" i="20"/>
  <c r="M749" i="20"/>
  <c r="M750" i="20"/>
  <c r="M751" i="20"/>
  <c r="M752" i="20"/>
  <c r="M753" i="20"/>
  <c r="M754" i="20"/>
  <c r="M755" i="20"/>
  <c r="M756" i="20"/>
  <c r="M757" i="20"/>
  <c r="M758" i="20"/>
  <c r="M759" i="20"/>
  <c r="M760" i="20"/>
  <c r="M761" i="20"/>
  <c r="M762" i="20"/>
  <c r="M763" i="20"/>
  <c r="M764" i="20"/>
  <c r="M765" i="20"/>
  <c r="M766" i="20"/>
  <c r="M767" i="20"/>
  <c r="M768" i="20"/>
  <c r="M769" i="20"/>
  <c r="M770" i="20"/>
  <c r="M771" i="20"/>
  <c r="M772" i="20"/>
  <c r="M773" i="20"/>
  <c r="M774" i="20"/>
  <c r="M775" i="20"/>
  <c r="M776" i="20"/>
  <c r="M777" i="20"/>
  <c r="M778" i="20"/>
  <c r="M779" i="20"/>
  <c r="M780" i="20"/>
  <c r="M781" i="20"/>
  <c r="M782" i="20"/>
  <c r="M783" i="20"/>
  <c r="M784" i="20"/>
  <c r="M785" i="20"/>
  <c r="M786" i="20"/>
  <c r="M787" i="20"/>
  <c r="M788" i="20"/>
  <c r="M789" i="20"/>
  <c r="M790" i="20"/>
  <c r="M791" i="20"/>
  <c r="M792" i="20"/>
  <c r="M793" i="20"/>
  <c r="M794" i="20"/>
  <c r="M795" i="20"/>
  <c r="M796" i="20"/>
  <c r="M797" i="20"/>
  <c r="M798" i="20"/>
  <c r="M799" i="20"/>
  <c r="M800" i="20"/>
  <c r="M801" i="20"/>
  <c r="M802" i="20"/>
  <c r="M803" i="20"/>
  <c r="M804" i="20"/>
  <c r="M805" i="20"/>
  <c r="M806" i="20"/>
  <c r="M807" i="20"/>
  <c r="M808" i="20"/>
  <c r="M809" i="20"/>
  <c r="M810" i="20"/>
  <c r="M811" i="20"/>
  <c r="M812" i="20"/>
  <c r="M813" i="20"/>
  <c r="M814" i="20"/>
  <c r="M815" i="20"/>
  <c r="M816" i="20"/>
  <c r="M817" i="20"/>
  <c r="M818" i="20"/>
  <c r="M819" i="20"/>
  <c r="M820" i="20"/>
  <c r="M821" i="20"/>
  <c r="M822" i="20"/>
  <c r="M823" i="20"/>
  <c r="M824" i="20"/>
  <c r="M825" i="20"/>
  <c r="M826" i="20"/>
  <c r="M827" i="20"/>
  <c r="M828" i="20"/>
  <c r="M829" i="20"/>
  <c r="M830" i="20"/>
  <c r="M831" i="20"/>
  <c r="M832" i="20"/>
  <c r="M833" i="20"/>
  <c r="M834" i="20"/>
  <c r="M835" i="20"/>
  <c r="M836" i="20"/>
  <c r="M837" i="20"/>
  <c r="M838" i="20"/>
  <c r="M839" i="20"/>
  <c r="M840" i="20"/>
  <c r="M841" i="20"/>
  <c r="M842" i="20"/>
  <c r="M843" i="20"/>
  <c r="M844" i="20"/>
  <c r="M845" i="20"/>
  <c r="M846" i="20"/>
  <c r="M847" i="20"/>
  <c r="M848" i="20"/>
  <c r="M849" i="20"/>
  <c r="M850" i="20"/>
  <c r="M851" i="20"/>
  <c r="M852" i="20"/>
  <c r="M853" i="20"/>
  <c r="M854" i="20"/>
  <c r="M855" i="20"/>
  <c r="M856" i="20"/>
  <c r="M857" i="20"/>
  <c r="M858" i="20"/>
  <c r="M859" i="20"/>
  <c r="M860" i="20"/>
  <c r="M861" i="20"/>
  <c r="M862" i="20"/>
  <c r="M863" i="20"/>
  <c r="M864" i="20"/>
  <c r="M865" i="20"/>
  <c r="M866" i="20"/>
  <c r="M867" i="20"/>
  <c r="M868" i="20"/>
  <c r="M869" i="20"/>
  <c r="M870" i="20"/>
  <c r="M871" i="20"/>
  <c r="M872" i="20"/>
  <c r="M873" i="20"/>
  <c r="M874" i="20"/>
  <c r="M875" i="20"/>
  <c r="M876" i="20"/>
  <c r="M877" i="20"/>
  <c r="M878" i="20"/>
  <c r="M879" i="20"/>
  <c r="M880" i="20"/>
  <c r="M881" i="20"/>
  <c r="M882" i="20"/>
  <c r="M883" i="20"/>
  <c r="M884" i="20"/>
  <c r="M885" i="20"/>
  <c r="M886" i="20"/>
  <c r="M887" i="20"/>
  <c r="M888" i="20"/>
  <c r="M889" i="20"/>
  <c r="M890" i="20"/>
  <c r="M891" i="20"/>
  <c r="M892" i="20"/>
  <c r="M893" i="20"/>
  <c r="M894" i="20"/>
  <c r="M895" i="20"/>
  <c r="M896" i="20"/>
  <c r="M897" i="20"/>
  <c r="M898" i="20"/>
  <c r="M899" i="20"/>
  <c r="M900" i="20"/>
  <c r="M901" i="20"/>
  <c r="M902" i="20"/>
  <c r="M903" i="20"/>
  <c r="M904" i="20"/>
  <c r="M905" i="20"/>
  <c r="M906" i="20"/>
  <c r="M907" i="20"/>
  <c r="M908" i="20"/>
  <c r="M909" i="20"/>
  <c r="M910" i="20"/>
  <c r="M911" i="20"/>
  <c r="M912" i="20"/>
  <c r="M913" i="20"/>
  <c r="M914" i="20"/>
  <c r="M915" i="20"/>
  <c r="M916" i="20"/>
  <c r="M917" i="20"/>
  <c r="M918" i="20"/>
  <c r="M919" i="20"/>
  <c r="M920" i="20"/>
  <c r="M921" i="20"/>
  <c r="M922" i="20"/>
  <c r="M923" i="20"/>
  <c r="M924" i="20"/>
  <c r="M925" i="20"/>
  <c r="M926" i="20"/>
  <c r="M927" i="20"/>
  <c r="M928" i="20"/>
  <c r="M929" i="20"/>
  <c r="M930" i="20"/>
  <c r="M931" i="20"/>
  <c r="M932" i="20"/>
  <c r="M933" i="20"/>
  <c r="M934" i="20"/>
  <c r="M935" i="20"/>
  <c r="M936" i="20"/>
  <c r="M937" i="20"/>
  <c r="M938" i="20"/>
  <c r="M939" i="20"/>
  <c r="M940" i="20"/>
  <c r="M941" i="20"/>
  <c r="M942" i="20"/>
  <c r="M943" i="20"/>
  <c r="M944" i="20"/>
  <c r="M945" i="20"/>
  <c r="M946" i="20"/>
  <c r="M947" i="20"/>
  <c r="M948" i="20"/>
  <c r="M949" i="20"/>
  <c r="M950" i="20"/>
  <c r="M951" i="20"/>
  <c r="M952" i="20"/>
  <c r="M953" i="20"/>
  <c r="M954" i="20"/>
  <c r="M955" i="20"/>
  <c r="M956" i="20"/>
  <c r="M957" i="20"/>
  <c r="M958" i="20"/>
  <c r="M959" i="20"/>
  <c r="M960" i="20"/>
  <c r="M961" i="20"/>
  <c r="M962" i="20"/>
  <c r="M963" i="20"/>
  <c r="M964" i="20"/>
  <c r="M965" i="20"/>
  <c r="M966" i="20"/>
  <c r="M967" i="20"/>
  <c r="M968" i="20"/>
  <c r="M969" i="20"/>
  <c r="M970" i="20"/>
  <c r="M971" i="20"/>
  <c r="M972" i="20"/>
  <c r="M973" i="20"/>
  <c r="M974" i="20"/>
  <c r="M975" i="20"/>
  <c r="M976" i="20"/>
  <c r="M977" i="20"/>
  <c r="M978" i="20"/>
  <c r="M979" i="20"/>
  <c r="M980" i="20"/>
  <c r="M981" i="20"/>
  <c r="M982" i="20"/>
  <c r="M983" i="20"/>
  <c r="M984" i="20"/>
  <c r="M985" i="20"/>
  <c r="M986" i="20"/>
  <c r="M987" i="20"/>
  <c r="M988" i="20"/>
  <c r="M989" i="20"/>
  <c r="M990" i="20"/>
  <c r="M991" i="20"/>
  <c r="M992" i="20"/>
  <c r="M993" i="20"/>
  <c r="M994" i="20"/>
  <c r="M995" i="20"/>
  <c r="M996" i="20"/>
  <c r="M997" i="20"/>
  <c r="M998" i="20"/>
  <c r="M999" i="20"/>
  <c r="M1000" i="20"/>
  <c r="M1001" i="20"/>
  <c r="M1002" i="20"/>
  <c r="M1003" i="20"/>
  <c r="M1004" i="20"/>
  <c r="M1005" i="20"/>
  <c r="M1006" i="20"/>
  <c r="M1007" i="20"/>
  <c r="M1008" i="20"/>
  <c r="M1009" i="20"/>
  <c r="M1010" i="20"/>
  <c r="M1011" i="20"/>
  <c r="M1012" i="20"/>
  <c r="M1013" i="20"/>
  <c r="M1014" i="20"/>
  <c r="M1015" i="20"/>
  <c r="M1016" i="20"/>
  <c r="M1017" i="20"/>
  <c r="M1018" i="20"/>
  <c r="M1019" i="20"/>
  <c r="M1020" i="20"/>
  <c r="M1021" i="20"/>
  <c r="M1022" i="20"/>
  <c r="M1023" i="20"/>
  <c r="M1024" i="20"/>
  <c r="M1025" i="20"/>
  <c r="M1026" i="20"/>
  <c r="M1027" i="20"/>
  <c r="M1028" i="20"/>
  <c r="M1029" i="20"/>
  <c r="M1030" i="20"/>
  <c r="M1031" i="20"/>
  <c r="M1032" i="20"/>
  <c r="M1033" i="20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E6" i="15"/>
  <c r="M678" i="13"/>
  <c r="E6" i="13"/>
  <c r="F6" i="37" l="1"/>
  <c r="F6" i="38"/>
  <c r="F6" i="33"/>
  <c r="F6" i="32"/>
  <c r="F6" i="36"/>
  <c r="F6" i="35"/>
  <c r="F6" i="34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76" i="31"/>
  <c r="M75" i="31"/>
  <c r="M74" i="31"/>
  <c r="M73" i="31"/>
  <c r="M72" i="31"/>
  <c r="M71" i="31"/>
  <c r="M70" i="31"/>
  <c r="M69" i="31"/>
  <c r="M68" i="31"/>
  <c r="M67" i="31"/>
  <c r="M66" i="31"/>
  <c r="M65" i="31"/>
  <c r="M64" i="31"/>
  <c r="M63" i="31"/>
  <c r="M62" i="31"/>
  <c r="M61" i="31"/>
  <c r="M60" i="31"/>
  <c r="M59" i="31"/>
  <c r="M58" i="31"/>
  <c r="M57" i="31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2" i="31"/>
  <c r="M31" i="31"/>
  <c r="M30" i="31"/>
  <c r="M29" i="31"/>
  <c r="M28" i="31"/>
  <c r="M27" i="31"/>
  <c r="M26" i="31"/>
  <c r="M25" i="31"/>
  <c r="M24" i="31"/>
  <c r="M23" i="31"/>
  <c r="M22" i="31"/>
  <c r="M21" i="31"/>
  <c r="M20" i="31"/>
  <c r="M19" i="31"/>
  <c r="M18" i="31"/>
  <c r="M17" i="31"/>
  <c r="M16" i="31"/>
  <c r="M15" i="31"/>
  <c r="M14" i="31"/>
  <c r="M13" i="31"/>
  <c r="M12" i="31"/>
  <c r="M11" i="31"/>
  <c r="M10" i="31"/>
  <c r="M9" i="31"/>
  <c r="M8" i="31"/>
  <c r="M8" i="30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18" i="28"/>
  <c r="M17" i="28"/>
  <c r="M16" i="28"/>
  <c r="M15" i="28"/>
  <c r="M14" i="28"/>
  <c r="M13" i="28"/>
  <c r="M12" i="28"/>
  <c r="M11" i="28"/>
  <c r="M10" i="28"/>
  <c r="M9" i="28"/>
  <c r="M8" i="28"/>
  <c r="M254" i="27"/>
  <c r="M253" i="27"/>
  <c r="M252" i="27"/>
  <c r="M251" i="27"/>
  <c r="M250" i="27"/>
  <c r="M249" i="27"/>
  <c r="M248" i="27"/>
  <c r="M247" i="27"/>
  <c r="M246" i="27"/>
  <c r="M245" i="27"/>
  <c r="M244" i="27"/>
  <c r="M243" i="27"/>
  <c r="M242" i="27"/>
  <c r="M241" i="27"/>
  <c r="M240" i="27"/>
  <c r="M239" i="27"/>
  <c r="M238" i="27"/>
  <c r="M237" i="27"/>
  <c r="M236" i="27"/>
  <c r="M235" i="27"/>
  <c r="M234" i="27"/>
  <c r="M233" i="27"/>
  <c r="M232" i="27"/>
  <c r="M231" i="27"/>
  <c r="M230" i="27"/>
  <c r="M229" i="27"/>
  <c r="M228" i="27"/>
  <c r="M227" i="27"/>
  <c r="M226" i="27"/>
  <c r="M225" i="27"/>
  <c r="M224" i="27"/>
  <c r="M223" i="27"/>
  <c r="M222" i="27"/>
  <c r="M221" i="27"/>
  <c r="M220" i="27"/>
  <c r="M219" i="27"/>
  <c r="M218" i="27"/>
  <c r="M217" i="27"/>
  <c r="M216" i="27"/>
  <c r="M215" i="27"/>
  <c r="M214" i="27"/>
  <c r="M213" i="27"/>
  <c r="M212" i="27"/>
  <c r="M211" i="27"/>
  <c r="M210" i="27"/>
  <c r="M209" i="27"/>
  <c r="M208" i="27"/>
  <c r="M207" i="27"/>
  <c r="M206" i="27"/>
  <c r="M205" i="27"/>
  <c r="M204" i="27"/>
  <c r="M203" i="27"/>
  <c r="M202" i="27"/>
  <c r="M201" i="27"/>
  <c r="M200" i="27"/>
  <c r="M199" i="27"/>
  <c r="M198" i="27"/>
  <c r="M197" i="27"/>
  <c r="M196" i="27"/>
  <c r="M195" i="27"/>
  <c r="M194" i="27"/>
  <c r="M193" i="27"/>
  <c r="M192" i="27"/>
  <c r="M191" i="27"/>
  <c r="M190" i="27"/>
  <c r="M189" i="27"/>
  <c r="M188" i="27"/>
  <c r="M187" i="27"/>
  <c r="M186" i="27"/>
  <c r="M185" i="27"/>
  <c r="M184" i="27"/>
  <c r="M183" i="27"/>
  <c r="M182" i="27"/>
  <c r="M181" i="27"/>
  <c r="M180" i="27"/>
  <c r="M179" i="27"/>
  <c r="M178" i="27"/>
  <c r="M177" i="27"/>
  <c r="M176" i="27"/>
  <c r="M175" i="27"/>
  <c r="M174" i="27"/>
  <c r="M173" i="27"/>
  <c r="M172" i="27"/>
  <c r="M171" i="27"/>
  <c r="M170" i="27"/>
  <c r="M169" i="27"/>
  <c r="M168" i="27"/>
  <c r="M167" i="27"/>
  <c r="M166" i="27"/>
  <c r="M165" i="27"/>
  <c r="M164" i="27"/>
  <c r="M163" i="27"/>
  <c r="M162" i="27"/>
  <c r="M161" i="27"/>
  <c r="M160" i="27"/>
  <c r="M159" i="27"/>
  <c r="M158" i="27"/>
  <c r="M157" i="27"/>
  <c r="M156" i="27"/>
  <c r="M155" i="27"/>
  <c r="M154" i="27"/>
  <c r="M153" i="27"/>
  <c r="M152" i="27"/>
  <c r="M151" i="27"/>
  <c r="M150" i="27"/>
  <c r="M149" i="27"/>
  <c r="M148" i="27"/>
  <c r="M147" i="27"/>
  <c r="M146" i="27"/>
  <c r="M145" i="27"/>
  <c r="M144" i="27"/>
  <c r="M143" i="27"/>
  <c r="M142" i="27"/>
  <c r="M141" i="27"/>
  <c r="M140" i="27"/>
  <c r="M139" i="27"/>
  <c r="M138" i="27"/>
  <c r="M137" i="27"/>
  <c r="M136" i="27"/>
  <c r="M135" i="27"/>
  <c r="M134" i="27"/>
  <c r="M133" i="27"/>
  <c r="M132" i="27"/>
  <c r="M131" i="27"/>
  <c r="M130" i="27"/>
  <c r="M129" i="27"/>
  <c r="M128" i="27"/>
  <c r="M127" i="27"/>
  <c r="M126" i="27"/>
  <c r="M125" i="27"/>
  <c r="M124" i="27"/>
  <c r="M123" i="27"/>
  <c r="M122" i="27"/>
  <c r="M121" i="27"/>
  <c r="M120" i="27"/>
  <c r="M119" i="27"/>
  <c r="M118" i="27"/>
  <c r="M117" i="27"/>
  <c r="M116" i="27"/>
  <c r="M115" i="27"/>
  <c r="M114" i="27"/>
  <c r="M113" i="27"/>
  <c r="M112" i="27"/>
  <c r="M111" i="27"/>
  <c r="M110" i="27"/>
  <c r="M109" i="27"/>
  <c r="M108" i="27"/>
  <c r="M107" i="27"/>
  <c r="M106" i="27"/>
  <c r="M105" i="27"/>
  <c r="M104" i="27"/>
  <c r="M103" i="27"/>
  <c r="M10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8" i="26"/>
  <c r="F6" i="26" s="1"/>
  <c r="M8" i="25"/>
  <c r="F6" i="25" s="1"/>
  <c r="M8" i="24"/>
  <c r="F6" i="24" s="1"/>
  <c r="M8" i="23"/>
  <c r="F6" i="23" s="1"/>
  <c r="M8" i="22"/>
  <c r="F6" i="22" s="1"/>
  <c r="M8" i="21"/>
  <c r="F6" i="21" s="1"/>
  <c r="M8" i="20"/>
  <c r="F6" i="20" s="1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94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M283" i="19"/>
  <c r="M282" i="19"/>
  <c r="M281" i="19"/>
  <c r="M280" i="19"/>
  <c r="M279" i="19"/>
  <c r="M278" i="19"/>
  <c r="M277" i="19"/>
  <c r="M276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1" i="18"/>
  <c r="M280" i="18"/>
  <c r="M279" i="18"/>
  <c r="M278" i="18"/>
  <c r="M277" i="18"/>
  <c r="M27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9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M8" i="18"/>
  <c r="M8" i="17"/>
  <c r="F6" i="17" s="1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E6" i="14"/>
  <c r="M677" i="13"/>
  <c r="M676" i="13"/>
  <c r="M675" i="13"/>
  <c r="M674" i="13"/>
  <c r="M673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0" i="13"/>
  <c r="M279" i="13"/>
  <c r="M278" i="13"/>
  <c r="M277" i="13"/>
  <c r="M276" i="13"/>
  <c r="M275" i="13"/>
  <c r="M274" i="13"/>
  <c r="M273" i="13"/>
  <c r="M272" i="13"/>
  <c r="M271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69" i="13"/>
  <c r="M68" i="13"/>
  <c r="M67" i="13"/>
  <c r="M66" i="13"/>
  <c r="M65" i="13"/>
  <c r="M64" i="13"/>
  <c r="M63" i="13"/>
  <c r="M62" i="13"/>
  <c r="M61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E6" i="12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E6" i="9"/>
  <c r="F6" i="31" l="1"/>
  <c r="F6" i="19"/>
  <c r="F6" i="29"/>
  <c r="F6" i="28"/>
  <c r="F6" i="27"/>
  <c r="F6" i="18"/>
  <c r="F6" i="30"/>
  <c r="F6" i="11"/>
  <c r="F6" i="15"/>
  <c r="F6" i="13"/>
  <c r="F6" i="14"/>
  <c r="F6" i="12"/>
  <c r="F6" i="9"/>
  <c r="M8" i="8"/>
  <c r="F6" i="8" s="1"/>
  <c r="M8" i="4" l="1"/>
  <c r="F6" i="4" s="1"/>
  <c r="I6" i="3"/>
  <c r="H6" i="3"/>
  <c r="G6" i="3"/>
  <c r="F6" i="3"/>
  <c r="D6" i="3"/>
  <c r="C6" i="3"/>
  <c r="B6" i="3"/>
</calcChain>
</file>

<file path=xl/sharedStrings.xml><?xml version="1.0" encoding="utf-8"?>
<sst xmlns="http://schemas.openxmlformats.org/spreadsheetml/2006/main" count="141304" uniqueCount="27195">
  <si>
    <t>急傾斜</t>
  </si>
  <si>
    <t>土石流 </t>
  </si>
  <si>
    <t>計 </t>
  </si>
  <si>
    <t> 備考 </t>
  </si>
  <si>
    <t>警戒区域</t>
  </si>
  <si>
    <t>内特別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</si>
  <si>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</si>
  <si>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</si>
  <si>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</si>
  <si>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</si>
  <si>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</si>
  <si>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</si>
  <si>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</si>
  <si>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</si>
  <si>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</si>
  <si>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</si>
  <si>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</si>
  <si>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</si>
  <si>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</si>
  <si>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</si>
  <si>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</si>
  <si>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</si>
  <si>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</si>
  <si>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</si>
  <si>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</si>
  <si>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</si>
  <si>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</si>
  <si>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</si>
  <si>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</si>
  <si>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</si>
  <si>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</si>
  <si>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岡山市</t>
  </si>
  <si>
    <t>岡山市</t>
    <phoneticPr fontId="4"/>
  </si>
  <si>
    <t>合計</t>
    <rPh sb="0" eb="2">
      <t>ゴウケイ</t>
    </rPh>
    <phoneticPr fontId="4"/>
  </si>
  <si>
    <t>北区</t>
    <rPh sb="0" eb="2">
      <t>キタク</t>
    </rPh>
    <phoneticPr fontId="4"/>
  </si>
  <si>
    <t>中区</t>
    <rPh sb="0" eb="2">
      <t>ナカク</t>
    </rPh>
    <phoneticPr fontId="4"/>
  </si>
  <si>
    <t>東区</t>
    <rPh sb="0" eb="2">
      <t>ヒガシク</t>
    </rPh>
    <phoneticPr fontId="4"/>
  </si>
  <si>
    <t>南区</t>
    <rPh sb="0" eb="2">
      <t>ミナミク</t>
    </rPh>
    <phoneticPr fontId="4"/>
  </si>
  <si>
    <t>土砂災害警戒区域等の指定箇所数一覧表（政令指定都市：岡山市）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5">
      <t>スウ</t>
    </rPh>
    <rPh sb="15" eb="18">
      <t>イチランヒョウ</t>
    </rPh>
    <rPh sb="19" eb="21">
      <t>セイレイ</t>
    </rPh>
    <rPh sb="21" eb="23">
      <t>シテイ</t>
    </rPh>
    <rPh sb="23" eb="25">
      <t>トシ</t>
    </rPh>
    <rPh sb="26" eb="29">
      <t>オカヤマシ</t>
    </rPh>
    <phoneticPr fontId="4"/>
  </si>
  <si>
    <t>土砂災害警戒区域等の指定箇所一覧表（岡山市北区）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3">
      <t>キタク</t>
    </rPh>
    <phoneticPr fontId="4"/>
  </si>
  <si>
    <t>旧市町村</t>
    <rPh sb="0" eb="4">
      <t>キュウシチョウソン</t>
    </rPh>
    <phoneticPr fontId="4"/>
  </si>
  <si>
    <t>大字等</t>
    <rPh sb="0" eb="2">
      <t>オオアザ</t>
    </rPh>
    <rPh sb="2" eb="3">
      <t>トウ</t>
    </rPh>
    <phoneticPr fontId="4"/>
  </si>
  <si>
    <t>箇所番号</t>
    <rPh sb="0" eb="2">
      <t>カショ</t>
    </rPh>
    <rPh sb="2" eb="4">
      <t>バンゴウ</t>
    </rPh>
    <phoneticPr fontId="4"/>
  </si>
  <si>
    <t>事象</t>
    <rPh sb="0" eb="2">
      <t>ジショウ</t>
    </rPh>
    <phoneticPr fontId="4"/>
  </si>
  <si>
    <t>土砂災害警戒区域</t>
    <rPh sb="0" eb="2">
      <t>ドシャ</t>
    </rPh>
    <rPh sb="2" eb="4">
      <t>サイガイ</t>
    </rPh>
    <rPh sb="4" eb="6">
      <t>ケイカイ</t>
    </rPh>
    <rPh sb="6" eb="8">
      <t>クイキ</t>
    </rPh>
    <phoneticPr fontId="4"/>
  </si>
  <si>
    <t>特別警戒区域</t>
    <rPh sb="0" eb="2">
      <t>トクベツ</t>
    </rPh>
    <rPh sb="2" eb="4">
      <t>ケイカイ</t>
    </rPh>
    <rPh sb="4" eb="6">
      <t>クイキ</t>
    </rPh>
    <phoneticPr fontId="4"/>
  </si>
  <si>
    <t>公示日</t>
    <rPh sb="0" eb="3">
      <t>コウジビビ</t>
    </rPh>
    <phoneticPr fontId="4"/>
  </si>
  <si>
    <t>基礎調査番号</t>
    <rPh sb="0" eb="2">
      <t>キソ</t>
    </rPh>
    <rPh sb="2" eb="4">
      <t>チョウサ</t>
    </rPh>
    <rPh sb="4" eb="6">
      <t>バンゴウ</t>
    </rPh>
    <phoneticPr fontId="4"/>
  </si>
  <si>
    <t>備考</t>
    <rPh sb="0" eb="2">
      <t>ビコウ</t>
    </rPh>
    <phoneticPr fontId="4"/>
  </si>
  <si>
    <t>足守</t>
  </si>
  <si>
    <t>急傾斜地の崩壊</t>
  </si>
  <si>
    <t>○</t>
  </si>
  <si>
    <t>令和</t>
  </si>
  <si>
    <t>2年</t>
  </si>
  <si>
    <t>5月</t>
  </si>
  <si>
    <t>22日</t>
  </si>
  <si>
    <t>Ⅰ-0032</t>
  </si>
  <si>
    <t>201K足守002</t>
  </si>
  <si>
    <t>Ⅰ-0033</t>
  </si>
  <si>
    <t>201K足守003</t>
  </si>
  <si>
    <t>Ⅱ-0003</t>
  </si>
  <si>
    <t>201K足守004</t>
  </si>
  <si>
    <t>Ⅱ-0050</t>
  </si>
  <si>
    <t>201K足守005</t>
  </si>
  <si>
    <t>Ⅱ-0051</t>
  </si>
  <si>
    <t>201K足守006</t>
  </si>
  <si>
    <t>Ⅱ-0052</t>
  </si>
  <si>
    <t>201K足守007</t>
  </si>
  <si>
    <t>Ⅱ-0053</t>
  </si>
  <si>
    <t>201K足守008</t>
  </si>
  <si>
    <t>Ⅱ-0054</t>
  </si>
  <si>
    <t>201K足守009</t>
  </si>
  <si>
    <t>Ⅱ-0055</t>
  </si>
  <si>
    <t>201K足守010</t>
  </si>
  <si>
    <t>Ⅱ-0056</t>
  </si>
  <si>
    <t>201K足守011</t>
  </si>
  <si>
    <t>Ⅲ-0014</t>
  </si>
  <si>
    <t>201D足守001</t>
  </si>
  <si>
    <t>土石流</t>
  </si>
  <si>
    <t>Ⅰ-01107</t>
  </si>
  <si>
    <t>201D足守002</t>
  </si>
  <si>
    <t>×(対象外)</t>
  </si>
  <si>
    <t>平成</t>
  </si>
  <si>
    <t>27年</t>
  </si>
  <si>
    <t>3月</t>
  </si>
  <si>
    <t>31日</t>
  </si>
  <si>
    <t>Ⅱ-01102</t>
  </si>
  <si>
    <t>201D足守003</t>
  </si>
  <si>
    <t>Ⅱ-01106</t>
  </si>
  <si>
    <t>201D足守004</t>
  </si>
  <si>
    <t>Ⅱ-01109</t>
  </si>
  <si>
    <t>201D足守005</t>
  </si>
  <si>
    <t>Ⅲ-01108</t>
  </si>
  <si>
    <t>粟井</t>
  </si>
  <si>
    <t>201K粟井001</t>
  </si>
  <si>
    <t>31年</t>
  </si>
  <si>
    <t>29日</t>
  </si>
  <si>
    <t>Ⅰ-0016</t>
  </si>
  <si>
    <t>201K粟井002</t>
  </si>
  <si>
    <t>Ⅰ-0017</t>
  </si>
  <si>
    <t>201K粟井003</t>
  </si>
  <si>
    <t>Ⅰ-0018</t>
  </si>
  <si>
    <t>201K粟井004</t>
  </si>
  <si>
    <t>Ⅱ-0036</t>
  </si>
  <si>
    <t>201K粟井005</t>
  </si>
  <si>
    <t>Ⅱ-0039</t>
  </si>
  <si>
    <t>201K粟井006</t>
  </si>
  <si>
    <t>Ⅱ-0040</t>
  </si>
  <si>
    <t>201K粟井007</t>
  </si>
  <si>
    <t>Ⅱ-41</t>
  </si>
  <si>
    <t>201K粟井008</t>
  </si>
  <si>
    <t>粟井-01</t>
  </si>
  <si>
    <t>201K粟井009</t>
  </si>
  <si>
    <t>粟井-02</t>
  </si>
  <si>
    <t>201K粟井010</t>
  </si>
  <si>
    <t>粟井-03</t>
  </si>
  <si>
    <t>201K粟井011</t>
  </si>
  <si>
    <t>粟井-04</t>
  </si>
  <si>
    <t>201K粟井012</t>
  </si>
  <si>
    <t>粟井-05</t>
  </si>
  <si>
    <t>201K粟井013</t>
  </si>
  <si>
    <t>3年</t>
  </si>
  <si>
    <t>30日</t>
  </si>
  <si>
    <t>Ⅰ-0022</t>
  </si>
  <si>
    <t>201K粟井014</t>
  </si>
  <si>
    <t>Ⅲ-0010</t>
  </si>
  <si>
    <t>201K粟井015</t>
  </si>
  <si>
    <t>粟井-06</t>
  </si>
  <si>
    <t>201D粟井001</t>
  </si>
  <si>
    <t>24年</t>
  </si>
  <si>
    <t>27日</t>
  </si>
  <si>
    <t>Ⅰ-01041</t>
  </si>
  <si>
    <t>201D粟井002</t>
  </si>
  <si>
    <t>Ⅰ-01042</t>
  </si>
  <si>
    <t>201D粟井003</t>
  </si>
  <si>
    <t>Ⅰ-01043</t>
  </si>
  <si>
    <t>201D粟井004</t>
  </si>
  <si>
    <t>Ⅰ-01044</t>
  </si>
  <si>
    <t>201D粟井005</t>
  </si>
  <si>
    <t>Ⅰ-01057</t>
  </si>
  <si>
    <t>201D粟井006</t>
  </si>
  <si>
    <t>Ⅰ-01084</t>
  </si>
  <si>
    <t>201D粟井007</t>
  </si>
  <si>
    <t>Ⅰ-01085</t>
  </si>
  <si>
    <t>201D粟井008</t>
  </si>
  <si>
    <t>Ⅰ-01086</t>
  </si>
  <si>
    <t>201D粟井009</t>
  </si>
  <si>
    <t>Ⅰ-01087</t>
  </si>
  <si>
    <t>201D粟井010</t>
  </si>
  <si>
    <t>Ⅰ-01089</t>
  </si>
  <si>
    <t>201D粟井011</t>
  </si>
  <si>
    <t>Ⅰ-01091</t>
  </si>
  <si>
    <t>201D粟井012</t>
  </si>
  <si>
    <t>Ⅱ-01056</t>
  </si>
  <si>
    <t>201D粟井013</t>
  </si>
  <si>
    <t>Ⅱ-01088</t>
  </si>
  <si>
    <t>201D粟井014</t>
  </si>
  <si>
    <t>Ⅱ-01090</t>
  </si>
  <si>
    <t>201D粟井015</t>
  </si>
  <si>
    <t>Ⅰ-01061</t>
  </si>
  <si>
    <t>201D粟井016</t>
  </si>
  <si>
    <t>Ⅰ-01062</t>
  </si>
  <si>
    <t>201D粟井017</t>
  </si>
  <si>
    <t>Ⅱ-01046</t>
  </si>
  <si>
    <t>201D粟井018</t>
  </si>
  <si>
    <t>Ⅱ-01048</t>
  </si>
  <si>
    <t>201D粟井019</t>
  </si>
  <si>
    <t>Ⅱ-01049</t>
  </si>
  <si>
    <t>201D粟井020</t>
  </si>
  <si>
    <t>Ⅱ-01050</t>
  </si>
  <si>
    <t>201D粟井021</t>
  </si>
  <si>
    <t>Ⅱ-01051</t>
  </si>
  <si>
    <t>201D粟井022</t>
  </si>
  <si>
    <t>Ⅱ-01054</t>
  </si>
  <si>
    <t>201D粟井023</t>
  </si>
  <si>
    <t>Ⅱ-01055</t>
  </si>
  <si>
    <t>201D粟井024</t>
  </si>
  <si>
    <t>Ⅱ-01063-1</t>
  </si>
  <si>
    <t>201D粟井025</t>
  </si>
  <si>
    <t>×(該当無)</t>
  </si>
  <si>
    <t>26年</t>
  </si>
  <si>
    <t>11月</t>
  </si>
  <si>
    <t>25日</t>
  </si>
  <si>
    <t>Ⅱ-01063-2</t>
  </si>
  <si>
    <t>201D粟井026</t>
  </si>
  <si>
    <t>Ⅲ-01045</t>
  </si>
  <si>
    <t>201D粟井027</t>
  </si>
  <si>
    <t>Ⅲ-01047</t>
  </si>
  <si>
    <t>201D粟井028</t>
  </si>
  <si>
    <t>Ⅲ-01052</t>
  </si>
  <si>
    <t>201D粟井029</t>
  </si>
  <si>
    <t>Ⅲ-01053</t>
  </si>
  <si>
    <t>201D粟井030</t>
  </si>
  <si>
    <t>Ⅱ-01040</t>
  </si>
  <si>
    <t>201D粟井031</t>
  </si>
  <si>
    <t>Ⅲ-01039</t>
  </si>
  <si>
    <t>石妻</t>
  </si>
  <si>
    <t>201K石妻001</t>
  </si>
  <si>
    <t>Ⅰ-0020</t>
  </si>
  <si>
    <t>伊島町</t>
  </si>
  <si>
    <t>201K伊島町001</t>
  </si>
  <si>
    <t>Ⅰ-150</t>
  </si>
  <si>
    <t>Ⅰ-157</t>
  </si>
  <si>
    <t>201K伊島町003</t>
  </si>
  <si>
    <t>伊島町(C)</t>
  </si>
  <si>
    <t>一宮</t>
  </si>
  <si>
    <t>201K一宮001</t>
  </si>
  <si>
    <t>30年</t>
  </si>
  <si>
    <t>Ⅰ-73</t>
  </si>
  <si>
    <t>201D一宮001</t>
  </si>
  <si>
    <t>Ⅰ-01131</t>
  </si>
  <si>
    <t>201D一宮002</t>
  </si>
  <si>
    <t>19年</t>
  </si>
  <si>
    <t>Ⅰ-01132</t>
  </si>
  <si>
    <t>201D一宮003</t>
  </si>
  <si>
    <t>Ⅰ-01133</t>
  </si>
  <si>
    <t>岩井宮裏</t>
  </si>
  <si>
    <t>201K岩井宮裏001</t>
  </si>
  <si>
    <t>Ⅰ-161</t>
  </si>
  <si>
    <t>大井</t>
  </si>
  <si>
    <t>201K大井001</t>
  </si>
  <si>
    <t>Ⅰ-30</t>
  </si>
  <si>
    <t>201K大井002</t>
  </si>
  <si>
    <t>Ⅱ-42(Ⅱ-43と統合)</t>
  </si>
  <si>
    <t>201K大井003</t>
  </si>
  <si>
    <t>Ⅱ-44(Ⅱ-45と統合)</t>
  </si>
  <si>
    <t>201K大井004</t>
  </si>
  <si>
    <t>Ⅱ-46(Ⅲ-13と統合)</t>
  </si>
  <si>
    <t>201K大井005</t>
  </si>
  <si>
    <t>Ⅲ-12</t>
  </si>
  <si>
    <t>201D大井001</t>
  </si>
  <si>
    <t>Ⅰ-01098</t>
  </si>
  <si>
    <t>201D大井002</t>
  </si>
  <si>
    <t>Ⅰ-01103</t>
  </si>
  <si>
    <t>201D大井003</t>
  </si>
  <si>
    <t>Ⅰ-01104</t>
  </si>
  <si>
    <t>201D大井004</t>
  </si>
  <si>
    <t>Ⅲ-01100</t>
  </si>
  <si>
    <t>201D大井005</t>
  </si>
  <si>
    <t>Ⅲ-01101</t>
  </si>
  <si>
    <t>201D大井006</t>
  </si>
  <si>
    <t>Ⅲ-01105</t>
  </si>
  <si>
    <t>大内田</t>
  </si>
  <si>
    <t>201K大内田001</t>
  </si>
  <si>
    <t>Ⅰ-96</t>
  </si>
  <si>
    <t>201K大内田002</t>
  </si>
  <si>
    <t>(人)Ⅱ-4</t>
  </si>
  <si>
    <t>大窪</t>
  </si>
  <si>
    <t>201K大窪001</t>
  </si>
  <si>
    <t>Ⅰ-70</t>
  </si>
  <si>
    <t>201K大窪003</t>
  </si>
  <si>
    <t>Ⅰ-72</t>
  </si>
  <si>
    <t>201D大窪001</t>
  </si>
  <si>
    <t>グイビ谷川</t>
  </si>
  <si>
    <t>大窪―辛川市場</t>
  </si>
  <si>
    <t>201K大窪―辛川市場002</t>
  </si>
  <si>
    <t>Ⅰ-71</t>
  </si>
  <si>
    <t>大崎</t>
  </si>
  <si>
    <t>201K大崎001</t>
  </si>
  <si>
    <t>Ⅰ-82</t>
  </si>
  <si>
    <t>201D大崎001</t>
  </si>
  <si>
    <t>Ⅲ-01116</t>
  </si>
  <si>
    <t>尾上</t>
  </si>
  <si>
    <t>201K尾上001</t>
  </si>
  <si>
    <t>Ⅰ-0079</t>
  </si>
  <si>
    <t>201K尾上002</t>
  </si>
  <si>
    <t>Ⅱ-尾上</t>
  </si>
  <si>
    <t>201D尾上001</t>
  </si>
  <si>
    <t>Ⅰ-01238</t>
  </si>
  <si>
    <t>栢谷</t>
  </si>
  <si>
    <t>201K栢谷001</t>
  </si>
  <si>
    <t>Ⅰ-0045</t>
  </si>
  <si>
    <t>201K栢谷002</t>
  </si>
  <si>
    <t>Ⅰ-0048</t>
  </si>
  <si>
    <t>201K栢谷003</t>
  </si>
  <si>
    <t>Ⅰ-0049</t>
  </si>
  <si>
    <t>201K栢谷004</t>
  </si>
  <si>
    <t>Ⅱ-0063</t>
  </si>
  <si>
    <t>201K栢谷005</t>
  </si>
  <si>
    <t>栢谷2A</t>
  </si>
  <si>
    <t>201K栢谷006</t>
  </si>
  <si>
    <t>栢谷2B</t>
  </si>
  <si>
    <t>201K栢谷007</t>
  </si>
  <si>
    <t>栢谷4</t>
  </si>
  <si>
    <t>201K栢谷008</t>
  </si>
  <si>
    <t>栢谷10</t>
  </si>
  <si>
    <t>201K栢谷009</t>
  </si>
  <si>
    <t>栢谷14</t>
  </si>
  <si>
    <t>201K栢谷010</t>
  </si>
  <si>
    <t>栢谷15</t>
  </si>
  <si>
    <t>201D栢谷001</t>
  </si>
  <si>
    <t>Ⅰ-01138</t>
  </si>
  <si>
    <t>201D栢谷002</t>
  </si>
  <si>
    <t>Ⅰ-01139</t>
  </si>
  <si>
    <t>201D栢谷003</t>
  </si>
  <si>
    <t>Ⅱ-01140</t>
  </si>
  <si>
    <t>201D栢谷004</t>
  </si>
  <si>
    <t>Ⅱ-01141</t>
  </si>
  <si>
    <t>201D栢谷005</t>
  </si>
  <si>
    <t>201D栢谷006</t>
  </si>
  <si>
    <t>栢谷22</t>
  </si>
  <si>
    <t>201D栢谷007</t>
  </si>
  <si>
    <t>栢谷25</t>
  </si>
  <si>
    <t>201D栢谷008</t>
  </si>
  <si>
    <t>栢谷27</t>
  </si>
  <si>
    <t>201D栢谷009</t>
  </si>
  <si>
    <t>Ⅰ-01142</t>
  </si>
  <si>
    <t>掛畑</t>
  </si>
  <si>
    <t>201K掛畑001</t>
  </si>
  <si>
    <t>Ⅱ-0002</t>
  </si>
  <si>
    <t>201K掛畑002</t>
  </si>
  <si>
    <t>201K掛畑003</t>
  </si>
  <si>
    <t>Ⅱ-0004</t>
  </si>
  <si>
    <t>201K掛畑004</t>
  </si>
  <si>
    <t>Ⅱ-0006</t>
  </si>
  <si>
    <t>201K掛畑005</t>
  </si>
  <si>
    <t>掛畑-01</t>
  </si>
  <si>
    <t>201K掛畑006</t>
  </si>
  <si>
    <t>掛畑-02</t>
  </si>
  <si>
    <t>201K掛畑007</t>
  </si>
  <si>
    <t>掛畑-03</t>
  </si>
  <si>
    <t>201K掛畑008</t>
  </si>
  <si>
    <t>掛畑-04</t>
  </si>
  <si>
    <t>201D掛畑001</t>
  </si>
  <si>
    <t>Ⅰ-01001</t>
  </si>
  <si>
    <t>201D掛畑002</t>
  </si>
  <si>
    <t>Ⅰ-01002</t>
  </si>
  <si>
    <t>201D掛畑003</t>
  </si>
  <si>
    <t>Ⅱ-01003</t>
  </si>
  <si>
    <t>201D掛畑004</t>
  </si>
  <si>
    <t>Ⅱ-01004</t>
  </si>
  <si>
    <t>201D掛畑005</t>
  </si>
  <si>
    <t>Ⅱ-01006</t>
  </si>
  <si>
    <t>201D掛畑006</t>
  </si>
  <si>
    <t>Ⅲ-01005</t>
  </si>
  <si>
    <t>金山寺</t>
  </si>
  <si>
    <t>201K金山寺001</t>
  </si>
  <si>
    <t>Ⅰ-0110</t>
  </si>
  <si>
    <t>201K金山寺002</t>
  </si>
  <si>
    <t>Ⅱ-0060</t>
  </si>
  <si>
    <t>201K金山寺003</t>
  </si>
  <si>
    <t>Ⅱ-0061</t>
  </si>
  <si>
    <t>上高田</t>
  </si>
  <si>
    <t>201K上高田001</t>
  </si>
  <si>
    <t>Ⅰ-6-02</t>
  </si>
  <si>
    <t>201K上高田002</t>
  </si>
  <si>
    <t>Ⅰ-8-02</t>
  </si>
  <si>
    <t>201K上高田003</t>
  </si>
  <si>
    <t>Ⅰ-9</t>
  </si>
  <si>
    <t>201K上高田004</t>
  </si>
  <si>
    <t>Ⅰ-14-02</t>
  </si>
  <si>
    <t>201K上高田005</t>
  </si>
  <si>
    <t>Ⅱ-11</t>
  </si>
  <si>
    <t>201K上高田006</t>
  </si>
  <si>
    <t>Ⅱ-12</t>
  </si>
  <si>
    <t>201K上高田007</t>
  </si>
  <si>
    <t>Ⅱ-13</t>
  </si>
  <si>
    <t>201K上高田008</t>
  </si>
  <si>
    <t>a</t>
  </si>
  <si>
    <t>201K上高田009</t>
  </si>
  <si>
    <t>b</t>
  </si>
  <si>
    <t>201K上高田010</t>
  </si>
  <si>
    <t>d</t>
  </si>
  <si>
    <t>201K上高田011</t>
  </si>
  <si>
    <t>e</t>
  </si>
  <si>
    <t>201K上高田012</t>
  </si>
  <si>
    <t>f</t>
  </si>
  <si>
    <t>201K上高田013</t>
  </si>
  <si>
    <t>g</t>
  </si>
  <si>
    <t>201K上高田014</t>
  </si>
  <si>
    <t>h</t>
  </si>
  <si>
    <t>201K上高田015</t>
  </si>
  <si>
    <t>i</t>
  </si>
  <si>
    <t>201K上高田016</t>
  </si>
  <si>
    <t>j</t>
  </si>
  <si>
    <t>201K上高田017</t>
  </si>
  <si>
    <t>k</t>
  </si>
  <si>
    <t>201K上高田018</t>
  </si>
  <si>
    <t>l</t>
  </si>
  <si>
    <t>201D上高田001</t>
  </si>
  <si>
    <t>Ⅰ-01018-1</t>
  </si>
  <si>
    <t>201D上高田002</t>
  </si>
  <si>
    <t>Ⅰ-01018-2</t>
  </si>
  <si>
    <t>201D上高田003</t>
  </si>
  <si>
    <t>Ⅰ-01018-3</t>
  </si>
  <si>
    <t>201D上高田004</t>
  </si>
  <si>
    <t>Ⅰ-01019</t>
  </si>
  <si>
    <t>上土田</t>
  </si>
  <si>
    <t>201K上土田001</t>
  </si>
  <si>
    <t>Ⅰ-0036</t>
  </si>
  <si>
    <t>川入</t>
  </si>
  <si>
    <t>201K川入001</t>
  </si>
  <si>
    <t>Ⅰ-92</t>
  </si>
  <si>
    <t>201K川入002</t>
  </si>
  <si>
    <t>川入(B)</t>
  </si>
  <si>
    <t>河原</t>
  </si>
  <si>
    <t>201K河原001</t>
  </si>
  <si>
    <t>Ⅰ-1</t>
  </si>
  <si>
    <t>201K河原002</t>
  </si>
  <si>
    <t>Ⅰ-2</t>
  </si>
  <si>
    <t>201K河原003</t>
  </si>
  <si>
    <t>Ⅰ-7</t>
  </si>
  <si>
    <t>201K河原004</t>
  </si>
  <si>
    <t>Ⅱ-18</t>
  </si>
  <si>
    <t>201K河原005</t>
  </si>
  <si>
    <t>Ⅱ-19</t>
  </si>
  <si>
    <t>201K河原006</t>
  </si>
  <si>
    <t>Ⅱ-20</t>
  </si>
  <si>
    <t>201K河原007</t>
  </si>
  <si>
    <t>Ⅱ-23</t>
  </si>
  <si>
    <t>201K河原008</t>
  </si>
  <si>
    <t>Ⅱ-24</t>
  </si>
  <si>
    <t>201K河原009</t>
  </si>
  <si>
    <t>Ⅱ-25</t>
  </si>
  <si>
    <t>201K河原010</t>
  </si>
  <si>
    <t>松井(B)</t>
  </si>
  <si>
    <t>201K河原011</t>
  </si>
  <si>
    <t>松井(C)</t>
  </si>
  <si>
    <t>201K河原012</t>
  </si>
  <si>
    <t>松井(D)</t>
  </si>
  <si>
    <t>201K河原013</t>
  </si>
  <si>
    <t>Ⅱ-1</t>
  </si>
  <si>
    <t>201K河原014</t>
  </si>
  <si>
    <t>Ⅲ-1</t>
  </si>
  <si>
    <t>201D河原001</t>
  </si>
  <si>
    <t>Ⅰ-01015</t>
  </si>
  <si>
    <t>201D河原002</t>
  </si>
  <si>
    <t>Ⅱ-01014</t>
  </si>
  <si>
    <t>201D河原003</t>
  </si>
  <si>
    <t>Ⅱ-01038</t>
  </si>
  <si>
    <t>201D河原004</t>
  </si>
  <si>
    <t>Ⅲ-01035</t>
  </si>
  <si>
    <t>201D河原005</t>
  </si>
  <si>
    <t>Ⅲ-01036</t>
  </si>
  <si>
    <t>201D河原006</t>
  </si>
  <si>
    <t>Ⅲ-01037</t>
  </si>
  <si>
    <t>201D河原007</t>
  </si>
  <si>
    <t>Ⅲ-01008</t>
  </si>
  <si>
    <t>吉備津</t>
  </si>
  <si>
    <t>201K吉備津001</t>
  </si>
  <si>
    <t>Ⅰ-88</t>
  </si>
  <si>
    <t>201K吉備津002</t>
  </si>
  <si>
    <t>Ⅰ-89</t>
  </si>
  <si>
    <t>201K吉備津003</t>
  </si>
  <si>
    <t>Ⅰ-91</t>
  </si>
  <si>
    <t>201K吉備津004</t>
  </si>
  <si>
    <t>28年</t>
  </si>
  <si>
    <t>2月</t>
  </si>
  <si>
    <t>23日</t>
  </si>
  <si>
    <t>Ⅰ-90</t>
  </si>
  <si>
    <t>201D吉備津001</t>
  </si>
  <si>
    <t>Ⅰ-01128</t>
  </si>
  <si>
    <t>201D吉備津002</t>
  </si>
  <si>
    <t>Ⅰ-01129</t>
  </si>
  <si>
    <t>京山</t>
  </si>
  <si>
    <t>201K京山001</t>
  </si>
  <si>
    <t>Ⅰ-158</t>
  </si>
  <si>
    <t>201K京山002</t>
  </si>
  <si>
    <t>Ⅰ-0159</t>
  </si>
  <si>
    <t>苔山</t>
  </si>
  <si>
    <t>201K苔山001</t>
  </si>
  <si>
    <t>Ⅱ-0026</t>
  </si>
  <si>
    <t>201D苔山001</t>
  </si>
  <si>
    <t>Ⅱ-01058</t>
  </si>
  <si>
    <t>201D苔山002</t>
  </si>
  <si>
    <t>Ⅱ-01059</t>
  </si>
  <si>
    <t>201D苔山003</t>
  </si>
  <si>
    <t>Ⅱ-01060</t>
  </si>
  <si>
    <t>小山</t>
  </si>
  <si>
    <t>201K小山001</t>
  </si>
  <si>
    <t>Ⅰ-83</t>
  </si>
  <si>
    <t>下足守</t>
  </si>
  <si>
    <t>201K下足守001</t>
  </si>
  <si>
    <t>Ⅰ-0034</t>
  </si>
  <si>
    <t>201K下足守002</t>
  </si>
  <si>
    <t>Ⅰ-0035</t>
  </si>
  <si>
    <t>201D下足守001</t>
  </si>
  <si>
    <t>Ⅰ-01113</t>
  </si>
  <si>
    <t>201D下足守002</t>
  </si>
  <si>
    <t>Ⅰ-01114</t>
  </si>
  <si>
    <t>201D下足守003</t>
  </si>
  <si>
    <t>Ⅱ-01112</t>
  </si>
  <si>
    <t>201D下足守004</t>
  </si>
  <si>
    <t>Ⅲ-01115</t>
  </si>
  <si>
    <t>下高田</t>
  </si>
  <si>
    <t>201K下高田001</t>
  </si>
  <si>
    <t>Ⅰ-15</t>
  </si>
  <si>
    <t>201K下高田002</t>
  </si>
  <si>
    <t>Ⅰ-19</t>
  </si>
  <si>
    <t>201K下高田003</t>
  </si>
  <si>
    <t>Ⅱ-28</t>
  </si>
  <si>
    <t>201K下高田004</t>
  </si>
  <si>
    <t>Ⅱ-29</t>
  </si>
  <si>
    <t>201K下高田005</t>
  </si>
  <si>
    <t>Ⅱ-30</t>
  </si>
  <si>
    <t>201K下高田006</t>
  </si>
  <si>
    <t>Ⅱ-31</t>
  </si>
  <si>
    <t>201D下高田001</t>
  </si>
  <si>
    <t>Ⅱ-01075</t>
  </si>
  <si>
    <t>201D下高田002</t>
  </si>
  <si>
    <t>Ⅲ-01074</t>
  </si>
  <si>
    <t>下牧</t>
  </si>
  <si>
    <t>201K下牧001</t>
  </si>
  <si>
    <t>Ⅰ-8-01</t>
  </si>
  <si>
    <t>201K下牧002</t>
  </si>
  <si>
    <t>Ⅰ-111</t>
  </si>
  <si>
    <t>201D下牧001</t>
  </si>
  <si>
    <t>Ⅰ-01143</t>
  </si>
  <si>
    <t>201D下牧002</t>
  </si>
  <si>
    <t>Ⅰ-01144</t>
  </si>
  <si>
    <t>201D下牧003</t>
  </si>
  <si>
    <t>Ⅰ-01145</t>
  </si>
  <si>
    <t>201D下牧004</t>
  </si>
  <si>
    <t>Ⅰ-01146-1</t>
  </si>
  <si>
    <t>201D下牧005</t>
  </si>
  <si>
    <t>Ⅰ-01146-2</t>
  </si>
  <si>
    <t>201D下牧006</t>
  </si>
  <si>
    <t>Ⅰ-01147</t>
  </si>
  <si>
    <t>201D下牧007</t>
  </si>
  <si>
    <t>Ⅱ-01148</t>
  </si>
  <si>
    <t>201D下牧008</t>
  </si>
  <si>
    <t>Ⅱ-01149</t>
  </si>
  <si>
    <t>201D下牧009</t>
  </si>
  <si>
    <t>Ⅱ-01150</t>
  </si>
  <si>
    <t>宿</t>
  </si>
  <si>
    <t>201K宿001</t>
  </si>
  <si>
    <t>(人)Ⅰ-9</t>
  </si>
  <si>
    <t>201K宿002</t>
  </si>
  <si>
    <t>Ⅰ-137</t>
  </si>
  <si>
    <t>201K宿003</t>
  </si>
  <si>
    <t>Ⅰ-140</t>
  </si>
  <si>
    <t>201D宿001</t>
  </si>
  <si>
    <t>Ⅰ-01172</t>
  </si>
  <si>
    <t>201D宿002</t>
  </si>
  <si>
    <t>小室川-01</t>
  </si>
  <si>
    <t>201D宿003</t>
  </si>
  <si>
    <t>小室川-02</t>
  </si>
  <si>
    <t>宿本町</t>
  </si>
  <si>
    <t>201K宿本町001</t>
  </si>
  <si>
    <t>Ⅰ-134</t>
  </si>
  <si>
    <t>201D宿本町001</t>
  </si>
  <si>
    <t>Ⅱ-01175</t>
  </si>
  <si>
    <t>庄田</t>
  </si>
  <si>
    <t>201K庄田001</t>
  </si>
  <si>
    <t>Ⅱ-0021</t>
  </si>
  <si>
    <t>201K庄田002</t>
  </si>
  <si>
    <t>庄田(A)</t>
  </si>
  <si>
    <t>新庄下</t>
  </si>
  <si>
    <t>201K新庄下001</t>
  </si>
  <si>
    <t>Ⅰ-86</t>
  </si>
  <si>
    <t>201D新庄下001</t>
  </si>
  <si>
    <t>Ⅱ-01130</t>
  </si>
  <si>
    <t>菅野</t>
  </si>
  <si>
    <t>201K菅野001</t>
  </si>
  <si>
    <t>Ⅱ-0037</t>
  </si>
  <si>
    <t>201K菅野002</t>
  </si>
  <si>
    <t>Ⅱ-0038</t>
  </si>
  <si>
    <t>201D菅野001</t>
  </si>
  <si>
    <t>Ⅰ-01078</t>
  </si>
  <si>
    <t>201D菅野002</t>
  </si>
  <si>
    <t>Ⅰ-01134</t>
  </si>
  <si>
    <t>201D菅野003</t>
  </si>
  <si>
    <t>Ⅰ-01135</t>
  </si>
  <si>
    <t>201D菅野004</t>
  </si>
  <si>
    <t>Ⅰ-01136</t>
  </si>
  <si>
    <t>201D菅野005</t>
  </si>
  <si>
    <t>Ⅱ-01077</t>
  </si>
  <si>
    <t>201D菅野006</t>
  </si>
  <si>
    <t>Ⅱ-01079</t>
  </si>
  <si>
    <t>201D菅野007</t>
  </si>
  <si>
    <t>Ⅱ-01080</t>
  </si>
  <si>
    <t>201D菅野008</t>
  </si>
  <si>
    <t>Ⅱ-01081</t>
  </si>
  <si>
    <t>201D菅野009</t>
  </si>
  <si>
    <t>吉宗10</t>
  </si>
  <si>
    <t>201D菅野010</t>
  </si>
  <si>
    <t>吉宗11</t>
  </si>
  <si>
    <t>杉谷</t>
  </si>
  <si>
    <t>201K杉谷001</t>
  </si>
  <si>
    <t>Ⅰ-28</t>
  </si>
  <si>
    <t>201K杉谷002</t>
  </si>
  <si>
    <t>Ⅰ-29</t>
  </si>
  <si>
    <t>大安寺中町</t>
  </si>
  <si>
    <t>201K大安寺中町001</t>
  </si>
  <si>
    <t>Ⅰ-0168</t>
  </si>
  <si>
    <t>201D大安寺中町001</t>
  </si>
  <si>
    <t>Ⅰ-01239</t>
  </si>
  <si>
    <t>大安寺西町</t>
  </si>
  <si>
    <t>201K大安寺西町001</t>
  </si>
  <si>
    <t>Ⅰ-0167</t>
  </si>
  <si>
    <t>大安寺東町</t>
  </si>
  <si>
    <t>201K大安寺東町001</t>
  </si>
  <si>
    <t>Ⅰ-0166</t>
  </si>
  <si>
    <t>高野</t>
  </si>
  <si>
    <t>201K高野001</t>
  </si>
  <si>
    <t>Ⅰ-0042</t>
  </si>
  <si>
    <t>201K高野002</t>
  </si>
  <si>
    <t>高野1</t>
  </si>
  <si>
    <t>201K高野003</t>
  </si>
  <si>
    <t>高野2</t>
  </si>
  <si>
    <t>高松</t>
  </si>
  <si>
    <t>201K高松001</t>
  </si>
  <si>
    <t>Ⅰ-84</t>
  </si>
  <si>
    <t>高松稲荷</t>
  </si>
  <si>
    <t>201K高松稲荷001</t>
  </si>
  <si>
    <t>Ⅰ-80</t>
  </si>
  <si>
    <t>201K高松稲荷002</t>
  </si>
  <si>
    <t>Ⅲ-15</t>
  </si>
  <si>
    <t>201D高松稲荷001</t>
  </si>
  <si>
    <t>Ⅰ-01117</t>
  </si>
  <si>
    <t>201D高松稲荷002</t>
  </si>
  <si>
    <t>Ⅰ-01120</t>
  </si>
  <si>
    <t>201D高松稲荷003</t>
  </si>
  <si>
    <t>Ⅲ-01118</t>
  </si>
  <si>
    <t>201D高松稲荷004</t>
  </si>
  <si>
    <t>Ⅲ-01119</t>
  </si>
  <si>
    <t>立田</t>
  </si>
  <si>
    <t>201K立田001</t>
  </si>
  <si>
    <t>Ⅰ-85</t>
  </si>
  <si>
    <t>201K立田002</t>
  </si>
  <si>
    <t>Ⅱ-59</t>
  </si>
  <si>
    <t>201K立田003</t>
  </si>
  <si>
    <t>Ⅲ-16</t>
  </si>
  <si>
    <t>201D立田001</t>
  </si>
  <si>
    <t>Ⅱ-01124</t>
  </si>
  <si>
    <t>谷万成</t>
  </si>
  <si>
    <t>201K谷万成001</t>
  </si>
  <si>
    <t>Ⅰ-152</t>
  </si>
  <si>
    <t>201K谷万成002</t>
  </si>
  <si>
    <t>Ⅰ-156</t>
  </si>
  <si>
    <t>玉柏</t>
  </si>
  <si>
    <t>201K玉柏001</t>
  </si>
  <si>
    <t>18日</t>
  </si>
  <si>
    <t>Ⅰ-120</t>
  </si>
  <si>
    <t>201K玉柏002</t>
  </si>
  <si>
    <t>Ⅰ-0121</t>
  </si>
  <si>
    <t>201K玉柏003</t>
  </si>
  <si>
    <t>Ⅰ-0122</t>
  </si>
  <si>
    <t>201K玉柏004</t>
  </si>
  <si>
    <t>Ⅰ-0123</t>
  </si>
  <si>
    <t>201K玉柏005</t>
  </si>
  <si>
    <t>Ⅱ-0064</t>
  </si>
  <si>
    <t>201K玉柏006</t>
  </si>
  <si>
    <t>Ⅱ-0065</t>
  </si>
  <si>
    <t>201D玉柏001</t>
  </si>
  <si>
    <t>Ⅰ-01177</t>
  </si>
  <si>
    <t>201D玉柏002</t>
  </si>
  <si>
    <t>Ⅰ-01178</t>
  </si>
  <si>
    <t>201D玉柏003</t>
  </si>
  <si>
    <t>Ⅱ-01179</t>
  </si>
  <si>
    <t>201D玉柏004</t>
  </si>
  <si>
    <t>Ⅱ-01180</t>
  </si>
  <si>
    <t>田益</t>
  </si>
  <si>
    <t>201K田益001</t>
  </si>
  <si>
    <t>Ⅰ-0051</t>
  </si>
  <si>
    <t>津倉町</t>
  </si>
  <si>
    <t>201K津倉町001</t>
  </si>
  <si>
    <t>Ⅰ-162</t>
  </si>
  <si>
    <t>津島笹が瀬</t>
  </si>
  <si>
    <t>201K津島笹が瀬002</t>
  </si>
  <si>
    <t>Ⅰ-143</t>
  </si>
  <si>
    <t>201K津島笹が瀬003</t>
  </si>
  <si>
    <t>6月</t>
  </si>
  <si>
    <t>1日</t>
  </si>
  <si>
    <t>Ⅰ-0144</t>
  </si>
  <si>
    <t>津島東三丁目</t>
  </si>
  <si>
    <t>201K津島東三丁目001</t>
  </si>
  <si>
    <t>Ⅰ-139</t>
  </si>
  <si>
    <t>201K津島東三丁目002</t>
  </si>
  <si>
    <t>Ⅰ-148</t>
  </si>
  <si>
    <t>津島東四丁目</t>
  </si>
  <si>
    <t>201K津島東四丁目001</t>
  </si>
  <si>
    <t>Ⅰ-138</t>
  </si>
  <si>
    <t>201K津島東四丁目002</t>
  </si>
  <si>
    <t>Ⅰ-142</t>
  </si>
  <si>
    <t>津島福居二丁目</t>
  </si>
  <si>
    <t>201K津島福居二丁目001</t>
  </si>
  <si>
    <t>Ⅰ-147</t>
  </si>
  <si>
    <t>津島本町</t>
  </si>
  <si>
    <t>201K津島本町001</t>
  </si>
  <si>
    <t>Ⅰ-145</t>
  </si>
  <si>
    <t>201K津島本町002</t>
  </si>
  <si>
    <t>Ⅰ-13</t>
  </si>
  <si>
    <t>201K津島本町003</t>
  </si>
  <si>
    <t>Ⅰ-146</t>
  </si>
  <si>
    <t>津高</t>
  </si>
  <si>
    <t>201K津高002</t>
  </si>
  <si>
    <t>Ⅰ-61</t>
  </si>
  <si>
    <t>201K津高003</t>
  </si>
  <si>
    <t>Ⅰ-0062</t>
  </si>
  <si>
    <t>津高台</t>
  </si>
  <si>
    <t>201K津高台001</t>
  </si>
  <si>
    <t>Ⅰ-58</t>
  </si>
  <si>
    <t>201D津高台001</t>
  </si>
  <si>
    <t>Ⅰ-01176</t>
  </si>
  <si>
    <t>富原</t>
  </si>
  <si>
    <t>201K富原001</t>
  </si>
  <si>
    <t>Ⅰ-0053</t>
  </si>
  <si>
    <t>201K富原002</t>
  </si>
  <si>
    <t>Ⅰ-0003</t>
  </si>
  <si>
    <t>富吉</t>
  </si>
  <si>
    <t>201K富吉001</t>
  </si>
  <si>
    <t>(人)Ⅰ-2</t>
  </si>
  <si>
    <t>201K富吉002</t>
  </si>
  <si>
    <t>Ⅰ-38</t>
  </si>
  <si>
    <t>201K富吉003</t>
  </si>
  <si>
    <t>Ⅰ-39</t>
  </si>
  <si>
    <t>201K富吉004</t>
  </si>
  <si>
    <t>Ⅰ-40</t>
  </si>
  <si>
    <t>201D富吉001</t>
  </si>
  <si>
    <t>Ⅱ-01094</t>
  </si>
  <si>
    <t>201D富吉002</t>
  </si>
  <si>
    <t>Ⅱ-01095</t>
  </si>
  <si>
    <t>長野</t>
  </si>
  <si>
    <t>201K長野001</t>
  </si>
  <si>
    <t>Ⅰ-65</t>
  </si>
  <si>
    <t>201D長野001</t>
  </si>
  <si>
    <t>Ⅲ-01121</t>
  </si>
  <si>
    <t>中牧</t>
  </si>
  <si>
    <t>201K中牧001</t>
  </si>
  <si>
    <t>Ⅰ-108</t>
  </si>
  <si>
    <t>201K中牧002</t>
  </si>
  <si>
    <t>Ⅰ-109</t>
  </si>
  <si>
    <t>201D中牧001</t>
  </si>
  <si>
    <t>Ⅰ-01082</t>
  </si>
  <si>
    <t>201D中牧002</t>
  </si>
  <si>
    <t>Ⅰ-01083</t>
  </si>
  <si>
    <t>楢津</t>
  </si>
  <si>
    <t>201K楢津001</t>
  </si>
  <si>
    <t>29年</t>
  </si>
  <si>
    <t>14日</t>
  </si>
  <si>
    <t>Ⅰ-75</t>
  </si>
  <si>
    <t>201K楢津002</t>
  </si>
  <si>
    <t>Ⅰ-76</t>
  </si>
  <si>
    <t>201K楢津003</t>
  </si>
  <si>
    <t>Ⅰ-77</t>
  </si>
  <si>
    <t>201K楢津004</t>
  </si>
  <si>
    <t>Ⅰ-74</t>
  </si>
  <si>
    <t>201K楢津005</t>
  </si>
  <si>
    <t>元年</t>
  </si>
  <si>
    <t>12月</t>
  </si>
  <si>
    <t>西楢津</t>
  </si>
  <si>
    <t>西辛川</t>
  </si>
  <si>
    <t>201D西辛川001</t>
  </si>
  <si>
    <t>Ⅰ-01125</t>
  </si>
  <si>
    <t>201D西辛川002</t>
  </si>
  <si>
    <t>Ⅰ-01126</t>
  </si>
  <si>
    <t>201D西辛川003</t>
  </si>
  <si>
    <t>Ⅰ-01127</t>
  </si>
  <si>
    <t>西崎本町</t>
  </si>
  <si>
    <t>201K西崎本町001</t>
  </si>
  <si>
    <t>Ⅰ-164</t>
  </si>
  <si>
    <t>西花尻</t>
  </si>
  <si>
    <t>201K西花尻001</t>
  </si>
  <si>
    <t>Ⅰ-93</t>
  </si>
  <si>
    <t>201K西花尻002</t>
  </si>
  <si>
    <t>Ⅰ-94</t>
  </si>
  <si>
    <t>西山内</t>
  </si>
  <si>
    <t>201K西山内001</t>
  </si>
  <si>
    <t>Ⅱ-0015</t>
  </si>
  <si>
    <t>201K西山内002</t>
  </si>
  <si>
    <t>Ⅱ-0016</t>
  </si>
  <si>
    <t>201K西山内003</t>
  </si>
  <si>
    <t>Ⅱ-0022</t>
  </si>
  <si>
    <t>201K西山内004</t>
  </si>
  <si>
    <t>Ⅲ-0004</t>
  </si>
  <si>
    <t>201D西山内001</t>
  </si>
  <si>
    <t>Ⅰ-01022</t>
  </si>
  <si>
    <t>201D西山内002</t>
  </si>
  <si>
    <t>Ⅰ-01024</t>
  </si>
  <si>
    <t>201D西山内003</t>
  </si>
  <si>
    <t>Ⅰ-01031</t>
  </si>
  <si>
    <t>201D西山内004</t>
  </si>
  <si>
    <t>Ⅱ-01010</t>
  </si>
  <si>
    <t>201D西山内005</t>
  </si>
  <si>
    <t>Ⅱ-01023</t>
  </si>
  <si>
    <t>201D西山内006</t>
  </si>
  <si>
    <t>Ⅱ-01025</t>
  </si>
  <si>
    <t>201D西山内007</t>
  </si>
  <si>
    <t>Ⅱ-01029</t>
  </si>
  <si>
    <t>201D西山内008</t>
  </si>
  <si>
    <t>Ⅱ-01030</t>
  </si>
  <si>
    <t>201D西山内009</t>
  </si>
  <si>
    <t>Ⅲ-01026</t>
  </si>
  <si>
    <t>201D西山内010</t>
  </si>
  <si>
    <t>Ⅲ-01032</t>
  </si>
  <si>
    <t>日応寺</t>
  </si>
  <si>
    <t>201D日応寺001</t>
  </si>
  <si>
    <t>Ⅰ-01076</t>
  </si>
  <si>
    <t>芳賀</t>
  </si>
  <si>
    <t>201K芳賀001</t>
  </si>
  <si>
    <t>Ⅰ-0067</t>
  </si>
  <si>
    <t>201K芳賀002</t>
  </si>
  <si>
    <t>Ⅰ-0068</t>
  </si>
  <si>
    <t>201K芳賀003</t>
  </si>
  <si>
    <t>Ⅱ-0062</t>
  </si>
  <si>
    <t>201K芳賀004</t>
  </si>
  <si>
    <t>清水01</t>
  </si>
  <si>
    <t>畑鮎</t>
  </si>
  <si>
    <t>201K畑鮎001</t>
  </si>
  <si>
    <t>Ⅰ-0119</t>
  </si>
  <si>
    <t>201K畑鮎002</t>
  </si>
  <si>
    <t>Ⅰ-0112</t>
  </si>
  <si>
    <t>201K畑鮎003</t>
  </si>
  <si>
    <t>Ⅰ-0118</t>
  </si>
  <si>
    <t>201K畑鮎004</t>
  </si>
  <si>
    <t>畑鮎(C)</t>
  </si>
  <si>
    <t>201K畑鮎005</t>
  </si>
  <si>
    <t>畑鮎(D)</t>
  </si>
  <si>
    <t>201D畑鮎001</t>
  </si>
  <si>
    <t>Ⅰ-01169</t>
  </si>
  <si>
    <t>原</t>
  </si>
  <si>
    <t>201K原001</t>
  </si>
  <si>
    <t>原-01</t>
  </si>
  <si>
    <t>201K原002</t>
  </si>
  <si>
    <t>Ⅰ-0113</t>
  </si>
  <si>
    <t>201K原003</t>
  </si>
  <si>
    <t>Ⅰ-0114</t>
  </si>
  <si>
    <t>201K原004</t>
  </si>
  <si>
    <t>Ⅰ-115</t>
  </si>
  <si>
    <t>201K原005</t>
  </si>
  <si>
    <t>Ⅰ-116</t>
  </si>
  <si>
    <t>201K原006</t>
  </si>
  <si>
    <t>Ⅰ-117</t>
  </si>
  <si>
    <t>201K原007</t>
  </si>
  <si>
    <t>Ⅱ-0066</t>
  </si>
  <si>
    <t>201K原008</t>
  </si>
  <si>
    <t>Ⅲ-0017</t>
  </si>
  <si>
    <t>201K原009</t>
  </si>
  <si>
    <t>Ⅲ-0018</t>
  </si>
  <si>
    <t>201K原010</t>
  </si>
  <si>
    <t>原(C)</t>
  </si>
  <si>
    <t>201K原011</t>
  </si>
  <si>
    <t>原(D)</t>
  </si>
  <si>
    <t>201D原001</t>
  </si>
  <si>
    <t>Ⅰ-01167</t>
  </si>
  <si>
    <t>201D原002</t>
  </si>
  <si>
    <t>Ⅰ-01165</t>
  </si>
  <si>
    <t>201D原003</t>
  </si>
  <si>
    <t>Ⅰ-01168</t>
  </si>
  <si>
    <t>201D原004</t>
  </si>
  <si>
    <t>Ⅰ-01170</t>
  </si>
  <si>
    <t>201D原005</t>
  </si>
  <si>
    <t>Ⅰ-01171</t>
  </si>
  <si>
    <t>201D原006</t>
  </si>
  <si>
    <t>Ⅱ-01164</t>
  </si>
  <si>
    <t>201D原007</t>
  </si>
  <si>
    <t>Ⅱ-01166</t>
  </si>
  <si>
    <t>201J原001</t>
  </si>
  <si>
    <t>地滑り</t>
  </si>
  <si>
    <t>半田町</t>
  </si>
  <si>
    <t>201K半田町001</t>
  </si>
  <si>
    <t>Ⅰ-11</t>
  </si>
  <si>
    <t>201K半田町002</t>
  </si>
  <si>
    <t>Ⅰ-136</t>
  </si>
  <si>
    <t>東花尻</t>
  </si>
  <si>
    <t>201K東花尻001</t>
  </si>
  <si>
    <t>Ⅰ-95</t>
  </si>
  <si>
    <t>東山内</t>
  </si>
  <si>
    <t>201K東山内001</t>
  </si>
  <si>
    <t>201D東山内001</t>
  </si>
  <si>
    <t>Ⅰ-01009</t>
  </si>
  <si>
    <t>201D東山内002</t>
  </si>
  <si>
    <t>Ⅰ-01033</t>
  </si>
  <si>
    <t>201D東山内003</t>
  </si>
  <si>
    <t>Ⅱ-01012</t>
  </si>
  <si>
    <t>201D東山内004</t>
  </si>
  <si>
    <t>Ⅱ-01034</t>
  </si>
  <si>
    <t>日近</t>
  </si>
  <si>
    <t>201K日近001</t>
  </si>
  <si>
    <t>Ⅰ-1-01</t>
  </si>
  <si>
    <t>201K日近002</t>
  </si>
  <si>
    <t>Ⅰ-27</t>
  </si>
  <si>
    <t>201K日近003</t>
  </si>
  <si>
    <t>Ⅰ-26</t>
  </si>
  <si>
    <t>201K日近004</t>
  </si>
  <si>
    <t>Ⅱ-32</t>
  </si>
  <si>
    <t>201K日近005</t>
  </si>
  <si>
    <t>Ⅱ-33</t>
  </si>
  <si>
    <t>201K日近006</t>
  </si>
  <si>
    <t>Ⅱ-34</t>
  </si>
  <si>
    <t>201K日近007</t>
  </si>
  <si>
    <t>Ⅱ-35</t>
  </si>
  <si>
    <t>201K日近008</t>
  </si>
  <si>
    <t>Ⅱ-47</t>
  </si>
  <si>
    <t>201K日近009</t>
  </si>
  <si>
    <t>Ⅱ-48</t>
  </si>
  <si>
    <t>201K日近010</t>
  </si>
  <si>
    <t>Ⅱ-49</t>
  </si>
  <si>
    <t>201D日近001</t>
  </si>
  <si>
    <t>Ⅰ-01093</t>
  </si>
  <si>
    <t>201D日近002</t>
  </si>
  <si>
    <t>Ⅰ-01069</t>
  </si>
  <si>
    <t>201D日近003</t>
  </si>
  <si>
    <t>Ⅰ-01071</t>
  </si>
  <si>
    <t>201D日近004</t>
  </si>
  <si>
    <t>Ⅰ-01072</t>
  </si>
  <si>
    <t>201D日近005</t>
  </si>
  <si>
    <t>Ⅱ-01070</t>
  </si>
  <si>
    <t>201D日近006</t>
  </si>
  <si>
    <t>Ⅱ-01073</t>
  </si>
  <si>
    <t>201D日近007</t>
  </si>
  <si>
    <t>Ⅱ-01092</t>
  </si>
  <si>
    <t>201D日近008</t>
  </si>
  <si>
    <t>Ⅱ-01096</t>
  </si>
  <si>
    <t>201D日近009</t>
  </si>
  <si>
    <t>Ⅲ-01099</t>
  </si>
  <si>
    <t>平山</t>
  </si>
  <si>
    <t>201K平山001</t>
  </si>
  <si>
    <t>Ⅰ-6-01</t>
  </si>
  <si>
    <t>201K平山002</t>
  </si>
  <si>
    <t>Ⅰ-81</t>
  </si>
  <si>
    <t>福谷</t>
  </si>
  <si>
    <t>201K福谷001</t>
  </si>
  <si>
    <t>Ⅰ-66</t>
  </si>
  <si>
    <t>201K福谷002</t>
  </si>
  <si>
    <t>Ⅰ-69</t>
  </si>
  <si>
    <t>201K福谷003</t>
  </si>
  <si>
    <t>Ⅱ-58</t>
  </si>
  <si>
    <t>201D福谷001</t>
  </si>
  <si>
    <t>Ⅰ-01122</t>
  </si>
  <si>
    <t>201D福谷002</t>
  </si>
  <si>
    <t>Ⅱ-01123</t>
  </si>
  <si>
    <t>法界院</t>
  </si>
  <si>
    <t>201K法界院001</t>
  </si>
  <si>
    <t>Ⅰ-149</t>
  </si>
  <si>
    <t>間倉</t>
  </si>
  <si>
    <t>201K間倉001</t>
  </si>
  <si>
    <t>Ⅱ-7</t>
  </si>
  <si>
    <t>201K間倉002</t>
  </si>
  <si>
    <t>Ⅱ-17</t>
  </si>
  <si>
    <t>201K間倉003</t>
  </si>
  <si>
    <t>間倉-01</t>
  </si>
  <si>
    <t>201D間倉001</t>
  </si>
  <si>
    <t>Ⅰ-01028</t>
  </si>
  <si>
    <t>201D間倉002</t>
  </si>
  <si>
    <t>Ⅱ-01011</t>
  </si>
  <si>
    <t>201D間倉003</t>
  </si>
  <si>
    <t>Ⅱ-01013</t>
  </si>
  <si>
    <t>201D間倉004</t>
  </si>
  <si>
    <t>Ⅱ-01020</t>
  </si>
  <si>
    <t>201D間倉005</t>
  </si>
  <si>
    <t>Ⅱ-01027</t>
  </si>
  <si>
    <t>真星</t>
  </si>
  <si>
    <t>201K真星001</t>
  </si>
  <si>
    <t>Ⅰ-0004</t>
  </si>
  <si>
    <t>201K真星002</t>
  </si>
  <si>
    <t>Ⅱ-0001</t>
  </si>
  <si>
    <t>201K真星003</t>
  </si>
  <si>
    <t>Ⅱ-0005</t>
  </si>
  <si>
    <t>201K真星004</t>
  </si>
  <si>
    <t>Ⅱ-0008</t>
  </si>
  <si>
    <t>201K真星005</t>
  </si>
  <si>
    <t>Ⅱ-0009</t>
  </si>
  <si>
    <t>201K真星006</t>
  </si>
  <si>
    <t>Ⅱ-0010</t>
  </si>
  <si>
    <t>201K真星007</t>
  </si>
  <si>
    <t>Ⅲ-0007</t>
  </si>
  <si>
    <t>201K真星008</t>
  </si>
  <si>
    <t>宗友(F)</t>
  </si>
  <si>
    <t>201K真星009</t>
  </si>
  <si>
    <t>新和(A)</t>
  </si>
  <si>
    <t>201K真星010</t>
  </si>
  <si>
    <t>新和(B)</t>
  </si>
  <si>
    <t>201K真星011</t>
  </si>
  <si>
    <t>新和(C)</t>
  </si>
  <si>
    <t>201K真星012</t>
  </si>
  <si>
    <t>千升</t>
  </si>
  <si>
    <t>201D真星001</t>
  </si>
  <si>
    <t>Ⅰ-01017</t>
  </si>
  <si>
    <t>201D真星002</t>
  </si>
  <si>
    <t>Ⅲ-01016</t>
  </si>
  <si>
    <t>万成西町</t>
  </si>
  <si>
    <t>201D万成西町001</t>
  </si>
  <si>
    <t>Ⅱ-01199</t>
  </si>
  <si>
    <t>万成東町</t>
  </si>
  <si>
    <t>201K万成東町001</t>
  </si>
  <si>
    <t>Ⅰ-151</t>
  </si>
  <si>
    <t>201K万成東町002</t>
  </si>
  <si>
    <t>Ⅰ-155</t>
  </si>
  <si>
    <t>三門中町</t>
  </si>
  <si>
    <t>201K三門中町001</t>
  </si>
  <si>
    <t>Ⅰ-165</t>
  </si>
  <si>
    <t>三門西町</t>
  </si>
  <si>
    <t>201K三門西町001</t>
  </si>
  <si>
    <t>Ⅰ-14-01</t>
  </si>
  <si>
    <t>201K三門西町002</t>
  </si>
  <si>
    <t>三門西町(C)</t>
  </si>
  <si>
    <t>三野本町</t>
  </si>
  <si>
    <t>201K三野本町001</t>
  </si>
  <si>
    <t>Ⅰ-141</t>
  </si>
  <si>
    <t>牟佐</t>
  </si>
  <si>
    <t>201K牟佐001</t>
  </si>
  <si>
    <t>Ⅰ-124</t>
  </si>
  <si>
    <t>201K牟佐002</t>
  </si>
  <si>
    <t>Ⅰ-125</t>
  </si>
  <si>
    <t>201K牟佐003</t>
  </si>
  <si>
    <t>Ⅰ-126</t>
  </si>
  <si>
    <t>201K牟佐004</t>
  </si>
  <si>
    <t>Ⅰ-127</t>
  </si>
  <si>
    <t>201K牟佐005</t>
  </si>
  <si>
    <t>Ⅱ-67</t>
  </si>
  <si>
    <t>201K牟佐006</t>
  </si>
  <si>
    <t>Ⅱ-68</t>
  </si>
  <si>
    <t>201K牟佐007</t>
  </si>
  <si>
    <t>Ⅲ-19</t>
  </si>
  <si>
    <t>201D牟佐001</t>
  </si>
  <si>
    <t>Ⅱ-14029</t>
  </si>
  <si>
    <t>201D牟佐002</t>
  </si>
  <si>
    <t>Ⅰ-01154</t>
  </si>
  <si>
    <t>201D牟佐003</t>
  </si>
  <si>
    <t>Ⅰ-01155</t>
  </si>
  <si>
    <t>201D牟佐004</t>
  </si>
  <si>
    <t>Ⅰ-01156</t>
  </si>
  <si>
    <t>201D牟佐005</t>
  </si>
  <si>
    <t>Ⅰ-01158</t>
  </si>
  <si>
    <t>201D牟佐006</t>
  </si>
  <si>
    <t>Ⅰ-01159</t>
  </si>
  <si>
    <t>201D牟佐007</t>
  </si>
  <si>
    <t>Ⅰ-01161</t>
  </si>
  <si>
    <t>201D牟佐008</t>
  </si>
  <si>
    <t>Ⅰ-01181</t>
  </si>
  <si>
    <t>201D牟佐009</t>
  </si>
  <si>
    <t>Ⅰ-01182</t>
  </si>
  <si>
    <t>201D牟佐010</t>
  </si>
  <si>
    <t>Ⅱ-01151</t>
  </si>
  <si>
    <t>201D牟佐011</t>
  </si>
  <si>
    <t>Ⅱ-01152</t>
  </si>
  <si>
    <t>201D牟佐012</t>
  </si>
  <si>
    <t>Ⅱ-01153</t>
  </si>
  <si>
    <t>201D牟佐013</t>
  </si>
  <si>
    <t>Ⅱ-01183</t>
  </si>
  <si>
    <t>201D牟佐014</t>
  </si>
  <si>
    <t>Ⅱ-01184</t>
  </si>
  <si>
    <t>201D牟佐015</t>
  </si>
  <si>
    <t>Ⅲ-01157</t>
  </si>
  <si>
    <t>門前</t>
  </si>
  <si>
    <t>201K門前001</t>
  </si>
  <si>
    <t>Ⅰ-5</t>
  </si>
  <si>
    <t>矢坂東町</t>
  </si>
  <si>
    <t>201K矢坂東町001</t>
  </si>
  <si>
    <t>Ⅰ-0154</t>
  </si>
  <si>
    <t>201D矢坂東町001</t>
  </si>
  <si>
    <t>Ⅰ-01198</t>
  </si>
  <si>
    <t>矢坂本町</t>
  </si>
  <si>
    <t>201K矢坂本町001</t>
  </si>
  <si>
    <t>Ⅰ-0160</t>
  </si>
  <si>
    <t>201D矢坂本町001</t>
  </si>
  <si>
    <t>Ⅰ-01200</t>
  </si>
  <si>
    <t>山上</t>
  </si>
  <si>
    <t>201K山上001</t>
  </si>
  <si>
    <t>Ⅰ-10</t>
  </si>
  <si>
    <t>201K山上002</t>
  </si>
  <si>
    <t>Ⅱ-14</t>
  </si>
  <si>
    <t>201K山上003</t>
  </si>
  <si>
    <t>Ⅱ-2</t>
  </si>
  <si>
    <t>横井上</t>
  </si>
  <si>
    <t>201K横井上001</t>
  </si>
  <si>
    <t>Ⅰ-0050</t>
  </si>
  <si>
    <t>201K横井上002</t>
  </si>
  <si>
    <t>Ⅰ-0052</t>
  </si>
  <si>
    <t>201K横井上003</t>
  </si>
  <si>
    <t>Ⅰ-0054</t>
  </si>
  <si>
    <t>201K横井上004</t>
  </si>
  <si>
    <t>Ⅰ-0056</t>
  </si>
  <si>
    <t>201K横井上005</t>
  </si>
  <si>
    <t>Ⅰ-0057</t>
  </si>
  <si>
    <t>201K横井上006</t>
  </si>
  <si>
    <t>Ⅰ-0059</t>
  </si>
  <si>
    <t>201K横井上007</t>
  </si>
  <si>
    <t>Ⅰ-0055</t>
  </si>
  <si>
    <t>201K横井上008</t>
  </si>
  <si>
    <t>猿場(A)</t>
  </si>
  <si>
    <t>201K横井上009</t>
  </si>
  <si>
    <t>横井上（F)</t>
  </si>
  <si>
    <t>201D横井上001</t>
  </si>
  <si>
    <t>Ⅱ-01162</t>
  </si>
  <si>
    <t>横尾</t>
  </si>
  <si>
    <t>201K横尾001</t>
  </si>
  <si>
    <t>Ⅰ-63</t>
  </si>
  <si>
    <t>201D横尾001</t>
  </si>
  <si>
    <t>Ⅲ-01110</t>
  </si>
  <si>
    <t>201D横尾002</t>
  </si>
  <si>
    <t>Ⅲ-01111</t>
  </si>
  <si>
    <t>吉</t>
  </si>
  <si>
    <t>201K吉001</t>
  </si>
  <si>
    <t>Ⅰ-12</t>
  </si>
  <si>
    <t>201K吉002</t>
  </si>
  <si>
    <t>Ⅰ-23-01</t>
  </si>
  <si>
    <t>201K吉003</t>
  </si>
  <si>
    <t>Ⅱ-27</t>
  </si>
  <si>
    <t>201D吉001</t>
  </si>
  <si>
    <t>Ⅰ-01065</t>
  </si>
  <si>
    <t>201D吉002</t>
  </si>
  <si>
    <t>Ⅱ-01064</t>
  </si>
  <si>
    <t>201D吉003</t>
  </si>
  <si>
    <t>Ⅱ-01066</t>
  </si>
  <si>
    <t>201D吉004</t>
  </si>
  <si>
    <t>Ⅱ-01067</t>
  </si>
  <si>
    <t>201D吉005</t>
  </si>
  <si>
    <t>Ⅱ-01068</t>
  </si>
  <si>
    <t>201D吉006</t>
  </si>
  <si>
    <t>金谷谷</t>
  </si>
  <si>
    <t>吉宗</t>
  </si>
  <si>
    <t>201K吉宗001</t>
  </si>
  <si>
    <t>Ⅰ-0043</t>
  </si>
  <si>
    <t>201K吉宗002</t>
  </si>
  <si>
    <t>Ⅰ-0046</t>
  </si>
  <si>
    <t>201K吉宗003</t>
  </si>
  <si>
    <t>Ⅰ-0047</t>
  </si>
  <si>
    <t>201K吉宗004</t>
  </si>
  <si>
    <t>吉宗1A</t>
  </si>
  <si>
    <t>201K吉宗005</t>
  </si>
  <si>
    <t>吉宗1B</t>
  </si>
  <si>
    <t>201K吉宗006</t>
  </si>
  <si>
    <t>吉宗2A</t>
  </si>
  <si>
    <t>201K吉宗007</t>
  </si>
  <si>
    <t>吉宗2B</t>
  </si>
  <si>
    <t>201K吉宗008</t>
  </si>
  <si>
    <t>吉宗4</t>
  </si>
  <si>
    <t>201K吉宗009</t>
  </si>
  <si>
    <t>吉宗11A</t>
  </si>
  <si>
    <t>201K吉宗010</t>
  </si>
  <si>
    <t>Ⅰ-0041</t>
  </si>
  <si>
    <t>201D吉宗001</t>
  </si>
  <si>
    <t>Ⅱ-01137</t>
  </si>
  <si>
    <t>201D吉宗002</t>
  </si>
  <si>
    <t>吉宗1</t>
  </si>
  <si>
    <t>201D吉宗003</t>
  </si>
  <si>
    <t>吉宗9</t>
  </si>
  <si>
    <t>理大町</t>
  </si>
  <si>
    <t>201K理大町001</t>
  </si>
  <si>
    <t>建部町</t>
  </si>
  <si>
    <t>小倉</t>
  </si>
  <si>
    <t>303K小倉002</t>
  </si>
  <si>
    <t>18年</t>
  </si>
  <si>
    <t>10月</t>
  </si>
  <si>
    <t>20日</t>
  </si>
  <si>
    <t>Ⅰ-493</t>
  </si>
  <si>
    <t>建部町市場</t>
  </si>
  <si>
    <t>201K建部町市場001</t>
  </si>
  <si>
    <t>9月</t>
  </si>
  <si>
    <t>Ⅰ-478</t>
  </si>
  <si>
    <t>201D建部町市場001</t>
  </si>
  <si>
    <t>Ⅱ-08095</t>
  </si>
  <si>
    <t>建部町大田</t>
  </si>
  <si>
    <t>201K建部町大田001</t>
  </si>
  <si>
    <t>Ⅰ-474</t>
  </si>
  <si>
    <t>201K建部町大田002</t>
  </si>
  <si>
    <t>Ⅰ-475</t>
  </si>
  <si>
    <t>201K建部町大田003</t>
  </si>
  <si>
    <t>21年</t>
  </si>
  <si>
    <t>Ⅰ-477</t>
  </si>
  <si>
    <t>201K建部町大田004</t>
  </si>
  <si>
    <t>Ⅰ-479</t>
  </si>
  <si>
    <t>201K建部町大田005</t>
  </si>
  <si>
    <t>Ⅰ-2141</t>
  </si>
  <si>
    <t>201K建部町大田006</t>
  </si>
  <si>
    <t>Ⅱ-222</t>
  </si>
  <si>
    <t>201K建部町大田007</t>
  </si>
  <si>
    <t>Ⅱ-224</t>
  </si>
  <si>
    <t>201K建部町大田008</t>
  </si>
  <si>
    <t>Ⅱ-225</t>
  </si>
  <si>
    <t>201K建部町大田009</t>
  </si>
  <si>
    <t>Ⅱ-226</t>
  </si>
  <si>
    <t>201K建部町大田010</t>
  </si>
  <si>
    <t>たわ(A)</t>
  </si>
  <si>
    <t>201K建部町大田011</t>
  </si>
  <si>
    <t>たわ(B)</t>
  </si>
  <si>
    <t>201K建部町大田012</t>
  </si>
  <si>
    <t>たわ(C)</t>
  </si>
  <si>
    <t>201K建部町大田013</t>
  </si>
  <si>
    <t>たわ(D)</t>
  </si>
  <si>
    <t>201K建部町大田014</t>
  </si>
  <si>
    <t>大田上(A)</t>
  </si>
  <si>
    <t>201K建部町大田015</t>
  </si>
  <si>
    <t>大田上(B)</t>
  </si>
  <si>
    <t>201K建部町大田016</t>
  </si>
  <si>
    <t>国松(A)</t>
  </si>
  <si>
    <t>201K建部町大田017</t>
  </si>
  <si>
    <t>国松(B)</t>
  </si>
  <si>
    <t>201D建部町大田001</t>
  </si>
  <si>
    <t>Ⅰ-08061</t>
  </si>
  <si>
    <t>201D建部町大田002</t>
  </si>
  <si>
    <t>Ⅰ-08065</t>
  </si>
  <si>
    <t>201D建部町大田003</t>
  </si>
  <si>
    <t>Ⅰ-08075</t>
  </si>
  <si>
    <t>201D建部町大田004</t>
  </si>
  <si>
    <t>Ⅰ-08077</t>
  </si>
  <si>
    <t>201D建部町大田005</t>
  </si>
  <si>
    <t>Ⅰ-08090</t>
  </si>
  <si>
    <t>201D建部町大田006</t>
  </si>
  <si>
    <t>Ⅱ-08062</t>
  </si>
  <si>
    <t>201D建部町大田007</t>
  </si>
  <si>
    <t>Ⅱ-08063</t>
  </si>
  <si>
    <t>201D建部町大田008</t>
  </si>
  <si>
    <t>Ⅱ-08066</t>
  </si>
  <si>
    <t>201D建部町大田009</t>
  </si>
  <si>
    <t>Ⅱ-08067</t>
  </si>
  <si>
    <t>201D建部町大田010</t>
  </si>
  <si>
    <t>Ⅱ-08068</t>
  </si>
  <si>
    <t>201D建部町大田011</t>
  </si>
  <si>
    <t>Ⅱ-08069</t>
  </si>
  <si>
    <t>201D建部町大田012</t>
  </si>
  <si>
    <t>Ⅱ-08076</t>
  </si>
  <si>
    <t>201D建部町大田013</t>
  </si>
  <si>
    <t>Ⅱ-08078</t>
  </si>
  <si>
    <t>建部町小倉</t>
  </si>
  <si>
    <t>201K建部町小倉001</t>
  </si>
  <si>
    <t>Ⅱ-239</t>
  </si>
  <si>
    <t>201K建部町小倉002</t>
  </si>
  <si>
    <t>Ⅱ-240</t>
  </si>
  <si>
    <t>201K建部町小倉003</t>
  </si>
  <si>
    <t>Ⅰ-491</t>
  </si>
  <si>
    <t>201K建部町小倉004</t>
  </si>
  <si>
    <t>Ⅰ-494</t>
  </si>
  <si>
    <t>201D建部町小倉001</t>
  </si>
  <si>
    <t>Ⅰ-08113</t>
  </si>
  <si>
    <t>201D建部町小倉002</t>
  </si>
  <si>
    <t>Ⅰ-08114</t>
  </si>
  <si>
    <t>201D建部町小倉003</t>
  </si>
  <si>
    <t>Ⅰ-08116</t>
  </si>
  <si>
    <t>201D建部町小倉004</t>
  </si>
  <si>
    <t>Ⅰ-08117</t>
  </si>
  <si>
    <t>201D建部町小倉005</t>
  </si>
  <si>
    <t>Ⅱ-08115</t>
  </si>
  <si>
    <t>201D建部町小倉006</t>
  </si>
  <si>
    <t>Ⅱ-07059</t>
  </si>
  <si>
    <t>建部町川口</t>
  </si>
  <si>
    <t>201K建部町川口001</t>
  </si>
  <si>
    <t>7月</t>
  </si>
  <si>
    <t>Ⅰ-464</t>
  </si>
  <si>
    <t>201D建部町川口001</t>
  </si>
  <si>
    <t>Ⅰ-08033</t>
  </si>
  <si>
    <t>201D建部町川口002</t>
  </si>
  <si>
    <t>Ⅱ-08028</t>
  </si>
  <si>
    <t>建部町桜</t>
  </si>
  <si>
    <t>201K建部町桜001</t>
  </si>
  <si>
    <t>Ⅰ-482</t>
  </si>
  <si>
    <t>201K建部町桜002</t>
  </si>
  <si>
    <t>Ⅰ-488</t>
  </si>
  <si>
    <t>201K建部町桜003</t>
  </si>
  <si>
    <t>Ⅱ-227</t>
  </si>
  <si>
    <t>201K建部町桜004</t>
  </si>
  <si>
    <t>Ⅱ-228</t>
  </si>
  <si>
    <t>201D建部町桜001</t>
  </si>
  <si>
    <t>Ⅰ-08092</t>
  </si>
  <si>
    <t>201D建部町桜002</t>
  </si>
  <si>
    <t>Ⅰ-08100</t>
  </si>
  <si>
    <t>201D建部町桜003</t>
  </si>
  <si>
    <t>Ⅱ-08093</t>
  </si>
  <si>
    <t>201D建部町桜004</t>
  </si>
  <si>
    <t>Ⅱ-08094</t>
  </si>
  <si>
    <t>201D建部町桜005</t>
  </si>
  <si>
    <t>Ⅱ-08101</t>
  </si>
  <si>
    <t>201D建部町桜006</t>
  </si>
  <si>
    <t>Ⅱ-08104</t>
  </si>
  <si>
    <t>201D建部町桜007</t>
  </si>
  <si>
    <t>Ⅱ-08105</t>
  </si>
  <si>
    <t>201D建部町桜008</t>
  </si>
  <si>
    <t>Ⅱ-08106-1</t>
  </si>
  <si>
    <t>201D建部町桜009</t>
  </si>
  <si>
    <t>Ⅱ-08106-2</t>
  </si>
  <si>
    <t>201D建部町桜010</t>
  </si>
  <si>
    <t>Ⅱ-08108</t>
  </si>
  <si>
    <t>201D建部町桜011</t>
  </si>
  <si>
    <t>Ⅱ-08109</t>
  </si>
  <si>
    <t>201D建部町桜012</t>
  </si>
  <si>
    <t>Ⅱ-08110</t>
  </si>
  <si>
    <t>建部町三明寺</t>
  </si>
  <si>
    <t>201K建部町三明寺001</t>
  </si>
  <si>
    <t>Ⅰ-2138</t>
  </si>
  <si>
    <t>201K建部町三明寺002</t>
  </si>
  <si>
    <t>Ⅰ-461</t>
  </si>
  <si>
    <t>201D建部町三明寺001</t>
  </si>
  <si>
    <t>Ⅱ-08025</t>
  </si>
  <si>
    <t>201D建部町三明寺002</t>
  </si>
  <si>
    <t>Ⅱ-08026</t>
  </si>
  <si>
    <t>建部町品田</t>
  </si>
  <si>
    <t>201K建部町品田001</t>
  </si>
  <si>
    <t>Ⅰ-469</t>
  </si>
  <si>
    <t>201K建部町品田002</t>
  </si>
  <si>
    <t>Ⅰ-471</t>
  </si>
  <si>
    <t>201K建部町品田003</t>
  </si>
  <si>
    <t>Ⅰ-2139</t>
  </si>
  <si>
    <t>201K建部町品田004</t>
  </si>
  <si>
    <t>Ⅰ-2140</t>
  </si>
  <si>
    <t>201K建部町品田005</t>
  </si>
  <si>
    <t>Ⅱ-217</t>
  </si>
  <si>
    <t>201D建部町品田001</t>
  </si>
  <si>
    <t>Ⅰ-08041</t>
  </si>
  <si>
    <t>201D建部町品田002</t>
  </si>
  <si>
    <t>Ⅰ-08052</t>
  </si>
  <si>
    <t>201D建部町品田003</t>
  </si>
  <si>
    <t>Ⅰ-08053</t>
  </si>
  <si>
    <t>201D建部町品田004</t>
  </si>
  <si>
    <t>Ⅱ-08038</t>
  </si>
  <si>
    <t>201D建部町品田005</t>
  </si>
  <si>
    <t>Ⅱ-08039</t>
  </si>
  <si>
    <t>201D建部町品田006</t>
  </si>
  <si>
    <t>Ⅱ-08040</t>
  </si>
  <si>
    <t>201D建部町品田007</t>
  </si>
  <si>
    <t>Ⅱ-08044</t>
  </si>
  <si>
    <t>201D建部町品田008</t>
  </si>
  <si>
    <t>Ⅱ-08051</t>
  </si>
  <si>
    <t>201D建部町品田009</t>
  </si>
  <si>
    <t>Ⅱ-08058</t>
  </si>
  <si>
    <t>201D建部町品田010</t>
  </si>
  <si>
    <t>Ⅱ-08059</t>
  </si>
  <si>
    <t>201D建部町品田011</t>
  </si>
  <si>
    <t>Ⅰ-08031</t>
  </si>
  <si>
    <t>201D建部町品田012</t>
  </si>
  <si>
    <t>Ⅱ-08027</t>
  </si>
  <si>
    <t>建部町下神目</t>
  </si>
  <si>
    <t>201K建部町下神目001</t>
  </si>
  <si>
    <t>Ⅰ-463</t>
  </si>
  <si>
    <t>201K建部町下神目002</t>
  </si>
  <si>
    <t>Ⅱ-208</t>
  </si>
  <si>
    <t>201D建部町下神目001</t>
  </si>
  <si>
    <t>Ⅰ-08034-1</t>
  </si>
  <si>
    <t>201D建部町下神目002</t>
  </si>
  <si>
    <t>Ⅰ-08034-2</t>
  </si>
  <si>
    <t>201D建部町下神目003</t>
  </si>
  <si>
    <t>Ⅰ-08034-3</t>
  </si>
  <si>
    <t>201D建部町下神目004</t>
  </si>
  <si>
    <t>Ⅱ-08029</t>
  </si>
  <si>
    <t>201D建部町下神目005</t>
  </si>
  <si>
    <t>Ⅱ-08030</t>
  </si>
  <si>
    <t>201D建部町下神目006</t>
  </si>
  <si>
    <t>Ⅱ-08032</t>
  </si>
  <si>
    <t>201D建部町下神目007</t>
  </si>
  <si>
    <t>Ⅱ-08035</t>
  </si>
  <si>
    <t>201D建部町下神目008</t>
  </si>
  <si>
    <t>Ⅱ-08036</t>
  </si>
  <si>
    <t>201D建部町下神目009</t>
  </si>
  <si>
    <t>Ⅱ-08037</t>
  </si>
  <si>
    <t>201D建部町下神目010</t>
  </si>
  <si>
    <t>Ⅱ-08042</t>
  </si>
  <si>
    <t>201D建部町下神目011</t>
  </si>
  <si>
    <t>Ⅱ-08043-1</t>
  </si>
  <si>
    <t>201D建部町下神目012</t>
  </si>
  <si>
    <t>Ⅱ-08043-2</t>
  </si>
  <si>
    <t>201J建部町下神目001</t>
  </si>
  <si>
    <t>建部町建部上</t>
  </si>
  <si>
    <t>201D建部町建部上001</t>
  </si>
  <si>
    <t>Ⅰ-08079</t>
  </si>
  <si>
    <t>201D建部町建部上002</t>
  </si>
  <si>
    <t>Ⅰ-08073</t>
  </si>
  <si>
    <t>201D建部町建部上003</t>
  </si>
  <si>
    <t>Ⅰ-08074</t>
  </si>
  <si>
    <t>201D建部町建部上004</t>
  </si>
  <si>
    <t>Ⅱ-08081</t>
  </si>
  <si>
    <t>建部町田地子</t>
  </si>
  <si>
    <t>201K建部町田地子001</t>
  </si>
  <si>
    <t>Ⅱ-0192</t>
  </si>
  <si>
    <t>201K建部町田地子002</t>
  </si>
  <si>
    <t>Ⅱ-0193</t>
  </si>
  <si>
    <t>201K建部町田地子003</t>
  </si>
  <si>
    <t>Ⅱ-0194</t>
  </si>
  <si>
    <t>201K建部町田地子004</t>
  </si>
  <si>
    <t>Ⅱ-0195</t>
  </si>
  <si>
    <t>201K建部町田地子005</t>
  </si>
  <si>
    <t>Ⅱ-0196</t>
  </si>
  <si>
    <t>201K建部町田地子006</t>
  </si>
  <si>
    <t>Ⅱ-0197</t>
  </si>
  <si>
    <t>201K建部町田地子007</t>
  </si>
  <si>
    <t>Ⅱ-0198</t>
  </si>
  <si>
    <t>201K建部町田地子008</t>
  </si>
  <si>
    <t>Ⅱ-0212</t>
  </si>
  <si>
    <t>201K建部町田地子009</t>
  </si>
  <si>
    <t>Ⅱ-0213</t>
  </si>
  <si>
    <t>201K建部町田地子010</t>
  </si>
  <si>
    <t>Ⅱ-0214</t>
  </si>
  <si>
    <t>201K建部町田地子011</t>
  </si>
  <si>
    <t>Ⅱ-0215</t>
  </si>
  <si>
    <t>201K建部町田地子012</t>
  </si>
  <si>
    <t>Ⅱ-0216</t>
  </si>
  <si>
    <t>201K建部町田地子013</t>
  </si>
  <si>
    <t>大穴(C)</t>
  </si>
  <si>
    <t>201K建部町田地子014</t>
  </si>
  <si>
    <t>久津辺(F)</t>
  </si>
  <si>
    <t>201K建部町田地子015</t>
  </si>
  <si>
    <t>中村(F)</t>
  </si>
  <si>
    <t>201K建部町田地子016</t>
  </si>
  <si>
    <t>中村(G)</t>
  </si>
  <si>
    <t>201K建部町田地子017</t>
  </si>
  <si>
    <t>Ⅰ-0472</t>
  </si>
  <si>
    <t>201D建部町田地子001</t>
  </si>
  <si>
    <t>Ⅱ-08055</t>
  </si>
  <si>
    <t>201D建部町田地子002</t>
  </si>
  <si>
    <t>Ⅰ-08056</t>
  </si>
  <si>
    <t>201D建部町田地子003</t>
  </si>
  <si>
    <t>Ⅰ-08082-1</t>
  </si>
  <si>
    <t>201D建部町田地子004</t>
  </si>
  <si>
    <t>Ⅰ-08082-2</t>
  </si>
  <si>
    <t>201D建部町田地子005</t>
  </si>
  <si>
    <t>Ⅱ-08018-1</t>
  </si>
  <si>
    <t>201D建部町田地子006</t>
  </si>
  <si>
    <t>Ⅱ-08018-2</t>
  </si>
  <si>
    <t>201D建部町田地子007</t>
  </si>
  <si>
    <t>Ⅱ-08019-1</t>
  </si>
  <si>
    <t>201D建部町田地子008</t>
  </si>
  <si>
    <t>Ⅱ-08019-2</t>
  </si>
  <si>
    <t>201D建部町田地子009</t>
  </si>
  <si>
    <t>Ⅱ-08019-3</t>
  </si>
  <si>
    <t>201D建部町田地子010</t>
  </si>
  <si>
    <t>Ⅱ-08020</t>
  </si>
  <si>
    <t>201D建部町田地子011</t>
  </si>
  <si>
    <t>Ⅱ-08057</t>
  </si>
  <si>
    <t>201D建部町田地子012</t>
  </si>
  <si>
    <t>Ⅱ-08064</t>
  </si>
  <si>
    <t>201D建部町田地子013</t>
  </si>
  <si>
    <t>Ⅱ-08070</t>
  </si>
  <si>
    <t>201D建部町田地子014</t>
  </si>
  <si>
    <t>Ⅱ-08071</t>
  </si>
  <si>
    <t>201D建部町田地子015</t>
  </si>
  <si>
    <t>Ⅱ-08072</t>
  </si>
  <si>
    <t>建部町鶴田</t>
  </si>
  <si>
    <t>201K建部町鶴田001</t>
  </si>
  <si>
    <t>Ⅰ-2137</t>
  </si>
  <si>
    <t>201K建部町鶴田002</t>
  </si>
  <si>
    <t>Ⅱ-206</t>
  </si>
  <si>
    <t>201K建部町鶴田003</t>
  </si>
  <si>
    <t>Ⅱ-207</t>
  </si>
  <si>
    <t>201K建部町鶴田004</t>
  </si>
  <si>
    <t>Ⅰ-459</t>
  </si>
  <si>
    <t>201K建部町鶴田005</t>
  </si>
  <si>
    <t>Ⅰ-460</t>
  </si>
  <si>
    <t>201D建部町鶴田001</t>
  </si>
  <si>
    <t>Ⅰ-08016</t>
  </si>
  <si>
    <t>201D建部町鶴田002</t>
  </si>
  <si>
    <t>Ⅱ-08013</t>
  </si>
  <si>
    <t>201D建部町鶴田003</t>
  </si>
  <si>
    <t>Ⅱ-08014</t>
  </si>
  <si>
    <t>201D建部町鶴田004</t>
  </si>
  <si>
    <t>Ⅱ-08017</t>
  </si>
  <si>
    <t>201D建部町鶴田005</t>
  </si>
  <si>
    <t>Ⅱ-08024</t>
  </si>
  <si>
    <t>建部町角石畝</t>
  </si>
  <si>
    <t>201K建部町角石畝001</t>
  </si>
  <si>
    <t>Ⅱ-219</t>
  </si>
  <si>
    <t>201J建部町角石畝001</t>
  </si>
  <si>
    <t>201J建部町角石畝002</t>
  </si>
  <si>
    <t>201J建部町角石畝003</t>
  </si>
  <si>
    <t>建部町角石谷</t>
  </si>
  <si>
    <t>201K建部町角石谷001</t>
  </si>
  <si>
    <t>Ⅱ-199</t>
  </si>
  <si>
    <t>201K建部町角石谷002</t>
  </si>
  <si>
    <t>Ⅱ-200</t>
  </si>
  <si>
    <t>201K建部町角石谷003</t>
  </si>
  <si>
    <t>Ⅱ-201</t>
  </si>
  <si>
    <t>201K建部町角石谷004</t>
  </si>
  <si>
    <t>Ⅱ-202</t>
  </si>
  <si>
    <t>201K建部町角石谷005</t>
  </si>
  <si>
    <t>Ⅱ-203</t>
  </si>
  <si>
    <t>201K建部町角石谷006</t>
  </si>
  <si>
    <t>Ⅱ-204</t>
  </si>
  <si>
    <t>201K建部町角石谷007</t>
  </si>
  <si>
    <t>Ⅱ-205</t>
  </si>
  <si>
    <t>201K建部町角石谷008</t>
  </si>
  <si>
    <t>Ⅱ-218</t>
  </si>
  <si>
    <t>201K建部町角石谷009</t>
  </si>
  <si>
    <t>Ⅱ-220</t>
  </si>
  <si>
    <t>201K建部町角石谷010</t>
  </si>
  <si>
    <t>Ⅱ-221</t>
  </si>
  <si>
    <t>201D建部町角石谷001</t>
  </si>
  <si>
    <t>Ⅱ-08006</t>
  </si>
  <si>
    <t>201D建部町角石谷002</t>
  </si>
  <si>
    <t>Ⅱ-08008</t>
  </si>
  <si>
    <t>201D建部町角石谷003</t>
  </si>
  <si>
    <t>Ⅱ-08009</t>
  </si>
  <si>
    <t>201D建部町角石谷004</t>
  </si>
  <si>
    <t>Ⅰ-08003</t>
  </si>
  <si>
    <t>201D建部町角石谷005</t>
  </si>
  <si>
    <t>Ⅰ-08011</t>
  </si>
  <si>
    <t>201D建部町角石谷006</t>
  </si>
  <si>
    <t>Ⅰ-08021</t>
  </si>
  <si>
    <t>201D建部町角石谷007</t>
  </si>
  <si>
    <t>Ⅱ-08001</t>
  </si>
  <si>
    <t>201D建部町角石谷008</t>
  </si>
  <si>
    <t>Ⅱ-08002</t>
  </si>
  <si>
    <t>201D建部町角石谷009</t>
  </si>
  <si>
    <t>Ⅱ-08004</t>
  </si>
  <si>
    <t>201D建部町角石谷010</t>
  </si>
  <si>
    <t>Ⅱ-08005</t>
  </si>
  <si>
    <t>201D建部町角石谷011</t>
  </si>
  <si>
    <t>Ⅱ-08007</t>
  </si>
  <si>
    <t>201D建部町角石谷012</t>
  </si>
  <si>
    <t>Ⅱ-08010</t>
  </si>
  <si>
    <t>201D建部町角石谷013</t>
  </si>
  <si>
    <t>Ⅱ-08012</t>
  </si>
  <si>
    <t>201D建部町角石谷014</t>
  </si>
  <si>
    <t>Ⅱ-08022</t>
  </si>
  <si>
    <t>201D建部町角石谷015</t>
  </si>
  <si>
    <t>Ⅱ-08023</t>
  </si>
  <si>
    <t>建部町富沢</t>
  </si>
  <si>
    <t>201K建部町富沢001</t>
  </si>
  <si>
    <t>Ⅰ-0476</t>
  </si>
  <si>
    <t>201D建部町富沢001</t>
  </si>
  <si>
    <t>Ⅰ-08080</t>
  </si>
  <si>
    <t>201D建部町富沢002</t>
  </si>
  <si>
    <t>Ⅰ-08083</t>
  </si>
  <si>
    <t>201D建部町富沢003</t>
  </si>
  <si>
    <t>Ⅰ-08084</t>
  </si>
  <si>
    <t>201D建部町富沢004</t>
  </si>
  <si>
    <t>Ⅰ-08089</t>
  </si>
  <si>
    <t>201D建部町富沢005</t>
  </si>
  <si>
    <t>Ⅱ-08088</t>
  </si>
  <si>
    <t>建部町中田</t>
  </si>
  <si>
    <t>201D建部町中田001</t>
  </si>
  <si>
    <t>Ⅱ-08099</t>
  </si>
  <si>
    <t>建部町西原</t>
  </si>
  <si>
    <t>201K建部町西原001</t>
  </si>
  <si>
    <t>Ⅰ-492</t>
  </si>
  <si>
    <t>201D建部町西原001</t>
  </si>
  <si>
    <t>Ⅱ-08111</t>
  </si>
  <si>
    <t>201D建部町西原002</t>
  </si>
  <si>
    <t>Ⅱ-08112</t>
  </si>
  <si>
    <t>建部町土師方</t>
  </si>
  <si>
    <t>201K建部町土師方001</t>
  </si>
  <si>
    <t>Ⅰ-484</t>
  </si>
  <si>
    <t>201K建部町土師方002</t>
  </si>
  <si>
    <t>Ⅱ-230</t>
  </si>
  <si>
    <t>201K建部町土師方003</t>
  </si>
  <si>
    <t>Ⅱ-231</t>
  </si>
  <si>
    <t>201K建部町土師方004</t>
  </si>
  <si>
    <t>Ⅱ-232</t>
  </si>
  <si>
    <t>201K建部町土師方005</t>
  </si>
  <si>
    <t>Ⅱ-233</t>
  </si>
  <si>
    <t>201K建部町土師方006</t>
  </si>
  <si>
    <t>Ⅱ-234</t>
  </si>
  <si>
    <t>201K建部町土師方007</t>
  </si>
  <si>
    <t>Ⅱ-235</t>
  </si>
  <si>
    <t>201K建部町土師方008</t>
  </si>
  <si>
    <t>Ⅱ-236</t>
  </si>
  <si>
    <t>201K建部町土師方009</t>
  </si>
  <si>
    <t>Ⅱ-237</t>
  </si>
  <si>
    <t>201D建部町土師方001</t>
  </si>
  <si>
    <t>Ⅰ-08086</t>
  </si>
  <si>
    <t>201D建部町土師方002</t>
  </si>
  <si>
    <t>Ⅰ-08098</t>
  </si>
  <si>
    <t>201D建部町土師方003</t>
  </si>
  <si>
    <t>Ⅰ-08102</t>
  </si>
  <si>
    <t>201D建部町土師方004</t>
  </si>
  <si>
    <t>Ⅱ-08085</t>
  </si>
  <si>
    <t>201D建部町土師方005</t>
  </si>
  <si>
    <t>Ⅱ-08087</t>
  </si>
  <si>
    <t>201D建部町土師方006</t>
  </si>
  <si>
    <t>Ⅱ-08091</t>
  </si>
  <si>
    <t>201D建部町土師方007</t>
  </si>
  <si>
    <t>Ⅱ-08096</t>
  </si>
  <si>
    <t>201D建部町土師方008</t>
  </si>
  <si>
    <t>Ⅱ-08097</t>
  </si>
  <si>
    <t>201D建部町土師方009</t>
  </si>
  <si>
    <t>Ⅱ-08103</t>
  </si>
  <si>
    <t>建部町福渡</t>
  </si>
  <si>
    <t>201K建部町福渡001</t>
  </si>
  <si>
    <t>Ⅱ-223</t>
  </si>
  <si>
    <t>201K建部町福渡002</t>
  </si>
  <si>
    <t>Ⅰ-466</t>
  </si>
  <si>
    <t>201D建部町福渡001</t>
  </si>
  <si>
    <t>Ⅰ-08046</t>
  </si>
  <si>
    <t>201D建部町福渡002</t>
  </si>
  <si>
    <t>Ⅱ-08045</t>
  </si>
  <si>
    <t>201D建部町福渡003</t>
  </si>
  <si>
    <t>Ⅱ-08047</t>
  </si>
  <si>
    <t>201D建部町福渡004</t>
  </si>
  <si>
    <t>Ⅱ-08048</t>
  </si>
  <si>
    <t>201D建部町福渡005</t>
  </si>
  <si>
    <t>Ⅱ-08049</t>
  </si>
  <si>
    <t>201D建部町福渡006</t>
  </si>
  <si>
    <t>Ⅱ-08050</t>
  </si>
  <si>
    <t>201D建部町福渡007</t>
  </si>
  <si>
    <t>Ⅰ-08054</t>
  </si>
  <si>
    <t>201D建部町福渡008</t>
  </si>
  <si>
    <t>Ⅰ-08060</t>
  </si>
  <si>
    <t>建部町吉田</t>
  </si>
  <si>
    <t>201K建部町吉田001</t>
  </si>
  <si>
    <t>Ⅰ-486</t>
  </si>
  <si>
    <t>201K建部町吉田002</t>
  </si>
  <si>
    <t>Ⅰ-487</t>
  </si>
  <si>
    <t>201K建部町吉田003</t>
  </si>
  <si>
    <t>Ⅰ-490</t>
  </si>
  <si>
    <t>201K建部町吉田004</t>
  </si>
  <si>
    <t>Ⅰ-2142</t>
  </si>
  <si>
    <t>建部町和田南</t>
  </si>
  <si>
    <t>201K建部町和田南001</t>
  </si>
  <si>
    <t>Ⅱ-189</t>
  </si>
  <si>
    <t>201K建部町和田南002</t>
  </si>
  <si>
    <t>Ⅱ-190</t>
  </si>
  <si>
    <t>201K建部町和田南003</t>
  </si>
  <si>
    <t>Ⅱ-191</t>
  </si>
  <si>
    <t>201J建部町和田南001</t>
  </si>
  <si>
    <t>福渡</t>
  </si>
  <si>
    <t>303K福渡002</t>
  </si>
  <si>
    <t>Ⅰ-468</t>
  </si>
  <si>
    <t>御津町</t>
  </si>
  <si>
    <t>御津石上</t>
  </si>
  <si>
    <t>201K御津石上001</t>
  </si>
  <si>
    <t>Ⅱ-123</t>
  </si>
  <si>
    <t>201K御津石上002</t>
  </si>
  <si>
    <t>Ⅱ-124</t>
  </si>
  <si>
    <t>201K御津石上003</t>
  </si>
  <si>
    <t>Ⅱ-125</t>
  </si>
  <si>
    <t>201K御津石上004</t>
  </si>
  <si>
    <t>Ⅱ-159</t>
  </si>
  <si>
    <t>201K御津石上005</t>
  </si>
  <si>
    <t>Ⅱ-160</t>
  </si>
  <si>
    <t>201D御津石上001</t>
  </si>
  <si>
    <t>Ⅱ-07002</t>
  </si>
  <si>
    <t>201D御津石上002</t>
  </si>
  <si>
    <t>Ⅱ-07003</t>
  </si>
  <si>
    <t>201D御津石上003</t>
  </si>
  <si>
    <t>Ⅱ-07004</t>
  </si>
  <si>
    <t>201D御津石上004</t>
  </si>
  <si>
    <t>Ⅱ-07006</t>
  </si>
  <si>
    <t>201D御津石上005</t>
  </si>
  <si>
    <t>Ⅱ-07053</t>
  </si>
  <si>
    <t>201D御津石上006</t>
  </si>
  <si>
    <t>Ⅱ-07054</t>
  </si>
  <si>
    <t>201D御津石上007</t>
  </si>
  <si>
    <t>Ⅱ-07055</t>
  </si>
  <si>
    <t>201D御津石上008</t>
  </si>
  <si>
    <t>Ⅲ-07005</t>
  </si>
  <si>
    <t>201D御津石上009</t>
  </si>
  <si>
    <t>日室川-01</t>
  </si>
  <si>
    <t>御津伊田</t>
  </si>
  <si>
    <t>201K御津伊田001</t>
  </si>
  <si>
    <t>Ⅰ-2133</t>
  </si>
  <si>
    <t>201D御津伊田001</t>
  </si>
  <si>
    <t>Ⅱ-07093</t>
  </si>
  <si>
    <t>201D御津伊田002</t>
  </si>
  <si>
    <t>Ⅱ-07094-1</t>
  </si>
  <si>
    <t>201D御津伊田003</t>
  </si>
  <si>
    <t>Ⅱ-07094-2</t>
  </si>
  <si>
    <t>201D御津伊田004</t>
  </si>
  <si>
    <t>Ⅱ-07095</t>
  </si>
  <si>
    <t>201D御津伊田005</t>
  </si>
  <si>
    <t>Ⅱ-07096</t>
  </si>
  <si>
    <t>201D御津伊田006</t>
  </si>
  <si>
    <t>Ⅰ-07097</t>
  </si>
  <si>
    <t>201D御津伊田007</t>
  </si>
  <si>
    <t>Ⅱ-07098</t>
  </si>
  <si>
    <t>201D御津伊田008</t>
  </si>
  <si>
    <t>Ⅱ-07099</t>
  </si>
  <si>
    <t>201D御津伊田009</t>
  </si>
  <si>
    <t>Ⅱ-07100</t>
  </si>
  <si>
    <t>御津宇甘</t>
  </si>
  <si>
    <t>201K御津宇甘001</t>
  </si>
  <si>
    <t>上村</t>
  </si>
  <si>
    <t>201K御津宇甘002</t>
  </si>
  <si>
    <t>Ⅰ-559</t>
  </si>
  <si>
    <t>201K御津宇甘003</t>
  </si>
  <si>
    <t>Ⅱ-146</t>
  </si>
  <si>
    <t>201K御津宇甘004</t>
  </si>
  <si>
    <t>Ⅱ-147</t>
  </si>
  <si>
    <t>201K御津宇甘005</t>
  </si>
  <si>
    <t>Ⅱ-148</t>
  </si>
  <si>
    <t>201D御津宇甘001</t>
  </si>
  <si>
    <t>Ⅰ-07082</t>
  </si>
  <si>
    <t>201D御津宇甘002</t>
  </si>
  <si>
    <t>Ⅱ-07081</t>
  </si>
  <si>
    <t>201D御津宇甘003</t>
  </si>
  <si>
    <t>Ⅱ-07083</t>
  </si>
  <si>
    <t>201D御津宇甘004</t>
  </si>
  <si>
    <t>Ⅰ-07041</t>
  </si>
  <si>
    <t>201D御津宇甘005</t>
  </si>
  <si>
    <t>Ⅱ-07039</t>
  </si>
  <si>
    <t>201D御津宇甘006</t>
  </si>
  <si>
    <t>Ⅱ-07040</t>
  </si>
  <si>
    <t>201D御津宇甘007</t>
  </si>
  <si>
    <t>Ⅱ-07042</t>
  </si>
  <si>
    <t>201D御津宇甘008</t>
  </si>
  <si>
    <t>Ⅱ-07080</t>
  </si>
  <si>
    <t>御津宇垣</t>
  </si>
  <si>
    <t>201K御津宇垣001</t>
  </si>
  <si>
    <t>Ⅰ-0565</t>
  </si>
  <si>
    <t>201K御津宇垣002</t>
  </si>
  <si>
    <t>Ⅱ-0174</t>
  </si>
  <si>
    <t>201D御津宇垣001</t>
  </si>
  <si>
    <t>Ⅱ-07119</t>
  </si>
  <si>
    <t>御津鹿瀬</t>
  </si>
  <si>
    <t>201K御津鹿瀬001</t>
  </si>
  <si>
    <t>Ⅰ-2126</t>
  </si>
  <si>
    <t>201K御津鹿瀬002</t>
  </si>
  <si>
    <t>Ⅰ-2127</t>
  </si>
  <si>
    <t>201D御津鹿瀬001</t>
  </si>
  <si>
    <t>Ⅱ-07001</t>
  </si>
  <si>
    <t>御津勝尾</t>
  </si>
  <si>
    <t>201K御津勝尾001</t>
  </si>
  <si>
    <t>Ⅰ-562</t>
  </si>
  <si>
    <t>201K御津勝尾002</t>
  </si>
  <si>
    <t>Ⅰ-563</t>
  </si>
  <si>
    <t>201K御津勝尾003</t>
  </si>
  <si>
    <t>Ⅱ-149</t>
  </si>
  <si>
    <t>201D御津勝尾001</t>
  </si>
  <si>
    <t>Ⅰ-07044</t>
  </si>
  <si>
    <t>201D御津勝尾002</t>
  </si>
  <si>
    <t>Ⅱ-07043</t>
  </si>
  <si>
    <t>201D御津勝尾003</t>
  </si>
  <si>
    <t>Ⅱ-07045</t>
  </si>
  <si>
    <t>201D御津勝尾004</t>
  </si>
  <si>
    <t>Ⅱ-07046</t>
  </si>
  <si>
    <t>御津金川</t>
  </si>
  <si>
    <t>201K御津金川001</t>
  </si>
  <si>
    <t>Ⅰ-0561</t>
  </si>
  <si>
    <t>201K御津金川002</t>
  </si>
  <si>
    <t>Ⅰ-2134</t>
  </si>
  <si>
    <t>201K御津金川003</t>
  </si>
  <si>
    <t>Ⅰ-0560</t>
  </si>
  <si>
    <t>201D御津金川001</t>
  </si>
  <si>
    <t>Ⅰ-07101</t>
  </si>
  <si>
    <t>201D御津金川002</t>
  </si>
  <si>
    <t>Ⅱ-07092</t>
  </si>
  <si>
    <t>御津川高</t>
  </si>
  <si>
    <t>201K御津川高001</t>
  </si>
  <si>
    <t>Ⅰ-2136</t>
  </si>
  <si>
    <t>201K御津川高002</t>
  </si>
  <si>
    <t>Ⅱ-0175</t>
  </si>
  <si>
    <t>201K御津川高003</t>
  </si>
  <si>
    <t>川高</t>
  </si>
  <si>
    <t>201D御津川高001</t>
  </si>
  <si>
    <t>Ⅰ-07125</t>
  </si>
  <si>
    <t>201D御津川高002</t>
  </si>
  <si>
    <t>Ⅱ-07126</t>
  </si>
  <si>
    <t>御津北野</t>
  </si>
  <si>
    <t>201K御津北野001</t>
  </si>
  <si>
    <t>Ⅰ-0575</t>
  </si>
  <si>
    <t>201K御津北野002</t>
  </si>
  <si>
    <t>Ⅰ-0576</t>
  </si>
  <si>
    <t>201K御津北野003</t>
  </si>
  <si>
    <t>Ⅱ-0187</t>
  </si>
  <si>
    <t>201K御津北野004</t>
  </si>
  <si>
    <t>Ⅱ-0188</t>
  </si>
  <si>
    <t>御津草生</t>
  </si>
  <si>
    <t>201K御津草生001</t>
  </si>
  <si>
    <t>Ⅰ-2128</t>
  </si>
  <si>
    <t>201K御津草生002</t>
  </si>
  <si>
    <t>Ⅰ-2129</t>
  </si>
  <si>
    <t>201K御津草生003</t>
  </si>
  <si>
    <t>Ⅰ-2130</t>
  </si>
  <si>
    <t>201K御津草生004</t>
  </si>
  <si>
    <t>Ⅱ-0154</t>
  </si>
  <si>
    <t>201K御津草生005</t>
  </si>
  <si>
    <t>Ⅱ-0156</t>
  </si>
  <si>
    <t>201K御津草生006</t>
  </si>
  <si>
    <t>Ⅱ-0157</t>
  </si>
  <si>
    <t>201K御津草生007</t>
  </si>
  <si>
    <t>Ⅱ-0158</t>
  </si>
  <si>
    <t>201D御津草生001</t>
  </si>
  <si>
    <t>Ⅰ-07065</t>
  </si>
  <si>
    <t>201D御津草生002</t>
  </si>
  <si>
    <t>Ⅰ-07066</t>
  </si>
  <si>
    <t>201D御津草生003</t>
  </si>
  <si>
    <t>Ⅰ-07089</t>
  </si>
  <si>
    <t>201D御津草生004</t>
  </si>
  <si>
    <t>Ⅱ-07047</t>
  </si>
  <si>
    <t>201D御津草生005</t>
  </si>
  <si>
    <t>Ⅱ-07048</t>
  </si>
  <si>
    <t>201D御津草生006</t>
  </si>
  <si>
    <t>Ⅱ-07049</t>
  </si>
  <si>
    <t>201D御津草生007</t>
  </si>
  <si>
    <t>Ⅱ-07050</t>
  </si>
  <si>
    <t>201D御津草生008</t>
  </si>
  <si>
    <t>Ⅱ-07051</t>
  </si>
  <si>
    <t>201D御津草生009</t>
  </si>
  <si>
    <t>Ⅱ-07052</t>
  </si>
  <si>
    <t>201D御津草生010</t>
  </si>
  <si>
    <t>Ⅱ-07090</t>
  </si>
  <si>
    <t>201D御津草生011</t>
  </si>
  <si>
    <t>Ⅱ-07091</t>
  </si>
  <si>
    <t>御津国ケ原</t>
  </si>
  <si>
    <t>201K御津国ケ原001</t>
  </si>
  <si>
    <t>Ⅰ-0570</t>
  </si>
  <si>
    <t>201K御津国ケ原002</t>
  </si>
  <si>
    <t>Ⅱ-0176</t>
  </si>
  <si>
    <t>201K御津国ケ原003</t>
  </si>
  <si>
    <t>Ⅱ-0177</t>
  </si>
  <si>
    <t>201D御津国ケ原001</t>
  </si>
  <si>
    <t>Ⅰ-07109</t>
  </si>
  <si>
    <t>201D御津国ケ原002</t>
  </si>
  <si>
    <t>Ⅱ-07110</t>
  </si>
  <si>
    <t>御津河内</t>
  </si>
  <si>
    <t>201K御津河内001</t>
  </si>
  <si>
    <t>Ⅰ-0567</t>
  </si>
  <si>
    <t>201K御津河内002</t>
  </si>
  <si>
    <t>Ⅰ-0568</t>
  </si>
  <si>
    <t>201K御津河内003</t>
  </si>
  <si>
    <t>Ⅰ-0569</t>
  </si>
  <si>
    <t>201K御津河内004</t>
  </si>
  <si>
    <t>Ⅱ-0166</t>
  </si>
  <si>
    <t>201K御津河内005</t>
  </si>
  <si>
    <t>Ⅱ-0167</t>
  </si>
  <si>
    <t>201K御津河内006</t>
  </si>
  <si>
    <t>Ⅱ-0168</t>
  </si>
  <si>
    <t>201K御津河内007</t>
  </si>
  <si>
    <t>Ⅱ-0169</t>
  </si>
  <si>
    <t>201K御津河内008</t>
  </si>
  <si>
    <t>Ⅱ-0170</t>
  </si>
  <si>
    <t>201K御津河内009</t>
  </si>
  <si>
    <t>Ⅱ-0171</t>
  </si>
  <si>
    <t>201K御津河内010</t>
  </si>
  <si>
    <t>Ⅱ-0172</t>
  </si>
  <si>
    <t>201D御津河内001</t>
  </si>
  <si>
    <t>Ⅱ-07102</t>
  </si>
  <si>
    <t>201D御津河内002</t>
  </si>
  <si>
    <t>Ⅱ-07103</t>
  </si>
  <si>
    <t>201D御津河内003</t>
  </si>
  <si>
    <t>Ⅱ-07115</t>
  </si>
  <si>
    <t>201D御津河内004</t>
  </si>
  <si>
    <t>Ⅱ-07116</t>
  </si>
  <si>
    <t>201D御津河内005</t>
  </si>
  <si>
    <t>Ⅱ-07117</t>
  </si>
  <si>
    <t>201D御津河内006</t>
  </si>
  <si>
    <t>Ⅱ-07118</t>
  </si>
  <si>
    <t>御津虎倉</t>
  </si>
  <si>
    <t>201K御津虎倉001</t>
  </si>
  <si>
    <t>Ⅰ-543</t>
  </si>
  <si>
    <t>201K御津虎倉002</t>
  </si>
  <si>
    <t>Ⅰ-2125</t>
  </si>
  <si>
    <t>201K御津虎倉003</t>
  </si>
  <si>
    <t>Ⅱ-129</t>
  </si>
  <si>
    <t>201K御津虎倉004</t>
  </si>
  <si>
    <t>Ⅱ-130</t>
  </si>
  <si>
    <t>201K御津虎倉005</t>
  </si>
  <si>
    <t>Ⅱ-131</t>
  </si>
  <si>
    <t>201K御津虎倉006</t>
  </si>
  <si>
    <t>Ⅱ-132</t>
  </si>
  <si>
    <t>201K御津虎倉007</t>
  </si>
  <si>
    <t>Ⅱ-133</t>
  </si>
  <si>
    <t>201K御津虎倉008</t>
  </si>
  <si>
    <t>Ⅱ-134</t>
  </si>
  <si>
    <t>201K御津虎倉009</t>
  </si>
  <si>
    <t>Ⅱ-135</t>
  </si>
  <si>
    <t>201K御津虎倉010</t>
  </si>
  <si>
    <t>Ⅱ-136</t>
  </si>
  <si>
    <t>201D御津虎倉001</t>
  </si>
  <si>
    <t>Ⅰ-07010</t>
  </si>
  <si>
    <t>201D御津虎倉002</t>
  </si>
  <si>
    <t>Ⅰ-07012</t>
  </si>
  <si>
    <t>201D御津虎倉003</t>
  </si>
  <si>
    <t>Ⅰ-07038</t>
  </si>
  <si>
    <t>201D御津虎倉004</t>
  </si>
  <si>
    <t>Ⅱ-07011</t>
  </si>
  <si>
    <t>201D御津虎倉005</t>
  </si>
  <si>
    <t>Ⅱ-07013</t>
  </si>
  <si>
    <t>201D御津虎倉006</t>
  </si>
  <si>
    <t>Ⅱ-07014</t>
  </si>
  <si>
    <t>201D御津虎倉007</t>
  </si>
  <si>
    <t>Ⅱ-07015</t>
  </si>
  <si>
    <t>201D御津虎倉008</t>
  </si>
  <si>
    <t>Ⅱ-07016</t>
  </si>
  <si>
    <t>201D御津虎倉009</t>
  </si>
  <si>
    <t>Ⅱ-07032</t>
  </si>
  <si>
    <t>201D御津虎倉010</t>
  </si>
  <si>
    <t>Ⅱ-07036</t>
  </si>
  <si>
    <t>201D御津虎倉011</t>
  </si>
  <si>
    <t>Ⅱ-07037</t>
  </si>
  <si>
    <t>御津紙工</t>
  </si>
  <si>
    <t>201K御津紙工001</t>
  </si>
  <si>
    <t>Ⅰ-0540</t>
  </si>
  <si>
    <t>201K御津紙工002</t>
  </si>
  <si>
    <t>Ⅰ-0541</t>
  </si>
  <si>
    <t>201K御津紙工003</t>
  </si>
  <si>
    <t>Ⅰ-0542</t>
  </si>
  <si>
    <t>201K御津紙工004</t>
  </si>
  <si>
    <t>Ⅰ-0545</t>
  </si>
  <si>
    <t>201K御津紙工005</t>
  </si>
  <si>
    <t>Ⅰ-0550</t>
  </si>
  <si>
    <t>201K御津紙工006</t>
  </si>
  <si>
    <t>Ⅰ-0551</t>
  </si>
  <si>
    <t>201K御津紙工007</t>
  </si>
  <si>
    <t>Ⅰ-0553</t>
  </si>
  <si>
    <t>201K御津紙工008</t>
  </si>
  <si>
    <t>Ⅰ-2123</t>
  </si>
  <si>
    <t>201K御津紙工009</t>
  </si>
  <si>
    <t>Ⅰ-2124</t>
  </si>
  <si>
    <t>201K御津紙工010</t>
  </si>
  <si>
    <t>Ⅱ-0137</t>
  </si>
  <si>
    <t>201K御津紙工011</t>
  </si>
  <si>
    <t>Ⅱ-0138</t>
  </si>
  <si>
    <t>201K御津紙工012</t>
  </si>
  <si>
    <t>Ⅱ-0139</t>
  </si>
  <si>
    <t>201K御津紙工013</t>
  </si>
  <si>
    <t>Ⅱ-0140</t>
  </si>
  <si>
    <t>201K御津紙工014</t>
  </si>
  <si>
    <t>Ⅱ-0141</t>
  </si>
  <si>
    <t>201K御津紙工015</t>
  </si>
  <si>
    <t>Ⅱ-0142</t>
  </si>
  <si>
    <t>201K御津紙工016</t>
  </si>
  <si>
    <t>Ⅱ-0143</t>
  </si>
  <si>
    <t>201K御津紙工017</t>
  </si>
  <si>
    <t>Ⅱ-0144</t>
  </si>
  <si>
    <t>201K御津紙工018</t>
  </si>
  <si>
    <t>Ⅱ-0145</t>
  </si>
  <si>
    <t>201D御津紙工001</t>
  </si>
  <si>
    <t>Ⅰ-07027</t>
  </si>
  <si>
    <t>201D御津紙工002</t>
  </si>
  <si>
    <t>Ⅰ-07028</t>
  </si>
  <si>
    <t>201D御津紙工003</t>
  </si>
  <si>
    <t>Ⅰ-07019</t>
  </si>
  <si>
    <t>201D御津紙工004</t>
  </si>
  <si>
    <t>Ⅰ-07020</t>
  </si>
  <si>
    <t>201D御津紙工005</t>
  </si>
  <si>
    <t>Ⅰ-07021</t>
  </si>
  <si>
    <t>201D御津紙工006</t>
  </si>
  <si>
    <t>Ⅰ-07025</t>
  </si>
  <si>
    <t>201D御津紙工007</t>
  </si>
  <si>
    <t>Ⅰ-07026</t>
  </si>
  <si>
    <t>201D御津紙工008</t>
  </si>
  <si>
    <t>Ⅱ-07017</t>
  </si>
  <si>
    <t>201D御津紙工009</t>
  </si>
  <si>
    <t>Ⅱ-07018</t>
  </si>
  <si>
    <t>201D御津紙工010</t>
  </si>
  <si>
    <t>Ⅱ-07022</t>
  </si>
  <si>
    <t>201D御津紙工011</t>
  </si>
  <si>
    <t>Ⅱ-07023</t>
  </si>
  <si>
    <t>201D御津紙工012</t>
  </si>
  <si>
    <t>Ⅱ-07024</t>
  </si>
  <si>
    <t>201D御津紙工013</t>
  </si>
  <si>
    <t>Ⅱ-07029</t>
  </si>
  <si>
    <t>201D御津紙工014</t>
  </si>
  <si>
    <t>Ⅱ-07030</t>
  </si>
  <si>
    <t>201D御津紙工015</t>
  </si>
  <si>
    <t>Ⅱ-07031-1</t>
  </si>
  <si>
    <t>201D御津紙工016</t>
  </si>
  <si>
    <t>Ⅱ-07031-2</t>
  </si>
  <si>
    <t>201D御津紙工017</t>
  </si>
  <si>
    <t>Ⅱ-07033</t>
  </si>
  <si>
    <t>201D御津紙工018</t>
  </si>
  <si>
    <t>Ⅱ-07034</t>
  </si>
  <si>
    <t>201D御津紙工019</t>
  </si>
  <si>
    <t>Ⅱ-07035</t>
  </si>
  <si>
    <t>御津下田</t>
  </si>
  <si>
    <t>201K御津下田001</t>
  </si>
  <si>
    <t>Ⅰ-0556</t>
  </si>
  <si>
    <t>201K御津下田002</t>
  </si>
  <si>
    <t>Ⅰ-0557</t>
  </si>
  <si>
    <t>201D御津下田001</t>
  </si>
  <si>
    <t>Ⅰ-07087</t>
  </si>
  <si>
    <t>201D御津下田002</t>
  </si>
  <si>
    <t>Ⅰ-07088</t>
  </si>
  <si>
    <t>201D御津下田003</t>
  </si>
  <si>
    <t>Ⅱ-07075</t>
  </si>
  <si>
    <t>201D御津下田004</t>
  </si>
  <si>
    <t>Ⅱ-07076</t>
  </si>
  <si>
    <t>御津新庄</t>
  </si>
  <si>
    <t>201D御津新庄001</t>
  </si>
  <si>
    <t>Ⅰ-07058</t>
  </si>
  <si>
    <t>201D御津新庄002</t>
  </si>
  <si>
    <t>Ⅰ-07063</t>
  </si>
  <si>
    <t>201D御津新庄003</t>
  </si>
  <si>
    <t>Ⅰ-07064</t>
  </si>
  <si>
    <t>201D御津新庄004</t>
  </si>
  <si>
    <t>Ⅱ-07056</t>
  </si>
  <si>
    <t>201D御津新庄005</t>
  </si>
  <si>
    <t>Ⅱ-07057</t>
  </si>
  <si>
    <t>201D御津新庄006</t>
  </si>
  <si>
    <t>Ⅱ-07078</t>
  </si>
  <si>
    <t>201D御津新庄007</t>
  </si>
  <si>
    <t>Ⅱ-07079</t>
  </si>
  <si>
    <t>御津高津</t>
  </si>
  <si>
    <t>201K御津高津001</t>
  </si>
  <si>
    <t>Ⅱ-155</t>
  </si>
  <si>
    <t>201K御津高津002</t>
  </si>
  <si>
    <t>下畑</t>
  </si>
  <si>
    <t>201K御津高津003</t>
  </si>
  <si>
    <t>大谷(A)</t>
  </si>
  <si>
    <t>201K御津高津004</t>
  </si>
  <si>
    <t>大谷(B)</t>
  </si>
  <si>
    <t>201K御津高津005</t>
  </si>
  <si>
    <t>Ⅰ-2131</t>
  </si>
  <si>
    <t>201K御津高津006</t>
  </si>
  <si>
    <t>Ⅰ-2132</t>
  </si>
  <si>
    <t>201D御津高津001</t>
  </si>
  <si>
    <t>Ⅰ-07084</t>
  </si>
  <si>
    <t>201D御津高津002</t>
  </si>
  <si>
    <t>Ⅰ-07085</t>
  </si>
  <si>
    <t>201D御津高津003</t>
  </si>
  <si>
    <t>Ⅱ-07086</t>
  </si>
  <si>
    <t>御津中泉</t>
  </si>
  <si>
    <t>201K御津中泉001</t>
  </si>
  <si>
    <t>Ⅰ-546</t>
  </si>
  <si>
    <t>201K御津中泉002</t>
  </si>
  <si>
    <t>Ⅰ-547</t>
  </si>
  <si>
    <t>201K御津中泉003</t>
  </si>
  <si>
    <t>Ⅰ-548</t>
  </si>
  <si>
    <t>201K御津中泉004</t>
  </si>
  <si>
    <t>Ⅱ-150</t>
  </si>
  <si>
    <t>201K御津中泉005</t>
  </si>
  <si>
    <t>Ⅱ-151</t>
  </si>
  <si>
    <t>201K御津中泉006</t>
  </si>
  <si>
    <t>Ⅱ-152</t>
  </si>
  <si>
    <t>201K御津中泉007</t>
  </si>
  <si>
    <t>Ⅱ-153</t>
  </si>
  <si>
    <t>201K御津中泉008</t>
  </si>
  <si>
    <t>山空(D)</t>
  </si>
  <si>
    <t>201K御津中泉009</t>
  </si>
  <si>
    <t>山空(E)</t>
  </si>
  <si>
    <t>201D御津中泉001</t>
  </si>
  <si>
    <t>Ⅱ-07073</t>
  </si>
  <si>
    <t>201D御津中泉002</t>
  </si>
  <si>
    <t>Ⅱ-07074</t>
  </si>
  <si>
    <t>201D御津中泉003</t>
  </si>
  <si>
    <t>Ⅱ-07067</t>
  </si>
  <si>
    <t>201D御津中泉004</t>
  </si>
  <si>
    <t>Ⅰ-07068</t>
  </si>
  <si>
    <t>201D御津中泉005</t>
  </si>
  <si>
    <t>Ⅰ-07069</t>
  </si>
  <si>
    <t>201D御津中泉006</t>
  </si>
  <si>
    <t>Ⅰ-07070</t>
  </si>
  <si>
    <t>201D御津中泉007</t>
  </si>
  <si>
    <t>Ⅰ-07071</t>
  </si>
  <si>
    <t>201D御津中泉008</t>
  </si>
  <si>
    <t>Ⅰ-07072</t>
  </si>
  <si>
    <t>201D御津中泉009</t>
  </si>
  <si>
    <t>中泉③</t>
  </si>
  <si>
    <t>御津中畑</t>
  </si>
  <si>
    <t>201K御津中畑001</t>
  </si>
  <si>
    <t>Ⅱ-126</t>
  </si>
  <si>
    <t>201K御津中畑002</t>
  </si>
  <si>
    <t>Ⅱ-127</t>
  </si>
  <si>
    <t>201K御津中畑003</t>
  </si>
  <si>
    <t>Ⅱ-128</t>
  </si>
  <si>
    <t>201D御津中畑001</t>
  </si>
  <si>
    <t>Ⅱ-07007</t>
  </si>
  <si>
    <t>201D御津中畑002</t>
  </si>
  <si>
    <t>Ⅱ-07008</t>
  </si>
  <si>
    <t>201D御津中畑003</t>
  </si>
  <si>
    <t>Ⅱ-07009-1</t>
  </si>
  <si>
    <t>201D御津中畑004</t>
  </si>
  <si>
    <t>Ⅱ-07009-2</t>
  </si>
  <si>
    <t>御津中牧</t>
  </si>
  <si>
    <t>201K御津中牧001</t>
  </si>
  <si>
    <t>Ⅰ-0571</t>
  </si>
  <si>
    <t>201K御津中牧002</t>
  </si>
  <si>
    <t>Ⅱ-0183</t>
  </si>
  <si>
    <t>201D御津中牧001</t>
  </si>
  <si>
    <t>25年</t>
  </si>
  <si>
    <t>8日</t>
  </si>
  <si>
    <t>Ⅰ-07129</t>
  </si>
  <si>
    <t>御津中山</t>
  </si>
  <si>
    <t>201K御津中山001</t>
  </si>
  <si>
    <t>Ⅰ-0577</t>
  </si>
  <si>
    <t>201K御津中山002</t>
  </si>
  <si>
    <t>Ⅱ-0184</t>
  </si>
  <si>
    <t>201K御津中山003</t>
  </si>
  <si>
    <t>Ⅱ-0185</t>
  </si>
  <si>
    <t>201D御津中山001</t>
  </si>
  <si>
    <t>Ⅰ-07131</t>
  </si>
  <si>
    <t>201D御津中山002</t>
  </si>
  <si>
    <t>Ⅱ-07134</t>
  </si>
  <si>
    <t>御津野々口</t>
  </si>
  <si>
    <t>201K御津野々口001</t>
  </si>
  <si>
    <t>Ⅰ-0573</t>
  </si>
  <si>
    <t>201D御津野々口001</t>
  </si>
  <si>
    <t>Ⅰ-07127</t>
  </si>
  <si>
    <t>201D御津野々口002</t>
  </si>
  <si>
    <t>Ⅰ-07128</t>
  </si>
  <si>
    <t>201D御津野々口003</t>
  </si>
  <si>
    <t>Ⅰ-07130</t>
  </si>
  <si>
    <t>201D御津野々口004</t>
  </si>
  <si>
    <t>Ⅰ-07123</t>
  </si>
  <si>
    <t>201D御津野々口005</t>
  </si>
  <si>
    <t>Ⅱ-07120</t>
  </si>
  <si>
    <t>201D御津野々口006</t>
  </si>
  <si>
    <t>Ⅱ-07121</t>
  </si>
  <si>
    <t>201D御津野々口007</t>
  </si>
  <si>
    <t>Ⅱ-07122</t>
  </si>
  <si>
    <t>御津平岡西</t>
  </si>
  <si>
    <t>201K御津平岡西001</t>
  </si>
  <si>
    <t>Ⅱ-163</t>
  </si>
  <si>
    <t>201D御津平岡西001</t>
  </si>
  <si>
    <t>Ⅱ-07060</t>
  </si>
  <si>
    <t>201D御津平岡西002</t>
  </si>
  <si>
    <t>Ⅱ-07061</t>
  </si>
  <si>
    <t>御津矢知</t>
  </si>
  <si>
    <t>201K御津矢知001</t>
  </si>
  <si>
    <t>Ⅱ-161</t>
  </si>
  <si>
    <t>201K御津矢知002</t>
  </si>
  <si>
    <t>Ⅱ-162</t>
  </si>
  <si>
    <t>201D御津矢知001</t>
  </si>
  <si>
    <t>Ⅱ-07062</t>
  </si>
  <si>
    <t>御津矢原</t>
  </si>
  <si>
    <t>201K御津矢原001</t>
  </si>
  <si>
    <t>Ⅰ-2135</t>
  </si>
  <si>
    <t>201K御津矢原002</t>
  </si>
  <si>
    <t>Ⅰ-552</t>
  </si>
  <si>
    <t>201K御津矢原003</t>
  </si>
  <si>
    <t>Ⅰ-554</t>
  </si>
  <si>
    <t>201K御津矢原004</t>
  </si>
  <si>
    <t>Ⅰ-555</t>
  </si>
  <si>
    <t>201K御津矢原005</t>
  </si>
  <si>
    <t>Ⅰ-558</t>
  </si>
  <si>
    <t>201K御津矢原006</t>
  </si>
  <si>
    <t>Ⅱ-164</t>
  </si>
  <si>
    <t>201K御津矢原007</t>
  </si>
  <si>
    <t>Ⅱ-165</t>
  </si>
  <si>
    <t>201D御津矢原001</t>
  </si>
  <si>
    <t>Ⅱ-07104</t>
  </si>
  <si>
    <t>201D御津矢原002</t>
  </si>
  <si>
    <t>Ⅱ-07105</t>
  </si>
  <si>
    <t>201D御津矢原003</t>
  </si>
  <si>
    <t>Ⅱ-07106</t>
  </si>
  <si>
    <t>201D御津矢原004</t>
  </si>
  <si>
    <t>Ⅱ-07107</t>
  </si>
  <si>
    <t>201D御津矢原005</t>
  </si>
  <si>
    <t>Ⅱ-07108</t>
  </si>
  <si>
    <t>201D御津矢原006</t>
  </si>
  <si>
    <t>Ⅱ-07077</t>
  </si>
  <si>
    <t>201D御津矢原007</t>
  </si>
  <si>
    <t>熊谷川</t>
  </si>
  <si>
    <t>御津吉尾</t>
  </si>
  <si>
    <t>201D御津吉尾001</t>
  </si>
  <si>
    <t>Ⅰ-07124</t>
  </si>
  <si>
    <t>御津芳谷</t>
  </si>
  <si>
    <t>201K御津芳谷001</t>
  </si>
  <si>
    <t>Ⅰ-0572</t>
  </si>
  <si>
    <t>201K御津芳谷002</t>
  </si>
  <si>
    <t>Ⅱ-0178</t>
  </si>
  <si>
    <t>201K御津芳谷003</t>
  </si>
  <si>
    <t>Ⅱ-0179</t>
  </si>
  <si>
    <t>201K御津芳谷004</t>
  </si>
  <si>
    <t>Ⅱ-0180</t>
  </si>
  <si>
    <t>201K御津芳谷005</t>
  </si>
  <si>
    <t>Ⅱ-0181</t>
  </si>
  <si>
    <t>201D御津芳谷001</t>
  </si>
  <si>
    <t>Ⅰ-07111</t>
  </si>
  <si>
    <t>201D御津芳谷002</t>
  </si>
  <si>
    <t>Ⅰ-07112</t>
  </si>
  <si>
    <t>201D御津芳谷003</t>
  </si>
  <si>
    <t>Ⅱ-07113</t>
  </si>
  <si>
    <t>201D御津芳谷004</t>
  </si>
  <si>
    <t>Ⅱ-07132</t>
  </si>
  <si>
    <t>201D御津芳谷005</t>
  </si>
  <si>
    <t>Ⅱ-07133</t>
  </si>
  <si>
    <t>倉敷市</t>
  </si>
  <si>
    <t>201K伊島町002</t>
    <phoneticPr fontId="4"/>
  </si>
  <si>
    <t>地滑り</t>
    <rPh sb="1" eb="2">
      <t>スベ</t>
    </rPh>
    <phoneticPr fontId="4"/>
  </si>
  <si>
    <t>201K足守001</t>
    <phoneticPr fontId="4"/>
  </si>
  <si>
    <t>20年</t>
  </si>
  <si>
    <t>土砂災害警戒区域等の指定箇所一覧表（倉敷市）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クラシキシ</t>
    </rPh>
    <phoneticPr fontId="4"/>
  </si>
  <si>
    <t>浅原</t>
  </si>
  <si>
    <t>202K浅原001</t>
  </si>
  <si>
    <t>Ⅰ-789</t>
  </si>
  <si>
    <t>202K浅原002</t>
  </si>
  <si>
    <t>Ⅰ-0795</t>
  </si>
  <si>
    <t>202K浅原003</t>
  </si>
  <si>
    <t>Ⅱ-0649</t>
  </si>
  <si>
    <t>202K浅原004</t>
  </si>
  <si>
    <t>Ⅱ-0650</t>
  </si>
  <si>
    <t>202K浅原005</t>
  </si>
  <si>
    <t>Ⅲ-0106</t>
  </si>
  <si>
    <t>202D浅原001</t>
  </si>
  <si>
    <t>Ⅲ-22011</t>
  </si>
  <si>
    <t>202D浅原002</t>
  </si>
  <si>
    <t>Ⅲ-22012</t>
  </si>
  <si>
    <t>202D浅原003</t>
  </si>
  <si>
    <t>Ⅰ-22013</t>
  </si>
  <si>
    <t>天城台</t>
  </si>
  <si>
    <t>202K天城台001</t>
  </si>
  <si>
    <t>有城</t>
  </si>
  <si>
    <t>202K有城001</t>
  </si>
  <si>
    <t>Ⅰ-825</t>
  </si>
  <si>
    <t>生坂</t>
  </si>
  <si>
    <t>202K生坂001</t>
  </si>
  <si>
    <t>Ⅰ-0037</t>
  </si>
  <si>
    <t>202D生坂001</t>
  </si>
  <si>
    <t>Ⅰ-22017</t>
  </si>
  <si>
    <t>202D生坂002</t>
  </si>
  <si>
    <t>Ⅰ-22016</t>
  </si>
  <si>
    <t>五日市</t>
  </si>
  <si>
    <t>202K五日市001</t>
  </si>
  <si>
    <t>202K五日市002</t>
  </si>
  <si>
    <t>五日市(A)</t>
  </si>
  <si>
    <t>202K五日市003</t>
  </si>
  <si>
    <t>五日市(B)</t>
  </si>
  <si>
    <t>浦田</t>
  </si>
  <si>
    <t>202K浦田001</t>
  </si>
  <si>
    <t>Ⅰ-2224</t>
  </si>
  <si>
    <t>202K浦田002</t>
  </si>
  <si>
    <t>Ⅰ-2225</t>
  </si>
  <si>
    <t>202K浦田003</t>
  </si>
  <si>
    <t>Ⅰ-2226</t>
  </si>
  <si>
    <t>大畠</t>
  </si>
  <si>
    <t>202K大畠002</t>
  </si>
  <si>
    <t>Ⅰ-0984</t>
  </si>
  <si>
    <t>大畠１丁目</t>
  </si>
  <si>
    <t>202K大畠１丁目001</t>
  </si>
  <si>
    <t>Ⅰ-974</t>
  </si>
  <si>
    <t>尾原</t>
  </si>
  <si>
    <t>202K尾原001</t>
  </si>
  <si>
    <t>Ⅰ-936</t>
  </si>
  <si>
    <t>202K尾原002</t>
  </si>
  <si>
    <t>Ⅱ-681</t>
  </si>
  <si>
    <t>202K尾原003</t>
  </si>
  <si>
    <t>Ⅰ-2230</t>
  </si>
  <si>
    <t>202K尾原004</t>
  </si>
  <si>
    <t>Ⅰ-2231</t>
  </si>
  <si>
    <t>202K尾原005</t>
  </si>
  <si>
    <t>Ⅰ-2232</t>
  </si>
  <si>
    <t>202K尾原006</t>
  </si>
  <si>
    <t>Ⅰ-2233</t>
  </si>
  <si>
    <t>202K尾原007</t>
  </si>
  <si>
    <t>Ⅰ-2234</t>
  </si>
  <si>
    <t>202D尾原001</t>
  </si>
  <si>
    <t>Ⅰ-22068</t>
  </si>
  <si>
    <t>202D尾原002</t>
  </si>
  <si>
    <t>Ⅰ-22086</t>
  </si>
  <si>
    <t>202D尾原003</t>
  </si>
  <si>
    <t>Ⅰ-22088</t>
  </si>
  <si>
    <t>202D尾原004</t>
  </si>
  <si>
    <t>Ⅰ-22089</t>
  </si>
  <si>
    <t>202D尾原005</t>
  </si>
  <si>
    <t>Ⅰ-22090</t>
  </si>
  <si>
    <t>202D尾原006</t>
  </si>
  <si>
    <t>Ⅱ-22085</t>
  </si>
  <si>
    <t>202D尾原007</t>
  </si>
  <si>
    <t>Ⅱ-22087</t>
  </si>
  <si>
    <t>202D尾原008</t>
  </si>
  <si>
    <t>Ⅱ-22091</t>
  </si>
  <si>
    <t>加須山</t>
  </si>
  <si>
    <t>202K加須山001</t>
  </si>
  <si>
    <t>Ⅰ-815</t>
  </si>
  <si>
    <t>202K加須山002</t>
  </si>
  <si>
    <t>Ⅰ-818</t>
  </si>
  <si>
    <t>片島町</t>
  </si>
  <si>
    <t>202K片島町001</t>
  </si>
  <si>
    <t>Ⅰ-816</t>
  </si>
  <si>
    <t>亀島</t>
  </si>
  <si>
    <t>202K亀島001</t>
  </si>
  <si>
    <t>Ⅰ-875</t>
  </si>
  <si>
    <t>木見</t>
  </si>
  <si>
    <t>202K木見001</t>
  </si>
  <si>
    <t>23年</t>
  </si>
  <si>
    <t>Ⅱ-678</t>
  </si>
  <si>
    <t>202K木見002</t>
  </si>
  <si>
    <t>Ⅲ-114</t>
  </si>
  <si>
    <t>202K木見003</t>
  </si>
  <si>
    <t>Ⅲ-115</t>
  </si>
  <si>
    <t>202D木見001</t>
  </si>
  <si>
    <t>Ⅰ-22062</t>
  </si>
  <si>
    <t>202D木見002</t>
  </si>
  <si>
    <t>Ⅰ-22063</t>
  </si>
  <si>
    <t>202D木見003</t>
  </si>
  <si>
    <t>Ⅰ-22064</t>
  </si>
  <si>
    <t>202D木見004</t>
  </si>
  <si>
    <t>Ⅰ-22065</t>
  </si>
  <si>
    <t>202D木見005</t>
  </si>
  <si>
    <t>Ⅰ-22066-1</t>
  </si>
  <si>
    <t>202D木見006</t>
  </si>
  <si>
    <t>Ⅰ-22066-2</t>
  </si>
  <si>
    <t>202D木見007</t>
  </si>
  <si>
    <t>Ⅰ-22083</t>
  </si>
  <si>
    <t>202D木見008</t>
  </si>
  <si>
    <t>Ⅰ-22093</t>
  </si>
  <si>
    <t>202D木見009</t>
  </si>
  <si>
    <t>Ⅱ-22094-1</t>
  </si>
  <si>
    <t>202D木見010</t>
  </si>
  <si>
    <t>Ⅱ-22094-2</t>
  </si>
  <si>
    <t>202D木見011</t>
  </si>
  <si>
    <t>Ⅱ-22095-1</t>
  </si>
  <si>
    <t>202D木見012</t>
  </si>
  <si>
    <t>Ⅱ-22095-2</t>
  </si>
  <si>
    <t>202D木見013</t>
  </si>
  <si>
    <t>Ⅲ-22067</t>
  </si>
  <si>
    <t>串田</t>
  </si>
  <si>
    <t>202K串田001</t>
  </si>
  <si>
    <t>Ⅱ-675</t>
  </si>
  <si>
    <t>202K串田002</t>
  </si>
  <si>
    <t>Ⅰ-837</t>
  </si>
  <si>
    <t>202D串田001</t>
  </si>
  <si>
    <t>Ⅰ-22056</t>
  </si>
  <si>
    <t>202D串田002</t>
  </si>
  <si>
    <t>Ⅰ-22057</t>
  </si>
  <si>
    <t>倉敷ハイツ</t>
  </si>
  <si>
    <t>202K倉敷ハイツ001</t>
  </si>
  <si>
    <t>Ⅰ-819</t>
  </si>
  <si>
    <t>栗坂</t>
  </si>
  <si>
    <t>202K栗坂001</t>
  </si>
  <si>
    <t>Ⅰ-2213</t>
  </si>
  <si>
    <t>202K栗坂002</t>
  </si>
  <si>
    <t>Ⅰ-0794</t>
  </si>
  <si>
    <t>黒石</t>
  </si>
  <si>
    <t>202D黒石001</t>
  </si>
  <si>
    <t>Ⅰ-22046</t>
  </si>
  <si>
    <t>児島味野</t>
  </si>
  <si>
    <t>202K児島味野001</t>
  </si>
  <si>
    <t>Ⅰ-952</t>
  </si>
  <si>
    <t>202K児島味野002</t>
  </si>
  <si>
    <t>Ⅰ-955</t>
  </si>
  <si>
    <t>202K児島味野003</t>
  </si>
  <si>
    <t>Ⅰ-967</t>
  </si>
  <si>
    <t>202K児島味野004</t>
  </si>
  <si>
    <t>Ⅰ-968</t>
  </si>
  <si>
    <t>202D児島味野001</t>
  </si>
  <si>
    <t>Ⅱ-22121</t>
  </si>
  <si>
    <t>児島阿津</t>
  </si>
  <si>
    <t>202K児島阿津001</t>
  </si>
  <si>
    <t>Ⅰ-971</t>
  </si>
  <si>
    <t>202K児島阿津002</t>
  </si>
  <si>
    <t>Ⅰ-973</t>
  </si>
  <si>
    <t>202K児島阿津003</t>
  </si>
  <si>
    <t>Ⅰ-972</t>
  </si>
  <si>
    <t>202K児島阿津004</t>
  </si>
  <si>
    <t>児島宇野津</t>
  </si>
  <si>
    <t>202K児島宇野津001</t>
  </si>
  <si>
    <t>Ⅰ-940</t>
  </si>
  <si>
    <t>202K児島宇野津002</t>
  </si>
  <si>
    <t>Ⅱ-688</t>
  </si>
  <si>
    <t>202D児島宇野津001</t>
  </si>
  <si>
    <t>Ⅰ-22073</t>
  </si>
  <si>
    <t>202D児島宇野津002</t>
  </si>
  <si>
    <t>Ⅱ-22102</t>
  </si>
  <si>
    <t>202D児島宇野津003</t>
  </si>
  <si>
    <t>Ⅲ-22074</t>
  </si>
  <si>
    <t>202D児島宇野津004</t>
  </si>
  <si>
    <t>Ⅲ-22101</t>
  </si>
  <si>
    <t>児島小川</t>
  </si>
  <si>
    <t>202K児島小川001</t>
  </si>
  <si>
    <t>Ⅰ-956</t>
  </si>
  <si>
    <t>202K児島小川002</t>
  </si>
  <si>
    <t>Ⅰ-2079</t>
  </si>
  <si>
    <t>202K児島小川003</t>
  </si>
  <si>
    <t>Ⅰ-950</t>
  </si>
  <si>
    <t>202K児島小川004</t>
  </si>
  <si>
    <t>Ⅰ-951</t>
  </si>
  <si>
    <t>202K児島小川005</t>
  </si>
  <si>
    <t>Ⅰ-966</t>
  </si>
  <si>
    <t>202K児島小川006</t>
  </si>
  <si>
    <t>Ⅱ-695</t>
  </si>
  <si>
    <t>202K児島小川007</t>
  </si>
  <si>
    <t>小川(D)</t>
  </si>
  <si>
    <t>202K児島小川008</t>
  </si>
  <si>
    <t>小川内浜</t>
  </si>
  <si>
    <t>202K児島小川009</t>
  </si>
  <si>
    <t>児島上の町</t>
  </si>
  <si>
    <t>202K児島上の町001</t>
  </si>
  <si>
    <t>Ⅰ-943</t>
  </si>
  <si>
    <t>202D児島上の町001</t>
  </si>
  <si>
    <t>Ⅰ-22105</t>
  </si>
  <si>
    <t>児島通生</t>
  </si>
  <si>
    <t>202K児島通生001</t>
  </si>
  <si>
    <t>Ⅰ-969</t>
  </si>
  <si>
    <t>202K児島通生002</t>
  </si>
  <si>
    <t>Ⅰ-970</t>
  </si>
  <si>
    <t>202K児島通生003</t>
  </si>
  <si>
    <t>Ⅱ-696</t>
  </si>
  <si>
    <t>202K児島通生004</t>
  </si>
  <si>
    <t>Ⅲ-120</t>
  </si>
  <si>
    <t>202D児島通生001</t>
  </si>
  <si>
    <t>Ⅰ-22123</t>
  </si>
  <si>
    <t>202D児島通生002</t>
  </si>
  <si>
    <t>Ⅰ-22122</t>
  </si>
  <si>
    <t>児島唐琴</t>
  </si>
  <si>
    <t>202K児島唐琴001</t>
  </si>
  <si>
    <t>Ⅰ-964</t>
  </si>
  <si>
    <t>202K児島唐琴002</t>
  </si>
  <si>
    <t>Ⅰ-2246</t>
  </si>
  <si>
    <t>202K児島唐琴003</t>
  </si>
  <si>
    <t>Ⅱ-700</t>
  </si>
  <si>
    <t>202K児島唐琴004</t>
  </si>
  <si>
    <t>28日</t>
  </si>
  <si>
    <t>Ⅰ-2247</t>
  </si>
  <si>
    <t>202K児島唐琴005</t>
  </si>
  <si>
    <t>Ⅰ-965</t>
  </si>
  <si>
    <t>202K児島唐琴006</t>
  </si>
  <si>
    <t>Ⅰ-954</t>
  </si>
  <si>
    <t>202D児島唐琴001</t>
  </si>
  <si>
    <t>Ⅰ-22115</t>
  </si>
  <si>
    <t>202D児島唐琴002</t>
  </si>
  <si>
    <t>Ⅰ-22117-1</t>
  </si>
  <si>
    <t>202D児島唐琴003</t>
  </si>
  <si>
    <t>Ⅰ-22117-2</t>
  </si>
  <si>
    <t>202D児島唐琴004</t>
  </si>
  <si>
    <t>Ⅰ-22118</t>
  </si>
  <si>
    <t>202D児島唐琴005</t>
  </si>
  <si>
    <t>Ⅰ-22119</t>
  </si>
  <si>
    <t>202D児島唐琴006</t>
  </si>
  <si>
    <t>Ⅰ-22120</t>
  </si>
  <si>
    <t>202D児島唐琴007</t>
  </si>
  <si>
    <t>Ⅰ-22114-1</t>
  </si>
  <si>
    <t>202D児島唐琴008</t>
  </si>
  <si>
    <t>Ⅰ-22114-2</t>
  </si>
  <si>
    <t>202D児島唐琴009</t>
  </si>
  <si>
    <t>Ⅰ-22116</t>
  </si>
  <si>
    <t>児島唐琴町</t>
  </si>
  <si>
    <t>202D児島唐琴町010</t>
  </si>
  <si>
    <t>Ⅰ-22129</t>
  </si>
  <si>
    <t>202D児島唐琴町011</t>
  </si>
  <si>
    <t>Ⅰ-22130</t>
  </si>
  <si>
    <t>児島塩生</t>
  </si>
  <si>
    <t>202K児島塩生001</t>
  </si>
  <si>
    <t>Ⅰ-2249</t>
  </si>
  <si>
    <t>202K児島塩生002</t>
  </si>
  <si>
    <t>Ⅲ-119</t>
  </si>
  <si>
    <t>202K児島塩生003</t>
  </si>
  <si>
    <t>Ⅰ-2250</t>
  </si>
  <si>
    <t>202K児島塩生004</t>
  </si>
  <si>
    <t>塩生</t>
  </si>
  <si>
    <t>202D児島塩生001</t>
  </si>
  <si>
    <t>Ⅰ-22104</t>
  </si>
  <si>
    <t>児島下の町</t>
  </si>
  <si>
    <t>202K児島下の町001</t>
  </si>
  <si>
    <t>Ⅰ-944</t>
  </si>
  <si>
    <t>202K児島下の町002</t>
  </si>
  <si>
    <t>Ⅰ-945</t>
  </si>
  <si>
    <t>202K児島下の町003</t>
  </si>
  <si>
    <t>Ⅰ-946</t>
  </si>
  <si>
    <t>202K児島下の町004</t>
  </si>
  <si>
    <t>Ⅰ-949</t>
  </si>
  <si>
    <t>202K児島下の町005</t>
  </si>
  <si>
    <t>Ⅰ-957</t>
  </si>
  <si>
    <t>202K児島下の町006</t>
  </si>
  <si>
    <t>Ⅰ-958</t>
  </si>
  <si>
    <t>202K児島下の町007</t>
  </si>
  <si>
    <t>Ⅰ-959</t>
  </si>
  <si>
    <t>202K児島下の町008</t>
  </si>
  <si>
    <t>Ⅰ-2240</t>
  </si>
  <si>
    <t>202K児島下の町009</t>
  </si>
  <si>
    <t>下の町小西</t>
  </si>
  <si>
    <t>202D児島下の町001</t>
  </si>
  <si>
    <t>Ⅰ-22106</t>
  </si>
  <si>
    <t>202D児島下の町002</t>
  </si>
  <si>
    <t>Ⅰ-22107</t>
  </si>
  <si>
    <t>児島白尾</t>
  </si>
  <si>
    <t>202K児島白尾001</t>
  </si>
  <si>
    <t>Ⅰ-2241-1</t>
  </si>
  <si>
    <t>202K児島白尾002</t>
  </si>
  <si>
    <t>Ⅰ-2241-2</t>
  </si>
  <si>
    <t>202K児島白尾003</t>
  </si>
  <si>
    <t>Ⅰ-2242</t>
  </si>
  <si>
    <t>202K児島白尾004</t>
  </si>
  <si>
    <t>Ⅰ-2243</t>
  </si>
  <si>
    <t>202K児島白尾005</t>
  </si>
  <si>
    <t>Ⅱ-691</t>
  </si>
  <si>
    <t>児島田の口</t>
  </si>
  <si>
    <t>202K児島田の口001</t>
  </si>
  <si>
    <t>Ⅰ-947-1</t>
  </si>
  <si>
    <t>202K児島田の口002</t>
  </si>
  <si>
    <t>Ⅰ-947-2</t>
  </si>
  <si>
    <t>202K児島田の口003</t>
  </si>
  <si>
    <t>Ⅰ-947-3</t>
  </si>
  <si>
    <t>202K児島田の口004</t>
  </si>
  <si>
    <t>Ⅰ-948-1</t>
  </si>
  <si>
    <t>202K児島田の口005</t>
  </si>
  <si>
    <t>Ⅰ-948-2</t>
  </si>
  <si>
    <t>202K児島田の口006</t>
  </si>
  <si>
    <t>Ⅰ-948-3</t>
  </si>
  <si>
    <t>202K児島田の口007</t>
  </si>
  <si>
    <t>Ⅰ-953</t>
  </si>
  <si>
    <t>202K児島田の口008</t>
  </si>
  <si>
    <t>Ⅰ-960</t>
  </si>
  <si>
    <t>202K児島田の口009</t>
  </si>
  <si>
    <t>Ⅰ-963-1</t>
  </si>
  <si>
    <t>202K児島田の口010</t>
  </si>
  <si>
    <t>Ⅰ-963-2</t>
  </si>
  <si>
    <t>202K児島田の口011</t>
  </si>
  <si>
    <t>Ⅰ-2245</t>
  </si>
  <si>
    <t>202K児島田の口012</t>
  </si>
  <si>
    <t>Ⅰ-2244-1</t>
  </si>
  <si>
    <t>202K児島田の口013</t>
  </si>
  <si>
    <t>Ⅰ-2244-2</t>
  </si>
  <si>
    <t>202K児島田の口014</t>
  </si>
  <si>
    <t>Ⅰ-2244-3</t>
  </si>
  <si>
    <t>202K児島田の口015</t>
  </si>
  <si>
    <t>Ⅱ-690</t>
  </si>
  <si>
    <t>202K児島田の口016</t>
  </si>
  <si>
    <t>Ⅰ-962</t>
  </si>
  <si>
    <t>202K児島田の口017</t>
  </si>
  <si>
    <t>Ⅰ-961</t>
  </si>
  <si>
    <t>202K児島田の口018</t>
  </si>
  <si>
    <t>Ⅱ-689</t>
  </si>
  <si>
    <t>202K児島田の口019</t>
  </si>
  <si>
    <t>Ⅰ-45</t>
  </si>
  <si>
    <t>202K児島田の口020</t>
  </si>
  <si>
    <t>Ⅱ-692</t>
  </si>
  <si>
    <t>202K児島田の口021</t>
  </si>
  <si>
    <t>Ⅱ-693</t>
  </si>
  <si>
    <t>202D児島田の口001</t>
  </si>
  <si>
    <t>Ⅰ-22108</t>
  </si>
  <si>
    <t>202D児島田の口002</t>
  </si>
  <si>
    <t>Ⅰ-22109</t>
  </si>
  <si>
    <t>202D児島田の口003</t>
  </si>
  <si>
    <t>Ⅰ-22111</t>
  </si>
  <si>
    <t>202D児島田の口004</t>
  </si>
  <si>
    <t>Ⅰ-22112</t>
  </si>
  <si>
    <t>202D児島田の口005</t>
  </si>
  <si>
    <t>Ⅰ-22113</t>
  </si>
  <si>
    <t>202D児島田の口006</t>
  </si>
  <si>
    <t>Ⅰ-22110</t>
  </si>
  <si>
    <t>児島稗田町</t>
  </si>
  <si>
    <t>202K児島稗田町001</t>
  </si>
  <si>
    <t>Ⅰ-937-1</t>
  </si>
  <si>
    <t>202K児島稗田町002</t>
  </si>
  <si>
    <t>Ⅰ-937-2</t>
  </si>
  <si>
    <t>202K児島稗田町003</t>
  </si>
  <si>
    <t>Ⅰ-938</t>
  </si>
  <si>
    <t>202K児島稗田町004</t>
  </si>
  <si>
    <t>Ⅰ-941</t>
  </si>
  <si>
    <t>202K児島稗田町005</t>
  </si>
  <si>
    <t>Ⅰ-942</t>
  </si>
  <si>
    <t>202K児島稗田町006</t>
  </si>
  <si>
    <t>Ⅰ-2049-1</t>
  </si>
  <si>
    <t>202K児島稗田町007</t>
  </si>
  <si>
    <t>Ⅰ-2049-2</t>
  </si>
  <si>
    <t>202K児島稗田町008</t>
  </si>
  <si>
    <t>Ⅰ-2235</t>
  </si>
  <si>
    <t>202K児島稗田町009</t>
  </si>
  <si>
    <t>Ⅰ-2236</t>
  </si>
  <si>
    <t>202K児島稗田町010</t>
  </si>
  <si>
    <t>Ⅱ-680</t>
  </si>
  <si>
    <t>202D児島稗田町001</t>
  </si>
  <si>
    <t>Ⅰ-22076</t>
  </si>
  <si>
    <t>202D児島稗田町002</t>
  </si>
  <si>
    <t>Ⅰ-22077</t>
  </si>
  <si>
    <t>202D児島稗田町003</t>
  </si>
  <si>
    <t>Ⅰ-22078</t>
  </si>
  <si>
    <t>202D児島稗田町004</t>
  </si>
  <si>
    <t>Ⅰ-22079</t>
  </si>
  <si>
    <t>202D児島稗田町005</t>
  </si>
  <si>
    <t>Ⅰ-22082</t>
  </si>
  <si>
    <t>児島柳田町</t>
  </si>
  <si>
    <t>202K児島柳田町001</t>
  </si>
  <si>
    <t>Ⅰ-2248</t>
  </si>
  <si>
    <t>児島由加</t>
  </si>
  <si>
    <t>202K児島由加001</t>
  </si>
  <si>
    <t>Ⅰ-2237</t>
  </si>
  <si>
    <t>202K児島由加002</t>
  </si>
  <si>
    <t>Ⅰ-2238</t>
  </si>
  <si>
    <t>202K児島由加003</t>
  </si>
  <si>
    <t>Ⅰ-2239</t>
  </si>
  <si>
    <t>202K児島由加004</t>
  </si>
  <si>
    <t>Ⅰ-939</t>
  </si>
  <si>
    <t>202K児島由加005</t>
  </si>
  <si>
    <t>Ⅱ-0682</t>
  </si>
  <si>
    <t>202K児島由加006</t>
  </si>
  <si>
    <t>Ⅱ-0683</t>
  </si>
  <si>
    <t>202K児島由加007</t>
  </si>
  <si>
    <t>Ⅱ-0684</t>
  </si>
  <si>
    <t>202K児島由加008</t>
  </si>
  <si>
    <t>Ⅱ-0685</t>
  </si>
  <si>
    <t>202D児島由加001</t>
  </si>
  <si>
    <t>Ⅱ-22098</t>
  </si>
  <si>
    <t>202D児島由加002</t>
  </si>
  <si>
    <t>Ⅱ-22099</t>
  </si>
  <si>
    <t>202D児島由加003</t>
  </si>
  <si>
    <t>Ⅲ-22097</t>
  </si>
  <si>
    <t>202D児島由加004</t>
  </si>
  <si>
    <t>Ⅲ-22100</t>
  </si>
  <si>
    <t>菰池</t>
  </si>
  <si>
    <t>202D菰池001</t>
  </si>
  <si>
    <t>Ⅰ-22124</t>
  </si>
  <si>
    <t>202D菰池002</t>
  </si>
  <si>
    <t>Ⅲ-22126</t>
  </si>
  <si>
    <t>202D菰池003</t>
  </si>
  <si>
    <t>Ⅱ-22125</t>
  </si>
  <si>
    <t>酒津</t>
  </si>
  <si>
    <t>202K酒津001</t>
  </si>
  <si>
    <t>Ⅱ-0651</t>
  </si>
  <si>
    <t>202D酒津001</t>
  </si>
  <si>
    <t>Ⅱ-22014</t>
  </si>
  <si>
    <t>笹沖</t>
  </si>
  <si>
    <t>202K笹沖001</t>
  </si>
  <si>
    <t>202K笹沖002</t>
  </si>
  <si>
    <t>Ⅰ-0820</t>
  </si>
  <si>
    <t>202K笹沖003</t>
  </si>
  <si>
    <t>Ⅰ-0821</t>
  </si>
  <si>
    <t>202K笹沖004</t>
  </si>
  <si>
    <t>Ⅰ-0822</t>
  </si>
  <si>
    <t>下津井</t>
  </si>
  <si>
    <t>202K下津井001</t>
  </si>
  <si>
    <t>Ⅰ-985</t>
  </si>
  <si>
    <t>202K下津井002</t>
  </si>
  <si>
    <t>Ⅰ-981</t>
  </si>
  <si>
    <t>202K下津井003</t>
  </si>
  <si>
    <t>Ⅰ-989</t>
  </si>
  <si>
    <t>202K下津井004</t>
  </si>
  <si>
    <t>Ⅰ-975</t>
  </si>
  <si>
    <t>202K下津井005</t>
  </si>
  <si>
    <t>Ⅰ-976</t>
  </si>
  <si>
    <t>202K下津井006</t>
  </si>
  <si>
    <t>Ⅱ-697</t>
  </si>
  <si>
    <t>202K下津井007</t>
  </si>
  <si>
    <t>Ⅰ-988</t>
  </si>
  <si>
    <t>202K下津井008</t>
  </si>
  <si>
    <t>Ⅱ-698</t>
  </si>
  <si>
    <t>202K下津井009</t>
  </si>
  <si>
    <t>Ⅱ-699</t>
  </si>
  <si>
    <t>202D下津井001</t>
  </si>
  <si>
    <t>Ⅱ-22127</t>
  </si>
  <si>
    <t>202D下津井002</t>
  </si>
  <si>
    <t>Ⅱ-22128-1</t>
  </si>
  <si>
    <t>202D下津井003</t>
  </si>
  <si>
    <t>Ⅱ-22128-2</t>
  </si>
  <si>
    <t>下津井田之浦</t>
  </si>
  <si>
    <t>202K下津井田之浦001</t>
  </si>
  <si>
    <t>Ⅰ-0977</t>
  </si>
  <si>
    <t>202K下津井田之浦002</t>
  </si>
  <si>
    <t>Ⅰ-0978</t>
  </si>
  <si>
    <t>202K下津井田之浦003</t>
  </si>
  <si>
    <t>Ⅰ-980</t>
  </si>
  <si>
    <t>202K下津井田之浦004</t>
  </si>
  <si>
    <t>Ⅰ-983</t>
  </si>
  <si>
    <t>下津井吹上</t>
  </si>
  <si>
    <t>202K下津井吹上001</t>
  </si>
  <si>
    <t>Ⅰ-982</t>
  </si>
  <si>
    <t>202K下津井吹上002</t>
  </si>
  <si>
    <t>Ⅰ-986</t>
  </si>
  <si>
    <t>202K下津井吹上003</t>
  </si>
  <si>
    <t>Ⅰ-0979</t>
  </si>
  <si>
    <t>庄新町</t>
  </si>
  <si>
    <t>202K庄新町001</t>
  </si>
  <si>
    <t>Ⅱ-0647</t>
  </si>
  <si>
    <t>新田</t>
  </si>
  <si>
    <t>202K新田001</t>
  </si>
  <si>
    <t>Ⅱ-668</t>
  </si>
  <si>
    <t>202K新田002</t>
  </si>
  <si>
    <t>Ⅰ-817</t>
  </si>
  <si>
    <t>曽原</t>
  </si>
  <si>
    <t>202D曽原001</t>
  </si>
  <si>
    <t>Ⅰ-22058</t>
  </si>
  <si>
    <t>玉島</t>
  </si>
  <si>
    <t>202K玉島001</t>
  </si>
  <si>
    <t>Ⅰ-902</t>
  </si>
  <si>
    <t>202K玉島002</t>
  </si>
  <si>
    <t>Ⅰ-903</t>
  </si>
  <si>
    <t>202K玉島003</t>
  </si>
  <si>
    <t>Ⅰ-910</t>
  </si>
  <si>
    <t>202K玉島004</t>
  </si>
  <si>
    <t>Ⅰ-916</t>
  </si>
  <si>
    <t>玉島阿賀崎</t>
  </si>
  <si>
    <t>202K玉島阿賀崎001</t>
  </si>
  <si>
    <t>Ⅰ-915</t>
  </si>
  <si>
    <t>202K玉島阿賀崎002</t>
  </si>
  <si>
    <t>Ⅱ-658</t>
  </si>
  <si>
    <t>202K玉島阿賀崎003</t>
  </si>
  <si>
    <t>Ⅱ-659</t>
  </si>
  <si>
    <t>202K玉島阿賀崎004</t>
  </si>
  <si>
    <t>Ⅱ-661</t>
  </si>
  <si>
    <t>202K玉島阿賀崎005</t>
  </si>
  <si>
    <t>Ⅰ-907</t>
  </si>
  <si>
    <t>202K玉島阿賀崎006</t>
  </si>
  <si>
    <t>Ⅰ-911</t>
  </si>
  <si>
    <t>玉島上成</t>
  </si>
  <si>
    <t>202K玉島上成001</t>
  </si>
  <si>
    <t>Ⅰ-1076</t>
  </si>
  <si>
    <t>202K玉島上成002</t>
  </si>
  <si>
    <t>Ⅰ-896</t>
  </si>
  <si>
    <t>玉島乙島</t>
  </si>
  <si>
    <t>202K玉島乙島001</t>
  </si>
  <si>
    <t>Ⅰ-905</t>
  </si>
  <si>
    <t>202K玉島乙島002</t>
  </si>
  <si>
    <t>番山</t>
  </si>
  <si>
    <t>202K玉島乙島003</t>
  </si>
  <si>
    <t>Ⅰ-2216</t>
  </si>
  <si>
    <t>202K玉島乙島004</t>
  </si>
  <si>
    <t>Ⅰ-2217</t>
  </si>
  <si>
    <t>202K玉島乙島005</t>
  </si>
  <si>
    <t>Ⅰ-2218</t>
  </si>
  <si>
    <t>202K玉島乙島006</t>
  </si>
  <si>
    <t>Ⅰ-904</t>
  </si>
  <si>
    <t>202K玉島乙島007</t>
  </si>
  <si>
    <t>Ⅰ-906</t>
  </si>
  <si>
    <t>202K玉島乙島008</t>
  </si>
  <si>
    <t>Ⅰ-908</t>
  </si>
  <si>
    <t>202K玉島乙島009</t>
  </si>
  <si>
    <t>Ⅰ-909</t>
  </si>
  <si>
    <t>202K玉島乙島010</t>
  </si>
  <si>
    <t>Ⅰ-921</t>
  </si>
  <si>
    <t>202K玉島乙島011</t>
  </si>
  <si>
    <t>Ⅰ-922</t>
  </si>
  <si>
    <t>202K玉島乙島012</t>
  </si>
  <si>
    <t>Ⅰ-924</t>
  </si>
  <si>
    <t>202K玉島乙島013</t>
  </si>
  <si>
    <t>北泉</t>
  </si>
  <si>
    <t>202K玉島乙島014</t>
  </si>
  <si>
    <t>玉島乙島（1）</t>
  </si>
  <si>
    <t>202K玉島乙島015</t>
  </si>
  <si>
    <t>玉島乙島（2）</t>
  </si>
  <si>
    <t>202K玉島乙島016</t>
  </si>
  <si>
    <t>玉島乙島（3）</t>
  </si>
  <si>
    <t>玉島柏島</t>
  </si>
  <si>
    <t>202K玉島柏島001</t>
  </si>
  <si>
    <t>福井</t>
  </si>
  <si>
    <t>202K玉島柏島002</t>
  </si>
  <si>
    <t>Ⅱ-662</t>
  </si>
  <si>
    <t>202K玉島柏島003</t>
  </si>
  <si>
    <t>Ⅱ-664</t>
  </si>
  <si>
    <t>202K玉島柏島004</t>
  </si>
  <si>
    <t>Ⅱ-665</t>
  </si>
  <si>
    <t>202K玉島柏島005</t>
  </si>
  <si>
    <t>Ⅰ-919</t>
  </si>
  <si>
    <t>202K玉島柏島006</t>
  </si>
  <si>
    <t>Ⅰ-923</t>
  </si>
  <si>
    <t>202K玉島柏島007</t>
  </si>
  <si>
    <t>Ⅰ-925</t>
  </si>
  <si>
    <t>202K玉島柏島008</t>
  </si>
  <si>
    <t>Ⅰ-926</t>
  </si>
  <si>
    <t>202K玉島柏島009</t>
  </si>
  <si>
    <t>Ⅰ-929</t>
  </si>
  <si>
    <t>202K玉島柏島010</t>
  </si>
  <si>
    <t>玉島柏島(1)</t>
  </si>
  <si>
    <t>202K玉島柏島011</t>
  </si>
  <si>
    <t>奥谷(1)</t>
  </si>
  <si>
    <t>玉島黒崎</t>
  </si>
  <si>
    <t>202K玉島黒崎001</t>
  </si>
  <si>
    <t>Ⅰ-935</t>
  </si>
  <si>
    <t>202K玉島黒崎002</t>
  </si>
  <si>
    <t>Ⅱ-686</t>
  </si>
  <si>
    <t>202K玉島黒崎003</t>
  </si>
  <si>
    <t>Ⅱ-687</t>
  </si>
  <si>
    <t>202K玉島黒崎004</t>
  </si>
  <si>
    <t>上迫</t>
  </si>
  <si>
    <t>202K玉島黒崎005</t>
  </si>
  <si>
    <t>Ⅰ-933</t>
  </si>
  <si>
    <t>202K玉島黒崎006</t>
  </si>
  <si>
    <t>Ⅱ-666</t>
  </si>
  <si>
    <t>202K玉島黒崎007</t>
  </si>
  <si>
    <t>Ⅱ-667</t>
  </si>
  <si>
    <t>202K玉島黒崎008</t>
  </si>
  <si>
    <t>Ⅲ-108</t>
  </si>
  <si>
    <t>202K玉島黒崎009</t>
  </si>
  <si>
    <t>小原(C)</t>
  </si>
  <si>
    <t>202K玉島黒崎010</t>
  </si>
  <si>
    <t>Ⅰ-930</t>
  </si>
  <si>
    <t>202K玉島黒崎011</t>
  </si>
  <si>
    <t>Ⅰ-932</t>
  </si>
  <si>
    <t>202K玉島黒崎012</t>
  </si>
  <si>
    <t>Ⅰ-934</t>
  </si>
  <si>
    <t>202K玉島黒崎013</t>
  </si>
  <si>
    <t>沙美</t>
  </si>
  <si>
    <t>202K玉島黒崎014</t>
  </si>
  <si>
    <t>沙美中</t>
  </si>
  <si>
    <t>202K玉島黒崎015</t>
  </si>
  <si>
    <t>沙美西</t>
  </si>
  <si>
    <t>202K玉島黒崎016</t>
  </si>
  <si>
    <t>玉島黒崎(1)</t>
  </si>
  <si>
    <t>202D玉島黒崎001</t>
  </si>
  <si>
    <t>Ⅰ-22025</t>
  </si>
  <si>
    <t>202D玉島黒崎002</t>
  </si>
  <si>
    <t>Ⅰ-22037</t>
  </si>
  <si>
    <t>202D玉島黒崎003</t>
  </si>
  <si>
    <t>Ⅰ-22038</t>
  </si>
  <si>
    <t>202D玉島黒崎004</t>
  </si>
  <si>
    <t>Ⅰ-22039</t>
  </si>
  <si>
    <t>202D玉島黒崎005</t>
  </si>
  <si>
    <t>Ⅰ-22023</t>
  </si>
  <si>
    <t>202D玉島黒崎006</t>
  </si>
  <si>
    <t>Ⅰ-22024</t>
  </si>
  <si>
    <t>202D玉島黒崎007</t>
  </si>
  <si>
    <t>Ⅰ-22026-1</t>
  </si>
  <si>
    <t>202D玉島黒崎008</t>
  </si>
  <si>
    <t>Ⅰ-22026-2</t>
  </si>
  <si>
    <t>202D玉島黒崎009</t>
  </si>
  <si>
    <t>Ⅰ-22041</t>
  </si>
  <si>
    <t>202D玉島黒崎010</t>
  </si>
  <si>
    <t>Ⅰ-22042</t>
  </si>
  <si>
    <t>202D玉島黒崎011</t>
  </si>
  <si>
    <t>Ⅰ-22043</t>
  </si>
  <si>
    <t>202D玉島黒崎012</t>
  </si>
  <si>
    <t>Ⅰ-22044</t>
  </si>
  <si>
    <t>202D玉島黒崎013</t>
  </si>
  <si>
    <t>Ⅰ-22045</t>
  </si>
  <si>
    <t>202D玉島黒崎014</t>
  </si>
  <si>
    <t>Ⅱ-22040-1</t>
  </si>
  <si>
    <t>202D玉島黒崎015</t>
  </si>
  <si>
    <t>Ⅱ-22040-2</t>
  </si>
  <si>
    <t>玉島陶</t>
  </si>
  <si>
    <t>202K玉島陶001</t>
  </si>
  <si>
    <t>Ⅰ-885</t>
  </si>
  <si>
    <t>202K玉島陶002</t>
  </si>
  <si>
    <t>Ⅰ-887</t>
  </si>
  <si>
    <t>202K玉島陶003</t>
  </si>
  <si>
    <t>Ⅱ-640</t>
  </si>
  <si>
    <t>202K玉島陶004</t>
  </si>
  <si>
    <t>Ⅱ-641</t>
  </si>
  <si>
    <t>202K玉島陶005</t>
  </si>
  <si>
    <t>Ⅱ-642</t>
  </si>
  <si>
    <t>202K玉島陶006</t>
  </si>
  <si>
    <t>Ⅱ-643</t>
  </si>
  <si>
    <t>202K玉島陶007</t>
  </si>
  <si>
    <t>Ⅱ-644</t>
  </si>
  <si>
    <t>202K玉島陶008</t>
  </si>
  <si>
    <t>Ⅱ-645</t>
  </si>
  <si>
    <t>202K玉島陶009</t>
  </si>
  <si>
    <t>Ⅱ-646</t>
  </si>
  <si>
    <t>202K玉島陶010</t>
  </si>
  <si>
    <t>玉島陶(1)</t>
  </si>
  <si>
    <t>202K玉島陶011</t>
  </si>
  <si>
    <t>玉島陶(2)</t>
  </si>
  <si>
    <t>202D玉島陶001</t>
  </si>
  <si>
    <t>Ⅰ-22004</t>
  </si>
  <si>
    <t>202D玉島陶002</t>
  </si>
  <si>
    <t>Ⅰ-22005</t>
  </si>
  <si>
    <t>202D玉島陶003</t>
  </si>
  <si>
    <t>Ⅰ-22006</t>
  </si>
  <si>
    <t>202D玉島陶004</t>
  </si>
  <si>
    <t>Ⅰ-22007</t>
  </si>
  <si>
    <t>202D玉島陶005</t>
  </si>
  <si>
    <t>Ⅰ-22010</t>
  </si>
  <si>
    <t>202D玉島陶006</t>
  </si>
  <si>
    <t>Ⅱ-22003</t>
  </si>
  <si>
    <t>202D玉島陶007</t>
  </si>
  <si>
    <t>Ⅲ-22008</t>
  </si>
  <si>
    <t>202D玉島陶008</t>
  </si>
  <si>
    <t>Ⅲ-22009</t>
  </si>
  <si>
    <t>玉島中央町</t>
  </si>
  <si>
    <t>202K玉島中央町001</t>
  </si>
  <si>
    <t>羽黒山</t>
  </si>
  <si>
    <t>玉島爪崎</t>
  </si>
  <si>
    <t>202K玉島爪崎001</t>
  </si>
  <si>
    <t>Ⅰ-895</t>
  </si>
  <si>
    <t>玉島富</t>
  </si>
  <si>
    <t>202K玉島富001</t>
  </si>
  <si>
    <t>Ⅰ-888</t>
  </si>
  <si>
    <t>202K玉島富002</t>
  </si>
  <si>
    <t>Ⅰ-2053</t>
  </si>
  <si>
    <t>202D玉島富001</t>
  </si>
  <si>
    <t>Ⅰ-22027</t>
  </si>
  <si>
    <t>202D玉島富002</t>
  </si>
  <si>
    <t>Ⅰ-22028</t>
  </si>
  <si>
    <t>202D玉島富003</t>
  </si>
  <si>
    <t>Ⅰ-22029</t>
  </si>
  <si>
    <t>202D玉島富004</t>
  </si>
  <si>
    <t>Ⅰ-22030</t>
  </si>
  <si>
    <t>玉島長尾</t>
  </si>
  <si>
    <t>202K玉島長尾001</t>
  </si>
  <si>
    <t>Ⅰ-889</t>
  </si>
  <si>
    <t>202K玉島長尾002</t>
  </si>
  <si>
    <t>Ⅰ-890</t>
  </si>
  <si>
    <t>202K玉島長尾003</t>
  </si>
  <si>
    <t>Ⅰ-892</t>
  </si>
  <si>
    <t>202K玉島長尾004</t>
  </si>
  <si>
    <t>Ⅰ-0894</t>
  </si>
  <si>
    <t>202K玉島長尾005</t>
  </si>
  <si>
    <t>Ⅱ-655</t>
  </si>
  <si>
    <t>202K玉島長尾006</t>
  </si>
  <si>
    <t>Ⅱ-656</t>
  </si>
  <si>
    <t>玉島服部</t>
  </si>
  <si>
    <t>202K玉島服部001</t>
  </si>
  <si>
    <t>Ⅱ-636</t>
  </si>
  <si>
    <t>202K玉島服部002</t>
  </si>
  <si>
    <t>Ⅱ-637</t>
  </si>
  <si>
    <t>202K玉島服部003</t>
  </si>
  <si>
    <t>Ⅱ-638</t>
  </si>
  <si>
    <t>202K玉島服部004</t>
  </si>
  <si>
    <t>Ⅱ-639</t>
  </si>
  <si>
    <t>202D玉島服部001</t>
  </si>
  <si>
    <t>Ⅰ-22001-1</t>
  </si>
  <si>
    <t>202D玉島服部002</t>
  </si>
  <si>
    <t>Ⅰ-22001-2</t>
  </si>
  <si>
    <t>202D玉島服部003</t>
  </si>
  <si>
    <t>Ⅰ-22002</t>
  </si>
  <si>
    <t>玉島道口</t>
  </si>
  <si>
    <t>202K玉島道口001</t>
  </si>
  <si>
    <t>Ⅰ-2214</t>
  </si>
  <si>
    <t>202D玉島道口001</t>
  </si>
  <si>
    <t>Ⅱ-22031-1</t>
  </si>
  <si>
    <t>202D玉島道口002</t>
  </si>
  <si>
    <t>Ⅱ-22031-2</t>
  </si>
  <si>
    <t>202D玉島道口003</t>
  </si>
  <si>
    <t>Ⅲ-22032</t>
  </si>
  <si>
    <t>202D玉島道口004</t>
  </si>
  <si>
    <t>Ⅲ-22033</t>
  </si>
  <si>
    <t>玉島道越</t>
  </si>
  <si>
    <t>202K玉島道越001</t>
  </si>
  <si>
    <t>Ⅰ-899</t>
  </si>
  <si>
    <t>202K玉島道越002</t>
  </si>
  <si>
    <t>Ⅰ-900</t>
  </si>
  <si>
    <t>玉島八島</t>
  </si>
  <si>
    <t>202K玉島八島001</t>
  </si>
  <si>
    <t>Ⅰ-2215</t>
  </si>
  <si>
    <t>202K玉島八島002</t>
  </si>
  <si>
    <t>Ⅰ-897</t>
  </si>
  <si>
    <t>202K玉島八島003</t>
  </si>
  <si>
    <t>Ⅰ-898</t>
  </si>
  <si>
    <t>202K玉島八島004</t>
  </si>
  <si>
    <t>Ⅰ-901</t>
  </si>
  <si>
    <t>202K玉島八島005</t>
  </si>
  <si>
    <t>Ⅱ-657</t>
  </si>
  <si>
    <t>玉島勇崎</t>
  </si>
  <si>
    <t>202K玉島勇崎001</t>
  </si>
  <si>
    <t>Ⅰ-918</t>
  </si>
  <si>
    <t>202K玉島勇崎002</t>
  </si>
  <si>
    <t>Ⅰ-920</t>
  </si>
  <si>
    <t>202K玉島勇崎003</t>
  </si>
  <si>
    <t>Ⅰ-927</t>
  </si>
  <si>
    <t>粒江</t>
  </si>
  <si>
    <t>202K粒江001</t>
  </si>
  <si>
    <t>Ⅰ-830</t>
  </si>
  <si>
    <t>202D粒江001</t>
  </si>
  <si>
    <t>Ⅱ-22050</t>
  </si>
  <si>
    <t>202D粒江002</t>
  </si>
  <si>
    <t>Ⅰ-22049</t>
  </si>
  <si>
    <t>連島町連島</t>
  </si>
  <si>
    <t>202K連島町連島001</t>
  </si>
  <si>
    <t>Ⅰ-2221</t>
  </si>
  <si>
    <t>202K連島町連島002</t>
  </si>
  <si>
    <t>Ⅰ-2222</t>
  </si>
  <si>
    <t>202K連島町連島003</t>
  </si>
  <si>
    <t>202K連島町連島004</t>
  </si>
  <si>
    <t>Ⅰ-838</t>
  </si>
  <si>
    <t>202K連島町連島005</t>
  </si>
  <si>
    <t>Ⅰ-842</t>
  </si>
  <si>
    <t>202K連島町連島006</t>
  </si>
  <si>
    <t>Ⅰ-0845</t>
  </si>
  <si>
    <t>202K連島町連島007</t>
  </si>
  <si>
    <t>Ⅰ-846</t>
  </si>
  <si>
    <t>202K連島町連島008</t>
  </si>
  <si>
    <t>Ⅰ-0848</t>
  </si>
  <si>
    <t>202K連島町連島009</t>
  </si>
  <si>
    <t>Ⅰ-851</t>
  </si>
  <si>
    <t>202K連島町連島010</t>
  </si>
  <si>
    <t>Ⅰ-856</t>
  </si>
  <si>
    <t>202K連島町連島011</t>
  </si>
  <si>
    <t>Ⅰ-2220</t>
  </si>
  <si>
    <t>202K連島町連島012</t>
  </si>
  <si>
    <t>Ⅰ-0839</t>
  </si>
  <si>
    <t>202K連島町連島013</t>
  </si>
  <si>
    <t>鶯ヶ丘(B)</t>
  </si>
  <si>
    <t>202D連島町連島001</t>
  </si>
  <si>
    <t>Ⅰ-22036</t>
  </si>
  <si>
    <t>連島町西之浦</t>
  </si>
  <si>
    <t>202K連島町西之浦001</t>
  </si>
  <si>
    <t>202K連島町西之浦002</t>
  </si>
  <si>
    <t>Ⅰ-840</t>
  </si>
  <si>
    <t>202K連島町西之浦003</t>
  </si>
  <si>
    <t>Ⅰ-0841</t>
  </si>
  <si>
    <t>202K連島町西之浦004</t>
  </si>
  <si>
    <t>Ⅰ-0844</t>
  </si>
  <si>
    <t>202K連島町西之浦005</t>
  </si>
  <si>
    <t>Ⅰ-859</t>
  </si>
  <si>
    <t>202K連島町西之浦006</t>
  </si>
  <si>
    <t>Ⅰ-864</t>
  </si>
  <si>
    <t>202K連島町西之浦007</t>
  </si>
  <si>
    <t>Ⅰ-867</t>
  </si>
  <si>
    <t>202K連島町西之浦008</t>
  </si>
  <si>
    <t>Ⅰ-868</t>
  </si>
  <si>
    <t>202K連島町西之浦009</t>
  </si>
  <si>
    <t>Ⅰ-2052</t>
  </si>
  <si>
    <t>202K連島町西之浦010</t>
  </si>
  <si>
    <t>連島弁財天</t>
  </si>
  <si>
    <t>202D連島町西之浦001</t>
  </si>
  <si>
    <t>Ⅰ-22034-1</t>
  </si>
  <si>
    <t>202D連島町西之浦002</t>
  </si>
  <si>
    <t>Ⅰ-22034-2</t>
  </si>
  <si>
    <t>202D連島町西之浦003</t>
  </si>
  <si>
    <t>Ⅰ-22035</t>
  </si>
  <si>
    <t>連島町矢柄</t>
  </si>
  <si>
    <t>202K連島町矢柄001</t>
  </si>
  <si>
    <t>Ⅰ-2223</t>
  </si>
  <si>
    <t>202K連島町矢柄002</t>
  </si>
  <si>
    <t>Ⅰ-855</t>
  </si>
  <si>
    <t>202K連島町矢柄003</t>
  </si>
  <si>
    <t>Ⅰ-860</t>
  </si>
  <si>
    <t>徳芳</t>
  </si>
  <si>
    <t>202K徳芳001</t>
  </si>
  <si>
    <t>Ⅰ-798</t>
  </si>
  <si>
    <t>202K徳芳002</t>
  </si>
  <si>
    <t>Ⅰ-0799</t>
  </si>
  <si>
    <t>202K徳芳003</t>
  </si>
  <si>
    <t>Ⅱ-0652</t>
  </si>
  <si>
    <t>鳥羽</t>
  </si>
  <si>
    <t>202K鳥羽001</t>
  </si>
  <si>
    <t>Ⅰ-0797</t>
  </si>
  <si>
    <t>中帯江</t>
  </si>
  <si>
    <t>202K中帯江001</t>
  </si>
  <si>
    <t>Ⅰ-802</t>
  </si>
  <si>
    <t>中庄</t>
  </si>
  <si>
    <t>202K中庄001</t>
  </si>
  <si>
    <t>Ⅰ-801</t>
  </si>
  <si>
    <t>西岡</t>
  </si>
  <si>
    <t>202D西岡001</t>
  </si>
  <si>
    <t>Ⅰ-22015</t>
  </si>
  <si>
    <t>西坂</t>
  </si>
  <si>
    <t>202K西坂001</t>
  </si>
  <si>
    <t>Ⅰ-2212</t>
  </si>
  <si>
    <t>202K西坂002</t>
  </si>
  <si>
    <t>Ⅰ-0785</t>
  </si>
  <si>
    <t>202K西坂003</t>
  </si>
  <si>
    <t>Ⅰ-0796</t>
  </si>
  <si>
    <t>羽島</t>
  </si>
  <si>
    <t>202K羽島001</t>
  </si>
  <si>
    <t>Ⅰ-803</t>
  </si>
  <si>
    <t>202K羽島002</t>
  </si>
  <si>
    <t>Ⅰ-804</t>
  </si>
  <si>
    <t>202K羽島003</t>
  </si>
  <si>
    <t>Ⅰ-807</t>
  </si>
  <si>
    <t>202K羽島004</t>
  </si>
  <si>
    <t>Ⅰ-810</t>
  </si>
  <si>
    <t>202K羽島005</t>
  </si>
  <si>
    <t>Ⅰ-812</t>
  </si>
  <si>
    <t>202K羽島006</t>
  </si>
  <si>
    <t>202K羽島007</t>
  </si>
  <si>
    <t>Ⅱ-654</t>
  </si>
  <si>
    <t>202K羽島008</t>
  </si>
  <si>
    <t>Ⅲ-107</t>
  </si>
  <si>
    <t>林</t>
  </si>
  <si>
    <t>202K林001</t>
  </si>
  <si>
    <t>Ⅰ-2227</t>
  </si>
  <si>
    <t>202D林001</t>
  </si>
  <si>
    <t>Ⅰ-22059</t>
  </si>
  <si>
    <t>202D林002</t>
  </si>
  <si>
    <t>Ⅰ-22060</t>
  </si>
  <si>
    <t>202D林003</t>
  </si>
  <si>
    <t>Ⅰ-22061</t>
  </si>
  <si>
    <t>202D林004</t>
  </si>
  <si>
    <t>Ⅰ-22081</t>
  </si>
  <si>
    <t>202D林005</t>
  </si>
  <si>
    <t>南市場川-2</t>
  </si>
  <si>
    <t>広江</t>
  </si>
  <si>
    <t>202K広江001</t>
  </si>
  <si>
    <t>Ⅰ-882-1</t>
  </si>
  <si>
    <t>202K広江002</t>
  </si>
  <si>
    <t>Ⅰ-882-2</t>
  </si>
  <si>
    <t>202K広江003</t>
  </si>
  <si>
    <t>Ⅰ-878</t>
  </si>
  <si>
    <t>202K広江004</t>
  </si>
  <si>
    <t>Ⅰ-0879</t>
  </si>
  <si>
    <t>202K広江005</t>
  </si>
  <si>
    <t>Ⅰ-880</t>
  </si>
  <si>
    <t>202K広江006</t>
  </si>
  <si>
    <t>Ⅰ-0881</t>
  </si>
  <si>
    <t>202K広江007</t>
  </si>
  <si>
    <t>Ⅱ-0674</t>
  </si>
  <si>
    <t>202D広江001</t>
  </si>
  <si>
    <t>Ⅰ-22053</t>
  </si>
  <si>
    <t>202D広江002</t>
  </si>
  <si>
    <t>Ⅰ-22071</t>
  </si>
  <si>
    <t>202D広江003</t>
  </si>
  <si>
    <t>Ⅰ-22072</t>
  </si>
  <si>
    <t>202D広江004</t>
  </si>
  <si>
    <t>Ⅲ-22054</t>
  </si>
  <si>
    <t>202K福井001</t>
  </si>
  <si>
    <t>Ⅲ-0111</t>
  </si>
  <si>
    <t>福江</t>
  </si>
  <si>
    <t>202K福江001</t>
  </si>
  <si>
    <t>Ⅰ-2228</t>
  </si>
  <si>
    <t>202K福江002</t>
  </si>
  <si>
    <t>Ⅰ-2229</t>
  </si>
  <si>
    <t>202K福江003</t>
  </si>
  <si>
    <t>Ⅱ-676</t>
  </si>
  <si>
    <t>202K福江004</t>
  </si>
  <si>
    <t>Ⅱ-677</t>
  </si>
  <si>
    <t>202D福江001</t>
  </si>
  <si>
    <t>Ⅲ-22055</t>
  </si>
  <si>
    <t>202D福江002</t>
  </si>
  <si>
    <t>Ⅰ-22080</t>
  </si>
  <si>
    <t>福田町浦田</t>
  </si>
  <si>
    <t>202K福田町浦田001</t>
  </si>
  <si>
    <t>Ⅰ-847</t>
  </si>
  <si>
    <t>202K福田町浦田002</t>
  </si>
  <si>
    <t>Ⅰ-849</t>
  </si>
  <si>
    <t>202K福田町浦田003</t>
  </si>
  <si>
    <t>Ⅰ-850</t>
  </si>
  <si>
    <t>202K福田町浦田004</t>
  </si>
  <si>
    <t>Ⅰ-852</t>
  </si>
  <si>
    <t>202K福田町浦田005</t>
  </si>
  <si>
    <t>Ⅰ-0843</t>
  </si>
  <si>
    <t>202K福田町浦田006</t>
  </si>
  <si>
    <t>Ⅰ-0853</t>
  </si>
  <si>
    <t>202K福田町浦田007</t>
  </si>
  <si>
    <t>Ⅱ-0671</t>
  </si>
  <si>
    <t>202K福田町浦田008</t>
  </si>
  <si>
    <t>浦田(1)</t>
  </si>
  <si>
    <t>福田町古新田</t>
  </si>
  <si>
    <t>202K福田町古新田001</t>
  </si>
  <si>
    <t>Ⅰ-876</t>
  </si>
  <si>
    <t>202K福田町古新田002</t>
  </si>
  <si>
    <t>Ⅰ-0874</t>
  </si>
  <si>
    <t>202K福田町古新田003</t>
  </si>
  <si>
    <t>Ⅱ-673</t>
  </si>
  <si>
    <t>202D福田町古新田001</t>
  </si>
  <si>
    <t>Ⅰ-22052</t>
  </si>
  <si>
    <t>福田町福田</t>
  </si>
  <si>
    <t>202K福田町福田001</t>
  </si>
  <si>
    <t>Ⅰ-870</t>
  </si>
  <si>
    <t>202K福田町福田002</t>
  </si>
  <si>
    <t>Ⅰ-0857</t>
  </si>
  <si>
    <t>202K福田町福田003</t>
  </si>
  <si>
    <t>Ⅰ-861</t>
  </si>
  <si>
    <t>202K福田町福田004</t>
  </si>
  <si>
    <t>Ⅰ-862</t>
  </si>
  <si>
    <t>202K福田町福田005</t>
  </si>
  <si>
    <t>Ⅰ-0869</t>
  </si>
  <si>
    <t>202K福田町福田006</t>
  </si>
  <si>
    <t>Ⅰ-871</t>
  </si>
  <si>
    <t>202K福田町福田007</t>
  </si>
  <si>
    <t>Ⅰ-873</t>
  </si>
  <si>
    <t>202K福田町福田008</t>
  </si>
  <si>
    <t>福田(1)</t>
  </si>
  <si>
    <t>202D福田町福田001</t>
  </si>
  <si>
    <t>Ⅰ-22051-1</t>
  </si>
  <si>
    <t>202D福田町福田002</t>
  </si>
  <si>
    <t>Ⅰ-22051-2</t>
  </si>
  <si>
    <t>202D福田町福田003</t>
  </si>
  <si>
    <t>Ⅰ-22048-1</t>
  </si>
  <si>
    <t>202D福田町福田004</t>
  </si>
  <si>
    <t>Ⅰ-22048-2</t>
  </si>
  <si>
    <t>藤戸町天城</t>
  </si>
  <si>
    <t>202K藤戸町天城001</t>
  </si>
  <si>
    <t>Ⅰ-0823</t>
  </si>
  <si>
    <t>202K藤戸町天城002</t>
  </si>
  <si>
    <t>Ⅰ-0824</t>
  </si>
  <si>
    <t>202K藤戸町天城003</t>
  </si>
  <si>
    <t>Ⅰ-826</t>
  </si>
  <si>
    <t>202K藤戸町天城004</t>
  </si>
  <si>
    <t>Ⅰ-0827</t>
  </si>
  <si>
    <t>202K藤戸町天城005</t>
  </si>
  <si>
    <t>Ⅰ-0828</t>
  </si>
  <si>
    <t>202K藤戸町天城006</t>
  </si>
  <si>
    <t>Ⅰ-829</t>
  </si>
  <si>
    <t>202K藤戸町天城007</t>
  </si>
  <si>
    <t>天城(I)</t>
  </si>
  <si>
    <t>202K藤戸町天城008</t>
  </si>
  <si>
    <t>天城(J)</t>
  </si>
  <si>
    <t>202K藤戸町天城009</t>
  </si>
  <si>
    <t>天城(K)</t>
  </si>
  <si>
    <t>202K藤戸町天城010</t>
  </si>
  <si>
    <t>天城(L)</t>
  </si>
  <si>
    <t>202K藤戸町天城011</t>
  </si>
  <si>
    <t>天城(M)</t>
  </si>
  <si>
    <t>202K藤戸町天城012</t>
  </si>
  <si>
    <t>天城(G)</t>
  </si>
  <si>
    <t>202K藤戸町天城013</t>
  </si>
  <si>
    <t>天城(H)</t>
  </si>
  <si>
    <t>藤戸町藤戸</t>
  </si>
  <si>
    <t>202K藤戸町藤戸001</t>
  </si>
  <si>
    <t>Ⅰ-831</t>
  </si>
  <si>
    <t>202K藤戸町藤戸002</t>
  </si>
  <si>
    <t>Ⅰ-832</t>
  </si>
  <si>
    <t>202K藤戸町藤戸003</t>
  </si>
  <si>
    <t>Ⅰ-833-1</t>
  </si>
  <si>
    <t>202K藤戸町藤戸004</t>
  </si>
  <si>
    <t>Ⅰ-833-2</t>
  </si>
  <si>
    <t>202K藤戸町藤戸005</t>
  </si>
  <si>
    <t>Ⅰ-834</t>
  </si>
  <si>
    <t>202K藤戸町藤戸006</t>
  </si>
  <si>
    <t>Ⅰ-835-2</t>
  </si>
  <si>
    <t>202K藤戸町藤戸007</t>
  </si>
  <si>
    <t>Ⅰ-836</t>
  </si>
  <si>
    <t>二子</t>
  </si>
  <si>
    <t>202K二子001</t>
  </si>
  <si>
    <t>Ⅰ-788-1</t>
  </si>
  <si>
    <t>202K二子002</t>
  </si>
  <si>
    <t>Ⅰ-788-2</t>
  </si>
  <si>
    <t>202K二子003</t>
  </si>
  <si>
    <t>Ⅰ-0786</t>
  </si>
  <si>
    <t>202K二子004</t>
  </si>
  <si>
    <t>Ⅰ-787</t>
  </si>
  <si>
    <t>202D二子001</t>
  </si>
  <si>
    <t>Ⅰ-22021</t>
  </si>
  <si>
    <t>202D二子002</t>
  </si>
  <si>
    <t>Ⅲ-22022</t>
  </si>
  <si>
    <t>二日市</t>
  </si>
  <si>
    <t>202K二日市001</t>
  </si>
  <si>
    <t>Ⅰ-0814</t>
  </si>
  <si>
    <t>船倉町</t>
  </si>
  <si>
    <t>202K船倉町001</t>
  </si>
  <si>
    <t>Ⅰ-813</t>
  </si>
  <si>
    <t>202K船倉町002</t>
  </si>
  <si>
    <t>Ⅰ-811</t>
  </si>
  <si>
    <t>202K船倉町003</t>
  </si>
  <si>
    <t>Ⅱ-653</t>
  </si>
  <si>
    <t>本町</t>
  </si>
  <si>
    <t>202K本町001</t>
  </si>
  <si>
    <t>Ⅰ-805</t>
  </si>
  <si>
    <t>202K本町002</t>
  </si>
  <si>
    <t>Ⅰ-806</t>
  </si>
  <si>
    <t>202K本町003</t>
  </si>
  <si>
    <t>松江</t>
  </si>
  <si>
    <t>202K松江001</t>
  </si>
  <si>
    <t>Ⅰ-884</t>
  </si>
  <si>
    <t>202K松江002</t>
  </si>
  <si>
    <t>Ⅲ-0113</t>
  </si>
  <si>
    <t>松島</t>
  </si>
  <si>
    <t>202K松島001</t>
  </si>
  <si>
    <t>Ⅰ-790</t>
  </si>
  <si>
    <t>202K松島002</t>
  </si>
  <si>
    <t>Ⅰ-0791</t>
  </si>
  <si>
    <t>202K松島003</t>
  </si>
  <si>
    <t>Ⅰ-792</t>
  </si>
  <si>
    <t>202K松島004</t>
  </si>
  <si>
    <t>Ⅰ-0793</t>
  </si>
  <si>
    <t>水島北亀島町</t>
  </si>
  <si>
    <t>202K水島北亀島町001</t>
  </si>
  <si>
    <t>Ⅰ-877</t>
  </si>
  <si>
    <t>三田</t>
  </si>
  <si>
    <t>202D三田001</t>
  </si>
  <si>
    <t>Ⅰ-22018</t>
  </si>
  <si>
    <t>202D三田002</t>
  </si>
  <si>
    <t>Ⅰ-22019</t>
  </si>
  <si>
    <t>202D三田003</t>
  </si>
  <si>
    <t>Ⅰ-22020</t>
  </si>
  <si>
    <t>山地</t>
  </si>
  <si>
    <t>202K山地001</t>
  </si>
  <si>
    <t>Ⅱ-648</t>
  </si>
  <si>
    <t>呼松</t>
  </si>
  <si>
    <t>202K呼松001</t>
  </si>
  <si>
    <t>Ⅰ-0883</t>
  </si>
  <si>
    <t>202D呼松001</t>
  </si>
  <si>
    <t>Ⅰ-22069</t>
  </si>
  <si>
    <t>202D呼松002</t>
  </si>
  <si>
    <t>Ⅰ-22070</t>
  </si>
  <si>
    <t>船穂町</t>
  </si>
  <si>
    <t>船穂町船穂</t>
  </si>
  <si>
    <t>202K船穂町船穂001</t>
  </si>
  <si>
    <t>Ⅰ-1074</t>
  </si>
  <si>
    <t>202K船穂町船穂002</t>
  </si>
  <si>
    <t>Ⅰ-1075</t>
  </si>
  <si>
    <t>202K船穂町船穂003</t>
  </si>
  <si>
    <t>Ⅰ-2254</t>
  </si>
  <si>
    <t>202K船穂町船穂004</t>
  </si>
  <si>
    <t>Ⅱ-796</t>
  </si>
  <si>
    <t>202K船穂町船穂005</t>
  </si>
  <si>
    <t>Ⅱ-797</t>
  </si>
  <si>
    <t>202K船穂町船穂006</t>
  </si>
  <si>
    <t>外開</t>
  </si>
  <si>
    <t>202D船穂町船穂001</t>
  </si>
  <si>
    <t>Ⅲ-27004</t>
  </si>
  <si>
    <t>202J船穂町船穂001</t>
  </si>
  <si>
    <t>鶏尾</t>
  </si>
  <si>
    <t>船穂町水江</t>
  </si>
  <si>
    <t>202K船穂町水江001</t>
  </si>
  <si>
    <t>Ⅰ-1073</t>
  </si>
  <si>
    <t>202K船穂町水江002</t>
  </si>
  <si>
    <t>又串(B)</t>
  </si>
  <si>
    <t>202K船穂町水江003</t>
  </si>
  <si>
    <t>又串(C)</t>
  </si>
  <si>
    <t>船穂町柳井原</t>
  </si>
  <si>
    <t>202K船穂町柳井原001</t>
  </si>
  <si>
    <t>Ⅰ-1071</t>
  </si>
  <si>
    <t>202K船穂町柳井原002</t>
  </si>
  <si>
    <t>Ⅰ-1072</t>
  </si>
  <si>
    <t>202K船穂町柳井原003</t>
  </si>
  <si>
    <t>Ⅱ-795</t>
  </si>
  <si>
    <t>202K船穂町柳井原004</t>
  </si>
  <si>
    <t>Ⅲ-140-1</t>
  </si>
  <si>
    <t>202K船穂町柳井原005</t>
  </si>
  <si>
    <t>Ⅲ-140-2</t>
  </si>
  <si>
    <t>202D船穂町柳井原001</t>
  </si>
  <si>
    <t>Ⅱ-27001</t>
  </si>
  <si>
    <t>202D船穂町柳井原002</t>
  </si>
  <si>
    <t>Ⅲ-27002</t>
  </si>
  <si>
    <t>202D船穂町柳井原003</t>
  </si>
  <si>
    <t>Ⅱ-27003</t>
  </si>
  <si>
    <t>202J船穂町柳井原001</t>
  </si>
  <si>
    <t>202J船穂町柳井原002</t>
  </si>
  <si>
    <t>横山</t>
  </si>
  <si>
    <t>真備町</t>
  </si>
  <si>
    <t>真備町市場</t>
  </si>
  <si>
    <t>202K真備町市場001</t>
  </si>
  <si>
    <t>Ⅱ-798</t>
  </si>
  <si>
    <t>202K真備町市場002</t>
  </si>
  <si>
    <t>Ⅱ-799</t>
  </si>
  <si>
    <t>202D真備町市場001</t>
  </si>
  <si>
    <t>Ⅰ-28005</t>
  </si>
  <si>
    <t>202D真備町市場002</t>
  </si>
  <si>
    <t>Ⅰ-28040</t>
  </si>
  <si>
    <t>202D真備町市場003</t>
  </si>
  <si>
    <t>Ⅲ-28008</t>
  </si>
  <si>
    <t>202D真備町市場004</t>
  </si>
  <si>
    <t>Ⅰ-28001</t>
  </si>
  <si>
    <t>202D真備町市場005</t>
  </si>
  <si>
    <t>Ⅰ-28002</t>
  </si>
  <si>
    <t>202D真備町市場006</t>
  </si>
  <si>
    <t>Ⅰ-28004</t>
  </si>
  <si>
    <t>202D真備町市場007</t>
  </si>
  <si>
    <t>Ⅰ-28006</t>
  </si>
  <si>
    <t>202D真備町市場008</t>
  </si>
  <si>
    <t>Ⅰ-28007</t>
  </si>
  <si>
    <t>202D真備町市場009</t>
  </si>
  <si>
    <t>Ⅰ-28011</t>
  </si>
  <si>
    <t>202D真備町市場010</t>
  </si>
  <si>
    <t>Ⅲ-28003</t>
  </si>
  <si>
    <t>202D真備町市場011</t>
  </si>
  <si>
    <t>Ⅱ-28012</t>
  </si>
  <si>
    <t>202D真備町市場012</t>
  </si>
  <si>
    <t>Ⅱ-28015</t>
  </si>
  <si>
    <t>202D真備町市場013</t>
  </si>
  <si>
    <t>Ⅱ-28035</t>
  </si>
  <si>
    <t>202D真備町市場014</t>
  </si>
  <si>
    <t>Ⅲ-28009</t>
  </si>
  <si>
    <t>202D真備町市場015</t>
  </si>
  <si>
    <t>Ⅲ-28010</t>
  </si>
  <si>
    <t>202D真備町市場016</t>
  </si>
  <si>
    <t>Ⅲ-28013</t>
  </si>
  <si>
    <t>202D真備町市場017</t>
  </si>
  <si>
    <t>Ⅲ-28014</t>
  </si>
  <si>
    <t>202D真備町市場018</t>
  </si>
  <si>
    <t>Ⅲ-28017</t>
  </si>
  <si>
    <t>202D真備町市場019</t>
  </si>
  <si>
    <t>Ⅲ-28018</t>
  </si>
  <si>
    <t>202D真備町市場020</t>
  </si>
  <si>
    <t>Ⅲ-28019</t>
  </si>
  <si>
    <t>202D真備町市場021</t>
  </si>
  <si>
    <t>Ⅲ-28029</t>
  </si>
  <si>
    <t>真備町尾崎</t>
  </si>
  <si>
    <t>202K真備町尾崎001</t>
  </si>
  <si>
    <t>Ⅰ-1083</t>
  </si>
  <si>
    <t>202D真備町尾崎001</t>
  </si>
  <si>
    <t>Ⅰ-28024</t>
  </si>
  <si>
    <t>202D真備町尾崎002</t>
  </si>
  <si>
    <t>Ⅲ-28022</t>
  </si>
  <si>
    <t>202D真備町尾崎003</t>
  </si>
  <si>
    <t>Ⅲ-28023</t>
  </si>
  <si>
    <t>真備町上二万</t>
  </si>
  <si>
    <t>202K真備町上二万001</t>
  </si>
  <si>
    <t>Ⅰ-1087-1</t>
  </si>
  <si>
    <t>202K真備町上二万002</t>
  </si>
  <si>
    <t>Ⅰ-1087-2</t>
  </si>
  <si>
    <t>202D真備町上二万001</t>
  </si>
  <si>
    <t>Ⅰ-28072</t>
  </si>
  <si>
    <t>202D真備町上二万002</t>
  </si>
  <si>
    <t>Ⅰ-28073</t>
  </si>
  <si>
    <t>202D真備町上二万003</t>
  </si>
  <si>
    <t>Ⅰ-28074</t>
  </si>
  <si>
    <t>202D真備町上二万004</t>
  </si>
  <si>
    <t>Ⅰ-28077</t>
  </si>
  <si>
    <t>202D真備町上二万005</t>
  </si>
  <si>
    <t>Ⅰ-28078</t>
  </si>
  <si>
    <t>202D真備町上二万006</t>
  </si>
  <si>
    <t>Ⅱ-28075</t>
  </si>
  <si>
    <t>202D真備町上二万007</t>
  </si>
  <si>
    <t>Ⅱ-28076-1</t>
  </si>
  <si>
    <t>202D真備町上二万008</t>
  </si>
  <si>
    <t>Ⅱ-28076-2</t>
  </si>
  <si>
    <t>202J真備町上二万001</t>
  </si>
  <si>
    <t>金山</t>
  </si>
  <si>
    <t>真備町川辺</t>
  </si>
  <si>
    <t>202K真備町川辺001</t>
  </si>
  <si>
    <t>Ⅱ-801</t>
  </si>
  <si>
    <t>202D真備町川辺001</t>
  </si>
  <si>
    <t>Ⅲ-28083</t>
  </si>
  <si>
    <t>真備町下二万</t>
  </si>
  <si>
    <t>202D真備町下二万001</t>
  </si>
  <si>
    <t>Ⅰ-28070</t>
  </si>
  <si>
    <t>202D真備町下二万002</t>
  </si>
  <si>
    <t>Ⅰ-28079</t>
  </si>
  <si>
    <t>202D真備町下二万003</t>
  </si>
  <si>
    <t>Ⅰ-28082</t>
  </si>
  <si>
    <t>202D真備町下二万004</t>
  </si>
  <si>
    <t>Ⅱ-28080</t>
  </si>
  <si>
    <t>202D真備町下二万005</t>
  </si>
  <si>
    <t>Ⅱ-28081</t>
  </si>
  <si>
    <t>202D真備町下二万006</t>
  </si>
  <si>
    <t>Ⅲ-28071</t>
  </si>
  <si>
    <t>202J真備町下二万001</t>
  </si>
  <si>
    <t>真備町妹</t>
  </si>
  <si>
    <t>202K真備町妹001</t>
  </si>
  <si>
    <t>Ⅰ-2255</t>
  </si>
  <si>
    <t>202D真備町妹001</t>
  </si>
  <si>
    <t>Ⅰ-28056</t>
  </si>
  <si>
    <t>202D真備町妹002</t>
  </si>
  <si>
    <t>Ⅰ-28058</t>
  </si>
  <si>
    <t>202D真備町妹003</t>
  </si>
  <si>
    <t>Ⅱ-28057</t>
  </si>
  <si>
    <t>202D真備町妹004</t>
  </si>
  <si>
    <t>Ⅰ-28041</t>
  </si>
  <si>
    <t>202D真備町妹005</t>
  </si>
  <si>
    <t>Ⅰ-28052</t>
  </si>
  <si>
    <t>202D真備町妹006</t>
  </si>
  <si>
    <t>Ⅱ-28021</t>
  </si>
  <si>
    <t>202D真備町妹007</t>
  </si>
  <si>
    <t>Ⅱ-28049</t>
  </si>
  <si>
    <t>202D真備町妹008</t>
  </si>
  <si>
    <t>Ⅱ-28050</t>
  </si>
  <si>
    <t>202D真備町妹009</t>
  </si>
  <si>
    <t>Ⅱ-28053</t>
  </si>
  <si>
    <t>202D真備町妹010</t>
  </si>
  <si>
    <t>Ⅲ-28044</t>
  </si>
  <si>
    <t>202D真備町妹011</t>
  </si>
  <si>
    <t>Ⅲ-28051</t>
  </si>
  <si>
    <t>202D真備町妹012</t>
  </si>
  <si>
    <t>Ⅱ-28036</t>
  </si>
  <si>
    <t>202D真備町妹013</t>
  </si>
  <si>
    <t>Ⅱ-28037</t>
  </si>
  <si>
    <t>202D真備町妹014</t>
  </si>
  <si>
    <t>Ⅱ-28038</t>
  </si>
  <si>
    <t>202D真備町妹015</t>
  </si>
  <si>
    <t>Ⅱ-28045</t>
  </si>
  <si>
    <t>202D真備町妹016</t>
  </si>
  <si>
    <t>Ⅱ-28046</t>
  </si>
  <si>
    <t>202D真備町妹017</t>
  </si>
  <si>
    <t>Ⅱ-28047</t>
  </si>
  <si>
    <t>202D真備町妹018</t>
  </si>
  <si>
    <t>Ⅱ-28048</t>
  </si>
  <si>
    <t>202D真備町妹019</t>
  </si>
  <si>
    <t>Ⅱ-28054</t>
  </si>
  <si>
    <t>202D真備町妹020</t>
  </si>
  <si>
    <t>Ⅱ-28039</t>
  </si>
  <si>
    <t>202D真備町妹021</t>
  </si>
  <si>
    <t>Ⅲ-28042</t>
  </si>
  <si>
    <t>202D真備町妹022</t>
  </si>
  <si>
    <t>Ⅲ-28043</t>
  </si>
  <si>
    <t>202D真備町妹023</t>
  </si>
  <si>
    <t>Ⅲ-28055</t>
  </si>
  <si>
    <t>真備町辻田</t>
  </si>
  <si>
    <t>202K真備町辻田001</t>
  </si>
  <si>
    <t>辻田</t>
  </si>
  <si>
    <t>202K真備町辻田002</t>
  </si>
  <si>
    <t>Ⅰ-1079</t>
  </si>
  <si>
    <t>202K真備町辻田003</t>
  </si>
  <si>
    <t>Ⅰ-1077</t>
  </si>
  <si>
    <t>202K真備町辻田004</t>
  </si>
  <si>
    <t>Ⅰ-1078</t>
  </si>
  <si>
    <t>真備町服部</t>
  </si>
  <si>
    <t>202K真備町服部001</t>
  </si>
  <si>
    <t>Ⅰ-1086</t>
  </si>
  <si>
    <t>202D真備町服部001</t>
  </si>
  <si>
    <t>Ⅰ-28063</t>
  </si>
  <si>
    <t>202D真備町服部002</t>
  </si>
  <si>
    <t>Ⅰ-28064</t>
  </si>
  <si>
    <t>202D真備町服部003</t>
  </si>
  <si>
    <t>Ⅰ-28065</t>
  </si>
  <si>
    <t>202D真備町服部004</t>
  </si>
  <si>
    <t>Ⅰ-28059</t>
  </si>
  <si>
    <t>202D真備町服部005</t>
  </si>
  <si>
    <t>Ⅰ-28060</t>
  </si>
  <si>
    <t>202D真備町服部006</t>
  </si>
  <si>
    <t>Ⅰ-28061</t>
  </si>
  <si>
    <t>202D真備町服部007</t>
  </si>
  <si>
    <t>Ⅰ-28062</t>
  </si>
  <si>
    <t>真備町箭田</t>
  </si>
  <si>
    <t>202K真備町箭田001</t>
  </si>
  <si>
    <t>Ⅰ-1080</t>
  </si>
  <si>
    <t>202K真備町箭田002</t>
  </si>
  <si>
    <t>Ⅰ-1082</t>
  </si>
  <si>
    <t>202K真備町箭田003</t>
  </si>
  <si>
    <t>Ⅰ-1084</t>
  </si>
  <si>
    <t>202K真備町箭田004</t>
  </si>
  <si>
    <t>Ⅰ-1085</t>
  </si>
  <si>
    <t>202K真備町箭田005</t>
  </si>
  <si>
    <t>Ⅱ-800</t>
  </si>
  <si>
    <t>202K真備町箭田006</t>
  </si>
  <si>
    <t>Ⅰ-1081</t>
  </si>
  <si>
    <t>202D真備町箭田001</t>
  </si>
  <si>
    <t>Ⅰ-28069</t>
  </si>
  <si>
    <t>202D真備町箭田002</t>
  </si>
  <si>
    <t>Ⅰ-28028</t>
  </si>
  <si>
    <t>202D真備町箭田003</t>
  </si>
  <si>
    <t>Ⅰ-28066</t>
  </si>
  <si>
    <t>202D真備町箭田004</t>
  </si>
  <si>
    <t>Ⅱ-28068</t>
  </si>
  <si>
    <t>202D真備町箭田005</t>
  </si>
  <si>
    <t>Ⅲ-28067</t>
  </si>
  <si>
    <t>202D真備町箭田006</t>
  </si>
  <si>
    <t>Ⅰ-28030</t>
  </si>
  <si>
    <t>202D真備町箭田007</t>
  </si>
  <si>
    <t>Ⅱ-28025</t>
  </si>
  <si>
    <t>202D真備町箭田008</t>
  </si>
  <si>
    <t>Ⅲ-28026</t>
  </si>
  <si>
    <t>202D真備町箭田009</t>
  </si>
  <si>
    <t>Ⅲ-28027</t>
  </si>
  <si>
    <t>202D真備町箭田010</t>
  </si>
  <si>
    <t>Ⅲ-28033</t>
  </si>
  <si>
    <t>　　　　　 　事象別
　市町村 </t>
    <rPh sb="7" eb="9">
      <t>ジショウ</t>
    </rPh>
    <rPh sb="9" eb="10">
      <t>ベツ</t>
    </rPh>
    <phoneticPr fontId="4"/>
  </si>
  <si>
    <t>　　　　　　 事象別
　区別 </t>
    <rPh sb="7" eb="9">
      <t>ジショウ</t>
    </rPh>
    <rPh sb="9" eb="10">
      <t>ベツ</t>
    </rPh>
    <rPh sb="14" eb="16">
      <t>クベツ</t>
    </rPh>
    <phoneticPr fontId="4"/>
  </si>
  <si>
    <t>土砂災害警戒区域等の指定箇所一覧表（岡山市中区）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2">
      <t>ナカ</t>
    </rPh>
    <rPh sb="22" eb="23">
      <t>ク</t>
    </rPh>
    <phoneticPr fontId="4"/>
  </si>
  <si>
    <t>赤坂台</t>
  </si>
  <si>
    <t>201K赤坂台001</t>
  </si>
  <si>
    <t>Ⅰ-17</t>
  </si>
  <si>
    <t>網浜</t>
  </si>
  <si>
    <t>201K網浜001</t>
  </si>
  <si>
    <t>Ⅰ-0201</t>
  </si>
  <si>
    <t>今谷</t>
  </si>
  <si>
    <t>201K今谷001</t>
  </si>
  <si>
    <t>Ⅰ-169</t>
  </si>
  <si>
    <t>奥市</t>
  </si>
  <si>
    <t>201K奥市001</t>
  </si>
  <si>
    <t>Ⅰ-0183</t>
  </si>
  <si>
    <t>201D奥市001</t>
  </si>
  <si>
    <t>Ⅱ-01244</t>
  </si>
  <si>
    <t>御成町</t>
  </si>
  <si>
    <t>201K御成町001</t>
  </si>
  <si>
    <t>Ⅰ-0182</t>
  </si>
  <si>
    <t>201K御成町002</t>
  </si>
  <si>
    <t>Ⅱ-0076</t>
  </si>
  <si>
    <t>門田文化町</t>
  </si>
  <si>
    <t>201K門田文化町001</t>
  </si>
  <si>
    <t>Ⅰ-0186</t>
  </si>
  <si>
    <t>201K門田文化町002</t>
  </si>
  <si>
    <t>Ⅰ-0187</t>
  </si>
  <si>
    <t>201K門田文化町003</t>
  </si>
  <si>
    <t>Ⅰ-0188</t>
  </si>
  <si>
    <t>201K門田文化町004</t>
  </si>
  <si>
    <t>Ⅰ-0189</t>
  </si>
  <si>
    <t>201K門田文化町005</t>
  </si>
  <si>
    <t>Ⅰ-190</t>
  </si>
  <si>
    <t>門田本町</t>
  </si>
  <si>
    <t>201K門田本町001</t>
  </si>
  <si>
    <t>Ⅰ-0197</t>
  </si>
  <si>
    <t>201K門田本町002</t>
  </si>
  <si>
    <t>Ⅰ-0198</t>
  </si>
  <si>
    <t>201K門田本町003</t>
  </si>
  <si>
    <t>Ⅰ-0199</t>
  </si>
  <si>
    <t>201K門田本町004</t>
  </si>
  <si>
    <t>Ⅰ-0200</t>
  </si>
  <si>
    <t>祇園</t>
  </si>
  <si>
    <t>201K祇園001</t>
  </si>
  <si>
    <t>Ⅰ-131</t>
  </si>
  <si>
    <t>201K祇園002</t>
  </si>
  <si>
    <t>Ⅰ-129</t>
  </si>
  <si>
    <t>201D祇園001</t>
  </si>
  <si>
    <t>Ⅰ-01190</t>
  </si>
  <si>
    <t>201D祇園002</t>
  </si>
  <si>
    <t>Ⅰ-01185</t>
  </si>
  <si>
    <t>201D祇園003</t>
  </si>
  <si>
    <t>Ⅰ-01186</t>
  </si>
  <si>
    <t>201D祇園004</t>
  </si>
  <si>
    <t>Ⅰ-01187</t>
  </si>
  <si>
    <t>国富</t>
  </si>
  <si>
    <t>201K国富001</t>
  </si>
  <si>
    <t>Ⅰ-0178</t>
  </si>
  <si>
    <t>201K国富002</t>
  </si>
  <si>
    <t>Ⅰ-0175</t>
  </si>
  <si>
    <t>201K国富003</t>
  </si>
  <si>
    <t>Ⅰ-0176</t>
  </si>
  <si>
    <t>201K国富004</t>
  </si>
  <si>
    <t>Ⅰ-0177</t>
  </si>
  <si>
    <t>201K国富005</t>
  </si>
  <si>
    <t>国富(E)</t>
  </si>
  <si>
    <t>201K国富006</t>
  </si>
  <si>
    <t>Ⅰ-0170</t>
  </si>
  <si>
    <t>201D国富001</t>
  </si>
  <si>
    <t>Ⅰ-01243</t>
  </si>
  <si>
    <t>201D国富002</t>
  </si>
  <si>
    <t>Ⅰ-01242</t>
  </si>
  <si>
    <t>沢田</t>
  </si>
  <si>
    <t>201K沢田001</t>
  </si>
  <si>
    <t>Ⅰ-0172</t>
  </si>
  <si>
    <t>201K沢田002</t>
  </si>
  <si>
    <t>Ⅰ-0173</t>
  </si>
  <si>
    <t>201K沢田003</t>
  </si>
  <si>
    <t>Ⅱ-0075</t>
  </si>
  <si>
    <t>四御神</t>
  </si>
  <si>
    <t>201K四御神001</t>
  </si>
  <si>
    <t>201K四御神002</t>
  </si>
  <si>
    <t>Ⅰ-132</t>
  </si>
  <si>
    <t>201D四御神001</t>
  </si>
  <si>
    <t>Ⅰ-01192</t>
  </si>
  <si>
    <t>201D四御神002</t>
  </si>
  <si>
    <t>Ⅰ-01193</t>
  </si>
  <si>
    <t>201D四御神003</t>
  </si>
  <si>
    <t>Ⅰ-01194</t>
  </si>
  <si>
    <t>201D四御神004</t>
  </si>
  <si>
    <t>Ⅰ-01195</t>
  </si>
  <si>
    <t>下</t>
  </si>
  <si>
    <t>201K下001</t>
  </si>
  <si>
    <t>Ⅱ-0069</t>
  </si>
  <si>
    <t>賞田</t>
  </si>
  <si>
    <t>201D賞田001</t>
  </si>
  <si>
    <t>Ⅰ-01191</t>
  </si>
  <si>
    <t>土田</t>
  </si>
  <si>
    <t>201K土田001</t>
  </si>
  <si>
    <t>Ⅰ-133</t>
  </si>
  <si>
    <t>長利</t>
  </si>
  <si>
    <t>201K長利001</t>
  </si>
  <si>
    <t>Ⅰ-163</t>
  </si>
  <si>
    <t>原尾島</t>
  </si>
  <si>
    <t>201K原尾島001</t>
  </si>
  <si>
    <t>Ⅰ-171</t>
  </si>
  <si>
    <t>201D原尾島001</t>
  </si>
  <si>
    <t>Ⅰ-01240</t>
  </si>
  <si>
    <t>201D原尾島002</t>
  </si>
  <si>
    <t>Ⅰ-01241</t>
  </si>
  <si>
    <t>東山</t>
  </si>
  <si>
    <t>201K東山001</t>
  </si>
  <si>
    <t>Ⅰ-0184</t>
  </si>
  <si>
    <t>201K東山002</t>
  </si>
  <si>
    <t>Ⅰ-185</t>
  </si>
  <si>
    <t>平井</t>
  </si>
  <si>
    <t>201K平井001</t>
  </si>
  <si>
    <t>Ⅰ-206</t>
  </si>
  <si>
    <t>福泊</t>
  </si>
  <si>
    <t>201K福泊001</t>
  </si>
  <si>
    <t>Ⅰ-0181</t>
  </si>
  <si>
    <t>円山</t>
  </si>
  <si>
    <t>201K円山001</t>
  </si>
  <si>
    <t>(人)Ⅰ-16</t>
  </si>
  <si>
    <t>201K円山002</t>
  </si>
  <si>
    <t>Ⅰ-195</t>
  </si>
  <si>
    <t>201K円山003</t>
  </si>
  <si>
    <t>Ⅰ-0196</t>
  </si>
  <si>
    <t>201K円山004</t>
  </si>
  <si>
    <t>円山(C)</t>
  </si>
  <si>
    <t>湊</t>
  </si>
  <si>
    <t>201K湊001</t>
  </si>
  <si>
    <t>Ⅰ-0194</t>
  </si>
  <si>
    <t>201K湊002</t>
  </si>
  <si>
    <t>(人)Ⅰ-0018</t>
  </si>
  <si>
    <t>201K湊003</t>
  </si>
  <si>
    <t>(人)Ⅰ-0019</t>
  </si>
  <si>
    <t>201K湊004</t>
  </si>
  <si>
    <t>Ⅰ-0191</t>
  </si>
  <si>
    <t>201K湊005</t>
  </si>
  <si>
    <t>Ⅰ-192</t>
  </si>
  <si>
    <t>201K湊006</t>
  </si>
  <si>
    <t>Ⅰ-0193</t>
  </si>
  <si>
    <t>201K湊007</t>
  </si>
  <si>
    <t>Ⅰ-0202</t>
  </si>
  <si>
    <t>201K湊008</t>
  </si>
  <si>
    <t>Ⅰ-0203</t>
  </si>
  <si>
    <t>201K湊009</t>
  </si>
  <si>
    <t>Ⅰ-204</t>
  </si>
  <si>
    <t>201K湊010</t>
  </si>
  <si>
    <t>Ⅰ-205</t>
  </si>
  <si>
    <t>201K湊011</t>
  </si>
  <si>
    <t>Ⅰ-207</t>
  </si>
  <si>
    <t>201K湊012</t>
  </si>
  <si>
    <t>Ⅰ-208</t>
  </si>
  <si>
    <t>海吉</t>
  </si>
  <si>
    <t>201K海吉001</t>
  </si>
  <si>
    <t>(人)Ⅰ-15</t>
  </si>
  <si>
    <t>201K海吉002</t>
  </si>
  <si>
    <t>Ⅰ-0174</t>
  </si>
  <si>
    <t>201K海吉003</t>
  </si>
  <si>
    <t>Ⅰ-0179</t>
  </si>
  <si>
    <t>201K海吉004</t>
  </si>
  <si>
    <t>Ⅰ-0180</t>
  </si>
  <si>
    <t>浅川</t>
  </si>
  <si>
    <t>201K浅川001</t>
  </si>
  <si>
    <t>浦間(B)</t>
  </si>
  <si>
    <t>浅越</t>
  </si>
  <si>
    <t>201K浅越001</t>
  </si>
  <si>
    <t>Ⅰ-275</t>
  </si>
  <si>
    <t>201K浅越002</t>
  </si>
  <si>
    <t>山根-01</t>
  </si>
  <si>
    <t>犬島</t>
  </si>
  <si>
    <t>201K犬島001</t>
  </si>
  <si>
    <t>Ⅰ-0316</t>
  </si>
  <si>
    <t>201K犬島002</t>
  </si>
  <si>
    <t>Ⅱ-0083</t>
  </si>
  <si>
    <t>201K犬島003</t>
  </si>
  <si>
    <t>Ⅱ-0084</t>
  </si>
  <si>
    <t>浦間</t>
  </si>
  <si>
    <t>201K浦間001</t>
  </si>
  <si>
    <t>Ⅰ-234</t>
  </si>
  <si>
    <t>201K浦間002</t>
  </si>
  <si>
    <t>Ⅰ-20</t>
  </si>
  <si>
    <t>201D浦間001</t>
  </si>
  <si>
    <t>Ⅰ-01220</t>
  </si>
  <si>
    <t>邑久郷</t>
  </si>
  <si>
    <t>201K邑久郷001</t>
  </si>
  <si>
    <t>Ⅰ-284</t>
  </si>
  <si>
    <t>201K邑久郷002</t>
  </si>
  <si>
    <t>Ⅰ-285</t>
  </si>
  <si>
    <t>201K邑久郷003</t>
  </si>
  <si>
    <t>Ⅰ-286</t>
  </si>
  <si>
    <t>201K邑久郷004</t>
  </si>
  <si>
    <t>Ⅰ-288</t>
  </si>
  <si>
    <t>201D邑久郷001</t>
  </si>
  <si>
    <t>Ⅰ-01262</t>
  </si>
  <si>
    <t>201D邑久郷002</t>
  </si>
  <si>
    <t>Ⅰ-01263</t>
  </si>
  <si>
    <t>201D邑久郷003</t>
  </si>
  <si>
    <t>Ⅰ-01264</t>
  </si>
  <si>
    <t>201D邑久郷004</t>
  </si>
  <si>
    <t>Ⅰ-01265</t>
  </si>
  <si>
    <t>201D邑久郷005</t>
  </si>
  <si>
    <t>Ⅱ-01266</t>
  </si>
  <si>
    <t>201D邑久郷006</t>
  </si>
  <si>
    <t>Ⅱ-01267</t>
  </si>
  <si>
    <t>201D邑久郷007</t>
  </si>
  <si>
    <t>邑久郷(A)</t>
  </si>
  <si>
    <t>201D邑久郷008</t>
  </si>
  <si>
    <t>邑久郷(B)</t>
  </si>
  <si>
    <t>201D邑久郷009</t>
  </si>
  <si>
    <t>邑久郷(C)</t>
  </si>
  <si>
    <t>乙子</t>
  </si>
  <si>
    <t>201K乙子001</t>
  </si>
  <si>
    <t>Ⅰ-280</t>
  </si>
  <si>
    <t>201K乙子002</t>
  </si>
  <si>
    <t>Ⅰ-281</t>
  </si>
  <si>
    <t>201K乙子003</t>
  </si>
  <si>
    <t>Ⅰ-282</t>
  </si>
  <si>
    <t>神崎町</t>
  </si>
  <si>
    <t>201K神崎町001</t>
  </si>
  <si>
    <t>Ⅰ-283</t>
  </si>
  <si>
    <t>201K神崎町002</t>
  </si>
  <si>
    <t>Ⅱ-80</t>
  </si>
  <si>
    <t>201K神崎町003</t>
  </si>
  <si>
    <t>Ⅱ-81</t>
  </si>
  <si>
    <t>201K神崎町004</t>
  </si>
  <si>
    <t>神崎町(A)</t>
  </si>
  <si>
    <t>久々井</t>
  </si>
  <si>
    <t>201K久々井001</t>
  </si>
  <si>
    <t>Ⅰ-312</t>
  </si>
  <si>
    <t>201K久々井002</t>
  </si>
  <si>
    <t>Ⅰ-315</t>
  </si>
  <si>
    <t>201D久々井001</t>
  </si>
  <si>
    <t>Ⅱ-01297</t>
  </si>
  <si>
    <t>草ケ部</t>
  </si>
  <si>
    <t>201K草ケ部001</t>
  </si>
  <si>
    <t>Ⅰ-0231</t>
  </si>
  <si>
    <t>201K草ケ部002</t>
  </si>
  <si>
    <t>Ⅰ-233</t>
  </si>
  <si>
    <t>201K草ケ部003</t>
  </si>
  <si>
    <t>Ⅰ-237</t>
  </si>
  <si>
    <t>201D草ケ部001</t>
  </si>
  <si>
    <t>Ⅰ-01201</t>
  </si>
  <si>
    <t>久保</t>
  </si>
  <si>
    <t>201K久保001</t>
  </si>
  <si>
    <t>Ⅰ-267</t>
  </si>
  <si>
    <t>201K久保002</t>
  </si>
  <si>
    <t>Ⅰ-0276</t>
  </si>
  <si>
    <t>201K久保003</t>
  </si>
  <si>
    <t>(人)Ⅰ-23</t>
  </si>
  <si>
    <t>201K久保004</t>
  </si>
  <si>
    <t>Ⅰ-269</t>
  </si>
  <si>
    <t>鉄</t>
  </si>
  <si>
    <t>201K鉄001</t>
  </si>
  <si>
    <t>Ⅰ-256</t>
  </si>
  <si>
    <t>201K鉄002</t>
  </si>
  <si>
    <t>Ⅰ-257</t>
  </si>
  <si>
    <t>201D鉄001</t>
  </si>
  <si>
    <t>Ⅰ-01202</t>
  </si>
  <si>
    <t>幸地崎町</t>
  </si>
  <si>
    <t>201K幸地崎町001</t>
  </si>
  <si>
    <t>Ⅰ-289</t>
  </si>
  <si>
    <t>201K幸地崎町002</t>
  </si>
  <si>
    <t>Ⅰ-290</t>
  </si>
  <si>
    <t>古都宿</t>
  </si>
  <si>
    <t>201K古都宿001</t>
  </si>
  <si>
    <t>Ⅰ-252</t>
  </si>
  <si>
    <t>古都南方</t>
  </si>
  <si>
    <t>201K古都南方001</t>
  </si>
  <si>
    <t>Ⅰ-259</t>
  </si>
  <si>
    <t>201K古都南方002</t>
  </si>
  <si>
    <t>Ⅰ-260</t>
  </si>
  <si>
    <t>201K古都南方003</t>
  </si>
  <si>
    <t>Ⅰ-261</t>
  </si>
  <si>
    <t>201K古都南方004</t>
  </si>
  <si>
    <t>Ⅰ-22</t>
  </si>
  <si>
    <t>201K古都南方005</t>
  </si>
  <si>
    <t>Ⅰ-258</t>
  </si>
  <si>
    <t>201D古都南方001</t>
  </si>
  <si>
    <t>Ⅰ-01205</t>
  </si>
  <si>
    <t>201D古都南方002</t>
  </si>
  <si>
    <t>Ⅰ-01208</t>
  </si>
  <si>
    <t>201D古都南方003</t>
  </si>
  <si>
    <t>Ⅰ-01209</t>
  </si>
  <si>
    <t>201D古都南方004</t>
  </si>
  <si>
    <t>Ⅰ-01210</t>
  </si>
  <si>
    <t>201D古都南方005</t>
  </si>
  <si>
    <t>Ⅰ-01207</t>
  </si>
  <si>
    <t>201D古都南方006</t>
  </si>
  <si>
    <t>Ⅰ-01212</t>
  </si>
  <si>
    <t>201D古都南方007</t>
  </si>
  <si>
    <t>Ⅱ-01206</t>
  </si>
  <si>
    <t>201D古都南方008</t>
  </si>
  <si>
    <t>Ⅲ-01211</t>
  </si>
  <si>
    <t>201D古都南方009</t>
  </si>
  <si>
    <t>Ⅲ-01213</t>
  </si>
  <si>
    <t>201D古都南方010</t>
  </si>
  <si>
    <t>Ⅲ-01235</t>
  </si>
  <si>
    <t>才崎</t>
  </si>
  <si>
    <t>201K才崎001</t>
  </si>
  <si>
    <t>Ⅰ-0245</t>
  </si>
  <si>
    <t>西大寺一宮</t>
  </si>
  <si>
    <t>201K西大寺一宮001</t>
  </si>
  <si>
    <t>Ⅰ-0302</t>
  </si>
  <si>
    <t>201K西大寺一宮002</t>
  </si>
  <si>
    <t>Ⅲ-0030</t>
  </si>
  <si>
    <t>201D西大寺一宮001</t>
  </si>
  <si>
    <t>Ⅰ-01273</t>
  </si>
  <si>
    <t>西大寺松崎</t>
  </si>
  <si>
    <t>201K西大寺松崎001</t>
  </si>
  <si>
    <t>Ⅰ-271</t>
  </si>
  <si>
    <t>201K西大寺松崎002</t>
  </si>
  <si>
    <t>Ⅰ-272</t>
  </si>
  <si>
    <t>西隆寺</t>
  </si>
  <si>
    <t>201K西隆寺001</t>
  </si>
  <si>
    <t>Ⅰ-0263</t>
  </si>
  <si>
    <t>201K西隆寺002</t>
  </si>
  <si>
    <t>Ⅲ-27</t>
  </si>
  <si>
    <t>宍甘</t>
  </si>
  <si>
    <t>201K宍甘001</t>
  </si>
  <si>
    <t>Ⅰ-249</t>
  </si>
  <si>
    <t>201K宍甘002</t>
  </si>
  <si>
    <t>Ⅰ-250</t>
  </si>
  <si>
    <t>201K宍甘004</t>
  </si>
  <si>
    <t>Ⅰ-251</t>
  </si>
  <si>
    <t>201K宍甘005</t>
  </si>
  <si>
    <t>Ⅰ-253</t>
  </si>
  <si>
    <t>下阿知</t>
  </si>
  <si>
    <t>201D下阿知001</t>
  </si>
  <si>
    <t>Ⅰ-01268</t>
  </si>
  <si>
    <t>201D下阿知002</t>
  </si>
  <si>
    <t>Ⅱ-01269</t>
  </si>
  <si>
    <t>201D下阿知003</t>
  </si>
  <si>
    <t>Ⅱ-01270</t>
  </si>
  <si>
    <t>201D下阿知004</t>
  </si>
  <si>
    <t>Ⅱ-01271</t>
  </si>
  <si>
    <t>宿毛</t>
  </si>
  <si>
    <t>201K宿毛001</t>
  </si>
  <si>
    <t>Ⅰ-0291</t>
  </si>
  <si>
    <t>城東台南</t>
  </si>
  <si>
    <t>201D城東台南001</t>
  </si>
  <si>
    <t>Ⅰ-01204</t>
  </si>
  <si>
    <t>水門町</t>
  </si>
  <si>
    <t>201K水門町001</t>
  </si>
  <si>
    <t>Ⅰ-296</t>
  </si>
  <si>
    <t>201K水門町002</t>
  </si>
  <si>
    <t>Ⅰ-297</t>
  </si>
  <si>
    <t>201K水門町003</t>
  </si>
  <si>
    <t>Ⅰ-298</t>
  </si>
  <si>
    <t>竹原</t>
  </si>
  <si>
    <t>201K竹原001</t>
  </si>
  <si>
    <t>Ⅰ-0246</t>
  </si>
  <si>
    <t>201K竹原002</t>
  </si>
  <si>
    <t>Ⅰ-0247</t>
  </si>
  <si>
    <t>201K竹原003</t>
  </si>
  <si>
    <t>Ⅱ-70</t>
  </si>
  <si>
    <t>201K竹原004</t>
  </si>
  <si>
    <t>Ⅱ-71</t>
  </si>
  <si>
    <t>201K竹原005</t>
  </si>
  <si>
    <t>Ⅲ-22</t>
  </si>
  <si>
    <t>201K竹原006</t>
  </si>
  <si>
    <t>Ⅲ-23</t>
  </si>
  <si>
    <t>201D竹原001</t>
  </si>
  <si>
    <t>Ⅰ-01230</t>
  </si>
  <si>
    <t>201D竹原002</t>
  </si>
  <si>
    <t>Ⅰ-01231</t>
  </si>
  <si>
    <t>201D竹原003</t>
  </si>
  <si>
    <t>Ⅱ-01232</t>
  </si>
  <si>
    <t>201D竹原004</t>
  </si>
  <si>
    <t>Ⅱ-01234</t>
  </si>
  <si>
    <t>201D竹原005</t>
  </si>
  <si>
    <t>Ⅲ-01228</t>
  </si>
  <si>
    <t>201D竹原006</t>
  </si>
  <si>
    <t>Ⅲ-01233</t>
  </si>
  <si>
    <t>谷尻</t>
  </si>
  <si>
    <t>201K谷尻001</t>
  </si>
  <si>
    <t>Ⅰ-230</t>
  </si>
  <si>
    <t>寺山</t>
  </si>
  <si>
    <t>201K寺山001</t>
  </si>
  <si>
    <t>Ⅰ-244</t>
  </si>
  <si>
    <t>201K寺山002</t>
  </si>
  <si>
    <t>Ⅱ-73</t>
  </si>
  <si>
    <t>富崎</t>
  </si>
  <si>
    <t>201K富崎001</t>
  </si>
  <si>
    <t>Ⅰ-0266</t>
  </si>
  <si>
    <t>201K富崎002</t>
  </si>
  <si>
    <t>Ⅰ-0268</t>
  </si>
  <si>
    <t>中尾</t>
  </si>
  <si>
    <t>201K中尾001</t>
  </si>
  <si>
    <t>Ⅰ-242</t>
  </si>
  <si>
    <t>中川町</t>
  </si>
  <si>
    <t>201K中川町001</t>
  </si>
  <si>
    <t>Ⅰ-270</t>
  </si>
  <si>
    <t>長沼</t>
  </si>
  <si>
    <t>201K長沼001</t>
  </si>
  <si>
    <t>Ⅰ-277</t>
  </si>
  <si>
    <t>201K長沼002</t>
  </si>
  <si>
    <t>Ⅰ-278</t>
  </si>
  <si>
    <t>201K長沼003</t>
  </si>
  <si>
    <t>Ⅰ-279</t>
  </si>
  <si>
    <t>201K長沼004</t>
  </si>
  <si>
    <t>Ⅲ-28</t>
  </si>
  <si>
    <t>201D長沼001</t>
  </si>
  <si>
    <t>Ⅰ-01257</t>
  </si>
  <si>
    <t>201D長沼002</t>
  </si>
  <si>
    <t>Ⅰ-01258</t>
  </si>
  <si>
    <t>201D長沼003</t>
  </si>
  <si>
    <t>Ⅰ-01259</t>
  </si>
  <si>
    <t>201D長沼004</t>
  </si>
  <si>
    <t>Ⅰ-01260</t>
  </si>
  <si>
    <t>201D長沼005</t>
  </si>
  <si>
    <t>Ⅰ-01261</t>
  </si>
  <si>
    <t>楢原</t>
  </si>
  <si>
    <t>201D楢原001</t>
  </si>
  <si>
    <t>Ⅱ-01225</t>
  </si>
  <si>
    <t>201D楢原002</t>
  </si>
  <si>
    <t>Ⅱ-01226</t>
  </si>
  <si>
    <t>201D楢原003</t>
  </si>
  <si>
    <t>Ⅱ-01227</t>
  </si>
  <si>
    <t>西片岡</t>
  </si>
  <si>
    <t>201K西片岡001</t>
  </si>
  <si>
    <t>Ⅰ-304</t>
  </si>
  <si>
    <t>201K西片岡002</t>
  </si>
  <si>
    <t>Ⅰ-0306</t>
  </si>
  <si>
    <t>201K西片岡003</t>
  </si>
  <si>
    <t>嵶(B)</t>
  </si>
  <si>
    <t>201K西片岡004</t>
  </si>
  <si>
    <t>嵶(A)</t>
  </si>
  <si>
    <t>西幸西</t>
  </si>
  <si>
    <t>201K西幸西001</t>
  </si>
  <si>
    <t>Ⅰ-293</t>
  </si>
  <si>
    <t>201K西幸西002</t>
  </si>
  <si>
    <t>Ⅰ-294</t>
  </si>
  <si>
    <t>西庄</t>
  </si>
  <si>
    <t>201K西庄001</t>
  </si>
  <si>
    <t>Ⅰ-0265</t>
  </si>
  <si>
    <t>201D西庄001</t>
  </si>
  <si>
    <t>Ⅰ-01215</t>
  </si>
  <si>
    <t>201D西庄002</t>
  </si>
  <si>
    <t>Ⅰ-01216</t>
  </si>
  <si>
    <t>201D西庄003</t>
  </si>
  <si>
    <t>Ⅲ-01214</t>
  </si>
  <si>
    <t>沼</t>
  </si>
  <si>
    <t>201K沼001</t>
  </si>
  <si>
    <t>Ⅰ-239</t>
  </si>
  <si>
    <t>201K沼002</t>
  </si>
  <si>
    <t>Ⅰ-241</t>
  </si>
  <si>
    <t>201D沼001</t>
  </si>
  <si>
    <t>Ⅰ-01203</t>
  </si>
  <si>
    <t>201D沼002</t>
  </si>
  <si>
    <t>Ⅲ-01229</t>
  </si>
  <si>
    <t>東片岡</t>
  </si>
  <si>
    <t>201K東片岡001</t>
  </si>
  <si>
    <t>Ⅰ-299</t>
  </si>
  <si>
    <t>201K東片岡002</t>
  </si>
  <si>
    <t>Ⅰ-0300</t>
  </si>
  <si>
    <t>201K東片岡003</t>
  </si>
  <si>
    <t>Ⅰ-0301</t>
  </si>
  <si>
    <t>東幸西</t>
  </si>
  <si>
    <t>201K東幸西001</t>
  </si>
  <si>
    <t>Ⅰ-295</t>
  </si>
  <si>
    <t>東幸崎</t>
  </si>
  <si>
    <t>201K東幸崎001</t>
  </si>
  <si>
    <t>Ⅰ-0292</t>
  </si>
  <si>
    <t>一日市</t>
  </si>
  <si>
    <t>201K一日市001</t>
  </si>
  <si>
    <t>Ⅰ-236</t>
  </si>
  <si>
    <t>201K一日市002</t>
  </si>
  <si>
    <t>Ⅲ-21</t>
  </si>
  <si>
    <t>201D一日市001</t>
  </si>
  <si>
    <t>Ⅰ-01224</t>
  </si>
  <si>
    <t>広谷</t>
  </si>
  <si>
    <t>201K広谷001</t>
  </si>
  <si>
    <t>Ⅰ-274</t>
  </si>
  <si>
    <t>201K広谷002</t>
  </si>
  <si>
    <t>Ⅱ-79</t>
  </si>
  <si>
    <t>201K広谷003</t>
  </si>
  <si>
    <t>広谷-01</t>
  </si>
  <si>
    <t>201K広谷004</t>
  </si>
  <si>
    <t>Ⅰ-273</t>
  </si>
  <si>
    <t>201D広谷001</t>
  </si>
  <si>
    <t>Ⅰ-01251</t>
  </si>
  <si>
    <t>201D広谷002</t>
  </si>
  <si>
    <t>Ⅱ-01252</t>
  </si>
  <si>
    <t>福治</t>
  </si>
  <si>
    <t>201K福治001</t>
  </si>
  <si>
    <t>Ⅰ-0262</t>
  </si>
  <si>
    <t>201K福治002</t>
  </si>
  <si>
    <t>Ⅲ-24</t>
  </si>
  <si>
    <t>201K福治003</t>
  </si>
  <si>
    <t>Ⅲ-25</t>
  </si>
  <si>
    <t>201D福治001</t>
  </si>
  <si>
    <t>Ⅰ-01237</t>
  </si>
  <si>
    <t>201D福治002</t>
  </si>
  <si>
    <t>Ⅰ-01236</t>
  </si>
  <si>
    <t>藤井</t>
  </si>
  <si>
    <t>201K藤井001</t>
  </si>
  <si>
    <t>Ⅰ-254</t>
  </si>
  <si>
    <t>201K藤井002</t>
  </si>
  <si>
    <t>Ⅰ-255</t>
  </si>
  <si>
    <t>宝伝</t>
  </si>
  <si>
    <t>201K宝伝001</t>
  </si>
  <si>
    <t>Ⅰ-0313</t>
  </si>
  <si>
    <t>201K宝伝002</t>
  </si>
  <si>
    <t>Ⅰ-0314</t>
  </si>
  <si>
    <t>201K宝伝003</t>
  </si>
  <si>
    <t>Ⅲ-0031</t>
  </si>
  <si>
    <t>201D宝伝001</t>
  </si>
  <si>
    <t>Ⅰ-01274</t>
  </si>
  <si>
    <t>201D宝伝002</t>
  </si>
  <si>
    <t>Ⅰ-01275</t>
  </si>
  <si>
    <t>201D宝伝003</t>
  </si>
  <si>
    <t>Ⅰ-01276</t>
  </si>
  <si>
    <t>201D宝伝004</t>
  </si>
  <si>
    <t>Ⅰ-01277</t>
  </si>
  <si>
    <t>201D宝伝005</t>
  </si>
  <si>
    <t>Ⅰ-01278</t>
  </si>
  <si>
    <t>201D宝伝006</t>
  </si>
  <si>
    <t>Ⅰ-01279</t>
  </si>
  <si>
    <t>201D宝伝007</t>
  </si>
  <si>
    <t>Ⅰ-01298</t>
  </si>
  <si>
    <t>201D宝伝008</t>
  </si>
  <si>
    <t>Ⅰ-01299</t>
  </si>
  <si>
    <t>正儀</t>
  </si>
  <si>
    <t>201K正儀001</t>
  </si>
  <si>
    <t>Ⅰ-303</t>
  </si>
  <si>
    <t>201K正儀002</t>
  </si>
  <si>
    <t>Ⅰ-305</t>
  </si>
  <si>
    <t>201K正儀003</t>
  </si>
  <si>
    <t>Ⅰ-0307</t>
  </si>
  <si>
    <t>201K正儀004</t>
  </si>
  <si>
    <t>Ⅰ-0308</t>
  </si>
  <si>
    <t>201K正儀005</t>
  </si>
  <si>
    <t>Ⅰ-309</t>
  </si>
  <si>
    <t>201K正儀006</t>
  </si>
  <si>
    <t>Ⅰ-0310</t>
  </si>
  <si>
    <t>201K正儀007</t>
  </si>
  <si>
    <t>Ⅰ-0311</t>
  </si>
  <si>
    <t>南古都</t>
  </si>
  <si>
    <t>201K南古都001</t>
  </si>
  <si>
    <t>Ⅰ-243</t>
  </si>
  <si>
    <t>201K南古都002</t>
  </si>
  <si>
    <t>Ⅰ-21</t>
  </si>
  <si>
    <t>南水門町</t>
  </si>
  <si>
    <t>201K南水門町001</t>
  </si>
  <si>
    <t>Ⅰ-287</t>
  </si>
  <si>
    <t>目黒町</t>
  </si>
  <si>
    <t>201K目黒町001</t>
  </si>
  <si>
    <t>Ⅰ-264</t>
  </si>
  <si>
    <t>201K目黒町002</t>
  </si>
  <si>
    <t>Ⅰ-2102</t>
  </si>
  <si>
    <t>201D目黒町001</t>
  </si>
  <si>
    <t>Ⅰ-01217</t>
  </si>
  <si>
    <t>201D目黒町002</t>
  </si>
  <si>
    <t>Ⅰ-01218</t>
  </si>
  <si>
    <t>矢井</t>
  </si>
  <si>
    <t>201K矢井002</t>
  </si>
  <si>
    <t>Ⅰ-240</t>
  </si>
  <si>
    <t>矢井―浅川</t>
  </si>
  <si>
    <t>201K矢井―浅川001</t>
  </si>
  <si>
    <t>Ⅰ-238</t>
  </si>
  <si>
    <t>矢津</t>
  </si>
  <si>
    <t>201K矢津001</t>
  </si>
  <si>
    <t>Ⅰ-248</t>
  </si>
  <si>
    <t>201D矢津001</t>
  </si>
  <si>
    <t>Ⅰ-01197</t>
  </si>
  <si>
    <t>201D矢津002</t>
  </si>
  <si>
    <t>Ⅰ-01196</t>
  </si>
  <si>
    <t>吉井</t>
  </si>
  <si>
    <t>201K吉井001</t>
  </si>
  <si>
    <t>Ⅰ-235</t>
  </si>
  <si>
    <t>201K吉井002</t>
  </si>
  <si>
    <t>Ⅱ-72</t>
  </si>
  <si>
    <t>201D吉井001</t>
  </si>
  <si>
    <t>Ⅰ-01221</t>
  </si>
  <si>
    <t>201D吉井002</t>
  </si>
  <si>
    <t>Ⅰ-01222</t>
  </si>
  <si>
    <t>201D吉井003</t>
  </si>
  <si>
    <t>Ⅰ-01223</t>
  </si>
  <si>
    <t>201D吉井004</t>
  </si>
  <si>
    <t>Ⅱ-01219</t>
  </si>
  <si>
    <t>吉原</t>
  </si>
  <si>
    <t>201K吉原001</t>
  </si>
  <si>
    <t>Ⅲ-26</t>
  </si>
  <si>
    <t>瀬戸町</t>
  </si>
  <si>
    <t>瀬戸町江尻</t>
  </si>
  <si>
    <t>201K瀬戸町江尻001</t>
  </si>
  <si>
    <t>Ⅰ-2179</t>
  </si>
  <si>
    <t>201D瀬戸町江尻001</t>
  </si>
  <si>
    <t>Ⅰ-13050</t>
  </si>
  <si>
    <t>瀬戸町大内</t>
  </si>
  <si>
    <t>201K瀬戸町大内001</t>
  </si>
  <si>
    <t>Ⅰ-626</t>
  </si>
  <si>
    <t>201K瀬戸町大内002</t>
  </si>
  <si>
    <t>Ⅰ-627</t>
  </si>
  <si>
    <t>201K瀬戸町大内003</t>
  </si>
  <si>
    <t>Ⅰ-629</t>
  </si>
  <si>
    <t>201K瀬戸町大内004</t>
  </si>
  <si>
    <t>Ⅱ-471</t>
  </si>
  <si>
    <t>201K瀬戸町大内005</t>
  </si>
  <si>
    <t>Ⅱ-478</t>
  </si>
  <si>
    <t>201K瀬戸町大内006</t>
  </si>
  <si>
    <t>Ⅲ-79</t>
  </si>
  <si>
    <t>201K瀬戸町大内007</t>
  </si>
  <si>
    <t>Ⅲ-80</t>
  </si>
  <si>
    <t>201K瀬戸町大内008</t>
  </si>
  <si>
    <t>大内(A)</t>
  </si>
  <si>
    <t>201K瀬戸町大内009</t>
  </si>
  <si>
    <t>大内(B)</t>
  </si>
  <si>
    <t>201K瀬戸町大内010</t>
  </si>
  <si>
    <t>大内(C)</t>
  </si>
  <si>
    <t>201D瀬戸町大内001</t>
  </si>
  <si>
    <t>Ⅰ-13033</t>
  </si>
  <si>
    <t>201D瀬戸町大内002</t>
  </si>
  <si>
    <t>Ⅰ-13034</t>
  </si>
  <si>
    <t>201D瀬戸町大内003</t>
  </si>
  <si>
    <t>Ⅰ-13035</t>
  </si>
  <si>
    <t>201D瀬戸町大内004</t>
  </si>
  <si>
    <t>Ⅰ-13037</t>
  </si>
  <si>
    <t>201D瀬戸町大内005</t>
  </si>
  <si>
    <t>Ⅱ-13031</t>
  </si>
  <si>
    <t>201D瀬戸町大内006</t>
  </si>
  <si>
    <t>Ⅱ-13032</t>
  </si>
  <si>
    <t>201D瀬戸町大内007</t>
  </si>
  <si>
    <t>Ⅱ-13036</t>
  </si>
  <si>
    <t>瀬戸町鍛冶屋</t>
  </si>
  <si>
    <t>201K瀬戸町鍛冶屋001</t>
  </si>
  <si>
    <t>Ⅱ-466</t>
  </si>
  <si>
    <t>201K瀬戸町鍛冶屋002</t>
  </si>
  <si>
    <t>Ⅱ-467</t>
  </si>
  <si>
    <t>201K瀬戸町鍛冶屋003</t>
  </si>
  <si>
    <t>Ⅱ-468</t>
  </si>
  <si>
    <t>201K瀬戸町鍛冶屋004</t>
  </si>
  <si>
    <t>Ⅲ-76</t>
  </si>
  <si>
    <t>201D瀬戸町鍛冶屋001</t>
  </si>
  <si>
    <t>Ⅰ-13005</t>
  </si>
  <si>
    <t>201D瀬戸町鍛冶屋002</t>
  </si>
  <si>
    <t>Ⅰ-13007</t>
  </si>
  <si>
    <t>201D瀬戸町鍛冶屋003</t>
  </si>
  <si>
    <t>Ⅰ-13009</t>
  </si>
  <si>
    <t>201D瀬戸町鍛冶屋004</t>
  </si>
  <si>
    <t>Ⅰ-13010</t>
  </si>
  <si>
    <t>201D瀬戸町鍛冶屋005</t>
  </si>
  <si>
    <t>Ⅱ-13004</t>
  </si>
  <si>
    <t>201D瀬戸町鍛冶屋006</t>
  </si>
  <si>
    <t>Ⅱ-13006</t>
  </si>
  <si>
    <t>201D瀬戸町鍛冶屋007</t>
  </si>
  <si>
    <t>Ⅱ-13008</t>
  </si>
  <si>
    <t>瀬戸町肩脊</t>
  </si>
  <si>
    <t>201K瀬戸町肩脊001</t>
  </si>
  <si>
    <t>Ⅰ-0625</t>
  </si>
  <si>
    <t>201K瀬戸町肩脊002</t>
  </si>
  <si>
    <t>Ⅰ-2180</t>
  </si>
  <si>
    <t>201K瀬戸町肩脊003</t>
  </si>
  <si>
    <t>Ⅰ-2181</t>
  </si>
  <si>
    <t>201K瀬戸町肩脊004</t>
  </si>
  <si>
    <t>Ⅱ-0473</t>
  </si>
  <si>
    <t>201K瀬戸町肩脊005</t>
  </si>
  <si>
    <t>Ⅱ-0474</t>
  </si>
  <si>
    <t>201K瀬戸町肩脊006</t>
  </si>
  <si>
    <t>Ⅱ-0475</t>
  </si>
  <si>
    <t>201K瀬戸町肩脊007</t>
  </si>
  <si>
    <t>Ⅱ-0476</t>
  </si>
  <si>
    <t>201K瀬戸町肩脊008</t>
  </si>
  <si>
    <t>Ⅱ-0477</t>
  </si>
  <si>
    <t>201K瀬戸町肩脊009</t>
  </si>
  <si>
    <t>Ⅱ-0479</t>
  </si>
  <si>
    <t>201K瀬戸町肩脊010</t>
  </si>
  <si>
    <t>Ⅱ-0480</t>
  </si>
  <si>
    <t>201K瀬戸町肩脊011</t>
  </si>
  <si>
    <t>Ⅱ-0481</t>
  </si>
  <si>
    <t>201K瀬戸町肩脊012</t>
  </si>
  <si>
    <t>Ⅲ-0081</t>
  </si>
  <si>
    <t>201K瀬戸町肩脊013</t>
  </si>
  <si>
    <t>大鳥井-01</t>
  </si>
  <si>
    <t>201D瀬戸町肩脊001</t>
  </si>
  <si>
    <t>Ⅰ-13054</t>
  </si>
  <si>
    <t>201D瀬戸町肩脊002</t>
  </si>
  <si>
    <t>Ⅰ-13055-1</t>
  </si>
  <si>
    <t>201D瀬戸町肩脊003</t>
  </si>
  <si>
    <t>Ⅰ-13055-2</t>
  </si>
  <si>
    <t>201D瀬戸町肩脊004</t>
  </si>
  <si>
    <t>Ⅰ-13055-3</t>
  </si>
  <si>
    <t>201D瀬戸町肩脊005</t>
  </si>
  <si>
    <t>Ⅰ-13055-4</t>
  </si>
  <si>
    <t>201D瀬戸町肩脊006</t>
  </si>
  <si>
    <t>Ⅰ-13055-5</t>
  </si>
  <si>
    <t>201D瀬戸町肩脊007</t>
  </si>
  <si>
    <t>Ⅰ-13055-6</t>
  </si>
  <si>
    <t>201D瀬戸町肩脊008</t>
  </si>
  <si>
    <t>Ⅰ-13063-1</t>
  </si>
  <si>
    <t>201D瀬戸町肩脊009</t>
  </si>
  <si>
    <t>Ⅰ-13063-2</t>
  </si>
  <si>
    <t>201D瀬戸町肩脊010</t>
  </si>
  <si>
    <t>Ⅱ-13064</t>
  </si>
  <si>
    <t>瀬戸町観音寺</t>
  </si>
  <si>
    <t>201D瀬戸町観音寺001</t>
  </si>
  <si>
    <t>Ⅰ-13056</t>
  </si>
  <si>
    <t>201D瀬戸町観音寺002</t>
  </si>
  <si>
    <t>Ⅰ-13061</t>
  </si>
  <si>
    <t>201D瀬戸町観音寺003</t>
  </si>
  <si>
    <t>Ⅱ-13062</t>
  </si>
  <si>
    <t>瀬戸町菊山</t>
  </si>
  <si>
    <t>201K瀬戸町菊山001</t>
  </si>
  <si>
    <t>Ⅰ-0623</t>
  </si>
  <si>
    <t>201D瀬戸町菊山001</t>
  </si>
  <si>
    <t>Ⅰ-13060</t>
  </si>
  <si>
    <t>瀬戸町光明谷</t>
  </si>
  <si>
    <t>201K瀬戸町光明谷001</t>
  </si>
  <si>
    <t>Ⅰ-0632</t>
  </si>
  <si>
    <t>201D瀬戸町光明谷001</t>
  </si>
  <si>
    <t>Ⅰ-13021</t>
  </si>
  <si>
    <t>201D瀬戸町光明谷002</t>
  </si>
  <si>
    <t>Ⅰ-13048</t>
  </si>
  <si>
    <t>瀬戸町坂根</t>
  </si>
  <si>
    <t>201D瀬戸町坂根001</t>
  </si>
  <si>
    <t>Ⅰ-13051</t>
  </si>
  <si>
    <t>201D瀬戸町坂根002</t>
  </si>
  <si>
    <t>Ⅰ-13052</t>
  </si>
  <si>
    <t>201D瀬戸町坂根003</t>
  </si>
  <si>
    <t>Ⅰ-13053</t>
  </si>
  <si>
    <t>201D瀬戸町坂根004</t>
  </si>
  <si>
    <t>Ⅰ-13027</t>
  </si>
  <si>
    <t>瀬戸町笹岡</t>
  </si>
  <si>
    <t>201D瀬戸町笹岡001</t>
  </si>
  <si>
    <t>Ⅰ-13043</t>
  </si>
  <si>
    <t>201D瀬戸町笹岡002</t>
  </si>
  <si>
    <t>Ⅰ-13044</t>
  </si>
  <si>
    <t>201J瀬戸町笹岡001</t>
  </si>
  <si>
    <t>25</t>
  </si>
  <si>
    <t>瀬戸町塩納</t>
  </si>
  <si>
    <t>201D瀬戸町塩納001</t>
  </si>
  <si>
    <t>Ⅰ-13001</t>
  </si>
  <si>
    <t>201D瀬戸町塩納002</t>
  </si>
  <si>
    <t>Ⅰ-13014</t>
  </si>
  <si>
    <t>瀬戸町下</t>
  </si>
  <si>
    <t>201K瀬戸町下001</t>
  </si>
  <si>
    <t>Ⅰ-0624</t>
  </si>
  <si>
    <t>201D瀬戸町下001</t>
  </si>
  <si>
    <t>Ⅰ-13045</t>
  </si>
  <si>
    <t>201D瀬戸町下002</t>
  </si>
  <si>
    <t>Ⅰ-13046</t>
  </si>
  <si>
    <t>瀬戸町宿奥</t>
  </si>
  <si>
    <t>201K瀬戸町宿奥001</t>
  </si>
  <si>
    <t>Ⅰ-0620</t>
  </si>
  <si>
    <t>201K瀬戸町宿奥002</t>
  </si>
  <si>
    <t>Ⅰ-0621</t>
  </si>
  <si>
    <t>201K瀬戸町宿奥003</t>
  </si>
  <si>
    <t>Ⅰ-0622</t>
  </si>
  <si>
    <t>201D瀬戸町宿奥001</t>
  </si>
  <si>
    <t>Ⅰ-13057-1</t>
  </si>
  <si>
    <t>201D瀬戸町宿奥002</t>
  </si>
  <si>
    <t>Ⅰ-13057-2</t>
  </si>
  <si>
    <t>201D瀬戸町宿奥003</t>
  </si>
  <si>
    <t>Ⅰ-13057-3</t>
  </si>
  <si>
    <t>201D瀬戸町宿奥004</t>
  </si>
  <si>
    <t>Ⅰ-13057-4</t>
  </si>
  <si>
    <t>201D瀬戸町宿奥005</t>
  </si>
  <si>
    <t>Ⅰ-13057-5</t>
  </si>
  <si>
    <t>201D瀬戸町宿奥006</t>
  </si>
  <si>
    <t>Ⅰ-13059</t>
  </si>
  <si>
    <t>201D瀬戸町宿奥007</t>
  </si>
  <si>
    <t>Ⅱ-13058</t>
  </si>
  <si>
    <t>瀬戸町瀬戸</t>
  </si>
  <si>
    <t>201D瀬戸町瀬戸001</t>
  </si>
  <si>
    <t>Ⅰ-13020</t>
  </si>
  <si>
    <t>瀬戸町宗堂</t>
  </si>
  <si>
    <t>201K瀬戸町宗堂001</t>
  </si>
  <si>
    <t>Ⅱ-470</t>
  </si>
  <si>
    <t>瀬戸町大井</t>
  </si>
  <si>
    <t>201D瀬戸町大井001</t>
  </si>
  <si>
    <t>Ⅰ-13011</t>
  </si>
  <si>
    <t>瀬戸町寺地</t>
  </si>
  <si>
    <t>201D瀬戸町寺地001</t>
  </si>
  <si>
    <t>Ⅰ-13022</t>
  </si>
  <si>
    <t>201D瀬戸町寺地002</t>
  </si>
  <si>
    <t>Ⅰ-13023</t>
  </si>
  <si>
    <t>201D瀬戸町寺地003</t>
  </si>
  <si>
    <t>Ⅰ-13049</t>
  </si>
  <si>
    <t>201J瀬戸町寺地001</t>
  </si>
  <si>
    <t>26</t>
  </si>
  <si>
    <t>瀬戸町万富</t>
  </si>
  <si>
    <t>201K瀬戸町万富001</t>
  </si>
  <si>
    <t>Ⅰ-2177</t>
  </si>
  <si>
    <t>201K瀬戸町万富002</t>
  </si>
  <si>
    <t>Ⅰ-2178</t>
  </si>
  <si>
    <t>201D瀬戸町万富001</t>
  </si>
  <si>
    <t>Ⅰ-13012</t>
  </si>
  <si>
    <t>201D瀬戸町万富002</t>
  </si>
  <si>
    <t>Ⅰ-13013</t>
  </si>
  <si>
    <t>瀬戸町南方</t>
  </si>
  <si>
    <t>201D瀬戸町南方001</t>
  </si>
  <si>
    <t>Ⅰ-13028</t>
  </si>
  <si>
    <t>201D瀬戸町南方002</t>
  </si>
  <si>
    <t>Ⅰ-13029</t>
  </si>
  <si>
    <t>201D瀬戸町南方003</t>
  </si>
  <si>
    <t>Ⅱ-13030</t>
  </si>
  <si>
    <t>瀬戸町森末</t>
  </si>
  <si>
    <t>201D瀬戸町森末001</t>
  </si>
  <si>
    <t>Ⅰ-13025</t>
  </si>
  <si>
    <t>201D瀬戸町森末002</t>
  </si>
  <si>
    <t>Ⅰ-13026</t>
  </si>
  <si>
    <t>201D瀬戸町森末003</t>
  </si>
  <si>
    <t>Ⅱ-13024</t>
  </si>
  <si>
    <t>瀬戸町弓削</t>
  </si>
  <si>
    <t>201K瀬戸町弓削001</t>
  </si>
  <si>
    <t>Ⅰ-628</t>
  </si>
  <si>
    <t>201K瀬戸町弓削002</t>
  </si>
  <si>
    <t>Ⅰ-630</t>
  </si>
  <si>
    <t>201K瀬戸町弓削003</t>
  </si>
  <si>
    <t>Ⅰ-631</t>
  </si>
  <si>
    <t>201K瀬戸町弓削004</t>
  </si>
  <si>
    <t>Ⅲ-77</t>
  </si>
  <si>
    <t>201K瀬戸町弓削005</t>
  </si>
  <si>
    <t>Ⅲ-78</t>
  </si>
  <si>
    <t>201K瀬戸町弓削006</t>
  </si>
  <si>
    <t>弓削</t>
  </si>
  <si>
    <t>201D瀬戸町弓削002</t>
  </si>
  <si>
    <t>Ⅰ-13018</t>
  </si>
  <si>
    <t>201D瀬戸町弓削003</t>
  </si>
  <si>
    <t>Ⅰ-13019</t>
  </si>
  <si>
    <t>201D瀬戸町弓削004</t>
  </si>
  <si>
    <t>Ⅰ-13038</t>
  </si>
  <si>
    <t>201D瀬戸町弓削005</t>
  </si>
  <si>
    <t>Ⅰ-13039</t>
  </si>
  <si>
    <t>201D瀬戸町弓削006</t>
  </si>
  <si>
    <t>Ⅰ-13040</t>
  </si>
  <si>
    <t>201D瀬戸町弓削007</t>
  </si>
  <si>
    <t>Ⅰ-13041</t>
  </si>
  <si>
    <t>201D瀬戸町弓削008</t>
  </si>
  <si>
    <t>Ⅰ-13042</t>
  </si>
  <si>
    <t>201D瀬戸町弓削009</t>
  </si>
  <si>
    <t>Ⅱ-13017</t>
  </si>
  <si>
    <t>土砂災害警戒区域等の指定箇所一覧表（岡山市東区）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phoneticPr fontId="4"/>
  </si>
  <si>
    <t>土砂災害警戒区域等の指定箇所一覧表（岡山市南区）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2">
      <t>ミナミ</t>
    </rPh>
    <rPh sb="22" eb="23">
      <t>ク</t>
    </rPh>
    <phoneticPr fontId="4"/>
  </si>
  <si>
    <t>飽浦</t>
  </si>
  <si>
    <t>201K飽浦001</t>
  </si>
  <si>
    <t>Ⅱ-0077</t>
  </si>
  <si>
    <t>201K飽浦002</t>
  </si>
  <si>
    <t>Ⅱ-0078</t>
  </si>
  <si>
    <t>201K飽浦003</t>
  </si>
  <si>
    <t>Ⅲ-0032</t>
  </si>
  <si>
    <t>201K飽浦004</t>
  </si>
  <si>
    <t>飽浦3</t>
  </si>
  <si>
    <t>201K飽浦005</t>
  </si>
  <si>
    <t>飽浦7</t>
  </si>
  <si>
    <t>201K飽浦006</t>
  </si>
  <si>
    <t>飽浦9</t>
  </si>
  <si>
    <t>201K飽浦007</t>
  </si>
  <si>
    <t>飽浦13B</t>
  </si>
  <si>
    <t>201K飽浦008</t>
  </si>
  <si>
    <t>飽浦13C</t>
  </si>
  <si>
    <t>201K飽浦009</t>
  </si>
  <si>
    <t>飽浦13D</t>
  </si>
  <si>
    <t>201K飽浦010</t>
  </si>
  <si>
    <t>飽浦26</t>
  </si>
  <si>
    <t>201D飽浦001</t>
  </si>
  <si>
    <t>Ⅱ-01289</t>
  </si>
  <si>
    <t>201D飽浦002</t>
  </si>
  <si>
    <t>飽浦10</t>
  </si>
  <si>
    <t>201D飽浦003</t>
  </si>
  <si>
    <t>Ⅰ-01246</t>
  </si>
  <si>
    <t>201D飽浦004</t>
  </si>
  <si>
    <t>Ⅰ-01247</t>
  </si>
  <si>
    <t>201D飽浦005</t>
  </si>
  <si>
    <t>Ⅰ-01291</t>
  </si>
  <si>
    <t>201D飽浦006</t>
  </si>
  <si>
    <t>Ⅱ-01287-1</t>
  </si>
  <si>
    <t>201D飽浦007</t>
  </si>
  <si>
    <t>Ⅱ-01287-2</t>
  </si>
  <si>
    <t>201D飽浦008</t>
  </si>
  <si>
    <t>Ⅱ-01290</t>
  </si>
  <si>
    <t>201D飽浦009</t>
  </si>
  <si>
    <t>飽浦-19</t>
  </si>
  <si>
    <t>阿津</t>
  </si>
  <si>
    <t>201K阿津001</t>
  </si>
  <si>
    <t>Ⅰ-218</t>
  </si>
  <si>
    <t>201K阿津002</t>
  </si>
  <si>
    <t>Ⅰ-219</t>
  </si>
  <si>
    <t>201K阿津003</t>
  </si>
  <si>
    <t>阿津2</t>
  </si>
  <si>
    <t>201K阿津004</t>
  </si>
  <si>
    <t>阿津6B</t>
  </si>
  <si>
    <t>201K阿津005</t>
  </si>
  <si>
    <t>阿津7</t>
  </si>
  <si>
    <t>201K阿津006</t>
  </si>
  <si>
    <t>阿津8</t>
  </si>
  <si>
    <t>201K阿津007</t>
  </si>
  <si>
    <t>阿津12</t>
  </si>
  <si>
    <t>201K阿津008</t>
  </si>
  <si>
    <t>Ⅰ-217</t>
  </si>
  <si>
    <t>201K阿津009</t>
  </si>
  <si>
    <t>阿津6A</t>
  </si>
  <si>
    <t>201D阿津001</t>
  </si>
  <si>
    <t>Ⅰ-01254</t>
  </si>
  <si>
    <t>201D阿津002</t>
  </si>
  <si>
    <t>Ⅲ-01293</t>
  </si>
  <si>
    <t>201D阿津003</t>
  </si>
  <si>
    <t>Ⅲ-01294</t>
  </si>
  <si>
    <t>201D阿津004</t>
  </si>
  <si>
    <t>Ⅲ-01295</t>
  </si>
  <si>
    <t>北浦</t>
  </si>
  <si>
    <t>201K北浦001</t>
  </si>
  <si>
    <t>Ⅰ-209</t>
  </si>
  <si>
    <t>201K北浦002</t>
  </si>
  <si>
    <t>Ⅰ-210</t>
  </si>
  <si>
    <t>201K北浦003</t>
  </si>
  <si>
    <t>Ⅰ-211</t>
  </si>
  <si>
    <t>201K北浦004</t>
  </si>
  <si>
    <t>北浦3</t>
  </si>
  <si>
    <t>201D北浦001</t>
  </si>
  <si>
    <t>Ⅰ-01245</t>
  </si>
  <si>
    <t>郡</t>
  </si>
  <si>
    <t>201K郡001</t>
  </si>
  <si>
    <t>Ⅰ-215</t>
  </si>
  <si>
    <t>201K郡002</t>
  </si>
  <si>
    <t>郡1</t>
  </si>
  <si>
    <t>201K郡003</t>
  </si>
  <si>
    <t>郡2</t>
  </si>
  <si>
    <t>201K郡004</t>
  </si>
  <si>
    <t>郡3</t>
  </si>
  <si>
    <t>201K郡005</t>
  </si>
  <si>
    <t>郡4</t>
  </si>
  <si>
    <t>201D郡001</t>
  </si>
  <si>
    <t>Ⅰ-01280</t>
  </si>
  <si>
    <t>201D郡002</t>
  </si>
  <si>
    <t>Ⅰ-01281</t>
  </si>
  <si>
    <t>201D郡003</t>
  </si>
  <si>
    <t>Ⅰ-01282</t>
  </si>
  <si>
    <t>201D郡004</t>
  </si>
  <si>
    <t>Ⅰ-01283</t>
  </si>
  <si>
    <t>201D郡005</t>
  </si>
  <si>
    <t>Ⅰ-01285</t>
  </si>
  <si>
    <t>201D郡006</t>
  </si>
  <si>
    <t>Ⅰ-01286</t>
  </si>
  <si>
    <t>201D郡007</t>
  </si>
  <si>
    <t>Ⅰ-01288</t>
  </si>
  <si>
    <t>201D郡008</t>
  </si>
  <si>
    <t>郡-1</t>
  </si>
  <si>
    <t>201J郡001</t>
  </si>
  <si>
    <t>1</t>
  </si>
  <si>
    <t>小串</t>
  </si>
  <si>
    <t>201K小串001</t>
  </si>
  <si>
    <t>Ⅰ-225</t>
  </si>
  <si>
    <t>201K小串002</t>
  </si>
  <si>
    <t>Ⅰ-226</t>
  </si>
  <si>
    <t>201K小串003</t>
  </si>
  <si>
    <t>Ⅰ-227</t>
  </si>
  <si>
    <t>201K小串004</t>
  </si>
  <si>
    <t>Ⅰ-228</t>
  </si>
  <si>
    <t>201K小串005</t>
  </si>
  <si>
    <t>Ⅰ-229</t>
  </si>
  <si>
    <t>201K小串006</t>
  </si>
  <si>
    <t>小串9</t>
  </si>
  <si>
    <t>201K小串007</t>
  </si>
  <si>
    <t>Ⅰ-220</t>
  </si>
  <si>
    <t>201K小串008</t>
  </si>
  <si>
    <t>Ⅰ-221</t>
  </si>
  <si>
    <t>201K小串009</t>
  </si>
  <si>
    <t>Ⅰ-222</t>
  </si>
  <si>
    <t>201K小串010</t>
  </si>
  <si>
    <t>Ⅰ-223</t>
  </si>
  <si>
    <t>201K小串011</t>
  </si>
  <si>
    <t>Ⅰ-224</t>
  </si>
  <si>
    <t>201K小串012</t>
  </si>
  <si>
    <t>Ⅱ-82</t>
  </si>
  <si>
    <t>201K小串013</t>
  </si>
  <si>
    <t>小串5A</t>
  </si>
  <si>
    <t>201K小串014</t>
  </si>
  <si>
    <t>小串5B</t>
  </si>
  <si>
    <t>201K小串015</t>
  </si>
  <si>
    <t>小串12</t>
  </si>
  <si>
    <t>201K小串016</t>
  </si>
  <si>
    <t>小串8</t>
  </si>
  <si>
    <t>201K小串017</t>
  </si>
  <si>
    <t>小串10B</t>
  </si>
  <si>
    <t>201D小串001</t>
  </si>
  <si>
    <t>Ⅰ-01253</t>
  </si>
  <si>
    <t>201D小串002</t>
  </si>
  <si>
    <t>Ⅰ-01296</t>
  </si>
  <si>
    <t>201D小串003</t>
  </si>
  <si>
    <t>Ⅲ-01256</t>
  </si>
  <si>
    <t>201D小串004</t>
  </si>
  <si>
    <t>小串19</t>
  </si>
  <si>
    <t>201D小串005</t>
  </si>
  <si>
    <t>Ⅰ-01255</t>
  </si>
  <si>
    <t>妹尾</t>
  </si>
  <si>
    <t>201K妹尾001</t>
  </si>
  <si>
    <t>Ⅰ-102</t>
  </si>
  <si>
    <t>201K妹尾002</t>
  </si>
  <si>
    <t>Ⅰ-103</t>
  </si>
  <si>
    <t>201K妹尾003</t>
  </si>
  <si>
    <t>Ⅰ-104</t>
  </si>
  <si>
    <t>妹尾崎</t>
  </si>
  <si>
    <t>201K妹尾崎001</t>
  </si>
  <si>
    <t>Ⅰ-97</t>
  </si>
  <si>
    <t>201K妹尾崎002</t>
  </si>
  <si>
    <t>Ⅱ-74</t>
  </si>
  <si>
    <t>箕島</t>
  </si>
  <si>
    <t>201K箕島001</t>
  </si>
  <si>
    <t>Ⅰ-105</t>
  </si>
  <si>
    <t>201K箕島002</t>
  </si>
  <si>
    <t>Ⅰ-106</t>
  </si>
  <si>
    <t>201K箕島003</t>
  </si>
  <si>
    <t>Ⅰ-107</t>
  </si>
  <si>
    <t>宮浦</t>
  </si>
  <si>
    <t>201K宮浦001</t>
  </si>
  <si>
    <t>Ⅰ-0212</t>
  </si>
  <si>
    <t>201K宮浦002</t>
  </si>
  <si>
    <t>Ⅰ-0213</t>
  </si>
  <si>
    <t>201K宮浦003</t>
  </si>
  <si>
    <t>Ⅰ-0214</t>
  </si>
  <si>
    <t>201K宮浦004</t>
  </si>
  <si>
    <t>Ⅰ-0216</t>
  </si>
  <si>
    <t>201K宮浦005</t>
  </si>
  <si>
    <t>宮浦5</t>
  </si>
  <si>
    <t>201K宮浦006</t>
  </si>
  <si>
    <t>宮浦6</t>
  </si>
  <si>
    <t>201K宮浦007</t>
  </si>
  <si>
    <t>宮浦7</t>
  </si>
  <si>
    <t>201K宮浦008</t>
  </si>
  <si>
    <t>宮浦9</t>
  </si>
  <si>
    <t>201K宮浦009</t>
  </si>
  <si>
    <t>宮浦10</t>
  </si>
  <si>
    <t>201K宮浦010</t>
  </si>
  <si>
    <t>宮浦13A</t>
  </si>
  <si>
    <t>201K宮浦011</t>
  </si>
  <si>
    <t>宮浦14</t>
  </si>
  <si>
    <t>201K宮浦012</t>
  </si>
  <si>
    <t>宮浦15</t>
  </si>
  <si>
    <t>201K宮浦013</t>
  </si>
  <si>
    <t>宮浦(D)</t>
  </si>
  <si>
    <t>201D宮浦001</t>
  </si>
  <si>
    <t>宮浦11</t>
  </si>
  <si>
    <t>201D宮浦002</t>
  </si>
  <si>
    <t>Ⅰ-01250-1</t>
  </si>
  <si>
    <t>201D宮浦003</t>
  </si>
  <si>
    <t>Ⅰ-01250-2</t>
  </si>
  <si>
    <t>201D宮浦004</t>
  </si>
  <si>
    <t>Ⅰ-01250-3</t>
  </si>
  <si>
    <t>201D宮浦005</t>
  </si>
  <si>
    <t>Ⅰ-01250-4</t>
  </si>
  <si>
    <t>201D宮浦006</t>
  </si>
  <si>
    <t>Ⅰ-01249</t>
  </si>
  <si>
    <t>201D宮浦007</t>
  </si>
  <si>
    <t>Ⅰ-01292</t>
  </si>
  <si>
    <t>201D宮浦008</t>
  </si>
  <si>
    <t>Ⅱ-01248</t>
  </si>
  <si>
    <t>山田</t>
  </si>
  <si>
    <t>201K山田001</t>
  </si>
  <si>
    <t>Ⅰ-100</t>
  </si>
  <si>
    <t>201K山田002</t>
  </si>
  <si>
    <t>Ⅰ-101</t>
  </si>
  <si>
    <t>201K山田003</t>
  </si>
  <si>
    <t>201K山田004</t>
  </si>
  <si>
    <t>Ⅰ-98</t>
  </si>
  <si>
    <t>201K山田005</t>
  </si>
  <si>
    <t>Ⅰ-99</t>
  </si>
  <si>
    <t>灘崎町</t>
  </si>
  <si>
    <t>灘崎町植松</t>
  </si>
  <si>
    <t>201D灘崎町植松001</t>
  </si>
  <si>
    <t>Ⅰ-06001</t>
  </si>
  <si>
    <t>201D灘崎町植松002</t>
  </si>
  <si>
    <t>Ⅰ-06002</t>
  </si>
  <si>
    <t>201D灘崎町植松003</t>
  </si>
  <si>
    <t>Ⅲ-06003</t>
  </si>
  <si>
    <t>灘崎町奥迫川</t>
  </si>
  <si>
    <t>201K灘崎町奥迫川001</t>
  </si>
  <si>
    <t>Ⅰ-451</t>
  </si>
  <si>
    <t>201K灘崎町奥迫川002</t>
  </si>
  <si>
    <t>Ⅰ-452</t>
  </si>
  <si>
    <t>201K灘崎町奥迫川003</t>
  </si>
  <si>
    <t>Ⅱ-121</t>
  </si>
  <si>
    <t>201D灘崎町奥迫川001</t>
  </si>
  <si>
    <t>7日</t>
  </si>
  <si>
    <t>Ⅰ-06024</t>
  </si>
  <si>
    <t>201D灘崎町奥迫川002</t>
  </si>
  <si>
    <t>Ⅰ-06025</t>
  </si>
  <si>
    <t>201D灘崎町奥迫川003</t>
  </si>
  <si>
    <t>Ⅰ-06027</t>
  </si>
  <si>
    <t>201D灘崎町奥迫川004</t>
  </si>
  <si>
    <t>Ⅰ-06032</t>
  </si>
  <si>
    <t>201D灘崎町奥迫川005</t>
  </si>
  <si>
    <t>Ⅰ-06033</t>
  </si>
  <si>
    <t>201D灘崎町奥迫川006</t>
  </si>
  <si>
    <t>Ⅰ-06034</t>
  </si>
  <si>
    <t>201D灘崎町奥迫川007</t>
  </si>
  <si>
    <t>Ⅰ-06039</t>
  </si>
  <si>
    <t>201D灘崎町奥迫川008</t>
  </si>
  <si>
    <t>Ⅱ-06022</t>
  </si>
  <si>
    <t>201D灘崎町奥迫川009</t>
  </si>
  <si>
    <t>Ⅱ-06023</t>
  </si>
  <si>
    <t>201D灘崎町奥迫川010</t>
  </si>
  <si>
    <t>Ⅱ-06026</t>
  </si>
  <si>
    <t>201D灘崎町奥迫川011</t>
  </si>
  <si>
    <t>Ⅱ-06028</t>
  </si>
  <si>
    <t>201D灘崎町奥迫川012</t>
  </si>
  <si>
    <t>Ⅱ-06029</t>
  </si>
  <si>
    <t>201D灘崎町奥迫川013</t>
  </si>
  <si>
    <t>Ⅱ-06030</t>
  </si>
  <si>
    <t>201D灘崎町奥迫川014</t>
  </si>
  <si>
    <t>Ⅱ-06031</t>
  </si>
  <si>
    <t>201D灘崎町奥迫川015</t>
  </si>
  <si>
    <t>Ⅱ-06035</t>
  </si>
  <si>
    <t>灘崎町片岡</t>
  </si>
  <si>
    <t>201K灘崎町片岡001</t>
  </si>
  <si>
    <t>Ⅰ-449</t>
  </si>
  <si>
    <t>201K灘崎町片岡002</t>
  </si>
  <si>
    <t>Ⅰ-2122</t>
  </si>
  <si>
    <t>灘崎町川張</t>
  </si>
  <si>
    <t>201D灘崎町川張001</t>
  </si>
  <si>
    <t>Ⅰ-06014</t>
  </si>
  <si>
    <t>201D灘崎町川張002</t>
  </si>
  <si>
    <t>Ⅰ-06015</t>
  </si>
  <si>
    <t>201D灘崎町川張003</t>
  </si>
  <si>
    <t>Ⅰ-06016</t>
  </si>
  <si>
    <t>灘崎町宗津</t>
  </si>
  <si>
    <t>201K灘崎町宗津001</t>
  </si>
  <si>
    <t>Ⅰ-450-1</t>
  </si>
  <si>
    <t>201K灘崎町宗津002</t>
  </si>
  <si>
    <t>Ⅰ-450-2</t>
  </si>
  <si>
    <t>201K灘崎町宗津003</t>
  </si>
  <si>
    <t>Ⅱ-120</t>
  </si>
  <si>
    <t>201D灘崎町宗津001</t>
  </si>
  <si>
    <t>Ⅰ-06017</t>
  </si>
  <si>
    <t>201D灘崎町宗津002</t>
  </si>
  <si>
    <t>Ⅰ-06018</t>
  </si>
  <si>
    <t>灘崎町迫川</t>
  </si>
  <si>
    <t>201K灘崎町迫川001</t>
  </si>
  <si>
    <t>Ⅱ-122</t>
  </si>
  <si>
    <t>201D灘崎町迫川001</t>
  </si>
  <si>
    <t>Ⅰ-06019</t>
  </si>
  <si>
    <t>201D灘崎町迫川002</t>
  </si>
  <si>
    <t>Ⅰ-06020</t>
  </si>
  <si>
    <t>201D灘崎町迫川003</t>
  </si>
  <si>
    <t>Ⅰ-06021</t>
  </si>
  <si>
    <t>201D灘崎町迫川004</t>
  </si>
  <si>
    <t>Ⅰ-06038</t>
  </si>
  <si>
    <t>201D灘崎町迫川005</t>
  </si>
  <si>
    <t>Ⅰ-06041</t>
  </si>
  <si>
    <t>201D灘崎町迫川007</t>
  </si>
  <si>
    <t>Ⅱ-06037</t>
  </si>
  <si>
    <t>201D灘崎町迫川008</t>
  </si>
  <si>
    <t>Ⅲ-06040</t>
  </si>
  <si>
    <t>灘崎町彦崎</t>
  </si>
  <si>
    <t>201K灘崎町彦崎001</t>
  </si>
  <si>
    <t>Ⅰ-447</t>
  </si>
  <si>
    <t>201K灘崎町彦崎002</t>
  </si>
  <si>
    <t>Ⅰ-448</t>
  </si>
  <si>
    <t>201K灘崎町彦崎003</t>
  </si>
  <si>
    <t>Ⅱ-119</t>
  </si>
  <si>
    <t>201D灘崎町彦崎001</t>
  </si>
  <si>
    <t>Ⅰ-06004</t>
  </si>
  <si>
    <t>201D灘崎町彦崎002</t>
  </si>
  <si>
    <t>Ⅰ-06005</t>
  </si>
  <si>
    <t>201D灘崎町彦崎003</t>
  </si>
  <si>
    <t>Ⅰ-06007</t>
  </si>
  <si>
    <t>201D灘崎町彦崎004</t>
  </si>
  <si>
    <t>Ⅰ-06010</t>
  </si>
  <si>
    <t>201D灘崎町彦崎005</t>
  </si>
  <si>
    <t>Ⅰ-06011</t>
  </si>
  <si>
    <t>201D灘崎町彦崎006</t>
  </si>
  <si>
    <t>Ⅰ-06012</t>
  </si>
  <si>
    <t>201D灘崎町彦崎007</t>
  </si>
  <si>
    <t>Ⅱ-06008-1</t>
  </si>
  <si>
    <t>201D灘崎町彦崎008</t>
  </si>
  <si>
    <t>Ⅱ-06008-2</t>
  </si>
  <si>
    <t>201D灘崎町彦崎010</t>
  </si>
  <si>
    <t>Ⅲ-06006</t>
  </si>
  <si>
    <t>彦崎</t>
  </si>
  <si>
    <t>201J彦崎001</t>
  </si>
  <si>
    <t>5</t>
  </si>
  <si>
    <t>土砂災害警戒区域等の指定箇所一覧表（津山市）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</si>
  <si>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阿波村</t>
  </si>
  <si>
    <t>阿波</t>
  </si>
  <si>
    <t>203K阿波002</t>
  </si>
  <si>
    <t>Ⅱ-2248</t>
  </si>
  <si>
    <t>203K阿波003</t>
  </si>
  <si>
    <t>Ⅱ-2251</t>
  </si>
  <si>
    <t>203K阿波004</t>
  </si>
  <si>
    <t>Ⅱ-2252</t>
  </si>
  <si>
    <t>203K阿波005</t>
  </si>
  <si>
    <t>Ⅰ-1763</t>
  </si>
  <si>
    <t>203K阿波006</t>
  </si>
  <si>
    <t>Ⅰ-2713</t>
  </si>
  <si>
    <t>203K阿波007</t>
  </si>
  <si>
    <t>Ⅱ-2249</t>
  </si>
  <si>
    <t>203K阿波008</t>
  </si>
  <si>
    <t>Ⅱ-2250</t>
  </si>
  <si>
    <t>203D阿波001</t>
  </si>
  <si>
    <t>Ⅰ-64013</t>
  </si>
  <si>
    <t>203D阿波002</t>
  </si>
  <si>
    <t>Ⅱ-64001</t>
  </si>
  <si>
    <t>203D阿波003</t>
  </si>
  <si>
    <t>Ⅱ-64002</t>
  </si>
  <si>
    <t>203D阿波004</t>
  </si>
  <si>
    <t>Ⅱ-64003</t>
  </si>
  <si>
    <t>203D阿波005</t>
  </si>
  <si>
    <t>Ⅱ-64008</t>
  </si>
  <si>
    <t>203D阿波006</t>
  </si>
  <si>
    <t>Ⅱ-64009</t>
  </si>
  <si>
    <t>203D阿波007</t>
  </si>
  <si>
    <t>Ⅱ-64010</t>
  </si>
  <si>
    <t>203D阿波008</t>
  </si>
  <si>
    <t>Ⅱ-64011</t>
  </si>
  <si>
    <t>203D阿波009</t>
  </si>
  <si>
    <t>Ⅱ-64012</t>
  </si>
  <si>
    <t>203D阿波010</t>
  </si>
  <si>
    <t>Ⅱ-64015</t>
  </si>
  <si>
    <t>203D阿波011</t>
  </si>
  <si>
    <t>Ⅱ-64016</t>
  </si>
  <si>
    <t>203D阿波012</t>
  </si>
  <si>
    <t>Ⅱ-64020</t>
  </si>
  <si>
    <t>203D阿波013</t>
  </si>
  <si>
    <t>Ⅱ-64021</t>
  </si>
  <si>
    <t>203D阿波014</t>
  </si>
  <si>
    <t>Ⅱ-64022-1</t>
  </si>
  <si>
    <t>203D阿波015</t>
  </si>
  <si>
    <t>Ⅱ-64022-2</t>
  </si>
  <si>
    <t>203D阿波016</t>
  </si>
  <si>
    <t>Ⅱ-64023</t>
  </si>
  <si>
    <t>203D阿波017</t>
  </si>
  <si>
    <t>Ⅱ-64024</t>
  </si>
  <si>
    <t>203D阿波018</t>
  </si>
  <si>
    <t>Ⅱ-64025</t>
  </si>
  <si>
    <t>203D阿波019</t>
  </si>
  <si>
    <t>Ⅱ-64027</t>
  </si>
  <si>
    <t>203D阿波020</t>
  </si>
  <si>
    <t>Ⅱ-64028</t>
  </si>
  <si>
    <t>203D阿波021</t>
  </si>
  <si>
    <t>Ⅰ-64018</t>
  </si>
  <si>
    <t>203D阿波022</t>
  </si>
  <si>
    <t>Ⅰ-64019</t>
  </si>
  <si>
    <t>203D阿波023</t>
  </si>
  <si>
    <t>Ⅰ-64026</t>
  </si>
  <si>
    <t>203D阿波024</t>
  </si>
  <si>
    <t>Ⅰ-64007-1</t>
  </si>
  <si>
    <t>203D阿波025</t>
  </si>
  <si>
    <t>Ⅰ-64007-2</t>
  </si>
  <si>
    <t>203D阿波026</t>
  </si>
  <si>
    <t>Ⅰ-64007-3</t>
  </si>
  <si>
    <t>203D阿波027</t>
  </si>
  <si>
    <t>Ⅰ-64004</t>
  </si>
  <si>
    <t>阿波大畑</t>
  </si>
  <si>
    <t>203D阿波大畑001</t>
  </si>
  <si>
    <t>10日</t>
  </si>
  <si>
    <t>Ⅰ-64005</t>
  </si>
  <si>
    <t>阿波尾所</t>
  </si>
  <si>
    <t>203D阿波尾所001</t>
  </si>
  <si>
    <t>Ⅰ-64006</t>
  </si>
  <si>
    <t>阿波西谷</t>
  </si>
  <si>
    <t>203D阿波西谷001</t>
  </si>
  <si>
    <t>Ⅰ-64017</t>
  </si>
  <si>
    <t>加茂町</t>
  </si>
  <si>
    <t>加茂町青柳</t>
  </si>
  <si>
    <t>203K加茂町青柳001</t>
  </si>
  <si>
    <t>Ⅰ-2698</t>
  </si>
  <si>
    <t>203K加茂町青柳002</t>
  </si>
  <si>
    <t>Ⅰ-2699</t>
  </si>
  <si>
    <t>203K加茂町青柳003</t>
  </si>
  <si>
    <t>Ⅱ-2183</t>
  </si>
  <si>
    <t>203K加茂町青柳004</t>
  </si>
  <si>
    <t>Ⅱ-2184</t>
  </si>
  <si>
    <t>203K加茂町青柳005</t>
  </si>
  <si>
    <t>Ⅱ-2190</t>
  </si>
  <si>
    <t>203D加茂町青柳001</t>
  </si>
  <si>
    <t>Ⅰ-61020</t>
  </si>
  <si>
    <t>203D加茂町青柳002</t>
  </si>
  <si>
    <t>22年</t>
  </si>
  <si>
    <t>Ⅰ-61021</t>
  </si>
  <si>
    <t>203D加茂町青柳003</t>
  </si>
  <si>
    <t>Ⅰ-61058</t>
  </si>
  <si>
    <t>203D加茂町青柳004</t>
  </si>
  <si>
    <t>Ⅰ-61061</t>
  </si>
  <si>
    <t>203D加茂町青柳005</t>
  </si>
  <si>
    <t>Ⅰ-61062</t>
  </si>
  <si>
    <t>203D加茂町青柳006</t>
  </si>
  <si>
    <t>Ⅱ-61019</t>
  </si>
  <si>
    <t>203D加茂町青柳007</t>
  </si>
  <si>
    <t>Ⅱ-61059</t>
  </si>
  <si>
    <t>加茂町宇野</t>
  </si>
  <si>
    <t>203K加茂町宇野001</t>
  </si>
  <si>
    <t>Ⅱ-2187</t>
  </si>
  <si>
    <t>203D加茂町宇野001</t>
  </si>
  <si>
    <t>Ⅰ-61041</t>
  </si>
  <si>
    <t>203D加茂町宇野002</t>
  </si>
  <si>
    <t>Ⅱ-61039</t>
  </si>
  <si>
    <t>203D加茂町宇野003</t>
  </si>
  <si>
    <t>Ⅱ-61026</t>
  </si>
  <si>
    <t>203D加茂町宇野004</t>
  </si>
  <si>
    <t>Ⅱ-61027</t>
  </si>
  <si>
    <t>203D加茂町宇野005</t>
  </si>
  <si>
    <t>Ⅱ-61028</t>
  </si>
  <si>
    <t>203D加茂町宇野006</t>
  </si>
  <si>
    <t>Ⅱ-61029</t>
  </si>
  <si>
    <t>203D加茂町宇野007</t>
  </si>
  <si>
    <t>Ⅱ-61040</t>
  </si>
  <si>
    <t>203D加茂町宇野008</t>
  </si>
  <si>
    <t>Ⅱ-61042</t>
  </si>
  <si>
    <t>203D加茂町宇野009</t>
  </si>
  <si>
    <t>Ⅱ-61043</t>
  </si>
  <si>
    <t>203D加茂町宇野010</t>
  </si>
  <si>
    <t>Ⅱ-61044</t>
  </si>
  <si>
    <t>加茂町小渕</t>
  </si>
  <si>
    <t>203K加茂町小渕001</t>
  </si>
  <si>
    <t>Ⅱ-石米1</t>
  </si>
  <si>
    <t>203K加茂町小渕002</t>
  </si>
  <si>
    <t>Ⅱ-2189</t>
  </si>
  <si>
    <t>203D加茂町小渕001</t>
  </si>
  <si>
    <t>Ⅰ-61077</t>
  </si>
  <si>
    <t>203D加茂町小渕002</t>
  </si>
  <si>
    <t>Ⅰ-61078</t>
  </si>
  <si>
    <t>203D加茂町小渕003</t>
  </si>
  <si>
    <t>Ⅰ-61081</t>
  </si>
  <si>
    <t>203D加茂町小渕004</t>
  </si>
  <si>
    <t>Ⅰ-61082</t>
  </si>
  <si>
    <t>203D加茂町小渕005</t>
  </si>
  <si>
    <t>Ⅱ-61076</t>
  </si>
  <si>
    <t>203D加茂町小渕006</t>
  </si>
  <si>
    <t>Ⅱ-61079</t>
  </si>
  <si>
    <t>203D加茂町小渕007</t>
  </si>
  <si>
    <t>Ⅱ-61080</t>
  </si>
  <si>
    <t>203D加茂町小渕008</t>
  </si>
  <si>
    <t>Ⅱ-61083</t>
  </si>
  <si>
    <t>加茂町河井</t>
  </si>
  <si>
    <t>203K加茂町河井001</t>
  </si>
  <si>
    <t>Ⅱ-2193</t>
  </si>
  <si>
    <t>203K加茂町河井002</t>
  </si>
  <si>
    <t>Ⅱ-2194</t>
  </si>
  <si>
    <t>203D加茂町河井001</t>
  </si>
  <si>
    <t>Ⅰ-61088</t>
  </si>
  <si>
    <t>203D加茂町河井002</t>
  </si>
  <si>
    <t>Ⅰ-61025</t>
  </si>
  <si>
    <t>203D加茂町河井003</t>
  </si>
  <si>
    <t>Ⅱ-61024</t>
  </si>
  <si>
    <t>203D加茂町河井004</t>
  </si>
  <si>
    <t>Ⅱ-61089</t>
  </si>
  <si>
    <t>加茂町公郷</t>
  </si>
  <si>
    <t>203D加茂町公郷001</t>
  </si>
  <si>
    <t>Ⅰ-61069</t>
  </si>
  <si>
    <t>203D加茂町公郷002</t>
  </si>
  <si>
    <t>Ⅰ-61072</t>
  </si>
  <si>
    <t>203D加茂町公郷003</t>
  </si>
  <si>
    <t>Ⅰ-61074</t>
  </si>
  <si>
    <t>203D加茂町公郷004</t>
  </si>
  <si>
    <t>Ⅰ-61125-1</t>
  </si>
  <si>
    <t>203D加茂町公郷005</t>
  </si>
  <si>
    <t>Ⅰ-61125-2</t>
  </si>
  <si>
    <t>203D加茂町公郷006</t>
  </si>
  <si>
    <t>Ⅰ-61125-3</t>
  </si>
  <si>
    <t>203D加茂町公郷007</t>
  </si>
  <si>
    <t>Ⅰ-61126</t>
  </si>
  <si>
    <t>203D加茂町公郷008</t>
  </si>
  <si>
    <t>Ⅰ-61127</t>
  </si>
  <si>
    <t>203D加茂町公郷009</t>
  </si>
  <si>
    <t>Ⅱ-61071</t>
  </si>
  <si>
    <t>203D加茂町公郷010</t>
  </si>
  <si>
    <t>Ⅱ-61073</t>
  </si>
  <si>
    <t>203D加茂町公郷011</t>
  </si>
  <si>
    <t>Ⅱ-61075</t>
  </si>
  <si>
    <t>203D加茂町公郷012</t>
  </si>
  <si>
    <t>Ⅱ-61124</t>
  </si>
  <si>
    <t>203D加茂町公郷013</t>
  </si>
  <si>
    <t>Ⅱ-61128</t>
  </si>
  <si>
    <t>加茂町倉見</t>
  </si>
  <si>
    <t>203K加茂町倉見001</t>
  </si>
  <si>
    <t>Ⅱ-2178</t>
  </si>
  <si>
    <t>203K加茂町倉見002</t>
  </si>
  <si>
    <t>Ⅱ-2179</t>
  </si>
  <si>
    <t>203K加茂町倉見003</t>
  </si>
  <si>
    <t>Ⅰ-2697</t>
  </si>
  <si>
    <t>203D加茂町倉見001</t>
  </si>
  <si>
    <t>Ⅰ-61001</t>
  </si>
  <si>
    <t>203D加茂町倉見002</t>
  </si>
  <si>
    <t>Ⅰ-61002</t>
  </si>
  <si>
    <t>203D加茂町倉見003</t>
  </si>
  <si>
    <t>Ⅰ-61007</t>
  </si>
  <si>
    <t>203D加茂町倉見004</t>
  </si>
  <si>
    <t>Ⅰ-61008</t>
  </si>
  <si>
    <t>203D加茂町倉見005</t>
  </si>
  <si>
    <t>Ⅱ-61003-1</t>
  </si>
  <si>
    <t>203D加茂町倉見006</t>
  </si>
  <si>
    <t>Ⅱ-61003-2</t>
  </si>
  <si>
    <t>203D加茂町倉見007</t>
  </si>
  <si>
    <t>Ⅱ-61003-3</t>
  </si>
  <si>
    <t>203D加茂町倉見008</t>
  </si>
  <si>
    <t>Ⅱ-61004</t>
  </si>
  <si>
    <t>203D加茂町倉見009</t>
  </si>
  <si>
    <t>Ⅱ-61006</t>
  </si>
  <si>
    <t>203D加茂町倉見010</t>
  </si>
  <si>
    <t>Ⅱ-61009</t>
  </si>
  <si>
    <t>203D加茂町倉見011</t>
  </si>
  <si>
    <t>Ⅱ-61012-1</t>
  </si>
  <si>
    <t>203D加茂町倉見012</t>
  </si>
  <si>
    <t>Ⅱ-61012-2</t>
  </si>
  <si>
    <t>203D加茂町倉見013</t>
  </si>
  <si>
    <t>Ⅱ-61014</t>
  </si>
  <si>
    <t>加茂町黒木</t>
  </si>
  <si>
    <t>203K加茂町黒木001</t>
  </si>
  <si>
    <t>Ⅱ-2180</t>
  </si>
  <si>
    <t>203K加茂町黒木002</t>
  </si>
  <si>
    <t>Ⅱ-2181</t>
  </si>
  <si>
    <t>203K加茂町黒木003</t>
  </si>
  <si>
    <t>Ⅱ-2182</t>
  </si>
  <si>
    <t>203D加茂町黒木001</t>
  </si>
  <si>
    <t>8月</t>
  </si>
  <si>
    <t>Ⅰ-61013</t>
  </si>
  <si>
    <t>203D加茂町黒木002</t>
  </si>
  <si>
    <t>Ⅰ-61046</t>
  </si>
  <si>
    <t>203D加茂町黒木003</t>
  </si>
  <si>
    <t>Ⅰ-61047</t>
  </si>
  <si>
    <t>203D加茂町黒木004</t>
  </si>
  <si>
    <t>Ⅱ-61010-1</t>
  </si>
  <si>
    <t>203D加茂町黒木005</t>
  </si>
  <si>
    <t>Ⅱ-61010-2</t>
  </si>
  <si>
    <t>203D加茂町黒木006</t>
  </si>
  <si>
    <t>Ⅱ-61015-1</t>
  </si>
  <si>
    <t>203D加茂町黒木007</t>
  </si>
  <si>
    <t>Ⅱ-61015-2</t>
  </si>
  <si>
    <t>203D加茂町黒木008</t>
  </si>
  <si>
    <t>Ⅱ-61015-3</t>
  </si>
  <si>
    <t>203D加茂町黒木009</t>
  </si>
  <si>
    <t>Ⅱ-61015-4</t>
  </si>
  <si>
    <t>203D加茂町黒木010</t>
  </si>
  <si>
    <t>Ⅱ-61016</t>
  </si>
  <si>
    <t>203D加茂町黒木011</t>
  </si>
  <si>
    <t>Ⅱ-61017</t>
  </si>
  <si>
    <t>203D加茂町黒木012</t>
  </si>
  <si>
    <t>Ⅱ-61045</t>
  </si>
  <si>
    <t>203D加茂町黒木013</t>
  </si>
  <si>
    <t>Ⅱ-61048</t>
  </si>
  <si>
    <t>加茂町桑原</t>
  </si>
  <si>
    <t>203K加茂町桑原001</t>
  </si>
  <si>
    <t>Ⅰ-1754</t>
  </si>
  <si>
    <t>203K加茂町桑原002</t>
  </si>
  <si>
    <t>203D加茂町桑原001</t>
  </si>
  <si>
    <t>Ⅰ-61066</t>
  </si>
  <si>
    <t>203D加茂町桑原002</t>
  </si>
  <si>
    <t>Ⅰ-61067</t>
  </si>
  <si>
    <t>203D加茂町桑原003</t>
  </si>
  <si>
    <t>Ⅰ-61068</t>
  </si>
  <si>
    <t>加茂町小中原</t>
  </si>
  <si>
    <t>203K加茂町小中原001</t>
  </si>
  <si>
    <t>Ⅰ-1753</t>
  </si>
  <si>
    <t>加茂町斉野谷</t>
  </si>
  <si>
    <t>203D加茂町斉野谷001</t>
  </si>
  <si>
    <t>Ⅰ-61056</t>
  </si>
  <si>
    <t>加茂町山下</t>
  </si>
  <si>
    <t>203D加茂町山下001</t>
  </si>
  <si>
    <t>Ⅰ-61086</t>
  </si>
  <si>
    <t>203D加茂町山下002</t>
  </si>
  <si>
    <t>Ⅰ-61087</t>
  </si>
  <si>
    <t>加茂町下津川</t>
  </si>
  <si>
    <t>203K加茂町下津川001</t>
  </si>
  <si>
    <t>Ⅱ-2198</t>
  </si>
  <si>
    <t>203D加茂町下津川001</t>
  </si>
  <si>
    <t>Ⅰ-61121</t>
  </si>
  <si>
    <t>203D加茂町下津川002</t>
  </si>
  <si>
    <t>Ⅰ-61122</t>
  </si>
  <si>
    <t>203D加茂町下津川003</t>
  </si>
  <si>
    <t>Ⅰ-61123</t>
  </si>
  <si>
    <t>203J加茂町下津川001</t>
  </si>
  <si>
    <t>172</t>
  </si>
  <si>
    <t>加茂町塔中</t>
  </si>
  <si>
    <t>203K加茂町塔中001</t>
  </si>
  <si>
    <t>Ⅱ-2188</t>
  </si>
  <si>
    <t>203D加茂町塔中001</t>
  </si>
  <si>
    <t>Ⅰ-61057</t>
  </si>
  <si>
    <t>203D加茂町塔中002</t>
  </si>
  <si>
    <t>Ⅰ-61065</t>
  </si>
  <si>
    <t>加茂町知和</t>
  </si>
  <si>
    <t>203K加茂町知和001</t>
  </si>
  <si>
    <t>Ⅱ-2192</t>
  </si>
  <si>
    <t>203K加茂町知和002</t>
  </si>
  <si>
    <t>Ⅱ-2191</t>
  </si>
  <si>
    <t>203D加茂町知和001</t>
  </si>
  <si>
    <t>Ⅰ-61063</t>
  </si>
  <si>
    <t>203D加茂町知和002</t>
  </si>
  <si>
    <t>Ⅰ-61084</t>
  </si>
  <si>
    <t>203D加茂町知和003</t>
  </si>
  <si>
    <t>Ⅰ-61085</t>
  </si>
  <si>
    <t>加茂町百々</t>
  </si>
  <si>
    <t>203D加茂町百々001</t>
  </si>
  <si>
    <t>Ⅰ-61064</t>
  </si>
  <si>
    <t>加茂町戸賀</t>
  </si>
  <si>
    <t>203K加茂町戸賀001</t>
  </si>
  <si>
    <t>Ⅱ-2186</t>
  </si>
  <si>
    <t>203D加茂町戸賀001</t>
  </si>
  <si>
    <t>Ⅱ-61055</t>
  </si>
  <si>
    <t>203D加茂町戸賀002</t>
  </si>
  <si>
    <t>Ⅰ-61049</t>
  </si>
  <si>
    <t>203D加茂町戸賀003</t>
  </si>
  <si>
    <t>Ⅰ-61050</t>
  </si>
  <si>
    <t>203D加茂町戸賀004</t>
  </si>
  <si>
    <t>Ⅰ-61051</t>
  </si>
  <si>
    <t>203D加茂町戸賀005</t>
  </si>
  <si>
    <t>Ⅰ-61052</t>
  </si>
  <si>
    <t>203D加茂町戸賀006</t>
  </si>
  <si>
    <t>Ⅰ-61053</t>
  </si>
  <si>
    <t>加茂町中原</t>
  </si>
  <si>
    <t>203D加茂町中原001</t>
  </si>
  <si>
    <t>Ⅰ-61107</t>
  </si>
  <si>
    <t>加茂町楢井</t>
  </si>
  <si>
    <t>203K加茂町楢井001</t>
  </si>
  <si>
    <t>Ⅰ-1755</t>
  </si>
  <si>
    <t>203K加茂町楢井002</t>
  </si>
  <si>
    <t>Ⅱ-2196</t>
  </si>
  <si>
    <t>203D加茂町楢井001</t>
  </si>
  <si>
    <t>Ⅰ-61100</t>
  </si>
  <si>
    <t>203D加茂町楢井002</t>
  </si>
  <si>
    <t>Ⅰ-61101</t>
  </si>
  <si>
    <t>203D加茂町楢井003</t>
  </si>
  <si>
    <t>Ⅰ-61102</t>
  </si>
  <si>
    <t>203D加茂町楢井004</t>
  </si>
  <si>
    <t>Ⅰ-61103</t>
  </si>
  <si>
    <t>203D加茂町楢井005</t>
  </si>
  <si>
    <t>Ⅰ-61104</t>
  </si>
  <si>
    <t>203D加茂町楢井006</t>
  </si>
  <si>
    <t>Ⅱ-61105</t>
  </si>
  <si>
    <t>203J加茂町楢井001</t>
  </si>
  <si>
    <t>171</t>
  </si>
  <si>
    <t>加茂町成安</t>
  </si>
  <si>
    <t>203K加茂町成安001</t>
  </si>
  <si>
    <t>Ⅰ-1756</t>
  </si>
  <si>
    <t>203D加茂町成安001</t>
  </si>
  <si>
    <t>Ⅰ-61116</t>
  </si>
  <si>
    <t>203D加茂町成安002</t>
  </si>
  <si>
    <t>Ⅰ-61119</t>
  </si>
  <si>
    <t>203D加茂町成安003</t>
  </si>
  <si>
    <t>Ⅰ-61120</t>
  </si>
  <si>
    <t>203D加茂町成安004</t>
  </si>
  <si>
    <t>Ⅰ-61106</t>
  </si>
  <si>
    <t>203D加茂町成安005</t>
  </si>
  <si>
    <t>Ⅰ-61114</t>
  </si>
  <si>
    <t>203D加茂町成安006</t>
  </si>
  <si>
    <t>Ⅰ-61115-1</t>
  </si>
  <si>
    <t>203D加茂町成安007</t>
  </si>
  <si>
    <t>Ⅰ-61115-2</t>
  </si>
  <si>
    <t>203D加茂町成安008</t>
  </si>
  <si>
    <t>Ⅱ-61117</t>
  </si>
  <si>
    <t>203D加茂町成安009</t>
  </si>
  <si>
    <t>Ⅱ-61118</t>
  </si>
  <si>
    <t>加茂町原口</t>
  </si>
  <si>
    <t>203K加茂町原口001</t>
  </si>
  <si>
    <t>Ⅱ-2185</t>
  </si>
  <si>
    <t>203D加茂町原口001</t>
  </si>
  <si>
    <t>Ⅰ-61030-1</t>
  </si>
  <si>
    <t>203D加茂町原口002</t>
  </si>
  <si>
    <t>Ⅰ-61030-2</t>
  </si>
  <si>
    <t>203D加茂町原口003</t>
  </si>
  <si>
    <t>Ⅰ-61031</t>
  </si>
  <si>
    <t>203D加茂町原口004</t>
  </si>
  <si>
    <t>Ⅰ-61032</t>
  </si>
  <si>
    <t>203D加茂町原口005</t>
  </si>
  <si>
    <t>Ⅰ-61033</t>
  </si>
  <si>
    <t>203D加茂町原口006</t>
  </si>
  <si>
    <t>Ⅰ-61034-1</t>
  </si>
  <si>
    <t>203D加茂町原口007</t>
  </si>
  <si>
    <t>Ⅰ-61034-2</t>
  </si>
  <si>
    <t>203D加茂町原口008</t>
  </si>
  <si>
    <t>Ⅰ-61036</t>
  </si>
  <si>
    <t>203D加茂町原口009</t>
  </si>
  <si>
    <t>Ⅱ-61035</t>
  </si>
  <si>
    <t>加茂町物見</t>
  </si>
  <si>
    <t>203K加茂町物見001</t>
  </si>
  <si>
    <t>Ⅰ-2700</t>
  </si>
  <si>
    <t>203K加茂町物見002</t>
  </si>
  <si>
    <t>Ⅱ-2195</t>
  </si>
  <si>
    <t>203D加茂町物見001</t>
  </si>
  <si>
    <t>Ⅰ-61093</t>
  </si>
  <si>
    <t>203D加茂町物見002</t>
  </si>
  <si>
    <t>Ⅰ-61097</t>
  </si>
  <si>
    <t>203D加茂町物見003</t>
  </si>
  <si>
    <t>Ⅰ-61098-1</t>
  </si>
  <si>
    <t>203D加茂町物見004</t>
  </si>
  <si>
    <t>Ⅰ-61098-2</t>
  </si>
  <si>
    <t>203D加茂町物見005</t>
  </si>
  <si>
    <t>Ⅰ-61098-3</t>
  </si>
  <si>
    <t>203D加茂町物見006</t>
  </si>
  <si>
    <t>Ⅰ-61099</t>
  </si>
  <si>
    <t>203D加茂町物見007</t>
  </si>
  <si>
    <t>Ⅱ-61095</t>
  </si>
  <si>
    <t>203D加茂町物見008</t>
  </si>
  <si>
    <t>Ⅱ-61096</t>
  </si>
  <si>
    <t>203D加茂町物見009</t>
  </si>
  <si>
    <t>Ⅰ-61094-1</t>
  </si>
  <si>
    <t>203D加茂町物見010</t>
  </si>
  <si>
    <t>Ⅰ-61094-2</t>
  </si>
  <si>
    <t>203D加茂町物見011</t>
  </si>
  <si>
    <t>Ⅱ-61090</t>
  </si>
  <si>
    <t>203D加茂町物見012</t>
  </si>
  <si>
    <t>Ⅱ-61091</t>
  </si>
  <si>
    <t>203D加茂町物見013</t>
  </si>
  <si>
    <t>Ⅱ-61092</t>
  </si>
  <si>
    <t>加茂町行重</t>
  </si>
  <si>
    <t>203K加茂町行重001</t>
  </si>
  <si>
    <t>Ⅱ-2197</t>
  </si>
  <si>
    <t>203D加茂町行重001</t>
  </si>
  <si>
    <t>Ⅰ-61109</t>
  </si>
  <si>
    <t>203D加茂町行重002</t>
  </si>
  <si>
    <t>Ⅱ-61110</t>
  </si>
  <si>
    <t>203D加茂町行重003</t>
  </si>
  <si>
    <t>Ⅱ-61112</t>
  </si>
  <si>
    <t>203D加茂町行重004</t>
  </si>
  <si>
    <t>Ⅰ-61111</t>
  </si>
  <si>
    <t>203D加茂町行重005</t>
  </si>
  <si>
    <t>Ⅰ-61113</t>
  </si>
  <si>
    <t>久米町</t>
  </si>
  <si>
    <t>一色</t>
  </si>
  <si>
    <t>203K一色001</t>
  </si>
  <si>
    <t>Ⅰ-2727</t>
  </si>
  <si>
    <t>203K一色002</t>
  </si>
  <si>
    <t>Ⅱ-2402-1</t>
  </si>
  <si>
    <t>203D一色001</t>
  </si>
  <si>
    <t>Ⅱ-67052-1</t>
  </si>
  <si>
    <t>203D一色002</t>
  </si>
  <si>
    <t>Ⅱ-67052-2</t>
  </si>
  <si>
    <t>203D一色003</t>
  </si>
  <si>
    <t>Ⅱ-67053</t>
  </si>
  <si>
    <t>203D一色004</t>
  </si>
  <si>
    <t>Ⅱ-67054</t>
  </si>
  <si>
    <t>203D一色005</t>
  </si>
  <si>
    <t>Ⅱ-67055</t>
  </si>
  <si>
    <t>久米川南</t>
  </si>
  <si>
    <t>203K久米川南001</t>
  </si>
  <si>
    <t>Ⅰ-2728</t>
  </si>
  <si>
    <t>203D久米川南001</t>
  </si>
  <si>
    <t>Ⅱ-67060</t>
  </si>
  <si>
    <t>203D久米川南002</t>
  </si>
  <si>
    <t>Ⅰ-67059-1</t>
  </si>
  <si>
    <t>203D久米川南003</t>
  </si>
  <si>
    <t>Ⅰ-67059-2</t>
  </si>
  <si>
    <t>203D久米川南004</t>
  </si>
  <si>
    <t>Ⅰ-67063</t>
  </si>
  <si>
    <t>203D久米川南005</t>
  </si>
  <si>
    <t>Ⅱ-67056</t>
  </si>
  <si>
    <t>203D久米川南006</t>
  </si>
  <si>
    <t>Ⅱ-67057</t>
  </si>
  <si>
    <t>203D久米川南007</t>
  </si>
  <si>
    <t>Ⅱ-67061</t>
  </si>
  <si>
    <t>203D久米川南008</t>
  </si>
  <si>
    <t>Ⅲ-67058-1</t>
  </si>
  <si>
    <t>203D久米川南009</t>
  </si>
  <si>
    <t>Ⅲ-67058-2</t>
  </si>
  <si>
    <t>203D久米川南010</t>
  </si>
  <si>
    <t>Ⅱ-67062</t>
  </si>
  <si>
    <t>神代</t>
  </si>
  <si>
    <t>203K神代001</t>
  </si>
  <si>
    <t>Ⅱ-2402-2</t>
  </si>
  <si>
    <t>里公文</t>
  </si>
  <si>
    <t>203D里公文001</t>
  </si>
  <si>
    <t>Ⅱ-67064</t>
  </si>
  <si>
    <t>坪井上</t>
  </si>
  <si>
    <t>203K坪井上001</t>
  </si>
  <si>
    <t>Ⅰ-2725</t>
  </si>
  <si>
    <t>203K坪井上002</t>
  </si>
  <si>
    <t>Ⅰ-1836</t>
  </si>
  <si>
    <t>203K坪井上003</t>
  </si>
  <si>
    <t>Ⅱ-2382</t>
  </si>
  <si>
    <t>203K坪井上004</t>
  </si>
  <si>
    <t>Ⅱ-2384</t>
  </si>
  <si>
    <t>203K坪井上005</t>
  </si>
  <si>
    <t>Ⅱ-2391</t>
  </si>
  <si>
    <t>203K坪井上006</t>
  </si>
  <si>
    <t>Ⅱ-2392</t>
  </si>
  <si>
    <t>203K坪井上007</t>
  </si>
  <si>
    <t>Ⅱ-2393</t>
  </si>
  <si>
    <t>203K坪井上008</t>
  </si>
  <si>
    <t>Ⅱ-2394</t>
  </si>
  <si>
    <t>203K坪井上009</t>
  </si>
  <si>
    <t>Ⅱ-2395</t>
  </si>
  <si>
    <t>203D坪井上001</t>
  </si>
  <si>
    <t>Ⅰ-67032</t>
  </si>
  <si>
    <t>203D坪井上002</t>
  </si>
  <si>
    <t>Ⅰ-67033</t>
  </si>
  <si>
    <t>203D坪井上003</t>
  </si>
  <si>
    <t>Ⅱ-67028</t>
  </si>
  <si>
    <t>203D坪井上004</t>
  </si>
  <si>
    <t>Ⅱ-67029-1</t>
  </si>
  <si>
    <t>203D坪井上005</t>
  </si>
  <si>
    <t>Ⅱ-67029-2</t>
  </si>
  <si>
    <t>203D坪井上006</t>
  </si>
  <si>
    <t>Ⅱ-67030</t>
  </si>
  <si>
    <t>坪井下</t>
  </si>
  <si>
    <t>203D坪井下001</t>
  </si>
  <si>
    <t>Ⅰ-67035-1</t>
  </si>
  <si>
    <t>203D坪井下002</t>
  </si>
  <si>
    <t>Ⅰ-67035-2</t>
  </si>
  <si>
    <t>203D坪井下003</t>
  </si>
  <si>
    <t>Ⅰ-67038</t>
  </si>
  <si>
    <t>203D坪井下004</t>
  </si>
  <si>
    <t>Ⅱ-67037</t>
  </si>
  <si>
    <t>203D坪井下005</t>
  </si>
  <si>
    <t>Ⅱ-67042</t>
  </si>
  <si>
    <t>203D坪井下006</t>
  </si>
  <si>
    <t>Ⅱ-67043</t>
  </si>
  <si>
    <t>203D坪井下007</t>
  </si>
  <si>
    <t>Ⅱ-67044</t>
  </si>
  <si>
    <t>203D坪井下008</t>
  </si>
  <si>
    <t>Ⅲ-67034</t>
  </si>
  <si>
    <t>203D坪井下009</t>
  </si>
  <si>
    <t>Ⅲ-67036</t>
  </si>
  <si>
    <t>中北上</t>
  </si>
  <si>
    <t>203K中北上001</t>
  </si>
  <si>
    <t>Ⅰ-1834</t>
  </si>
  <si>
    <t>203K中北上002</t>
  </si>
  <si>
    <t>Ⅱ-2385</t>
  </si>
  <si>
    <t>203K中北上003</t>
  </si>
  <si>
    <t>Ⅱ-2386</t>
  </si>
  <si>
    <t>203K中北上004</t>
  </si>
  <si>
    <t>Ⅱ-2400-2</t>
  </si>
  <si>
    <t>203K中北上005</t>
  </si>
  <si>
    <t>Ⅰ-2724</t>
  </si>
  <si>
    <t>203K中北上006</t>
  </si>
  <si>
    <t>Ⅱ-2380</t>
  </si>
  <si>
    <t>203K中北上007</t>
  </si>
  <si>
    <t>Ⅱ-2381</t>
  </si>
  <si>
    <t>203K中北上008</t>
  </si>
  <si>
    <t>Ⅱ-2383</t>
  </si>
  <si>
    <t>203K中北上009</t>
  </si>
  <si>
    <t>Ⅱ-2387</t>
  </si>
  <si>
    <t>203K中北上010</t>
  </si>
  <si>
    <t>Ⅱ-2388</t>
  </si>
  <si>
    <t>203K中北上011</t>
  </si>
  <si>
    <t>Ⅱ-2389</t>
  </si>
  <si>
    <t>203K中北上012</t>
  </si>
  <si>
    <t>Ⅱ-2390</t>
  </si>
  <si>
    <t>203K中北上013</t>
  </si>
  <si>
    <t>明谷(A')</t>
  </si>
  <si>
    <t>203D中北上001</t>
  </si>
  <si>
    <t>Ⅰ-67011</t>
  </si>
  <si>
    <t>203D中北上002</t>
  </si>
  <si>
    <t>Ⅰ-67012</t>
  </si>
  <si>
    <t>203D中北上003</t>
  </si>
  <si>
    <t>Ⅰ-67013</t>
  </si>
  <si>
    <t>203D中北上004</t>
  </si>
  <si>
    <t>Ⅱ-67040</t>
  </si>
  <si>
    <t>203D中北上005</t>
  </si>
  <si>
    <t>Ⅲ-67025</t>
  </si>
  <si>
    <t>203D中北上006</t>
  </si>
  <si>
    <t>Ⅲ-67026</t>
  </si>
  <si>
    <t>203D中北上007</t>
  </si>
  <si>
    <t>Ⅱ-67009</t>
  </si>
  <si>
    <t>203D中北上008</t>
  </si>
  <si>
    <t>Ⅱ-67010</t>
  </si>
  <si>
    <t>203D中北上009</t>
  </si>
  <si>
    <t>Ⅱ-67015</t>
  </si>
  <si>
    <t>203D中北上010</t>
  </si>
  <si>
    <t>Ⅱ-67027</t>
  </si>
  <si>
    <t>福田下</t>
  </si>
  <si>
    <t>203D福田下001</t>
  </si>
  <si>
    <t>Ⅰ-67076</t>
  </si>
  <si>
    <t>南方中</t>
  </si>
  <si>
    <t>203K南方中001</t>
  </si>
  <si>
    <t>Ⅰ-2070</t>
  </si>
  <si>
    <t>203K南方中002</t>
  </si>
  <si>
    <t>Ⅰ-2726-1</t>
  </si>
  <si>
    <t>203K南方中003</t>
  </si>
  <si>
    <t>Ⅰ-2726-2</t>
  </si>
  <si>
    <t>203K南方中004</t>
  </si>
  <si>
    <t>Ⅰ-2726-3</t>
  </si>
  <si>
    <t>203K南方中005</t>
  </si>
  <si>
    <t>Ⅱ-2401-1</t>
  </si>
  <si>
    <t>203K南方中006</t>
  </si>
  <si>
    <t>Ⅱ-2401-2</t>
  </si>
  <si>
    <t>203D南方中001</t>
  </si>
  <si>
    <t>Ⅰ-67051</t>
  </si>
  <si>
    <t>203D南方中002</t>
  </si>
  <si>
    <t>Ⅱ-67048</t>
  </si>
  <si>
    <t>203D南方中003</t>
  </si>
  <si>
    <t>Ⅱ-67049</t>
  </si>
  <si>
    <t>203D南方中004</t>
  </si>
  <si>
    <t>Ⅱ-67050</t>
  </si>
  <si>
    <t>203D南方中005</t>
  </si>
  <si>
    <t>Ⅱ-67045</t>
  </si>
  <si>
    <t>203D南方中006</t>
  </si>
  <si>
    <t>Ⅱ-67047</t>
  </si>
  <si>
    <t>203D南方中007</t>
  </si>
  <si>
    <t>Ⅲ-67046</t>
  </si>
  <si>
    <t>宮部上</t>
  </si>
  <si>
    <t>203K宮部上001</t>
  </si>
  <si>
    <t>Ⅰ-1832</t>
  </si>
  <si>
    <t>203K宮部上002</t>
  </si>
  <si>
    <t>Ⅰ-1833</t>
  </si>
  <si>
    <t>203K宮部上003</t>
  </si>
  <si>
    <t>Ⅰ-2723</t>
  </si>
  <si>
    <t>203K宮部上004</t>
  </si>
  <si>
    <t>Ⅱ-2379</t>
  </si>
  <si>
    <t>203K宮部上005</t>
  </si>
  <si>
    <t>Ⅱ-2396</t>
  </si>
  <si>
    <t>203K宮部上006</t>
  </si>
  <si>
    <t>Ⅱ-2397</t>
  </si>
  <si>
    <t>203K宮部上007</t>
  </si>
  <si>
    <t>Ⅱ-2398</t>
  </si>
  <si>
    <t>203K宮部上008</t>
  </si>
  <si>
    <t>Ⅱ-2399</t>
  </si>
  <si>
    <t>203D宮部上001</t>
  </si>
  <si>
    <t>Ⅰ-67021</t>
  </si>
  <si>
    <t>203D宮部上002</t>
  </si>
  <si>
    <t>Ⅰ-67001-1</t>
  </si>
  <si>
    <t>203D宮部上003</t>
  </si>
  <si>
    <t>Ⅰ-67001-2</t>
  </si>
  <si>
    <t>203D宮部上004</t>
  </si>
  <si>
    <t>Ⅰ-67020</t>
  </si>
  <si>
    <t>203D宮部上005</t>
  </si>
  <si>
    <t>Ⅰ-67017</t>
  </si>
  <si>
    <t>203D宮部上006</t>
  </si>
  <si>
    <t>Ⅰ-67018</t>
  </si>
  <si>
    <t>203D宮部上007</t>
  </si>
  <si>
    <t>Ⅰ-67022</t>
  </si>
  <si>
    <t>203D宮部上008</t>
  </si>
  <si>
    <t>Ⅱ-67002</t>
  </si>
  <si>
    <t>203D宮部上009</t>
  </si>
  <si>
    <t>Ⅱ-67003</t>
  </si>
  <si>
    <t>203D宮部上010</t>
  </si>
  <si>
    <t>Ⅱ-67004</t>
  </si>
  <si>
    <t>203D宮部上011</t>
  </si>
  <si>
    <t>Ⅱ-67005</t>
  </si>
  <si>
    <t>203D宮部上012</t>
  </si>
  <si>
    <t>Ⅱ-67006</t>
  </si>
  <si>
    <t>203D宮部上013</t>
  </si>
  <si>
    <t>Ⅱ-67007</t>
  </si>
  <si>
    <t>203D宮部上014</t>
  </si>
  <si>
    <t>Ⅱ-67008</t>
  </si>
  <si>
    <t>203D宮部上015</t>
  </si>
  <si>
    <t>Ⅱ-67016</t>
  </si>
  <si>
    <t>203D宮部上016</t>
  </si>
  <si>
    <t>Ⅱ-67023</t>
  </si>
  <si>
    <t>宮部下</t>
  </si>
  <si>
    <t>203K宮部下001</t>
  </si>
  <si>
    <t>Ⅱ-2400-1</t>
  </si>
  <si>
    <t>203K宮部下002</t>
  </si>
  <si>
    <t>Ⅱ-2400-3</t>
  </si>
  <si>
    <t>203D宮部下001</t>
  </si>
  <si>
    <t>Ⅱ-67024</t>
  </si>
  <si>
    <t>203D宮部下002</t>
  </si>
  <si>
    <t>Ⅱ-67039</t>
  </si>
  <si>
    <t>203D宮部下003</t>
  </si>
  <si>
    <t>Ⅱ-67041</t>
  </si>
  <si>
    <t>八社</t>
  </si>
  <si>
    <t>203K八社001</t>
  </si>
  <si>
    <t>Ⅱ-2404</t>
  </si>
  <si>
    <t>203K八社002</t>
  </si>
  <si>
    <t>Ⅱ-2405</t>
  </si>
  <si>
    <t>203K八社003</t>
  </si>
  <si>
    <t>Ⅱ-2406</t>
  </si>
  <si>
    <t>203D八社001</t>
  </si>
  <si>
    <t>Ⅰ-67087</t>
  </si>
  <si>
    <t>203D八社002</t>
  </si>
  <si>
    <t>Ⅰ-67088</t>
  </si>
  <si>
    <t>203D八社003</t>
  </si>
  <si>
    <t>Ⅰ-67089</t>
  </si>
  <si>
    <t>203D八社004</t>
  </si>
  <si>
    <t>Ⅰ-67090</t>
  </si>
  <si>
    <t>203D八社005</t>
  </si>
  <si>
    <t>Ⅱ-67078</t>
  </si>
  <si>
    <t>203D八社006</t>
  </si>
  <si>
    <t>Ⅱ-67081</t>
  </si>
  <si>
    <t>203D八社007</t>
  </si>
  <si>
    <t>Ⅱ-67082</t>
  </si>
  <si>
    <t>203D八社008</t>
  </si>
  <si>
    <t>Ⅱ-67083</t>
  </si>
  <si>
    <t>203D八社009</t>
  </si>
  <si>
    <t>Ⅱ-67084</t>
  </si>
  <si>
    <t>203D八社010</t>
  </si>
  <si>
    <t>Ⅱ-67086</t>
  </si>
  <si>
    <t>203D八社011</t>
  </si>
  <si>
    <t>Ⅱ-67091</t>
  </si>
  <si>
    <t>203D八社012</t>
  </si>
  <si>
    <t>Ⅱ-67085</t>
  </si>
  <si>
    <t>203J八社001</t>
  </si>
  <si>
    <t>178</t>
  </si>
  <si>
    <t>油木上</t>
  </si>
  <si>
    <t>203D油木上001</t>
  </si>
  <si>
    <t>Ⅰ-67071</t>
  </si>
  <si>
    <t>203D油木上002</t>
  </si>
  <si>
    <t>Ⅱ-67070</t>
  </si>
  <si>
    <t>203D油木上003</t>
  </si>
  <si>
    <t>Ⅱ-67079</t>
  </si>
  <si>
    <t>203D油木上004</t>
  </si>
  <si>
    <t>Ⅱ-67080</t>
  </si>
  <si>
    <t>203J油木上001</t>
  </si>
  <si>
    <t>180</t>
  </si>
  <si>
    <t>油木北</t>
  </si>
  <si>
    <t>203K油木北001</t>
  </si>
  <si>
    <t>Ⅱ-2403</t>
  </si>
  <si>
    <t>203D油木北001</t>
  </si>
  <si>
    <t>Ⅰ-67065</t>
  </si>
  <si>
    <t>203D油木北002</t>
  </si>
  <si>
    <t>Ⅱ-67066</t>
  </si>
  <si>
    <t>203D油木北003</t>
  </si>
  <si>
    <t>Ⅰ-67068</t>
  </si>
  <si>
    <t>203D油木北004</t>
  </si>
  <si>
    <t>Ⅱ-67067</t>
  </si>
  <si>
    <t>203D油木北005</t>
  </si>
  <si>
    <t>Ⅱ-67069</t>
  </si>
  <si>
    <t>油木下</t>
  </si>
  <si>
    <t>203D油木下001</t>
  </si>
  <si>
    <t>Ⅱ-67073</t>
  </si>
  <si>
    <t>203D油木下002</t>
  </si>
  <si>
    <t>Ⅱ-67075</t>
  </si>
  <si>
    <t>203D油木下003</t>
  </si>
  <si>
    <t>Ⅲ-67074</t>
  </si>
  <si>
    <t>勝北町</t>
  </si>
  <si>
    <t>市場</t>
  </si>
  <si>
    <t>203K市場001</t>
  </si>
  <si>
    <t>Ⅰ-2753</t>
  </si>
  <si>
    <t>203K市場002</t>
  </si>
  <si>
    <t>Ⅰ-2754</t>
  </si>
  <si>
    <t>203D市場001</t>
  </si>
  <si>
    <t>Ⅰ-72018</t>
  </si>
  <si>
    <t>203D市場002</t>
  </si>
  <si>
    <t>Ⅱ-72016</t>
  </si>
  <si>
    <t>203D市場003</t>
  </si>
  <si>
    <t>Ⅱ-72017</t>
  </si>
  <si>
    <t>203D市場004</t>
  </si>
  <si>
    <t>Ⅱ-72019</t>
  </si>
  <si>
    <t>203D市場005</t>
  </si>
  <si>
    <t>Ⅱ-72020-1</t>
  </si>
  <si>
    <t>203J市場001</t>
  </si>
  <si>
    <t>大吉-01</t>
  </si>
  <si>
    <t>大岩</t>
  </si>
  <si>
    <t>203D大岩001</t>
  </si>
  <si>
    <t>Ⅰ-72021</t>
  </si>
  <si>
    <t>203D大岩002</t>
  </si>
  <si>
    <t>Ⅱ-72022</t>
  </si>
  <si>
    <t>大吉</t>
  </si>
  <si>
    <t>203D大吉001</t>
  </si>
  <si>
    <t>Ⅰ-72024</t>
  </si>
  <si>
    <t>203D大吉002</t>
  </si>
  <si>
    <t>Ⅱ-72020-2</t>
  </si>
  <si>
    <t>203D大吉003</t>
  </si>
  <si>
    <t>Ⅱ-72023</t>
  </si>
  <si>
    <t>203D大吉004</t>
  </si>
  <si>
    <t>Ⅱ-72025</t>
  </si>
  <si>
    <t>203D大吉005</t>
  </si>
  <si>
    <t>Ⅱ-72026</t>
  </si>
  <si>
    <t>203D大吉006</t>
  </si>
  <si>
    <t>Ⅱ-72027</t>
  </si>
  <si>
    <t>203J大吉001</t>
  </si>
  <si>
    <t>191</t>
  </si>
  <si>
    <t>奥津川</t>
  </si>
  <si>
    <t>203K奥津川001</t>
  </si>
  <si>
    <t>Ⅰ-2527</t>
  </si>
  <si>
    <t>203K奥津川002</t>
  </si>
  <si>
    <t>Ⅰ-2751</t>
  </si>
  <si>
    <t>203D奥津川001</t>
  </si>
  <si>
    <t>Ⅰ-72001</t>
  </si>
  <si>
    <t>203D奥津川002</t>
  </si>
  <si>
    <t>Ⅰ-72003</t>
  </si>
  <si>
    <t>203D奥津川003</t>
  </si>
  <si>
    <t>Ⅰ-72004</t>
  </si>
  <si>
    <t>203D奥津川004</t>
  </si>
  <si>
    <t>Ⅰ-72005</t>
  </si>
  <si>
    <t>203D奥津川005</t>
  </si>
  <si>
    <t>Ⅲ-72002</t>
  </si>
  <si>
    <t>新野山形</t>
  </si>
  <si>
    <t>203D新野山形001</t>
  </si>
  <si>
    <t>Ⅰ-72006</t>
  </si>
  <si>
    <t>203D新野山形002</t>
  </si>
  <si>
    <t>Ⅰ-72007</t>
  </si>
  <si>
    <t>203D新野山形003</t>
  </si>
  <si>
    <t>Ⅰ-72009</t>
  </si>
  <si>
    <t>203D新野山形004</t>
  </si>
  <si>
    <t>Ⅱ-72008</t>
  </si>
  <si>
    <t>203D新野山形005</t>
  </si>
  <si>
    <t>Ⅱ-72010</t>
  </si>
  <si>
    <t>203D新野山形006</t>
  </si>
  <si>
    <t>Ⅱ-72011</t>
  </si>
  <si>
    <t>203D新野山形007</t>
  </si>
  <si>
    <t>Ⅱ-72012</t>
  </si>
  <si>
    <t>203J新野山形001</t>
  </si>
  <si>
    <t>新野山形-01</t>
  </si>
  <si>
    <t>西上</t>
  </si>
  <si>
    <t>203K西上001</t>
  </si>
  <si>
    <t>Ⅰ-2752</t>
  </si>
  <si>
    <t>203D西上001</t>
  </si>
  <si>
    <t>Ⅰ-72013</t>
  </si>
  <si>
    <t>203D西上002</t>
  </si>
  <si>
    <t>Ⅱ-72014</t>
  </si>
  <si>
    <t>203D西上003</t>
  </si>
  <si>
    <t>Ⅱ-72015</t>
  </si>
  <si>
    <t>西下</t>
  </si>
  <si>
    <t>203K西下001</t>
  </si>
  <si>
    <t>Ⅲ-228</t>
  </si>
  <si>
    <t>綾部</t>
  </si>
  <si>
    <t>203K綾部001</t>
  </si>
  <si>
    <t>Ⅱ-2154</t>
  </si>
  <si>
    <t>203D綾部001</t>
  </si>
  <si>
    <t>Ⅱ-60043</t>
  </si>
  <si>
    <t>203K一宮001</t>
  </si>
  <si>
    <t>Ⅰ-1707</t>
  </si>
  <si>
    <t>203K一宮002</t>
  </si>
  <si>
    <t>Ⅱ-2121</t>
  </si>
  <si>
    <t>203D一宮001</t>
  </si>
  <si>
    <t>Ⅰ-60009</t>
  </si>
  <si>
    <t>一方</t>
  </si>
  <si>
    <t>203K一方001</t>
  </si>
  <si>
    <t>Ⅰ-1741</t>
  </si>
  <si>
    <t>203K一方002</t>
  </si>
  <si>
    <t>Ⅰ-1742</t>
  </si>
  <si>
    <t>203D一方001</t>
  </si>
  <si>
    <t>Ⅰ-60054</t>
  </si>
  <si>
    <t>203D一方002</t>
  </si>
  <si>
    <t>Ⅰ-60055</t>
  </si>
  <si>
    <t>井口</t>
  </si>
  <si>
    <t>203K井口001</t>
  </si>
  <si>
    <t>Ⅰ-1733</t>
  </si>
  <si>
    <t>203K井口002</t>
  </si>
  <si>
    <t>Ⅰ-1735</t>
  </si>
  <si>
    <t>203D井口001</t>
  </si>
  <si>
    <t>Ⅰ-60056</t>
  </si>
  <si>
    <t>203D井口002</t>
  </si>
  <si>
    <t>Ⅰ-60057</t>
  </si>
  <si>
    <t>上之町</t>
  </si>
  <si>
    <t>203K上之町001</t>
  </si>
  <si>
    <t>Ⅰ-1720</t>
  </si>
  <si>
    <t>瓜生原</t>
  </si>
  <si>
    <t>203K瓜生原001</t>
  </si>
  <si>
    <t>Ⅰ-1744</t>
  </si>
  <si>
    <t>203D瓜生原001</t>
  </si>
  <si>
    <t>Ⅰ-60092</t>
  </si>
  <si>
    <t>203D瓜生原002</t>
  </si>
  <si>
    <t>Ⅰ-60093</t>
  </si>
  <si>
    <t>203D瓜生原003</t>
  </si>
  <si>
    <t>Ⅰ-60096</t>
  </si>
  <si>
    <t>203D瓜生原004</t>
  </si>
  <si>
    <t>Ⅱ-60094</t>
  </si>
  <si>
    <t>203D瓜生原005</t>
  </si>
  <si>
    <t>Ⅲ-60095</t>
  </si>
  <si>
    <t>大篠</t>
  </si>
  <si>
    <t>203K大篠001</t>
  </si>
  <si>
    <t>Ⅰ-1688</t>
  </si>
  <si>
    <t>203K大篠002</t>
  </si>
  <si>
    <t>Ⅱ-2135</t>
  </si>
  <si>
    <t>203K大篠003</t>
  </si>
  <si>
    <t>Ⅱ-2136</t>
  </si>
  <si>
    <t>203K大篠004</t>
  </si>
  <si>
    <t>Ⅱ-2137</t>
  </si>
  <si>
    <t>203K大篠005</t>
  </si>
  <si>
    <t>Ⅰ-1690</t>
  </si>
  <si>
    <t>203K大篠006</t>
  </si>
  <si>
    <t>Ⅰ-1700</t>
  </si>
  <si>
    <t>203K大篠007</t>
  </si>
  <si>
    <t>Ⅰ-2691</t>
  </si>
  <si>
    <t>203K大篠008</t>
  </si>
  <si>
    <t>Ⅱ-2146</t>
  </si>
  <si>
    <t>203D大篠001</t>
  </si>
  <si>
    <t>Ⅱ-60021</t>
  </si>
  <si>
    <t>203D大篠002</t>
  </si>
  <si>
    <t>Ⅱ-60022</t>
  </si>
  <si>
    <t>203D大篠003</t>
  </si>
  <si>
    <t>Ⅰ-60023</t>
  </si>
  <si>
    <t>203D大篠004</t>
  </si>
  <si>
    <t>Ⅰ-60024</t>
  </si>
  <si>
    <t>203D大篠005</t>
  </si>
  <si>
    <t>Ⅰ-60025</t>
  </si>
  <si>
    <t>203D大篠006</t>
  </si>
  <si>
    <t>Ⅰ-60026</t>
  </si>
  <si>
    <t>203J大篠001</t>
  </si>
  <si>
    <t>大篠-1</t>
  </si>
  <si>
    <t>203J大篠002</t>
  </si>
  <si>
    <t>大篠-2</t>
  </si>
  <si>
    <t>203J大篠003</t>
  </si>
  <si>
    <t>大篠-3</t>
  </si>
  <si>
    <t>203J大篠004</t>
  </si>
  <si>
    <t>弥谷</t>
  </si>
  <si>
    <t>大谷</t>
  </si>
  <si>
    <t>203K大谷001</t>
  </si>
  <si>
    <t>Ⅰ-1734</t>
  </si>
  <si>
    <t>203K大谷002</t>
  </si>
  <si>
    <t>Ⅰ-1736</t>
  </si>
  <si>
    <t>203K大谷003</t>
  </si>
  <si>
    <t>Ⅰ-1738</t>
  </si>
  <si>
    <t>203D大谷001</t>
  </si>
  <si>
    <t>Ⅰ-60058</t>
  </si>
  <si>
    <t>203D大谷002</t>
  </si>
  <si>
    <t>Ⅰ-60059</t>
  </si>
  <si>
    <t>203D大谷003</t>
  </si>
  <si>
    <t>Ⅰ-60076</t>
  </si>
  <si>
    <t>203D大谷004</t>
  </si>
  <si>
    <t>Ⅰ-60077</t>
  </si>
  <si>
    <t>小桁</t>
  </si>
  <si>
    <t>203D小桁001</t>
  </si>
  <si>
    <t>Ⅰ-60087</t>
  </si>
  <si>
    <t>203D小桁002</t>
  </si>
  <si>
    <t>Ⅰ-60088</t>
  </si>
  <si>
    <t>203D小桁003</t>
  </si>
  <si>
    <t>Ⅱ-60086</t>
  </si>
  <si>
    <t>押渕</t>
  </si>
  <si>
    <t>203K押渕001</t>
  </si>
  <si>
    <t>Ⅰ-1748</t>
  </si>
  <si>
    <t>203K押渕002</t>
  </si>
  <si>
    <t>Ⅰ-1750</t>
  </si>
  <si>
    <t>203K押渕003</t>
  </si>
  <si>
    <t>Ⅰ-2696</t>
  </si>
  <si>
    <t>203K押渕004</t>
  </si>
  <si>
    <t>Ⅱ-2177</t>
  </si>
  <si>
    <t>203D押渕001</t>
  </si>
  <si>
    <t>Ⅰ-60098</t>
  </si>
  <si>
    <t>203D押渕002</t>
  </si>
  <si>
    <t>Ⅱ-60099</t>
  </si>
  <si>
    <t>203D押渕003</t>
  </si>
  <si>
    <t>Ⅱ-60100</t>
  </si>
  <si>
    <t>小田中</t>
  </si>
  <si>
    <t>203K小田中001</t>
  </si>
  <si>
    <t>Ⅰ-1716</t>
  </si>
  <si>
    <t>203K小田中002</t>
  </si>
  <si>
    <t>Ⅰ-1721</t>
  </si>
  <si>
    <t>小原</t>
  </si>
  <si>
    <t>203K小原001</t>
  </si>
  <si>
    <t>Ⅰ-1708</t>
  </si>
  <si>
    <t>203K小原002</t>
  </si>
  <si>
    <t>Ⅱ-2161</t>
  </si>
  <si>
    <t>203D小原001</t>
  </si>
  <si>
    <t>Ⅰ-60010</t>
  </si>
  <si>
    <t>203D小原002</t>
  </si>
  <si>
    <t>Ⅰ-60046</t>
  </si>
  <si>
    <t>203D小原003</t>
  </si>
  <si>
    <t>Ⅰ-60047</t>
  </si>
  <si>
    <t>金屋</t>
  </si>
  <si>
    <t>203D金屋001</t>
  </si>
  <si>
    <t>Ⅱ-60089</t>
  </si>
  <si>
    <t>203D金屋002</t>
  </si>
  <si>
    <t>Ⅱ-60090</t>
  </si>
  <si>
    <t>上高倉</t>
  </si>
  <si>
    <t>203K上高倉001</t>
  </si>
  <si>
    <t>Ⅱ-2150</t>
  </si>
  <si>
    <t>203K上高倉002</t>
  </si>
  <si>
    <t>Ⅱ-2151</t>
  </si>
  <si>
    <t>203K上高倉003</t>
  </si>
  <si>
    <t>Ⅱ-2152</t>
  </si>
  <si>
    <t>203K上高倉004</t>
  </si>
  <si>
    <t>Ⅱ-2153</t>
  </si>
  <si>
    <t>203K上高倉005</t>
  </si>
  <si>
    <t>上高倉1</t>
  </si>
  <si>
    <t>203K上高倉006</t>
  </si>
  <si>
    <t>Ⅰ-1702</t>
  </si>
  <si>
    <t>203K上高倉007</t>
  </si>
  <si>
    <t>Ⅰ-2692</t>
  </si>
  <si>
    <t>203D上高倉001</t>
  </si>
  <si>
    <t>203D上高倉002</t>
  </si>
  <si>
    <t>上高倉2</t>
  </si>
  <si>
    <t>203D上高倉003</t>
  </si>
  <si>
    <t>Ⅰ-60027</t>
  </si>
  <si>
    <t>203J上高倉001</t>
  </si>
  <si>
    <t>上高倉-1</t>
  </si>
  <si>
    <t>203J上高倉002</t>
  </si>
  <si>
    <t>上高倉-2</t>
  </si>
  <si>
    <t>上田邑</t>
  </si>
  <si>
    <t>203K上田邑001</t>
  </si>
  <si>
    <t>Ⅱ-2119</t>
  </si>
  <si>
    <t>203K上田邑002</t>
  </si>
  <si>
    <t>Ⅱ-2120</t>
  </si>
  <si>
    <t>203K上田邑003</t>
  </si>
  <si>
    <t>Ⅱ-2155</t>
  </si>
  <si>
    <t>203D上田邑001</t>
  </si>
  <si>
    <t>Ⅱ-60045</t>
  </si>
  <si>
    <t>203J上田邑001</t>
  </si>
  <si>
    <t>168</t>
  </si>
  <si>
    <t>上横野</t>
  </si>
  <si>
    <t>203K上横野001</t>
  </si>
  <si>
    <t>Ⅰ-1677</t>
  </si>
  <si>
    <t>203K上横野002</t>
  </si>
  <si>
    <t>Ⅰ-1683</t>
  </si>
  <si>
    <t>203K上横野003</t>
  </si>
  <si>
    <t>Ⅰ-1697</t>
  </si>
  <si>
    <t>203K上横野004</t>
  </si>
  <si>
    <t>Ⅰ-2690</t>
  </si>
  <si>
    <t>203K上横野005</t>
  </si>
  <si>
    <t>Ⅱ-2122</t>
  </si>
  <si>
    <t>203K上横野006</t>
  </si>
  <si>
    <t>Ⅱ-2123</t>
  </si>
  <si>
    <t>203K上横野007</t>
  </si>
  <si>
    <t>Ⅱ-2124</t>
  </si>
  <si>
    <t>203K上横野008</t>
  </si>
  <si>
    <t>Ⅱ-2125</t>
  </si>
  <si>
    <t>203K上横野009</t>
  </si>
  <si>
    <t>Ⅱ-2130</t>
  </si>
  <si>
    <t>203K上横野010</t>
  </si>
  <si>
    <t>Ⅱ-2131</t>
  </si>
  <si>
    <t>203K上横野011</t>
  </si>
  <si>
    <t>Ⅱ-2132</t>
  </si>
  <si>
    <t>203K上横野012</t>
  </si>
  <si>
    <t>Ⅱ-2133</t>
  </si>
  <si>
    <t>203K上横野013</t>
  </si>
  <si>
    <t>Ⅱ-2139</t>
  </si>
  <si>
    <t>203K上横野014</t>
  </si>
  <si>
    <t>Ⅱ-2140</t>
  </si>
  <si>
    <t>203K上横野015</t>
  </si>
  <si>
    <t>Ⅱ-2141</t>
  </si>
  <si>
    <t>203K上横野016</t>
  </si>
  <si>
    <t>Ⅱ-2142</t>
  </si>
  <si>
    <t>203K上横野017</t>
  </si>
  <si>
    <t>Ⅱ-2143</t>
  </si>
  <si>
    <t>203K上横野018</t>
  </si>
  <si>
    <t>Ⅱ-2144</t>
  </si>
  <si>
    <t>203K上横野019</t>
  </si>
  <si>
    <t>Ⅱ-2145</t>
  </si>
  <si>
    <t>203K上横野020</t>
  </si>
  <si>
    <t>203K上横野021</t>
  </si>
  <si>
    <t>c</t>
  </si>
  <si>
    <t>203K上横野022</t>
  </si>
  <si>
    <t>203K上横野023</t>
  </si>
  <si>
    <t>203K上横野024</t>
  </si>
  <si>
    <t>203K上横野025</t>
  </si>
  <si>
    <t>203K上横野026</t>
  </si>
  <si>
    <t>203K上横野027</t>
  </si>
  <si>
    <t>203K上横野028</t>
  </si>
  <si>
    <t>Ⅰ-1674</t>
  </si>
  <si>
    <t>203K上横野029</t>
  </si>
  <si>
    <t>Ⅰ-1680</t>
  </si>
  <si>
    <t>203K上横野030</t>
  </si>
  <si>
    <t>Ⅰ-1689</t>
  </si>
  <si>
    <t>203K上横野031</t>
  </si>
  <si>
    <t>Ⅰ-1691</t>
  </si>
  <si>
    <t>203K上横野032</t>
  </si>
  <si>
    <t>Ⅰ-1699</t>
  </si>
  <si>
    <t>203K上横野033</t>
  </si>
  <si>
    <t>Ⅱ-2126</t>
  </si>
  <si>
    <t>203K上横野034</t>
  </si>
  <si>
    <t>Ⅱ-2127</t>
  </si>
  <si>
    <t>203K上横野035</t>
  </si>
  <si>
    <t>Ⅱ-2128</t>
  </si>
  <si>
    <t>203K上横野036</t>
  </si>
  <si>
    <t>Ⅱ-2129</t>
  </si>
  <si>
    <t>203K上横野037</t>
  </si>
  <si>
    <t>Ⅱ-2134</t>
  </si>
  <si>
    <t>203K上横野038</t>
  </si>
  <si>
    <t>Ⅱ-2138</t>
  </si>
  <si>
    <t>203D上横野001</t>
  </si>
  <si>
    <t>Ⅰ-60013</t>
  </si>
  <si>
    <t>203D上横野002</t>
  </si>
  <si>
    <t>Ⅰ-60016</t>
  </si>
  <si>
    <t>203D上横野003</t>
  </si>
  <si>
    <t>Ⅱ-60011</t>
  </si>
  <si>
    <t>203D上横野004</t>
  </si>
  <si>
    <t>Ⅱ-60012</t>
  </si>
  <si>
    <t>203D上横野005</t>
  </si>
  <si>
    <t>Ⅱ-60014</t>
  </si>
  <si>
    <t>203D上横野006</t>
  </si>
  <si>
    <t>Ⅱ-60017</t>
  </si>
  <si>
    <t>203D上横野007</t>
  </si>
  <si>
    <t>Ⅱ-60018</t>
  </si>
  <si>
    <t>203D上横野008</t>
  </si>
  <si>
    <t>Ⅱ-60019</t>
  </si>
  <si>
    <t>203D上横野009</t>
  </si>
  <si>
    <t>Ⅱ-60020</t>
  </si>
  <si>
    <t>203D上横野010</t>
  </si>
  <si>
    <t>Ⅱ-60038</t>
  </si>
  <si>
    <t>203D上横野011</t>
  </si>
  <si>
    <t>Ⅱ-60039</t>
  </si>
  <si>
    <t>203D上横野012</t>
  </si>
  <si>
    <t>Ⅱ-60040</t>
  </si>
  <si>
    <t>203D上横野013</t>
  </si>
  <si>
    <t>Ⅱ-60041</t>
  </si>
  <si>
    <t>203D上横野015</t>
  </si>
  <si>
    <t>上横野6</t>
  </si>
  <si>
    <t>203D上横野016</t>
  </si>
  <si>
    <t>Ⅱ-60015</t>
  </si>
  <si>
    <t>203J上横野001</t>
  </si>
  <si>
    <t>上横野-1</t>
  </si>
  <si>
    <t>川崎</t>
  </si>
  <si>
    <t>203K川崎001</t>
  </si>
  <si>
    <t>Ⅰ-1726</t>
  </si>
  <si>
    <t>203K川崎002</t>
  </si>
  <si>
    <t>Ⅰ-1730</t>
  </si>
  <si>
    <t>荒神山</t>
  </si>
  <si>
    <t>203D荒神山001</t>
  </si>
  <si>
    <t>Ⅰ-60083</t>
  </si>
  <si>
    <t>203D荒神山002</t>
  </si>
  <si>
    <t>Ⅰ-60084</t>
  </si>
  <si>
    <t>203D荒神山003</t>
  </si>
  <si>
    <t>Ⅰ-60091</t>
  </si>
  <si>
    <t>203D荒神山004</t>
  </si>
  <si>
    <t>Ⅱ-60085</t>
  </si>
  <si>
    <t>皿</t>
  </si>
  <si>
    <t>203K皿001</t>
  </si>
  <si>
    <t>Ⅰ-1743</t>
  </si>
  <si>
    <t>203D皿001</t>
  </si>
  <si>
    <t>Ⅰ-60068</t>
  </si>
  <si>
    <t>203D皿002</t>
  </si>
  <si>
    <t>Ⅱ-60069</t>
  </si>
  <si>
    <t>203D皿003</t>
  </si>
  <si>
    <t>Ⅱ-60070</t>
  </si>
  <si>
    <t>203D皿004</t>
  </si>
  <si>
    <t>Ⅱ-60073</t>
  </si>
  <si>
    <t>山下</t>
  </si>
  <si>
    <t>203K山下001</t>
  </si>
  <si>
    <t>Ⅰ-1724</t>
  </si>
  <si>
    <t>203K山下002</t>
  </si>
  <si>
    <t>Ⅰ-1727</t>
  </si>
  <si>
    <t>紫保井</t>
  </si>
  <si>
    <t>203J紫保井001</t>
  </si>
  <si>
    <t>下高倉西</t>
  </si>
  <si>
    <t>203J下高倉西001</t>
  </si>
  <si>
    <t>下高倉西-1</t>
  </si>
  <si>
    <t>下高倉東</t>
  </si>
  <si>
    <t>203J下高倉東001</t>
  </si>
  <si>
    <t>170</t>
  </si>
  <si>
    <t>203J下高倉東002</t>
  </si>
  <si>
    <t>下高倉東-2</t>
  </si>
  <si>
    <t>203J下高倉東003</t>
  </si>
  <si>
    <t>下高倉東-3</t>
  </si>
  <si>
    <t>203J下高倉東004</t>
  </si>
  <si>
    <t>下高倉東-4</t>
  </si>
  <si>
    <t>下田邑</t>
  </si>
  <si>
    <t>203K下田邑001</t>
  </si>
  <si>
    <t>Ⅰ-1714</t>
  </si>
  <si>
    <t>203K下田邑002</t>
  </si>
  <si>
    <t>Ⅱ-2156</t>
  </si>
  <si>
    <t>203K下田邑003</t>
  </si>
  <si>
    <t>Ⅱ-2157</t>
  </si>
  <si>
    <t>203K下田邑004</t>
  </si>
  <si>
    <t>Ⅱ-2158</t>
  </si>
  <si>
    <t>203K下田邑005</t>
  </si>
  <si>
    <t>Ⅱ-2159</t>
  </si>
  <si>
    <t>203D下田邑001</t>
  </si>
  <si>
    <t>Ⅱ-60048</t>
  </si>
  <si>
    <t>下横野</t>
  </si>
  <si>
    <t>203K下横野001</t>
  </si>
  <si>
    <t>Ⅰ-1696</t>
  </si>
  <si>
    <t>203D下横野001</t>
  </si>
  <si>
    <t>Ⅱ-60042</t>
  </si>
  <si>
    <t>203J下横野001</t>
  </si>
  <si>
    <t>下横野-1</t>
  </si>
  <si>
    <t>203J下横野002</t>
  </si>
  <si>
    <t>下横野-2</t>
  </si>
  <si>
    <t>総社</t>
  </si>
  <si>
    <t>203K総社001</t>
  </si>
  <si>
    <t>Ⅱ-2160</t>
  </si>
  <si>
    <t>203D総社001</t>
  </si>
  <si>
    <t>Ⅱ-60049</t>
  </si>
  <si>
    <t>高尾</t>
  </si>
  <si>
    <t>203K高尾001</t>
  </si>
  <si>
    <t>Ⅰ-1746</t>
  </si>
  <si>
    <t>203K高尾002</t>
  </si>
  <si>
    <t>Ⅰ-2693</t>
  </si>
  <si>
    <t>203D高尾001</t>
  </si>
  <si>
    <t>Ⅰ-60060</t>
  </si>
  <si>
    <t>203D高尾002</t>
  </si>
  <si>
    <t>Ⅰ-60064</t>
  </si>
  <si>
    <t>203D高尾003</t>
  </si>
  <si>
    <t>Ⅰ-60065</t>
  </si>
  <si>
    <t>203D高尾004</t>
  </si>
  <si>
    <t>Ⅰ-60066</t>
  </si>
  <si>
    <t>203D高尾005</t>
  </si>
  <si>
    <t>Ⅱ-60067</t>
  </si>
  <si>
    <t>高野山西</t>
  </si>
  <si>
    <t>203J高野山西001</t>
  </si>
  <si>
    <t>高野山西-1</t>
  </si>
  <si>
    <t>種</t>
  </si>
  <si>
    <t>203K種001</t>
  </si>
  <si>
    <t>Ⅰ-2072</t>
  </si>
  <si>
    <t>203K種002</t>
  </si>
  <si>
    <t>Ⅱ-2162</t>
  </si>
  <si>
    <t>203K種003</t>
  </si>
  <si>
    <t>Ⅱ-2163</t>
  </si>
  <si>
    <t>203K種004</t>
  </si>
  <si>
    <t>Ⅱ-2164</t>
  </si>
  <si>
    <t>203D種001</t>
  </si>
  <si>
    <t>Ⅰ-60075</t>
  </si>
  <si>
    <t>203D種002</t>
  </si>
  <si>
    <t>Ⅱ-60072</t>
  </si>
  <si>
    <t>203D種003</t>
  </si>
  <si>
    <t>Ⅱ-60074</t>
  </si>
  <si>
    <t>203D種004</t>
  </si>
  <si>
    <t>Ⅲ-60071</t>
  </si>
  <si>
    <t>203J種001</t>
  </si>
  <si>
    <t>167</t>
  </si>
  <si>
    <t>田熊</t>
  </si>
  <si>
    <t>203K田熊001</t>
  </si>
  <si>
    <t>Ⅰ-1723</t>
  </si>
  <si>
    <t>203K田熊002</t>
  </si>
  <si>
    <t>Ⅱ-2174</t>
  </si>
  <si>
    <t>203D田熊001</t>
  </si>
  <si>
    <t>Ⅰ-60081</t>
  </si>
  <si>
    <t>203D田熊002</t>
  </si>
  <si>
    <t>Ⅱ-60082</t>
  </si>
  <si>
    <t>堂尾</t>
  </si>
  <si>
    <t>203K堂尾001</t>
  </si>
  <si>
    <t>Ⅰ-1747</t>
  </si>
  <si>
    <t>中島</t>
  </si>
  <si>
    <t>203D中島001</t>
  </si>
  <si>
    <t>Ⅰ-60051</t>
  </si>
  <si>
    <t>203D中島002</t>
  </si>
  <si>
    <t>Ⅱ-60050</t>
  </si>
  <si>
    <t>中原</t>
  </si>
  <si>
    <t>203K中原001</t>
  </si>
  <si>
    <t>Ⅱ-2175</t>
  </si>
  <si>
    <t>203K中原002</t>
  </si>
  <si>
    <t>Ⅱ-2176</t>
  </si>
  <si>
    <t>203D中原001</t>
  </si>
  <si>
    <t>Ⅱ-60097-1</t>
  </si>
  <si>
    <t>203D中原002</t>
  </si>
  <si>
    <t>Ⅱ-60097-2</t>
  </si>
  <si>
    <t>楢</t>
  </si>
  <si>
    <t>203K楢001</t>
  </si>
  <si>
    <t>Ⅲ-221</t>
  </si>
  <si>
    <t>西田辺</t>
  </si>
  <si>
    <t>203K西田辺001</t>
  </si>
  <si>
    <t>西田辺1</t>
  </si>
  <si>
    <t>203K西田辺002</t>
  </si>
  <si>
    <t>西田辺2</t>
  </si>
  <si>
    <t>203K西田辺003</t>
  </si>
  <si>
    <t>西田辺3</t>
  </si>
  <si>
    <t>203K西田辺004</t>
  </si>
  <si>
    <t>西田辺4</t>
  </si>
  <si>
    <t>203K西田辺005</t>
  </si>
  <si>
    <t>西田辺5</t>
  </si>
  <si>
    <t>203K西田辺006</t>
  </si>
  <si>
    <t>西田辺6</t>
  </si>
  <si>
    <t>203K西田辺007</t>
  </si>
  <si>
    <t>西田辺7</t>
  </si>
  <si>
    <t>203K西田辺008</t>
  </si>
  <si>
    <t>西田辺8</t>
  </si>
  <si>
    <t>203K西田辺009</t>
  </si>
  <si>
    <t>西田辺9</t>
  </si>
  <si>
    <t>203K西田辺010</t>
  </si>
  <si>
    <t>西田辺10</t>
  </si>
  <si>
    <t>203D西田辺001</t>
  </si>
  <si>
    <t>Ⅰ-60003</t>
  </si>
  <si>
    <t>203D西田辺002</t>
  </si>
  <si>
    <t>Ⅱ-60001</t>
  </si>
  <si>
    <t>203D西田辺003</t>
  </si>
  <si>
    <t>Ⅱ-60002</t>
  </si>
  <si>
    <t>203D西田辺004</t>
  </si>
  <si>
    <t>203J西田辺001</t>
  </si>
  <si>
    <t>田辺</t>
  </si>
  <si>
    <t>西吉田</t>
  </si>
  <si>
    <t>203D西吉田001</t>
  </si>
  <si>
    <t>Ⅱ-60080</t>
  </si>
  <si>
    <t>203D西吉田002</t>
  </si>
  <si>
    <t>Ⅲ-60079</t>
  </si>
  <si>
    <t>203K沼001</t>
  </si>
  <si>
    <t>Ⅰ-1715</t>
  </si>
  <si>
    <t>203J沼001</t>
  </si>
  <si>
    <t>169</t>
  </si>
  <si>
    <t>203J沼002</t>
  </si>
  <si>
    <t>野介代</t>
  </si>
  <si>
    <t>203K野介代001</t>
  </si>
  <si>
    <t>Ⅰ-1719</t>
  </si>
  <si>
    <t>林田</t>
  </si>
  <si>
    <t>203K林田001</t>
  </si>
  <si>
    <t>Ⅰ-1718</t>
  </si>
  <si>
    <t>203K林田002</t>
  </si>
  <si>
    <t>Ⅰ-1722-1</t>
  </si>
  <si>
    <t>203K林田003</t>
  </si>
  <si>
    <t>Ⅰ-1722-2</t>
  </si>
  <si>
    <t>203K林田004</t>
  </si>
  <si>
    <t>Ⅱ-2169</t>
  </si>
  <si>
    <t>203K林田005</t>
  </si>
  <si>
    <t>林田-01</t>
  </si>
  <si>
    <t>東田辺</t>
  </si>
  <si>
    <t>203K東田辺001</t>
  </si>
  <si>
    <t>Ⅰ-1694</t>
  </si>
  <si>
    <t>203K東田辺002</t>
  </si>
  <si>
    <t>Ⅰ-1695</t>
  </si>
  <si>
    <t>203K東田辺003</t>
  </si>
  <si>
    <t>Ⅱ-2118</t>
  </si>
  <si>
    <t>203K東田辺004</t>
  </si>
  <si>
    <t>東田辺1</t>
  </si>
  <si>
    <t>203K東田辺005</t>
  </si>
  <si>
    <t>東田辺2</t>
  </si>
  <si>
    <t>203K東田辺006</t>
  </si>
  <si>
    <t>東田辺3</t>
  </si>
  <si>
    <t>203K東田辺007</t>
  </si>
  <si>
    <t>東田辺4</t>
  </si>
  <si>
    <t>203K東田辺008</t>
  </si>
  <si>
    <t>東田辺5</t>
  </si>
  <si>
    <t>203K東田辺009</t>
  </si>
  <si>
    <t>東田辺6</t>
  </si>
  <si>
    <t>203K東田辺010</t>
  </si>
  <si>
    <t>東田辺7</t>
  </si>
  <si>
    <t>203K東田辺011</t>
  </si>
  <si>
    <t>東田辺8</t>
  </si>
  <si>
    <t>203K東田辺012</t>
  </si>
  <si>
    <t>東田辺9</t>
  </si>
  <si>
    <t>203K東田辺013</t>
  </si>
  <si>
    <t>東田辺10</t>
  </si>
  <si>
    <t>203D東田辺001</t>
  </si>
  <si>
    <t>Ⅰ-60005</t>
  </si>
  <si>
    <t>203D東田辺002</t>
  </si>
  <si>
    <t>Ⅰ-60006</t>
  </si>
  <si>
    <t>203D東田辺003</t>
  </si>
  <si>
    <t>Ⅱ-60007</t>
  </si>
  <si>
    <t>203D東田辺004</t>
  </si>
  <si>
    <t>203D東田辺005</t>
  </si>
  <si>
    <t>Ⅱ-60004</t>
  </si>
  <si>
    <t>平福</t>
  </si>
  <si>
    <t>203D平福001</t>
  </si>
  <si>
    <t>Ⅰ-60052</t>
  </si>
  <si>
    <t>203D平福002</t>
  </si>
  <si>
    <t>Ⅰ-60053</t>
  </si>
  <si>
    <t>203K福井001</t>
  </si>
  <si>
    <t>Ⅰ-2695</t>
  </si>
  <si>
    <t>203K福井002</t>
  </si>
  <si>
    <t>Ⅱ-2172</t>
  </si>
  <si>
    <t>203K福井003</t>
  </si>
  <si>
    <t>Ⅱ-2173</t>
  </si>
  <si>
    <t>福田</t>
  </si>
  <si>
    <t>203K福田001</t>
  </si>
  <si>
    <t>Ⅰ-1745</t>
  </si>
  <si>
    <t>203K福田002</t>
  </si>
  <si>
    <t>Ⅰ-1749</t>
  </si>
  <si>
    <t>203K福田003</t>
  </si>
  <si>
    <t>Ⅰ-1751a</t>
  </si>
  <si>
    <t>203K福田004</t>
  </si>
  <si>
    <t>Ⅰ-1751b</t>
  </si>
  <si>
    <t>203K福田005</t>
  </si>
  <si>
    <t>Ⅰ-1751c</t>
  </si>
  <si>
    <t>203K福田006</t>
  </si>
  <si>
    <t>Ⅰ-2694</t>
  </si>
  <si>
    <t>203K福田007</t>
  </si>
  <si>
    <t>Ⅱ-2165</t>
  </si>
  <si>
    <t>203K福田008</t>
  </si>
  <si>
    <t>Ⅱ-2166</t>
  </si>
  <si>
    <t>203K福田009</t>
  </si>
  <si>
    <t>Ⅱ-2167</t>
  </si>
  <si>
    <t>203D福田001</t>
  </si>
  <si>
    <t>Ⅱ-60061</t>
  </si>
  <si>
    <t>203D福田002</t>
  </si>
  <si>
    <t>Ⅱ-60062</t>
  </si>
  <si>
    <t>203D福田003</t>
  </si>
  <si>
    <t>Ⅱ-60063</t>
  </si>
  <si>
    <t>堀坂</t>
  </si>
  <si>
    <t>203K堀坂001</t>
  </si>
  <si>
    <t>Ⅲ-220</t>
  </si>
  <si>
    <t>203D堀坂001</t>
  </si>
  <si>
    <t>Ⅰ-60035-1</t>
  </si>
  <si>
    <t>203D堀坂002</t>
  </si>
  <si>
    <t>Ⅰ-60035-2</t>
  </si>
  <si>
    <t>203D堀坂003</t>
  </si>
  <si>
    <t>Ⅰ-60035-3</t>
  </si>
  <si>
    <t>203D堀坂004</t>
  </si>
  <si>
    <t>Ⅱ-60036</t>
  </si>
  <si>
    <t>203D堀坂005</t>
  </si>
  <si>
    <t>Ⅱ-60044</t>
  </si>
  <si>
    <t>三浦</t>
  </si>
  <si>
    <t>203K三浦001</t>
  </si>
  <si>
    <t>Ⅰ-1681</t>
  </si>
  <si>
    <t>203D三浦001</t>
  </si>
  <si>
    <t>Ⅰ-60031</t>
  </si>
  <si>
    <t>203D三浦002</t>
  </si>
  <si>
    <t>Ⅰ-60032</t>
  </si>
  <si>
    <t>妙原</t>
  </si>
  <si>
    <t>203K妙原001</t>
  </si>
  <si>
    <t>Ⅰ-1686</t>
  </si>
  <si>
    <t>203D妙原001</t>
  </si>
  <si>
    <t>Ⅰ-60033</t>
  </si>
  <si>
    <t>203D妙原002</t>
  </si>
  <si>
    <t>Ⅰ-60034</t>
  </si>
  <si>
    <t>籾保</t>
  </si>
  <si>
    <t>203J籾保001</t>
  </si>
  <si>
    <t>籾保下横野</t>
  </si>
  <si>
    <t>八出</t>
  </si>
  <si>
    <t>203K八出001</t>
  </si>
  <si>
    <t>Ⅱ-2170</t>
  </si>
  <si>
    <t>山方</t>
  </si>
  <si>
    <t>203D山方001</t>
  </si>
  <si>
    <t>Ⅰ-60037</t>
  </si>
  <si>
    <t>203D山方002</t>
  </si>
  <si>
    <t>Ⅱ-60008-1</t>
  </si>
  <si>
    <t>203D山方003</t>
  </si>
  <si>
    <t>Ⅱ-60008-2</t>
  </si>
  <si>
    <t>203J山方001</t>
  </si>
  <si>
    <t>203K横山001</t>
  </si>
  <si>
    <t>Ⅰ-1739</t>
  </si>
  <si>
    <t>203K横山002</t>
  </si>
  <si>
    <t>Ⅱ-2171</t>
  </si>
  <si>
    <t>203D横山001</t>
  </si>
  <si>
    <t>Ⅰ-60078</t>
  </si>
  <si>
    <t>吉見</t>
  </si>
  <si>
    <t>203K吉見001</t>
  </si>
  <si>
    <t>Ⅱ-2148</t>
  </si>
  <si>
    <t>203K吉見002</t>
  </si>
  <si>
    <t>Ⅱ-2149</t>
  </si>
  <si>
    <t>203D吉見001</t>
  </si>
  <si>
    <t>Ⅰ-60029</t>
  </si>
  <si>
    <t>203D吉見002</t>
  </si>
  <si>
    <t>Ⅱ-60028</t>
  </si>
  <si>
    <t>203D吉見003</t>
  </si>
  <si>
    <t>Ⅱ-60030</t>
  </si>
  <si>
    <t>石島</t>
  </si>
  <si>
    <t>204K石島001</t>
  </si>
  <si>
    <t>Ⅰ-2121</t>
  </si>
  <si>
    <t>204D石島001</t>
  </si>
  <si>
    <t>Ⅰ-05240</t>
  </si>
  <si>
    <t>宇藤木</t>
  </si>
  <si>
    <t>204K宇藤木001</t>
  </si>
  <si>
    <t>Ⅰ-386</t>
  </si>
  <si>
    <t>204K宇藤木002</t>
  </si>
  <si>
    <t>Ⅰ-387</t>
  </si>
  <si>
    <t>宇野</t>
  </si>
  <si>
    <t>204K宇野001</t>
  </si>
  <si>
    <t>204K宇野002</t>
  </si>
  <si>
    <t>Ⅰ-52</t>
  </si>
  <si>
    <t>204K宇野003</t>
  </si>
  <si>
    <t>Ⅰ-53</t>
  </si>
  <si>
    <t>204K宇野004</t>
  </si>
  <si>
    <t>Ⅰ-54</t>
  </si>
  <si>
    <t>204K宇野005</t>
  </si>
  <si>
    <t>Ⅰ-408</t>
  </si>
  <si>
    <t>204K宇野006</t>
  </si>
  <si>
    <t>Ⅰ-410</t>
  </si>
  <si>
    <t>204K宇野007</t>
  </si>
  <si>
    <t>Ⅰ-414</t>
  </si>
  <si>
    <t>204K宇野008</t>
  </si>
  <si>
    <t>Ⅰ-415</t>
  </si>
  <si>
    <t>204K宇野009</t>
  </si>
  <si>
    <t>Ⅰ-420</t>
  </si>
  <si>
    <t>204K宇野010</t>
  </si>
  <si>
    <t>Ⅰ-421</t>
  </si>
  <si>
    <t>204K宇野011</t>
  </si>
  <si>
    <t>Ⅰ-2080</t>
  </si>
  <si>
    <t>204K宇野012</t>
  </si>
  <si>
    <t>宇野7丁目</t>
  </si>
  <si>
    <t>204D宇野001</t>
  </si>
  <si>
    <t>Ⅰ-05183</t>
  </si>
  <si>
    <t>204D宇野002</t>
  </si>
  <si>
    <t>Ⅰ-05184</t>
  </si>
  <si>
    <t>204D宇野003</t>
  </si>
  <si>
    <t>Ⅰ-05188</t>
  </si>
  <si>
    <t>204D宇野004</t>
  </si>
  <si>
    <t>Ⅰ-05189</t>
  </si>
  <si>
    <t>204D宇野005</t>
  </si>
  <si>
    <t>Ⅰ-05205</t>
  </si>
  <si>
    <t>204D宇野006</t>
  </si>
  <si>
    <t>新規1</t>
  </si>
  <si>
    <t>204D宇野007</t>
  </si>
  <si>
    <t>Ⅱ-05182</t>
  </si>
  <si>
    <t>大藪</t>
  </si>
  <si>
    <t>204K大藪001</t>
  </si>
  <si>
    <t>Ⅰ-390</t>
  </si>
  <si>
    <t>204K大藪002</t>
  </si>
  <si>
    <t>Ⅰ-391</t>
  </si>
  <si>
    <t>204K大藪003</t>
  </si>
  <si>
    <t>Ⅲ-35</t>
  </si>
  <si>
    <t>204D大藪001</t>
  </si>
  <si>
    <t>Ⅰ-05102</t>
  </si>
  <si>
    <t>204D大藪002</t>
  </si>
  <si>
    <t>Ⅰ-05103</t>
  </si>
  <si>
    <t>204D大藪003</t>
  </si>
  <si>
    <t>Ⅰ-05107</t>
  </si>
  <si>
    <t>204D大藪004</t>
  </si>
  <si>
    <t>Ⅱ-05106</t>
  </si>
  <si>
    <t>奥玉</t>
  </si>
  <si>
    <t>204K奥玉001</t>
  </si>
  <si>
    <t>204K奥玉002</t>
  </si>
  <si>
    <t>Ⅰ-416</t>
  </si>
  <si>
    <t>204K奥玉003</t>
  </si>
  <si>
    <t>Ⅰ-418</t>
  </si>
  <si>
    <t>204D奥玉001</t>
  </si>
  <si>
    <t>Ⅰ-05175</t>
  </si>
  <si>
    <t>204D奥玉002</t>
  </si>
  <si>
    <t>Ⅰ-05176</t>
  </si>
  <si>
    <t>204D奥玉003</t>
  </si>
  <si>
    <t>Ⅰ-05177</t>
  </si>
  <si>
    <t>204D奥玉004</t>
  </si>
  <si>
    <t>Ⅰ-05178</t>
  </si>
  <si>
    <t>204D奥玉005</t>
  </si>
  <si>
    <t>Ⅰ-5179</t>
  </si>
  <si>
    <t>204D奥玉006</t>
  </si>
  <si>
    <t>Ⅰ-05180</t>
  </si>
  <si>
    <t>204D奥玉007</t>
  </si>
  <si>
    <t>Ⅰ-05181</t>
  </si>
  <si>
    <t>204D奥玉008</t>
  </si>
  <si>
    <t>Ⅰ-05191</t>
  </si>
  <si>
    <t>204D奥玉009</t>
  </si>
  <si>
    <t>Ⅰ-05192</t>
  </si>
  <si>
    <t>204D奥玉010</t>
  </si>
  <si>
    <t>Ⅲ-05190</t>
  </si>
  <si>
    <t>御崎</t>
  </si>
  <si>
    <t>204K御崎001</t>
  </si>
  <si>
    <t>Ⅰ-438</t>
  </si>
  <si>
    <t>204D御崎001</t>
  </si>
  <si>
    <t>Ⅰ-5236</t>
  </si>
  <si>
    <t>204D御崎002</t>
  </si>
  <si>
    <t>Ⅰ-05237</t>
  </si>
  <si>
    <t>204D御崎003</t>
  </si>
  <si>
    <t>Ⅰ-5238</t>
  </si>
  <si>
    <t>梶岡</t>
  </si>
  <si>
    <t>204J梶岡001</t>
  </si>
  <si>
    <t>3日</t>
  </si>
  <si>
    <t>3</t>
  </si>
  <si>
    <t>上山坂</t>
  </si>
  <si>
    <t>204D上山坂001</t>
  </si>
  <si>
    <t>Ⅱ-05038</t>
  </si>
  <si>
    <t>204D上山坂002</t>
  </si>
  <si>
    <t>Ⅱ-05125</t>
  </si>
  <si>
    <t>204D上山坂003</t>
  </si>
  <si>
    <t>Ⅲ-05040</t>
  </si>
  <si>
    <t>204D上山坂004</t>
  </si>
  <si>
    <t>Ⅲ-05041</t>
  </si>
  <si>
    <t>204J上山坂001</t>
  </si>
  <si>
    <t>4</t>
  </si>
  <si>
    <t>北方</t>
  </si>
  <si>
    <t>204K北方001</t>
  </si>
  <si>
    <t>Ⅰ-24(隣接)</t>
  </si>
  <si>
    <t>204K北方002</t>
  </si>
  <si>
    <t>Ⅰ-24-1</t>
  </si>
  <si>
    <t>204K北方003</t>
  </si>
  <si>
    <t>Ⅰ-24-2</t>
  </si>
  <si>
    <t>204D北方001</t>
  </si>
  <si>
    <t>Ⅰ-05134</t>
  </si>
  <si>
    <t>204D北方002</t>
  </si>
  <si>
    <t>Ⅰ-05129</t>
  </si>
  <si>
    <t>204D北方003</t>
  </si>
  <si>
    <t>Ⅱ-05127</t>
  </si>
  <si>
    <t>204D北方004</t>
  </si>
  <si>
    <t>Ⅱ-05128</t>
  </si>
  <si>
    <t>後閑</t>
  </si>
  <si>
    <t>204K後閑001</t>
  </si>
  <si>
    <t>Ⅰ-392</t>
  </si>
  <si>
    <t>204K後閑002</t>
  </si>
  <si>
    <t>Ⅲ-34</t>
  </si>
  <si>
    <t>204D後閑001</t>
  </si>
  <si>
    <t>Ⅰ-05082</t>
  </si>
  <si>
    <t>204D後閑002</t>
  </si>
  <si>
    <t>Ⅰ-05111</t>
  </si>
  <si>
    <t>204D後閑003</t>
  </si>
  <si>
    <t>Ⅰ-05112</t>
  </si>
  <si>
    <t>204D後閑004</t>
  </si>
  <si>
    <t>Ⅰ-05114</t>
  </si>
  <si>
    <t>204D後閑005</t>
  </si>
  <si>
    <t>Ⅱ-05110</t>
  </si>
  <si>
    <t>204D後閑006</t>
  </si>
  <si>
    <t>Ⅲ-05115</t>
  </si>
  <si>
    <t>小島地</t>
  </si>
  <si>
    <t>204K小島地001</t>
  </si>
  <si>
    <t>Ⅰ-394</t>
  </si>
  <si>
    <t>204K小島地002</t>
  </si>
  <si>
    <t>Ⅱ-114</t>
  </si>
  <si>
    <t>204D小島地001</t>
  </si>
  <si>
    <t>Ⅰ-5001</t>
  </si>
  <si>
    <t>204D小島地002</t>
  </si>
  <si>
    <t>Ⅰ-5002</t>
  </si>
  <si>
    <t>204D小島地003</t>
  </si>
  <si>
    <t>Ⅰ-5003</t>
  </si>
  <si>
    <t>204D小島地004</t>
  </si>
  <si>
    <t>Ⅰ-5004</t>
  </si>
  <si>
    <t>204D小島地005</t>
  </si>
  <si>
    <t>Ⅰ-5005</t>
  </si>
  <si>
    <t>204D小島地006</t>
  </si>
  <si>
    <t>Ⅰ-5009</t>
  </si>
  <si>
    <t>204D小島地007</t>
  </si>
  <si>
    <t>Ⅱ-05006</t>
  </si>
  <si>
    <t>204D小島地008</t>
  </si>
  <si>
    <t>Ⅱ-05007</t>
  </si>
  <si>
    <t>204D小島地009</t>
  </si>
  <si>
    <t>Ⅱ-05008</t>
  </si>
  <si>
    <t>渋川</t>
  </si>
  <si>
    <t>204K渋川001</t>
  </si>
  <si>
    <t>Ⅰ-440</t>
  </si>
  <si>
    <t>204K渋川002</t>
  </si>
  <si>
    <t>Ⅰ-441</t>
  </si>
  <si>
    <t>204K渋川003</t>
  </si>
  <si>
    <t>Ⅰ-442</t>
  </si>
  <si>
    <t>204K渋川004</t>
  </si>
  <si>
    <t>Ⅰ-2117</t>
  </si>
  <si>
    <t>204K渋川005</t>
  </si>
  <si>
    <t>渋川1丁目</t>
  </si>
  <si>
    <t>204K渋川006</t>
  </si>
  <si>
    <t>Ⅱ-118</t>
  </si>
  <si>
    <t>204K渋川007</t>
  </si>
  <si>
    <t>Ⅲ-40</t>
  </si>
  <si>
    <t>204K渋川008</t>
  </si>
  <si>
    <t>Ⅲ-41</t>
  </si>
  <si>
    <t>204D渋川001</t>
  </si>
  <si>
    <t>Ⅰ-05214</t>
  </si>
  <si>
    <t>204D渋川002</t>
  </si>
  <si>
    <t>Ⅰ-05215</t>
  </si>
  <si>
    <t>204D渋川003</t>
  </si>
  <si>
    <t>Ⅰ-05216</t>
  </si>
  <si>
    <t>204D渋川004</t>
  </si>
  <si>
    <t>Ⅰ-05217</t>
  </si>
  <si>
    <t>204D渋川005</t>
  </si>
  <si>
    <t>Ⅰ-5218</t>
  </si>
  <si>
    <t>204D渋川006</t>
  </si>
  <si>
    <t>Ⅰ-05219</t>
  </si>
  <si>
    <t>204D渋川007</t>
  </si>
  <si>
    <t>Ⅰ-5220</t>
  </si>
  <si>
    <t>204D渋川008</t>
  </si>
  <si>
    <t>Ⅰ-05221</t>
  </si>
  <si>
    <t>204D渋川009</t>
  </si>
  <si>
    <t>瓶割川</t>
  </si>
  <si>
    <t>204D渋川010</t>
  </si>
  <si>
    <t>Ⅲ-05212</t>
  </si>
  <si>
    <t>田井</t>
  </si>
  <si>
    <t>204K田井001</t>
  </si>
  <si>
    <t>Ⅰ-0395</t>
  </si>
  <si>
    <t>204K田井002</t>
  </si>
  <si>
    <t>Ⅰ-0396</t>
  </si>
  <si>
    <t>204K田井003</t>
  </si>
  <si>
    <t>Ⅰ-0397</t>
  </si>
  <si>
    <t>204K田井004</t>
  </si>
  <si>
    <t>Ⅰ-0398</t>
  </si>
  <si>
    <t>204K田井005</t>
  </si>
  <si>
    <t>Ⅰ-0399</t>
  </si>
  <si>
    <t>204K田井006</t>
  </si>
  <si>
    <t>田井2丁目</t>
  </si>
  <si>
    <t>204K田井007</t>
  </si>
  <si>
    <t>Ⅱ-0108</t>
  </si>
  <si>
    <t>204D田井001</t>
  </si>
  <si>
    <t>Ⅰ-05097</t>
  </si>
  <si>
    <t>204D田井002</t>
  </si>
  <si>
    <t>Ⅰ-05098</t>
  </si>
  <si>
    <t>204D田井003</t>
  </si>
  <si>
    <t>Ⅰ-05099</t>
  </si>
  <si>
    <t>204D田井004</t>
  </si>
  <si>
    <t>Ⅰ-05100</t>
  </si>
  <si>
    <t>204D田井005</t>
  </si>
  <si>
    <t>Ⅰ-05088</t>
  </si>
  <si>
    <t>204D田井006</t>
  </si>
  <si>
    <t>Ⅰ-05093</t>
  </si>
  <si>
    <t>204D田井007</t>
  </si>
  <si>
    <t>Ⅰ-05094</t>
  </si>
  <si>
    <t>204D田井008</t>
  </si>
  <si>
    <t>Ⅰ-05095</t>
  </si>
  <si>
    <t>204D田井009</t>
  </si>
  <si>
    <t>Ⅰ-05096</t>
  </si>
  <si>
    <t>204D田井010</t>
  </si>
  <si>
    <t>Ⅰ-05118</t>
  </si>
  <si>
    <t>204D田井011</t>
  </si>
  <si>
    <t>Ⅰ-05120</t>
  </si>
  <si>
    <t>204D田井012</t>
  </si>
  <si>
    <t>Ⅰ-05121</t>
  </si>
  <si>
    <t>204D田井013</t>
  </si>
  <si>
    <t>Ⅰ-05122</t>
  </si>
  <si>
    <t>204D田井014</t>
  </si>
  <si>
    <t>Ⅰ-05123</t>
  </si>
  <si>
    <t>204D田井015</t>
  </si>
  <si>
    <t>Ⅱ-05090</t>
  </si>
  <si>
    <t>204D田井016</t>
  </si>
  <si>
    <t>Ⅱ-05101</t>
  </si>
  <si>
    <t>204D田井017</t>
  </si>
  <si>
    <t>Ⅱ-05119</t>
  </si>
  <si>
    <t>204D田井018</t>
  </si>
  <si>
    <t>Ⅲ-05092</t>
  </si>
  <si>
    <t>204D田井019</t>
  </si>
  <si>
    <t>Ⅲ-05117</t>
  </si>
  <si>
    <t>滝</t>
  </si>
  <si>
    <t>204K滝001</t>
  </si>
  <si>
    <t>Ⅰ-401</t>
  </si>
  <si>
    <t>204K滝002</t>
  </si>
  <si>
    <t>Ⅰ-402</t>
  </si>
  <si>
    <t>204K滝003</t>
  </si>
  <si>
    <t>Ⅰ-403-1</t>
  </si>
  <si>
    <t>204K滝004</t>
  </si>
  <si>
    <t>Ⅰ-403-2</t>
  </si>
  <si>
    <t>204K滝005</t>
  </si>
  <si>
    <t>Ⅱ-115</t>
  </si>
  <si>
    <t>204K滝006</t>
  </si>
  <si>
    <t>Ⅲ-37</t>
  </si>
  <si>
    <t>204K滝007</t>
  </si>
  <si>
    <t>Ⅲ-38</t>
  </si>
  <si>
    <t>204K滝008</t>
  </si>
  <si>
    <t>Ⅲ-39</t>
  </si>
  <si>
    <t>204K滝009</t>
  </si>
  <si>
    <t>Ⅰ-404-2</t>
  </si>
  <si>
    <t>204D滝001</t>
  </si>
  <si>
    <t>Ⅰ-05137</t>
  </si>
  <si>
    <t>204D滝002</t>
  </si>
  <si>
    <t>Ⅰ-05139-1</t>
  </si>
  <si>
    <t>204D滝003</t>
  </si>
  <si>
    <t>Ⅰ-05139-2</t>
  </si>
  <si>
    <t>204D滝004</t>
  </si>
  <si>
    <t>Ⅰ-05146</t>
  </si>
  <si>
    <t>204D滝005</t>
  </si>
  <si>
    <t>Ⅰ-05150</t>
  </si>
  <si>
    <t>204D滝006</t>
  </si>
  <si>
    <t>Ⅰ-05153-1</t>
  </si>
  <si>
    <t>204D滝007</t>
  </si>
  <si>
    <t>Ⅰ-05153-2</t>
  </si>
  <si>
    <t>204D滝008</t>
  </si>
  <si>
    <t>Ⅰ-05153-3</t>
  </si>
  <si>
    <t>204D滝009</t>
  </si>
  <si>
    <t>Ⅱ-05147</t>
  </si>
  <si>
    <t>204D滝010</t>
  </si>
  <si>
    <t>Ⅱ-05148</t>
  </si>
  <si>
    <t>204D滝011</t>
  </si>
  <si>
    <t>Ⅱ-05151</t>
  </si>
  <si>
    <t>204D滝012</t>
  </si>
  <si>
    <t>Ⅱ-05154</t>
  </si>
  <si>
    <t>204D滝013</t>
  </si>
  <si>
    <t>Ⅱ-05155</t>
  </si>
  <si>
    <t>204D滝014</t>
  </si>
  <si>
    <t>Ⅲ-05143</t>
  </si>
  <si>
    <t>204D滝015</t>
  </si>
  <si>
    <t>Ⅲ-05144</t>
  </si>
  <si>
    <t>204D滝016</t>
  </si>
  <si>
    <t>Ⅲ-05149</t>
  </si>
  <si>
    <t>玉</t>
  </si>
  <si>
    <t>204K玉001</t>
  </si>
  <si>
    <t>Ⅰ-55</t>
  </si>
  <si>
    <t>204K玉002</t>
  </si>
  <si>
    <t>Ⅰ-56</t>
  </si>
  <si>
    <t>204K玉003</t>
  </si>
  <si>
    <t>Ⅰ-57</t>
  </si>
  <si>
    <t>204K玉004</t>
  </si>
  <si>
    <t>Ⅰ-417</t>
  </si>
  <si>
    <t>204K玉005</t>
  </si>
  <si>
    <t>Ⅰ-419</t>
  </si>
  <si>
    <t>204K玉006</t>
  </si>
  <si>
    <t>Ⅰ-0423</t>
  </si>
  <si>
    <t>204K玉007</t>
  </si>
  <si>
    <t>Ⅰ-424</t>
  </si>
  <si>
    <t>204K玉008</t>
  </si>
  <si>
    <t>Ⅰ-2113</t>
  </si>
  <si>
    <t>204K玉009</t>
  </si>
  <si>
    <t>Ⅰ-2114</t>
  </si>
  <si>
    <t>204K玉010</t>
  </si>
  <si>
    <t>玉1丁目</t>
  </si>
  <si>
    <t>204D玉001</t>
  </si>
  <si>
    <t>Ⅰ-05193</t>
  </si>
  <si>
    <t>204D玉002</t>
  </si>
  <si>
    <t>Ⅰ-05194</t>
  </si>
  <si>
    <t>玉3丁目</t>
  </si>
  <si>
    <t>204K玉3丁目001</t>
  </si>
  <si>
    <t>Ⅲ-43</t>
  </si>
  <si>
    <t>204K玉3丁目002</t>
  </si>
  <si>
    <t>玉3丁目(B)</t>
  </si>
  <si>
    <t>204D玉3丁目001</t>
  </si>
  <si>
    <t>Ⅱ-05195-1</t>
  </si>
  <si>
    <t>204D玉3丁目002</t>
  </si>
  <si>
    <t>Ⅱ-05195-2</t>
  </si>
  <si>
    <t>玉原</t>
  </si>
  <si>
    <t>204K玉原001</t>
  </si>
  <si>
    <t>Ⅰ-426</t>
  </si>
  <si>
    <t>204K玉原002</t>
  </si>
  <si>
    <t>Ⅰ-427</t>
  </si>
  <si>
    <t>204D玉原001</t>
  </si>
  <si>
    <t>Ⅰ-05170</t>
  </si>
  <si>
    <t>204D玉原002</t>
  </si>
  <si>
    <t>Ⅰ-05174</t>
  </si>
  <si>
    <t>204D玉原003</t>
  </si>
  <si>
    <t>Ⅰ-05201</t>
  </si>
  <si>
    <t>204D玉原004</t>
  </si>
  <si>
    <t>Ⅰ-5202</t>
  </si>
  <si>
    <t>204D玉原005</t>
  </si>
  <si>
    <t>Ⅰ-05203</t>
  </si>
  <si>
    <t>204D玉原006</t>
  </si>
  <si>
    <t>Ⅰ-05204</t>
  </si>
  <si>
    <t>204D玉原007</t>
  </si>
  <si>
    <t>Ⅰ-5173</t>
  </si>
  <si>
    <t>築港</t>
  </si>
  <si>
    <t>204K築港001</t>
  </si>
  <si>
    <t>204K築港002</t>
  </si>
  <si>
    <t>Ⅰ-51</t>
  </si>
  <si>
    <t>204K築港003</t>
  </si>
  <si>
    <t>Ⅰ-405</t>
  </si>
  <si>
    <t>204K築港004</t>
  </si>
  <si>
    <t>Ⅰ-406</t>
  </si>
  <si>
    <t>204K築港005</t>
  </si>
  <si>
    <t>Ⅰ-407</t>
  </si>
  <si>
    <t>204K築港006</t>
  </si>
  <si>
    <t>Ⅰ-412</t>
  </si>
  <si>
    <t>204K築港007</t>
  </si>
  <si>
    <t>Ⅰ-413</t>
  </si>
  <si>
    <t>204K築港008</t>
  </si>
  <si>
    <t>Ⅰ-2110</t>
  </si>
  <si>
    <t>204K築港009</t>
  </si>
  <si>
    <t>Ⅰ-2111</t>
  </si>
  <si>
    <t>204K築港010</t>
  </si>
  <si>
    <t>Ⅰ-2112</t>
  </si>
  <si>
    <t>204D築港001</t>
  </si>
  <si>
    <t>Ⅰ-05185</t>
  </si>
  <si>
    <t>204D築港002</t>
  </si>
  <si>
    <t>Ⅰ-5186</t>
  </si>
  <si>
    <t>204D築港003</t>
  </si>
  <si>
    <t>Ⅰ-5187</t>
  </si>
  <si>
    <t>槌ヶ原</t>
  </si>
  <si>
    <t>204K槌ヶ原001</t>
  </si>
  <si>
    <t>Ⅰ-388</t>
  </si>
  <si>
    <t>204K槌ヶ原002</t>
  </si>
  <si>
    <t>Ⅰ-2108</t>
  </si>
  <si>
    <t>204K槌ヶ原003</t>
  </si>
  <si>
    <t>Ⅱ-113</t>
  </si>
  <si>
    <t>204D槌ヶ原001</t>
  </si>
  <si>
    <t>Ⅰ-5046</t>
  </si>
  <si>
    <t>204D槌ヶ原002</t>
  </si>
  <si>
    <t>Ⅰ-5050</t>
  </si>
  <si>
    <t>204D槌ヶ原003</t>
  </si>
  <si>
    <t>Ⅰ-5052</t>
  </si>
  <si>
    <t>204D槌ヶ原004</t>
  </si>
  <si>
    <t>Ⅰ-5054</t>
  </si>
  <si>
    <t>204D槌ヶ原005</t>
  </si>
  <si>
    <t>Ⅰ-5083</t>
  </si>
  <si>
    <t>204D槌ヶ原006</t>
  </si>
  <si>
    <t>Ⅰ-5084</t>
  </si>
  <si>
    <t>204D槌ヶ原007</t>
  </si>
  <si>
    <t>Ⅰ-5085</t>
  </si>
  <si>
    <t>204D槌ヶ原008</t>
  </si>
  <si>
    <t>Ⅰ-5086</t>
  </si>
  <si>
    <t>204D槌ヶ原009</t>
  </si>
  <si>
    <t>Ⅰ-5087</t>
  </si>
  <si>
    <t>204D槌ヶ原010</t>
  </si>
  <si>
    <t>Ⅰ-05049</t>
  </si>
  <si>
    <t>204D槌ヶ原011</t>
  </si>
  <si>
    <t>Ⅱ-05051</t>
  </si>
  <si>
    <t>204D槌ヶ原012</t>
  </si>
  <si>
    <t>Ⅱ-05053</t>
  </si>
  <si>
    <t>204D槌ヶ原013</t>
  </si>
  <si>
    <t>Ⅲ-05047</t>
  </si>
  <si>
    <t>永井</t>
  </si>
  <si>
    <t>204K永井001</t>
  </si>
  <si>
    <t>Ⅰ-404-1</t>
  </si>
  <si>
    <t>204K永井003</t>
  </si>
  <si>
    <t>Ⅲ-36</t>
  </si>
  <si>
    <t>204D永井001</t>
  </si>
  <si>
    <t>Ⅱ-05138-1</t>
  </si>
  <si>
    <t>204D永井002</t>
  </si>
  <si>
    <t>Ⅱ-05138-2</t>
  </si>
  <si>
    <t>204D永井003</t>
  </si>
  <si>
    <t>Ⅱ-05138-3</t>
  </si>
  <si>
    <t>204D永井004</t>
  </si>
  <si>
    <t>Ⅱ-05152</t>
  </si>
  <si>
    <t>204D永井005</t>
  </si>
  <si>
    <t>Ⅲ-05142</t>
  </si>
  <si>
    <t>長尾</t>
  </si>
  <si>
    <t>204D長尾001</t>
  </si>
  <si>
    <t>Ⅰ-5166</t>
  </si>
  <si>
    <t>204D長尾002</t>
  </si>
  <si>
    <t>Ⅰ-5167</t>
  </si>
  <si>
    <t>204D長尾003</t>
  </si>
  <si>
    <t>Ⅰ-5168</t>
  </si>
  <si>
    <t>204D長尾004</t>
  </si>
  <si>
    <t>Ⅰ-05169</t>
  </si>
  <si>
    <t>204D長尾005</t>
  </si>
  <si>
    <t>Ⅱ-05172</t>
  </si>
  <si>
    <t>204D長尾006</t>
  </si>
  <si>
    <t>Ⅲ-05171</t>
  </si>
  <si>
    <t>204D長尾007</t>
  </si>
  <si>
    <t>Ⅱ-05157</t>
  </si>
  <si>
    <t>204D長尾008</t>
  </si>
  <si>
    <t>Ⅱ-05162</t>
  </si>
  <si>
    <t>204D長尾009</t>
  </si>
  <si>
    <t>Ⅲ-05158</t>
  </si>
  <si>
    <t>204D長尾010</t>
  </si>
  <si>
    <t>Ⅲ-05161</t>
  </si>
  <si>
    <t>西田井地</t>
  </si>
  <si>
    <t>204K西田井地001</t>
  </si>
  <si>
    <t>Ⅰ-383</t>
  </si>
  <si>
    <t>204D西田井地001</t>
  </si>
  <si>
    <t>Ⅱ-05035</t>
  </si>
  <si>
    <t>204D西田井地002</t>
  </si>
  <si>
    <t>Ⅱ-05036</t>
  </si>
  <si>
    <t>204D西田井地003</t>
  </si>
  <si>
    <t>Ⅲ-05034</t>
  </si>
  <si>
    <t>204K沼001</t>
  </si>
  <si>
    <t>Ⅰ-393</t>
  </si>
  <si>
    <t>204D沼001</t>
  </si>
  <si>
    <t>Ⅱ-05116</t>
  </si>
  <si>
    <t>迫間</t>
  </si>
  <si>
    <t>204K迫間001</t>
  </si>
  <si>
    <t>Ⅰ-25</t>
  </si>
  <si>
    <t>204K迫間002</t>
  </si>
  <si>
    <t>Ⅰ-2109-1</t>
  </si>
  <si>
    <t>204K迫間003</t>
  </si>
  <si>
    <t>Ⅰ-2109-2</t>
  </si>
  <si>
    <t>204D迫間001</t>
  </si>
  <si>
    <t>Ⅰ-5042</t>
  </si>
  <si>
    <t>204D迫間002</t>
  </si>
  <si>
    <t>Ⅰ-5043</t>
  </si>
  <si>
    <t>204D迫間003</t>
  </si>
  <si>
    <t>Ⅰ-5044</t>
  </si>
  <si>
    <t>204D迫間004</t>
  </si>
  <si>
    <t>Ⅰ-5045</t>
  </si>
  <si>
    <t>204D迫間005</t>
  </si>
  <si>
    <t>Ⅰ-5165</t>
  </si>
  <si>
    <t>204D迫間006</t>
  </si>
  <si>
    <t>Ⅱ-05124</t>
  </si>
  <si>
    <t>八浜町大崎</t>
  </si>
  <si>
    <t>204K八浜町大崎001</t>
  </si>
  <si>
    <t>Ⅰ-2106-1</t>
  </si>
  <si>
    <t>204K八浜町大崎002</t>
  </si>
  <si>
    <t>Ⅰ-2106-2</t>
  </si>
  <si>
    <t>204K八浜町大崎003</t>
  </si>
  <si>
    <t>Ⅱ-0109</t>
  </si>
  <si>
    <t>204K八浜町大崎004</t>
  </si>
  <si>
    <t>Ⅱ-0110</t>
  </si>
  <si>
    <t>204K八浜町大崎005</t>
  </si>
  <si>
    <t>Ⅱ-0112</t>
  </si>
  <si>
    <t>204K八浜町大崎006</t>
  </si>
  <si>
    <t>Ⅰ-2107</t>
  </si>
  <si>
    <t>204D八浜町大崎001</t>
  </si>
  <si>
    <t>Ⅰ-05056</t>
  </si>
  <si>
    <t>204D八浜町大崎002</t>
  </si>
  <si>
    <t>Ⅰ-05057</t>
  </si>
  <si>
    <t>204D八浜町大崎003</t>
  </si>
  <si>
    <t>Ⅰ-05058</t>
  </si>
  <si>
    <t>204D八浜町大崎004</t>
  </si>
  <si>
    <t>Ⅰ-05059</t>
  </si>
  <si>
    <t>204D八浜町大崎005</t>
  </si>
  <si>
    <t>Ⅰ-05060</t>
  </si>
  <si>
    <t>204D八浜町大崎006</t>
  </si>
  <si>
    <t>Ⅰ-05061</t>
  </si>
  <si>
    <t>204D八浜町大崎007</t>
  </si>
  <si>
    <t>Ⅰ-05062</t>
  </si>
  <si>
    <t>204D八浜町大崎008</t>
  </si>
  <si>
    <t>Ⅰ-05063-1</t>
  </si>
  <si>
    <t>204D八浜町大崎009</t>
  </si>
  <si>
    <t>Ⅰ-05063-2</t>
  </si>
  <si>
    <t>204D八浜町大崎010</t>
  </si>
  <si>
    <t>Ⅰ-05064</t>
  </si>
  <si>
    <t>204D八浜町大崎011</t>
  </si>
  <si>
    <t>Ⅰ-05066</t>
  </si>
  <si>
    <t>204D八浜町大崎012</t>
  </si>
  <si>
    <t>Ⅰ-05067</t>
  </si>
  <si>
    <t>204D八浜町大崎013</t>
  </si>
  <si>
    <t>Ⅰ-05068</t>
  </si>
  <si>
    <t>204D八浜町大崎014</t>
  </si>
  <si>
    <t>Ⅰ-05069</t>
  </si>
  <si>
    <t>204D八浜町大崎015</t>
  </si>
  <si>
    <t>Ⅰ-05070</t>
  </si>
  <si>
    <t>204D八浜町大崎016</t>
  </si>
  <si>
    <t>Ⅱ-05071</t>
  </si>
  <si>
    <t>204D八浜町大崎017</t>
  </si>
  <si>
    <t>Ⅲ-05065</t>
  </si>
  <si>
    <t>八浜町波知</t>
  </si>
  <si>
    <t>204K八浜町波知001</t>
  </si>
  <si>
    <t>Ⅰ-0380(1)</t>
  </si>
  <si>
    <t>204K八浜町波知002</t>
  </si>
  <si>
    <t>Ⅰ-0380(2)</t>
  </si>
  <si>
    <t>204D八浜町波知001</t>
  </si>
  <si>
    <t>Ⅰ-05023</t>
  </si>
  <si>
    <t>204D八浜町波知002</t>
  </si>
  <si>
    <t>Ⅰ-05024</t>
  </si>
  <si>
    <t>204D八浜町波知003</t>
  </si>
  <si>
    <t>Ⅰ-05025</t>
  </si>
  <si>
    <t>204D八浜町波知004</t>
  </si>
  <si>
    <t>Ⅰ-05026</t>
  </si>
  <si>
    <t>204D八浜町波知005</t>
  </si>
  <si>
    <t>Ⅰ-05027</t>
  </si>
  <si>
    <t>204D八浜町波知006</t>
  </si>
  <si>
    <t>Ⅰ-05028</t>
  </si>
  <si>
    <t>204D八浜町波知007</t>
  </si>
  <si>
    <t>Ⅰ-05029</t>
  </si>
  <si>
    <t>204D八浜町波知008</t>
  </si>
  <si>
    <t>Ⅰ-05030</t>
  </si>
  <si>
    <t>204D八浜町波知009</t>
  </si>
  <si>
    <t>Ⅰ-05080</t>
  </si>
  <si>
    <t>204D八浜町波知010</t>
  </si>
  <si>
    <t>Ⅰ-05081</t>
  </si>
  <si>
    <t>204D八浜町波知011</t>
  </si>
  <si>
    <t>Ⅲ-05031</t>
  </si>
  <si>
    <t>八浜町八浜</t>
  </si>
  <si>
    <t>204K八浜町八浜001</t>
  </si>
  <si>
    <t>Ⅰ-0381</t>
  </si>
  <si>
    <t>204K八浜町八浜002</t>
  </si>
  <si>
    <t>Ⅱ-0106</t>
  </si>
  <si>
    <t>204K八浜町八浜003</t>
  </si>
  <si>
    <t>Ⅱ-0107</t>
  </si>
  <si>
    <t>204D八浜町八浜001</t>
  </si>
  <si>
    <t>Ⅰ-05074</t>
  </si>
  <si>
    <t>204D八浜町八浜002</t>
  </si>
  <si>
    <t>Ⅱ-05072</t>
  </si>
  <si>
    <t>204D八浜町八浜003</t>
  </si>
  <si>
    <t>Ⅱ-05073</t>
  </si>
  <si>
    <t>204D八浜町八浜004</t>
  </si>
  <si>
    <t>Ⅱ-05077</t>
  </si>
  <si>
    <t>204D八浜町八浜005</t>
  </si>
  <si>
    <t>Ⅱ-05079</t>
  </si>
  <si>
    <t>204D八浜町八浜006</t>
  </si>
  <si>
    <t>Ⅲ-05075-1</t>
  </si>
  <si>
    <t>204D八浜町八浜007</t>
  </si>
  <si>
    <t>Ⅲ-05075-2</t>
  </si>
  <si>
    <t>204D八浜町八浜008</t>
  </si>
  <si>
    <t>Ⅲ-05076-1</t>
  </si>
  <si>
    <t>204D八浜町八浜009</t>
  </si>
  <si>
    <t>Ⅲ-05076-2</t>
  </si>
  <si>
    <t>204D八浜町八浜010</t>
  </si>
  <si>
    <t>Ⅲ-05076-3</t>
  </si>
  <si>
    <t>204D八浜町八浜011</t>
  </si>
  <si>
    <t>Ⅲ-05078-1</t>
  </si>
  <si>
    <t>204D八浜町八浜012</t>
  </si>
  <si>
    <t>Ⅲ-05078-2</t>
  </si>
  <si>
    <t>204D八浜町八浜013</t>
  </si>
  <si>
    <t>Ⅲ-05078-3</t>
  </si>
  <si>
    <t>204D八浜町八浜014</t>
  </si>
  <si>
    <t>Ⅲ-05078-4</t>
  </si>
  <si>
    <t>204D八浜町八浜015</t>
  </si>
  <si>
    <t>Ⅲ-05078-5</t>
  </si>
  <si>
    <t>204D八浜町八浜016</t>
  </si>
  <si>
    <t>Ⅲ-05078-6</t>
  </si>
  <si>
    <t>八浜町見石</t>
  </si>
  <si>
    <t>204K八浜町見石001</t>
  </si>
  <si>
    <t>Ⅰ-377-1</t>
  </si>
  <si>
    <t>204K八浜町見石002</t>
  </si>
  <si>
    <t>Ⅰ-377-2</t>
  </si>
  <si>
    <t>204K八浜町見石003</t>
  </si>
  <si>
    <t>Ⅰ-0378</t>
  </si>
  <si>
    <t>204K八浜町見石004</t>
  </si>
  <si>
    <t>Ⅱ-0105</t>
  </si>
  <si>
    <t>204K八浜町見石005</t>
  </si>
  <si>
    <t>Ⅲ-0033</t>
  </si>
  <si>
    <t>204D八浜町見石001</t>
  </si>
  <si>
    <t>Ⅰ-05016-1</t>
  </si>
  <si>
    <t>204D八浜町見石002</t>
  </si>
  <si>
    <t>Ⅰ-05016-2</t>
  </si>
  <si>
    <t>204D八浜町見石003</t>
  </si>
  <si>
    <t>Ⅱ-05017</t>
  </si>
  <si>
    <t>204D八浜町見石004</t>
  </si>
  <si>
    <t>Ⅱ-05022</t>
  </si>
  <si>
    <t>204D八浜町見石005</t>
  </si>
  <si>
    <t>Ⅲ-05018</t>
  </si>
  <si>
    <t>204D八浜町見石006</t>
  </si>
  <si>
    <t>Ⅲ-05019</t>
  </si>
  <si>
    <t>204D八浜町見石007</t>
  </si>
  <si>
    <t>Ⅲ-05020</t>
  </si>
  <si>
    <t>204D八浜町見石008</t>
  </si>
  <si>
    <t>Ⅲ-05021</t>
  </si>
  <si>
    <t>羽根崎町</t>
  </si>
  <si>
    <t>204K羽根崎町001</t>
  </si>
  <si>
    <t>Ⅰ-0437</t>
  </si>
  <si>
    <t>番田</t>
  </si>
  <si>
    <t>204K番田001</t>
  </si>
  <si>
    <t>Ⅰ-379</t>
  </si>
  <si>
    <t>204D番田001</t>
  </si>
  <si>
    <t>Ⅱ-05130</t>
  </si>
  <si>
    <t>204D番田002</t>
  </si>
  <si>
    <t>Ⅱ-05131</t>
  </si>
  <si>
    <t>204D番田003</t>
  </si>
  <si>
    <t>Ⅱ-05132</t>
  </si>
  <si>
    <t>204D番田004</t>
  </si>
  <si>
    <t>Ⅲ-05133</t>
  </si>
  <si>
    <t>東田井地</t>
  </si>
  <si>
    <t>204D東田井地001</t>
  </si>
  <si>
    <t>Ⅰ-05037</t>
  </si>
  <si>
    <t>204D東田井地002</t>
  </si>
  <si>
    <t>Ⅲ-05039</t>
  </si>
  <si>
    <t>日比</t>
  </si>
  <si>
    <t>204K日比001</t>
  </si>
  <si>
    <t>204K日比002</t>
  </si>
  <si>
    <t>Ⅰ-436</t>
  </si>
  <si>
    <t>204K日比003</t>
  </si>
  <si>
    <t>Ⅰ-443</t>
  </si>
  <si>
    <t>204K日比004</t>
  </si>
  <si>
    <t>Ⅰ-444</t>
  </si>
  <si>
    <t>204K日比005</t>
  </si>
  <si>
    <t>Ⅰ-445</t>
  </si>
  <si>
    <t>204K日比006</t>
  </si>
  <si>
    <t>Ⅰ-2118</t>
  </si>
  <si>
    <t>204K日比007</t>
  </si>
  <si>
    <t>Ⅰ-2119</t>
  </si>
  <si>
    <t>204K日比008</t>
  </si>
  <si>
    <t>Ⅰ-2120</t>
  </si>
  <si>
    <t>204K日比009</t>
  </si>
  <si>
    <t>Ⅲ-42</t>
  </si>
  <si>
    <t>204K日比010</t>
  </si>
  <si>
    <t>日比4丁目</t>
  </si>
  <si>
    <t>204D日比001</t>
  </si>
  <si>
    <t>Ⅰ-5222</t>
  </si>
  <si>
    <t>204D日比002</t>
  </si>
  <si>
    <t>Ⅰ-5224</t>
  </si>
  <si>
    <t>204D日比003</t>
  </si>
  <si>
    <t>Ⅰ-05228</t>
  </si>
  <si>
    <t>204D日比004</t>
  </si>
  <si>
    <t>Ⅱ-05226</t>
  </si>
  <si>
    <t>204D日比005</t>
  </si>
  <si>
    <t>Ⅱ-05227</t>
  </si>
  <si>
    <t>204D日比006</t>
  </si>
  <si>
    <t>Ⅱ-05229</t>
  </si>
  <si>
    <t>204D日比007</t>
  </si>
  <si>
    <t>Ⅲ-05225</t>
  </si>
  <si>
    <t>広岡</t>
  </si>
  <si>
    <t>204D広岡001</t>
  </si>
  <si>
    <t>Ⅰ-05164</t>
  </si>
  <si>
    <t>深井町</t>
  </si>
  <si>
    <t>204D深井町001</t>
  </si>
  <si>
    <t>Ⅲ-05239</t>
  </si>
  <si>
    <t>向日比</t>
  </si>
  <si>
    <t>204K向日比001</t>
  </si>
  <si>
    <t>204K向日比002</t>
  </si>
  <si>
    <t>Ⅰ-439</t>
  </si>
  <si>
    <t>204K向日比003</t>
  </si>
  <si>
    <t>Ⅰ-446</t>
  </si>
  <si>
    <t>204K向日比004</t>
  </si>
  <si>
    <t>向日比②</t>
  </si>
  <si>
    <t>204K向日比005</t>
  </si>
  <si>
    <t>向日比③</t>
  </si>
  <si>
    <t>胸上</t>
  </si>
  <si>
    <t>204K胸上001</t>
  </si>
  <si>
    <t>Ⅰ-384</t>
  </si>
  <si>
    <t>204K胸上002</t>
  </si>
  <si>
    <t>Ⅰ-385</t>
  </si>
  <si>
    <t>204D胸上001</t>
  </si>
  <si>
    <t>Ⅰ-05135</t>
  </si>
  <si>
    <t>204D胸上002</t>
  </si>
  <si>
    <t>Ⅰ-05136</t>
  </si>
  <si>
    <t>木目</t>
  </si>
  <si>
    <t>204D木目001</t>
  </si>
  <si>
    <t>Ⅰ-5010(1)</t>
  </si>
  <si>
    <t>204D木目002</t>
  </si>
  <si>
    <t>Ⅰ-5010-2</t>
  </si>
  <si>
    <t>204D木目003</t>
  </si>
  <si>
    <t>Ⅰ-5011</t>
  </si>
  <si>
    <t>204D木目004</t>
  </si>
  <si>
    <t>Ⅰ-5012</t>
  </si>
  <si>
    <t>用吉</t>
  </si>
  <si>
    <t>204D用吉001</t>
  </si>
  <si>
    <t>Ⅰ-5013</t>
  </si>
  <si>
    <t>204D用吉002</t>
  </si>
  <si>
    <t>Ⅰ-5014(1)</t>
  </si>
  <si>
    <t>204D用吉003</t>
  </si>
  <si>
    <t>Ⅰ-5014(2)</t>
  </si>
  <si>
    <t>204D用吉004</t>
  </si>
  <si>
    <t>Ⅰ-5015</t>
  </si>
  <si>
    <t>204K山田001</t>
  </si>
  <si>
    <t>Ⅰ-382-1</t>
  </si>
  <si>
    <t>204K山田002</t>
  </si>
  <si>
    <t>Ⅰ-382-2</t>
  </si>
  <si>
    <t>204K山田003</t>
  </si>
  <si>
    <t>Ⅱ-111</t>
  </si>
  <si>
    <t>204D山田001</t>
  </si>
  <si>
    <t>Ⅰ-05113-1</t>
  </si>
  <si>
    <t>204D山田002</t>
  </si>
  <si>
    <t>Ⅰ-05113-2</t>
  </si>
  <si>
    <t>204D山田003</t>
  </si>
  <si>
    <t>Ⅱ-05032</t>
  </si>
  <si>
    <t>204D山田004</t>
  </si>
  <si>
    <t>Ⅱ-05033</t>
  </si>
  <si>
    <t>204D山田005</t>
  </si>
  <si>
    <t>Ⅱ-05108</t>
  </si>
  <si>
    <t>204D山田006</t>
  </si>
  <si>
    <t>Ⅱ-05109</t>
  </si>
  <si>
    <t>和田</t>
  </si>
  <si>
    <t>204K和田001</t>
  </si>
  <si>
    <t>204K和田002</t>
  </si>
  <si>
    <t>Ⅰ-430</t>
  </si>
  <si>
    <t>204K和田003</t>
  </si>
  <si>
    <t>Ⅰ-431</t>
  </si>
  <si>
    <t>204K和田004</t>
  </si>
  <si>
    <t>Ⅰ-432</t>
  </si>
  <si>
    <t>204K和田005</t>
  </si>
  <si>
    <t>Ⅰ-433</t>
  </si>
  <si>
    <t>204K和田006</t>
  </si>
  <si>
    <t>Ⅰ-434</t>
  </si>
  <si>
    <t>204K和田007</t>
  </si>
  <si>
    <t>Ⅰ-435</t>
  </si>
  <si>
    <t>204K和田008</t>
  </si>
  <si>
    <t>Ⅰ-2115</t>
  </si>
  <si>
    <t>204K和田009</t>
  </si>
  <si>
    <t>Ⅰ-2116</t>
  </si>
  <si>
    <t>204K和田010</t>
  </si>
  <si>
    <t>和田3丁目・御崎1丁目(1)</t>
  </si>
  <si>
    <t>204K和田011</t>
  </si>
  <si>
    <t>和田3丁目・御崎1丁目(2)</t>
  </si>
  <si>
    <t>204K和田012</t>
  </si>
  <si>
    <t>Ⅱ-116</t>
  </si>
  <si>
    <t>204K和田013</t>
  </si>
  <si>
    <t>Ⅱ-117</t>
  </si>
  <si>
    <t>204D和田001</t>
  </si>
  <si>
    <t>Ⅰ-05196</t>
  </si>
  <si>
    <t>204D和田002</t>
  </si>
  <si>
    <t>Ⅰ-05197</t>
  </si>
  <si>
    <t>204D和田003</t>
  </si>
  <si>
    <t>Ⅰ-05198</t>
  </si>
  <si>
    <t>204D和田004</t>
  </si>
  <si>
    <t>Ⅰ-05199</t>
  </si>
  <si>
    <t>204D和田005</t>
  </si>
  <si>
    <t>Ⅰ-05200</t>
  </si>
  <si>
    <t>204D和田006</t>
  </si>
  <si>
    <t>Ⅰ-05230</t>
  </si>
  <si>
    <t>204D和田007</t>
  </si>
  <si>
    <t>Ⅰ-05231</t>
  </si>
  <si>
    <t>204D和田008</t>
  </si>
  <si>
    <t>Ⅰ-05232</t>
  </si>
  <si>
    <t>204D和田009</t>
  </si>
  <si>
    <t>Ⅰ-05234</t>
  </si>
  <si>
    <t>204D和田010</t>
  </si>
  <si>
    <t>Ⅱ-05235</t>
  </si>
  <si>
    <t>土砂災害警戒区域等の指定箇所一覧表（玉野市）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</si>
  <si>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相生</t>
  </si>
  <si>
    <t>205K相生001</t>
  </si>
  <si>
    <t>Ⅰ-2273</t>
  </si>
  <si>
    <t>205K相生002</t>
  </si>
  <si>
    <t>Ⅱ-826</t>
  </si>
  <si>
    <t>205K相生003</t>
  </si>
  <si>
    <t>Ⅱ-827</t>
  </si>
  <si>
    <t>205K相生004</t>
  </si>
  <si>
    <t>Ⅲ-145</t>
  </si>
  <si>
    <t>205D相生001</t>
  </si>
  <si>
    <t>Ⅰ-29096</t>
  </si>
  <si>
    <t>205D相生002</t>
  </si>
  <si>
    <t>Ⅰ-29097</t>
  </si>
  <si>
    <t>205D相生003</t>
  </si>
  <si>
    <t>Ⅰ-29098</t>
  </si>
  <si>
    <t>205D相生004</t>
  </si>
  <si>
    <t>Ⅱ-29092-1</t>
  </si>
  <si>
    <t>205D相生005</t>
  </si>
  <si>
    <t>Ⅱ-29092-2</t>
  </si>
  <si>
    <t>有田</t>
  </si>
  <si>
    <t>205K有田001</t>
  </si>
  <si>
    <t>15日</t>
  </si>
  <si>
    <t>Ⅰ-2264</t>
  </si>
  <si>
    <t>205K有田002</t>
  </si>
  <si>
    <t>Ⅰ-2265</t>
  </si>
  <si>
    <t>205K有田003</t>
  </si>
  <si>
    <t>21日</t>
  </si>
  <si>
    <t>Ⅰ-2270</t>
  </si>
  <si>
    <t>205K有田004</t>
  </si>
  <si>
    <t>Ⅱ-0810</t>
  </si>
  <si>
    <t>205K有田005</t>
  </si>
  <si>
    <t>Ⅱ-0811</t>
  </si>
  <si>
    <t>205K有田006</t>
  </si>
  <si>
    <t>Ⅱ-0812</t>
  </si>
  <si>
    <t>205D有田001</t>
  </si>
  <si>
    <t>Ⅰ-29013</t>
  </si>
  <si>
    <t>205D有田002</t>
  </si>
  <si>
    <t>Ⅰ-29014</t>
  </si>
  <si>
    <t>205D有田003</t>
  </si>
  <si>
    <t>Ⅰ-29015</t>
  </si>
  <si>
    <t>205D有田004</t>
  </si>
  <si>
    <t>Ⅱ-29018</t>
  </si>
  <si>
    <t>205D有田005</t>
  </si>
  <si>
    <t>Ⅲ-29011</t>
  </si>
  <si>
    <t>205D有田006</t>
  </si>
  <si>
    <t>Ⅲ-29012</t>
  </si>
  <si>
    <t>205D有田007</t>
  </si>
  <si>
    <t>Ⅲ-29017-1</t>
  </si>
  <si>
    <t>205D有田008</t>
  </si>
  <si>
    <t>Ⅲ-29017-2</t>
  </si>
  <si>
    <t>今立</t>
  </si>
  <si>
    <t>205K今立001</t>
  </si>
  <si>
    <t>Ⅱ-0825</t>
  </si>
  <si>
    <t>205K今立002</t>
  </si>
  <si>
    <t>金山(A)</t>
  </si>
  <si>
    <t>205K今立003</t>
  </si>
  <si>
    <t>金山(B)</t>
  </si>
  <si>
    <t>205K今立004</t>
  </si>
  <si>
    <t>金山(C)</t>
  </si>
  <si>
    <t>205D今立001</t>
  </si>
  <si>
    <t>Ⅰ-29088</t>
  </si>
  <si>
    <t>205D今立002</t>
  </si>
  <si>
    <t>Ⅰ-29089</t>
  </si>
  <si>
    <t>205D今立003</t>
  </si>
  <si>
    <t>Ⅰ-29090</t>
  </si>
  <si>
    <t>205D今立004</t>
  </si>
  <si>
    <t>Ⅰ-29091</t>
  </si>
  <si>
    <t>205D今立005</t>
  </si>
  <si>
    <t>Ⅰ-29113</t>
  </si>
  <si>
    <t>205D今立006</t>
  </si>
  <si>
    <t>Ⅱ-29114</t>
  </si>
  <si>
    <t>205D今立007</t>
  </si>
  <si>
    <t>Ⅱ-29115</t>
  </si>
  <si>
    <t>205D今立008</t>
  </si>
  <si>
    <t>Ⅱ-29116</t>
  </si>
  <si>
    <t>205D今立009</t>
  </si>
  <si>
    <t>上山谷</t>
  </si>
  <si>
    <t>入江</t>
  </si>
  <si>
    <t>205K入江001</t>
  </si>
  <si>
    <t>Ⅰ-1105</t>
  </si>
  <si>
    <t>205K入江002</t>
  </si>
  <si>
    <t>Ⅰ-1107</t>
  </si>
  <si>
    <t>絵師</t>
  </si>
  <si>
    <t>205D絵師001</t>
  </si>
  <si>
    <t>Ⅰ-29137</t>
  </si>
  <si>
    <t>205D絵師002</t>
  </si>
  <si>
    <t>Ⅲ-29136</t>
  </si>
  <si>
    <t>生江浜</t>
  </si>
  <si>
    <t>205K生江浜001</t>
  </si>
  <si>
    <t>Ⅰ-2066</t>
  </si>
  <si>
    <t>205K生江浜002</t>
  </si>
  <si>
    <t>Ⅰ-2275</t>
  </si>
  <si>
    <t>205K生江浜003</t>
  </si>
  <si>
    <t>生江浜-01</t>
  </si>
  <si>
    <t>205D生江浜001</t>
  </si>
  <si>
    <t>Ⅱ-29036</t>
  </si>
  <si>
    <t>205D生江浜002</t>
  </si>
  <si>
    <t>三反畑川</t>
  </si>
  <si>
    <t>大井南</t>
  </si>
  <si>
    <t>205K大井南001</t>
  </si>
  <si>
    <t>205D大井南001</t>
  </si>
  <si>
    <t>Ⅰ-29095</t>
  </si>
  <si>
    <t>205D大井南002</t>
  </si>
  <si>
    <t>Ⅰ-29032</t>
  </si>
  <si>
    <t>205D大井南003</t>
  </si>
  <si>
    <t>Ⅰ-29094</t>
  </si>
  <si>
    <t>大冝</t>
  </si>
  <si>
    <t>205K大冝001</t>
  </si>
  <si>
    <t>Ⅰ-2276</t>
  </si>
  <si>
    <t>205K大冝002</t>
  </si>
  <si>
    <t>Ⅱ-816</t>
  </si>
  <si>
    <t>205D大冝001</t>
  </si>
  <si>
    <t>Ⅱ-29035</t>
  </si>
  <si>
    <t>205D大冝002</t>
  </si>
  <si>
    <t>Ⅱ-29144</t>
  </si>
  <si>
    <t>205D大冝003</t>
  </si>
  <si>
    <t>Ⅱ-29145-1</t>
  </si>
  <si>
    <t>205D大冝004</t>
  </si>
  <si>
    <t>Ⅱ-29145-2</t>
  </si>
  <si>
    <t>大河</t>
  </si>
  <si>
    <t>205K大河001</t>
  </si>
  <si>
    <t>Ⅰ-2271</t>
  </si>
  <si>
    <t>205K大河002</t>
  </si>
  <si>
    <t>Ⅱ-808</t>
  </si>
  <si>
    <t>205K大河003</t>
  </si>
  <si>
    <t>Ⅰ-2272-1</t>
  </si>
  <si>
    <t>205K大河004</t>
  </si>
  <si>
    <t>Ⅰ-2272</t>
  </si>
  <si>
    <t>205K大河005</t>
  </si>
  <si>
    <t>Ⅱ-809</t>
  </si>
  <si>
    <t>205D大河001</t>
  </si>
  <si>
    <t>Ⅰ-29029</t>
  </si>
  <si>
    <t>205D大河002</t>
  </si>
  <si>
    <t>Ⅰ-29030</t>
  </si>
  <si>
    <t>205D大河003</t>
  </si>
  <si>
    <t>Ⅰ-29031</t>
  </si>
  <si>
    <t>205D大河004</t>
  </si>
  <si>
    <t>Ⅱ-29028</t>
  </si>
  <si>
    <t>205D大河005</t>
  </si>
  <si>
    <t>Ⅰ-29027</t>
  </si>
  <si>
    <t>205D大河006</t>
  </si>
  <si>
    <t>Ⅲ-29033</t>
  </si>
  <si>
    <t>大島中</t>
  </si>
  <si>
    <t>205K大島中001</t>
  </si>
  <si>
    <t>205K大島中002</t>
  </si>
  <si>
    <t>Ⅰ-2290</t>
  </si>
  <si>
    <t>205K大島中003</t>
  </si>
  <si>
    <t>Ⅰ-1113</t>
  </si>
  <si>
    <t>205K大島中004</t>
  </si>
  <si>
    <t>Ⅰ-1114</t>
  </si>
  <si>
    <t>205K大島中005</t>
  </si>
  <si>
    <t>Ⅰ-2291</t>
  </si>
  <si>
    <t>205K大島中006</t>
  </si>
  <si>
    <t>Ⅱ-853</t>
  </si>
  <si>
    <t>205K大島中007</t>
  </si>
  <si>
    <t>Ⅱ-858</t>
  </si>
  <si>
    <t>205K大島中008</t>
  </si>
  <si>
    <t>Ⅲ-147</t>
  </si>
  <si>
    <t>205K大島中009</t>
  </si>
  <si>
    <t>Ⅰ-1111</t>
  </si>
  <si>
    <t>205K大島中010</t>
  </si>
  <si>
    <t>Ⅰ-1112</t>
  </si>
  <si>
    <t>205K大島中011</t>
  </si>
  <si>
    <t>Ⅰ-2289</t>
  </si>
  <si>
    <t>205K大島中012</t>
  </si>
  <si>
    <t>Ⅱ-851</t>
  </si>
  <si>
    <t>205K大島中013</t>
  </si>
  <si>
    <t>Ⅱ-852</t>
  </si>
  <si>
    <t>205K大島中014</t>
  </si>
  <si>
    <t>Ⅱ-854</t>
  </si>
  <si>
    <t>205D大島中001</t>
  </si>
  <si>
    <t>Ⅰ-29225</t>
  </si>
  <si>
    <t>205D大島中002</t>
  </si>
  <si>
    <t>Ⅰ-29226</t>
  </si>
  <si>
    <t>205D大島中003</t>
  </si>
  <si>
    <t>Ⅰ-29227</t>
  </si>
  <si>
    <t>205D大島中004</t>
  </si>
  <si>
    <t>Ⅰ-29215</t>
  </si>
  <si>
    <t>205D大島中005</t>
  </si>
  <si>
    <t>Ⅰ-29218</t>
  </si>
  <si>
    <t>205D大島中006</t>
  </si>
  <si>
    <t>Ⅰ-29219</t>
  </si>
  <si>
    <t>205D大島中007</t>
  </si>
  <si>
    <t>Ⅰ-29220</t>
  </si>
  <si>
    <t>205D大島中008</t>
  </si>
  <si>
    <t>Ⅰ-29223</t>
  </si>
  <si>
    <t>205D大島中009</t>
  </si>
  <si>
    <t>Ⅱ-29216</t>
  </si>
  <si>
    <t>205D大島中010</t>
  </si>
  <si>
    <t>Ⅲ-29217</t>
  </si>
  <si>
    <t>205D大島中011</t>
  </si>
  <si>
    <t>Ⅰ-29174</t>
  </si>
  <si>
    <t>205D大島中012</t>
  </si>
  <si>
    <t>Ⅰ-29175</t>
  </si>
  <si>
    <t>205D大島中013</t>
  </si>
  <si>
    <t>Ⅰ-29208</t>
  </si>
  <si>
    <t>205D大島中014</t>
  </si>
  <si>
    <t>Ⅰ-29209-1</t>
  </si>
  <si>
    <t>205D大島中015</t>
  </si>
  <si>
    <t>Ⅰ-29209-2</t>
  </si>
  <si>
    <t>205D大島中016</t>
  </si>
  <si>
    <t>Ⅱ-29222-1</t>
  </si>
  <si>
    <t>205D大島中017</t>
  </si>
  <si>
    <t>Ⅱ-29222-2</t>
  </si>
  <si>
    <t>205D大島中018</t>
  </si>
  <si>
    <t>Ⅱ-29224</t>
  </si>
  <si>
    <t>尾坂</t>
  </si>
  <si>
    <t>205K尾坂001</t>
  </si>
  <si>
    <t>Ⅰ-2260</t>
  </si>
  <si>
    <t>205K尾坂002</t>
  </si>
  <si>
    <t>Ⅰ-2261</t>
  </si>
  <si>
    <t>205K尾坂003</t>
  </si>
  <si>
    <t>Ⅱ-0820</t>
  </si>
  <si>
    <t>205D尾坂001</t>
  </si>
  <si>
    <t>Ⅰ-29061</t>
  </si>
  <si>
    <t>205D尾坂002</t>
  </si>
  <si>
    <t>Ⅰ-29064</t>
  </si>
  <si>
    <t>205D尾坂003</t>
  </si>
  <si>
    <t>Ⅰ-29066</t>
  </si>
  <si>
    <t>205D尾坂004</t>
  </si>
  <si>
    <t>Ⅰ-29073</t>
  </si>
  <si>
    <t>205D尾坂005</t>
  </si>
  <si>
    <t>Ⅰ-29074</t>
  </si>
  <si>
    <t>205D尾坂006</t>
  </si>
  <si>
    <t>Ⅰ-29075</t>
  </si>
  <si>
    <t>205D尾坂007</t>
  </si>
  <si>
    <t>Ⅱ-29062</t>
  </si>
  <si>
    <t>205D尾坂008</t>
  </si>
  <si>
    <t>Ⅱ-29065</t>
  </si>
  <si>
    <t>205D尾坂009</t>
  </si>
  <si>
    <t>Ⅱ-29072</t>
  </si>
  <si>
    <t>205D尾坂010</t>
  </si>
  <si>
    <t>Ⅲ-29059</t>
  </si>
  <si>
    <t>205D尾坂011</t>
  </si>
  <si>
    <t>Ⅲ-29060</t>
  </si>
  <si>
    <t>押撫</t>
  </si>
  <si>
    <t>205D押撫001</t>
  </si>
  <si>
    <t>Ⅱ-29016</t>
  </si>
  <si>
    <t>小平井</t>
  </si>
  <si>
    <t>205K小平井001</t>
  </si>
  <si>
    <t>Ⅱ-821</t>
  </si>
  <si>
    <t>205D小平井001</t>
  </si>
  <si>
    <t>Ⅰ-29076</t>
  </si>
  <si>
    <t>205D小平井002</t>
  </si>
  <si>
    <t>Ⅱ-29093</t>
  </si>
  <si>
    <t>笠岡</t>
  </si>
  <si>
    <t>205K笠岡001</t>
  </si>
  <si>
    <t>Ⅰ-1100</t>
  </si>
  <si>
    <t>205K笠岡002</t>
  </si>
  <si>
    <t>Ⅰ-2280</t>
  </si>
  <si>
    <t>205K笠岡003</t>
  </si>
  <si>
    <t>Ⅰ-1095</t>
  </si>
  <si>
    <t>205K笠岡004</t>
  </si>
  <si>
    <t>Ⅰ-1096</t>
  </si>
  <si>
    <t>205K笠岡005</t>
  </si>
  <si>
    <t>Ⅰ-1097</t>
  </si>
  <si>
    <t>205K笠岡006</t>
  </si>
  <si>
    <t>Ⅰ-1098</t>
  </si>
  <si>
    <t>205K笠岡007</t>
  </si>
  <si>
    <t>Ⅰ-1101</t>
  </si>
  <si>
    <t>205K笠岡008</t>
  </si>
  <si>
    <t>Ⅰ-2081</t>
  </si>
  <si>
    <t>205K笠岡009</t>
  </si>
  <si>
    <t>Ⅰ-2277</t>
  </si>
  <si>
    <t>205K笠岡010</t>
  </si>
  <si>
    <t>Ⅰ-2278</t>
  </si>
  <si>
    <t>205K笠岡011</t>
  </si>
  <si>
    <t>Ⅱ-0828</t>
  </si>
  <si>
    <t>205D笠岡001</t>
  </si>
  <si>
    <t>Ⅰ-29102-1</t>
  </si>
  <si>
    <t>205D笠岡002</t>
  </si>
  <si>
    <t>Ⅰ-29102-2</t>
  </si>
  <si>
    <t>205D笠岡003</t>
  </si>
  <si>
    <t>Ⅰ-29105</t>
  </si>
  <si>
    <t>205D笠岡004</t>
  </si>
  <si>
    <t>Ⅰ-29106</t>
  </si>
  <si>
    <t>205D笠岡005</t>
  </si>
  <si>
    <t>Ⅰ-29123</t>
  </si>
  <si>
    <t>205D笠岡006</t>
  </si>
  <si>
    <t>Ⅰ-29127</t>
  </si>
  <si>
    <t>205D笠岡007</t>
  </si>
  <si>
    <t>Ⅰ-29129</t>
  </si>
  <si>
    <t>205D笠岡008</t>
  </si>
  <si>
    <t>Ⅰ-29160</t>
  </si>
  <si>
    <t>205D笠岡009</t>
  </si>
  <si>
    <t>Ⅰ-29161</t>
  </si>
  <si>
    <t>205D笠岡010</t>
  </si>
  <si>
    <t>Ⅰ-29099</t>
  </si>
  <si>
    <t>205D笠岡011</t>
  </si>
  <si>
    <t>Ⅰ-29100</t>
  </si>
  <si>
    <t>205D笠岡012</t>
  </si>
  <si>
    <t>Ⅰ-29101</t>
  </si>
  <si>
    <t>205D笠岡013</t>
  </si>
  <si>
    <t>Ⅰ-29107</t>
  </si>
  <si>
    <t>205D笠岡014</t>
  </si>
  <si>
    <t>Ⅰ-29108</t>
  </si>
  <si>
    <t>205D笠岡015</t>
  </si>
  <si>
    <t>Ⅰ-29109</t>
  </si>
  <si>
    <t>205D笠岡016</t>
  </si>
  <si>
    <t>Ⅰ-29124</t>
  </si>
  <si>
    <t>205D笠岡017</t>
  </si>
  <si>
    <t>Ⅰ-29125</t>
  </si>
  <si>
    <t>205D笠岡018</t>
  </si>
  <si>
    <t>Ⅰ-29126</t>
  </si>
  <si>
    <t>205D笠岡019</t>
  </si>
  <si>
    <t>Ⅰ-29128</t>
  </si>
  <si>
    <t>205D笠岡020</t>
  </si>
  <si>
    <t>Ⅱ-29131</t>
  </si>
  <si>
    <t>205D笠岡021</t>
  </si>
  <si>
    <t>Ⅲ-29103</t>
  </si>
  <si>
    <t>205D笠岡022</t>
  </si>
  <si>
    <t>Ⅲ-29130</t>
  </si>
  <si>
    <t>205D笠岡023</t>
  </si>
  <si>
    <t>Ⅲ-29132</t>
  </si>
  <si>
    <t>205D笠岡024</t>
  </si>
  <si>
    <t>Ⅲ-29133</t>
  </si>
  <si>
    <t>春日台</t>
  </si>
  <si>
    <t>205K春日台001</t>
  </si>
  <si>
    <t>Ⅰ－59</t>
  </si>
  <si>
    <t>205K春日台002</t>
  </si>
  <si>
    <t>Ⅰ-2279</t>
  </si>
  <si>
    <t>金浦</t>
  </si>
  <si>
    <t>205K金浦001</t>
  </si>
  <si>
    <t>Ⅰ-1091</t>
  </si>
  <si>
    <t>205K金浦002</t>
  </si>
  <si>
    <t>Ⅰ-1093</t>
  </si>
  <si>
    <t>205K金浦003</t>
  </si>
  <si>
    <t>Ⅰ-1094-2</t>
  </si>
  <si>
    <t>205K金浦004</t>
  </si>
  <si>
    <t>Ⅰ-2274</t>
  </si>
  <si>
    <t>205D金浦001</t>
  </si>
  <si>
    <t>Ⅰ-29037</t>
  </si>
  <si>
    <t>北木島町</t>
  </si>
  <si>
    <t>205K北木島町001</t>
  </si>
  <si>
    <t>Ⅰ-1118</t>
  </si>
  <si>
    <t>205K北木島町002</t>
  </si>
  <si>
    <t>Ⅰ-1119</t>
  </si>
  <si>
    <t>205K北木島町003</t>
  </si>
  <si>
    <t>Ⅰ-1122</t>
  </si>
  <si>
    <t>205K北木島町004</t>
  </si>
  <si>
    <t>Ⅰ-1123</t>
  </si>
  <si>
    <t>205K北木島町005</t>
  </si>
  <si>
    <t>Ⅰ-2302</t>
  </si>
  <si>
    <t>205K北木島町006</t>
  </si>
  <si>
    <t>Ⅰ-2303</t>
  </si>
  <si>
    <t>205K北木島町007</t>
  </si>
  <si>
    <t>Ⅰ-2304</t>
  </si>
  <si>
    <t>205K北木島町008</t>
  </si>
  <si>
    <t>Ⅰ-2305</t>
  </si>
  <si>
    <t>205K北木島町009</t>
  </si>
  <si>
    <t>Ⅱ-863</t>
  </si>
  <si>
    <t>205K北木島町010</t>
  </si>
  <si>
    <t>Ⅱ-864</t>
  </si>
  <si>
    <t>205K北木島町011</t>
  </si>
  <si>
    <t>Ⅰ-1120</t>
  </si>
  <si>
    <t>205K北木島町012</t>
  </si>
  <si>
    <t>Ⅰ-1121</t>
  </si>
  <si>
    <t>205K北木島町013</t>
  </si>
  <si>
    <t>205D北木島町001</t>
  </si>
  <si>
    <t>11日</t>
  </si>
  <si>
    <t>Ⅰ-29239</t>
  </si>
  <si>
    <t>205D北木島町002</t>
  </si>
  <si>
    <t>Ⅰ-29240</t>
  </si>
  <si>
    <t>205D北木島町003</t>
  </si>
  <si>
    <t>Ⅰ-29241</t>
  </si>
  <si>
    <t>205D北木島町004</t>
  </si>
  <si>
    <t>Ⅰ-29242</t>
  </si>
  <si>
    <t>205D北木島町005</t>
  </si>
  <si>
    <t>Ⅰ-29243</t>
  </si>
  <si>
    <t>205D北木島町006</t>
  </si>
  <si>
    <t>Ⅰ-29244</t>
  </si>
  <si>
    <t>205D北木島町007</t>
  </si>
  <si>
    <t>Ⅰ-29245</t>
  </si>
  <si>
    <t>205D北木島町008</t>
  </si>
  <si>
    <t>Ⅰ-29246</t>
  </si>
  <si>
    <t>205D北木島町009</t>
  </si>
  <si>
    <t>Ⅰ-29247</t>
  </si>
  <si>
    <t>205D北木島町010</t>
  </si>
  <si>
    <t>Ⅰ-29248</t>
  </si>
  <si>
    <t>205D北木島町011</t>
  </si>
  <si>
    <t>Ⅰ-29249</t>
  </si>
  <si>
    <t>205D北木島町012</t>
  </si>
  <si>
    <t>Ⅰ-29250</t>
  </si>
  <si>
    <t>205D北木島町013</t>
  </si>
  <si>
    <t>Ⅰ-29251-1</t>
  </si>
  <si>
    <t>205D北木島町014</t>
  </si>
  <si>
    <t>Ⅰ-29251-2</t>
  </si>
  <si>
    <t>205D北木島町015</t>
  </si>
  <si>
    <t>Ⅰ-29252</t>
  </si>
  <si>
    <t>205D北木島町016</t>
  </si>
  <si>
    <t>Ⅰ-29255</t>
  </si>
  <si>
    <t>205D北木島町017</t>
  </si>
  <si>
    <t>Ⅰ-29256</t>
  </si>
  <si>
    <t>205D北木島町018</t>
  </si>
  <si>
    <t>Ⅰ-29257</t>
  </si>
  <si>
    <t>205D北木島町019</t>
  </si>
  <si>
    <t>Ⅰ-29259</t>
  </si>
  <si>
    <t>205D北木島町020</t>
  </si>
  <si>
    <t>Ⅰ-29260</t>
  </si>
  <si>
    <t>205D北木島町021</t>
  </si>
  <si>
    <t>Ⅰ-29261</t>
  </si>
  <si>
    <t>205D北木島町022</t>
  </si>
  <si>
    <t>Ⅰ-29262</t>
  </si>
  <si>
    <t>205D北木島町023</t>
  </si>
  <si>
    <t>Ⅰ-29263</t>
  </si>
  <si>
    <t>205D北木島町024</t>
  </si>
  <si>
    <t>Ⅰ-29264</t>
  </si>
  <si>
    <t>205D北木島町025</t>
  </si>
  <si>
    <t>Ⅰ-29265</t>
  </si>
  <si>
    <t>205D北木島町026</t>
  </si>
  <si>
    <t>Ⅰ-29266</t>
  </si>
  <si>
    <t>205D北木島町027</t>
  </si>
  <si>
    <t>Ⅰ-29267</t>
  </si>
  <si>
    <t>205D北木島町028</t>
  </si>
  <si>
    <t>Ⅰ-29268-1</t>
  </si>
  <si>
    <t>205D北木島町029</t>
  </si>
  <si>
    <t>Ⅰ-29268-2</t>
  </si>
  <si>
    <t>205D北木島町030</t>
  </si>
  <si>
    <t>Ⅰ-29269</t>
  </si>
  <si>
    <t>205D北木島町031</t>
  </si>
  <si>
    <t>Ⅰ-29270</t>
  </si>
  <si>
    <t>205D北木島町032</t>
  </si>
  <si>
    <t>Ⅰ-29271</t>
  </si>
  <si>
    <t>205D北木島町033</t>
  </si>
  <si>
    <t>Ⅱ-29253</t>
  </si>
  <si>
    <t>205D北木島町034</t>
  </si>
  <si>
    <t>Ⅱ-29254</t>
  </si>
  <si>
    <t>205D北木島町035</t>
  </si>
  <si>
    <t>Ⅱ-29258</t>
  </si>
  <si>
    <t>甲弩</t>
  </si>
  <si>
    <t>205K甲弩001</t>
  </si>
  <si>
    <t>甲弩-1</t>
  </si>
  <si>
    <t>205D甲弩001</t>
  </si>
  <si>
    <t>Ⅰ-29002</t>
  </si>
  <si>
    <t>205D甲弩002</t>
  </si>
  <si>
    <t>Ⅰ-29003</t>
  </si>
  <si>
    <t>205D甲弩003</t>
  </si>
  <si>
    <t>Ⅰ-29004</t>
  </si>
  <si>
    <t>205D甲弩004</t>
  </si>
  <si>
    <t>Ⅰ-29005</t>
  </si>
  <si>
    <t>205D甲弩005</t>
  </si>
  <si>
    <t>Ⅰ-29006</t>
  </si>
  <si>
    <t>205D甲弩006</t>
  </si>
  <si>
    <t>Ⅰ-29007</t>
  </si>
  <si>
    <t>205D甲弩007</t>
  </si>
  <si>
    <t>Ⅰ-29058</t>
  </si>
  <si>
    <t>神島</t>
  </si>
  <si>
    <t>205K神島001</t>
  </si>
  <si>
    <t>Ⅱ-838</t>
  </si>
  <si>
    <t>205K神島002</t>
  </si>
  <si>
    <t>Ⅱ-839</t>
  </si>
  <si>
    <t>205K神島003</t>
  </si>
  <si>
    <t>Ⅰ-1103</t>
  </si>
  <si>
    <t>205K神島004</t>
  </si>
  <si>
    <t>Ⅰ-1106</t>
  </si>
  <si>
    <t>205K神島005</t>
  </si>
  <si>
    <t>Ⅰ-1108</t>
  </si>
  <si>
    <t>205K神島006</t>
  </si>
  <si>
    <t>Ⅰ-1109</t>
  </si>
  <si>
    <t>205K神島007</t>
  </si>
  <si>
    <t>Ⅰ-1110</t>
  </si>
  <si>
    <t>205K神島008</t>
  </si>
  <si>
    <t>Ⅰ-2284</t>
  </si>
  <si>
    <t>205K神島009</t>
  </si>
  <si>
    <t>Ⅰ-2299</t>
  </si>
  <si>
    <t>205K神島010</t>
  </si>
  <si>
    <t>Ⅱ-835</t>
  </si>
  <si>
    <t>205K神島011</t>
  </si>
  <si>
    <t>Ⅱ-837</t>
  </si>
  <si>
    <t>205K神島012</t>
  </si>
  <si>
    <t>Ⅱ-840</t>
  </si>
  <si>
    <t>205K神島013</t>
  </si>
  <si>
    <t>Ⅱ-841</t>
  </si>
  <si>
    <t>205K神島014</t>
  </si>
  <si>
    <t>Ⅱ-842</t>
  </si>
  <si>
    <t>205K神島015</t>
  </si>
  <si>
    <t>Ⅱ-843</t>
  </si>
  <si>
    <t>205K神島016</t>
  </si>
  <si>
    <t>Ⅱ-844</t>
  </si>
  <si>
    <t>205D神島001</t>
  </si>
  <si>
    <t>Ⅰ-29177</t>
  </si>
  <si>
    <t>205D神島002</t>
  </si>
  <si>
    <t>Ⅰ-29178</t>
  </si>
  <si>
    <t>205D神島003</t>
  </si>
  <si>
    <t>Ⅰ-29179-1</t>
  </si>
  <si>
    <t>205D神島004</t>
  </si>
  <si>
    <t>Ⅰ-29179-2</t>
  </si>
  <si>
    <t>205D神島005</t>
  </si>
  <si>
    <t>Ⅰ-29151</t>
  </si>
  <si>
    <t>205D神島006</t>
  </si>
  <si>
    <t>Ⅰ-29153</t>
  </si>
  <si>
    <t>205D神島007</t>
  </si>
  <si>
    <t>Ⅰ-29154</t>
  </si>
  <si>
    <t>205D神島008</t>
  </si>
  <si>
    <t>Ⅰ-29176</t>
  </si>
  <si>
    <t>205D神島009</t>
  </si>
  <si>
    <t>Ⅰ-29180</t>
  </si>
  <si>
    <t>205D神島010</t>
  </si>
  <si>
    <t>Ⅰ-29181</t>
  </si>
  <si>
    <t>205D神島011</t>
  </si>
  <si>
    <t>Ⅰ-29182</t>
  </si>
  <si>
    <t>205D神島012</t>
  </si>
  <si>
    <t>Ⅰ-29183</t>
  </si>
  <si>
    <t>205D神島013</t>
  </si>
  <si>
    <t>Ⅰ-29184</t>
  </si>
  <si>
    <t>205D神島014</t>
  </si>
  <si>
    <t>Ⅰ-29198</t>
  </si>
  <si>
    <t>205D神島015</t>
  </si>
  <si>
    <t>Ⅱ-29152</t>
  </si>
  <si>
    <t>205D神島016</t>
  </si>
  <si>
    <t>Ⅱ-29185</t>
  </si>
  <si>
    <t>205D神島017</t>
  </si>
  <si>
    <t>Ⅱ-29197</t>
  </si>
  <si>
    <t>205D神島018</t>
  </si>
  <si>
    <t>Ⅱ-29199</t>
  </si>
  <si>
    <t>205D神島019</t>
  </si>
  <si>
    <t>Ⅲ-29155</t>
  </si>
  <si>
    <t>神島外浦</t>
  </si>
  <si>
    <t>205K神島外浦001</t>
  </si>
  <si>
    <t>Ⅰ-2296-1</t>
  </si>
  <si>
    <t>205K神島外浦002</t>
  </si>
  <si>
    <t>Ⅰ-2296-2</t>
  </si>
  <si>
    <t>205K神島外浦003</t>
  </si>
  <si>
    <t>Ⅰ-2297</t>
  </si>
  <si>
    <t>205K神島外浦004</t>
  </si>
  <si>
    <t>Ⅰ-2298</t>
  </si>
  <si>
    <t>205K神島外浦005</t>
  </si>
  <si>
    <t>Ⅱ-846</t>
  </si>
  <si>
    <t>205K神島外浦006</t>
  </si>
  <si>
    <t>Ⅰ-1115</t>
  </si>
  <si>
    <t>205K神島外浦007</t>
  </si>
  <si>
    <t>Ⅰ-2295</t>
  </si>
  <si>
    <t>205K神島外浦008</t>
  </si>
  <si>
    <t>Ⅱ-0836</t>
  </si>
  <si>
    <t>205K神島外浦009</t>
  </si>
  <si>
    <t>Ⅱ-0845</t>
  </si>
  <si>
    <t>205D神島外浦001</t>
  </si>
  <si>
    <t>Ⅰ-29159</t>
  </si>
  <si>
    <t>205D神島外浦002</t>
  </si>
  <si>
    <t>Ⅰ-29189</t>
  </si>
  <si>
    <t>205D神島外浦003</t>
  </si>
  <si>
    <t>Ⅰ-29190-1</t>
  </si>
  <si>
    <t>205D神島外浦004</t>
  </si>
  <si>
    <t>Ⅰ-29190-2</t>
  </si>
  <si>
    <t>205D神島外浦005</t>
  </si>
  <si>
    <t>Ⅰ-29191</t>
  </si>
  <si>
    <t>205D神島外浦006</t>
  </si>
  <si>
    <t>Ⅰ-29192</t>
  </si>
  <si>
    <t>205D神島外浦007</t>
  </si>
  <si>
    <t>Ⅰ-29193</t>
  </si>
  <si>
    <t>205D神島外浦008</t>
  </si>
  <si>
    <t>Ⅰ-29194</t>
  </si>
  <si>
    <t>205D神島外浦009</t>
  </si>
  <si>
    <t>Ⅰ-29195</t>
  </si>
  <si>
    <t>205D神島外浦010</t>
  </si>
  <si>
    <t>Ⅱ-29158</t>
  </si>
  <si>
    <t>205D神島外浦011</t>
  </si>
  <si>
    <t>Ⅱ-29196</t>
  </si>
  <si>
    <t>205D神島外浦012</t>
  </si>
  <si>
    <t>Ⅱ-29201</t>
  </si>
  <si>
    <t>205D神島外浦013</t>
  </si>
  <si>
    <t>Ⅲ-29157</t>
  </si>
  <si>
    <t>205D神島外浦014</t>
  </si>
  <si>
    <t>Ⅲ-29200</t>
  </si>
  <si>
    <t>205D神島外浦015</t>
  </si>
  <si>
    <t>Ⅰ-29186</t>
  </si>
  <si>
    <t>205D神島外浦016</t>
  </si>
  <si>
    <t>Ⅰ-29187</t>
  </si>
  <si>
    <t>205D神島外浦017</t>
  </si>
  <si>
    <t>Ⅰ-29188</t>
  </si>
  <si>
    <t>篠坂</t>
  </si>
  <si>
    <t>205K篠坂001</t>
  </si>
  <si>
    <t>Ⅰ-2262</t>
  </si>
  <si>
    <t>205K篠坂002</t>
  </si>
  <si>
    <t>Ⅰ-2263</t>
  </si>
  <si>
    <t>205K篠坂003</t>
  </si>
  <si>
    <t>Ⅱ-0806</t>
  </si>
  <si>
    <t>205K篠坂004</t>
  </si>
  <si>
    <t>Ⅲ-0141</t>
  </si>
  <si>
    <t>205D篠坂001</t>
  </si>
  <si>
    <t>Ⅰ-29010</t>
  </si>
  <si>
    <t>205D篠坂002</t>
  </si>
  <si>
    <t>Ⅱ-29009</t>
  </si>
  <si>
    <t>205D篠坂003</t>
  </si>
  <si>
    <t>Ⅲ-29008</t>
  </si>
  <si>
    <t>白石島</t>
  </si>
  <si>
    <t>205K白石島001</t>
  </si>
  <si>
    <t>Ⅰ-1116</t>
  </si>
  <si>
    <t>205K白石島002</t>
  </si>
  <si>
    <t>Ⅰ-1117</t>
  </si>
  <si>
    <t>205K白石島003</t>
  </si>
  <si>
    <t>Ⅰ-2301</t>
  </si>
  <si>
    <t>205D白石島001</t>
  </si>
  <si>
    <t>Ⅰ-29230</t>
  </si>
  <si>
    <t>205D白石島002</t>
  </si>
  <si>
    <t>Ⅰ-29231</t>
  </si>
  <si>
    <t>205D白石島003</t>
  </si>
  <si>
    <t>Ⅰ-29232</t>
  </si>
  <si>
    <t>205D白石島004</t>
  </si>
  <si>
    <t>Ⅰ-29233</t>
  </si>
  <si>
    <t>205D白石島005</t>
  </si>
  <si>
    <t>Ⅰ-29237</t>
  </si>
  <si>
    <t>205D白石島006</t>
  </si>
  <si>
    <t>Ⅰ-29238</t>
  </si>
  <si>
    <t>205D白石島007</t>
  </si>
  <si>
    <t>Ⅱ-29234</t>
  </si>
  <si>
    <t>205D白石島008</t>
  </si>
  <si>
    <t>Ⅱ-29235</t>
  </si>
  <si>
    <t>205D白石島009</t>
  </si>
  <si>
    <t>Ⅱ-29236</t>
  </si>
  <si>
    <t>新賀</t>
  </si>
  <si>
    <t>205K新賀001</t>
  </si>
  <si>
    <t>Ⅱ-0818</t>
  </si>
  <si>
    <t>205K新賀002</t>
  </si>
  <si>
    <t>Ⅱ-0819</t>
  </si>
  <si>
    <t>205D新賀001</t>
  </si>
  <si>
    <t>Ⅰ-29043</t>
  </si>
  <si>
    <t>205D新賀002</t>
  </si>
  <si>
    <t>Ⅰ-29044</t>
  </si>
  <si>
    <t>205D新賀003</t>
  </si>
  <si>
    <t>Ⅰ-29045-1</t>
  </si>
  <si>
    <t>205D新賀004</t>
  </si>
  <si>
    <t>Ⅰ-29045-2</t>
  </si>
  <si>
    <t>205D新賀005</t>
  </si>
  <si>
    <t>Ⅰ-29045-3</t>
  </si>
  <si>
    <t>205D新賀006</t>
  </si>
  <si>
    <t>Ⅱ-29046</t>
  </si>
  <si>
    <t>205D新賀007</t>
  </si>
  <si>
    <t>Ⅱ-29047</t>
  </si>
  <si>
    <t>205D新賀008</t>
  </si>
  <si>
    <t>Ⅱ-29048</t>
  </si>
  <si>
    <t>205D新賀009</t>
  </si>
  <si>
    <t>Ⅲ-29042</t>
  </si>
  <si>
    <t>205D新賀010</t>
  </si>
  <si>
    <t>Ⅲ-29050</t>
  </si>
  <si>
    <t>205D新賀011</t>
  </si>
  <si>
    <t>Ⅲ-29051</t>
  </si>
  <si>
    <t>205D新賀012</t>
  </si>
  <si>
    <t>Ⅲ-29069</t>
  </si>
  <si>
    <t>205J新賀001</t>
  </si>
  <si>
    <t>東大戸</t>
  </si>
  <si>
    <t>関戸</t>
  </si>
  <si>
    <t>205D関戸001</t>
  </si>
  <si>
    <t>Ⅱ-29070</t>
  </si>
  <si>
    <t>205D関戸002</t>
  </si>
  <si>
    <t>Ⅱ-29071</t>
  </si>
  <si>
    <t>園井</t>
  </si>
  <si>
    <t>205K園井001</t>
  </si>
  <si>
    <t>Ⅱ-823</t>
  </si>
  <si>
    <t>205D園井001</t>
  </si>
  <si>
    <t>Ⅰ-29104</t>
  </si>
  <si>
    <t>205D園井002</t>
  </si>
  <si>
    <t>Ⅰ-29110</t>
  </si>
  <si>
    <t>205D園井003</t>
  </si>
  <si>
    <t>Ⅰ-29111</t>
  </si>
  <si>
    <t>205D園井004</t>
  </si>
  <si>
    <t>Ⅱ-29085</t>
  </si>
  <si>
    <t>205D園井005</t>
  </si>
  <si>
    <t>Ⅱ-29086</t>
  </si>
  <si>
    <t>高島</t>
  </si>
  <si>
    <t>205K高島001</t>
  </si>
  <si>
    <t>Ⅰ-2300</t>
  </si>
  <si>
    <t>205K高島002</t>
  </si>
  <si>
    <t>Ⅱ-0862</t>
  </si>
  <si>
    <t>富岡</t>
  </si>
  <si>
    <t>205D富岡001</t>
  </si>
  <si>
    <t>Ⅰ-29164</t>
  </si>
  <si>
    <t>205D富岡002</t>
  </si>
  <si>
    <t>Ⅰ-29162</t>
  </si>
  <si>
    <t>205D富岡003</t>
  </si>
  <si>
    <t>Ⅰ-29163</t>
  </si>
  <si>
    <t>205D富岡004</t>
  </si>
  <si>
    <t>Ⅰ-29165</t>
  </si>
  <si>
    <t>西大島</t>
  </si>
  <si>
    <t>205K西大島001</t>
  </si>
  <si>
    <t>Ⅰ-2286</t>
  </si>
  <si>
    <t>205K西大島002</t>
  </si>
  <si>
    <t>Ⅰ-2287</t>
  </si>
  <si>
    <t>205K西大島003</t>
  </si>
  <si>
    <t>Ⅱ-848</t>
  </si>
  <si>
    <t>205K西大島004</t>
  </si>
  <si>
    <t>Ⅱ-849</t>
  </si>
  <si>
    <t>205K西大島005</t>
  </si>
  <si>
    <t>Ⅰ-2293</t>
  </si>
  <si>
    <t>205K西大島006</t>
  </si>
  <si>
    <t>Ⅱ-859</t>
  </si>
  <si>
    <t>205K西大島007</t>
  </si>
  <si>
    <t>Ⅱ-860</t>
  </si>
  <si>
    <t>205K西大島008</t>
  </si>
  <si>
    <t>Ⅱ-861</t>
  </si>
  <si>
    <t>205K西大島009</t>
  </si>
  <si>
    <t>Ⅲ-146</t>
  </si>
  <si>
    <t>205K西大島010</t>
  </si>
  <si>
    <t>Ⅰ-60</t>
  </si>
  <si>
    <t>205K西大島011</t>
  </si>
  <si>
    <t>Ⅰ-1102</t>
  </si>
  <si>
    <t>205K西大島012</t>
  </si>
  <si>
    <t>Ⅰ-2285</t>
  </si>
  <si>
    <t>205K西大島013</t>
  </si>
  <si>
    <t>西大島-01</t>
  </si>
  <si>
    <t>205K西大島014</t>
  </si>
  <si>
    <t>Ⅰ-2292</t>
  </si>
  <si>
    <t>205K西大島015</t>
  </si>
  <si>
    <t>Ⅱ-855</t>
  </si>
  <si>
    <t>205K西大島016</t>
  </si>
  <si>
    <t>Ⅱ-856</t>
  </si>
  <si>
    <t>205D西大島001</t>
  </si>
  <si>
    <t>Ⅱ-29172</t>
  </si>
  <si>
    <t>205D西大島002</t>
  </si>
  <si>
    <t>Ⅰ-29202</t>
  </si>
  <si>
    <t>205D西大島003</t>
  </si>
  <si>
    <t>Ⅰ-29210-1</t>
  </si>
  <si>
    <t>205D西大島004</t>
  </si>
  <si>
    <t>Ⅰ-29210-2</t>
  </si>
  <si>
    <t>205D西大島005</t>
  </si>
  <si>
    <t>Ⅰ-29211</t>
  </si>
  <si>
    <t>205D西大島006</t>
  </si>
  <si>
    <t>Ⅰ-29212</t>
  </si>
  <si>
    <t>205D西大島007</t>
  </si>
  <si>
    <t>Ⅰ-29213</t>
  </si>
  <si>
    <t>205D西大島008</t>
  </si>
  <si>
    <t>Ⅰ-29167</t>
  </si>
  <si>
    <t>205D西大島009</t>
  </si>
  <si>
    <t>Ⅱ-29166</t>
  </si>
  <si>
    <t>205D西大島010</t>
  </si>
  <si>
    <t>Ⅱ-29206-1</t>
  </si>
  <si>
    <t>205D西大島011</t>
  </si>
  <si>
    <t>Ⅱ-29206-2</t>
  </si>
  <si>
    <t>205D西大島012</t>
  </si>
  <si>
    <t>Ⅲ-29171</t>
  </si>
  <si>
    <t>205D西大島013</t>
  </si>
  <si>
    <t>Ⅲ-29168</t>
  </si>
  <si>
    <t>205D西大島014</t>
  </si>
  <si>
    <t>Ⅰ-29203</t>
  </si>
  <si>
    <t>205D西大島015</t>
  </si>
  <si>
    <t>Ⅰ-29205</t>
  </si>
  <si>
    <t>205D西大島016</t>
  </si>
  <si>
    <t>Ⅰ-29207</t>
  </si>
  <si>
    <t>205D西大島017</t>
  </si>
  <si>
    <t>Ⅱ-29173</t>
  </si>
  <si>
    <t>205D西大島018</t>
  </si>
  <si>
    <t>Ⅲ-29204</t>
  </si>
  <si>
    <t>入田</t>
  </si>
  <si>
    <t>205K入田001</t>
  </si>
  <si>
    <t>Ⅱ-0804</t>
  </si>
  <si>
    <t>205K入田002</t>
  </si>
  <si>
    <t>Ⅱ-0805</t>
  </si>
  <si>
    <t>205K入田003</t>
  </si>
  <si>
    <t>Ⅱ-0807</t>
  </si>
  <si>
    <t>走出</t>
  </si>
  <si>
    <t>205K走出001</t>
  </si>
  <si>
    <t>Ⅰ-2259</t>
  </si>
  <si>
    <t>205K走出002</t>
  </si>
  <si>
    <t>Ⅱ-817</t>
  </si>
  <si>
    <t>205K走出003</t>
  </si>
  <si>
    <t>Ⅰ-1088</t>
  </si>
  <si>
    <t>205K走出004</t>
  </si>
  <si>
    <t>Ⅰ-2257</t>
  </si>
  <si>
    <t>205K走出005</t>
  </si>
  <si>
    <t>Ⅰ-2258</t>
  </si>
  <si>
    <t>205K走出006</t>
  </si>
  <si>
    <t>Ⅱ-802</t>
  </si>
  <si>
    <t>205K走出007</t>
  </si>
  <si>
    <t>Ⅱ-803</t>
  </si>
  <si>
    <t>205D走出001</t>
  </si>
  <si>
    <t>Ⅰ-29038</t>
  </si>
  <si>
    <t>205D走出002</t>
  </si>
  <si>
    <t>Ⅰ-29039</t>
  </si>
  <si>
    <t>205D走出003</t>
  </si>
  <si>
    <t>Ⅰ-29040</t>
  </si>
  <si>
    <t>205D走出004</t>
  </si>
  <si>
    <t>Ⅰ-29001</t>
  </si>
  <si>
    <t>205D走出005</t>
  </si>
  <si>
    <t>Ⅲ-29041</t>
  </si>
  <si>
    <t>205K東大戸001</t>
  </si>
  <si>
    <t>Ⅱ-822</t>
  </si>
  <si>
    <t>205D東大戸001</t>
  </si>
  <si>
    <t>Ⅰ-29077</t>
  </si>
  <si>
    <t>205D東大戸002</t>
  </si>
  <si>
    <t>Ⅰ-29078</t>
  </si>
  <si>
    <t>飛島</t>
  </si>
  <si>
    <t>205K飛島001</t>
  </si>
  <si>
    <t>Ⅰ-1128</t>
  </si>
  <si>
    <t>205K飛島002</t>
  </si>
  <si>
    <t>Ⅰ-1129</t>
  </si>
  <si>
    <t>205D飛島001</t>
  </si>
  <si>
    <t>Ⅰ-29272</t>
  </si>
  <si>
    <t>205D飛島002</t>
  </si>
  <si>
    <t>Ⅱ-29273</t>
  </si>
  <si>
    <t>広浜</t>
  </si>
  <si>
    <t>205K広浜001</t>
  </si>
  <si>
    <t>205D広浜001</t>
  </si>
  <si>
    <t>Ⅰ-29118</t>
  </si>
  <si>
    <t>205D広浜002</t>
  </si>
  <si>
    <t>Ⅰ-29121</t>
  </si>
  <si>
    <t>205D広浜003</t>
  </si>
  <si>
    <t>Ⅰ-29122</t>
  </si>
  <si>
    <t>205D広浜004</t>
  </si>
  <si>
    <t>Ⅱ-29119</t>
  </si>
  <si>
    <t>205D広浜005</t>
  </si>
  <si>
    <t>Ⅱ-29120</t>
  </si>
  <si>
    <t>205D広浜006</t>
  </si>
  <si>
    <t>Ⅲ-29117</t>
  </si>
  <si>
    <t>平成町</t>
  </si>
  <si>
    <t>205D平成町001</t>
  </si>
  <si>
    <t>Ⅰ-29142-1</t>
  </si>
  <si>
    <t>205D平成町002</t>
  </si>
  <si>
    <t>Ⅰ-29142-2</t>
  </si>
  <si>
    <t>205D平成町003</t>
  </si>
  <si>
    <t>Ⅰ-29148</t>
  </si>
  <si>
    <t>205D平成町004</t>
  </si>
  <si>
    <t>Ⅰ-29149</t>
  </si>
  <si>
    <t>205D平成町005</t>
  </si>
  <si>
    <t>Ⅲ-29147</t>
  </si>
  <si>
    <t>馬飼</t>
  </si>
  <si>
    <t>205D馬飼001</t>
  </si>
  <si>
    <t>Ⅰ-29135</t>
  </si>
  <si>
    <t>205D馬飼002</t>
  </si>
  <si>
    <t>Ⅲ-29112-1</t>
  </si>
  <si>
    <t>205D馬飼003</t>
  </si>
  <si>
    <t>Ⅲ-29112-2</t>
  </si>
  <si>
    <t>205D馬飼004</t>
  </si>
  <si>
    <t>Ⅲ-29134</t>
  </si>
  <si>
    <t>真鍋島</t>
  </si>
  <si>
    <t>205K真鍋島001</t>
  </si>
  <si>
    <t>Ⅰ-1124</t>
  </si>
  <si>
    <t>205K真鍋島002</t>
  </si>
  <si>
    <t>Ⅰ-1125</t>
  </si>
  <si>
    <t>205K真鍋島003</t>
  </si>
  <si>
    <t>Ⅰ-1126</t>
  </si>
  <si>
    <t>205K真鍋島004</t>
  </si>
  <si>
    <t>Ⅰ-1127</t>
  </si>
  <si>
    <t>205K真鍋島005</t>
  </si>
  <si>
    <t>Ⅰ-2306</t>
  </si>
  <si>
    <t>205K真鍋島006</t>
  </si>
  <si>
    <t>205D真鍋島001</t>
  </si>
  <si>
    <t>Ⅰ-29274</t>
  </si>
  <si>
    <t>美の浜</t>
  </si>
  <si>
    <t>205K美の浜001</t>
  </si>
  <si>
    <t>Ⅰ-1104</t>
  </si>
  <si>
    <t>六島</t>
  </si>
  <si>
    <t>205K六島001</t>
  </si>
  <si>
    <t>Ⅰ-1130</t>
  </si>
  <si>
    <t>205D六島001</t>
  </si>
  <si>
    <t>Ⅰ-29275</t>
  </si>
  <si>
    <t>205D六島002</t>
  </si>
  <si>
    <t>Ⅰ-29276</t>
  </si>
  <si>
    <t>用之江</t>
  </si>
  <si>
    <t>205K用之江001</t>
  </si>
  <si>
    <t>205D用之江001</t>
  </si>
  <si>
    <t>Ⅰ-29019</t>
  </si>
  <si>
    <t>205D用之江002</t>
  </si>
  <si>
    <t>Ⅰ-29020</t>
  </si>
  <si>
    <t>205D用之江003</t>
  </si>
  <si>
    <t>Ⅰ-29021-1</t>
  </si>
  <si>
    <t>205D用之江004</t>
  </si>
  <si>
    <t>Ⅰ-29021-2</t>
  </si>
  <si>
    <t>205D用之江005</t>
  </si>
  <si>
    <t>Ⅲ-29138</t>
  </si>
  <si>
    <t>茂平</t>
  </si>
  <si>
    <t>205K茂平001</t>
  </si>
  <si>
    <t>Ⅰ-2281</t>
  </si>
  <si>
    <t>205K茂平002</t>
  </si>
  <si>
    <t>Ⅰ-2282</t>
  </si>
  <si>
    <t>205K茂平003</t>
  </si>
  <si>
    <t>Ⅰ-2283</t>
  </si>
  <si>
    <t>205K茂平004</t>
  </si>
  <si>
    <t>205K茂平005</t>
  </si>
  <si>
    <t>Ⅱ-830</t>
  </si>
  <si>
    <t>205K茂平006</t>
  </si>
  <si>
    <t>Ⅱ-831</t>
  </si>
  <si>
    <t>205K茂平007</t>
  </si>
  <si>
    <t>Ⅱ-832</t>
  </si>
  <si>
    <t>205K茂平008</t>
  </si>
  <si>
    <t>Ⅱ-833</t>
  </si>
  <si>
    <t>205K茂平009</t>
  </si>
  <si>
    <t>Ⅱ-834</t>
  </si>
  <si>
    <t>205K茂平010</t>
  </si>
  <si>
    <t>205D茂平001</t>
  </si>
  <si>
    <t>Ⅰ-29140</t>
  </si>
  <si>
    <t>205D茂平002</t>
  </si>
  <si>
    <t>Ⅱ-29139</t>
  </si>
  <si>
    <t>205D茂平003</t>
  </si>
  <si>
    <t>Ⅱ-29141</t>
  </si>
  <si>
    <t>205D茂平004</t>
  </si>
  <si>
    <t>Ⅱ-29143</t>
  </si>
  <si>
    <t>205D茂平005</t>
  </si>
  <si>
    <t>Ⅱ-29146</t>
  </si>
  <si>
    <t>山口</t>
  </si>
  <si>
    <t>205D山口001</t>
  </si>
  <si>
    <t>Ⅰ-29052</t>
  </si>
  <si>
    <t>205D山口002</t>
  </si>
  <si>
    <t>Ⅰ-29053</t>
  </si>
  <si>
    <t>205D山口003</t>
  </si>
  <si>
    <t>Ⅰ-29055</t>
  </si>
  <si>
    <t>205D山口004</t>
  </si>
  <si>
    <t>Ⅰ-29056</t>
  </si>
  <si>
    <t>205D山口005</t>
  </si>
  <si>
    <t>Ⅰ-29057</t>
  </si>
  <si>
    <t>205D山口006</t>
  </si>
  <si>
    <t>Ⅱ-29054</t>
  </si>
  <si>
    <t>205D山口007</t>
  </si>
  <si>
    <t>Ⅰ-29068</t>
  </si>
  <si>
    <t>205D山口008</t>
  </si>
  <si>
    <t>Ⅲ-29067</t>
  </si>
  <si>
    <t>吉田</t>
  </si>
  <si>
    <t>205K吉田001</t>
  </si>
  <si>
    <t>Ⅲ-0143</t>
  </si>
  <si>
    <t>205D吉田001</t>
  </si>
  <si>
    <t>Ⅰ-29079</t>
  </si>
  <si>
    <t>205D吉田002</t>
  </si>
  <si>
    <t>Ⅰ-29080</t>
  </si>
  <si>
    <t>205D吉田003</t>
  </si>
  <si>
    <t>Ⅰ-29081</t>
  </si>
  <si>
    <t>205D吉田004</t>
  </si>
  <si>
    <t>Ⅰ-29082-1</t>
  </si>
  <si>
    <t>205D吉田005</t>
  </si>
  <si>
    <t>Ⅰ-29082-2</t>
  </si>
  <si>
    <t>205D吉田006</t>
  </si>
  <si>
    <t>Ⅰ-29083</t>
  </si>
  <si>
    <t>205D吉田007</t>
  </si>
  <si>
    <t>Ⅲ-29049</t>
  </si>
  <si>
    <t>吉浜</t>
  </si>
  <si>
    <t>205K吉浜001</t>
  </si>
  <si>
    <t>Ⅰ-1090</t>
  </si>
  <si>
    <t>205K吉浜002</t>
  </si>
  <si>
    <t>Ⅰ-1090-1</t>
  </si>
  <si>
    <t>205K吉浜003</t>
  </si>
  <si>
    <t>Ⅰ-2266</t>
  </si>
  <si>
    <t>205K吉浜004</t>
  </si>
  <si>
    <t>Ⅰ-2267</t>
  </si>
  <si>
    <t>205K吉浜005</t>
  </si>
  <si>
    <t>Ⅰ-2268</t>
  </si>
  <si>
    <t>205K吉浜006</t>
  </si>
  <si>
    <t>Ⅰ-2269</t>
  </si>
  <si>
    <t>205K吉浜007</t>
  </si>
  <si>
    <t>Ⅰ-1089</t>
  </si>
  <si>
    <t>205K吉浜008</t>
  </si>
  <si>
    <t>Ⅰ-1092</t>
  </si>
  <si>
    <t>205K吉浜009</t>
  </si>
  <si>
    <t>Ⅱ-813</t>
  </si>
  <si>
    <t>205K吉浜010</t>
  </si>
  <si>
    <t>Ⅱ-815</t>
  </si>
  <si>
    <t>205K吉浜011</t>
  </si>
  <si>
    <t>205D吉浜001</t>
  </si>
  <si>
    <t>Ⅰ-29023</t>
  </si>
  <si>
    <t>205D吉浜002</t>
  </si>
  <si>
    <t>Ⅰ-29024</t>
  </si>
  <si>
    <t>205D吉浜003</t>
  </si>
  <si>
    <t>Ⅰ-29026</t>
  </si>
  <si>
    <t>205D吉浜004</t>
  </si>
  <si>
    <t>Ⅱ-29022</t>
  </si>
  <si>
    <t>205D吉浜005</t>
  </si>
  <si>
    <t>Ⅱ-29025</t>
  </si>
  <si>
    <t>205D吉浜006</t>
  </si>
  <si>
    <t>Ⅰ-29034</t>
  </si>
  <si>
    <t>土砂災害警戒区域等の指定箇所一覧表（笠岡市）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カサオカシ</t>
    </rPh>
    <phoneticPr fontId="4"/>
  </si>
  <si>
    <t>青野町</t>
  </si>
  <si>
    <t>207K青野町001</t>
  </si>
  <si>
    <t>Ⅰ-1131</t>
  </si>
  <si>
    <t>207K青野町002</t>
  </si>
  <si>
    <t>Ⅲ-148</t>
  </si>
  <si>
    <t>207K青野町003</t>
  </si>
  <si>
    <t>Ⅲ-150</t>
  </si>
  <si>
    <t>207K青野町004</t>
  </si>
  <si>
    <t>仁井山(B)</t>
  </si>
  <si>
    <t>207K青野町005</t>
  </si>
  <si>
    <t>仁井山(C)</t>
  </si>
  <si>
    <t>207K青野町006</t>
  </si>
  <si>
    <t>仁井山(D)</t>
  </si>
  <si>
    <t>207K青野町007</t>
  </si>
  <si>
    <t>仁井山(E)</t>
  </si>
  <si>
    <t>207K青野町008</t>
  </si>
  <si>
    <t>仁井山(F)</t>
  </si>
  <si>
    <t>207K青野町009</t>
  </si>
  <si>
    <t>仁井山(G)</t>
  </si>
  <si>
    <t>207D青野町001</t>
  </si>
  <si>
    <t>17日</t>
  </si>
  <si>
    <t>Ⅱ-30053</t>
  </si>
  <si>
    <t>207D青野町002</t>
  </si>
  <si>
    <t>Ⅱ-30054</t>
  </si>
  <si>
    <t>207D青野町003</t>
  </si>
  <si>
    <t>Ⅲ-30055</t>
  </si>
  <si>
    <t>井原町</t>
  </si>
  <si>
    <t>207K井原町001</t>
  </si>
  <si>
    <t>Ⅰ-1136</t>
  </si>
  <si>
    <t>207K井原町002</t>
  </si>
  <si>
    <t>Ⅰ-1139</t>
  </si>
  <si>
    <t>207K井原町003</t>
  </si>
  <si>
    <t>Ⅰ-1145</t>
  </si>
  <si>
    <t>207K井原町004</t>
  </si>
  <si>
    <t>Ⅰ-1149</t>
  </si>
  <si>
    <t>207K井原町005</t>
  </si>
  <si>
    <t>Ⅰ-2312</t>
  </si>
  <si>
    <t>207K井原町006</t>
  </si>
  <si>
    <t>Ⅰ-2313</t>
  </si>
  <si>
    <t>207K井原町007</t>
  </si>
  <si>
    <t>Ⅰ-2314</t>
  </si>
  <si>
    <t>207K井原町008</t>
  </si>
  <si>
    <t>Ⅰ-2315</t>
  </si>
  <si>
    <t>207K井原町009</t>
  </si>
  <si>
    <t>Ⅰ-2316</t>
  </si>
  <si>
    <t>207K井原町010</t>
  </si>
  <si>
    <t>Ⅰ-2333</t>
  </si>
  <si>
    <t>207K井原町012</t>
  </si>
  <si>
    <t>Ⅱ-0881</t>
  </si>
  <si>
    <t>207K井原町013</t>
  </si>
  <si>
    <t>13-1</t>
  </si>
  <si>
    <t>207K井原町014</t>
  </si>
  <si>
    <t>13-2</t>
  </si>
  <si>
    <t>207K井原町015</t>
  </si>
  <si>
    <t>13-3</t>
  </si>
  <si>
    <t>207K井原町016</t>
  </si>
  <si>
    <t>13-4</t>
  </si>
  <si>
    <t>207K井原町017</t>
  </si>
  <si>
    <t>13-5</t>
  </si>
  <si>
    <t>207K井原町018</t>
  </si>
  <si>
    <t>Ⅰ-1135</t>
  </si>
  <si>
    <t>207D井原町001</t>
  </si>
  <si>
    <t>Ⅰ-30016</t>
  </si>
  <si>
    <t>207D井原町002</t>
  </si>
  <si>
    <t>Ⅰ-30034</t>
  </si>
  <si>
    <t>207D井原町003</t>
  </si>
  <si>
    <t>Ⅰ-30035</t>
  </si>
  <si>
    <t>207D井原町004</t>
  </si>
  <si>
    <t>1月</t>
  </si>
  <si>
    <t>6日</t>
  </si>
  <si>
    <t>Ⅰ-30047</t>
  </si>
  <si>
    <t>207D井原町005</t>
  </si>
  <si>
    <t>Ⅰ-30015</t>
  </si>
  <si>
    <t>207D井原町006</t>
  </si>
  <si>
    <t>Ⅰ-30032</t>
  </si>
  <si>
    <t>207D井原町007</t>
  </si>
  <si>
    <t>Ⅰ-30033</t>
  </si>
  <si>
    <t>207D井原町008</t>
  </si>
  <si>
    <t>Ⅰ-30036</t>
  </si>
  <si>
    <t>207D井原町009</t>
  </si>
  <si>
    <t>Ⅰ-30037</t>
  </si>
  <si>
    <t>207D井原町010</t>
  </si>
  <si>
    <t>Ⅰ-30046</t>
  </si>
  <si>
    <t>207D井原町011</t>
  </si>
  <si>
    <t>Ⅲ-30014</t>
  </si>
  <si>
    <t>岩倉町</t>
  </si>
  <si>
    <t>207K岩倉町001</t>
  </si>
  <si>
    <t>Ⅰ-1161</t>
  </si>
  <si>
    <t>207K岩倉町002</t>
  </si>
  <si>
    <t>Ⅱ-901</t>
  </si>
  <si>
    <t>207D岩倉町001</t>
  </si>
  <si>
    <t>Ⅱ-30099</t>
  </si>
  <si>
    <t>大江町</t>
  </si>
  <si>
    <t>207K大江町001</t>
  </si>
  <si>
    <t>Ⅰ-2347</t>
  </si>
  <si>
    <t>207K大江町002</t>
  </si>
  <si>
    <t>Ⅱ-0899</t>
  </si>
  <si>
    <t>207K大江町003</t>
  </si>
  <si>
    <t>Ⅱ-0902</t>
  </si>
  <si>
    <t>上出部町</t>
  </si>
  <si>
    <t>207D上出部町001</t>
  </si>
  <si>
    <t>Ⅰ-30096</t>
  </si>
  <si>
    <t>207D上出部町002</t>
  </si>
  <si>
    <t>Ⅰ-30098</t>
  </si>
  <si>
    <t>上稲木町</t>
  </si>
  <si>
    <t>207K上稲木町001</t>
  </si>
  <si>
    <t>Ⅰ-1163</t>
  </si>
  <si>
    <t>207K上稲木町002</t>
  </si>
  <si>
    <t>Ⅰ-1164</t>
  </si>
  <si>
    <t>207K上稲木町003</t>
  </si>
  <si>
    <t>Ⅰ-2350</t>
  </si>
  <si>
    <t>207K上稲木町004</t>
  </si>
  <si>
    <t>Ⅰ-2351</t>
  </si>
  <si>
    <t>207K上稲木町005</t>
  </si>
  <si>
    <t>Ⅰ-2352</t>
  </si>
  <si>
    <t>207K上稲木町006</t>
  </si>
  <si>
    <t>Ⅰ-2353</t>
  </si>
  <si>
    <t>207K上稲木町007</t>
  </si>
  <si>
    <t>Ⅰ-2354</t>
  </si>
  <si>
    <t>207K上稲木町008</t>
  </si>
  <si>
    <t>Ⅰ-2355</t>
  </si>
  <si>
    <t>207K上稲木町009</t>
  </si>
  <si>
    <t>Ⅰ-2356</t>
  </si>
  <si>
    <t>207K上稲木町010</t>
  </si>
  <si>
    <t>Ⅰ-2357</t>
  </si>
  <si>
    <t>207K上稲木町011</t>
  </si>
  <si>
    <t>Ⅰ-2358</t>
  </si>
  <si>
    <t>207K上稲木町012</t>
  </si>
  <si>
    <t>片山(E)</t>
  </si>
  <si>
    <t>207K上稲木町013</t>
  </si>
  <si>
    <t>Ⅱ-903</t>
  </si>
  <si>
    <t>207K上稲木町014</t>
  </si>
  <si>
    <t>Ⅱ-904</t>
  </si>
  <si>
    <t>207K上稲木町015</t>
  </si>
  <si>
    <t>Ⅱ-905</t>
  </si>
  <si>
    <t>207K上稲木町016</t>
  </si>
  <si>
    <t>Ⅱ-907</t>
  </si>
  <si>
    <t>207K上稲木町017</t>
  </si>
  <si>
    <t>Ⅱ-908</t>
  </si>
  <si>
    <t>207K上稲木町018</t>
  </si>
  <si>
    <t>Ⅱ-909</t>
  </si>
  <si>
    <t>207K上稲木町019</t>
  </si>
  <si>
    <t>Ⅲ-160</t>
  </si>
  <si>
    <t>207K上稲木町020</t>
  </si>
  <si>
    <t>Ⅲ-161</t>
  </si>
  <si>
    <t>207D上稲木町001</t>
  </si>
  <si>
    <t>Ⅰ-30113</t>
  </si>
  <si>
    <t>207D上稲木町002</t>
  </si>
  <si>
    <t>Ⅱ-30112</t>
  </si>
  <si>
    <t>207D上稲木町003</t>
  </si>
  <si>
    <t>Ⅱ-30114</t>
  </si>
  <si>
    <t>207D上稲木町004</t>
  </si>
  <si>
    <t>Ⅱ-30115</t>
  </si>
  <si>
    <t>207D上稲木町005</t>
  </si>
  <si>
    <t>Ⅱ-30116</t>
  </si>
  <si>
    <t>207J上稲木町001</t>
  </si>
  <si>
    <t>32</t>
  </si>
  <si>
    <t>北山町</t>
  </si>
  <si>
    <t>207K北山町001</t>
  </si>
  <si>
    <t>Ⅰ-1140</t>
  </si>
  <si>
    <t>207K北山町002</t>
  </si>
  <si>
    <t>Ⅰ-2317</t>
  </si>
  <si>
    <t>207K北山町003</t>
  </si>
  <si>
    <t>Ⅱ-882</t>
  </si>
  <si>
    <t>207D北山町001</t>
  </si>
  <si>
    <t>Ⅰ-30048</t>
  </si>
  <si>
    <t>207D北山町002</t>
  </si>
  <si>
    <t>Ⅰ-30049</t>
  </si>
  <si>
    <t>207D北山町003</t>
  </si>
  <si>
    <t>Ⅱ-30052</t>
  </si>
  <si>
    <t>木之子町</t>
  </si>
  <si>
    <t>207K木之子町001</t>
  </si>
  <si>
    <t>Ⅰ-1152</t>
  </si>
  <si>
    <t>207K木之子町002</t>
  </si>
  <si>
    <t>Ⅱ-0892</t>
  </si>
  <si>
    <t>207K木之子町003</t>
  </si>
  <si>
    <t>Ⅱ-0893</t>
  </si>
  <si>
    <t>207K木之子町004</t>
  </si>
  <si>
    <t>岩ヶ市</t>
  </si>
  <si>
    <t>207D木之子町001</t>
  </si>
  <si>
    <t>Ⅰ-30077</t>
  </si>
  <si>
    <t>207D木之子町002</t>
  </si>
  <si>
    <t>Ⅰ-30106-1</t>
  </si>
  <si>
    <t>207D木之子町003</t>
  </si>
  <si>
    <t>Ⅰ-30106-2</t>
  </si>
  <si>
    <t>207D木之子町004</t>
  </si>
  <si>
    <t>Ⅰ-30107</t>
  </si>
  <si>
    <t>207D木之子町005</t>
  </si>
  <si>
    <t>Ⅰ-30108</t>
  </si>
  <si>
    <t>207D木之子町006</t>
  </si>
  <si>
    <t>Ⅰ-30117</t>
  </si>
  <si>
    <t>207D木之子町007</t>
  </si>
  <si>
    <t>Ⅰ-30119</t>
  </si>
  <si>
    <t>207D木之子町008</t>
  </si>
  <si>
    <t>Ⅰ-30120</t>
  </si>
  <si>
    <t>207D木之子町009</t>
  </si>
  <si>
    <t>Ⅱ-30118</t>
  </si>
  <si>
    <t>207D木之子町010</t>
  </si>
  <si>
    <t>Ⅱ-30121</t>
  </si>
  <si>
    <t>207D木之子町011</t>
  </si>
  <si>
    <t>Ⅱ-30092</t>
  </si>
  <si>
    <t>神代町</t>
  </si>
  <si>
    <t>207K神代町001</t>
  </si>
  <si>
    <t>Ⅰ-1148</t>
  </si>
  <si>
    <t>207K神代町002</t>
  </si>
  <si>
    <t>Ⅱ-0898</t>
  </si>
  <si>
    <t>207D神代町001</t>
  </si>
  <si>
    <t>Ⅰ-30087</t>
  </si>
  <si>
    <t>207D神代町002</t>
  </si>
  <si>
    <t>Ⅰ-30088</t>
  </si>
  <si>
    <t>207D神代町003</t>
  </si>
  <si>
    <t>Ⅰ-30091</t>
  </si>
  <si>
    <t>207D神代町004</t>
  </si>
  <si>
    <t>Ⅱ-30089</t>
  </si>
  <si>
    <t>207D神代町005</t>
  </si>
  <si>
    <t>Ⅱ-30090</t>
  </si>
  <si>
    <t>笹賀町</t>
  </si>
  <si>
    <t>207K笹賀町001</t>
  </si>
  <si>
    <t>Ⅰ-2334</t>
  </si>
  <si>
    <t>207K笹賀町002</t>
  </si>
  <si>
    <t>Ⅰ-2335</t>
  </si>
  <si>
    <t>207K笹賀町003</t>
  </si>
  <si>
    <t>Ⅰ-2339</t>
  </si>
  <si>
    <t>207K笹賀町004</t>
  </si>
  <si>
    <t>Ⅰ-1151</t>
  </si>
  <si>
    <t>207K笹賀町005</t>
  </si>
  <si>
    <t>Ⅰ-1153</t>
  </si>
  <si>
    <t>207K笹賀町006</t>
  </si>
  <si>
    <t>Ⅰ-1154</t>
  </si>
  <si>
    <t>207K笹賀町007</t>
  </si>
  <si>
    <t>Ⅰ-1156</t>
  </si>
  <si>
    <t>207K笹賀町008</t>
  </si>
  <si>
    <t>Ⅰ-1158</t>
  </si>
  <si>
    <t>207K笹賀町009</t>
  </si>
  <si>
    <t>Ⅰ-2336</t>
  </si>
  <si>
    <t>207K笹賀町010</t>
  </si>
  <si>
    <t>Ⅱ-0880</t>
  </si>
  <si>
    <t>207K笹賀町011</t>
  </si>
  <si>
    <t>Ⅰ-1150</t>
  </si>
  <si>
    <t>207D笹賀町001</t>
  </si>
  <si>
    <t>Ⅰ-30018</t>
  </si>
  <si>
    <t>207D笹賀町002</t>
  </si>
  <si>
    <t>Ⅰ-30019</t>
  </si>
  <si>
    <t>207D笹賀町003</t>
  </si>
  <si>
    <t>Ⅰ-30040</t>
  </si>
  <si>
    <t>207D笹賀町004</t>
  </si>
  <si>
    <t>Ⅰ-30041</t>
  </si>
  <si>
    <t>207D笹賀町005</t>
  </si>
  <si>
    <t>Ⅰ-30042</t>
  </si>
  <si>
    <t>207D笹賀町006</t>
  </si>
  <si>
    <t>Ⅰ-30024</t>
  </si>
  <si>
    <t>207D笹賀町007</t>
  </si>
  <si>
    <t>Ⅰ-30038</t>
  </si>
  <si>
    <t>207D笹賀町008</t>
  </si>
  <si>
    <t>Ⅰ-30039</t>
  </si>
  <si>
    <t>下出部町</t>
  </si>
  <si>
    <t>207K下出部町001</t>
  </si>
  <si>
    <t>Ⅲ-0159</t>
  </si>
  <si>
    <t>207D下出部町001</t>
  </si>
  <si>
    <t>Ⅰ-30043</t>
  </si>
  <si>
    <t>207D下出部町002</t>
  </si>
  <si>
    <t>Ⅰ-30044</t>
  </si>
  <si>
    <t>207D下出部町003</t>
  </si>
  <si>
    <t>Ⅰ-30045</t>
  </si>
  <si>
    <t>下稲木町</t>
  </si>
  <si>
    <t>207K下稲木町001</t>
  </si>
  <si>
    <t>Ⅰ-2348</t>
  </si>
  <si>
    <t>207K下稲木町002</t>
  </si>
  <si>
    <t>Ⅰ-2349</t>
  </si>
  <si>
    <t>207K下稲木町003</t>
  </si>
  <si>
    <t>Ⅱ-900</t>
  </si>
  <si>
    <t>207K下稲木町004</t>
  </si>
  <si>
    <t>Ⅱ-906</t>
  </si>
  <si>
    <t>207D下稲木町001</t>
  </si>
  <si>
    <t>Ⅰ-30100</t>
  </si>
  <si>
    <t>207D下稲木町002</t>
  </si>
  <si>
    <t>Ⅱ-30101</t>
  </si>
  <si>
    <t>207D下稲木町003</t>
  </si>
  <si>
    <t>Ⅱ-30102</t>
  </si>
  <si>
    <t>207D下稲木町004</t>
  </si>
  <si>
    <t>Ⅱ-30103</t>
  </si>
  <si>
    <t>高屋町</t>
  </si>
  <si>
    <t>207K高屋町001</t>
  </si>
  <si>
    <t>Ⅰ-2340</t>
  </si>
  <si>
    <t>207K高屋町002</t>
  </si>
  <si>
    <t>Ⅰ-2345</t>
  </si>
  <si>
    <t>207K高屋町003</t>
  </si>
  <si>
    <t>Ⅰ-2346</t>
  </si>
  <si>
    <t>207K高屋町004</t>
  </si>
  <si>
    <t>Ⅰ-1155</t>
  </si>
  <si>
    <t>207K高屋町005</t>
  </si>
  <si>
    <t>Ⅰ-1159</t>
  </si>
  <si>
    <t>207K高屋町006</t>
  </si>
  <si>
    <t>Ⅰ-1160</t>
  </si>
  <si>
    <t>207K高屋町007</t>
  </si>
  <si>
    <t>Ⅰ-2329</t>
  </si>
  <si>
    <t>207K高屋町008</t>
  </si>
  <si>
    <t>Ⅰ-2330</t>
  </si>
  <si>
    <t>207K高屋町009</t>
  </si>
  <si>
    <t>Ⅰ-2331</t>
  </si>
  <si>
    <t>207K高屋町010</t>
  </si>
  <si>
    <t>Ⅰ-2332</t>
  </si>
  <si>
    <t>207K高屋町011</t>
  </si>
  <si>
    <t>Ⅱ-873</t>
  </si>
  <si>
    <t>207K高屋町012</t>
  </si>
  <si>
    <t>Ⅱ-874</t>
  </si>
  <si>
    <t>207K高屋町013</t>
  </si>
  <si>
    <t>Ⅱ-875</t>
  </si>
  <si>
    <t>207K高屋町014</t>
  </si>
  <si>
    <t>Ⅱ-876</t>
  </si>
  <si>
    <t>207K高屋町015</t>
  </si>
  <si>
    <t>Ⅱ-877</t>
  </si>
  <si>
    <t>207K高屋町016</t>
  </si>
  <si>
    <t>Ⅱ-878</t>
  </si>
  <si>
    <t>207K高屋町017</t>
  </si>
  <si>
    <t>Ⅱ-879</t>
  </si>
  <si>
    <t>207K高屋町018</t>
  </si>
  <si>
    <t>Ⅰ-1143</t>
  </si>
  <si>
    <t>207K高屋町019</t>
  </si>
  <si>
    <t>Ⅰ-2325</t>
  </si>
  <si>
    <t>207K高屋町020</t>
  </si>
  <si>
    <t>Ⅰ-2326</t>
  </si>
  <si>
    <t>207K高屋町021</t>
  </si>
  <si>
    <t>Ⅰ-2327</t>
  </si>
  <si>
    <t>207K高屋町022</t>
  </si>
  <si>
    <t>Ⅰ-2328</t>
  </si>
  <si>
    <t>207K高屋町023</t>
  </si>
  <si>
    <t>Ⅱ-0865</t>
  </si>
  <si>
    <t>207K高屋町024</t>
  </si>
  <si>
    <t>Ⅱ-0866</t>
  </si>
  <si>
    <t>207K高屋町025</t>
  </si>
  <si>
    <t>Ⅱ-0867</t>
  </si>
  <si>
    <t>207K高屋町026</t>
  </si>
  <si>
    <t>Ⅱ-0868</t>
  </si>
  <si>
    <t>207K高屋町027</t>
  </si>
  <si>
    <t>Ⅱ-0869</t>
  </si>
  <si>
    <t>207K高屋町028</t>
  </si>
  <si>
    <t>Ⅱ-0870</t>
  </si>
  <si>
    <t>207K高屋町029</t>
  </si>
  <si>
    <t>Ⅱ-0871a</t>
  </si>
  <si>
    <t>207K高屋町030</t>
  </si>
  <si>
    <t>Ⅱ-0871b</t>
  </si>
  <si>
    <t>207K高屋町031</t>
  </si>
  <si>
    <t>Ⅱ-0872</t>
  </si>
  <si>
    <t>207K高屋町032</t>
  </si>
  <si>
    <t>Ⅲ-0151</t>
  </si>
  <si>
    <t>207K高屋町033</t>
  </si>
  <si>
    <t>Ⅲ-0152</t>
  </si>
  <si>
    <t>207K高屋町034</t>
  </si>
  <si>
    <t>Ⅲ-0153</t>
  </si>
  <si>
    <t>207D高屋町001</t>
  </si>
  <si>
    <t>Ⅰ-30022</t>
  </si>
  <si>
    <t>207D高屋町002</t>
  </si>
  <si>
    <t>Ⅰ-30093</t>
  </si>
  <si>
    <t>207D高屋町003</t>
  </si>
  <si>
    <t>Ⅰ-30094</t>
  </si>
  <si>
    <t>207D高屋町004</t>
  </si>
  <si>
    <t>Ⅰ-30095-1</t>
  </si>
  <si>
    <t>207D高屋町005</t>
  </si>
  <si>
    <t>Ⅰ-30095-2</t>
  </si>
  <si>
    <t>207D高屋町006</t>
  </si>
  <si>
    <t>Ⅰ-30020</t>
  </si>
  <si>
    <t>207D高屋町007</t>
  </si>
  <si>
    <t>Ⅰ-30027</t>
  </si>
  <si>
    <t>207D高屋町008</t>
  </si>
  <si>
    <t>Ⅰ-30030</t>
  </si>
  <si>
    <t>207D高屋町009</t>
  </si>
  <si>
    <t>Ⅱ-30010</t>
  </si>
  <si>
    <t>207D高屋町010</t>
  </si>
  <si>
    <t>Ⅱ-30011</t>
  </si>
  <si>
    <t>207D高屋町011</t>
  </si>
  <si>
    <t>Ⅱ-30013</t>
  </si>
  <si>
    <t>207D高屋町012</t>
  </si>
  <si>
    <t>Ⅱ-30023</t>
  </si>
  <si>
    <t>207D高屋町013</t>
  </si>
  <si>
    <t>Ⅱ-30028</t>
  </si>
  <si>
    <t>207D高屋町014</t>
  </si>
  <si>
    <t>Ⅱ-30029</t>
  </si>
  <si>
    <t>207D高屋町015</t>
  </si>
  <si>
    <t>Ⅱ-30031</t>
  </si>
  <si>
    <t>207D高屋町016</t>
  </si>
  <si>
    <t>Ⅰ-30005a</t>
  </si>
  <si>
    <t>207D高屋町017</t>
  </si>
  <si>
    <t>Ⅰ-30005b</t>
  </si>
  <si>
    <t>207D高屋町018</t>
  </si>
  <si>
    <t>Ⅰ-30006</t>
  </si>
  <si>
    <t>207D高屋町019</t>
  </si>
  <si>
    <t>Ⅰ-30003</t>
  </si>
  <si>
    <t>207D高屋町020</t>
  </si>
  <si>
    <t>Ⅱ-30002</t>
  </si>
  <si>
    <t>207D高屋町021</t>
  </si>
  <si>
    <t>Ⅱ-30025</t>
  </si>
  <si>
    <t>207D高屋町022</t>
  </si>
  <si>
    <t>Ⅲ-30001</t>
  </si>
  <si>
    <t>207D高屋町023</t>
  </si>
  <si>
    <t>Ⅲ-30008</t>
  </si>
  <si>
    <t>207D高屋町024</t>
  </si>
  <si>
    <t>Ⅲ-30009</t>
  </si>
  <si>
    <t>207D高屋町025</t>
  </si>
  <si>
    <t>Ⅲ-30012</t>
  </si>
  <si>
    <t>207D高屋町026</t>
  </si>
  <si>
    <t>Ⅲ-30026</t>
  </si>
  <si>
    <t>207J高屋町001</t>
  </si>
  <si>
    <t>33</t>
  </si>
  <si>
    <t>七日市町</t>
  </si>
  <si>
    <t>207K七日市町001</t>
  </si>
  <si>
    <t>Ⅰ-2337</t>
  </si>
  <si>
    <t>207K七日市町002</t>
  </si>
  <si>
    <t>Ⅰ-2338</t>
  </si>
  <si>
    <t>207K七日市町003</t>
  </si>
  <si>
    <t>Ⅰ-1157</t>
  </si>
  <si>
    <t>207D七日市町001</t>
  </si>
  <si>
    <t>Ⅰ-30076</t>
  </si>
  <si>
    <t>207D七日市町002</t>
  </si>
  <si>
    <t>Ⅱ-30104</t>
  </si>
  <si>
    <t>207D七日市町003</t>
  </si>
  <si>
    <t>Ⅱ-30105</t>
  </si>
  <si>
    <t>西江原町</t>
  </si>
  <si>
    <t>207K西江原町001</t>
  </si>
  <si>
    <t>Ⅰ-1134</t>
  </si>
  <si>
    <t>207K西江原町002</t>
  </si>
  <si>
    <t>Ⅰ-1138</t>
  </si>
  <si>
    <t>207K西江原町003</t>
  </si>
  <si>
    <t>Ⅱ-883</t>
  </si>
  <si>
    <t>207K西江原町004</t>
  </si>
  <si>
    <t>Ⅰ-1144</t>
  </si>
  <si>
    <t>207K西江原町005</t>
  </si>
  <si>
    <t>Ⅰ-1146</t>
  </si>
  <si>
    <t>207K西江原町006</t>
  </si>
  <si>
    <t>Ⅰ-1147</t>
  </si>
  <si>
    <t>207K西江原町007</t>
  </si>
  <si>
    <t>Ⅰ-2307</t>
  </si>
  <si>
    <t>207K西江原町008</t>
  </si>
  <si>
    <t>Ⅰ-2308</t>
  </si>
  <si>
    <t>207K西江原町009</t>
  </si>
  <si>
    <t>Ⅰ-2309</t>
  </si>
  <si>
    <t>207K西江原町010</t>
  </si>
  <si>
    <t>Ⅰ-2310</t>
  </si>
  <si>
    <t>207K西江原町011</t>
  </si>
  <si>
    <t>Ⅰ-2311</t>
  </si>
  <si>
    <t>207K西江原町012</t>
  </si>
  <si>
    <t>Ⅰ-2318</t>
  </si>
  <si>
    <t>207K西江原町013</t>
  </si>
  <si>
    <t>Ⅰ-2319</t>
  </si>
  <si>
    <t>207K西江原町014</t>
  </si>
  <si>
    <t>Ⅰ-2320</t>
  </si>
  <si>
    <t>207K西江原町015</t>
  </si>
  <si>
    <t>Ⅰ-2321</t>
  </si>
  <si>
    <t>207K西江原町016</t>
  </si>
  <si>
    <t>Ⅰ-2322</t>
  </si>
  <si>
    <t>207K西江原町017</t>
  </si>
  <si>
    <t>Ⅰ-2323</t>
  </si>
  <si>
    <t>207K西江原町018</t>
  </si>
  <si>
    <t>Ⅰ-2324</t>
  </si>
  <si>
    <t>207K西江原町019</t>
  </si>
  <si>
    <t>Ⅱ-884</t>
  </si>
  <si>
    <t>207K西江原町020</t>
  </si>
  <si>
    <t>Ⅱ-0885</t>
  </si>
  <si>
    <t>207K西江原町021</t>
  </si>
  <si>
    <t>Ⅱ-0886</t>
  </si>
  <si>
    <t>207K西江原町022</t>
  </si>
  <si>
    <t>Ⅱ-0887</t>
  </si>
  <si>
    <t>207K西江原町023</t>
  </si>
  <si>
    <t>Ⅱ-888</t>
  </si>
  <si>
    <t>207K西江原町024</t>
  </si>
  <si>
    <t>Ⅱ-889</t>
  </si>
  <si>
    <t>207K西江原町025</t>
  </si>
  <si>
    <t>Ⅱ-890</t>
  </si>
  <si>
    <t>207K西江原町026</t>
  </si>
  <si>
    <t>Ⅱ-0891</t>
  </si>
  <si>
    <t>207K西江原町027</t>
  </si>
  <si>
    <t>14-2</t>
  </si>
  <si>
    <t>207K西江原町028</t>
  </si>
  <si>
    <t>14-3</t>
  </si>
  <si>
    <t>207K西江原町029</t>
  </si>
  <si>
    <t>15-1</t>
  </si>
  <si>
    <t>207K西江原町030</t>
  </si>
  <si>
    <t>15-2</t>
  </si>
  <si>
    <t>207K西江原町031</t>
  </si>
  <si>
    <t>15-3</t>
  </si>
  <si>
    <t>207K西江原町032</t>
  </si>
  <si>
    <t>15-4</t>
  </si>
  <si>
    <t>207K西江原町033</t>
  </si>
  <si>
    <t>15-5</t>
  </si>
  <si>
    <t>207K西江原町034</t>
  </si>
  <si>
    <t>15-7</t>
  </si>
  <si>
    <t>207K西江原町035</t>
  </si>
  <si>
    <t>20-1</t>
  </si>
  <si>
    <t>207K西江原町036</t>
  </si>
  <si>
    <t>20-2</t>
  </si>
  <si>
    <t>207K西江原町037</t>
  </si>
  <si>
    <t>20-3</t>
  </si>
  <si>
    <t>207K西江原町038</t>
  </si>
  <si>
    <t>21-2</t>
  </si>
  <si>
    <t>207K西江原町039</t>
  </si>
  <si>
    <t>21-3</t>
  </si>
  <si>
    <t>207K西江原町040</t>
  </si>
  <si>
    <t>21-4</t>
  </si>
  <si>
    <t>207K西江原町041</t>
  </si>
  <si>
    <t>Ⅰ-1142</t>
  </si>
  <si>
    <t>207D西江原町001</t>
  </si>
  <si>
    <t>Ⅰ-30050</t>
  </si>
  <si>
    <t>207D西江原町002</t>
  </si>
  <si>
    <t>Ⅰ-30051</t>
  </si>
  <si>
    <t>207D西江原町003</t>
  </si>
  <si>
    <t>Ⅰ-30060</t>
  </si>
  <si>
    <t>207D西江原町004</t>
  </si>
  <si>
    <t>Ⅰ-30061</t>
  </si>
  <si>
    <t>207D西江原町005</t>
  </si>
  <si>
    <t>Ⅰ-30065</t>
  </si>
  <si>
    <t>207D西江原町006</t>
  </si>
  <si>
    <t>Ⅰ-30070</t>
  </si>
  <si>
    <t>207D西江原町007</t>
  </si>
  <si>
    <t>Ⅰ-30071</t>
  </si>
  <si>
    <t>207D西江原町008</t>
  </si>
  <si>
    <t>Ⅰ-30072</t>
  </si>
  <si>
    <t>207D西江原町009</t>
  </si>
  <si>
    <t>Ⅰ-30073</t>
  </si>
  <si>
    <t>207D西江原町010</t>
  </si>
  <si>
    <t>Ⅰ-30075</t>
  </si>
  <si>
    <t>207D西江原町011</t>
  </si>
  <si>
    <t>Ⅱ-30057</t>
  </si>
  <si>
    <t>207D西江原町012</t>
  </si>
  <si>
    <t>Ⅱ-30067</t>
  </si>
  <si>
    <t>207D西江原町013</t>
  </si>
  <si>
    <t>Ⅱ-30069</t>
  </si>
  <si>
    <t>207D西江原町014</t>
  </si>
  <si>
    <t>Ⅰ-30059</t>
  </si>
  <si>
    <t>207D西江原町015</t>
  </si>
  <si>
    <t>Ⅰ-30083</t>
  </si>
  <si>
    <t>207D西江原町016</t>
  </si>
  <si>
    <t>Ⅱ-30058</t>
  </si>
  <si>
    <t>207D西江原町017</t>
  </si>
  <si>
    <t>Ⅱ-30074</t>
  </si>
  <si>
    <t>207D西江原町018</t>
  </si>
  <si>
    <t>Ⅲ-30066</t>
  </si>
  <si>
    <t>西方町</t>
  </si>
  <si>
    <t>207D西方町001</t>
  </si>
  <si>
    <t>Ⅰ-30109</t>
  </si>
  <si>
    <t>207D西方町002</t>
  </si>
  <si>
    <t>Ⅰ-30110</t>
  </si>
  <si>
    <t>野上町</t>
  </si>
  <si>
    <t>207K野上町001</t>
  </si>
  <si>
    <t>Ⅰ-1132</t>
  </si>
  <si>
    <t>207K野上町002</t>
  </si>
  <si>
    <t>Ⅱ-894</t>
  </si>
  <si>
    <t>207K野上町003</t>
  </si>
  <si>
    <t>Ⅱ-895</t>
  </si>
  <si>
    <t>207K野上町004</t>
  </si>
  <si>
    <t>Ⅱ-896</t>
  </si>
  <si>
    <t>207K野上町005</t>
  </si>
  <si>
    <t>Ⅱ-897</t>
  </si>
  <si>
    <t>207K野上町006</t>
  </si>
  <si>
    <t>Ⅲ-155</t>
  </si>
  <si>
    <t>207K野上町007</t>
  </si>
  <si>
    <t>Ⅲ-156</t>
  </si>
  <si>
    <t>207K野上町008</t>
  </si>
  <si>
    <t>Ⅲ-157</t>
  </si>
  <si>
    <t>207D野上町001</t>
  </si>
  <si>
    <t>Ⅱ-30081</t>
  </si>
  <si>
    <t>207D野上町002</t>
  </si>
  <si>
    <t>Ⅱ-30082</t>
  </si>
  <si>
    <t>稗原町</t>
  </si>
  <si>
    <t>207K稗原町001</t>
  </si>
  <si>
    <t>Ⅲ-149</t>
  </si>
  <si>
    <t>東江原町</t>
  </si>
  <si>
    <t>207K東江原町001</t>
  </si>
  <si>
    <t>Ⅰ-2341</t>
  </si>
  <si>
    <t>207K東江原町002</t>
  </si>
  <si>
    <t>Ⅰ-2342</t>
  </si>
  <si>
    <t>207K東江原町003</t>
  </si>
  <si>
    <t>Ⅰ-2343</t>
  </si>
  <si>
    <t>207K東江原町004</t>
  </si>
  <si>
    <t>Ⅰ-2344</t>
  </si>
  <si>
    <t>207K東江原町005</t>
  </si>
  <si>
    <t>東谷</t>
  </si>
  <si>
    <t>207K東江原町006</t>
  </si>
  <si>
    <t>Ⅲ-0158</t>
  </si>
  <si>
    <t>207D東江原町001</t>
  </si>
  <si>
    <t>Ⅰ-30084</t>
  </si>
  <si>
    <t>207D東江原町002</t>
  </si>
  <si>
    <t>Ⅰ-30085</t>
  </si>
  <si>
    <t>207D東江原町003</t>
  </si>
  <si>
    <t>Ⅰ-30086</t>
  </si>
  <si>
    <t>門田町</t>
  </si>
  <si>
    <t>207D門田町001</t>
  </si>
  <si>
    <t>Ⅰ-30111</t>
  </si>
  <si>
    <t>207J門田町001</t>
  </si>
  <si>
    <t>207J門田町002</t>
  </si>
  <si>
    <t>淀-01</t>
  </si>
  <si>
    <t>207J門田町003</t>
  </si>
  <si>
    <t>淀-02</t>
  </si>
  <si>
    <t>207J門田町004</t>
  </si>
  <si>
    <t>淀-03</t>
  </si>
  <si>
    <t>207J門田町005</t>
  </si>
  <si>
    <t>門田</t>
  </si>
  <si>
    <t>美星町</t>
  </si>
  <si>
    <t>美星町宇戸</t>
  </si>
  <si>
    <t>207K美星町宇戸001</t>
  </si>
  <si>
    <t>Ⅱ-992</t>
  </si>
  <si>
    <t>207D美星町宇戸001</t>
  </si>
  <si>
    <t>Ⅰ-36009</t>
  </si>
  <si>
    <t>207D美星町宇戸002</t>
  </si>
  <si>
    <t>Ⅰ-36010</t>
  </si>
  <si>
    <t>207D美星町宇戸003</t>
  </si>
  <si>
    <t>Ⅰ-36012</t>
  </si>
  <si>
    <t>207D美星町宇戸004</t>
  </si>
  <si>
    <t>Ⅰ-36013</t>
  </si>
  <si>
    <t>207D美星町宇戸005</t>
  </si>
  <si>
    <t>Ⅰ-36014</t>
  </si>
  <si>
    <t>207D美星町宇戸006</t>
  </si>
  <si>
    <t>Ⅱ-36015</t>
  </si>
  <si>
    <t>207J美星町宇土001</t>
  </si>
  <si>
    <t>34</t>
  </si>
  <si>
    <t>美星町烏頭</t>
  </si>
  <si>
    <t>207K美星町烏頭001</t>
  </si>
  <si>
    <t>Ⅰ-2388</t>
  </si>
  <si>
    <t>207K美星町烏頭002</t>
  </si>
  <si>
    <t>Ⅱ-988</t>
  </si>
  <si>
    <t>207K美星町烏頭003</t>
  </si>
  <si>
    <t>Ⅱ-989</t>
  </si>
  <si>
    <t>207K美星町烏頭004</t>
  </si>
  <si>
    <t>Ⅱ-990</t>
  </si>
  <si>
    <t>207K美星町烏頭005</t>
  </si>
  <si>
    <t>Ⅱ-991</t>
  </si>
  <si>
    <t>207J美星町烏頭001</t>
  </si>
  <si>
    <t>35</t>
  </si>
  <si>
    <t>美星町宇戸谷</t>
  </si>
  <si>
    <t>207K美星町宇戸谷001</t>
  </si>
  <si>
    <t>Ⅰ-1232</t>
  </si>
  <si>
    <t>207K美星町宇戸谷002</t>
  </si>
  <si>
    <t>Ⅰ-1233</t>
  </si>
  <si>
    <t>207K美星町宇戸谷003</t>
  </si>
  <si>
    <t>Ⅰ-1234</t>
  </si>
  <si>
    <t>207K美星町宇戸谷004</t>
  </si>
  <si>
    <t>Ⅰ-2389</t>
  </si>
  <si>
    <t>207K美星町宇戸谷005</t>
  </si>
  <si>
    <t>Ⅰ-2390</t>
  </si>
  <si>
    <t>207K美星町宇戸谷006</t>
  </si>
  <si>
    <t>Ⅱ-983</t>
  </si>
  <si>
    <t>207K美星町宇戸谷007</t>
  </si>
  <si>
    <t>Ⅱ-984</t>
  </si>
  <si>
    <t>207K美星町宇戸谷008</t>
  </si>
  <si>
    <t>Ⅱ-985</t>
  </si>
  <si>
    <t>207K美星町宇戸谷009</t>
  </si>
  <si>
    <t>Ⅱ-981</t>
  </si>
  <si>
    <t>207K美星町宇戸谷010</t>
  </si>
  <si>
    <t>Ⅱ-982</t>
  </si>
  <si>
    <t>207D美星町宇戸谷001</t>
  </si>
  <si>
    <t>Ⅰ-36005</t>
  </si>
  <si>
    <t>207D美星町宇戸谷002</t>
  </si>
  <si>
    <t>Ⅰ-36006</t>
  </si>
  <si>
    <t>207D美星町宇戸谷003</t>
  </si>
  <si>
    <t>Ⅰ-36011</t>
  </si>
  <si>
    <t>207D美星町宇戸谷004</t>
  </si>
  <si>
    <t>Ⅱ-36007</t>
  </si>
  <si>
    <t>207D美星町宇戸谷005</t>
  </si>
  <si>
    <t>Ⅱ-36008</t>
  </si>
  <si>
    <t>美星町大倉</t>
  </si>
  <si>
    <t>207K美星町大倉001</t>
  </si>
  <si>
    <t>Ⅱ-993</t>
  </si>
  <si>
    <t>美星町上高末</t>
  </si>
  <si>
    <t>207K美星町上高末001</t>
  </si>
  <si>
    <t>Ⅰ-1231</t>
  </si>
  <si>
    <t>207K美星町上高末002</t>
  </si>
  <si>
    <t>Ⅱ-986</t>
  </si>
  <si>
    <t>207K美星町上高末003</t>
  </si>
  <si>
    <t>Ⅱ-987</t>
  </si>
  <si>
    <t>美星町黒木</t>
  </si>
  <si>
    <t>207K美星町黒木001</t>
  </si>
  <si>
    <t>Ⅰ-1240</t>
  </si>
  <si>
    <t>207K美星町黒木002</t>
  </si>
  <si>
    <t>Ⅰ-1241</t>
  </si>
  <si>
    <t>207K美星町黒木003</t>
  </si>
  <si>
    <t>Ⅰ-1242</t>
  </si>
  <si>
    <t>207K美星町黒木004</t>
  </si>
  <si>
    <t>Ⅰ-2391</t>
  </si>
  <si>
    <t>207K美星町黒木005</t>
  </si>
  <si>
    <t>Ⅱ-1000</t>
  </si>
  <si>
    <t>美星町黒忠</t>
  </si>
  <si>
    <t>207K美星町黒忠001</t>
  </si>
  <si>
    <t>Ⅱ-971</t>
  </si>
  <si>
    <t>207K美星町黒忠002</t>
  </si>
  <si>
    <t>Ⅱ-972</t>
  </si>
  <si>
    <t>207K美星町黒忠003</t>
  </si>
  <si>
    <t>Ⅱ-980</t>
  </si>
  <si>
    <t>美星町西水砂</t>
  </si>
  <si>
    <t>207K美星町西水砂001</t>
  </si>
  <si>
    <t>Ⅰ-1239</t>
  </si>
  <si>
    <t>207K美星町西水砂002</t>
  </si>
  <si>
    <t>Ⅱ-995</t>
  </si>
  <si>
    <t>207K美星町西水砂003</t>
  </si>
  <si>
    <t>Ⅱ-996</t>
  </si>
  <si>
    <t>美星町東水砂</t>
  </si>
  <si>
    <t>Ⅱ-951-2</t>
  </si>
  <si>
    <t>207K美星町東水砂002</t>
  </si>
  <si>
    <t>Ⅱ-997</t>
  </si>
  <si>
    <t>207K美星町東水砂003</t>
  </si>
  <si>
    <t>Ⅱ-998</t>
  </si>
  <si>
    <t>207K美星町東水砂004</t>
  </si>
  <si>
    <t>Ⅱ-999</t>
  </si>
  <si>
    <t>207D美星町東水砂001</t>
  </si>
  <si>
    <t>Ⅱ-36016</t>
  </si>
  <si>
    <t>美星町星田</t>
  </si>
  <si>
    <t>207K美星町星田001</t>
  </si>
  <si>
    <t>Ⅰ-1236</t>
  </si>
  <si>
    <t>207K美星町星田002</t>
  </si>
  <si>
    <t>Ⅰ-1237</t>
  </si>
  <si>
    <t>207K美星町星田003</t>
  </si>
  <si>
    <t>Ⅱ-994</t>
  </si>
  <si>
    <t>美星町明治</t>
  </si>
  <si>
    <t>207K美星町明治001</t>
  </si>
  <si>
    <t>Ⅰ-1230</t>
  </si>
  <si>
    <t>Ⅰ-2387</t>
  </si>
  <si>
    <t>207K美星町明治003</t>
  </si>
  <si>
    <t>Ⅱ-974</t>
  </si>
  <si>
    <t>207K美星町明治004</t>
  </si>
  <si>
    <t>Ⅱ-975</t>
  </si>
  <si>
    <t>207K美星町明治005</t>
  </si>
  <si>
    <t>Ⅱ-976</t>
  </si>
  <si>
    <t>207K美星町明治006</t>
  </si>
  <si>
    <t>Ⅱ-973</t>
  </si>
  <si>
    <t>207K美星町明治007</t>
  </si>
  <si>
    <t>Ⅱ-977</t>
  </si>
  <si>
    <t>207K美星町明治008</t>
  </si>
  <si>
    <t>Ⅱ-978</t>
  </si>
  <si>
    <t>207K美星町明治009</t>
  </si>
  <si>
    <t>Ⅱ-979</t>
  </si>
  <si>
    <t>207D美星町明治001</t>
  </si>
  <si>
    <t>Ⅰ-36003</t>
  </si>
  <si>
    <t>207D美星町明治002</t>
  </si>
  <si>
    <t>Ⅱ-36001</t>
  </si>
  <si>
    <t>207D美星町明治003</t>
  </si>
  <si>
    <t>Ⅱ-36002</t>
  </si>
  <si>
    <t>207D美星町明治004</t>
  </si>
  <si>
    <t>Ⅱ-36004</t>
  </si>
  <si>
    <t>芳井町</t>
  </si>
  <si>
    <t>芳井町井山</t>
  </si>
  <si>
    <t>207K芳井町井山001</t>
  </si>
  <si>
    <t>Ⅱ-1053</t>
  </si>
  <si>
    <t>207K芳井町井山002</t>
  </si>
  <si>
    <t>Ⅱ-1070</t>
  </si>
  <si>
    <t>207K芳井町井山003</t>
  </si>
  <si>
    <t>Ⅱ-1071</t>
  </si>
  <si>
    <t>207D芳井町井山001</t>
  </si>
  <si>
    <t>Ⅱ-37029</t>
  </si>
  <si>
    <t>207D芳井町井山002</t>
  </si>
  <si>
    <t>Ⅱ-37030</t>
  </si>
  <si>
    <t>芳井町宇戸川</t>
  </si>
  <si>
    <t>207K芳井町宇戸川001</t>
  </si>
  <si>
    <t>Ⅰ-1246</t>
  </si>
  <si>
    <t>207K芳井町宇戸川002</t>
  </si>
  <si>
    <t>Ⅰ-2413-1</t>
  </si>
  <si>
    <t>207K芳井町宇戸川003</t>
  </si>
  <si>
    <t>Ⅰ-2413-2-1</t>
  </si>
  <si>
    <t>207K芳井町宇戸川004</t>
  </si>
  <si>
    <t>Ⅰ-2413-2-2</t>
  </si>
  <si>
    <t>207K芳井町宇戸川005</t>
  </si>
  <si>
    <t>Ⅰ-2413-2-3</t>
  </si>
  <si>
    <t>207K芳井町宇戸川006</t>
  </si>
  <si>
    <t>Ⅰ-2414</t>
  </si>
  <si>
    <t>207K芳井町宇戸川007</t>
  </si>
  <si>
    <t>Ⅰ-2415-1</t>
  </si>
  <si>
    <t>207K芳井町宇戸川008</t>
  </si>
  <si>
    <t>Ⅰ-2415-2</t>
  </si>
  <si>
    <t>207K芳井町宇戸川009</t>
  </si>
  <si>
    <t>Ⅰ-2416</t>
  </si>
  <si>
    <t>207K芳井町宇戸川010</t>
  </si>
  <si>
    <t>Ⅰ-2417</t>
  </si>
  <si>
    <t>207K芳井町宇戸川011</t>
  </si>
  <si>
    <t>Ⅰ-2418</t>
  </si>
  <si>
    <t>207K芳井町宇戸川012</t>
  </si>
  <si>
    <t>Ⅱ-1081</t>
  </si>
  <si>
    <t>207K芳井町宇戸川013</t>
  </si>
  <si>
    <t>Ⅱ-1084</t>
  </si>
  <si>
    <t>207K芳井町宇戸川014</t>
  </si>
  <si>
    <t>Ⅱ-1085</t>
  </si>
  <si>
    <t>207K芳井町宇戸川015</t>
  </si>
  <si>
    <t>Ⅱ-1089</t>
  </si>
  <si>
    <t>207K芳井町宇戸川016</t>
  </si>
  <si>
    <t>Ⅱ-1090</t>
  </si>
  <si>
    <t>207K芳井町宇戸川017</t>
  </si>
  <si>
    <t>Ⅱ-1091</t>
  </si>
  <si>
    <t>207K芳井町宇戸川018</t>
  </si>
  <si>
    <t>Ⅱ-1092</t>
  </si>
  <si>
    <t>207K芳井町宇戸川019</t>
  </si>
  <si>
    <t>Ⅱ-1093</t>
  </si>
  <si>
    <t>207K芳井町宇戸川020</t>
  </si>
  <si>
    <t>Ⅱ-1094</t>
  </si>
  <si>
    <t>207K芳井町宇戸川021</t>
  </si>
  <si>
    <t>Ⅱ-1095</t>
  </si>
  <si>
    <t>207K芳井町宇戸川022</t>
  </si>
  <si>
    <t>Ⅱ-1096</t>
  </si>
  <si>
    <t>207D芳井町宇戸川001</t>
  </si>
  <si>
    <t>Ⅰ-37033</t>
  </si>
  <si>
    <t>207D芳井町宇戸川002</t>
  </si>
  <si>
    <t>Ⅰ-37034</t>
  </si>
  <si>
    <t>207D芳井町宇戸川003</t>
  </si>
  <si>
    <t>Ⅱ-37031</t>
  </si>
  <si>
    <t>207D芳井町宇戸川004</t>
  </si>
  <si>
    <t>Ⅱ-37035</t>
  </si>
  <si>
    <t>207D芳井町宇戸川005</t>
  </si>
  <si>
    <t>Ⅱ-37036</t>
  </si>
  <si>
    <t>207D芳井町宇戸川006</t>
  </si>
  <si>
    <t>Ⅱ-37038</t>
  </si>
  <si>
    <t>芳井町梶江</t>
  </si>
  <si>
    <t>207K芳井町梶江001</t>
  </si>
  <si>
    <t>Ⅰ-1248-1</t>
  </si>
  <si>
    <t>207K芳井町梶江002</t>
  </si>
  <si>
    <t>Ⅰ-1248-2</t>
  </si>
  <si>
    <t>207K芳井町梶江003</t>
  </si>
  <si>
    <t>Ⅰ-2425-1</t>
  </si>
  <si>
    <t>207K芳井町梶江004</t>
  </si>
  <si>
    <t>Ⅰ-2425-2</t>
  </si>
  <si>
    <t>207K芳井町梶江005</t>
  </si>
  <si>
    <t>Ⅰ-2426</t>
  </si>
  <si>
    <t>207K芳井町梶江006</t>
  </si>
  <si>
    <t>Ⅰ-2427</t>
  </si>
  <si>
    <t>207K芳井町梶江007</t>
  </si>
  <si>
    <t>与井②</t>
  </si>
  <si>
    <t>芳井町片塚</t>
  </si>
  <si>
    <t>207K芳井町片塚001</t>
  </si>
  <si>
    <t>Ⅱ-1072</t>
  </si>
  <si>
    <t>207K芳井町片塚002</t>
  </si>
  <si>
    <t>Ⅱ-1073</t>
  </si>
  <si>
    <t>207K芳井町片塚003</t>
  </si>
  <si>
    <t>Ⅱ-1080</t>
  </si>
  <si>
    <t>207K芳井町片塚004</t>
  </si>
  <si>
    <t>Ⅱ-1083</t>
  </si>
  <si>
    <t>芳井町上鴫</t>
  </si>
  <si>
    <t>207K芳井町上鴫004</t>
  </si>
  <si>
    <t>Ⅰ-2394</t>
  </si>
  <si>
    <t>207K芳井町上鴫005</t>
  </si>
  <si>
    <t>Ⅱ-1019</t>
  </si>
  <si>
    <t>207K芳井町上鴫006</t>
  </si>
  <si>
    <t>Ⅱ-1026</t>
  </si>
  <si>
    <t>207K芳井町上鴫007</t>
  </si>
  <si>
    <t>Ⅱ-1027</t>
  </si>
  <si>
    <t>207K芳井町上鴫008</t>
  </si>
  <si>
    <t>Ⅱ-1028</t>
  </si>
  <si>
    <t>207K芳井町上鴫009</t>
  </si>
  <si>
    <t>Ⅱ-1029</t>
  </si>
  <si>
    <t>207K芳井町上鴫010</t>
  </si>
  <si>
    <t>Ⅱ-1030</t>
  </si>
  <si>
    <t>207K芳井町上鴫011</t>
  </si>
  <si>
    <t>Ⅱ-1031</t>
  </si>
  <si>
    <t>207D芳井町上鴫001</t>
  </si>
  <si>
    <t>Ⅰ-37011</t>
  </si>
  <si>
    <t>207D芳井町上鴫002</t>
  </si>
  <si>
    <t>Ⅱ-37006</t>
  </si>
  <si>
    <t>207J芳井町上鴫001</t>
  </si>
  <si>
    <t>36</t>
  </si>
  <si>
    <t>207J芳井町上鴫002</t>
  </si>
  <si>
    <t>37</t>
  </si>
  <si>
    <t>芳井町川相</t>
  </si>
  <si>
    <t>207K芳井町川相001</t>
  </si>
  <si>
    <t>Ⅰ-2408</t>
  </si>
  <si>
    <t>207K芳井町川相002</t>
  </si>
  <si>
    <t>Ⅰ-2409-1</t>
  </si>
  <si>
    <t>207K芳井町川相003</t>
  </si>
  <si>
    <t>Ⅰ-2409-2</t>
  </si>
  <si>
    <t>207K芳井町川相004</t>
  </si>
  <si>
    <t>Ⅰ-2410</t>
  </si>
  <si>
    <t>207K芳井町川相005</t>
  </si>
  <si>
    <t>Ⅱ-1060</t>
  </si>
  <si>
    <t>207K芳井町川相006</t>
  </si>
  <si>
    <t>Ⅱ-1061</t>
  </si>
  <si>
    <t>207K芳井町川相007</t>
  </si>
  <si>
    <t>Ⅱ-1062</t>
  </si>
  <si>
    <t>207K芳井町川相008</t>
  </si>
  <si>
    <t>Ⅱ-1063</t>
  </si>
  <si>
    <t>207K芳井町川相009</t>
  </si>
  <si>
    <t>Ⅱ-1064</t>
  </si>
  <si>
    <t>207K芳井町川相010</t>
  </si>
  <si>
    <t>Ⅱ-1065</t>
  </si>
  <si>
    <t>207K芳井町川相011</t>
  </si>
  <si>
    <t>Ⅱ-1066</t>
  </si>
  <si>
    <t>207K芳井町川相012</t>
  </si>
  <si>
    <t>Ⅱ-1067</t>
  </si>
  <si>
    <t>207K芳井町川相013</t>
  </si>
  <si>
    <t>Ⅱ-1068</t>
  </si>
  <si>
    <t>207K芳井町川相014</t>
  </si>
  <si>
    <t>Ⅱ-1069</t>
  </si>
  <si>
    <t>207K芳井町川相015</t>
  </si>
  <si>
    <t>Ⅱ-1074</t>
  </si>
  <si>
    <t>207D芳井町川相001</t>
  </si>
  <si>
    <t>Ⅱ-37027</t>
  </si>
  <si>
    <t>207D芳井町川相002</t>
  </si>
  <si>
    <t>Ⅱ-37028</t>
  </si>
  <si>
    <t>207D芳井町川相003</t>
  </si>
  <si>
    <t>Ⅱ-37032</t>
  </si>
  <si>
    <t>芳井町下鴫</t>
  </si>
  <si>
    <t>207K芳井町下鴫001</t>
  </si>
  <si>
    <t>Ⅰ-2398</t>
  </si>
  <si>
    <t>207K芳井町下鴫002</t>
  </si>
  <si>
    <t>Ⅰ-2399</t>
  </si>
  <si>
    <t>207K芳井町下鴫003</t>
  </si>
  <si>
    <t>Ⅰ-2400</t>
  </si>
  <si>
    <t>207K芳井町下鴫004</t>
  </si>
  <si>
    <t>Ⅰ-2401</t>
  </si>
  <si>
    <t>207K芳井町下鴫005</t>
  </si>
  <si>
    <t>Ⅰ-2402</t>
  </si>
  <si>
    <t>207K芳井町下鴫006</t>
  </si>
  <si>
    <t>Ⅰ-2403</t>
  </si>
  <si>
    <t>207K芳井町下鴫007</t>
  </si>
  <si>
    <t>Ⅰ-2404</t>
  </si>
  <si>
    <t>207K芳井町下鴫008</t>
  </si>
  <si>
    <t>Ⅰ-2405</t>
  </si>
  <si>
    <t>207K芳井町下鴫009</t>
  </si>
  <si>
    <t>Ⅱ-1032</t>
  </si>
  <si>
    <t>207K芳井町下鴫010</t>
  </si>
  <si>
    <t>Ⅱ-1033</t>
  </si>
  <si>
    <t>207K芳井町下鴫011</t>
  </si>
  <si>
    <t>Ⅱ-1036</t>
  </si>
  <si>
    <t>207K芳井町下鴫012</t>
  </si>
  <si>
    <t>Ⅱ-1037</t>
  </si>
  <si>
    <t>207K芳井町下鴫013</t>
  </si>
  <si>
    <t>Ⅱ-1038</t>
  </si>
  <si>
    <t>207K芳井町下鴫014</t>
  </si>
  <si>
    <t>Ⅱ-1039</t>
  </si>
  <si>
    <t>207K芳井町下鴫015</t>
  </si>
  <si>
    <t>Ⅱ-1040</t>
  </si>
  <si>
    <t>207K芳井町下鴫016</t>
  </si>
  <si>
    <t>Ⅱ-1041</t>
  </si>
  <si>
    <t>207K芳井町下鴫017</t>
  </si>
  <si>
    <t>Ⅱ-1042</t>
  </si>
  <si>
    <t>207K芳井町下鴫018</t>
  </si>
  <si>
    <t>Ⅱ-1043</t>
  </si>
  <si>
    <t>207K芳井町下鴫019</t>
  </si>
  <si>
    <t>Ⅱ-1044</t>
  </si>
  <si>
    <t>207K芳井町下鴫020</t>
  </si>
  <si>
    <t>Ⅱ-1045</t>
  </si>
  <si>
    <t>207K芳井町下鴫021</t>
  </si>
  <si>
    <t>Ⅱ-1046</t>
  </si>
  <si>
    <t>207K芳井町下鴫022</t>
  </si>
  <si>
    <t>Ⅰ-2395</t>
  </si>
  <si>
    <t>207K芳井町下鴫023</t>
  </si>
  <si>
    <t>Ⅰ-2396</t>
  </si>
  <si>
    <t>207K芳井町下鴫024</t>
  </si>
  <si>
    <t>Ⅰ-2397</t>
  </si>
  <si>
    <t>207D芳井町下鴫001</t>
  </si>
  <si>
    <t>Ⅰ-37013</t>
  </si>
  <si>
    <t>207D芳井町下鴫002</t>
  </si>
  <si>
    <t>Ⅰ-37017</t>
  </si>
  <si>
    <t>207D芳井町下鴫003</t>
  </si>
  <si>
    <t>Ⅰ-37018</t>
  </si>
  <si>
    <t>207D芳井町下鴫004</t>
  </si>
  <si>
    <t>Ⅰ-37019</t>
  </si>
  <si>
    <t>207D芳井町下鴫005</t>
  </si>
  <si>
    <t>Ⅱ-37007</t>
  </si>
  <si>
    <t>207D芳井町下鴫006</t>
  </si>
  <si>
    <t>Ⅱ-37012</t>
  </si>
  <si>
    <t>207D芳井町下鴫007</t>
  </si>
  <si>
    <t>Ⅱ-37014</t>
  </si>
  <si>
    <t>207D芳井町下鴫008</t>
  </si>
  <si>
    <t>Ⅱ-37015</t>
  </si>
  <si>
    <t>207D芳井町下鴫009</t>
  </si>
  <si>
    <t>Ⅱ-37016</t>
  </si>
  <si>
    <t>207J芳井町下鴫001</t>
  </si>
  <si>
    <t>38</t>
  </si>
  <si>
    <t>207J芳井町種001</t>
  </si>
  <si>
    <t>42</t>
  </si>
  <si>
    <t>芳井町西三原</t>
  </si>
  <si>
    <t>207K芳井町西三原001</t>
  </si>
  <si>
    <t>Ⅰ-2392</t>
  </si>
  <si>
    <t>207K芳井町西三原002</t>
  </si>
  <si>
    <t>Ⅰ-2393</t>
  </si>
  <si>
    <t>207K芳井町西三原003</t>
  </si>
  <si>
    <t>Ⅱ-1002</t>
  </si>
  <si>
    <t>207K芳井町西三原004</t>
  </si>
  <si>
    <t>Ⅱ-1003</t>
  </si>
  <si>
    <t>207K芳井町西三原005</t>
  </si>
  <si>
    <t>Ⅱ-1004</t>
  </si>
  <si>
    <t>207K芳井町西三原006</t>
  </si>
  <si>
    <t>Ⅱ-1011</t>
  </si>
  <si>
    <t>207K芳井町西三原007</t>
  </si>
  <si>
    <t>Ⅱ-1012</t>
  </si>
  <si>
    <t>207K芳井町西三原008</t>
  </si>
  <si>
    <t>Ⅱ-1013</t>
  </si>
  <si>
    <t>207K芳井町西三原009</t>
  </si>
  <si>
    <t>Ⅱ-1016</t>
  </si>
  <si>
    <t>207K芳井町西三原010</t>
  </si>
  <si>
    <t>Ⅱ-1017</t>
  </si>
  <si>
    <t>207K芳井町西三原011</t>
  </si>
  <si>
    <t>Ⅱ-1018</t>
  </si>
  <si>
    <t>207D芳井町西三原001</t>
  </si>
  <si>
    <t>Ⅱ-37002</t>
  </si>
  <si>
    <t>芳井町花滝</t>
  </si>
  <si>
    <t>207K芳井町花滝001</t>
  </si>
  <si>
    <t>Ⅰ-2406</t>
  </si>
  <si>
    <t>207K芳井町花滝002</t>
  </si>
  <si>
    <t>Ⅰ-2411</t>
  </si>
  <si>
    <t>207K芳井町花滝003</t>
  </si>
  <si>
    <t>Ⅰ-2412</t>
  </si>
  <si>
    <t>207K芳井町花滝004</t>
  </si>
  <si>
    <t>Ⅱ-1054</t>
  </si>
  <si>
    <t>207K芳井町花滝005</t>
  </si>
  <si>
    <t>Ⅱ-1055</t>
  </si>
  <si>
    <t>207K芳井町花滝006</t>
  </si>
  <si>
    <t>Ⅱ-1056</t>
  </si>
  <si>
    <t>207K芳井町花滝007</t>
  </si>
  <si>
    <t>Ⅱ-1086</t>
  </si>
  <si>
    <t>207K芳井町花滝008</t>
  </si>
  <si>
    <t>Ⅱ-1087</t>
  </si>
  <si>
    <t>207D芳井町花滝001</t>
  </si>
  <si>
    <t>Ⅱ-37024</t>
  </si>
  <si>
    <t>207D芳井町花滝002</t>
  </si>
  <si>
    <t>Ⅱ-37025</t>
  </si>
  <si>
    <t>207D芳井町花滝003</t>
  </si>
  <si>
    <t>Ⅱ-37026</t>
  </si>
  <si>
    <t>207J芳井町花滝001</t>
  </si>
  <si>
    <t>40</t>
  </si>
  <si>
    <t>芳井町東三原</t>
  </si>
  <si>
    <t>207K芳井町東三原001</t>
  </si>
  <si>
    <t>Ⅱ-1001</t>
  </si>
  <si>
    <t>207K芳井町東三原002</t>
  </si>
  <si>
    <t>Ⅱ-1005</t>
  </si>
  <si>
    <t>207K芳井町東三原003</t>
  </si>
  <si>
    <t>Ⅱ-1006</t>
  </si>
  <si>
    <t>207K芳井町東三原004</t>
  </si>
  <si>
    <t>Ⅱ-1007</t>
  </si>
  <si>
    <t>207K芳井町東三原005</t>
  </si>
  <si>
    <t>Ⅱ-1008</t>
  </si>
  <si>
    <t>207K芳井町東三原006</t>
  </si>
  <si>
    <t>Ⅱ-1009</t>
  </si>
  <si>
    <t>207K芳井町東三原007</t>
  </si>
  <si>
    <t>Ⅱ-1010</t>
  </si>
  <si>
    <t>207K芳井町東三原008</t>
  </si>
  <si>
    <t>Ⅱ-1014</t>
  </si>
  <si>
    <t>207K芳井町東三原009</t>
  </si>
  <si>
    <t>Ⅱ-1015</t>
  </si>
  <si>
    <t>207D芳井町東三原001</t>
  </si>
  <si>
    <t>Ⅱ-37001</t>
  </si>
  <si>
    <t>芳井町簗瀬</t>
  </si>
  <si>
    <t>207K芳井町簗瀬001</t>
  </si>
  <si>
    <t>Ⅰ-1249-1</t>
  </si>
  <si>
    <t>207K芳井町簗瀬002</t>
  </si>
  <si>
    <t>Ⅰ-1249-2</t>
  </si>
  <si>
    <t>207K芳井町簗瀬003</t>
  </si>
  <si>
    <t>Ⅰ-1249-3</t>
  </si>
  <si>
    <t>207K芳井町簗瀬004</t>
  </si>
  <si>
    <t>Ⅰ-2442-1</t>
  </si>
  <si>
    <t>207K芳井町簗瀬005</t>
  </si>
  <si>
    <t>Ⅰ-2442-2</t>
  </si>
  <si>
    <t>207K芳井町簗瀬006</t>
  </si>
  <si>
    <t>Ⅰ-2442-3</t>
  </si>
  <si>
    <t>207K芳井町簗瀬007</t>
  </si>
  <si>
    <t>Ⅰ-2442-4</t>
  </si>
  <si>
    <t>207K芳井町簗瀬008</t>
  </si>
  <si>
    <t>Ⅱ-1099</t>
  </si>
  <si>
    <t>207K芳井町簗瀬009</t>
  </si>
  <si>
    <t>Ⅱ-1100</t>
  </si>
  <si>
    <t>207K芳井町簗瀬010</t>
  </si>
  <si>
    <t>Ⅱ-1101</t>
  </si>
  <si>
    <t>207K芳井町簗瀬011</t>
  </si>
  <si>
    <t>Ⅱ-1102</t>
  </si>
  <si>
    <t>207K芳井町簗瀬012</t>
  </si>
  <si>
    <t>Ⅱ-1103</t>
  </si>
  <si>
    <t>207K芳井町簗瀬013</t>
  </si>
  <si>
    <t>桜(C)</t>
  </si>
  <si>
    <t>207D芳井町簗瀬001</t>
  </si>
  <si>
    <t>Ⅰ-37051</t>
  </si>
  <si>
    <t>207D芳井町簗瀬002</t>
  </si>
  <si>
    <t>Ⅰ-37052</t>
  </si>
  <si>
    <t>207D芳井町簗瀬003</t>
  </si>
  <si>
    <t>Ⅰ-37049</t>
  </si>
  <si>
    <t>207D芳井町簗瀬004</t>
  </si>
  <si>
    <t>Ⅱ-37050</t>
  </si>
  <si>
    <t>芳井町山村</t>
  </si>
  <si>
    <t>207K芳井町山村001</t>
  </si>
  <si>
    <t>Ⅱ-1034</t>
  </si>
  <si>
    <t>207K芳井町山村002</t>
  </si>
  <si>
    <t>Ⅱ-1035</t>
  </si>
  <si>
    <t>207K芳井町山村003</t>
  </si>
  <si>
    <t>Ⅰ-2407</t>
  </si>
  <si>
    <t>207K芳井町山村004</t>
  </si>
  <si>
    <t>Ⅱ-1020</t>
  </si>
  <si>
    <t>207K芳井町山村005</t>
  </si>
  <si>
    <t>Ⅱ-1021</t>
  </si>
  <si>
    <t>207K芳井町山村006</t>
  </si>
  <si>
    <t>Ⅱ-1022</t>
  </si>
  <si>
    <t>207K芳井町山村007</t>
  </si>
  <si>
    <t>Ⅱ-1023</t>
  </si>
  <si>
    <t>207K芳井町山村008</t>
  </si>
  <si>
    <t>Ⅱ-1024</t>
  </si>
  <si>
    <t>207K芳井町山村009</t>
  </si>
  <si>
    <t>Ⅱ-1025</t>
  </si>
  <si>
    <t>207K芳井町山村010</t>
  </si>
  <si>
    <t>Ⅱ-1047</t>
  </si>
  <si>
    <t>207K芳井町山村011</t>
  </si>
  <si>
    <t>Ⅱ-1048</t>
  </si>
  <si>
    <t>207K芳井町山村012</t>
  </si>
  <si>
    <t>Ⅱ-1049</t>
  </si>
  <si>
    <t>207K芳井町山村013</t>
  </si>
  <si>
    <t>Ⅱ-1050</t>
  </si>
  <si>
    <t>207K芳井町山村014</t>
  </si>
  <si>
    <t>Ⅱ-1051</t>
  </si>
  <si>
    <t>207K芳井町山村015</t>
  </si>
  <si>
    <t>Ⅱ-1052</t>
  </si>
  <si>
    <t>207K芳井町山村016</t>
  </si>
  <si>
    <t>Ⅱ-1057</t>
  </si>
  <si>
    <t>207K芳井町山村017</t>
  </si>
  <si>
    <t>Ⅱ-1058</t>
  </si>
  <si>
    <t>207K芳井町山村018</t>
  </si>
  <si>
    <t>Ⅱ-1059</t>
  </si>
  <si>
    <t>207D芳井町山村001</t>
  </si>
  <si>
    <t>Ⅰ-37020</t>
  </si>
  <si>
    <t>207D芳井町山村002</t>
  </si>
  <si>
    <t>Ⅰ-37021</t>
  </si>
  <si>
    <t>207D芳井町山村003</t>
  </si>
  <si>
    <t>Ⅰ-37022</t>
  </si>
  <si>
    <t>207D芳井町山村004</t>
  </si>
  <si>
    <t>Ⅱ-37004</t>
  </si>
  <si>
    <t>207D芳井町山村005</t>
  </si>
  <si>
    <t>Ⅱ-37005</t>
  </si>
  <si>
    <t>207D芳井町山村006</t>
  </si>
  <si>
    <t>Ⅱ-37008</t>
  </si>
  <si>
    <t>207D芳井町山村007</t>
  </si>
  <si>
    <t>Ⅱ-37009</t>
  </si>
  <si>
    <t>207D芳井町山村008</t>
  </si>
  <si>
    <t>Ⅱ-37023</t>
  </si>
  <si>
    <t>207D芳井町山村009</t>
  </si>
  <si>
    <t>Ⅱ-37003</t>
  </si>
  <si>
    <t>207D芳井町山村010</t>
  </si>
  <si>
    <t>Ⅱ-37004-1</t>
  </si>
  <si>
    <t>207J芳井町山村001</t>
  </si>
  <si>
    <t>39</t>
  </si>
  <si>
    <t>207J芳井町山村002</t>
  </si>
  <si>
    <t>41</t>
  </si>
  <si>
    <t>芳井町与井</t>
  </si>
  <si>
    <t>207K芳井町与井001</t>
  </si>
  <si>
    <t>Ⅰ-1247</t>
  </si>
  <si>
    <t>207K芳井町与井002</t>
  </si>
  <si>
    <t>Ⅰ-2423-1</t>
  </si>
  <si>
    <t>207K芳井町与井003</t>
  </si>
  <si>
    <t>Ⅰ-2423-2</t>
  </si>
  <si>
    <t>207K芳井町与井004</t>
  </si>
  <si>
    <t>与井①</t>
  </si>
  <si>
    <t>207K芳井町与井006</t>
  </si>
  <si>
    <t>Ⅱ-1098</t>
  </si>
  <si>
    <t>207D芳井町与井001</t>
  </si>
  <si>
    <t>Ⅰ-37040</t>
  </si>
  <si>
    <t>207D芳井町与井002</t>
  </si>
  <si>
    <t>Ⅰ-37039</t>
  </si>
  <si>
    <t>芳井町吉井</t>
  </si>
  <si>
    <t>207K芳井町吉井001</t>
  </si>
  <si>
    <t>Ⅰ-62</t>
  </si>
  <si>
    <t>207K芳井町吉井002</t>
  </si>
  <si>
    <t>Ⅰ-2419</t>
  </si>
  <si>
    <t>207K芳井町吉井003</t>
  </si>
  <si>
    <t>Ⅰ-2420-1</t>
  </si>
  <si>
    <t>207K芳井町吉井004</t>
  </si>
  <si>
    <t>Ⅰ-2420-2</t>
  </si>
  <si>
    <t>207K芳井町吉井005</t>
  </si>
  <si>
    <t>Ⅰ-2421</t>
  </si>
  <si>
    <t>207K芳井町吉井006</t>
  </si>
  <si>
    <t>Ⅰ-2422</t>
  </si>
  <si>
    <t>207K芳井町吉井007</t>
  </si>
  <si>
    <t>Ⅰ-2428</t>
  </si>
  <si>
    <t>207K芳井町吉井008</t>
  </si>
  <si>
    <t>Ⅰ-2429</t>
  </si>
  <si>
    <t>207K芳井町吉井009</t>
  </si>
  <si>
    <t>Ⅰ-2430</t>
  </si>
  <si>
    <t>207K芳井町吉井010</t>
  </si>
  <si>
    <t>Ⅰ-2431</t>
  </si>
  <si>
    <t>207K芳井町吉井011</t>
  </si>
  <si>
    <t>Ⅰ-2432</t>
  </si>
  <si>
    <t>207K芳井町吉井012</t>
  </si>
  <si>
    <t>Ⅰ-2433-1</t>
  </si>
  <si>
    <t>207K芳井町吉井013</t>
  </si>
  <si>
    <t>Ⅰ-2433-2</t>
  </si>
  <si>
    <t>207K芳井町吉井014</t>
  </si>
  <si>
    <t>Ⅰ-2433-3</t>
  </si>
  <si>
    <t>207K芳井町吉井015</t>
  </si>
  <si>
    <t>Ⅰ-2433-4</t>
  </si>
  <si>
    <t>207K芳井町吉井016</t>
  </si>
  <si>
    <t>Ⅰ-2434-1</t>
  </si>
  <si>
    <t>207K芳井町吉井017</t>
  </si>
  <si>
    <t>Ⅰ-2434-2</t>
  </si>
  <si>
    <t>207K芳井町吉井018</t>
  </si>
  <si>
    <t>Ⅰ-2435-1</t>
  </si>
  <si>
    <t>207K芳井町吉井019</t>
  </si>
  <si>
    <t>Ⅰ-2435-2</t>
  </si>
  <si>
    <t>207K芳井町吉井020</t>
  </si>
  <si>
    <t>Ⅰ-2435-3</t>
  </si>
  <si>
    <t>207K芳井町吉井021</t>
  </si>
  <si>
    <t>Ⅰ-2436</t>
  </si>
  <si>
    <t>207K芳井町吉井022</t>
  </si>
  <si>
    <t>Ⅰ-2437</t>
  </si>
  <si>
    <t>207K芳井町吉井023</t>
  </si>
  <si>
    <t>Ⅰ-2438</t>
  </si>
  <si>
    <t>207K芳井町吉井024</t>
  </si>
  <si>
    <t>Ⅰ-2439</t>
  </si>
  <si>
    <t>207K芳井町吉井025</t>
  </si>
  <si>
    <t>Ⅰ-2440-1</t>
  </si>
  <si>
    <t>207K芳井町吉井026</t>
  </si>
  <si>
    <t>Ⅰ-2440-2</t>
  </si>
  <si>
    <t>207K芳井町吉井027</t>
  </si>
  <si>
    <t>Ⅰ-2441</t>
  </si>
  <si>
    <t>207K芳井町吉井028</t>
  </si>
  <si>
    <t>Ⅱ-1075</t>
  </si>
  <si>
    <t>207K芳井町吉井029</t>
  </si>
  <si>
    <t>Ⅱ-1076</t>
  </si>
  <si>
    <t>207K芳井町吉井030</t>
  </si>
  <si>
    <t>Ⅱ-1077</t>
  </si>
  <si>
    <t>207K芳井町吉井031</t>
  </si>
  <si>
    <t>Ⅱ-1078</t>
  </si>
  <si>
    <t>207K芳井町吉井032</t>
  </si>
  <si>
    <t>Ⅱ-1079</t>
  </si>
  <si>
    <t>207K芳井町吉井033</t>
  </si>
  <si>
    <t>Ⅱ-1097</t>
  </si>
  <si>
    <t>207K芳井町吉井035</t>
  </si>
  <si>
    <t>吉井①</t>
  </si>
  <si>
    <t>207K芳井町吉井036</t>
  </si>
  <si>
    <t>吉井②-1</t>
  </si>
  <si>
    <t>207K芳井町吉井037</t>
  </si>
  <si>
    <t>吉井②-2</t>
  </si>
  <si>
    <t>207K芳井町吉井038</t>
  </si>
  <si>
    <t>吉井④</t>
  </si>
  <si>
    <t>207K芳井町吉井039</t>
  </si>
  <si>
    <t>吉井⑤</t>
  </si>
  <si>
    <t>207K芳井町吉井040</t>
  </si>
  <si>
    <t>吉井⑥</t>
  </si>
  <si>
    <t>207K芳井町吉井041</t>
  </si>
  <si>
    <t>吉井⑦</t>
  </si>
  <si>
    <t>207D芳井町吉井001</t>
  </si>
  <si>
    <t>Ⅰ-37037</t>
  </si>
  <si>
    <t>207D芳井町吉井002</t>
  </si>
  <si>
    <t>Ⅰ-37041</t>
  </si>
  <si>
    <t>207D芳井町吉井003</t>
  </si>
  <si>
    <t>Ⅰ-37043</t>
  </si>
  <si>
    <t>207D芳井町吉井004</t>
  </si>
  <si>
    <t>Ⅰ-37044</t>
  </si>
  <si>
    <t>207D芳井町吉井005</t>
  </si>
  <si>
    <t>Ⅰ-37045</t>
  </si>
  <si>
    <t>207D芳井町吉井006</t>
  </si>
  <si>
    <t>Ⅰ-37046</t>
  </si>
  <si>
    <t>207D芳井町吉井007</t>
  </si>
  <si>
    <t>Ⅰ-37047</t>
  </si>
  <si>
    <t>207D芳井町吉井008</t>
  </si>
  <si>
    <t>Ⅰ-37048</t>
  </si>
  <si>
    <t>207D芳井町吉井009</t>
  </si>
  <si>
    <t>Ⅱ-37042</t>
  </si>
  <si>
    <t>土砂災害警戒区域等の指定箇所一覧表（井原市）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イバラ</t>
    </rPh>
    <rPh sb="20" eb="21">
      <t>シ</t>
    </rPh>
    <phoneticPr fontId="4"/>
  </si>
  <si>
    <t>清音村</t>
  </si>
  <si>
    <t>清音軽部</t>
  </si>
  <si>
    <t>208K清音軽部001</t>
  </si>
  <si>
    <t>Ⅱ-792</t>
  </si>
  <si>
    <t>208K清音軽部002</t>
  </si>
  <si>
    <t>Ⅱ-793</t>
  </si>
  <si>
    <t>208D清音軽部001</t>
  </si>
  <si>
    <t>Ⅰ-26008</t>
  </si>
  <si>
    <t>208D清音軽部002</t>
  </si>
  <si>
    <t>Ⅰ-26009</t>
  </si>
  <si>
    <t>208D清音軽部003</t>
  </si>
  <si>
    <t>Ⅰ-26010</t>
  </si>
  <si>
    <t>清音黒田</t>
  </si>
  <si>
    <t>208K清音黒田001</t>
  </si>
  <si>
    <t>Ⅰ-1070</t>
  </si>
  <si>
    <t>208K清音黒田002</t>
  </si>
  <si>
    <t>Ⅱ-794</t>
  </si>
  <si>
    <t>208D清音黒田001</t>
  </si>
  <si>
    <t>Ⅰ-26013</t>
  </si>
  <si>
    <t>208D清音黒田002</t>
  </si>
  <si>
    <t>Ⅰ-26014-1</t>
  </si>
  <si>
    <t>208D清音黒田003</t>
  </si>
  <si>
    <t>Ⅰ-26014-2</t>
  </si>
  <si>
    <t>208D清音黒田004</t>
  </si>
  <si>
    <t>Ⅰ-26015</t>
  </si>
  <si>
    <t>清音古地</t>
  </si>
  <si>
    <t>208K清音古地001</t>
  </si>
  <si>
    <t>Ⅰ-1069-1</t>
  </si>
  <si>
    <t>208K清音古地002</t>
  </si>
  <si>
    <t>Ⅰ-1069-2</t>
  </si>
  <si>
    <t>208D清音古地001</t>
  </si>
  <si>
    <t>Ⅰ-26011</t>
  </si>
  <si>
    <t>208D清音古地002</t>
  </si>
  <si>
    <t>Ⅰ-26012</t>
  </si>
  <si>
    <t>清音三因</t>
  </si>
  <si>
    <t>208K清音三因001</t>
  </si>
  <si>
    <t>Ⅰ-1068</t>
  </si>
  <si>
    <t>208D清音三因001</t>
  </si>
  <si>
    <t>Ⅰ-26001</t>
  </si>
  <si>
    <t>208D清音三因002</t>
  </si>
  <si>
    <t>Ⅰ-26002</t>
  </si>
  <si>
    <t>208D清音三因003</t>
  </si>
  <si>
    <t>Ⅰ-26003</t>
  </si>
  <si>
    <t>208D清音三因004</t>
  </si>
  <si>
    <t>Ⅰ-26006</t>
  </si>
  <si>
    <t>208D清音三因005</t>
  </si>
  <si>
    <t>Ⅰ-26007</t>
  </si>
  <si>
    <t>208D清音三因006</t>
  </si>
  <si>
    <t>Ⅱ-26005</t>
  </si>
  <si>
    <t>208D清音三因007</t>
  </si>
  <si>
    <t>Ⅲ-26004</t>
  </si>
  <si>
    <t>208J清音三因001</t>
  </si>
  <si>
    <t>29</t>
  </si>
  <si>
    <t>赤浜</t>
  </si>
  <si>
    <t>208K赤浜001</t>
  </si>
  <si>
    <t>Ⅰ-1039-1</t>
  </si>
  <si>
    <t>208K赤浜002</t>
  </si>
  <si>
    <t>Ⅰ-1039-2</t>
  </si>
  <si>
    <t>208K赤浜003</t>
  </si>
  <si>
    <t>池ノ内</t>
  </si>
  <si>
    <t>井尻野</t>
  </si>
  <si>
    <t>208K井尻野001</t>
  </si>
  <si>
    <t>Ⅰ-1032</t>
  </si>
  <si>
    <t>208K井尻野002</t>
  </si>
  <si>
    <t>Ⅰ-1038</t>
  </si>
  <si>
    <t>208K井尻野003</t>
  </si>
  <si>
    <t>Ⅰ-1031</t>
  </si>
  <si>
    <t>208K井尻野004</t>
  </si>
  <si>
    <t>Ⅰ-2253</t>
  </si>
  <si>
    <t>宇山</t>
  </si>
  <si>
    <t>208K宇山001</t>
  </si>
  <si>
    <t>Ⅱ-735</t>
  </si>
  <si>
    <t>奥坂</t>
  </si>
  <si>
    <t>208K奥坂001</t>
  </si>
  <si>
    <t>Ⅱ-779</t>
  </si>
  <si>
    <t>208K奥坂002</t>
  </si>
  <si>
    <t>Ⅱ-780</t>
  </si>
  <si>
    <t>208D奥坂001</t>
  </si>
  <si>
    <t>Ⅱ-23160</t>
  </si>
  <si>
    <t>208D奥坂002</t>
  </si>
  <si>
    <t>Ⅱ-23162</t>
  </si>
  <si>
    <t>208D奥坂003</t>
  </si>
  <si>
    <t>Ⅱ-23163</t>
  </si>
  <si>
    <t>208D奥坂004</t>
  </si>
  <si>
    <t>Ⅲ-23161</t>
  </si>
  <si>
    <t>影</t>
  </si>
  <si>
    <t>208K影001</t>
  </si>
  <si>
    <t>13日</t>
  </si>
  <si>
    <t>Ⅱ-724</t>
  </si>
  <si>
    <t>208D影001</t>
  </si>
  <si>
    <t>Ⅰ-23052</t>
  </si>
  <si>
    <t>208D影002</t>
  </si>
  <si>
    <t>Ⅰ-23053</t>
  </si>
  <si>
    <t>208D影003</t>
  </si>
  <si>
    <t>Ⅰ-23049</t>
  </si>
  <si>
    <t>208D影004</t>
  </si>
  <si>
    <t>Ⅰ-23050</t>
  </si>
  <si>
    <t>208D影005</t>
  </si>
  <si>
    <t>Ⅱ-23018-1</t>
  </si>
  <si>
    <t>208D影006</t>
  </si>
  <si>
    <t>Ⅱ-23018-2</t>
  </si>
  <si>
    <t>208D影007</t>
  </si>
  <si>
    <t>Ⅱ-23018-3</t>
  </si>
  <si>
    <t>208D影008</t>
  </si>
  <si>
    <t>Ⅱ-23019</t>
  </si>
  <si>
    <t>208D影009</t>
  </si>
  <si>
    <t>Ⅱ-23020</t>
  </si>
  <si>
    <t>208D影010</t>
  </si>
  <si>
    <t>Ⅱ-23021</t>
  </si>
  <si>
    <t>208D影011</t>
  </si>
  <si>
    <t>Ⅱ-23022</t>
  </si>
  <si>
    <t>208D影017</t>
  </si>
  <si>
    <t>Ⅱ-23048</t>
  </si>
  <si>
    <t>208D影018</t>
  </si>
  <si>
    <t>Ⅱ-23051</t>
  </si>
  <si>
    <t>208D影019</t>
  </si>
  <si>
    <t>Ⅱ-23054</t>
  </si>
  <si>
    <t>久代</t>
  </si>
  <si>
    <t>208K久代001</t>
  </si>
  <si>
    <t>Ⅰ-1042</t>
  </si>
  <si>
    <t>208K久代002</t>
  </si>
  <si>
    <t>Ⅰ-2251</t>
  </si>
  <si>
    <t>208K久代003</t>
  </si>
  <si>
    <t>Ⅱ-775</t>
  </si>
  <si>
    <t>208K久代004</t>
  </si>
  <si>
    <t>Ⅱ-776</t>
  </si>
  <si>
    <t>208D久代001</t>
  </si>
  <si>
    <t>Ⅰ-23141</t>
  </si>
  <si>
    <t>208D久代002</t>
  </si>
  <si>
    <t>Ⅰ-23142</t>
  </si>
  <si>
    <t>208D久代003</t>
  </si>
  <si>
    <t>Ⅲ-23139</t>
  </si>
  <si>
    <t>208D久代004</t>
  </si>
  <si>
    <t>Ⅲ-23140</t>
  </si>
  <si>
    <t>208D久代005</t>
  </si>
  <si>
    <t>Ⅲ-23173</t>
  </si>
  <si>
    <t>窪木</t>
  </si>
  <si>
    <t>208K窪木001</t>
  </si>
  <si>
    <t>Ⅰ-1035</t>
  </si>
  <si>
    <t>久米</t>
  </si>
  <si>
    <t>208D久米001</t>
  </si>
  <si>
    <t>Ⅰ-23165</t>
  </si>
  <si>
    <t>208D久米002</t>
  </si>
  <si>
    <t>Ⅰ-23167</t>
  </si>
  <si>
    <t>208D久米003</t>
  </si>
  <si>
    <t>Ⅱ-23166</t>
  </si>
  <si>
    <t>槁</t>
  </si>
  <si>
    <t>208K槁001</t>
  </si>
  <si>
    <t>Ⅱ-0701</t>
  </si>
  <si>
    <t>小寺</t>
  </si>
  <si>
    <t>208D小寺001</t>
  </si>
  <si>
    <t>Ⅲ-23100-1</t>
  </si>
  <si>
    <t>208D小寺002</t>
  </si>
  <si>
    <t>Ⅲ-23100-2</t>
  </si>
  <si>
    <t>宍粟</t>
  </si>
  <si>
    <t>208K宍粟001</t>
  </si>
  <si>
    <t>Ⅰ-1025</t>
  </si>
  <si>
    <t>208K宍粟002</t>
  </si>
  <si>
    <t>Ⅰ-1021</t>
  </si>
  <si>
    <t>208K宍粟003</t>
  </si>
  <si>
    <t>Ⅰ-1022</t>
  </si>
  <si>
    <t>208K宍粟004</t>
  </si>
  <si>
    <t>Ⅰ-1026</t>
  </si>
  <si>
    <t>208K宍粟005</t>
  </si>
  <si>
    <t>Ⅰ-2252</t>
  </si>
  <si>
    <t>208K宍粟006</t>
  </si>
  <si>
    <t>Ⅱ-745</t>
  </si>
  <si>
    <t>208K宍粟007</t>
  </si>
  <si>
    <t>Ⅱ-762</t>
  </si>
  <si>
    <t>208K宍粟008</t>
  </si>
  <si>
    <t>Ⅰ-1020</t>
  </si>
  <si>
    <t>208D宍粟001</t>
  </si>
  <si>
    <t>Ⅰ-23081</t>
  </si>
  <si>
    <t>208D宍粟002</t>
  </si>
  <si>
    <t>Ⅰ-23151</t>
  </si>
  <si>
    <t>208D宍粟003</t>
  </si>
  <si>
    <t>Ⅰ-23152</t>
  </si>
  <si>
    <t>208D宍粟004</t>
  </si>
  <si>
    <t>Ⅱ-23082</t>
  </si>
  <si>
    <t>208D宍粟005</t>
  </si>
  <si>
    <t>Ⅱ-23150</t>
  </si>
  <si>
    <t>下倉</t>
  </si>
  <si>
    <t>208K下倉001</t>
  </si>
  <si>
    <t>Ⅰ-1029-1</t>
  </si>
  <si>
    <t>208K下倉002</t>
  </si>
  <si>
    <t>Ⅰ-1029-2</t>
  </si>
  <si>
    <t>208K下倉003</t>
  </si>
  <si>
    <t>Ⅰ-1010</t>
  </si>
  <si>
    <t>208K下倉004</t>
  </si>
  <si>
    <t>Ⅰ-1014</t>
  </si>
  <si>
    <t>208K下倉005</t>
  </si>
  <si>
    <t>Ⅰ-1016</t>
  </si>
  <si>
    <t>208K下倉006</t>
  </si>
  <si>
    <t>Ⅰ-1019</t>
  </si>
  <si>
    <t>208K下倉007</t>
  </si>
  <si>
    <t>Ⅰ-1023</t>
  </si>
  <si>
    <t>208K下倉008</t>
  </si>
  <si>
    <t>Ⅰ-1011</t>
  </si>
  <si>
    <t>208K下倉009</t>
  </si>
  <si>
    <t>Ⅰ-1013</t>
  </si>
  <si>
    <t>208K下倉010</t>
  </si>
  <si>
    <t>Ⅱ-746</t>
  </si>
  <si>
    <t>208K下倉011</t>
  </si>
  <si>
    <t>Ⅱ-747</t>
  </si>
  <si>
    <t>208K下倉012</t>
  </si>
  <si>
    <t>Ⅱ-748</t>
  </si>
  <si>
    <t>208K下倉013</t>
  </si>
  <si>
    <t>Ⅱ-749</t>
  </si>
  <si>
    <t>208K下倉014</t>
  </si>
  <si>
    <t>Ⅱ-750</t>
  </si>
  <si>
    <t>208K下倉015</t>
  </si>
  <si>
    <t>Ⅱ-752</t>
  </si>
  <si>
    <t>208K下倉016</t>
  </si>
  <si>
    <t>Ⅱ-753</t>
  </si>
  <si>
    <t>208K下倉017</t>
  </si>
  <si>
    <t>Ⅱ-754</t>
  </si>
  <si>
    <t>208K下倉018</t>
  </si>
  <si>
    <t>Ⅱ-755</t>
  </si>
  <si>
    <t>208K下倉019</t>
  </si>
  <si>
    <t>Ⅰ-1008</t>
  </si>
  <si>
    <t>208K下倉020</t>
  </si>
  <si>
    <t>Ⅰ-1009</t>
  </si>
  <si>
    <t>208K下倉021</t>
  </si>
  <si>
    <t>Ⅰ-1024</t>
  </si>
  <si>
    <t>208K下倉022</t>
  </si>
  <si>
    <t>Ⅰ-1027</t>
  </si>
  <si>
    <t>208K下倉023</t>
  </si>
  <si>
    <t>Ⅱ-763</t>
  </si>
  <si>
    <t>208K下倉024</t>
  </si>
  <si>
    <t>Ⅱ-764</t>
  </si>
  <si>
    <t>208K下倉025</t>
  </si>
  <si>
    <t>Ⅱ-765</t>
  </si>
  <si>
    <t>208K下倉026</t>
  </si>
  <si>
    <t>Ⅱ-766</t>
  </si>
  <si>
    <t>208K下倉027</t>
  </si>
  <si>
    <t>Ⅱ-767</t>
  </si>
  <si>
    <t>208K下倉028</t>
  </si>
  <si>
    <t>Ⅱ-768</t>
  </si>
  <si>
    <t>208D下倉001</t>
  </si>
  <si>
    <t>Ⅰ-23115</t>
  </si>
  <si>
    <t>208D下倉002</t>
  </si>
  <si>
    <t>Ⅰ-23103</t>
  </si>
  <si>
    <t>208D下倉003</t>
  </si>
  <si>
    <t>Ⅰ-23109</t>
  </si>
  <si>
    <t>208D下倉004</t>
  </si>
  <si>
    <t>Ⅰ-23113</t>
  </si>
  <si>
    <t>208D下倉005</t>
  </si>
  <si>
    <t>Ⅰ-23056-1</t>
  </si>
  <si>
    <t>208D下倉006</t>
  </si>
  <si>
    <t>Ⅰ-23056-2</t>
  </si>
  <si>
    <t>208D下倉007</t>
  </si>
  <si>
    <t>Ⅱ-23055</t>
  </si>
  <si>
    <t>208D下倉008</t>
  </si>
  <si>
    <t>Ⅱ-23057</t>
  </si>
  <si>
    <t>208D下倉009</t>
  </si>
  <si>
    <t>Ⅱ-23058</t>
  </si>
  <si>
    <t>208D下倉010</t>
  </si>
  <si>
    <t>Ⅰ-23104</t>
  </si>
  <si>
    <t>208D下倉011</t>
  </si>
  <si>
    <t>Ⅰ-23105</t>
  </si>
  <si>
    <t>208D下倉012</t>
  </si>
  <si>
    <t>Ⅰ-23111</t>
  </si>
  <si>
    <t>208D下倉013</t>
  </si>
  <si>
    <t>Ⅰ-23116-1</t>
  </si>
  <si>
    <t>208D下倉014</t>
  </si>
  <si>
    <t>Ⅰ-23116-2</t>
  </si>
  <si>
    <t>208D下倉015</t>
  </si>
  <si>
    <t>Ⅱ-23101</t>
  </si>
  <si>
    <t>208D下倉016</t>
  </si>
  <si>
    <t>Ⅱ-23102</t>
  </si>
  <si>
    <t>208D下倉017</t>
  </si>
  <si>
    <t>Ⅱ-23106</t>
  </si>
  <si>
    <t>208D下倉018</t>
  </si>
  <si>
    <t>Ⅱ-23107-1</t>
  </si>
  <si>
    <t>208D下倉019</t>
  </si>
  <si>
    <t>Ⅱ-23107-2</t>
  </si>
  <si>
    <t>208D下倉020</t>
  </si>
  <si>
    <t>Ⅱ-23108</t>
  </si>
  <si>
    <t>208D下倉021</t>
  </si>
  <si>
    <t>Ⅱ-23110</t>
  </si>
  <si>
    <t>208D下倉022</t>
  </si>
  <si>
    <t>Ⅱ-23112</t>
  </si>
  <si>
    <t>208D下倉023</t>
  </si>
  <si>
    <t>Ⅱ-23114</t>
  </si>
  <si>
    <t>208D下倉024</t>
  </si>
  <si>
    <t>Ⅱ-23117</t>
  </si>
  <si>
    <t>下原</t>
  </si>
  <si>
    <t>208K下原001</t>
  </si>
  <si>
    <t>Ⅱ-787</t>
  </si>
  <si>
    <t>新本</t>
  </si>
  <si>
    <t>208K新本001</t>
  </si>
  <si>
    <t>Ⅰ-1040</t>
  </si>
  <si>
    <t>208K新本002</t>
  </si>
  <si>
    <t>Ⅰ-1048</t>
  </si>
  <si>
    <t>208K新本003</t>
  </si>
  <si>
    <t>Ⅰ-1046</t>
  </si>
  <si>
    <t>208K新本004</t>
  </si>
  <si>
    <t>Ⅰ-1047</t>
  </si>
  <si>
    <t>208K新本005</t>
  </si>
  <si>
    <t>Ⅰ-1049</t>
  </si>
  <si>
    <t>208K新本006</t>
  </si>
  <si>
    <t>Ⅰ-1050</t>
  </si>
  <si>
    <t>208K新本007</t>
  </si>
  <si>
    <t>Ⅰ-1051</t>
  </si>
  <si>
    <t>208K新本008</t>
  </si>
  <si>
    <t>Ⅱ-769</t>
  </si>
  <si>
    <t>208K新本009</t>
  </si>
  <si>
    <t>Ⅱ-770</t>
  </si>
  <si>
    <t>208K新本010</t>
  </si>
  <si>
    <t>Ⅱ-774</t>
  </si>
  <si>
    <t>208K新本011</t>
  </si>
  <si>
    <t>Ⅱ-783</t>
  </si>
  <si>
    <t>208K新本012</t>
  </si>
  <si>
    <t>Ⅱ-784</t>
  </si>
  <si>
    <t>208K新本013</t>
  </si>
  <si>
    <t>Ⅱ-785</t>
  </si>
  <si>
    <t>208D新本001</t>
  </si>
  <si>
    <t>Ⅰ-23123-1</t>
  </si>
  <si>
    <t>208D新本002</t>
  </si>
  <si>
    <t>Ⅰ-23123-2</t>
  </si>
  <si>
    <t>208D新本003</t>
  </si>
  <si>
    <t>Ⅰ-23170</t>
  </si>
  <si>
    <t>208D新本004</t>
  </si>
  <si>
    <t>Ⅰ-23172</t>
  </si>
  <si>
    <t>208D新本005</t>
  </si>
  <si>
    <t>Ⅱ-23124</t>
  </si>
  <si>
    <t>208D新本006</t>
  </si>
  <si>
    <t>Ⅱ-23125</t>
  </si>
  <si>
    <t>208D新本007</t>
  </si>
  <si>
    <t>Ⅱ-23127</t>
  </si>
  <si>
    <t>208D新本008</t>
  </si>
  <si>
    <t>Ⅱ-23128</t>
  </si>
  <si>
    <t>208D新本009</t>
  </si>
  <si>
    <t>Ⅱ-23129</t>
  </si>
  <si>
    <t>208D新本010</t>
  </si>
  <si>
    <t>Ⅱ-23131</t>
  </si>
  <si>
    <t>208D新本011</t>
  </si>
  <si>
    <t>Ⅱ-23168</t>
  </si>
  <si>
    <t>208D新本012</t>
  </si>
  <si>
    <t>Ⅱ-23171</t>
  </si>
  <si>
    <t>208D新本013</t>
  </si>
  <si>
    <t>Ⅲ-23126</t>
  </si>
  <si>
    <t>208D新本014</t>
  </si>
  <si>
    <t>Ⅲ-23130</t>
  </si>
  <si>
    <t>208D新本015</t>
  </si>
  <si>
    <t>Ⅲ-23169</t>
  </si>
  <si>
    <t>種井</t>
  </si>
  <si>
    <t>208K種井001</t>
  </si>
  <si>
    <t>Ⅱ-702</t>
  </si>
  <si>
    <t>208K種井002</t>
  </si>
  <si>
    <t>Ⅱ-726</t>
  </si>
  <si>
    <t>208K種井003</t>
  </si>
  <si>
    <t>Ⅱ-727</t>
  </si>
  <si>
    <t>208K種井004</t>
  </si>
  <si>
    <t>Ⅱ-728</t>
  </si>
  <si>
    <t>208K種井005</t>
  </si>
  <si>
    <t>Ⅱ-729</t>
  </si>
  <si>
    <t>208D種井001</t>
  </si>
  <si>
    <t>Ⅰ-23043</t>
  </si>
  <si>
    <t>208D種井002</t>
  </si>
  <si>
    <t>Ⅰ-23042</t>
  </si>
  <si>
    <t>208D種井003</t>
  </si>
  <si>
    <t>Ⅰ-23002</t>
  </si>
  <si>
    <t>208D種井004</t>
  </si>
  <si>
    <t>Ⅱ-23001</t>
  </si>
  <si>
    <t>208D種井005</t>
  </si>
  <si>
    <t>Ⅱ-23036</t>
  </si>
  <si>
    <t>208K中尾001</t>
  </si>
  <si>
    <t>Ⅰ-1004</t>
  </si>
  <si>
    <t>208K中尾002</t>
  </si>
  <si>
    <t>Ⅱ-710</t>
  </si>
  <si>
    <t>208K中尾003</t>
  </si>
  <si>
    <t>Ⅱ-711</t>
  </si>
  <si>
    <t>208K中尾004</t>
  </si>
  <si>
    <t>Ⅱ-712</t>
  </si>
  <si>
    <t>208K中尾005</t>
  </si>
  <si>
    <t>Ⅱ-713</t>
  </si>
  <si>
    <t>208K中尾006</t>
  </si>
  <si>
    <t>Ⅱ-714</t>
  </si>
  <si>
    <t>208K中尾007</t>
  </si>
  <si>
    <t>Ⅱ-715</t>
  </si>
  <si>
    <t>208K中尾008</t>
  </si>
  <si>
    <t>Ⅱ-716</t>
  </si>
  <si>
    <t>208K中尾009</t>
  </si>
  <si>
    <t>Ⅱ-717</t>
  </si>
  <si>
    <t>208K中尾010</t>
  </si>
  <si>
    <t>Ⅱ-718</t>
  </si>
  <si>
    <t>208K中尾011</t>
  </si>
  <si>
    <t>Ⅱ-719</t>
  </si>
  <si>
    <t>208K中尾012</t>
  </si>
  <si>
    <t>Ⅱ-720</t>
  </si>
  <si>
    <t>208K中尾013</t>
  </si>
  <si>
    <t>Ⅱ-722</t>
  </si>
  <si>
    <t>208K中尾014</t>
  </si>
  <si>
    <t>Ⅱ-723</t>
  </si>
  <si>
    <t>208K中尾015</t>
  </si>
  <si>
    <t>Ⅱ-725</t>
  </si>
  <si>
    <t>208K中尾016</t>
  </si>
  <si>
    <t>Ⅱ-733</t>
  </si>
  <si>
    <t>208K中尾017</t>
  </si>
  <si>
    <t>Ⅱ-734</t>
  </si>
  <si>
    <t>208D中尾001</t>
  </si>
  <si>
    <t>Ⅰ-23032</t>
  </si>
  <si>
    <t>208D中尾002</t>
  </si>
  <si>
    <t>Ⅰ-23044</t>
  </si>
  <si>
    <t>208D中尾003</t>
  </si>
  <si>
    <t>Ⅰ-23046</t>
  </si>
  <si>
    <t>208D中尾004</t>
  </si>
  <si>
    <t>Ⅰ-23045</t>
  </si>
  <si>
    <t>208D中尾005</t>
  </si>
  <si>
    <t>Ⅰ-23047</t>
  </si>
  <si>
    <t>208D中尾006</t>
  </si>
  <si>
    <t>Ⅱ-23023</t>
  </si>
  <si>
    <t>208D中尾007</t>
  </si>
  <si>
    <t>Ⅱ-23024</t>
  </si>
  <si>
    <t>208D中尾008</t>
  </si>
  <si>
    <t>Ⅱ-23026</t>
  </si>
  <si>
    <t>208D中尾009</t>
  </si>
  <si>
    <t>Ⅱ-23028</t>
  </si>
  <si>
    <t>208D中尾010</t>
  </si>
  <si>
    <t>Ⅱ-23033</t>
  </si>
  <si>
    <t>208D中尾011</t>
  </si>
  <si>
    <t>Ⅱ-23034</t>
  </si>
  <si>
    <t>208D中尾012</t>
  </si>
  <si>
    <t>Ⅱ-23025</t>
  </si>
  <si>
    <t>208D中尾013</t>
  </si>
  <si>
    <t>Ⅱ-23027</t>
  </si>
  <si>
    <t>208D中尾014</t>
  </si>
  <si>
    <t>Ⅱ-23029</t>
  </si>
  <si>
    <t>208D中尾015</t>
  </si>
  <si>
    <t>Ⅱ-23030</t>
  </si>
  <si>
    <t>208D中尾016</t>
  </si>
  <si>
    <t>Ⅱ-23031</t>
  </si>
  <si>
    <t>208J中尾001</t>
  </si>
  <si>
    <t>28</t>
  </si>
  <si>
    <t>長良</t>
  </si>
  <si>
    <t>208K長良001</t>
  </si>
  <si>
    <t>Ⅱ-長良西谷</t>
  </si>
  <si>
    <t>西阿曽</t>
  </si>
  <si>
    <t>208D西阿曽001</t>
  </si>
  <si>
    <t>Ⅲ-23164</t>
  </si>
  <si>
    <t>延原</t>
  </si>
  <si>
    <t>208K延原001</t>
  </si>
  <si>
    <t>Ⅱ-703</t>
  </si>
  <si>
    <t>208K延原002</t>
  </si>
  <si>
    <t>Ⅱ-704</t>
  </si>
  <si>
    <t>208K延原003</t>
  </si>
  <si>
    <t>Ⅱ-705</t>
  </si>
  <si>
    <t>208D延原001</t>
  </si>
  <si>
    <t>Ⅱ-23003-1</t>
  </si>
  <si>
    <t>208D延原002</t>
  </si>
  <si>
    <t>Ⅱ-23003-2</t>
  </si>
  <si>
    <t>208D延原003</t>
  </si>
  <si>
    <t>Ⅱ-23004</t>
  </si>
  <si>
    <t>208D延原004</t>
  </si>
  <si>
    <t>Ⅱ-23005-1</t>
  </si>
  <si>
    <t>208D延原005</t>
  </si>
  <si>
    <t>Ⅱ-23005-2</t>
  </si>
  <si>
    <t>秦</t>
  </si>
  <si>
    <t>208K秦001</t>
  </si>
  <si>
    <t>Ⅰ-1030</t>
  </si>
  <si>
    <t>208K秦002</t>
  </si>
  <si>
    <t>Ⅰ-1037-1</t>
  </si>
  <si>
    <t>208K秦003</t>
  </si>
  <si>
    <t>Ⅰ-1037-2</t>
  </si>
  <si>
    <t>208K秦004</t>
  </si>
  <si>
    <t>Ⅰ-1037-3</t>
  </si>
  <si>
    <t>208K秦005</t>
  </si>
  <si>
    <t>Ⅰ-1043</t>
  </si>
  <si>
    <t>208K秦006</t>
  </si>
  <si>
    <t>Ⅰ-1033</t>
  </si>
  <si>
    <t>208K秦007</t>
  </si>
  <si>
    <t>Ⅱ-777</t>
  </si>
  <si>
    <t>208K秦008</t>
  </si>
  <si>
    <t>Ⅱ-778</t>
  </si>
  <si>
    <t>208D秦001</t>
  </si>
  <si>
    <t>Ⅱ-23159</t>
  </si>
  <si>
    <t>208D秦002</t>
  </si>
  <si>
    <t>Ⅲ-23158-1</t>
  </si>
  <si>
    <t>208D秦003</t>
  </si>
  <si>
    <t>4月</t>
  </si>
  <si>
    <t>Ⅲ-23158-2</t>
  </si>
  <si>
    <t>208D秦004</t>
  </si>
  <si>
    <t>Ⅲ-23156</t>
  </si>
  <si>
    <t>208K原001</t>
  </si>
  <si>
    <t>Ⅱ-730</t>
  </si>
  <si>
    <t>208K原002</t>
  </si>
  <si>
    <t>Ⅱ-731</t>
  </si>
  <si>
    <t>208K原003</t>
  </si>
  <si>
    <t>Ⅱ-732</t>
  </si>
  <si>
    <t>208K原004</t>
  </si>
  <si>
    <t>208D原001</t>
  </si>
  <si>
    <t>Ⅰ-23041</t>
  </si>
  <si>
    <t>208D原002</t>
  </si>
  <si>
    <t>Ⅱ-23037-1</t>
  </si>
  <si>
    <t>208D原003</t>
  </si>
  <si>
    <t>Ⅱ-23037-2</t>
  </si>
  <si>
    <t>208D原004</t>
  </si>
  <si>
    <t>Ⅱ-23038</t>
  </si>
  <si>
    <t>208D原005</t>
  </si>
  <si>
    <t>Ⅱ-23039</t>
  </si>
  <si>
    <t>208D原006</t>
  </si>
  <si>
    <t>Ⅱ-23040</t>
  </si>
  <si>
    <t>東阿曽</t>
  </si>
  <si>
    <t>208K東阿曽001</t>
  </si>
  <si>
    <t>Ⅰ-1012</t>
  </si>
  <si>
    <t>208K東阿曽002</t>
  </si>
  <si>
    <t>Ⅰ-1018</t>
  </si>
  <si>
    <t>日羽</t>
  </si>
  <si>
    <t>208K日羽001</t>
  </si>
  <si>
    <t>Ⅰ-1002</t>
  </si>
  <si>
    <t>208K日羽002</t>
  </si>
  <si>
    <t>Ⅰ-1015</t>
  </si>
  <si>
    <t>208K日羽003</t>
  </si>
  <si>
    <t>Ⅱ-757</t>
  </si>
  <si>
    <t>208K日羽004</t>
  </si>
  <si>
    <t>Ⅱ-758</t>
  </si>
  <si>
    <t>208K日羽005</t>
  </si>
  <si>
    <t>Ⅱ-759</t>
  </si>
  <si>
    <t>208K日羽006</t>
  </si>
  <si>
    <t>Ⅱ-760</t>
  </si>
  <si>
    <t>Ⅱ-761</t>
  </si>
  <si>
    <t>208D日羽001</t>
  </si>
  <si>
    <t>Ⅰ-23064</t>
  </si>
  <si>
    <t>208D日羽002</t>
  </si>
  <si>
    <t>Ⅰ-23063</t>
  </si>
  <si>
    <t>208D日羽003</t>
  </si>
  <si>
    <t>Ⅰ-23065</t>
  </si>
  <si>
    <t>208D日羽004</t>
  </si>
  <si>
    <t>Ⅰ-23118</t>
  </si>
  <si>
    <t>208D日羽005</t>
  </si>
  <si>
    <t>Ⅰ-23121</t>
  </si>
  <si>
    <t>208D日羽006</t>
  </si>
  <si>
    <t>Ⅰ-23120</t>
  </si>
  <si>
    <t>208D日羽007</t>
  </si>
  <si>
    <t>Ⅰ-23122</t>
  </si>
  <si>
    <t>208D日羽008</t>
  </si>
  <si>
    <t>Ⅱ-23119</t>
  </si>
  <si>
    <t>208K福谷001</t>
  </si>
  <si>
    <t>Ⅰ-1028</t>
  </si>
  <si>
    <t>208K福谷002</t>
  </si>
  <si>
    <t>Ⅲ-137</t>
  </si>
  <si>
    <t>208D福谷001</t>
  </si>
  <si>
    <t>Ⅰ-23147</t>
  </si>
  <si>
    <t>208D福谷002</t>
  </si>
  <si>
    <t>Ⅰ-23148</t>
  </si>
  <si>
    <t>208D福谷003</t>
  </si>
  <si>
    <t>Ⅰ-23157</t>
  </si>
  <si>
    <t>208D福谷004</t>
  </si>
  <si>
    <t>Ⅰ-23144</t>
  </si>
  <si>
    <t>208D福谷005</t>
  </si>
  <si>
    <t>Ⅰ-23146</t>
  </si>
  <si>
    <t>208D福谷006</t>
  </si>
  <si>
    <t>Ⅱ-23145-1</t>
  </si>
  <si>
    <t>208D福谷007</t>
  </si>
  <si>
    <t>Ⅱ-23145-2</t>
  </si>
  <si>
    <t>208D福谷008</t>
  </si>
  <si>
    <t>Ⅱ-23149</t>
  </si>
  <si>
    <t>208D福谷009</t>
  </si>
  <si>
    <t>Ⅲ-23143</t>
  </si>
  <si>
    <t>208D福谷010</t>
  </si>
  <si>
    <t>Ⅲ-23153</t>
  </si>
  <si>
    <t>208D福谷011</t>
  </si>
  <si>
    <t>Ⅲ-23154</t>
  </si>
  <si>
    <t>208D福谷012</t>
  </si>
  <si>
    <t>Ⅲ-23155</t>
  </si>
  <si>
    <t>槙谷</t>
  </si>
  <si>
    <t>208K槙谷001</t>
  </si>
  <si>
    <t>Ⅰ-990</t>
  </si>
  <si>
    <t>208K槙谷002</t>
  </si>
  <si>
    <t>Ⅰ-992</t>
  </si>
  <si>
    <t>208K槙谷003</t>
  </si>
  <si>
    <t>Ⅰ-994</t>
  </si>
  <si>
    <t>208K槙谷004</t>
  </si>
  <si>
    <t>Ⅰ-995</t>
  </si>
  <si>
    <t>208K槙谷005</t>
  </si>
  <si>
    <t>Ⅰ-993</t>
  </si>
  <si>
    <t>208K槙谷006</t>
  </si>
  <si>
    <t>Ⅱ-709</t>
  </si>
  <si>
    <t>208K槙谷007</t>
  </si>
  <si>
    <t>Ⅱ-738</t>
  </si>
  <si>
    <t>208K槙谷008</t>
  </si>
  <si>
    <t>Ⅱ-739</t>
  </si>
  <si>
    <t>208K槙谷009</t>
  </si>
  <si>
    <t>Ⅱ-740</t>
  </si>
  <si>
    <t>208K槙谷010</t>
  </si>
  <si>
    <t>Ⅲ-123</t>
  </si>
  <si>
    <t>208K槙谷011</t>
  </si>
  <si>
    <t>Ⅲ-124</t>
  </si>
  <si>
    <t>208K槙谷012</t>
  </si>
  <si>
    <t>Ⅲ-125</t>
  </si>
  <si>
    <t>208K槙谷013</t>
  </si>
  <si>
    <t>Ⅲ-126</t>
  </si>
  <si>
    <t>208K槙谷014</t>
  </si>
  <si>
    <t>Ⅲ-127</t>
  </si>
  <si>
    <t>208K槙谷015</t>
  </si>
  <si>
    <t>Ⅲ-128</t>
  </si>
  <si>
    <t>208K槙谷016</t>
  </si>
  <si>
    <t>Ⅲ-129</t>
  </si>
  <si>
    <t>208K槙谷017</t>
  </si>
  <si>
    <t>Ⅲ-130</t>
  </si>
  <si>
    <t>208K槙谷018</t>
  </si>
  <si>
    <t>Ⅱ-706</t>
  </si>
  <si>
    <t>208K槙谷019</t>
  </si>
  <si>
    <t>Ⅱ-707</t>
  </si>
  <si>
    <t>208K槙谷020</t>
  </si>
  <si>
    <t>Ⅱ-708</t>
  </si>
  <si>
    <t>208K槙谷021</t>
  </si>
  <si>
    <t>Ⅱ-741</t>
  </si>
  <si>
    <t>208D槙谷001</t>
  </si>
  <si>
    <t>Ⅰ-23007</t>
  </si>
  <si>
    <t>208D槙谷002</t>
  </si>
  <si>
    <t>Ⅰ-23010</t>
  </si>
  <si>
    <t>208D槙谷003</t>
  </si>
  <si>
    <t>Ⅰ-23016</t>
  </si>
  <si>
    <t>208D槙谷004</t>
  </si>
  <si>
    <t>Ⅰ-23068</t>
  </si>
  <si>
    <t>208D槙谷005</t>
  </si>
  <si>
    <t>Ⅰ-23075</t>
  </si>
  <si>
    <t>208D槙谷006</t>
  </si>
  <si>
    <t>Ⅰ-23067-1</t>
  </si>
  <si>
    <t>208D槙谷007</t>
  </si>
  <si>
    <t>Ⅰ-23067-2</t>
  </si>
  <si>
    <t>208D槙谷008</t>
  </si>
  <si>
    <t>Ⅱ-23066</t>
  </si>
  <si>
    <t>208D槙谷009</t>
  </si>
  <si>
    <t>Ⅱ-23069-1</t>
  </si>
  <si>
    <t>208D槙谷010</t>
  </si>
  <si>
    <t>Ⅱ-23069-2</t>
  </si>
  <si>
    <t>208D槙谷011</t>
  </si>
  <si>
    <t>Ⅱ-23070</t>
  </si>
  <si>
    <t>208D槙谷012</t>
  </si>
  <si>
    <t>Ⅱ-23071</t>
  </si>
  <si>
    <t>208D槙谷013</t>
  </si>
  <si>
    <t>Ⅱ-23072</t>
  </si>
  <si>
    <t>208D槙谷014</t>
  </si>
  <si>
    <t>Ⅱ-23073</t>
  </si>
  <si>
    <t>208D槙谷015</t>
  </si>
  <si>
    <t>Ⅱ-23086</t>
  </si>
  <si>
    <t>208D槙谷016</t>
  </si>
  <si>
    <t>Ⅱ-23087</t>
  </si>
  <si>
    <t>208D槙谷017</t>
  </si>
  <si>
    <t>Ⅱ-23088</t>
  </si>
  <si>
    <t>208D槙谷018</t>
  </si>
  <si>
    <t>Ⅱ-23089</t>
  </si>
  <si>
    <t>208D槙谷019</t>
  </si>
  <si>
    <t>Ⅲ-23074</t>
  </si>
  <si>
    <t>208D槙谷020</t>
  </si>
  <si>
    <t>Ⅲ-23084</t>
  </si>
  <si>
    <t>208D槙谷021</t>
  </si>
  <si>
    <t>Ⅲ-23085</t>
  </si>
  <si>
    <t>208D槙谷022</t>
  </si>
  <si>
    <t>Ⅲ-23090</t>
  </si>
  <si>
    <t>208D槙谷023</t>
  </si>
  <si>
    <t>Ⅱ-23006</t>
  </si>
  <si>
    <t>208D槙谷024</t>
  </si>
  <si>
    <t>Ⅱ-23009</t>
  </si>
  <si>
    <t>208D槙谷025</t>
  </si>
  <si>
    <t>Ⅱ-23011</t>
  </si>
  <si>
    <t>208D槙谷026</t>
  </si>
  <si>
    <t>Ⅱ-23012</t>
  </si>
  <si>
    <t>208D槙谷027</t>
  </si>
  <si>
    <t>Ⅱ-23014</t>
  </si>
  <si>
    <t>208D槙谷028</t>
  </si>
  <si>
    <t>Ⅲ-23008</t>
  </si>
  <si>
    <t>208D槙谷029</t>
  </si>
  <si>
    <t>Ⅲ-23013</t>
  </si>
  <si>
    <t>208D槙谷030</t>
  </si>
  <si>
    <t>Ⅲ-23015</t>
  </si>
  <si>
    <t>美袋</t>
  </si>
  <si>
    <t>208K美袋001</t>
  </si>
  <si>
    <t>Ⅰ-1005</t>
  </si>
  <si>
    <t>208K美袋002</t>
  </si>
  <si>
    <t>Ⅰ-999</t>
  </si>
  <si>
    <t>208K美袋003</t>
  </si>
  <si>
    <t>浅井-02</t>
  </si>
  <si>
    <t>208D美袋001</t>
  </si>
  <si>
    <t>Ⅰ-23061</t>
  </si>
  <si>
    <t>208D美袋002</t>
  </si>
  <si>
    <t>Ⅰ-23059</t>
  </si>
  <si>
    <t>208D美袋003</t>
  </si>
  <si>
    <t>Ⅰ-23060</t>
  </si>
  <si>
    <t>208D美袋004</t>
  </si>
  <si>
    <t>Ⅰ-23062</t>
  </si>
  <si>
    <t>見延</t>
  </si>
  <si>
    <t>208K見延001</t>
  </si>
  <si>
    <t>Ⅰ-1003</t>
  </si>
  <si>
    <t>208K見延002</t>
  </si>
  <si>
    <t>Ⅰ-1006</t>
  </si>
  <si>
    <t>208K見延003</t>
  </si>
  <si>
    <t>Ⅰ-0996</t>
  </si>
  <si>
    <t>208K見延004</t>
  </si>
  <si>
    <t>Ⅰ-1000</t>
  </si>
  <si>
    <t>208K見延005</t>
  </si>
  <si>
    <t>Ⅰ-997</t>
  </si>
  <si>
    <t>208K見延006</t>
  </si>
  <si>
    <t>Ⅰ-998</t>
  </si>
  <si>
    <t>208K見延007</t>
  </si>
  <si>
    <t>Ⅰ-1001</t>
  </si>
  <si>
    <t>208K見延008</t>
  </si>
  <si>
    <t>Ⅱ-742</t>
  </si>
  <si>
    <t>208K見延009</t>
  </si>
  <si>
    <t>Ⅱ-743</t>
  </si>
  <si>
    <t>208K見延010</t>
  </si>
  <si>
    <t>Ⅱ-744</t>
  </si>
  <si>
    <t>208K見延011</t>
  </si>
  <si>
    <t>Ⅲ-131</t>
  </si>
  <si>
    <t>208K見延012</t>
  </si>
  <si>
    <t>Ⅰ-1017</t>
  </si>
  <si>
    <t>208K見延013</t>
  </si>
  <si>
    <t>Ⅲ-136</t>
  </si>
  <si>
    <t>208D見延001</t>
  </si>
  <si>
    <t>Ⅰ-23091</t>
  </si>
  <si>
    <t>208D見延002</t>
  </si>
  <si>
    <t>Ⅰ-23095</t>
  </si>
  <si>
    <t>208D見延003</t>
  </si>
  <si>
    <t>Ⅰ-23096</t>
  </si>
  <si>
    <t>208D見延004</t>
  </si>
  <si>
    <t>Ⅰ-23097</t>
  </si>
  <si>
    <t>208D見延005</t>
  </si>
  <si>
    <t>Ⅰ-23098</t>
  </si>
  <si>
    <t>208D見延006</t>
  </si>
  <si>
    <t>Ⅱ-23076</t>
  </si>
  <si>
    <t>208D見延007</t>
  </si>
  <si>
    <t>Ⅱ-23077</t>
  </si>
  <si>
    <t>208D見延008</t>
  </si>
  <si>
    <t>Ⅱ-23092</t>
  </si>
  <si>
    <t>208D見延009</t>
  </si>
  <si>
    <t>Ⅱ-23093</t>
  </si>
  <si>
    <t>208D見延010</t>
  </si>
  <si>
    <t>Ⅰ-23099</t>
  </si>
  <si>
    <t>208D見延011</t>
  </si>
  <si>
    <t>Ⅱ-23078</t>
  </si>
  <si>
    <t>208D見延012</t>
  </si>
  <si>
    <t>Ⅱ-23094</t>
  </si>
  <si>
    <t>208D見延013</t>
  </si>
  <si>
    <t>Ⅲ-23079</t>
  </si>
  <si>
    <t>208D見延014</t>
  </si>
  <si>
    <t>Ⅲ-23080</t>
  </si>
  <si>
    <t>208K山田001</t>
  </si>
  <si>
    <t>Ⅰ-1045</t>
  </si>
  <si>
    <t>208K山田002</t>
  </si>
  <si>
    <t>Ⅰ-1041</t>
  </si>
  <si>
    <t>208K山田003</t>
  </si>
  <si>
    <t>Ⅱ-771</t>
  </si>
  <si>
    <t>208K山田004</t>
  </si>
  <si>
    <t>Ⅱ-772</t>
  </si>
  <si>
    <t>208K山田005</t>
  </si>
  <si>
    <t>Ⅱ-773</t>
  </si>
  <si>
    <t>208D山田001</t>
  </si>
  <si>
    <t>Ⅰ-23136</t>
  </si>
  <si>
    <t>208D山田002</t>
  </si>
  <si>
    <t>Ⅰ-23137</t>
  </si>
  <si>
    <t>208D山田003</t>
  </si>
  <si>
    <t>Ⅰ-23138</t>
  </si>
  <si>
    <t>208D山田004</t>
  </si>
  <si>
    <t>Ⅱ-23133</t>
  </si>
  <si>
    <t>208D山田005</t>
  </si>
  <si>
    <t>Ⅲ-23132</t>
  </si>
  <si>
    <t>208D山田006</t>
  </si>
  <si>
    <t>Ⅲ-23134</t>
  </si>
  <si>
    <t>208D山田007</t>
  </si>
  <si>
    <t>Ⅲ-23135</t>
  </si>
  <si>
    <t>山手村</t>
  </si>
  <si>
    <t>岡谷</t>
  </si>
  <si>
    <t>208K岡谷001</t>
  </si>
  <si>
    <t>Ⅰ-1065</t>
  </si>
  <si>
    <t>208K岡谷002</t>
  </si>
  <si>
    <t>Ⅰ-1066</t>
  </si>
  <si>
    <t>208K岡谷003</t>
  </si>
  <si>
    <t>Ⅱ-790</t>
  </si>
  <si>
    <t>208K岡谷004</t>
  </si>
  <si>
    <t>Ⅱ-791</t>
  </si>
  <si>
    <t>208D岡谷001</t>
  </si>
  <si>
    <t>Ⅰ-25010</t>
  </si>
  <si>
    <t>208D岡谷002</t>
  </si>
  <si>
    <t>Ⅱ-25007</t>
  </si>
  <si>
    <t>208D岡谷003</t>
  </si>
  <si>
    <t>Ⅱ-25009</t>
  </si>
  <si>
    <t>208D岡谷004</t>
  </si>
  <si>
    <t>Ⅲ-25006</t>
  </si>
  <si>
    <t>208D岡谷005</t>
  </si>
  <si>
    <t>Ⅲ-25008</t>
  </si>
  <si>
    <t>地頭片山</t>
  </si>
  <si>
    <t>208K地頭片山001</t>
  </si>
  <si>
    <t>Ⅰ-1064</t>
  </si>
  <si>
    <t>208D地頭片山001</t>
  </si>
  <si>
    <t>Ⅰ-25003</t>
  </si>
  <si>
    <t>208D地頭片山002</t>
  </si>
  <si>
    <t>Ⅰ-25004</t>
  </si>
  <si>
    <t>208D地頭片山003</t>
  </si>
  <si>
    <t>Ⅱ-25005</t>
  </si>
  <si>
    <t>208D宿001</t>
  </si>
  <si>
    <t>Ⅰ-25011</t>
  </si>
  <si>
    <t>208D宿002</t>
  </si>
  <si>
    <t>Ⅰ-25013</t>
  </si>
  <si>
    <t>208D宿003</t>
  </si>
  <si>
    <t>Ⅱ-25012-1</t>
  </si>
  <si>
    <t>208D宿004</t>
  </si>
  <si>
    <t>Ⅱ-25012-2</t>
  </si>
  <si>
    <t>208D宿005</t>
  </si>
  <si>
    <t>Ⅲ-25014</t>
  </si>
  <si>
    <t>208D宿006</t>
  </si>
  <si>
    <t>Ⅲ-25015</t>
  </si>
  <si>
    <t>208D宿007</t>
  </si>
  <si>
    <t>Ⅲ-25016</t>
  </si>
  <si>
    <t>208D宿008</t>
  </si>
  <si>
    <t>Ⅲ-25017</t>
  </si>
  <si>
    <t>208D宿009</t>
  </si>
  <si>
    <t>Ⅱ-25018</t>
  </si>
  <si>
    <t>西郡</t>
  </si>
  <si>
    <t>208K西郡001</t>
  </si>
  <si>
    <t>Ⅱ-789</t>
  </si>
  <si>
    <t>208D西郡001</t>
  </si>
  <si>
    <t>Ⅲ-25002</t>
  </si>
  <si>
    <t>土砂災害警戒区域等の指定箇所一覧表（総社市）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ソウジャ</t>
    </rPh>
    <rPh sb="20" eb="21">
      <t>シ</t>
    </rPh>
    <phoneticPr fontId="4"/>
  </si>
  <si>
    <t>有漢町</t>
  </si>
  <si>
    <t>有漢町有漢</t>
  </si>
  <si>
    <t>209K有漢町有漢001</t>
  </si>
  <si>
    <t>Ⅰ-1322</t>
  </si>
  <si>
    <t>209K有漢町有漢002</t>
  </si>
  <si>
    <t>Ⅰ-1323</t>
  </si>
  <si>
    <t>209K有漢町有漢003</t>
  </si>
  <si>
    <t>Ⅰ-1324</t>
  </si>
  <si>
    <t>209K有漢町有漢004</t>
  </si>
  <si>
    <t>Ⅰ-1325</t>
  </si>
  <si>
    <t>209K有漢町有漢005</t>
  </si>
  <si>
    <t>Ⅰ-1327</t>
  </si>
  <si>
    <t>209K有漢町有漢006</t>
  </si>
  <si>
    <t>Ⅰ-1328</t>
  </si>
  <si>
    <t>209K有漢町有漢007</t>
  </si>
  <si>
    <t>Ⅰ-1329</t>
  </si>
  <si>
    <t>209K有漢町有漢008</t>
  </si>
  <si>
    <t>Ⅰ-1330</t>
  </si>
  <si>
    <t>209K有漢町有漢009</t>
  </si>
  <si>
    <t>Ⅰ-1331</t>
  </si>
  <si>
    <t>209K有漢町有漢010</t>
  </si>
  <si>
    <t>Ⅰ-1332</t>
  </si>
  <si>
    <t>209K有漢町有漢011</t>
  </si>
  <si>
    <t>Ⅰ-1333</t>
  </si>
  <si>
    <t>209K有漢町有漢012</t>
  </si>
  <si>
    <t>Ⅰ-1334</t>
  </si>
  <si>
    <t>209K有漢町有漢013</t>
  </si>
  <si>
    <t>Ⅰ-2509</t>
  </si>
  <si>
    <t>209K有漢町有漢014</t>
  </si>
  <si>
    <t>Ⅱ-1265</t>
  </si>
  <si>
    <t>209K有漢町有漢015</t>
  </si>
  <si>
    <t>Ⅱ-1266</t>
  </si>
  <si>
    <t>209K有漢町有漢016</t>
  </si>
  <si>
    <t>Ⅱ-1272</t>
  </si>
  <si>
    <t>209K有漢町有漢017</t>
  </si>
  <si>
    <t>Ⅱ-1273</t>
  </si>
  <si>
    <t>209K有漢町有漢018</t>
  </si>
  <si>
    <t>Ⅱ-1274</t>
  </si>
  <si>
    <t>209K有漢町有漢019</t>
  </si>
  <si>
    <t>Ⅱ-1275</t>
  </si>
  <si>
    <t>209K有漢町有漢020</t>
  </si>
  <si>
    <t>Ⅱ-1276</t>
  </si>
  <si>
    <t>209K有漢町有漢021</t>
  </si>
  <si>
    <t>Ⅱ-1277</t>
  </si>
  <si>
    <t>209K有漢町有漢022</t>
  </si>
  <si>
    <t>Ⅱ-1278</t>
  </si>
  <si>
    <t>209K有漢町有漢023</t>
  </si>
  <si>
    <t>Ⅰ-1326</t>
  </si>
  <si>
    <t>209D有漢町有漢001</t>
  </si>
  <si>
    <t>Ⅰ-39021</t>
  </si>
  <si>
    <t>209D有漢町有漢002</t>
  </si>
  <si>
    <t>Ⅰ-39024</t>
  </si>
  <si>
    <t>209D有漢町有漢003</t>
  </si>
  <si>
    <t>Ⅰ-39026</t>
  </si>
  <si>
    <t>209D有漢町有漢004</t>
  </si>
  <si>
    <t>Ⅱ-39016</t>
  </si>
  <si>
    <t>209D有漢町有漢005</t>
  </si>
  <si>
    <t>Ⅱ-39017</t>
  </si>
  <si>
    <t>209D有漢町有漢006</t>
  </si>
  <si>
    <t>Ⅱ-39018</t>
  </si>
  <si>
    <t>209D有漢町有漢007</t>
  </si>
  <si>
    <t>Ⅱ-39019</t>
  </si>
  <si>
    <t>209D有漢町有漢008</t>
  </si>
  <si>
    <t>Ⅱ-39020</t>
  </si>
  <si>
    <t>209D有漢町有漢009</t>
  </si>
  <si>
    <t>Ⅱ-39022</t>
  </si>
  <si>
    <t>209D有漢町有漢010</t>
  </si>
  <si>
    <t>Ⅱ-39023</t>
  </si>
  <si>
    <t>209D有漢町有漢011</t>
  </si>
  <si>
    <t>Ⅱ-39025</t>
  </si>
  <si>
    <t>209D有漢町有漢012</t>
  </si>
  <si>
    <t>Ⅱ-39027</t>
  </si>
  <si>
    <t>209D有漢町有漢013</t>
  </si>
  <si>
    <t>Ⅱ-39028</t>
  </si>
  <si>
    <t>209D有漢町有漢014</t>
  </si>
  <si>
    <t>Ⅱ-39029</t>
  </si>
  <si>
    <t>209D有漢町有漢015</t>
  </si>
  <si>
    <t>Ⅱ-39030</t>
  </si>
  <si>
    <t>209D有漢町有漢016</t>
  </si>
  <si>
    <t>Ⅱ-39031</t>
  </si>
  <si>
    <t>209D有漢町有漢017</t>
  </si>
  <si>
    <t>Ⅱ-39032</t>
  </si>
  <si>
    <t>209D有漢町有漢018</t>
  </si>
  <si>
    <t>Ⅱ-39033</t>
  </si>
  <si>
    <t>209D有漢町有漢019</t>
  </si>
  <si>
    <t>Ⅱ-39037</t>
  </si>
  <si>
    <t>209D有漢町有漢020</t>
  </si>
  <si>
    <t>Ⅱ-39040</t>
  </si>
  <si>
    <t>有漢町上有漢</t>
  </si>
  <si>
    <t>209K有漢町上有漢001</t>
  </si>
  <si>
    <t>Ⅰ-1315</t>
  </si>
  <si>
    <t>209K有漢町上有漢002</t>
  </si>
  <si>
    <t>Ⅰ-1317</t>
  </si>
  <si>
    <t>209K有漢町上有漢003</t>
  </si>
  <si>
    <t>Ⅰ-1318</t>
  </si>
  <si>
    <t>209K有漢町上有漢004</t>
  </si>
  <si>
    <t>Ⅰ-1319</t>
  </si>
  <si>
    <t>209K有漢町上有漢005</t>
  </si>
  <si>
    <t>Ⅰ-1320</t>
  </si>
  <si>
    <t>209K有漢町上有漢006</t>
  </si>
  <si>
    <t>Ⅰ-2506</t>
  </si>
  <si>
    <t>209K有漢町上有漢007</t>
  </si>
  <si>
    <t>Ⅰ-2507</t>
  </si>
  <si>
    <t>209K有漢町上有漢008</t>
  </si>
  <si>
    <t>Ⅰ-2508</t>
  </si>
  <si>
    <t>209K有漢町上有漢009</t>
  </si>
  <si>
    <t>Ⅱ-1258</t>
  </si>
  <si>
    <t>209K有漢町上有漢010</t>
  </si>
  <si>
    <t>Ⅱ-1259</t>
  </si>
  <si>
    <t>209K有漢町上有漢011</t>
  </si>
  <si>
    <t>Ⅱ-1260</t>
  </si>
  <si>
    <t>209K有漢町上有漢012</t>
  </si>
  <si>
    <t>Ⅱ-1261</t>
  </si>
  <si>
    <t>209K有漢町上有漢013</t>
  </si>
  <si>
    <t>Ⅱ-1262</t>
  </si>
  <si>
    <t>209K有漢町上有漢014</t>
  </si>
  <si>
    <t>Ⅱ-1263</t>
  </si>
  <si>
    <t>209K有漢町上有漢015</t>
  </si>
  <si>
    <t>Ⅱ-1264</t>
  </si>
  <si>
    <t>209K有漢町上有漢016</t>
  </si>
  <si>
    <t>Ⅱ-1267</t>
  </si>
  <si>
    <t>209K有漢町上有漢017</t>
  </si>
  <si>
    <t>Ⅱ-1268</t>
  </si>
  <si>
    <t>209K有漢町上有漢018</t>
  </si>
  <si>
    <t>Ⅱ-1269</t>
  </si>
  <si>
    <t>209K有漢町上有漢019</t>
  </si>
  <si>
    <t>Ⅱ-1270</t>
  </si>
  <si>
    <t>209K有漢町上有漢020</t>
  </si>
  <si>
    <t>Ⅱ-1271</t>
  </si>
  <si>
    <t>209K有漢町上有漢021</t>
  </si>
  <si>
    <t>上組</t>
  </si>
  <si>
    <t>209D有漢町上有漢001</t>
  </si>
  <si>
    <t>Ⅰ-39001</t>
  </si>
  <si>
    <t>209D有漢町上有漢002</t>
  </si>
  <si>
    <t>Ⅰ-39010</t>
  </si>
  <si>
    <t>209D有漢町上有漢003</t>
  </si>
  <si>
    <t>Ⅰ-39036</t>
  </si>
  <si>
    <t>209D有漢町上有漢004</t>
  </si>
  <si>
    <t>Ⅱ-39002</t>
  </si>
  <si>
    <t>209D有漢町上有漢005</t>
  </si>
  <si>
    <t>Ⅱ-39003-1</t>
  </si>
  <si>
    <t>209D有漢町上有漢006</t>
  </si>
  <si>
    <t>Ⅱ-39003-2</t>
  </si>
  <si>
    <t>209D有漢町上有漢007</t>
  </si>
  <si>
    <t>Ⅱ-39004</t>
  </si>
  <si>
    <t>209D有漢町上有漢008</t>
  </si>
  <si>
    <t>Ⅱ-39005</t>
  </si>
  <si>
    <t>209D有漢町上有漢009</t>
  </si>
  <si>
    <t>Ⅱ-39006</t>
  </si>
  <si>
    <t>209D有漢町上有漢010</t>
  </si>
  <si>
    <t>Ⅱ-39007</t>
  </si>
  <si>
    <t>209D有漢町上有漢011</t>
  </si>
  <si>
    <t>Ⅱ-39008</t>
  </si>
  <si>
    <t>209D有漢町上有漢012</t>
  </si>
  <si>
    <t>Ⅱ-39009</t>
  </si>
  <si>
    <t>209D有漢町上有漢013</t>
  </si>
  <si>
    <t>Ⅱ-39011</t>
  </si>
  <si>
    <t>209D有漢町上有漢014</t>
  </si>
  <si>
    <t>Ⅱ-39012</t>
  </si>
  <si>
    <t>209D有漢町上有漢015</t>
  </si>
  <si>
    <t>Ⅱ-39013</t>
  </si>
  <si>
    <t>209D有漢町上有漢016</t>
  </si>
  <si>
    <t>Ⅱ-39014</t>
  </si>
  <si>
    <t>209D有漢町上有漢017</t>
  </si>
  <si>
    <t>Ⅱ-39015</t>
  </si>
  <si>
    <t>209D有漢町上有漢018</t>
  </si>
  <si>
    <t>Ⅱ-39034</t>
  </si>
  <si>
    <t>209D有漢町上有漢019</t>
  </si>
  <si>
    <t>Ⅱ-39035</t>
  </si>
  <si>
    <t>209D有漢町上有漢020</t>
  </si>
  <si>
    <t>Ⅱ-39038</t>
  </si>
  <si>
    <t>209D有漢町上有漢021</t>
  </si>
  <si>
    <t>Ⅱ-39039</t>
  </si>
  <si>
    <t>209J有漢町上有漢001</t>
  </si>
  <si>
    <t>59</t>
  </si>
  <si>
    <t>209J有漢町上有漢002</t>
  </si>
  <si>
    <t>60</t>
  </si>
  <si>
    <t>川上町</t>
  </si>
  <si>
    <t>川上町大原</t>
  </si>
  <si>
    <t>209K川上町大原001</t>
  </si>
  <si>
    <t>Ⅱ-1395</t>
  </si>
  <si>
    <t>川上町上大竹</t>
  </si>
  <si>
    <t>209K川上町上大竹001</t>
  </si>
  <si>
    <t>Ⅰ-1380</t>
  </si>
  <si>
    <t>209K川上町上大竹002</t>
  </si>
  <si>
    <t>Ⅱ-1433</t>
  </si>
  <si>
    <t>209K川上町上大竹003</t>
  </si>
  <si>
    <t>Ⅱ-1434</t>
  </si>
  <si>
    <t>209K川上町上大竹004</t>
  </si>
  <si>
    <t>Ⅱ-1435</t>
  </si>
  <si>
    <t>209K川上町上大竹005</t>
  </si>
  <si>
    <t>Ⅱ-1436</t>
  </si>
  <si>
    <t>209K川上町上大竹006</t>
  </si>
  <si>
    <t>Ⅱ-1437</t>
  </si>
  <si>
    <t>209K川上町上大竹007</t>
  </si>
  <si>
    <t>Ⅱ-1438</t>
  </si>
  <si>
    <t>209K川上町上大竹008</t>
  </si>
  <si>
    <t>Ⅱ-1439</t>
  </si>
  <si>
    <t>209K川上町上大竹009</t>
  </si>
  <si>
    <t>Ⅱ-1442</t>
  </si>
  <si>
    <t>209K川上町上大竹010</t>
  </si>
  <si>
    <t>Ⅱ-1443</t>
  </si>
  <si>
    <t>209K川上町上大竹011</t>
  </si>
  <si>
    <t>Ⅱ-1444</t>
  </si>
  <si>
    <t>209K川上町上大竹012</t>
  </si>
  <si>
    <t>Ⅱ-1445</t>
  </si>
  <si>
    <t>209K川上町上大竹013</t>
  </si>
  <si>
    <t>Ⅰ-2546</t>
  </si>
  <si>
    <t>209K川上町上大竹014</t>
  </si>
  <si>
    <t>Ⅰ-2547</t>
  </si>
  <si>
    <t>209K川上町上大竹015</t>
  </si>
  <si>
    <t>Ⅱ-1429</t>
  </si>
  <si>
    <t>209K川上町上大竹016</t>
  </si>
  <si>
    <t>Ⅱ-1430</t>
  </si>
  <si>
    <t>209K川上町上大竹017</t>
  </si>
  <si>
    <t>Ⅱ-1431</t>
  </si>
  <si>
    <t>209K川上町上大竹018</t>
  </si>
  <si>
    <t>Ⅱ-1432</t>
  </si>
  <si>
    <t>209K川上町上大竹019</t>
  </si>
  <si>
    <t>Ⅱ-1440</t>
  </si>
  <si>
    <t>209K川上町上大竹020</t>
  </si>
  <si>
    <t>Ⅱ-1441</t>
  </si>
  <si>
    <t>209K川上町上大竹021</t>
  </si>
  <si>
    <t>Ⅱ-1448</t>
  </si>
  <si>
    <t>209K川上町上大竹022</t>
  </si>
  <si>
    <t>Ⅱ-1449</t>
  </si>
  <si>
    <t>209D川上町上大竹001</t>
  </si>
  <si>
    <t>Ⅰ-43044</t>
  </si>
  <si>
    <t>209D川上町上大竹002</t>
  </si>
  <si>
    <t>Ⅰ-43057</t>
  </si>
  <si>
    <t>209D川上町上大竹003</t>
  </si>
  <si>
    <t>Ⅰ-43058</t>
  </si>
  <si>
    <t>209D川上町上大竹004</t>
  </si>
  <si>
    <t>Ⅰ-43059-1</t>
  </si>
  <si>
    <t>209D川上町上大竹005</t>
  </si>
  <si>
    <t>Ⅰ-43059-2</t>
  </si>
  <si>
    <t>209D川上町上大竹006</t>
  </si>
  <si>
    <t>Ⅱ-43041</t>
  </si>
  <si>
    <t>209D川上町上大竹007</t>
  </si>
  <si>
    <t>Ⅱ-43042</t>
  </si>
  <si>
    <t>209D川上町上大竹008</t>
  </si>
  <si>
    <t>Ⅱ-43043</t>
  </si>
  <si>
    <t>209D川上町上大竹009</t>
  </si>
  <si>
    <t>Ⅱ-43051</t>
  </si>
  <si>
    <t>209D川上町上大竹010</t>
  </si>
  <si>
    <t>Ⅱ-43052</t>
  </si>
  <si>
    <t>209D川上町上大竹011</t>
  </si>
  <si>
    <t>Ⅱ-43053</t>
  </si>
  <si>
    <t>209D川上町上大竹012</t>
  </si>
  <si>
    <t>Ⅱ-43054</t>
  </si>
  <si>
    <t>209D川上町上大竹013</t>
  </si>
  <si>
    <t>Ⅱ-43039</t>
  </si>
  <si>
    <t>209D川上町上大竹014</t>
  </si>
  <si>
    <t>Ⅰ-43055</t>
  </si>
  <si>
    <t>209D川上町上大竹015</t>
  </si>
  <si>
    <t>Ⅱ-43040</t>
  </si>
  <si>
    <t>209D川上町上大竹016</t>
  </si>
  <si>
    <t>Ⅱ-43056-1</t>
  </si>
  <si>
    <t>209D川上町上大竹017</t>
  </si>
  <si>
    <t>Ⅱ-43056-2</t>
  </si>
  <si>
    <t>209D川上町上大竹018</t>
  </si>
  <si>
    <t>Ⅱ-43056-3</t>
  </si>
  <si>
    <t>209J川上町上大竹001</t>
  </si>
  <si>
    <t>111</t>
  </si>
  <si>
    <t>209J川上町上大竹002</t>
  </si>
  <si>
    <t>106</t>
  </si>
  <si>
    <t>209J川上町上大竹003</t>
  </si>
  <si>
    <t>107</t>
  </si>
  <si>
    <t>209J川上町上大竹004</t>
  </si>
  <si>
    <t>109</t>
  </si>
  <si>
    <t>川上町高山</t>
  </si>
  <si>
    <t>209K川上町高山001</t>
  </si>
  <si>
    <t>Ⅱ-1396</t>
  </si>
  <si>
    <t>209K川上町高山002</t>
  </si>
  <si>
    <t>Ⅱ-1397</t>
  </si>
  <si>
    <t>209K川上町高山003</t>
  </si>
  <si>
    <t>Ⅱ-1398</t>
  </si>
  <si>
    <t>209K川上町高山004</t>
  </si>
  <si>
    <t>Ⅱ-1399</t>
  </si>
  <si>
    <t>209K川上町高山005</t>
  </si>
  <si>
    <t>Ⅱ-1400</t>
  </si>
  <si>
    <t>209K川上町高山006</t>
  </si>
  <si>
    <t>Ⅱ-1401</t>
  </si>
  <si>
    <t>209K川上町高山007</t>
  </si>
  <si>
    <t>Ⅱ-1394</t>
  </si>
  <si>
    <t>川上町高山市</t>
  </si>
  <si>
    <t>209K川上町高山市001</t>
  </si>
  <si>
    <t>Ⅱ-1393</t>
  </si>
  <si>
    <t>209D川上町高山市001</t>
  </si>
  <si>
    <t>芋原①</t>
  </si>
  <si>
    <t>209J川上町高山市001</t>
  </si>
  <si>
    <t>112</t>
  </si>
  <si>
    <t>川上町地頭</t>
  </si>
  <si>
    <t>209K川上町地頭001</t>
  </si>
  <si>
    <t>Ⅰ-2542</t>
  </si>
  <si>
    <t>209K川上町地頭002</t>
  </si>
  <si>
    <t>Ⅰ-2543</t>
  </si>
  <si>
    <t>209K川上町地頭003</t>
  </si>
  <si>
    <t>Ⅰ-2544</t>
  </si>
  <si>
    <t>209K川上町地頭004</t>
  </si>
  <si>
    <t>Ⅱ-1423</t>
  </si>
  <si>
    <t>209K川上町地頭005</t>
  </si>
  <si>
    <t>Ⅱ-1424</t>
  </si>
  <si>
    <t>209K川上町地頭006</t>
  </si>
  <si>
    <t>Ⅰ-1377</t>
  </si>
  <si>
    <t>209K川上町地頭007</t>
  </si>
  <si>
    <t>Ⅰ-1378</t>
  </si>
  <si>
    <t>209K川上町地頭008</t>
  </si>
  <si>
    <t>Ⅰ-2537</t>
  </si>
  <si>
    <t>209K川上町地頭009</t>
  </si>
  <si>
    <t>Ⅰ-2538</t>
  </si>
  <si>
    <t>209K川上町地頭010</t>
  </si>
  <si>
    <t>Ⅰ-2539</t>
  </si>
  <si>
    <t>209K川上町地頭011</t>
  </si>
  <si>
    <t>Ⅰ-2540</t>
  </si>
  <si>
    <t>209K川上町地頭012</t>
  </si>
  <si>
    <t>Ⅱ-1411</t>
  </si>
  <si>
    <t>209K川上町地頭013</t>
  </si>
  <si>
    <t>Ⅱ-1412</t>
  </si>
  <si>
    <t>209K川上町地頭014</t>
  </si>
  <si>
    <t>Ⅱ-1415</t>
  </si>
  <si>
    <t>209K川上町地頭015</t>
  </si>
  <si>
    <t>Ⅱ-1417</t>
  </si>
  <si>
    <t>209K川上町地頭016</t>
  </si>
  <si>
    <t>Ⅱ-1418</t>
  </si>
  <si>
    <t>209K川上町地頭017</t>
  </si>
  <si>
    <t>Ⅱ-1419</t>
  </si>
  <si>
    <t>209K川上町地頭018</t>
  </si>
  <si>
    <t>Ⅱ-1456</t>
  </si>
  <si>
    <t>209K川上町地頭019</t>
  </si>
  <si>
    <t>Ⅱ-1457</t>
  </si>
  <si>
    <t>209K川上町地頭020</t>
  </si>
  <si>
    <t>古敷(C)</t>
  </si>
  <si>
    <t>209D川上町地頭001</t>
  </si>
  <si>
    <t>Ⅱ-43022</t>
  </si>
  <si>
    <t>209D川上町地頭002</t>
  </si>
  <si>
    <t>Ⅱ-43035</t>
  </si>
  <si>
    <t>209D川上町地頭003</t>
  </si>
  <si>
    <t>Ⅰ-43028</t>
  </si>
  <si>
    <t>209D川上町地頭004</t>
  </si>
  <si>
    <t>Ⅱ-43016</t>
  </si>
  <si>
    <t>209D川上町地頭005</t>
  </si>
  <si>
    <t>Ⅱ-43026</t>
  </si>
  <si>
    <t>209D川上町地頭006</t>
  </si>
  <si>
    <t>Ⅱ-43027</t>
  </si>
  <si>
    <t>209D川上町地頭007</t>
  </si>
  <si>
    <t>Ⅱ-43036</t>
  </si>
  <si>
    <t>209J川上町地頭001</t>
  </si>
  <si>
    <t>96</t>
  </si>
  <si>
    <t>209J川上町地頭002</t>
  </si>
  <si>
    <t>99</t>
  </si>
  <si>
    <t>209J川上町地頭003</t>
  </si>
  <si>
    <t>98</t>
  </si>
  <si>
    <t>209J川上町地頭004</t>
  </si>
  <si>
    <t>101</t>
  </si>
  <si>
    <t>209J川上町地頭005</t>
  </si>
  <si>
    <t>102</t>
  </si>
  <si>
    <t>川上町下大竹</t>
  </si>
  <si>
    <t>209K川上町下大竹001</t>
  </si>
  <si>
    <t>Ⅰ-1379</t>
  </si>
  <si>
    <t>209K川上町下大竹002</t>
  </si>
  <si>
    <t>Ⅰ-2541</t>
  </si>
  <si>
    <t>209K川上町下大竹003</t>
  </si>
  <si>
    <t>Ⅱ-1425</t>
  </si>
  <si>
    <t>209K川上町下大竹004</t>
  </si>
  <si>
    <t>Ⅱ-1426</t>
  </si>
  <si>
    <t>209K川上町下大竹005</t>
  </si>
  <si>
    <t>Ⅱ-1427</t>
  </si>
  <si>
    <t>209K川上町下大竹006</t>
  </si>
  <si>
    <t>Ⅱ-1403</t>
  </si>
  <si>
    <t>209K川上町下大竹007</t>
  </si>
  <si>
    <t>Ⅱ-1428</t>
  </si>
  <si>
    <t>209D川上町下大竹001</t>
  </si>
  <si>
    <t>Ⅰ-43023</t>
  </si>
  <si>
    <t>209D川上町下大竹002</t>
  </si>
  <si>
    <t>Ⅱ-43024</t>
  </si>
  <si>
    <t>209D川上町下大竹003</t>
  </si>
  <si>
    <t>Ⅱ-43025</t>
  </si>
  <si>
    <t>209D川上町下大竹004</t>
  </si>
  <si>
    <t>Ⅱ-43029</t>
  </si>
  <si>
    <t>209J川上町下大竹001</t>
  </si>
  <si>
    <t>志田</t>
  </si>
  <si>
    <t>川上町臘数</t>
  </si>
  <si>
    <t>209K川上町臘数001</t>
  </si>
  <si>
    <t>Ⅱ-1387</t>
  </si>
  <si>
    <t>209K川上町臘数002</t>
  </si>
  <si>
    <t>Ⅱ-1389</t>
  </si>
  <si>
    <t>209K川上町臘数003</t>
  </si>
  <si>
    <t>Ⅱ-1390</t>
  </si>
  <si>
    <t>209K川上町臘数004</t>
  </si>
  <si>
    <t>Ⅱ-1391</t>
  </si>
  <si>
    <t>209D川上町臘数001</t>
  </si>
  <si>
    <t>Ⅰ-43008</t>
  </si>
  <si>
    <t>209D川上町臘数002</t>
  </si>
  <si>
    <t>Ⅱ-43009</t>
  </si>
  <si>
    <t>209D川上町臘数003</t>
  </si>
  <si>
    <t>Ⅱ-43010</t>
  </si>
  <si>
    <t>209D川上町臘数004</t>
  </si>
  <si>
    <t>Ⅱ-43011</t>
  </si>
  <si>
    <t>209J川上町臘数001</t>
  </si>
  <si>
    <t>91</t>
  </si>
  <si>
    <t>川上町七地</t>
  </si>
  <si>
    <t>209K川上町七地001</t>
  </si>
  <si>
    <t>Ⅱ-1379</t>
  </si>
  <si>
    <t>209K川上町七地002</t>
  </si>
  <si>
    <t>Ⅱ-1380</t>
  </si>
  <si>
    <t>209K川上町七地003</t>
  </si>
  <si>
    <t>Ⅱ-1381</t>
  </si>
  <si>
    <t>209K川上町七地004</t>
  </si>
  <si>
    <t>Ⅱ-1382</t>
  </si>
  <si>
    <t>209K川上町七地005</t>
  </si>
  <si>
    <t>Ⅱ-1402</t>
  </si>
  <si>
    <t>209K川上町七地006</t>
  </si>
  <si>
    <t>Ⅱ-1404</t>
  </si>
  <si>
    <t>209K川上町七地007</t>
  </si>
  <si>
    <t>Ⅱ-1405</t>
  </si>
  <si>
    <t>209K川上町七地008</t>
  </si>
  <si>
    <t>Ⅱ-1406</t>
  </si>
  <si>
    <t>209K川上町七地009</t>
  </si>
  <si>
    <t>Ⅱ-1407</t>
  </si>
  <si>
    <t>209K川上町七地010</t>
  </si>
  <si>
    <t>Ⅱ-1408</t>
  </si>
  <si>
    <t>209K川上町七地011</t>
  </si>
  <si>
    <t>Ⅱ-1409</t>
  </si>
  <si>
    <t>209K川上町七地012</t>
  </si>
  <si>
    <t>Ⅱ-1410</t>
  </si>
  <si>
    <t>209D川上町七地001</t>
  </si>
  <si>
    <t>Ⅱ-43012</t>
  </si>
  <si>
    <t>209J川上町七地001</t>
  </si>
  <si>
    <t>89</t>
  </si>
  <si>
    <t>209J川上町七地002</t>
  </si>
  <si>
    <t>90</t>
  </si>
  <si>
    <t>川上町仁賀</t>
  </si>
  <si>
    <t>209K川上町仁賀001</t>
  </si>
  <si>
    <t>Ⅰ-2545</t>
  </si>
  <si>
    <t>209K川上町仁賀002</t>
  </si>
  <si>
    <t>Ⅰ-2548</t>
  </si>
  <si>
    <t>209K川上町仁賀003</t>
  </si>
  <si>
    <t>Ⅱ-1446</t>
  </si>
  <si>
    <t>209K川上町仁賀004</t>
  </si>
  <si>
    <t>Ⅱ-1447</t>
  </si>
  <si>
    <t>209K川上町仁賀005</t>
  </si>
  <si>
    <t>Ⅱ-1450</t>
  </si>
  <si>
    <t>209K川上町仁賀006</t>
  </si>
  <si>
    <t>Ⅱ-1451</t>
  </si>
  <si>
    <t>209K川上町仁賀007</t>
  </si>
  <si>
    <t>Ⅱ-1452</t>
  </si>
  <si>
    <t>209K川上町仁賀008</t>
  </si>
  <si>
    <t>Ⅱ-1453</t>
  </si>
  <si>
    <t>209K川上町仁賀009</t>
  </si>
  <si>
    <t>Ⅱ-1454</t>
  </si>
  <si>
    <t>209K川上町仁賀010</t>
  </si>
  <si>
    <t>Ⅱ-1455</t>
  </si>
  <si>
    <t>209K川上町仁賀011</t>
  </si>
  <si>
    <t>Ⅱ-1458</t>
  </si>
  <si>
    <t>209K川上町仁賀012</t>
  </si>
  <si>
    <t>Ⅱ-1459</t>
  </si>
  <si>
    <t>209K川上町仁賀013</t>
  </si>
  <si>
    <t>Ⅱ-1460</t>
  </si>
  <si>
    <t>209K川上町仁賀014</t>
  </si>
  <si>
    <t>Ⅱ-1461</t>
  </si>
  <si>
    <t>209K川上町仁賀015</t>
  </si>
  <si>
    <t>Ⅱ-1462</t>
  </si>
  <si>
    <t>209K川上町仁賀016</t>
  </si>
  <si>
    <t>Ⅱ-1463</t>
  </si>
  <si>
    <t>209K川上町仁賀017</t>
  </si>
  <si>
    <t>Ⅱ-1464</t>
  </si>
  <si>
    <t>209K川上町仁賀018</t>
  </si>
  <si>
    <t>Ⅱ-1465</t>
  </si>
  <si>
    <t>209K川上町仁賀019</t>
  </si>
  <si>
    <t>Ⅱ-1466</t>
  </si>
  <si>
    <t>209K川上町仁賀020</t>
  </si>
  <si>
    <t>Ⅱ-1467</t>
  </si>
  <si>
    <t>209K川上町仁賀021</t>
  </si>
  <si>
    <t>Ⅱ-1468</t>
  </si>
  <si>
    <t>209K川上町仁賀022</t>
  </si>
  <si>
    <t>Ⅱ-1469</t>
  </si>
  <si>
    <t>209K川上町仁賀023</t>
  </si>
  <si>
    <t>Ⅱ-1470</t>
  </si>
  <si>
    <t>209K川上町仁賀024</t>
  </si>
  <si>
    <t>Ⅱ-1471</t>
  </si>
  <si>
    <t>209K川上町仁賀025</t>
  </si>
  <si>
    <t>Ⅱ-1472</t>
  </si>
  <si>
    <t>209K川上町仁賀026</t>
  </si>
  <si>
    <t>Ⅱ-1473</t>
  </si>
  <si>
    <t>209K川上町仁賀027</t>
  </si>
  <si>
    <t>大谷(E)</t>
  </si>
  <si>
    <t>209K川上町仁賀028</t>
  </si>
  <si>
    <t>小谷ヶ市(D)</t>
  </si>
  <si>
    <t>209K川上町仁賀029</t>
  </si>
  <si>
    <t>音藤(A)</t>
  </si>
  <si>
    <t>209D川上町仁賀001</t>
  </si>
  <si>
    <t>Ⅱ-43034</t>
  </si>
  <si>
    <t>209D川上町仁賀002</t>
  </si>
  <si>
    <t>Ⅱ-43045</t>
  </si>
  <si>
    <t>209D川上町仁賀003</t>
  </si>
  <si>
    <t>Ⅱ-43060</t>
  </si>
  <si>
    <t>209D川上町仁賀004</t>
  </si>
  <si>
    <t>Ⅰ-43031</t>
  </si>
  <si>
    <t>209D川上町仁賀005</t>
  </si>
  <si>
    <t>Ⅰ-43032</t>
  </si>
  <si>
    <t>209D川上町仁賀006</t>
  </si>
  <si>
    <t>Ⅰ-43033</t>
  </si>
  <si>
    <t>209D川上町仁賀007</t>
  </si>
  <si>
    <t>Ⅰ-43049</t>
  </si>
  <si>
    <t>209D川上町仁賀008</t>
  </si>
  <si>
    <t>Ⅱ-43030</t>
  </si>
  <si>
    <t>209D川上町仁賀009</t>
  </si>
  <si>
    <t>Ⅱ-43046</t>
  </si>
  <si>
    <t>209D川上町仁賀010</t>
  </si>
  <si>
    <t>Ⅱ-43047</t>
  </si>
  <si>
    <t>209D川上町仁賀011</t>
  </si>
  <si>
    <t>Ⅱ-43048</t>
  </si>
  <si>
    <t>209J川上町仁賀001</t>
  </si>
  <si>
    <t>103</t>
  </si>
  <si>
    <t>209J川上町仁賀002</t>
  </si>
  <si>
    <t>104</t>
  </si>
  <si>
    <t>209J川上町仁賀003</t>
  </si>
  <si>
    <t>105</t>
  </si>
  <si>
    <t>209J川上町仁賀004</t>
  </si>
  <si>
    <t>108</t>
  </si>
  <si>
    <t>209J川上町仁賀005</t>
  </si>
  <si>
    <t>110</t>
  </si>
  <si>
    <t>209J川上町仁賀006</t>
  </si>
  <si>
    <t>209J川上町仁賀007</t>
  </si>
  <si>
    <t>新規2</t>
  </si>
  <si>
    <t>川上町三沢</t>
  </si>
  <si>
    <t>209K川上町三沢001</t>
  </si>
  <si>
    <t>Ⅰ-2549</t>
  </si>
  <si>
    <t>209K川上町三沢002</t>
  </si>
  <si>
    <t>Ⅰ-2550</t>
  </si>
  <si>
    <t>209K川上町三沢003</t>
  </si>
  <si>
    <t>Ⅱ-1420</t>
  </si>
  <si>
    <t>209K川上町三沢004</t>
  </si>
  <si>
    <t>Ⅱ-1421</t>
  </si>
  <si>
    <t>209K川上町三沢005</t>
  </si>
  <si>
    <t>Ⅱ-1422</t>
  </si>
  <si>
    <t>209K川上町三沢006</t>
  </si>
  <si>
    <t>Ⅱ-1474</t>
  </si>
  <si>
    <t>209K川上町三沢007</t>
  </si>
  <si>
    <t>Ⅱ-1475</t>
  </si>
  <si>
    <t>209K川上町三沢008</t>
  </si>
  <si>
    <t>Ⅱ-1476</t>
  </si>
  <si>
    <t>209K川上町三沢009</t>
  </si>
  <si>
    <t>Ⅱ-1477</t>
  </si>
  <si>
    <t>209K川上町三沢010</t>
  </si>
  <si>
    <t>Ⅱ-1478</t>
  </si>
  <si>
    <t>209K川上町三沢011</t>
  </si>
  <si>
    <t>Ⅱ-1479</t>
  </si>
  <si>
    <t>209K川上町三沢012</t>
  </si>
  <si>
    <t>Ⅱ-1480</t>
  </si>
  <si>
    <t>209K川上町三沢013</t>
  </si>
  <si>
    <t>Ⅱ-1481</t>
  </si>
  <si>
    <t>209K川上町三沢014</t>
  </si>
  <si>
    <t>Ⅱ-1482</t>
  </si>
  <si>
    <t>209K川上町三沢015</t>
  </si>
  <si>
    <t>Ⅱ-1483</t>
  </si>
  <si>
    <t>209D川上町三沢001</t>
  </si>
  <si>
    <t>Ⅰ-43061</t>
  </si>
  <si>
    <t>209D川上町三沢002</t>
  </si>
  <si>
    <t>Ⅰ-43062</t>
  </si>
  <si>
    <t>209D川上町三沢003</t>
  </si>
  <si>
    <t>Ⅰ-43065</t>
  </si>
  <si>
    <t>209D川上町三沢004</t>
  </si>
  <si>
    <t>Ⅰ-43066</t>
  </si>
  <si>
    <t>209D川上町三沢005</t>
  </si>
  <si>
    <t>Ⅱ-43037</t>
  </si>
  <si>
    <t>209D川上町三沢006</t>
  </si>
  <si>
    <t>Ⅱ-43063</t>
  </si>
  <si>
    <t>209D川上町三沢007</t>
  </si>
  <si>
    <t>Ⅱ-43064</t>
  </si>
  <si>
    <t>209D川上町三沢008</t>
  </si>
  <si>
    <t>Ⅱ-43067</t>
  </si>
  <si>
    <t>209D川上町三沢009</t>
  </si>
  <si>
    <t>Ⅱ-43068</t>
  </si>
  <si>
    <t>209D川上町三沢010</t>
  </si>
  <si>
    <t>Ⅱ-43069</t>
  </si>
  <si>
    <t>209D川上町三沢011</t>
  </si>
  <si>
    <t>Ⅰ-43050</t>
  </si>
  <si>
    <t>209D川上町三沢012</t>
  </si>
  <si>
    <t>Ⅱ-43038</t>
  </si>
  <si>
    <t>209J川上町三沢001</t>
  </si>
  <si>
    <t>92</t>
  </si>
  <si>
    <t>209J川上町三沢002</t>
  </si>
  <si>
    <t>93</t>
  </si>
  <si>
    <t>209J川上町三沢003</t>
  </si>
  <si>
    <t>94</t>
  </si>
  <si>
    <t>209J川上町三沢004</t>
  </si>
  <si>
    <t>新規3</t>
  </si>
  <si>
    <t>川上町吉木</t>
  </si>
  <si>
    <t>209K川上町吉木001</t>
  </si>
  <si>
    <t>Ⅰ-2532</t>
  </si>
  <si>
    <t>川上町領家</t>
  </si>
  <si>
    <t>209K川上町領家001</t>
  </si>
  <si>
    <t>Ⅰ-1375</t>
  </si>
  <si>
    <t>209K川上町領家002</t>
  </si>
  <si>
    <t>Ⅱ-1378</t>
  </si>
  <si>
    <t>209K川上町領家003</t>
  </si>
  <si>
    <t>Ⅱ-1386</t>
  </si>
  <si>
    <t>209K川上町領家004</t>
  </si>
  <si>
    <t>Ⅰ-1374</t>
  </si>
  <si>
    <t>209K川上町領家005</t>
  </si>
  <si>
    <t>Ⅰ-2533</t>
  </si>
  <si>
    <t>209K川上町領家006</t>
  </si>
  <si>
    <t>Ⅰ-2534</t>
  </si>
  <si>
    <t>209K川上町領家007</t>
  </si>
  <si>
    <t>Ⅰ-2535</t>
  </si>
  <si>
    <t>209K川上町領家008</t>
  </si>
  <si>
    <t>Ⅰ-2536</t>
  </si>
  <si>
    <t>209K川上町領家009</t>
  </si>
  <si>
    <t>Ⅱ-1383</t>
  </si>
  <si>
    <t>209K川上町領家010</t>
  </si>
  <si>
    <t>Ⅱ-1384</t>
  </si>
  <si>
    <t>209K川上町領家011</t>
  </si>
  <si>
    <t>Ⅱ-1385</t>
  </si>
  <si>
    <t>209K川上町領家012</t>
  </si>
  <si>
    <t>Ⅱ-1388</t>
  </si>
  <si>
    <t>209K川上町領家013</t>
  </si>
  <si>
    <t>Ⅱ-1413</t>
  </si>
  <si>
    <t>209K川上町領家014</t>
  </si>
  <si>
    <t>Ⅱ-1414</t>
  </si>
  <si>
    <t>209K川上町領家015</t>
  </si>
  <si>
    <t>Ⅱ-1416</t>
  </si>
  <si>
    <t>209D川上町領家001</t>
  </si>
  <si>
    <t>Ⅱ-43014</t>
  </si>
  <si>
    <t>209D川上町領家003</t>
  </si>
  <si>
    <t>Ⅱ-43017</t>
  </si>
  <si>
    <t>209D川上町領家004</t>
  </si>
  <si>
    <t>Ⅱ-43018</t>
  </si>
  <si>
    <t>209D川上町領家005</t>
  </si>
  <si>
    <t>Ⅰ-43007</t>
  </si>
  <si>
    <t>209D川上町領家006</t>
  </si>
  <si>
    <t>Ⅰ-43013</t>
  </si>
  <si>
    <t>209D川上町領家007</t>
  </si>
  <si>
    <t>Ⅰ-43015</t>
  </si>
  <si>
    <t>209D川上町領家008</t>
  </si>
  <si>
    <t>Ⅱ-43001</t>
  </si>
  <si>
    <t>209D川上町領家009</t>
  </si>
  <si>
    <t>Ⅱ-43002</t>
  </si>
  <si>
    <t>209D川上町領家010</t>
  </si>
  <si>
    <t>Ⅱ-43003</t>
  </si>
  <si>
    <t>209D川上町領家011</t>
  </si>
  <si>
    <t>Ⅱ-43004</t>
  </si>
  <si>
    <t>209D川上町領家012</t>
  </si>
  <si>
    <t>Ⅱ-43005</t>
  </si>
  <si>
    <t>209D川上町領家013</t>
  </si>
  <si>
    <t>Ⅱ-43006</t>
  </si>
  <si>
    <t>209D川上町領家014</t>
  </si>
  <si>
    <t>Ⅱ-43019</t>
  </si>
  <si>
    <t>209D川上町領家015</t>
  </si>
  <si>
    <t>Ⅱ-43020</t>
  </si>
  <si>
    <t>209D川上町領家016</t>
  </si>
  <si>
    <t>Ⅱ-43021</t>
  </si>
  <si>
    <t>209D川上町領家017</t>
  </si>
  <si>
    <t>総奥川</t>
  </si>
  <si>
    <t>宇治町穴田</t>
  </si>
  <si>
    <t>209D宇治町穴田001</t>
  </si>
  <si>
    <t>Ⅰ-38106</t>
  </si>
  <si>
    <t>209D宇治町穴田002</t>
  </si>
  <si>
    <t>Ⅱ-38102</t>
  </si>
  <si>
    <t>209D宇治町穴田003</t>
  </si>
  <si>
    <t>Ⅱ-38103</t>
  </si>
  <si>
    <t>209D宇治町穴田004</t>
  </si>
  <si>
    <t>Ⅱ-38104</t>
  </si>
  <si>
    <t>209D宇治町穴田005</t>
  </si>
  <si>
    <t>Ⅱ-38105</t>
  </si>
  <si>
    <t>宇治町宇治</t>
  </si>
  <si>
    <t>209K宇治町宇治001</t>
  </si>
  <si>
    <t>Ⅰ-1280</t>
  </si>
  <si>
    <t>209K宇治町宇治003</t>
  </si>
  <si>
    <t>Ⅰ-2468</t>
  </si>
  <si>
    <t>209K宇治町宇治004</t>
  </si>
  <si>
    <t>Ⅱ-1195</t>
  </si>
  <si>
    <t>209D宇治町宇治001</t>
  </si>
  <si>
    <t>Ⅱ-38007</t>
  </si>
  <si>
    <t>209D宇治町宇治002</t>
  </si>
  <si>
    <t>Ⅱ-38099</t>
  </si>
  <si>
    <t>209D宇治町宇治003</t>
  </si>
  <si>
    <t>Ⅱ-38100</t>
  </si>
  <si>
    <t>209D宇治町宇治004</t>
  </si>
  <si>
    <t>Ⅱ-38107</t>
  </si>
  <si>
    <t>宇治町遠原</t>
  </si>
  <si>
    <t>209K宇治町遠原001</t>
  </si>
  <si>
    <t>Ⅰ-1272</t>
  </si>
  <si>
    <t>209K宇治町遠原002</t>
  </si>
  <si>
    <t>Ⅰ-2461</t>
  </si>
  <si>
    <t>209K宇治町遠原003</t>
  </si>
  <si>
    <t>Ⅰ-2462</t>
  </si>
  <si>
    <t>209K宇治町遠原004</t>
  </si>
  <si>
    <t>Ⅱ-1159</t>
  </si>
  <si>
    <t>209K宇治町遠原005</t>
  </si>
  <si>
    <t>Ⅱ-1160</t>
  </si>
  <si>
    <t>209K宇治町遠原006</t>
  </si>
  <si>
    <t>Ⅱ-1161</t>
  </si>
  <si>
    <t>209K宇治町遠原007</t>
  </si>
  <si>
    <t>Ⅱ-1162</t>
  </si>
  <si>
    <t>209K宇治町遠原008</t>
  </si>
  <si>
    <t>Ⅱ-1163</t>
  </si>
  <si>
    <t>209D宇治町遠原001</t>
  </si>
  <si>
    <t>Ⅰ-38050</t>
  </si>
  <si>
    <t>209D宇治町遠原002</t>
  </si>
  <si>
    <t>Ⅰ-38054</t>
  </si>
  <si>
    <t>209D宇治町遠原003</t>
  </si>
  <si>
    <t>Ⅰ-38055</t>
  </si>
  <si>
    <t>209D宇治町遠原004</t>
  </si>
  <si>
    <t>Ⅰ-38056</t>
  </si>
  <si>
    <t>209D宇治町遠原005</t>
  </si>
  <si>
    <t>Ⅱ-38051</t>
  </si>
  <si>
    <t>209D宇治町遠原006</t>
  </si>
  <si>
    <t>Ⅱ-38052</t>
  </si>
  <si>
    <t>209D宇治町遠原007</t>
  </si>
  <si>
    <t>Ⅱ-38053</t>
  </si>
  <si>
    <t>209D宇治町遠原008</t>
  </si>
  <si>
    <t>Ⅱ-38057</t>
  </si>
  <si>
    <t>209D宇治町遠原009</t>
  </si>
  <si>
    <t>Ⅱ-38058</t>
  </si>
  <si>
    <t>209D宇治町遠原010</t>
  </si>
  <si>
    <t>Ⅱ-38059</t>
  </si>
  <si>
    <t>209D宇治町遠原011</t>
  </si>
  <si>
    <t>Ⅱ-38060</t>
  </si>
  <si>
    <t>209D宇治町遠原012</t>
  </si>
  <si>
    <t>Ⅱ-38061</t>
  </si>
  <si>
    <t>宇治町本郷</t>
  </si>
  <si>
    <t>209K宇治町本郷001</t>
  </si>
  <si>
    <t>Ⅱ-1194</t>
  </si>
  <si>
    <t>209K宇治町本郷002</t>
  </si>
  <si>
    <t>Ⅰ-2463</t>
  </si>
  <si>
    <t>209D宇治町本郷001</t>
  </si>
  <si>
    <t>Ⅰ-38101</t>
  </si>
  <si>
    <t>209D宇治町本郷002</t>
  </si>
  <si>
    <t>Ⅱ-38006</t>
  </si>
  <si>
    <t>奥万田町</t>
  </si>
  <si>
    <t>209K奥万田町001</t>
  </si>
  <si>
    <t>Ⅰ-2498</t>
  </si>
  <si>
    <t>209D奥万田町001</t>
  </si>
  <si>
    <t>Ⅰ-38208</t>
  </si>
  <si>
    <t>209D奥万田町002</t>
  </si>
  <si>
    <t>Ⅰ-38209</t>
  </si>
  <si>
    <t>209D奥万田町003</t>
  </si>
  <si>
    <t>Ⅰ-38210</t>
  </si>
  <si>
    <t>209D奥万田町004</t>
  </si>
  <si>
    <t>Ⅱ-38203</t>
  </si>
  <si>
    <t>209D奥万田町005</t>
  </si>
  <si>
    <t>Ⅱ-38204</t>
  </si>
  <si>
    <t>209D奥万田町006</t>
  </si>
  <si>
    <t>Ⅱ-38207</t>
  </si>
  <si>
    <t>209D奥万田町007</t>
  </si>
  <si>
    <t>Ⅲ-38200</t>
  </si>
  <si>
    <t>209D奥万田町008</t>
  </si>
  <si>
    <t>Ⅲ-38201</t>
  </si>
  <si>
    <t>209D奥万田町009</t>
  </si>
  <si>
    <t>Ⅲ-38202</t>
  </si>
  <si>
    <t>209D奥万田町010</t>
  </si>
  <si>
    <t>Ⅲ-38205</t>
  </si>
  <si>
    <t>209D奥万田町011</t>
  </si>
  <si>
    <t>Ⅲ-38206</t>
  </si>
  <si>
    <t>落合町阿部</t>
  </si>
  <si>
    <t>209K落合町阿部002</t>
  </si>
  <si>
    <t>Ⅰ-1296</t>
  </si>
  <si>
    <t>209K落合町阿部003</t>
  </si>
  <si>
    <t>Ⅰ-1298-1</t>
  </si>
  <si>
    <t>209K落合町阿部004</t>
  </si>
  <si>
    <t>Ⅰ-1298-2</t>
  </si>
  <si>
    <t>209K落合町阿部005</t>
  </si>
  <si>
    <t>Ⅰ-1300</t>
  </si>
  <si>
    <t>209K落合町阿部006</t>
  </si>
  <si>
    <t>Ⅰ-2485</t>
  </si>
  <si>
    <t>209K落合町阿部007</t>
  </si>
  <si>
    <t>Ⅰ-2486</t>
  </si>
  <si>
    <t>209K落合町阿部008</t>
  </si>
  <si>
    <t>Ⅰ-2487</t>
  </si>
  <si>
    <t>209K落合町阿部009</t>
  </si>
  <si>
    <t>Ⅰ-2488</t>
  </si>
  <si>
    <t>209K落合町阿部010</t>
  </si>
  <si>
    <t>Ⅱ-1226</t>
  </si>
  <si>
    <t>209K落合町阿部011</t>
  </si>
  <si>
    <t>Ⅱ-1227</t>
  </si>
  <si>
    <t>209K落合町阿部012</t>
  </si>
  <si>
    <t>Ⅲ-179</t>
  </si>
  <si>
    <t>209D落合町阿部002</t>
  </si>
  <si>
    <t>Ⅰ-38154</t>
  </si>
  <si>
    <t>209D落合町阿部003</t>
  </si>
  <si>
    <t>Ⅰ-38155</t>
  </si>
  <si>
    <t>209D落合町阿部004</t>
  </si>
  <si>
    <t>Ⅰ-38156</t>
  </si>
  <si>
    <t>209D落合町阿部005</t>
  </si>
  <si>
    <t>Ⅰ-38157</t>
  </si>
  <si>
    <t>209D落合町阿部006</t>
  </si>
  <si>
    <t>Ⅰ-38158</t>
  </si>
  <si>
    <t>209D落合町阿部007</t>
  </si>
  <si>
    <t>Ⅰ-38159</t>
  </si>
  <si>
    <t>209D落合町阿部008</t>
  </si>
  <si>
    <t>Ⅰ-38160</t>
  </si>
  <si>
    <t>209D落合町阿部009</t>
  </si>
  <si>
    <t>Ⅰ-38161</t>
  </si>
  <si>
    <t>209D落合町阿部010</t>
  </si>
  <si>
    <t>Ⅰ-38162</t>
  </si>
  <si>
    <t>209D落合町阿部011</t>
  </si>
  <si>
    <t>Ⅰ-38165-1</t>
  </si>
  <si>
    <t>209D落合町阿部012</t>
  </si>
  <si>
    <t>Ⅰ-38165-2</t>
  </si>
  <si>
    <t>209D落合町阿部013</t>
  </si>
  <si>
    <t>Ⅰ-38165-3</t>
  </si>
  <si>
    <t>209D落合町阿部014</t>
  </si>
  <si>
    <t>Ⅰ-38166</t>
  </si>
  <si>
    <t>209D落合町阿部015</t>
  </si>
  <si>
    <t>Ⅰ-38164</t>
  </si>
  <si>
    <t>209D落合町阿部016</t>
  </si>
  <si>
    <t>Ⅰ-38163</t>
  </si>
  <si>
    <t>落合町福地</t>
  </si>
  <si>
    <t>209K落合町福地001</t>
  </si>
  <si>
    <t>Ⅰ-1283</t>
  </si>
  <si>
    <t>209K落合町福地002</t>
  </si>
  <si>
    <t>Ⅰ-1285</t>
  </si>
  <si>
    <t>209K落合町福地003</t>
  </si>
  <si>
    <t>Ⅰ-1290</t>
  </si>
  <si>
    <t>209K落合町福地004</t>
  </si>
  <si>
    <t>Ⅰ-1294</t>
  </si>
  <si>
    <t>209K落合町福地005</t>
  </si>
  <si>
    <t>Ⅰ-2476</t>
  </si>
  <si>
    <t>209K落合町福地007</t>
  </si>
  <si>
    <t>Ⅱ-1208</t>
  </si>
  <si>
    <t>209K落合町福地008</t>
  </si>
  <si>
    <t>Ⅱ-1209</t>
  </si>
  <si>
    <t>209K落合町福地009</t>
  </si>
  <si>
    <t>Ⅱ-1210</t>
  </si>
  <si>
    <t>209K落合町福地010</t>
  </si>
  <si>
    <t>Ⅱ-1211</t>
  </si>
  <si>
    <t>209K落合町福地011</t>
  </si>
  <si>
    <t>Ⅱ-1212</t>
  </si>
  <si>
    <t>209K落合町福地012</t>
  </si>
  <si>
    <t>Ⅱ-1213</t>
  </si>
  <si>
    <t>209K落合町福地013</t>
  </si>
  <si>
    <t>Ⅱ-1214</t>
  </si>
  <si>
    <t>209K落合町福地014</t>
  </si>
  <si>
    <t>Ⅱ-1215</t>
  </si>
  <si>
    <t>209K落合町福地015</t>
  </si>
  <si>
    <t>Ⅱ-1216</t>
  </si>
  <si>
    <t>209K落合町福地016</t>
  </si>
  <si>
    <t>I-1295</t>
  </si>
  <si>
    <t>209D落合町福地001</t>
  </si>
  <si>
    <t>Ⅰ-38148</t>
  </si>
  <si>
    <t>209D落合町福地002</t>
  </si>
  <si>
    <t>Ⅰ-38149</t>
  </si>
  <si>
    <t>209D落合町福地003</t>
  </si>
  <si>
    <t>Ⅰ-38151</t>
  </si>
  <si>
    <t>209D落合町福地004</t>
  </si>
  <si>
    <t>Ⅱ-38136</t>
  </si>
  <si>
    <t>209D落合町福地005</t>
  </si>
  <si>
    <t>Ⅱ-38144</t>
  </si>
  <si>
    <t>209D落合町福地006</t>
  </si>
  <si>
    <t>Ⅱ-38147</t>
  </si>
  <si>
    <t>209D落合町福地007</t>
  </si>
  <si>
    <t>Ⅰ-38138</t>
  </si>
  <si>
    <t>209D落合町福地008</t>
  </si>
  <si>
    <t>Ⅱ-38135</t>
  </si>
  <si>
    <t>209D落合町福地009</t>
  </si>
  <si>
    <t>Ⅱ-38137</t>
  </si>
  <si>
    <t>209D落合町福地010</t>
  </si>
  <si>
    <t>Ⅱ-38139</t>
  </si>
  <si>
    <t>209D落合町福地011</t>
  </si>
  <si>
    <t>Ⅱ-38140</t>
  </si>
  <si>
    <t>209D落合町福地012</t>
  </si>
  <si>
    <t>Ⅱ-38145</t>
  </si>
  <si>
    <t>209D落合町福地013</t>
  </si>
  <si>
    <t>Ⅱ-38152</t>
  </si>
  <si>
    <t>209D落合町福地014</t>
  </si>
  <si>
    <t>Ⅰ-38153-1</t>
  </si>
  <si>
    <t>209J落合町福地001</t>
  </si>
  <si>
    <t>54</t>
  </si>
  <si>
    <t>209J落合町福地002</t>
  </si>
  <si>
    <t>－</t>
  </si>
  <si>
    <t>野坂</t>
  </si>
  <si>
    <t>落合町近似</t>
  </si>
  <si>
    <t>209K落合町近似001</t>
  </si>
  <si>
    <t>Ⅰ-1288</t>
  </si>
  <si>
    <t>209K落合町近似002</t>
  </si>
  <si>
    <t>Ⅰ-1289</t>
  </si>
  <si>
    <t>209K落合町近似003</t>
  </si>
  <si>
    <t>Ⅰ-1291</t>
  </si>
  <si>
    <t>209K落合町近似004</t>
  </si>
  <si>
    <t>Ⅰ-1293</t>
  </si>
  <si>
    <t>209K落合町近似005</t>
  </si>
  <si>
    <t>Ⅰ-1299</t>
  </si>
  <si>
    <t>209K落合町近似006</t>
  </si>
  <si>
    <t>Ⅰ-2480</t>
  </si>
  <si>
    <t>209K落合町近似007</t>
  </si>
  <si>
    <t>Ⅰ-2481</t>
  </si>
  <si>
    <t>209K落合町近似008</t>
  </si>
  <si>
    <t>Ⅰ-2482</t>
  </si>
  <si>
    <t>209K落合町近似009</t>
  </si>
  <si>
    <t>Ⅰ-2483</t>
  </si>
  <si>
    <t>209K落合町近似010</t>
  </si>
  <si>
    <t>Ⅰ-2484</t>
  </si>
  <si>
    <t>209K落合町近似011</t>
  </si>
  <si>
    <t>Ⅰ-1287</t>
  </si>
  <si>
    <t>209K落合町近似012</t>
  </si>
  <si>
    <t>Ⅱ-1223</t>
  </si>
  <si>
    <t>209K落合町近似013</t>
  </si>
  <si>
    <t>Ⅱ-1224</t>
  </si>
  <si>
    <t>209K落合町近似014</t>
  </si>
  <si>
    <t>Ⅱ-1225</t>
  </si>
  <si>
    <t>209D落合町近似001</t>
  </si>
  <si>
    <t>Ⅰ-38167</t>
  </si>
  <si>
    <t>209D落合町近似002</t>
  </si>
  <si>
    <t>Ⅰ-38168</t>
  </si>
  <si>
    <t>209D落合町近似003</t>
  </si>
  <si>
    <t>Ⅰ-38169</t>
  </si>
  <si>
    <t>209D落合町近似004</t>
  </si>
  <si>
    <t>Ⅰ-38170</t>
  </si>
  <si>
    <t>209D落合町近似005</t>
  </si>
  <si>
    <t>Ⅰ-38171</t>
  </si>
  <si>
    <t>209D落合町近似006</t>
  </si>
  <si>
    <t>Ⅰ-38173-1</t>
  </si>
  <si>
    <t>209D落合町近似007</t>
  </si>
  <si>
    <t>Ⅰ-38173-2</t>
  </si>
  <si>
    <t>209D落合町近似008</t>
  </si>
  <si>
    <t>Ⅰ-38174</t>
  </si>
  <si>
    <t>209D落合町近似009</t>
  </si>
  <si>
    <t>Ⅰ-38175</t>
  </si>
  <si>
    <t>209D落合町近似010</t>
  </si>
  <si>
    <t>Ⅱ-38172</t>
  </si>
  <si>
    <t>落合町原田</t>
  </si>
  <si>
    <t>209K落合町原田001</t>
  </si>
  <si>
    <t>Ⅰ-2478</t>
  </si>
  <si>
    <t>209K落合町原田002</t>
  </si>
  <si>
    <t>Ⅲ-178</t>
  </si>
  <si>
    <t>209D落合町原田001</t>
  </si>
  <si>
    <t>Ⅰ-38153-2</t>
  </si>
  <si>
    <t>209D落合町原田002</t>
  </si>
  <si>
    <t>Ⅰ-38153-3</t>
  </si>
  <si>
    <t>209D落合町原田003</t>
  </si>
  <si>
    <t>Ⅰ-38153-4</t>
  </si>
  <si>
    <t>209D落合町原田004</t>
  </si>
  <si>
    <t>Ⅰ-38153-5</t>
  </si>
  <si>
    <t>209D落合町原田005</t>
  </si>
  <si>
    <t>Ⅰ-38153-6</t>
  </si>
  <si>
    <t>御前町</t>
  </si>
  <si>
    <t>209K御前町001</t>
  </si>
  <si>
    <t>Ⅰ-1286</t>
  </si>
  <si>
    <t>上谷町</t>
  </si>
  <si>
    <t>209K上谷町001</t>
  </si>
  <si>
    <t>Ⅱ-1245</t>
  </si>
  <si>
    <t>209D上谷町001</t>
  </si>
  <si>
    <t>Ⅰ-38213</t>
  </si>
  <si>
    <t>209D上谷町002</t>
  </si>
  <si>
    <t>Ⅱ-38214</t>
  </si>
  <si>
    <t>209D上谷町003</t>
  </si>
  <si>
    <t>Ⅱ-38215</t>
  </si>
  <si>
    <t>川端町</t>
  </si>
  <si>
    <t>209D川端町001</t>
  </si>
  <si>
    <t>Ⅱ-38134</t>
  </si>
  <si>
    <t>川面町</t>
  </si>
  <si>
    <t>209K川面町001</t>
  </si>
  <si>
    <t>Ⅰ-1270</t>
  </si>
  <si>
    <t>209K川面町002</t>
  </si>
  <si>
    <t>Ⅰ-2453</t>
  </si>
  <si>
    <t>209K川面町003</t>
  </si>
  <si>
    <t>Ⅰ-2455</t>
  </si>
  <si>
    <t>209K川面町004</t>
  </si>
  <si>
    <t>Ⅰ-2454</t>
  </si>
  <si>
    <t>209K川面町005</t>
  </si>
  <si>
    <t>Ⅱ-1135</t>
  </si>
  <si>
    <t>209K川面町006</t>
  </si>
  <si>
    <t>Ⅱ-1136</t>
  </si>
  <si>
    <t>209K川面町007</t>
  </si>
  <si>
    <t>Ⅱ-1137</t>
  </si>
  <si>
    <t>209K川面町008</t>
  </si>
  <si>
    <t>Ⅱ-1138</t>
  </si>
  <si>
    <t>209K川面町009</t>
  </si>
  <si>
    <t>Ⅱ-1139</t>
  </si>
  <si>
    <t>209K川面町010</t>
  </si>
  <si>
    <t>Ⅱ-1140</t>
  </si>
  <si>
    <t>209K川面町011</t>
  </si>
  <si>
    <t>Ⅱ-1141</t>
  </si>
  <si>
    <t>209K川面町012</t>
  </si>
  <si>
    <t>Ⅱ-1142</t>
  </si>
  <si>
    <t>209K川面町013</t>
  </si>
  <si>
    <t>Ⅱ-1143</t>
  </si>
  <si>
    <t>209K川面町014</t>
  </si>
  <si>
    <t>Ⅱ-1144</t>
  </si>
  <si>
    <t>209K川面町015</t>
  </si>
  <si>
    <t>Ⅱ-1145</t>
  </si>
  <si>
    <t>209K川面町016</t>
  </si>
  <si>
    <t>Ⅱ-1146</t>
  </si>
  <si>
    <t>209K川面町017</t>
  </si>
  <si>
    <t>Ⅱ-1147</t>
  </si>
  <si>
    <t>209K川面町018</t>
  </si>
  <si>
    <t>Ⅱ-1149</t>
  </si>
  <si>
    <t>209K川面町019</t>
  </si>
  <si>
    <t>Ⅱ-1150</t>
  </si>
  <si>
    <t>209K川面町020</t>
  </si>
  <si>
    <t>Ⅱ-1133</t>
  </si>
  <si>
    <t>209K川面町021</t>
  </si>
  <si>
    <t>Ⅱ-1134</t>
  </si>
  <si>
    <t>209D川面町001</t>
  </si>
  <si>
    <t>Ⅰ-38041</t>
  </si>
  <si>
    <t>209D川面町002</t>
  </si>
  <si>
    <t>Ⅰ-38042</t>
  </si>
  <si>
    <t>209D川面町003</t>
  </si>
  <si>
    <t>Ⅱ-38043</t>
  </si>
  <si>
    <t>209D川面町004</t>
  </si>
  <si>
    <t>Ⅱ-38044</t>
  </si>
  <si>
    <t>209D川面町005</t>
  </si>
  <si>
    <t>Ⅱ-38037</t>
  </si>
  <si>
    <t>209D川面町006</t>
  </si>
  <si>
    <t>Ⅱ-38040-1</t>
  </si>
  <si>
    <t>209D川面町007</t>
  </si>
  <si>
    <t>Ⅱ-38040-2</t>
  </si>
  <si>
    <t>209D川面町008</t>
  </si>
  <si>
    <t>Ⅱ-38040-3</t>
  </si>
  <si>
    <t>209D川面町009</t>
  </si>
  <si>
    <t>Ⅱ-38040-4</t>
  </si>
  <si>
    <t>209D川面町010</t>
  </si>
  <si>
    <t>Ⅱ-38039-1</t>
  </si>
  <si>
    <t>209D川面町011</t>
  </si>
  <si>
    <t>Ⅱ-38039-2</t>
  </si>
  <si>
    <t>209D川面町012</t>
  </si>
  <si>
    <t>9日</t>
  </si>
  <si>
    <t>Ⅱ-38081</t>
  </si>
  <si>
    <t>209D川面町013</t>
  </si>
  <si>
    <t>Ⅱ-38082-1</t>
  </si>
  <si>
    <t>209D川面町014</t>
  </si>
  <si>
    <t>Ⅱ-38082-2</t>
  </si>
  <si>
    <t>209D川面町015</t>
  </si>
  <si>
    <t>Ⅱ-38038-1</t>
  </si>
  <si>
    <t>209D川面町016</t>
  </si>
  <si>
    <t>Ⅱ-38038-2</t>
  </si>
  <si>
    <t>209D川面町017</t>
  </si>
  <si>
    <t>Ⅱ-38038-3</t>
  </si>
  <si>
    <t>209D川面町018</t>
  </si>
  <si>
    <t>Ⅱ-38038-4</t>
  </si>
  <si>
    <t>209D川面町019</t>
  </si>
  <si>
    <t>Ⅱ-38038-5</t>
  </si>
  <si>
    <t>209D川面町020</t>
  </si>
  <si>
    <t>Ⅱ-38038-6</t>
  </si>
  <si>
    <t>209D川面町021</t>
  </si>
  <si>
    <t>Ⅱ-38038-7</t>
  </si>
  <si>
    <t>209D川面町022</t>
  </si>
  <si>
    <t>Ⅱ-38038-8</t>
  </si>
  <si>
    <t>209D川面町023</t>
  </si>
  <si>
    <t>Ⅱ-38038-9</t>
  </si>
  <si>
    <t>209D川面町024</t>
  </si>
  <si>
    <t>Ⅱ-38038-10</t>
  </si>
  <si>
    <t>209D川面町025</t>
  </si>
  <si>
    <t>Ⅱ-38038-11</t>
  </si>
  <si>
    <t>209D川面町026</t>
  </si>
  <si>
    <t>Ⅱ-38084</t>
  </si>
  <si>
    <t>209D川面町027</t>
  </si>
  <si>
    <t>Ⅱ-38036</t>
  </si>
  <si>
    <t>209J川面町001</t>
  </si>
  <si>
    <t>50</t>
  </si>
  <si>
    <t>小高下町</t>
  </si>
  <si>
    <t>209K小高下町001</t>
  </si>
  <si>
    <t>Ⅱ-1240</t>
  </si>
  <si>
    <t>209K小高下町002</t>
  </si>
  <si>
    <t>Ⅱ-1241</t>
  </si>
  <si>
    <t>209K小高下町003</t>
  </si>
  <si>
    <t>Ⅱ-1242</t>
  </si>
  <si>
    <t>209K小高下町004</t>
  </si>
  <si>
    <t>Ⅱ-1243</t>
  </si>
  <si>
    <t>209K小高下町005</t>
  </si>
  <si>
    <t>Ⅰ-1284</t>
  </si>
  <si>
    <t>209D小高下町001</t>
  </si>
  <si>
    <t>Ⅰ-38196</t>
  </si>
  <si>
    <t>209D小高下町002</t>
  </si>
  <si>
    <t>Ⅰ-38197</t>
  </si>
  <si>
    <t>209D小高下町003</t>
  </si>
  <si>
    <t>Ⅰ-38198</t>
  </si>
  <si>
    <t>209D小高下町004</t>
  </si>
  <si>
    <t>Ⅱ-38199</t>
  </si>
  <si>
    <t>巨瀬町</t>
  </si>
  <si>
    <t>209K巨瀬町001</t>
  </si>
  <si>
    <t>Ⅰ-1256</t>
  </si>
  <si>
    <t>209K巨瀬町002</t>
  </si>
  <si>
    <t>Ⅰ-1259</t>
  </si>
  <si>
    <t>209K巨瀬町003</t>
  </si>
  <si>
    <t>Ⅰ-2452</t>
  </si>
  <si>
    <t>209K巨瀬町004</t>
  </si>
  <si>
    <t>Ⅰ-1260</t>
  </si>
  <si>
    <t>209K巨瀬町005</t>
  </si>
  <si>
    <t>Ⅰ-1262</t>
  </si>
  <si>
    <t>209K巨瀬町006</t>
  </si>
  <si>
    <t>Ⅰ-1264-1</t>
  </si>
  <si>
    <t>209K巨瀬町007</t>
  </si>
  <si>
    <t>Ⅰ-1264-2</t>
  </si>
  <si>
    <t>209K巨瀬町008</t>
  </si>
  <si>
    <t>Ⅰ-2464</t>
  </si>
  <si>
    <t>209K巨瀬町009</t>
  </si>
  <si>
    <t>Ⅰ-2465</t>
  </si>
  <si>
    <t>209K巨瀬町010</t>
  </si>
  <si>
    <t>Ⅰ-2466</t>
  </si>
  <si>
    <t>209K巨瀬町011</t>
  </si>
  <si>
    <t>Ⅱ-1129</t>
  </si>
  <si>
    <t>209K巨瀬町012</t>
  </si>
  <si>
    <t>Ⅱ-1130</t>
  </si>
  <si>
    <t>209K巨瀬町013</t>
  </si>
  <si>
    <t>Ⅱ-1175</t>
  </si>
  <si>
    <t>209K巨瀬町014</t>
  </si>
  <si>
    <t>Ⅱ-1176</t>
  </si>
  <si>
    <t>209K巨瀬町015</t>
  </si>
  <si>
    <t>Ⅱ-1177</t>
  </si>
  <si>
    <t>209K巨瀬町016</t>
  </si>
  <si>
    <t>Ⅱ-1178</t>
  </si>
  <si>
    <t>209K巨瀬町017</t>
  </si>
  <si>
    <t>Ⅱ-1179</t>
  </si>
  <si>
    <t>209K巨瀬町018</t>
  </si>
  <si>
    <t>Ⅱ-1180</t>
  </si>
  <si>
    <t>209K巨瀬町019</t>
  </si>
  <si>
    <t>Ⅱ-1181</t>
  </si>
  <si>
    <t>209K巨瀬町020</t>
  </si>
  <si>
    <t>Ⅱ-1182</t>
  </si>
  <si>
    <t>209K巨瀬町021</t>
  </si>
  <si>
    <t>Ⅱ-1183</t>
  </si>
  <si>
    <t>209K巨瀬町022</t>
  </si>
  <si>
    <t>Ⅱ-1184</t>
  </si>
  <si>
    <t>209K巨瀬町023</t>
  </si>
  <si>
    <t>Ⅱ-1185</t>
  </si>
  <si>
    <t>209K巨瀬町024</t>
  </si>
  <si>
    <t>Ⅱ-1186</t>
  </si>
  <si>
    <t>209K巨瀬町025</t>
  </si>
  <si>
    <t>Ⅱ-1187</t>
  </si>
  <si>
    <t>209K巨瀬町026</t>
  </si>
  <si>
    <t>Ⅱ-1188</t>
  </si>
  <si>
    <t>209K巨瀬町027</t>
  </si>
  <si>
    <t>Ⅰ-1258</t>
  </si>
  <si>
    <t>209D巨瀬町001</t>
  </si>
  <si>
    <t>Ⅰ-38085</t>
  </si>
  <si>
    <t>209D巨瀬町002</t>
  </si>
  <si>
    <t>Ⅰ-38086</t>
  </si>
  <si>
    <t>209D巨瀬町003</t>
  </si>
  <si>
    <t>Ⅱ-38087</t>
  </si>
  <si>
    <t>209D巨瀬町004</t>
  </si>
  <si>
    <t>Ⅱ-38016</t>
  </si>
  <si>
    <t>209D巨瀬町005</t>
  </si>
  <si>
    <t>Ⅱ-38088</t>
  </si>
  <si>
    <t>209D巨瀬町006</t>
  </si>
  <si>
    <t>Ⅱ-38089</t>
  </si>
  <si>
    <t>209D巨瀬町007</t>
  </si>
  <si>
    <t>Ⅱ-38030</t>
  </si>
  <si>
    <t>209D巨瀬町008</t>
  </si>
  <si>
    <t>Ⅱ-38031</t>
  </si>
  <si>
    <t>209D巨瀬町009</t>
  </si>
  <si>
    <t>Ⅱ-38090</t>
  </si>
  <si>
    <t>209J巨瀬町001</t>
  </si>
  <si>
    <t>47</t>
  </si>
  <si>
    <t>209J巨瀬町002</t>
  </si>
  <si>
    <t>48</t>
  </si>
  <si>
    <t>209J巨瀬町003</t>
  </si>
  <si>
    <t>新規</t>
  </si>
  <si>
    <t>下谷町</t>
  </si>
  <si>
    <t>209D下谷町001</t>
  </si>
  <si>
    <t>Ⅰ-38176</t>
  </si>
  <si>
    <t>高倉町飯部</t>
  </si>
  <si>
    <t>209K高倉町飯部001</t>
  </si>
  <si>
    <t>Ⅰ-1266</t>
  </si>
  <si>
    <t>209K高倉町飯部002</t>
  </si>
  <si>
    <t>Ⅰ-1268</t>
  </si>
  <si>
    <t>209K高倉町飯部003</t>
  </si>
  <si>
    <t>Ⅰ-1269</t>
  </si>
  <si>
    <t>209K高倉町飯部004</t>
  </si>
  <si>
    <t>Ⅰ-2458</t>
  </si>
  <si>
    <t>209K高倉町飯部005</t>
  </si>
  <si>
    <t>Ⅱ-1152-1</t>
  </si>
  <si>
    <t>209K高倉町飯部006</t>
  </si>
  <si>
    <t>Ⅱ-1152-2</t>
  </si>
  <si>
    <t>209K高倉町飯部007</t>
  </si>
  <si>
    <t>Ⅱ-1153</t>
  </si>
  <si>
    <t>209K高倉町飯部008</t>
  </si>
  <si>
    <t>Ⅱ-1154</t>
  </si>
  <si>
    <t>209K高倉町飯部009</t>
  </si>
  <si>
    <t>Ⅱ-1156</t>
  </si>
  <si>
    <t>209K高倉町飯部010</t>
  </si>
  <si>
    <t>Ⅱ-1157</t>
  </si>
  <si>
    <t>209K高倉町飯部011</t>
  </si>
  <si>
    <t>Ⅱ-1158</t>
  </si>
  <si>
    <t>209K高倉町飯部012</t>
  </si>
  <si>
    <t>Ⅱ-1165</t>
  </si>
  <si>
    <t>209K高倉町飯部013</t>
  </si>
  <si>
    <t>Ⅱ-1166</t>
  </si>
  <si>
    <t>209K高倉町飯部014</t>
  </si>
  <si>
    <t>Ⅱ-1167</t>
  </si>
  <si>
    <t>209K高倉町飯部015</t>
  </si>
  <si>
    <t>Ⅱ-1164</t>
  </si>
  <si>
    <t>209D高倉町飯部001</t>
  </si>
  <si>
    <t>Ⅰ-38048</t>
  </si>
  <si>
    <t>209D高倉町飯部002</t>
  </si>
  <si>
    <t>Ⅰ-38049</t>
  </si>
  <si>
    <t>209D高倉町飯部003</t>
  </si>
  <si>
    <t>Ⅰ-38065</t>
  </si>
  <si>
    <t>209D高倉町飯部004</t>
  </si>
  <si>
    <t>Ⅰ-38066-1</t>
  </si>
  <si>
    <t>209D高倉町飯部005</t>
  </si>
  <si>
    <t>Ⅰ-38066-2</t>
  </si>
  <si>
    <t>209D高倉町飯部006</t>
  </si>
  <si>
    <t>Ⅰ-38068</t>
  </si>
  <si>
    <t>209D高倉町飯部007</t>
  </si>
  <si>
    <t>Ⅱ-38045</t>
  </si>
  <si>
    <t>209D高倉町飯部008</t>
  </si>
  <si>
    <t>Ⅱ-38064</t>
  </si>
  <si>
    <t>209D高倉町飯部009</t>
  </si>
  <si>
    <t>Ⅱ-38067</t>
  </si>
  <si>
    <t>209D高倉町飯部010</t>
  </si>
  <si>
    <t>Ⅱ-38046</t>
  </si>
  <si>
    <t>209D高倉町飯部011</t>
  </si>
  <si>
    <t>Ⅱ-38047</t>
  </si>
  <si>
    <t>209D高倉町飯部012</t>
  </si>
  <si>
    <t>Ⅱ-38062</t>
  </si>
  <si>
    <t>209J高倉町飯部001</t>
  </si>
  <si>
    <t>44</t>
  </si>
  <si>
    <t>209J高倉町飯部002</t>
  </si>
  <si>
    <t>46</t>
  </si>
  <si>
    <t>高倉町大瀬八長</t>
  </si>
  <si>
    <t>209K高倉町大瀬八長001</t>
  </si>
  <si>
    <t>Ⅰ-2472</t>
  </si>
  <si>
    <t>209K高倉町大瀬八長002</t>
  </si>
  <si>
    <t>Ⅱ-1222</t>
  </si>
  <si>
    <t>209D高倉町大瀬八長001</t>
  </si>
  <si>
    <t>Ⅰ-38122</t>
  </si>
  <si>
    <t>209D高倉町大瀬八長002</t>
  </si>
  <si>
    <t>Ⅰ-38125-1</t>
  </si>
  <si>
    <t>209D高倉町大瀬八長003</t>
  </si>
  <si>
    <t>Ⅰ-38125-2</t>
  </si>
  <si>
    <t>209D高倉町大瀬八長004</t>
  </si>
  <si>
    <t>Ⅰ-38126</t>
  </si>
  <si>
    <t>209D高倉町大瀬八長005</t>
  </si>
  <si>
    <t>Ⅰ-38127</t>
  </si>
  <si>
    <t>209D高倉町大瀬八長006</t>
  </si>
  <si>
    <t>Ⅰ-38128</t>
  </si>
  <si>
    <t>209D高倉町大瀬八長007</t>
  </si>
  <si>
    <t>Ⅱ-38123</t>
  </si>
  <si>
    <t>209D高倉町大瀬八長008</t>
  </si>
  <si>
    <t>Ⅱ-38124-1</t>
  </si>
  <si>
    <t>209D高倉町大瀬八長009</t>
  </si>
  <si>
    <t>Ⅱ-38124-2</t>
  </si>
  <si>
    <t>209D高倉町大瀬八長010</t>
  </si>
  <si>
    <t>Ⅱ-38129</t>
  </si>
  <si>
    <t>高倉町田井</t>
  </si>
  <si>
    <t>209K高倉町田井001</t>
  </si>
  <si>
    <t>Ⅰ-1274</t>
  </si>
  <si>
    <t>209K高倉町田井002</t>
  </si>
  <si>
    <t>Ⅰ-1278</t>
  </si>
  <si>
    <t>209K高倉町田井003</t>
  </si>
  <si>
    <t>Ⅰ-2456</t>
  </si>
  <si>
    <t>209K高倉町田井004</t>
  </si>
  <si>
    <t>Ⅰ-2457</t>
  </si>
  <si>
    <t>209K高倉町田井005</t>
  </si>
  <si>
    <t>Ⅰ-2469</t>
  </si>
  <si>
    <t>209K高倉町田井006</t>
  </si>
  <si>
    <t>Ⅰ-2470</t>
  </si>
  <si>
    <t>209K高倉町田井007</t>
  </si>
  <si>
    <t>Ⅰ-2471</t>
  </si>
  <si>
    <t>209K高倉町田井008</t>
  </si>
  <si>
    <t>Ⅰ-1273</t>
  </si>
  <si>
    <t>209K高倉町田井009</t>
  </si>
  <si>
    <t>Ⅱ-1171</t>
  </si>
  <si>
    <t>209K高倉町田井010</t>
  </si>
  <si>
    <t>Ⅱ-1172</t>
  </si>
  <si>
    <t>209K高倉町田井011</t>
  </si>
  <si>
    <t>Ⅱ-1173</t>
  </si>
  <si>
    <t>209K高倉町田井012</t>
  </si>
  <si>
    <t>Ⅱ-1174</t>
  </si>
  <si>
    <t>209K高倉町田井013</t>
  </si>
  <si>
    <t>Ⅱ-1217</t>
  </si>
  <si>
    <t>209K高倉町田井014</t>
  </si>
  <si>
    <t>Ⅱ-1218</t>
  </si>
  <si>
    <t>209K高倉町田井015</t>
  </si>
  <si>
    <t>Ⅱ-1170</t>
  </si>
  <si>
    <t>209D高倉町田井001</t>
  </si>
  <si>
    <t>Ⅰ-38077</t>
  </si>
  <si>
    <t>209D高倉町田井002</t>
  </si>
  <si>
    <t>Ⅰ-38080</t>
  </si>
  <si>
    <t>209D高倉町田井003</t>
  </si>
  <si>
    <t>Ⅰ-38108</t>
  </si>
  <si>
    <t>209D高倉町田井004</t>
  </si>
  <si>
    <t>Ⅰ-38109</t>
  </si>
  <si>
    <t>209D高倉町田井005</t>
  </si>
  <si>
    <t>Ⅰ-38110</t>
  </si>
  <si>
    <t>209D高倉町田井006</t>
  </si>
  <si>
    <t>Ⅰ-38111</t>
  </si>
  <si>
    <t>209D高倉町田井007</t>
  </si>
  <si>
    <t>Ⅰ-38113</t>
  </si>
  <si>
    <t>209D高倉町田井008</t>
  </si>
  <si>
    <t>Ⅰ-38114</t>
  </si>
  <si>
    <t>209D高倉町田井009</t>
  </si>
  <si>
    <t>Ⅰ-38121</t>
  </si>
  <si>
    <t>209D高倉町田井010</t>
  </si>
  <si>
    <t>Ⅰ-38071</t>
  </si>
  <si>
    <t>209D高倉町田井011</t>
  </si>
  <si>
    <t>Ⅱ-38079</t>
  </si>
  <si>
    <t>209D高倉町田井012</t>
  </si>
  <si>
    <t>Ⅱ-38112</t>
  </si>
  <si>
    <t>209D高倉町田井013</t>
  </si>
  <si>
    <t>Ⅱ-38078</t>
  </si>
  <si>
    <t>209D高倉町田井014</t>
  </si>
  <si>
    <t>Ⅱ-38076</t>
  </si>
  <si>
    <t>209D高倉町田井015</t>
  </si>
  <si>
    <t>Ⅱ-38075</t>
  </si>
  <si>
    <t>玉川町下切</t>
  </si>
  <si>
    <t>209K玉川町下切001</t>
  </si>
  <si>
    <t>Ⅱ-1231</t>
  </si>
  <si>
    <t>209K玉川町下切002</t>
  </si>
  <si>
    <t>Ⅱ-1247</t>
  </si>
  <si>
    <t>209K玉川町下切003</t>
  </si>
  <si>
    <t>Ⅱ-1248</t>
  </si>
  <si>
    <t>209K玉川町下切004</t>
  </si>
  <si>
    <t>Ⅱ-1249</t>
  </si>
  <si>
    <t>209K玉川町下切005</t>
  </si>
  <si>
    <t>Ⅱ-1250</t>
  </si>
  <si>
    <t>209J玉川町下切001</t>
  </si>
  <si>
    <t>55</t>
  </si>
  <si>
    <t>209J玉川町下切002</t>
  </si>
  <si>
    <t>56</t>
  </si>
  <si>
    <t>209J玉川町下切003</t>
  </si>
  <si>
    <t>大成</t>
  </si>
  <si>
    <t>玉川町玉</t>
  </si>
  <si>
    <t>209K玉川町玉001</t>
  </si>
  <si>
    <t>Ⅱ-1228</t>
  </si>
  <si>
    <t>209K玉川町玉002</t>
  </si>
  <si>
    <t>Ⅱ-1229</t>
  </si>
  <si>
    <t>209K玉川町玉003</t>
  </si>
  <si>
    <t>Ⅱ-1230</t>
  </si>
  <si>
    <t>209K玉川町玉004</t>
  </si>
  <si>
    <t>Ⅱ-1232</t>
  </si>
  <si>
    <t>209K玉川町玉005</t>
  </si>
  <si>
    <t>Ⅰ-1302</t>
  </si>
  <si>
    <t>209K玉川町玉006</t>
  </si>
  <si>
    <t>Ⅰ-1307</t>
  </si>
  <si>
    <t>209K玉川町玉007</t>
  </si>
  <si>
    <t>Ⅰ-1308</t>
  </si>
  <si>
    <t>209K玉川町玉008</t>
  </si>
  <si>
    <t>Ⅰ-1310</t>
  </si>
  <si>
    <t>209K玉川町玉009</t>
  </si>
  <si>
    <t>Ⅰ-2489</t>
  </si>
  <si>
    <t>209K玉川町玉010</t>
  </si>
  <si>
    <t>Ⅰ-2493</t>
  </si>
  <si>
    <t>209K玉川町玉011</t>
  </si>
  <si>
    <t>Ⅰ-2494</t>
  </si>
  <si>
    <t>209K玉川町玉012</t>
  </si>
  <si>
    <t>Ⅰ-2500</t>
  </si>
  <si>
    <t>209K玉川町玉013</t>
  </si>
  <si>
    <t>Ⅰ-2501</t>
  </si>
  <si>
    <t>209K玉川町玉014</t>
  </si>
  <si>
    <t>Ⅰ-2502</t>
  </si>
  <si>
    <t>209K玉川町玉015</t>
  </si>
  <si>
    <t>玉-01</t>
  </si>
  <si>
    <t>209D玉川町玉001</t>
  </si>
  <si>
    <t>Ⅰ-38184</t>
  </si>
  <si>
    <t>209D玉川町玉002</t>
  </si>
  <si>
    <t>Ⅰ-38185</t>
  </si>
  <si>
    <t>209D玉川町玉003</t>
  </si>
  <si>
    <t>Ⅱ-38186</t>
  </si>
  <si>
    <t>209D玉川町玉004</t>
  </si>
  <si>
    <t>Ⅱ-38187</t>
  </si>
  <si>
    <t>209D玉川町玉005</t>
  </si>
  <si>
    <t>Ⅱ-38188</t>
  </si>
  <si>
    <t>209D玉川町玉006</t>
  </si>
  <si>
    <t>Ⅱ-38189</t>
  </si>
  <si>
    <t>209D玉川町玉007</t>
  </si>
  <si>
    <t>Ⅰ-38190</t>
  </si>
  <si>
    <t>209D玉川町玉008</t>
  </si>
  <si>
    <t>Ⅱ-38191</t>
  </si>
  <si>
    <t>209D玉川町玉009</t>
  </si>
  <si>
    <t>Ⅰ-38217</t>
  </si>
  <si>
    <t>209D玉川町玉010</t>
  </si>
  <si>
    <t>Ⅰ-38218</t>
  </si>
  <si>
    <t>209D玉川町玉011</t>
  </si>
  <si>
    <t>Ⅰ-38219</t>
  </si>
  <si>
    <t>Ⅰ-38220</t>
  </si>
  <si>
    <t>209D玉川町玉013</t>
  </si>
  <si>
    <t>Ⅱ-38221</t>
  </si>
  <si>
    <t>玉川町増原</t>
  </si>
  <si>
    <t>209K玉川町増原001</t>
  </si>
  <si>
    <t>Ⅱ-1251</t>
  </si>
  <si>
    <t>209K玉川町増原002</t>
  </si>
  <si>
    <t>Ⅱ-1252</t>
  </si>
  <si>
    <t>209K玉川町増原003</t>
  </si>
  <si>
    <t>Ⅱ-1253</t>
  </si>
  <si>
    <t>209K玉川町増原004</t>
  </si>
  <si>
    <t>Ⅱ-1254</t>
  </si>
  <si>
    <t>209K玉川町増原005</t>
  </si>
  <si>
    <t>Ⅱ-1255</t>
  </si>
  <si>
    <t>209K玉川町増原006</t>
  </si>
  <si>
    <t>Ⅱ-1256</t>
  </si>
  <si>
    <t>209K玉川町増原007</t>
  </si>
  <si>
    <t>Ⅱ-1257</t>
  </si>
  <si>
    <t>209K玉川町増原008</t>
  </si>
  <si>
    <t>Ⅰ-1312</t>
  </si>
  <si>
    <t>209K玉川町増原009</t>
  </si>
  <si>
    <t>Ⅰ-1313</t>
  </si>
  <si>
    <t>209K玉川町増原010</t>
  </si>
  <si>
    <t>Ⅰ-1314</t>
  </si>
  <si>
    <t>209K玉川町増原011</t>
  </si>
  <si>
    <t>Ⅰ-2503</t>
  </si>
  <si>
    <t>209K玉川町増原012</t>
  </si>
  <si>
    <t>Ⅰ-2504</t>
  </si>
  <si>
    <t>209K玉川町増原013</t>
  </si>
  <si>
    <t>Ⅰ-2505</t>
  </si>
  <si>
    <t>209D玉川町増原001</t>
  </si>
  <si>
    <t>Ⅱ-38222</t>
  </si>
  <si>
    <t>209D玉川町増原002</t>
  </si>
  <si>
    <t>Ⅱ-38223</t>
  </si>
  <si>
    <t>209D玉川町増原003</t>
  </si>
  <si>
    <t>Ⅰ-38224</t>
  </si>
  <si>
    <t>209D玉川町増原004</t>
  </si>
  <si>
    <t>Ⅱ-38225</t>
  </si>
  <si>
    <t>209D玉川町増原005</t>
  </si>
  <si>
    <t>Ⅱ-38227</t>
  </si>
  <si>
    <t>209D玉川町増原006</t>
  </si>
  <si>
    <t>Ⅱ-38228-1</t>
  </si>
  <si>
    <t>209D玉川町増原007</t>
  </si>
  <si>
    <t>Ⅱ-38228-2</t>
  </si>
  <si>
    <t>209J玉川町増原001</t>
  </si>
  <si>
    <t>57</t>
  </si>
  <si>
    <t>209J玉川町増原002</t>
  </si>
  <si>
    <t>58</t>
  </si>
  <si>
    <t>209J玉川町増原003</t>
  </si>
  <si>
    <t>玉川</t>
  </si>
  <si>
    <t>段町</t>
  </si>
  <si>
    <t>209K段町001</t>
  </si>
  <si>
    <t>Ⅰ-1301</t>
  </si>
  <si>
    <t>209K段町002</t>
  </si>
  <si>
    <t>Ⅱ-1233</t>
  </si>
  <si>
    <t>209D段町001</t>
  </si>
  <si>
    <t>Ⅰ-38179</t>
  </si>
  <si>
    <t>津川町今津</t>
  </si>
  <si>
    <t>209K津川町今津001</t>
  </si>
  <si>
    <t>Ⅰ-1279</t>
  </si>
  <si>
    <t>209K津川町今津002</t>
  </si>
  <si>
    <t>Ⅰ-2473</t>
  </si>
  <si>
    <t>209K津川町今津003</t>
  </si>
  <si>
    <t>Ⅰ-2474</t>
  </si>
  <si>
    <t>209K津川町今津004</t>
  </si>
  <si>
    <t>Ⅰ-2475</t>
  </si>
  <si>
    <t>209K津川町今津005</t>
  </si>
  <si>
    <t>Ⅰ-2495</t>
  </si>
  <si>
    <t>209K津川町今津006</t>
  </si>
  <si>
    <t>Ⅰ-2497</t>
  </si>
  <si>
    <t>209K津川町今津007</t>
  </si>
  <si>
    <t>Ⅱ-1220</t>
  </si>
  <si>
    <t>209K津川町今津008</t>
  </si>
  <si>
    <t>Ⅱ-1221</t>
  </si>
  <si>
    <t>209K津川町今津009</t>
  </si>
  <si>
    <t>Ⅱ-1236</t>
  </si>
  <si>
    <t>209K津川町今津010</t>
  </si>
  <si>
    <t>Ⅱ-1237</t>
  </si>
  <si>
    <t>209K津川町今津011</t>
  </si>
  <si>
    <t>Ⅱ-1238</t>
  </si>
  <si>
    <t>209K津川町今津012</t>
  </si>
  <si>
    <t>Ⅱ-1239</t>
  </si>
  <si>
    <t>209K津川町今津013</t>
  </si>
  <si>
    <t>Ⅰ-2479</t>
  </si>
  <si>
    <t>209D津川町今津001</t>
  </si>
  <si>
    <t>Ⅰ-38116</t>
  </si>
  <si>
    <t>209D津川町今津002</t>
  </si>
  <si>
    <t>Ⅰ-38117</t>
  </si>
  <si>
    <t>209D津川町今津003</t>
  </si>
  <si>
    <t>Ⅰ-38118</t>
  </si>
  <si>
    <t>209D津川町今津004</t>
  </si>
  <si>
    <t>Ⅰ-38119</t>
  </si>
  <si>
    <t>209D津川町今津005</t>
  </si>
  <si>
    <t>Ⅰ-38120</t>
  </si>
  <si>
    <t>209D津川町今津006</t>
  </si>
  <si>
    <t>Ⅰ-38130</t>
  </si>
  <si>
    <t>209D津川町今津007</t>
  </si>
  <si>
    <t>Ⅰ-38131</t>
  </si>
  <si>
    <t>209D津川町今津008</t>
  </si>
  <si>
    <t>Ⅰ-38132</t>
  </si>
  <si>
    <t>209D津川町今津009</t>
  </si>
  <si>
    <t>Ⅰ-38192</t>
  </si>
  <si>
    <t>209D津川町今津010</t>
  </si>
  <si>
    <t>Ⅰ-38194</t>
  </si>
  <si>
    <t>209D津川町今津011</t>
  </si>
  <si>
    <t>Ⅱ-38193</t>
  </si>
  <si>
    <t>209D津川町今津012</t>
  </si>
  <si>
    <t>Ⅱ-38115</t>
  </si>
  <si>
    <t>209D津川町今津013</t>
  </si>
  <si>
    <t>Ⅱ-38195</t>
  </si>
  <si>
    <t>209D津川町今津014</t>
  </si>
  <si>
    <t>Ⅱ-38133</t>
  </si>
  <si>
    <t>209J津川町今津001</t>
  </si>
  <si>
    <t>51</t>
  </si>
  <si>
    <t>津川町八川</t>
  </si>
  <si>
    <t>209K津川町八川001</t>
  </si>
  <si>
    <t>Ⅰ-1271</t>
  </si>
  <si>
    <t>209K津川町八川002</t>
  </si>
  <si>
    <t>Ⅰ-1275</t>
  </si>
  <si>
    <t>209K津川町八川003</t>
  </si>
  <si>
    <t>Ⅰ-2467</t>
  </si>
  <si>
    <t>209K津川町八川004</t>
  </si>
  <si>
    <t>Ⅰ-2496</t>
  </si>
  <si>
    <t>209K津川町八川005</t>
  </si>
  <si>
    <t>Ⅱ-1148</t>
  </si>
  <si>
    <t>209K津川町八川006</t>
  </si>
  <si>
    <t>Ⅱ-1189</t>
  </si>
  <si>
    <t>209K津川町八川007</t>
  </si>
  <si>
    <t>Ⅱ-1190</t>
  </si>
  <si>
    <t>209K津川町八川008</t>
  </si>
  <si>
    <t>Ⅱ-1191</t>
  </si>
  <si>
    <t>209K津川町八川009</t>
  </si>
  <si>
    <t>Ⅱ-1192</t>
  </si>
  <si>
    <t>209K津川町八川010</t>
  </si>
  <si>
    <t>Ⅱ-1193</t>
  </si>
  <si>
    <t>209K津川町八川011</t>
  </si>
  <si>
    <t>Ⅱ-1235</t>
  </si>
  <si>
    <t>209D津川町八川001</t>
  </si>
  <si>
    <t>Ⅰ-38092</t>
  </si>
  <si>
    <t>209D津川町八川002</t>
  </si>
  <si>
    <t>Ⅰ-38093</t>
  </si>
  <si>
    <t>209D津川町八川003</t>
  </si>
  <si>
    <t>Ⅰ-38094</t>
  </si>
  <si>
    <t>209D津川町八川004</t>
  </si>
  <si>
    <t>Ⅰ-38097-1</t>
  </si>
  <si>
    <t>209D津川町八川005</t>
  </si>
  <si>
    <t>Ⅰ-38097-2</t>
  </si>
  <si>
    <t>209D津川町八川006</t>
  </si>
  <si>
    <t>Ⅰ-38098</t>
  </si>
  <si>
    <t>209D津川町八川008</t>
  </si>
  <si>
    <t>Ⅱ-38091</t>
  </si>
  <si>
    <t>209D津川町八川009</t>
  </si>
  <si>
    <t>Ⅱ-38095</t>
  </si>
  <si>
    <t>209D津川町八川010</t>
  </si>
  <si>
    <t>Ⅱ-38096</t>
  </si>
  <si>
    <t>209J津川町八川001</t>
  </si>
  <si>
    <t>49</t>
  </si>
  <si>
    <t>中井町津々</t>
  </si>
  <si>
    <t>209K中井町津々001</t>
  </si>
  <si>
    <t>Ⅰ-2446</t>
  </si>
  <si>
    <t>209K中井町津々002</t>
  </si>
  <si>
    <t>Ⅰ-2447</t>
  </si>
  <si>
    <t>209K中井町津々003</t>
  </si>
  <si>
    <t>Ⅰ-2448</t>
  </si>
  <si>
    <t>209K中井町津々004</t>
  </si>
  <si>
    <t>Ⅱ-1104</t>
  </si>
  <si>
    <t>209K中井町津々005</t>
  </si>
  <si>
    <t>Ⅱ-1105</t>
  </si>
  <si>
    <t>209K中井町津々006</t>
  </si>
  <si>
    <t>Ⅱ-1126</t>
  </si>
  <si>
    <t>209K中井町津々007</t>
  </si>
  <si>
    <t>Ⅱ-1127</t>
  </si>
  <si>
    <t>209D中井町津々001</t>
  </si>
  <si>
    <t>Ⅰ-38003</t>
  </si>
  <si>
    <t>209D中井町津々002</t>
  </si>
  <si>
    <t>Ⅰ-38004</t>
  </si>
  <si>
    <t>209D中井町津々003</t>
  </si>
  <si>
    <t>Ⅰ-38005</t>
  </si>
  <si>
    <t>209D中井町津々004</t>
  </si>
  <si>
    <t>Ⅰ-38015</t>
  </si>
  <si>
    <t>209D中井町津々005</t>
  </si>
  <si>
    <t>Ⅱ-38001</t>
  </si>
  <si>
    <t>209D中井町津々006</t>
  </si>
  <si>
    <t>Ⅱ-38002</t>
  </si>
  <si>
    <t>209D中井町津々007</t>
  </si>
  <si>
    <t>Ⅱ-38014</t>
  </si>
  <si>
    <t>中井町西方</t>
  </si>
  <si>
    <t>209K中井町西方001</t>
  </si>
  <si>
    <t>Ⅰ-1261</t>
  </si>
  <si>
    <t>209K中井町西方002</t>
  </si>
  <si>
    <t>Ⅱ-1131</t>
  </si>
  <si>
    <t>209K中井町西方003</t>
  </si>
  <si>
    <t>Ⅱ-1132</t>
  </si>
  <si>
    <t>209K中井町西方004</t>
  </si>
  <si>
    <t>Ⅱ-1151</t>
  </si>
  <si>
    <t>209K中井町西方005</t>
  </si>
  <si>
    <t>Ⅰ-1254</t>
  </si>
  <si>
    <t>209K中井町西方006</t>
  </si>
  <si>
    <t>Ⅰ-1255</t>
  </si>
  <si>
    <t>209K中井町西方007</t>
  </si>
  <si>
    <t>Ⅰ-2449</t>
  </si>
  <si>
    <t>209K中井町西方008</t>
  </si>
  <si>
    <t>Ⅰ-2450</t>
  </si>
  <si>
    <t>209K中井町西方009</t>
  </si>
  <si>
    <t>Ⅰ-2451</t>
  </si>
  <si>
    <t>209K中井町西方010</t>
  </si>
  <si>
    <t>Ⅱ-1118</t>
  </si>
  <si>
    <t>209K中井町西方011</t>
  </si>
  <si>
    <t>Ⅱ-1119</t>
  </si>
  <si>
    <t>209K中井町西方012</t>
  </si>
  <si>
    <t>Ⅱ-1120</t>
  </si>
  <si>
    <t>209K中井町西方013</t>
  </si>
  <si>
    <t>Ⅱ-1121</t>
  </si>
  <si>
    <t>209K中井町西方014</t>
  </si>
  <si>
    <t>Ⅱ-1122</t>
  </si>
  <si>
    <t>209K中井町西方015</t>
  </si>
  <si>
    <t>Ⅱ-1123</t>
  </si>
  <si>
    <t>209K中井町西方016</t>
  </si>
  <si>
    <t>Ⅱ-1124</t>
  </si>
  <si>
    <t>209K中井町西方017</t>
  </si>
  <si>
    <t>Ⅱ-1125</t>
  </si>
  <si>
    <t>209K中井町西方018</t>
  </si>
  <si>
    <t>Ⅰ-1250</t>
  </si>
  <si>
    <t>209K中井町西方019</t>
  </si>
  <si>
    <t>Ⅰ-1251</t>
  </si>
  <si>
    <t>209K中井町西方020</t>
  </si>
  <si>
    <t>Ⅰ-1252</t>
  </si>
  <si>
    <t>209K中井町西方021</t>
  </si>
  <si>
    <t>Ⅰ-1253</t>
  </si>
  <si>
    <t>209K中井町西方022</t>
  </si>
  <si>
    <t>Ⅰ-2443</t>
  </si>
  <si>
    <t>209K中井町西方023</t>
  </si>
  <si>
    <t>Ⅰ-2444</t>
  </si>
  <si>
    <t>209K中井町西方024</t>
  </si>
  <si>
    <t>Ⅰ-2445</t>
  </si>
  <si>
    <t>209K中井町西方025</t>
  </si>
  <si>
    <t>Ⅱ-1106</t>
  </si>
  <si>
    <t>209K中井町西方026</t>
  </si>
  <si>
    <t>Ⅱ-1107</t>
  </si>
  <si>
    <t>209K中井町西方027</t>
  </si>
  <si>
    <t>Ⅱ-1108</t>
  </si>
  <si>
    <t>209K中井町西方028</t>
  </si>
  <si>
    <t>Ⅱ-1109</t>
  </si>
  <si>
    <t>209K中井町西方029</t>
  </si>
  <si>
    <t>Ⅱ-1110</t>
  </si>
  <si>
    <t>209K中井町西方030</t>
  </si>
  <si>
    <t>Ⅱ-1111</t>
  </si>
  <si>
    <t>209K中井町西方031</t>
  </si>
  <si>
    <t>Ⅱ-1112</t>
  </si>
  <si>
    <t>209K中井町西方032</t>
  </si>
  <si>
    <t>Ⅱ-1113</t>
  </si>
  <si>
    <t>209K中井町西方033</t>
  </si>
  <si>
    <t>Ⅱ-1114</t>
  </si>
  <si>
    <t>209K中井町西方034</t>
  </si>
  <si>
    <t>Ⅱ-1115</t>
  </si>
  <si>
    <t>209K中井町西方035</t>
  </si>
  <si>
    <t>Ⅱ-1116</t>
  </si>
  <si>
    <t>209K中井町西方036</t>
  </si>
  <si>
    <t>Ⅱ-1117</t>
  </si>
  <si>
    <t>209D中井町西方001</t>
  </si>
  <si>
    <t>Ⅱ-38033</t>
  </si>
  <si>
    <t>209D中井町西方002</t>
  </si>
  <si>
    <t>Ⅱ-38034</t>
  </si>
  <si>
    <t>209D中井町西方003</t>
  </si>
  <si>
    <t>Ⅱ-38035</t>
  </si>
  <si>
    <t>209D中井町西方004</t>
  </si>
  <si>
    <t>Ⅰ-38012</t>
  </si>
  <si>
    <t>209D中井町西方005</t>
  </si>
  <si>
    <t>Ⅰ-38024</t>
  </si>
  <si>
    <t>209D中井町西方006</t>
  </si>
  <si>
    <t>Ⅰ-38026-1</t>
  </si>
  <si>
    <t>209D中井町西方007</t>
  </si>
  <si>
    <t>Ⅰ-38026-2</t>
  </si>
  <si>
    <t>209D中井町西方008</t>
  </si>
  <si>
    <t>Ⅱ-38011</t>
  </si>
  <si>
    <t>209D中井町西方009</t>
  </si>
  <si>
    <t>Ⅱ-38013</t>
  </si>
  <si>
    <t>209D中井町西方010</t>
  </si>
  <si>
    <t>Ⅱ-38017</t>
  </si>
  <si>
    <t>209D中井町西方011</t>
  </si>
  <si>
    <t>Ⅱ-38018</t>
  </si>
  <si>
    <t>209D中井町西方012</t>
  </si>
  <si>
    <t>Ⅱ-38019</t>
  </si>
  <si>
    <t>209D中井町西方013</t>
  </si>
  <si>
    <t>Ⅱ-38020</t>
  </si>
  <si>
    <t>209D中井町西方014</t>
  </si>
  <si>
    <t>Ⅱ-38021</t>
  </si>
  <si>
    <t>209D中井町西方015</t>
  </si>
  <si>
    <t>Ⅱ-38022</t>
  </si>
  <si>
    <t>209D中井町西方016</t>
  </si>
  <si>
    <t>Ⅱ-38023</t>
  </si>
  <si>
    <t>209D中井町西方017</t>
  </si>
  <si>
    <t>Ⅱ-38025-1</t>
  </si>
  <si>
    <t>209D中井町西方018</t>
  </si>
  <si>
    <t>Ⅱ-38025-2</t>
  </si>
  <si>
    <t>209D中井町西方019</t>
  </si>
  <si>
    <t>Ⅱ-38025-3</t>
  </si>
  <si>
    <t>209D中井町西方020</t>
  </si>
  <si>
    <t>Ⅱ-38027</t>
  </si>
  <si>
    <t>209D中井町西方021</t>
  </si>
  <si>
    <t>Ⅱ-38028</t>
  </si>
  <si>
    <t>209D中井町西方022</t>
  </si>
  <si>
    <t>Ⅱ-38029-1</t>
  </si>
  <si>
    <t>209D中井町西方023</t>
  </si>
  <si>
    <t>Ⅱ-38029-2</t>
  </si>
  <si>
    <t>209D中井町西方024</t>
  </si>
  <si>
    <t>Ⅱ-38029-3</t>
  </si>
  <si>
    <t>209D中井町西方025</t>
  </si>
  <si>
    <t>Ⅰ-38009</t>
  </si>
  <si>
    <t>209D中井町西方026</t>
  </si>
  <si>
    <t>Ⅰ-38010</t>
  </si>
  <si>
    <t>209D中井町西方027</t>
  </si>
  <si>
    <t>Ⅱ-38008</t>
  </si>
  <si>
    <t>209J中井町西方001</t>
  </si>
  <si>
    <t>43</t>
  </si>
  <si>
    <t>209J中井町西方002</t>
  </si>
  <si>
    <t>45</t>
  </si>
  <si>
    <t>浜町</t>
  </si>
  <si>
    <t>209K浜町001</t>
  </si>
  <si>
    <t>Ⅰ-1292</t>
  </si>
  <si>
    <t>209D浜町001</t>
  </si>
  <si>
    <t>Ⅰ-38212</t>
  </si>
  <si>
    <t>原田南町</t>
  </si>
  <si>
    <t>209D原田南町001</t>
  </si>
  <si>
    <t>Ⅰ-38177</t>
  </si>
  <si>
    <t>209D原田南町002</t>
  </si>
  <si>
    <t>Ⅰ-38178</t>
  </si>
  <si>
    <t>松原町大津寄</t>
  </si>
  <si>
    <t>209K松原町大津寄001</t>
  </si>
  <si>
    <t>Ⅱ-1202</t>
  </si>
  <si>
    <t>209K松原町大津寄002</t>
  </si>
  <si>
    <t>Ⅱ-1203</t>
  </si>
  <si>
    <t>209K松原町大津寄003</t>
  </si>
  <si>
    <t>Ⅱ-1204</t>
  </si>
  <si>
    <t>209K松原町大津寄004</t>
  </si>
  <si>
    <t>Ⅱ-1205</t>
  </si>
  <si>
    <t>209K松原町大津寄005</t>
  </si>
  <si>
    <t>Ⅱ-1206</t>
  </si>
  <si>
    <t>209K松原町大津寄006</t>
  </si>
  <si>
    <t>Ⅱ-1207</t>
  </si>
  <si>
    <t>209K松原町大津寄007</t>
  </si>
  <si>
    <t>中（G)</t>
  </si>
  <si>
    <t>209D松原町大津寄001</t>
  </si>
  <si>
    <t>Ⅱ-38146</t>
  </si>
  <si>
    <t>209J松原町大津寄001</t>
  </si>
  <si>
    <t>53</t>
  </si>
  <si>
    <t>209J松原町大津寄002</t>
  </si>
  <si>
    <t>大津寄</t>
  </si>
  <si>
    <t>松原町春木</t>
  </si>
  <si>
    <t>209K松原町春木001</t>
  </si>
  <si>
    <t>Ⅰ-2459</t>
  </si>
  <si>
    <t>209K松原町春木002</t>
  </si>
  <si>
    <t>Ⅱ-1168</t>
  </si>
  <si>
    <t>209K松原町春木003</t>
  </si>
  <si>
    <t>Ⅱ-1169</t>
  </si>
  <si>
    <t>209K松原町春木004</t>
  </si>
  <si>
    <t>Ⅱ-1196</t>
  </si>
  <si>
    <t>209K松原町春木005</t>
  </si>
  <si>
    <t>Ⅱ-1197</t>
  </si>
  <si>
    <t>209D松原町春木001</t>
  </si>
  <si>
    <t>Ⅱ-38073</t>
  </si>
  <si>
    <t>209D松原町春木002</t>
  </si>
  <si>
    <t>Ⅱ-38074-1</t>
  </si>
  <si>
    <t>209D松原町春木003</t>
  </si>
  <si>
    <t>Ⅱ-38074-2</t>
  </si>
  <si>
    <t>松原町松岡</t>
  </si>
  <si>
    <t>209K松原町松岡001</t>
  </si>
  <si>
    <t>Ⅱ-1198</t>
  </si>
  <si>
    <t>209K松原町松岡002</t>
  </si>
  <si>
    <t>Ⅱ-1199</t>
  </si>
  <si>
    <t>209K松原町松岡003</t>
  </si>
  <si>
    <t>Ⅱ-1200</t>
  </si>
  <si>
    <t>209K松原町松岡004</t>
  </si>
  <si>
    <t>Ⅱ-1201</t>
  </si>
  <si>
    <t>209K松原町松岡005</t>
  </si>
  <si>
    <t>皆畑(B)</t>
  </si>
  <si>
    <t>209D松原町松岡001</t>
  </si>
  <si>
    <t>Ⅱ-38141</t>
  </si>
  <si>
    <t>209D松原町松岡002</t>
  </si>
  <si>
    <t>Ⅱ-38142</t>
  </si>
  <si>
    <t>209D松原町松岡003</t>
  </si>
  <si>
    <t>Ⅱ-38143</t>
  </si>
  <si>
    <t>209J松原町松岡001</t>
  </si>
  <si>
    <t>52</t>
  </si>
  <si>
    <t>松山</t>
  </si>
  <si>
    <t>209K松山001</t>
  </si>
  <si>
    <t>Ⅰ-1304</t>
  </si>
  <si>
    <t>209K松山002</t>
  </si>
  <si>
    <t>Ⅰ-1305</t>
  </si>
  <si>
    <t>209K松山003</t>
  </si>
  <si>
    <t>Ⅰ-1306</t>
  </si>
  <si>
    <t>209K松山004</t>
  </si>
  <si>
    <t>Ⅰ-2490</t>
  </si>
  <si>
    <t>209K松山005</t>
  </si>
  <si>
    <t>Ⅰ-2491</t>
  </si>
  <si>
    <t>209K松山006</t>
  </si>
  <si>
    <t>Ⅰ-2492</t>
  </si>
  <si>
    <t>209K松山007</t>
  </si>
  <si>
    <t>Ⅱ-1234</t>
  </si>
  <si>
    <t>209K松山008</t>
  </si>
  <si>
    <t>Ⅰ-2499</t>
  </si>
  <si>
    <t>209K松山009</t>
  </si>
  <si>
    <t>Ⅱ-1244</t>
  </si>
  <si>
    <t>209K松山010</t>
  </si>
  <si>
    <t>Ⅱ-1246</t>
  </si>
  <si>
    <t>209D松山001</t>
  </si>
  <si>
    <t>Ⅰ-38181</t>
  </si>
  <si>
    <t>209D松山002</t>
  </si>
  <si>
    <t>Ⅰ-38180</t>
  </si>
  <si>
    <t>209D松山003</t>
  </si>
  <si>
    <t>Ⅱ-38182</t>
  </si>
  <si>
    <t>209D松山004</t>
  </si>
  <si>
    <t>Ⅱ-38183</t>
  </si>
  <si>
    <t>209D松山005</t>
  </si>
  <si>
    <t>Ⅱ-38216</t>
  </si>
  <si>
    <t>209J松山001</t>
  </si>
  <si>
    <t>山ノ上</t>
  </si>
  <si>
    <t>和田町</t>
  </si>
  <si>
    <t>209D和田町001</t>
  </si>
  <si>
    <t>Ⅰ-38211</t>
  </si>
  <si>
    <t>成羽町</t>
  </si>
  <si>
    <t>成羽町上日名</t>
  </si>
  <si>
    <t>209K成羽町上日名001</t>
  </si>
  <si>
    <t>Ⅰ-1372</t>
  </si>
  <si>
    <t>209K成羽町上日名002</t>
  </si>
  <si>
    <t>Ⅰ-1373</t>
  </si>
  <si>
    <t>209K成羽町上日名003</t>
  </si>
  <si>
    <t>Ⅱ-1370</t>
  </si>
  <si>
    <t>209K成羽町上日名004</t>
  </si>
  <si>
    <t>Ⅱ-1371</t>
  </si>
  <si>
    <t>209K成羽町上日名005</t>
  </si>
  <si>
    <t>Ⅱ-1372</t>
  </si>
  <si>
    <t>209K成羽町上日名006</t>
  </si>
  <si>
    <t>Ⅱ-1373</t>
  </si>
  <si>
    <t>209K成羽町上日名007</t>
  </si>
  <si>
    <t>Ⅱ-1374</t>
  </si>
  <si>
    <t>209K成羽町上日名008</t>
  </si>
  <si>
    <t>Ⅱ-1375</t>
  </si>
  <si>
    <t>209K成羽町上日名009</t>
  </si>
  <si>
    <t>Ⅱ-1376</t>
  </si>
  <si>
    <t>209K成羽町上日名010</t>
  </si>
  <si>
    <t>Ⅱ-1377</t>
  </si>
  <si>
    <t>209D成羽町上日名001</t>
  </si>
  <si>
    <t>Ⅰ-42083</t>
  </si>
  <si>
    <t>209D成羽町上日名002</t>
  </si>
  <si>
    <t>Ⅱ-42081</t>
  </si>
  <si>
    <t>209D成羽町上日名003</t>
  </si>
  <si>
    <t>Ⅱ-42082</t>
  </si>
  <si>
    <t>209D成羽町上日名004</t>
  </si>
  <si>
    <t>Ⅱ-42084</t>
  </si>
  <si>
    <t>209D成羽町上日名005</t>
  </si>
  <si>
    <t>Ⅱ-42085</t>
  </si>
  <si>
    <t>209D成羽町上日名006</t>
  </si>
  <si>
    <t>Ⅱ-42086</t>
  </si>
  <si>
    <t>209D成羽町上日名007</t>
  </si>
  <si>
    <t>Ⅱ-42087</t>
  </si>
  <si>
    <t>209D成羽町上日名008</t>
  </si>
  <si>
    <t>Ⅱ-42088-1</t>
  </si>
  <si>
    <t>209D成羽町上日名009</t>
  </si>
  <si>
    <t>Ⅱ-42088-2</t>
  </si>
  <si>
    <t>209D成羽町上日名010</t>
  </si>
  <si>
    <t>Ⅱ-42089</t>
  </si>
  <si>
    <t>209D成羽町上日名011</t>
  </si>
  <si>
    <t>Ⅱ-42090</t>
  </si>
  <si>
    <t>209D成羽町上日名012</t>
  </si>
  <si>
    <t>Ⅱ-42091</t>
  </si>
  <si>
    <t>209J成羽町上日名001</t>
  </si>
  <si>
    <t>86</t>
  </si>
  <si>
    <t>209J成羽町上日名002</t>
  </si>
  <si>
    <t>87</t>
  </si>
  <si>
    <t>209J成羽町上日名003</t>
  </si>
  <si>
    <t>88</t>
  </si>
  <si>
    <t>成羽町小泉</t>
  </si>
  <si>
    <t>209K成羽町小泉001</t>
  </si>
  <si>
    <t>Ⅱ-1344</t>
  </si>
  <si>
    <t>209K成羽町小泉002</t>
  </si>
  <si>
    <t>Ⅱ-1345</t>
  </si>
  <si>
    <t>209J成羽町小泉001</t>
  </si>
  <si>
    <t>83</t>
  </si>
  <si>
    <t>成羽町坂本</t>
  </si>
  <si>
    <t>209K成羽町坂本001</t>
  </si>
  <si>
    <t>Ⅰ-1353</t>
  </si>
  <si>
    <t>209K成羽町坂本002</t>
  </si>
  <si>
    <t>Ⅰ-1354</t>
  </si>
  <si>
    <t>209K成羽町坂本003</t>
  </si>
  <si>
    <t>Ⅰ-1355</t>
  </si>
  <si>
    <t>209K成羽町坂本004</t>
  </si>
  <si>
    <t>Ⅱ-1327</t>
  </si>
  <si>
    <t>209D成羽町坂本001</t>
  </si>
  <si>
    <t>Ⅰ-42002</t>
  </si>
  <si>
    <t>209D成羽町坂本002</t>
  </si>
  <si>
    <t>Ⅰ-42003</t>
  </si>
  <si>
    <t>209D成羽町坂本003</t>
  </si>
  <si>
    <t>Ⅱ-42004</t>
  </si>
  <si>
    <t>209D成羽町坂本004</t>
  </si>
  <si>
    <t>Ⅰ-42005</t>
  </si>
  <si>
    <t>209D成羽町坂本005</t>
  </si>
  <si>
    <t>Ⅰ-42006</t>
  </si>
  <si>
    <t>209D成羽町坂本006</t>
  </si>
  <si>
    <t>Ⅰ-42013</t>
  </si>
  <si>
    <t>209D成羽町坂本007</t>
  </si>
  <si>
    <t>Ⅰ-42021</t>
  </si>
  <si>
    <t>209D成羽町坂本008</t>
  </si>
  <si>
    <t>Ⅱ-42001</t>
  </si>
  <si>
    <t>209D成羽町坂本009</t>
  </si>
  <si>
    <t>Ⅱ-42007</t>
  </si>
  <si>
    <t>209D成羽町坂本010</t>
  </si>
  <si>
    <t>Ⅱ-42008</t>
  </si>
  <si>
    <t>209D成羽町坂本011</t>
  </si>
  <si>
    <t>Ⅱ-42009</t>
  </si>
  <si>
    <t>209D成羽町坂本012</t>
  </si>
  <si>
    <t>Ⅱ-42010</t>
  </si>
  <si>
    <t>209D成羽町坂本013</t>
  </si>
  <si>
    <t>Ⅱ-42011</t>
  </si>
  <si>
    <t>209D成羽町坂本014</t>
  </si>
  <si>
    <t>Ⅱ-42012</t>
  </si>
  <si>
    <t>209D成羽町坂本015</t>
  </si>
  <si>
    <t>Ⅱ-42015</t>
  </si>
  <si>
    <t>209D成羽町坂本016</t>
  </si>
  <si>
    <t>Ⅱ-42016</t>
  </si>
  <si>
    <t>209D成羽町坂本017</t>
  </si>
  <si>
    <t>Ⅱ-42017</t>
  </si>
  <si>
    <t>209D成羽町坂本018</t>
  </si>
  <si>
    <t>Ⅱ-42018</t>
  </si>
  <si>
    <t>209D成羽町坂本019</t>
  </si>
  <si>
    <t>Ⅱ-42019</t>
  </si>
  <si>
    <t>209D成羽町坂本020</t>
  </si>
  <si>
    <t>Ⅱ-42020</t>
  </si>
  <si>
    <t>209D成羽町坂本021</t>
  </si>
  <si>
    <t>Ⅱ-42022</t>
  </si>
  <si>
    <t>209D成羽町坂本022</t>
  </si>
  <si>
    <t>Ⅱ-42023</t>
  </si>
  <si>
    <t>209D成羽町坂本023</t>
  </si>
  <si>
    <t>Ⅱ-42024</t>
  </si>
  <si>
    <t>209J成羽町坂本001</t>
  </si>
  <si>
    <t>73</t>
  </si>
  <si>
    <t>209J成羽町坂本002</t>
  </si>
  <si>
    <t>74</t>
  </si>
  <si>
    <t>成羽町佐々木</t>
  </si>
  <si>
    <t>209K成羽町佐々木001</t>
  </si>
  <si>
    <t>Ⅰ-2526</t>
  </si>
  <si>
    <t>209K成羽町佐々木002</t>
  </si>
  <si>
    <t>Ⅱ-1354</t>
  </si>
  <si>
    <t>209K成羽町佐々木003</t>
  </si>
  <si>
    <t>Ⅱ-1355</t>
  </si>
  <si>
    <t>209D成羽町佐々木001</t>
  </si>
  <si>
    <t>Ⅱ-42053</t>
  </si>
  <si>
    <t>209D成羽町佐々木002</t>
  </si>
  <si>
    <t>Ⅱ-42054</t>
  </si>
  <si>
    <t>209D成羽町佐々木003</t>
  </si>
  <si>
    <t>Ⅱ-42056</t>
  </si>
  <si>
    <t>209D成羽町佐々木004</t>
  </si>
  <si>
    <t>24日</t>
  </si>
  <si>
    <t>Ⅱ-42052</t>
  </si>
  <si>
    <t>209D成羽町佐々木005</t>
  </si>
  <si>
    <t>Ⅲ-42055</t>
  </si>
  <si>
    <t>成羽町下原</t>
  </si>
  <si>
    <t>209K成羽町下原001</t>
  </si>
  <si>
    <t>Ⅰ-1369</t>
  </si>
  <si>
    <t>209K成羽町下原002</t>
  </si>
  <si>
    <t>Ⅰ-1370-1</t>
  </si>
  <si>
    <t>209K成羽町下原003</t>
  </si>
  <si>
    <t>Ⅰ-1370-2</t>
  </si>
  <si>
    <t>209K成羽町下原004</t>
  </si>
  <si>
    <t>209K成羽町下原005</t>
  </si>
  <si>
    <t>Ⅰ-2528</t>
  </si>
  <si>
    <t>209K成羽町下原006</t>
  </si>
  <si>
    <t>Ⅱ-1357</t>
  </si>
  <si>
    <t>209D成羽町下原001</t>
  </si>
  <si>
    <t>Ⅰ-42061</t>
  </si>
  <si>
    <t>209D成羽町下原002</t>
  </si>
  <si>
    <t>Ⅰ-42062</t>
  </si>
  <si>
    <t>209D成羽町下原003</t>
  </si>
  <si>
    <t>Ⅰ-42064</t>
  </si>
  <si>
    <t>209D成羽町下原004</t>
  </si>
  <si>
    <t>Ⅰ-42065</t>
  </si>
  <si>
    <t>209D成羽町下原005</t>
  </si>
  <si>
    <t>Ⅱ-42063</t>
  </si>
  <si>
    <t>成羽町下日名</t>
  </si>
  <si>
    <t>209K成羽町下日名001</t>
  </si>
  <si>
    <t>Ⅰ-1371</t>
  </si>
  <si>
    <t>209K成羽町下日名002</t>
  </si>
  <si>
    <t>Ⅰ-2529</t>
  </si>
  <si>
    <t>209K成羽町下日名003</t>
  </si>
  <si>
    <t>Ⅰ-2530</t>
  </si>
  <si>
    <t>209K成羽町下日名004</t>
  </si>
  <si>
    <t>Ⅰ-2531</t>
  </si>
  <si>
    <t>209K成羽町下日名005</t>
  </si>
  <si>
    <t>Ⅱ-1358</t>
  </si>
  <si>
    <t>209K成羽町下日名006</t>
  </si>
  <si>
    <t>Ⅱ-1359</t>
  </si>
  <si>
    <t>209K成羽町下日名007</t>
  </si>
  <si>
    <t>Ⅱ-1360</t>
  </si>
  <si>
    <t>209K成羽町下日名008</t>
  </si>
  <si>
    <t>Ⅱ-1361</t>
  </si>
  <si>
    <t>209K成羽町下日名009</t>
  </si>
  <si>
    <t>Ⅱ-1362</t>
  </si>
  <si>
    <t>209K成羽町下日名010</t>
  </si>
  <si>
    <t>Ⅱ-1363</t>
  </si>
  <si>
    <t>209K成羽町下日名011</t>
  </si>
  <si>
    <t>Ⅱ-1364</t>
  </si>
  <si>
    <t>209K成羽町下日名012</t>
  </si>
  <si>
    <t>Ⅱ-1365</t>
  </si>
  <si>
    <t>209K成羽町下日名013</t>
  </si>
  <si>
    <t>Ⅱ-1366</t>
  </si>
  <si>
    <t>209K成羽町下日名014</t>
  </si>
  <si>
    <t>Ⅱ-1367</t>
  </si>
  <si>
    <t>209K成羽町下日名015</t>
  </si>
  <si>
    <t>Ⅱ-1368</t>
  </si>
  <si>
    <t>209K成羽町下日名016</t>
  </si>
  <si>
    <t>Ⅱ-1369</t>
  </si>
  <si>
    <t>209D成羽町下日名001</t>
  </si>
  <si>
    <t>Ⅰ-42068</t>
  </si>
  <si>
    <t>209D成羽町下日名002</t>
  </si>
  <si>
    <t>Ⅰ-42069</t>
  </si>
  <si>
    <t>209D成羽町下日名003</t>
  </si>
  <si>
    <t>Ⅰ-42073</t>
  </si>
  <si>
    <t>209D成羽町下日名004</t>
  </si>
  <si>
    <t>Ⅰ-42078</t>
  </si>
  <si>
    <t>209D成羽町下日名005</t>
  </si>
  <si>
    <t>Ⅱ-42066</t>
  </si>
  <si>
    <t>209D成羽町下日名006</t>
  </si>
  <si>
    <t>Ⅱ-42070</t>
  </si>
  <si>
    <t>209D成羽町下日名007</t>
  </si>
  <si>
    <t>Ⅱ-42071</t>
  </si>
  <si>
    <t>209D成羽町下日名008</t>
  </si>
  <si>
    <t>Ⅱ-42072-1</t>
  </si>
  <si>
    <t>209D成羽町下日名009</t>
  </si>
  <si>
    <t>Ⅱ-42072-2</t>
  </si>
  <si>
    <t>209D成羽町下日名010</t>
  </si>
  <si>
    <t>Ⅱ-42074</t>
  </si>
  <si>
    <t>209D成羽町下日名011</t>
  </si>
  <si>
    <t>Ⅱ-42075</t>
  </si>
  <si>
    <t>209D成羽町下日名012</t>
  </si>
  <si>
    <t>Ⅱ-42076</t>
  </si>
  <si>
    <t>209D成羽町下日名013</t>
  </si>
  <si>
    <t>Ⅱ-42077</t>
  </si>
  <si>
    <t>209D成羽町下日名014</t>
  </si>
  <si>
    <t>Ⅱ-42079</t>
  </si>
  <si>
    <t>209D成羽町下日名015</t>
  </si>
  <si>
    <t>Ⅱ-42080</t>
  </si>
  <si>
    <t>209J成羽町下日名001</t>
  </si>
  <si>
    <t>84</t>
  </si>
  <si>
    <t>209J成羽町下日名002</t>
  </si>
  <si>
    <t>85</t>
  </si>
  <si>
    <t>209J成羽町下日名003</t>
  </si>
  <si>
    <t>209-089-001</t>
  </si>
  <si>
    <t>成羽町中野</t>
  </si>
  <si>
    <t>209K成羽町中野001</t>
  </si>
  <si>
    <t>Ⅱ-1328</t>
  </si>
  <si>
    <t>209K成羽町中野002</t>
  </si>
  <si>
    <t>Ⅱ-1329</t>
  </si>
  <si>
    <t>209K成羽町中野003</t>
  </si>
  <si>
    <t>Ⅱ-1330</t>
  </si>
  <si>
    <t>209K成羽町中野004</t>
  </si>
  <si>
    <t>Ⅱ-1331</t>
  </si>
  <si>
    <t>209K成羽町中野005</t>
  </si>
  <si>
    <t>Ⅱ-1332</t>
  </si>
  <si>
    <t>209K成羽町中野006</t>
  </si>
  <si>
    <t>Ⅱ-1333</t>
  </si>
  <si>
    <t>209K成羽町中野007</t>
  </si>
  <si>
    <t>Ⅱ-1334</t>
  </si>
  <si>
    <t>209K成羽町中野008</t>
  </si>
  <si>
    <t>Ⅱ-1335</t>
  </si>
  <si>
    <t>209D成羽町中野001</t>
  </si>
  <si>
    <t>Ⅰ-42025</t>
  </si>
  <si>
    <t>209D成羽町中野002</t>
  </si>
  <si>
    <t>Ⅱ-42026-1</t>
  </si>
  <si>
    <t>209D成羽町中野003</t>
  </si>
  <si>
    <t>Ⅱ-42026-2</t>
  </si>
  <si>
    <t>209D成羽町中野004</t>
  </si>
  <si>
    <t>Ⅱ-42027</t>
  </si>
  <si>
    <t>209D成羽町中野005</t>
  </si>
  <si>
    <t>Ⅱ-42028</t>
  </si>
  <si>
    <t>209J成羽町中野001</t>
  </si>
  <si>
    <t>75</t>
  </si>
  <si>
    <t>成羽町成羽</t>
  </si>
  <si>
    <t>209K成羽町成羽001</t>
  </si>
  <si>
    <t>Ⅰ-1361</t>
  </si>
  <si>
    <t>209K成羽町成羽002</t>
  </si>
  <si>
    <t>Ⅰ-1362</t>
  </si>
  <si>
    <t>209K成羽町成羽003</t>
  </si>
  <si>
    <t>Ⅰ-1363</t>
  </si>
  <si>
    <t>209K成羽町成羽004</t>
  </si>
  <si>
    <t>Ⅰ-1365</t>
  </si>
  <si>
    <t>209K成羽町成羽005</t>
  </si>
  <si>
    <t>Ⅰ-1366</t>
  </si>
  <si>
    <t>209K成羽町成羽006</t>
  </si>
  <si>
    <t>Ⅰ-2068</t>
  </si>
  <si>
    <t>209K成羽町成羽007</t>
  </si>
  <si>
    <t>Ⅰ-2522</t>
  </si>
  <si>
    <t>209K成羽町成羽008</t>
  </si>
  <si>
    <t>Ⅰ-2523</t>
  </si>
  <si>
    <t>209K成羽町成羽009</t>
  </si>
  <si>
    <t>Ⅱ-1348</t>
  </si>
  <si>
    <t>209K成羽町成羽010</t>
  </si>
  <si>
    <t>Ⅱ-1350</t>
  </si>
  <si>
    <t>209K成羽町成羽011</t>
  </si>
  <si>
    <t>Ⅱ-1351</t>
  </si>
  <si>
    <t>209K成羽町成羽012</t>
  </si>
  <si>
    <t>Ⅱ-1352</t>
  </si>
  <si>
    <t>209K成羽町成羽013</t>
  </si>
  <si>
    <t>Ⅱ-1353</t>
  </si>
  <si>
    <t>209K成羽町成羽014</t>
  </si>
  <si>
    <t>Ⅰ-2524</t>
  </si>
  <si>
    <t>209K成羽町成羽015</t>
  </si>
  <si>
    <t>Ⅰ-2525</t>
  </si>
  <si>
    <t>209K成羽町成羽016</t>
  </si>
  <si>
    <t>Ⅱ-1346</t>
  </si>
  <si>
    <t>209K成羽町成羽017</t>
  </si>
  <si>
    <t>Ⅱ-1347</t>
  </si>
  <si>
    <t>209D成羽町成羽001</t>
  </si>
  <si>
    <t>Ⅰ-42041</t>
  </si>
  <si>
    <t>209D成羽町成羽002</t>
  </si>
  <si>
    <t>Ⅰ-42045</t>
  </si>
  <si>
    <t>209D成羽町成羽003</t>
  </si>
  <si>
    <t>Ⅰ-42046</t>
  </si>
  <si>
    <t>209D成羽町成羽004</t>
  </si>
  <si>
    <t>Ⅰ-42047</t>
  </si>
  <si>
    <t>209D成羽町成羽005</t>
  </si>
  <si>
    <t>Ⅱ-42036</t>
  </si>
  <si>
    <t>209D成羽町成羽006</t>
  </si>
  <si>
    <t>Ⅱ-42039</t>
  </si>
  <si>
    <t>209D成羽町成羽007</t>
  </si>
  <si>
    <t>Ⅱ-42040</t>
  </si>
  <si>
    <t>209D成羽町成羽008</t>
  </si>
  <si>
    <t>Ⅱ-42042</t>
  </si>
  <si>
    <t>209D成羽町成羽009</t>
  </si>
  <si>
    <t>Ⅱ-42043</t>
  </si>
  <si>
    <t>209D成羽町成羽010</t>
  </si>
  <si>
    <t>Ⅱ-42044</t>
  </si>
  <si>
    <t>209D成羽町成羽011</t>
  </si>
  <si>
    <t>Ⅲ-42048</t>
  </si>
  <si>
    <t>209D成羽町成羽012</t>
  </si>
  <si>
    <t>Ⅰ-42049</t>
  </si>
  <si>
    <t>209D成羽町成羽013</t>
  </si>
  <si>
    <t>Ⅰ-42050</t>
  </si>
  <si>
    <t>209D成羽町成羽014</t>
  </si>
  <si>
    <t>Ⅰ-42051</t>
  </si>
  <si>
    <t>209J成羽町成羽001</t>
  </si>
  <si>
    <t>77</t>
  </si>
  <si>
    <t>209J成羽町成羽002</t>
  </si>
  <si>
    <t>78</t>
  </si>
  <si>
    <t>209J成羽町成羽003</t>
  </si>
  <si>
    <t>79</t>
  </si>
  <si>
    <t>209J成羽町成羽004</t>
  </si>
  <si>
    <t>80</t>
  </si>
  <si>
    <t>209J成羽町成羽005</t>
  </si>
  <si>
    <t>81</t>
  </si>
  <si>
    <t>209J成羽町成羽006</t>
  </si>
  <si>
    <t>82</t>
  </si>
  <si>
    <t>成羽町羽山</t>
  </si>
  <si>
    <t>209K成羽町羽山001</t>
  </si>
  <si>
    <t>Ⅰ-1357</t>
  </si>
  <si>
    <t>209K成羽町羽山002</t>
  </si>
  <si>
    <t>Ⅰ-1359</t>
  </si>
  <si>
    <t>209K成羽町羽山003</t>
  </si>
  <si>
    <t>Ⅱ-1343</t>
  </si>
  <si>
    <t>209D成羽町羽山001</t>
  </si>
  <si>
    <t>Ⅲ-42037</t>
  </si>
  <si>
    <t>209D成羽町羽山002</t>
  </si>
  <si>
    <t>Ⅲ-42038</t>
  </si>
  <si>
    <t>209J成羽町羽山001</t>
  </si>
  <si>
    <t>76</t>
  </si>
  <si>
    <t>成羽町布寄</t>
  </si>
  <si>
    <t>209K成羽町布寄001</t>
  </si>
  <si>
    <t>Ⅰ-1358</t>
  </si>
  <si>
    <t>209K成羽町布寄002</t>
  </si>
  <si>
    <t>Ⅰ-1360</t>
  </si>
  <si>
    <t>209K成羽町布寄003</t>
  </si>
  <si>
    <t>Ⅰ-2519</t>
  </si>
  <si>
    <t>209K成羽町布寄004</t>
  </si>
  <si>
    <t>Ⅰ-2520</t>
  </si>
  <si>
    <t>209K成羽町布寄005</t>
  </si>
  <si>
    <t>Ⅱ-1336</t>
  </si>
  <si>
    <t>209K成羽町布寄006</t>
  </si>
  <si>
    <t>Ⅱ-1337</t>
  </si>
  <si>
    <t>209K成羽町布寄007</t>
  </si>
  <si>
    <t>Ⅱ-1338</t>
  </si>
  <si>
    <t>209K成羽町布寄008</t>
  </si>
  <si>
    <t>Ⅱ-1339</t>
  </si>
  <si>
    <t>209K成羽町布寄009</t>
  </si>
  <si>
    <t>Ⅱ-1340</t>
  </si>
  <si>
    <t>209K成羽町布寄010</t>
  </si>
  <si>
    <t>Ⅱ-1341</t>
  </si>
  <si>
    <t>209K成羽町布寄011</t>
  </si>
  <si>
    <t>Ⅱ-1342</t>
  </si>
  <si>
    <t>209D成羽町布寄001</t>
  </si>
  <si>
    <t>Ⅰ-42030</t>
  </si>
  <si>
    <t>209D成羽町布寄002</t>
  </si>
  <si>
    <t>Ⅰ-42033</t>
  </si>
  <si>
    <t>209D成羽町布寄003</t>
  </si>
  <si>
    <t>Ⅱ-42029</t>
  </si>
  <si>
    <t>209D成羽町布寄004</t>
  </si>
  <si>
    <t>Ⅱ-42031</t>
  </si>
  <si>
    <t>209D成羽町布寄005</t>
  </si>
  <si>
    <t>Ⅱ-42032</t>
  </si>
  <si>
    <t>209D成羽町布寄006</t>
  </si>
  <si>
    <t>Ⅱ-42034</t>
  </si>
  <si>
    <t>成羽町星原</t>
  </si>
  <si>
    <t>209K成羽町星原001</t>
  </si>
  <si>
    <t>Ⅰ-1367</t>
  </si>
  <si>
    <t>209K成羽町星原002</t>
  </si>
  <si>
    <t>Ⅱ-1356</t>
  </si>
  <si>
    <t>209D成羽町星原001</t>
  </si>
  <si>
    <t>Ⅰ-42059</t>
  </si>
  <si>
    <t>209D成羽町星原002</t>
  </si>
  <si>
    <t>Ⅰ-42060</t>
  </si>
  <si>
    <t>209D成羽町星原003</t>
  </si>
  <si>
    <t>Ⅱ-42057</t>
  </si>
  <si>
    <t>209D成羽町星原004</t>
  </si>
  <si>
    <t>Ⅱ-42058</t>
  </si>
  <si>
    <t>備中町</t>
  </si>
  <si>
    <t>備中町志藤用瀬</t>
  </si>
  <si>
    <t>209K備中町志藤用瀬001</t>
  </si>
  <si>
    <t>Ⅰ-1393</t>
  </si>
  <si>
    <t>備中町長屋</t>
  </si>
  <si>
    <t>209K備中町長屋001</t>
  </si>
  <si>
    <t>Ⅰ-1389</t>
  </si>
  <si>
    <t>209K備中町長屋002</t>
  </si>
  <si>
    <t>Ⅰ-2558</t>
  </si>
  <si>
    <t>209D備中町長屋001</t>
  </si>
  <si>
    <t>Ⅰ-44035</t>
  </si>
  <si>
    <t>209J備中町長屋001</t>
  </si>
  <si>
    <t>113</t>
  </si>
  <si>
    <t>備中町西油野</t>
  </si>
  <si>
    <t>209K備中町西油野001</t>
  </si>
  <si>
    <t>Ⅰ-1383</t>
  </si>
  <si>
    <t>209K備中町西油野002</t>
  </si>
  <si>
    <t>Ⅱ-1484</t>
  </si>
  <si>
    <t>209K備中町西油野003</t>
  </si>
  <si>
    <t>Ⅱ-1485</t>
  </si>
  <si>
    <t>209K備中町西油野004</t>
  </si>
  <si>
    <t>Ⅱ-1486</t>
  </si>
  <si>
    <t>209K備中町西油野005</t>
  </si>
  <si>
    <t>Ⅱ-1487</t>
  </si>
  <si>
    <t>209K備中町西油野006</t>
  </si>
  <si>
    <t>Ⅱ-1488</t>
  </si>
  <si>
    <t>209K備中町西油野007</t>
  </si>
  <si>
    <t>Ⅱ-1489</t>
  </si>
  <si>
    <t>209K備中町西油野008</t>
  </si>
  <si>
    <t>Ⅱ-1491</t>
  </si>
  <si>
    <t>209K備中町西油野009</t>
  </si>
  <si>
    <t>Ⅱ-1492</t>
  </si>
  <si>
    <t>209K備中町西油野010</t>
  </si>
  <si>
    <t>Ⅱ-1493</t>
  </si>
  <si>
    <t>209D備中町西油野001</t>
  </si>
  <si>
    <t>Ⅱ-44002</t>
  </si>
  <si>
    <t>備中町東油野</t>
  </si>
  <si>
    <t>209K備中町東油野001</t>
  </si>
  <si>
    <t>Ⅰ-1384</t>
  </si>
  <si>
    <t>209K備中町東油野002</t>
  </si>
  <si>
    <t>Ⅰ-1385</t>
  </si>
  <si>
    <t>209K備中町東油野003</t>
  </si>
  <si>
    <t>Ⅰ-2552</t>
  </si>
  <si>
    <t>209K備中町東油野004</t>
  </si>
  <si>
    <t>Ⅱ-1490</t>
  </si>
  <si>
    <t>209K備中町東油野005</t>
  </si>
  <si>
    <t>Ⅱ-1494</t>
  </si>
  <si>
    <t>209K備中町東油野006</t>
  </si>
  <si>
    <t>Ⅱ-1495</t>
  </si>
  <si>
    <t>209K備中町東油野007</t>
  </si>
  <si>
    <t>Ⅱ-1496</t>
  </si>
  <si>
    <t>209D備中町東油野001</t>
  </si>
  <si>
    <t>Ⅰ-44004</t>
  </si>
  <si>
    <t>209D備中町東油野002</t>
  </si>
  <si>
    <t>Ⅰ-44007</t>
  </si>
  <si>
    <t>209D備中町東油野003</t>
  </si>
  <si>
    <t>Ⅰ-44008</t>
  </si>
  <si>
    <t>209D備中町東油野004</t>
  </si>
  <si>
    <t>Ⅰ-44009</t>
  </si>
  <si>
    <t>209D備中町東油野005</t>
  </si>
  <si>
    <t>Ⅱ-44001</t>
  </si>
  <si>
    <t>209D備中町東油野006</t>
  </si>
  <si>
    <t>Ⅱ-44003</t>
  </si>
  <si>
    <t>209D備中町東油野007</t>
  </si>
  <si>
    <t>Ⅱ-44005</t>
  </si>
  <si>
    <t>209D備中町東油野008</t>
  </si>
  <si>
    <t>Ⅱ-44006</t>
  </si>
  <si>
    <t>備中町平川</t>
  </si>
  <si>
    <t>209K備中町平川001</t>
  </si>
  <si>
    <t>Ⅰ-1386</t>
  </si>
  <si>
    <t>209K備中町平川002</t>
  </si>
  <si>
    <t>Ⅰ-1387</t>
  </si>
  <si>
    <t>209K備中町平川003</t>
  </si>
  <si>
    <t>Ⅰ-1388</t>
  </si>
  <si>
    <t>209K備中町平川004</t>
  </si>
  <si>
    <t>Ⅰ-2551</t>
  </si>
  <si>
    <t>209K備中町平川005</t>
  </si>
  <si>
    <t>Ⅰ-2553</t>
  </si>
  <si>
    <t>209K備中町平川006</t>
  </si>
  <si>
    <t>Ⅰ-2554</t>
  </si>
  <si>
    <t>209K備中町平川007</t>
  </si>
  <si>
    <t>Ⅱ-1497</t>
  </si>
  <si>
    <t>209K備中町平川008</t>
  </si>
  <si>
    <t>Ⅱ-1498</t>
  </si>
  <si>
    <t>209K備中町平川009</t>
  </si>
  <si>
    <t>Ⅱ-1499</t>
  </si>
  <si>
    <t>209K備中町平川010</t>
  </si>
  <si>
    <t>Ⅱ-1501</t>
  </si>
  <si>
    <t>209K備中町平川011</t>
  </si>
  <si>
    <t>Ⅱ-1502</t>
  </si>
  <si>
    <t>209K備中町平川012</t>
  </si>
  <si>
    <t>Ⅱ-1503</t>
  </si>
  <si>
    <t>209K備中町平川013</t>
  </si>
  <si>
    <t>Ⅱ-1509</t>
  </si>
  <si>
    <t>209D備中町平川001</t>
  </si>
  <si>
    <t>Ⅰ-44010</t>
  </si>
  <si>
    <t>209D備中町平川002</t>
  </si>
  <si>
    <t>Ⅱ-44011</t>
  </si>
  <si>
    <t>209D備中町平川003</t>
  </si>
  <si>
    <t>Ⅱ-44012</t>
  </si>
  <si>
    <t>209D備中町平川004</t>
  </si>
  <si>
    <t>Ⅱ-44015</t>
  </si>
  <si>
    <t>209D備中町平川005</t>
  </si>
  <si>
    <t>Ⅱ-44016</t>
  </si>
  <si>
    <t>209J備中町平川001</t>
  </si>
  <si>
    <t>114</t>
  </si>
  <si>
    <t>209J備中町平川002</t>
  </si>
  <si>
    <t>115</t>
  </si>
  <si>
    <t>209J備中町平川003</t>
  </si>
  <si>
    <t>安田</t>
  </si>
  <si>
    <t>備中町布賀</t>
  </si>
  <si>
    <t>209K備中町布賀001</t>
  </si>
  <si>
    <t>Ⅰ-1391</t>
  </si>
  <si>
    <t>209K備中町布賀002</t>
  </si>
  <si>
    <t>Ⅰ-1392-1</t>
  </si>
  <si>
    <t>209K備中町布賀003</t>
  </si>
  <si>
    <t>Ⅰ-1392-2</t>
  </si>
  <si>
    <t>209K備中町布賀004</t>
  </si>
  <si>
    <t>Ⅰ-2555</t>
  </si>
  <si>
    <t>209K備中町布賀005</t>
  </si>
  <si>
    <t>Ⅱ-1504</t>
  </si>
  <si>
    <t>209K備中町布賀006</t>
  </si>
  <si>
    <t>Ⅱ-1505</t>
  </si>
  <si>
    <t>209K備中町布賀007</t>
  </si>
  <si>
    <t>Ⅰ-1394</t>
  </si>
  <si>
    <t>209K備中町布賀008</t>
  </si>
  <si>
    <t>Ⅰ-1400</t>
  </si>
  <si>
    <t>209K備中町布賀009</t>
  </si>
  <si>
    <t>Ⅰ-2556</t>
  </si>
  <si>
    <t>209K備中町布賀010</t>
  </si>
  <si>
    <t>Ⅰ-2557</t>
  </si>
  <si>
    <t>209K備中町布賀011</t>
  </si>
  <si>
    <t>Ⅱ-1506</t>
  </si>
  <si>
    <t>209K備中町布賀012</t>
  </si>
  <si>
    <t>Ⅱ-1507</t>
  </si>
  <si>
    <t>209K備中町布賀013</t>
  </si>
  <si>
    <t>Ⅱ-1508</t>
  </si>
  <si>
    <t>209K備中町布賀014</t>
  </si>
  <si>
    <t>Ⅱ-1510</t>
  </si>
  <si>
    <t>209K備中町布賀015</t>
  </si>
  <si>
    <t>Ⅱ-1511</t>
  </si>
  <si>
    <t>209K備中町布賀016</t>
  </si>
  <si>
    <t>Ⅱ-1512</t>
  </si>
  <si>
    <t>209D備中町布賀001</t>
  </si>
  <si>
    <t>Ⅰ-44025</t>
  </si>
  <si>
    <t>209D備中町布賀002</t>
  </si>
  <si>
    <t>Ⅰ-44027</t>
  </si>
  <si>
    <t>209D備中町布賀003</t>
  </si>
  <si>
    <t>Ⅱ-44026</t>
  </si>
  <si>
    <t>209D備中町布賀004</t>
  </si>
  <si>
    <t>Ⅰ-44017</t>
  </si>
  <si>
    <t>209D備中町布賀005</t>
  </si>
  <si>
    <t>Ⅰ-44018</t>
  </si>
  <si>
    <t>209D備中町布賀006</t>
  </si>
  <si>
    <t>Ⅰ-44024</t>
  </si>
  <si>
    <t>209D備中町布賀007</t>
  </si>
  <si>
    <t>Ⅱ-44019</t>
  </si>
  <si>
    <t>209D備中町布賀008</t>
  </si>
  <si>
    <t>Ⅱ-44020</t>
  </si>
  <si>
    <t>209D備中町布賀009</t>
  </si>
  <si>
    <t>Ⅱ-44021</t>
  </si>
  <si>
    <t>209D備中町布賀010</t>
  </si>
  <si>
    <t>Ⅱ-44022</t>
  </si>
  <si>
    <t>209D備中町布賀011</t>
  </si>
  <si>
    <t>Ⅱ-44023</t>
  </si>
  <si>
    <t>209D備中町布賀012</t>
  </si>
  <si>
    <t>Ⅱ-44013</t>
  </si>
  <si>
    <t>209D備中町布賀013</t>
  </si>
  <si>
    <t>Ⅱ-44014</t>
  </si>
  <si>
    <t>209J備中町布賀001</t>
  </si>
  <si>
    <t>209-103-001</t>
  </si>
  <si>
    <t>備中町布瀬</t>
  </si>
  <si>
    <t>209K備中町布瀬001</t>
  </si>
  <si>
    <t>Ⅰ-1397</t>
  </si>
  <si>
    <t>209K備中町布瀬002</t>
  </si>
  <si>
    <t>Ⅰ-1398</t>
  </si>
  <si>
    <t>209K備中町布瀬003</t>
  </si>
  <si>
    <t>Ⅰ-1399</t>
  </si>
  <si>
    <t>209K備中町布瀬004</t>
  </si>
  <si>
    <t>Ⅰ-1401</t>
  </si>
  <si>
    <t>209K備中町布瀬005</t>
  </si>
  <si>
    <t>Ⅰ-2559</t>
  </si>
  <si>
    <t>209K備中町布瀬006</t>
  </si>
  <si>
    <t>Ⅰ-2560</t>
  </si>
  <si>
    <t>209K備中町布瀬007</t>
  </si>
  <si>
    <t>Ⅱ-1513</t>
  </si>
  <si>
    <t>209K備中町布瀬008</t>
  </si>
  <si>
    <t>Ⅱ-1514</t>
  </si>
  <si>
    <t>209K備中町布瀬009</t>
  </si>
  <si>
    <t>Ⅱ-1515</t>
  </si>
  <si>
    <t>209K備中町布瀬010</t>
  </si>
  <si>
    <t>Ⅱ-1516</t>
  </si>
  <si>
    <t>209K備中町布瀬011</t>
  </si>
  <si>
    <t>Ⅱ-1517</t>
  </si>
  <si>
    <t>209K備中町布瀬012</t>
  </si>
  <si>
    <t>Ⅱ-1518</t>
  </si>
  <si>
    <t>209K備中町布瀬013</t>
  </si>
  <si>
    <t>Ⅱ-1519</t>
  </si>
  <si>
    <t>209K備中町布瀬014</t>
  </si>
  <si>
    <t>Ⅱ-1520</t>
  </si>
  <si>
    <t>209K備中町布瀬015</t>
  </si>
  <si>
    <t>Ⅱ-1521</t>
  </si>
  <si>
    <t>209D備中町布瀬001</t>
  </si>
  <si>
    <t>Ⅰ-44034</t>
  </si>
  <si>
    <t>209D備中町布瀬002</t>
  </si>
  <si>
    <t>Ⅱ-44028</t>
  </si>
  <si>
    <t>209D備中町布瀬003</t>
  </si>
  <si>
    <t>Ⅱ-44029</t>
  </si>
  <si>
    <t>209D備中町布瀬004</t>
  </si>
  <si>
    <t>Ⅱ-44030</t>
  </si>
  <si>
    <t>209D備中町布瀬005</t>
  </si>
  <si>
    <t>Ⅱ-44031</t>
  </si>
  <si>
    <t>209D備中町布瀬006</t>
  </si>
  <si>
    <t>Ⅱ-44032</t>
  </si>
  <si>
    <t>209D備中町布瀬007</t>
  </si>
  <si>
    <t>Ⅱ-44033</t>
  </si>
  <si>
    <t>土砂災害警戒区域等の指定箇所一覧表（高梁市）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タカハシ</t>
    </rPh>
    <rPh sb="20" eb="21">
      <t>シ</t>
    </rPh>
    <phoneticPr fontId="4"/>
  </si>
  <si>
    <t>大佐町</t>
  </si>
  <si>
    <t>大佐大井野</t>
  </si>
  <si>
    <t>210K大佐大井野002</t>
  </si>
  <si>
    <t>Ⅰ-1455</t>
  </si>
  <si>
    <t>210K大佐大井野003</t>
  </si>
  <si>
    <t>Ⅱ-1671</t>
  </si>
  <si>
    <t>210K大佐大井野004</t>
  </si>
  <si>
    <t>Ⅱ-1672</t>
  </si>
  <si>
    <t>210K大佐大井野005</t>
  </si>
  <si>
    <t>Ⅱ-1673</t>
  </si>
  <si>
    <t>210D大佐大井野001</t>
  </si>
  <si>
    <t>Ⅰ-46001</t>
  </si>
  <si>
    <t>210D大佐大井野002</t>
  </si>
  <si>
    <t>Ⅰ-46004</t>
  </si>
  <si>
    <t>210D大佐大井野003</t>
  </si>
  <si>
    <t>Ⅰ-46005</t>
  </si>
  <si>
    <t>210D大佐大井野004</t>
  </si>
  <si>
    <t>Ⅰ-46011</t>
  </si>
  <si>
    <t>210D大佐大井野005</t>
  </si>
  <si>
    <t>Ⅱ-46002</t>
  </si>
  <si>
    <t>210D大佐大井野006</t>
  </si>
  <si>
    <t>Ⅱ-46003</t>
  </si>
  <si>
    <t>210D大佐大井野007</t>
  </si>
  <si>
    <t>Ⅱ-46006</t>
  </si>
  <si>
    <t>210D大佐大井野008</t>
  </si>
  <si>
    <t>Ⅱ-46007</t>
  </si>
  <si>
    <t>210D大佐大井野009</t>
  </si>
  <si>
    <t>Ⅱ-46008</t>
  </si>
  <si>
    <t>210D大佐大井野010</t>
  </si>
  <si>
    <t>Ⅱ-46009</t>
  </si>
  <si>
    <t>210D大佐大井野011</t>
  </si>
  <si>
    <t>Ⅱ-46010</t>
  </si>
  <si>
    <t>210D大佐大井野012</t>
  </si>
  <si>
    <t>Ⅱ-46012</t>
  </si>
  <si>
    <t>210D大佐大井野013</t>
  </si>
  <si>
    <t>Ⅱ-46013</t>
  </si>
  <si>
    <t>210D大佐大井野014</t>
  </si>
  <si>
    <t>Ⅱ-46014</t>
  </si>
  <si>
    <t>210D大佐大井野015</t>
  </si>
  <si>
    <t>Ⅱ-46015</t>
  </si>
  <si>
    <t>210D大佐大井野016</t>
  </si>
  <si>
    <t>Ⅱ-46016</t>
  </si>
  <si>
    <t>210D大佐大井野017</t>
  </si>
  <si>
    <t>Ⅱ-46017</t>
  </si>
  <si>
    <t>210D大佐大井野018</t>
  </si>
  <si>
    <t>Ⅱ-46018</t>
  </si>
  <si>
    <t>210D大佐大井野019</t>
  </si>
  <si>
    <t>Ⅱ-46019</t>
  </si>
  <si>
    <t>大佐小阪部</t>
  </si>
  <si>
    <t>210K大佐小阪部001</t>
  </si>
  <si>
    <t>Ⅰ-1463</t>
  </si>
  <si>
    <t>210K大佐小阪部002</t>
  </si>
  <si>
    <t>Ⅰ-1462</t>
  </si>
  <si>
    <t>210K大佐小阪部003</t>
  </si>
  <si>
    <t>Ⅰ-1464</t>
  </si>
  <si>
    <t>210K大佐小阪部004</t>
  </si>
  <si>
    <t>Ⅰ-2595</t>
  </si>
  <si>
    <t>210K大佐小阪部005</t>
  </si>
  <si>
    <t>Ⅱ-1683</t>
  </si>
  <si>
    <t>210K大佐小阪部006</t>
  </si>
  <si>
    <t>Ⅱ-1685</t>
  </si>
  <si>
    <t>210D大佐小阪部001</t>
  </si>
  <si>
    <t>Ⅰ-46048</t>
  </si>
  <si>
    <t>210D大佐小阪部002</t>
  </si>
  <si>
    <t>Ⅱ-46047</t>
  </si>
  <si>
    <t>210D大佐小阪部003</t>
  </si>
  <si>
    <t>Ⅰ-46032</t>
  </si>
  <si>
    <t>210D大佐小阪部004</t>
  </si>
  <si>
    <t>Ⅰ-46033</t>
  </si>
  <si>
    <t>210D大佐小阪部005</t>
  </si>
  <si>
    <t>Ⅰ-46034</t>
  </si>
  <si>
    <t>210D大佐小阪部006</t>
  </si>
  <si>
    <t>Ⅰ-46035</t>
  </si>
  <si>
    <t>210D大佐小阪部007</t>
  </si>
  <si>
    <t>Ⅰ-46036</t>
  </si>
  <si>
    <t>210D大佐小阪部008</t>
  </si>
  <si>
    <t>Ⅰ-46037</t>
  </si>
  <si>
    <t>210D大佐小阪部009</t>
  </si>
  <si>
    <t>Ⅰ-46038</t>
  </si>
  <si>
    <t>210D大佐小阪部010</t>
  </si>
  <si>
    <t>Ⅰ-46039</t>
  </si>
  <si>
    <t>210D大佐小阪部011</t>
  </si>
  <si>
    <t>Ⅰ-46040</t>
  </si>
  <si>
    <t>210D大佐小阪部012</t>
  </si>
  <si>
    <t>Ⅰ-46041</t>
  </si>
  <si>
    <t>210D大佐小阪部013</t>
  </si>
  <si>
    <t>Ⅰ-46043</t>
  </si>
  <si>
    <t>210D大佐小阪部014</t>
  </si>
  <si>
    <t>Ⅱ-46042</t>
  </si>
  <si>
    <t>210D大佐小阪部015</t>
  </si>
  <si>
    <t>Ⅱ-46049</t>
  </si>
  <si>
    <t>210D大佐小阪部016</t>
  </si>
  <si>
    <t>Ⅱ-46050</t>
  </si>
  <si>
    <t>210D大佐小阪部017</t>
  </si>
  <si>
    <t>Ⅱ-46051</t>
  </si>
  <si>
    <t>210J大佐小阪部001</t>
  </si>
  <si>
    <t>134</t>
  </si>
  <si>
    <t>大佐上刑部</t>
  </si>
  <si>
    <t>210K大佐上刑部001</t>
  </si>
  <si>
    <t>Ⅱ-1675</t>
  </si>
  <si>
    <t>210K大佐上刑部002</t>
  </si>
  <si>
    <t>Ⅱ-1682</t>
  </si>
  <si>
    <t>210K大佐上刑部003</t>
  </si>
  <si>
    <t>Ⅰ-1456</t>
  </si>
  <si>
    <t>210K大佐上刑部004</t>
  </si>
  <si>
    <t>Ⅰ-1457</t>
  </si>
  <si>
    <t>210K大佐上刑部005</t>
  </si>
  <si>
    <t>Ⅰ-1459</t>
  </si>
  <si>
    <t>210K大佐上刑部006</t>
  </si>
  <si>
    <t>Ⅰ-1460</t>
  </si>
  <si>
    <t>210K大佐上刑部007</t>
  </si>
  <si>
    <t>Ⅰ-2594</t>
  </si>
  <si>
    <t>210K大佐上刑部008</t>
  </si>
  <si>
    <t>Ⅱ-1674</t>
  </si>
  <si>
    <t>210K大佐上刑部009</t>
  </si>
  <si>
    <t>Ⅱ-1676</t>
  </si>
  <si>
    <t>210K大佐上刑部010</t>
  </si>
  <si>
    <t>Ⅱ-1677</t>
  </si>
  <si>
    <t>210K大佐上刑部011</t>
  </si>
  <si>
    <t>Ⅱ-1678</t>
  </si>
  <si>
    <t>210K大佐上刑部012</t>
  </si>
  <si>
    <t>Ⅱ-1679</t>
  </si>
  <si>
    <t>210K大佐上刑部013</t>
  </si>
  <si>
    <t>Ⅱ-1680</t>
  </si>
  <si>
    <t>210K大佐上刑部014</t>
  </si>
  <si>
    <t>Ⅱ-1681</t>
  </si>
  <si>
    <t>210D大佐上刑部001</t>
  </si>
  <si>
    <t>Ⅰ-46026</t>
  </si>
  <si>
    <t>210D大佐上刑部002</t>
  </si>
  <si>
    <t>Ⅰ-46028</t>
  </si>
  <si>
    <t>210D大佐上刑部003</t>
  </si>
  <si>
    <t>Ⅰ-46027</t>
  </si>
  <si>
    <t>210D大佐上刑部004</t>
  </si>
  <si>
    <t>Ⅱ-46020</t>
  </si>
  <si>
    <t>210D大佐上刑部005</t>
  </si>
  <si>
    <t>Ⅱ-46021-1</t>
  </si>
  <si>
    <t>210D大佐上刑部006</t>
  </si>
  <si>
    <t>Ⅱ-46021-2</t>
  </si>
  <si>
    <t>210D大佐上刑部007</t>
  </si>
  <si>
    <t>Ⅱ-46022</t>
  </si>
  <si>
    <t>210D大佐上刑部008</t>
  </si>
  <si>
    <t>Ⅱ-46023</t>
  </si>
  <si>
    <t>210D大佐上刑部009</t>
  </si>
  <si>
    <t>Ⅱ-46025</t>
  </si>
  <si>
    <t>210D大佐上刑部010</t>
  </si>
  <si>
    <t>Ⅱ-46029</t>
  </si>
  <si>
    <t>210D大佐上刑部011</t>
  </si>
  <si>
    <t>Ⅱ-46030</t>
  </si>
  <si>
    <t>210D大佐上刑部012</t>
  </si>
  <si>
    <t>Ⅱ-46031</t>
  </si>
  <si>
    <t>210D大佐上刑部013</t>
  </si>
  <si>
    <t>Ⅰ-46024</t>
  </si>
  <si>
    <t>210J大佐上刑部001</t>
  </si>
  <si>
    <t>133</t>
  </si>
  <si>
    <t>大佐小南</t>
  </si>
  <si>
    <t>210K大佐小南001</t>
  </si>
  <si>
    <t>Ⅱ-1694</t>
  </si>
  <si>
    <t>210K大佐小南002</t>
  </si>
  <si>
    <t>Ⅰ-1466</t>
  </si>
  <si>
    <t>210K大佐小南003</t>
  </si>
  <si>
    <t>Ⅰ-1470</t>
  </si>
  <si>
    <t>210K大佐小南004</t>
  </si>
  <si>
    <t>Ⅱ-1686</t>
  </si>
  <si>
    <t>210K大佐小南005</t>
  </si>
  <si>
    <t>Ⅱ-1687</t>
  </si>
  <si>
    <t>210K大佐小南006</t>
  </si>
  <si>
    <t>Ⅱ-1695</t>
  </si>
  <si>
    <t>210D大佐小南001</t>
  </si>
  <si>
    <t>Ⅰ-46044</t>
  </si>
  <si>
    <t>210D大佐小南002</t>
  </si>
  <si>
    <t>Ⅰ-46045</t>
  </si>
  <si>
    <t>210D大佐小南003</t>
  </si>
  <si>
    <t>Ⅰ-46052</t>
  </si>
  <si>
    <t>210D大佐小南004</t>
  </si>
  <si>
    <t>Ⅱ-46046</t>
  </si>
  <si>
    <t>大佐田治部</t>
  </si>
  <si>
    <t>210K大佐田治部001</t>
  </si>
  <si>
    <t>Ⅰ-1471-1</t>
  </si>
  <si>
    <t>210K大佐田治部002</t>
  </si>
  <si>
    <t>Ⅰ-1471-2</t>
  </si>
  <si>
    <t>210K大佐田治部003</t>
  </si>
  <si>
    <t>Ⅱ-1691</t>
  </si>
  <si>
    <t>210K大佐田治部004</t>
  </si>
  <si>
    <t>Ⅱ-1690</t>
  </si>
  <si>
    <t>210K大佐田治部005</t>
  </si>
  <si>
    <t>Ⅱ-1692</t>
  </si>
  <si>
    <t>210K大佐田治部006</t>
  </si>
  <si>
    <t>Ⅱ-1693</t>
  </si>
  <si>
    <t>210K大佐田治部007</t>
  </si>
  <si>
    <t>Ⅰ-1467</t>
  </si>
  <si>
    <t>210K大佐田治部008</t>
  </si>
  <si>
    <t>Ⅰ-1468</t>
  </si>
  <si>
    <t>210K大佐田治部009</t>
  </si>
  <si>
    <t>Ⅰ-1469</t>
  </si>
  <si>
    <t>210K大佐田治部010</t>
  </si>
  <si>
    <t>Ⅱ-1688</t>
  </si>
  <si>
    <t>210K大佐田治部011</t>
  </si>
  <si>
    <t>Ⅱ-1689</t>
  </si>
  <si>
    <t>210K大佐田治部012</t>
  </si>
  <si>
    <t>Ⅱ-1703</t>
  </si>
  <si>
    <t>210K大佐田治部013</t>
  </si>
  <si>
    <t>Ⅱ-1704</t>
  </si>
  <si>
    <t>210D大佐田治部002</t>
  </si>
  <si>
    <t>Ⅰ-46063</t>
  </si>
  <si>
    <t>210D大佐田治部003</t>
  </si>
  <si>
    <t>Ⅰ-46070</t>
  </si>
  <si>
    <t>210D大佐田治部004</t>
  </si>
  <si>
    <t>Ⅰ-46053</t>
  </si>
  <si>
    <t>210D大佐田治部005</t>
  </si>
  <si>
    <t>Ⅰ-46057</t>
  </si>
  <si>
    <t>210D大佐田治部006</t>
  </si>
  <si>
    <t>Ⅰ-46058</t>
  </si>
  <si>
    <t>210D大佐田治部007</t>
  </si>
  <si>
    <t>Ⅰ-46059</t>
  </si>
  <si>
    <t>210D大佐田治部008</t>
  </si>
  <si>
    <t>Ⅰ-46065</t>
  </si>
  <si>
    <t>210D大佐田治部009</t>
  </si>
  <si>
    <t>Ⅰ-46071</t>
  </si>
  <si>
    <t>210D大佐田治部010</t>
  </si>
  <si>
    <t>Ⅰ-46078</t>
  </si>
  <si>
    <t>210D大佐田治部011</t>
  </si>
  <si>
    <t>Ⅰ-46064</t>
  </si>
  <si>
    <t>210D大佐田治部012</t>
  </si>
  <si>
    <t>Ⅱ-46061</t>
  </si>
  <si>
    <t>210D大佐田治部013</t>
  </si>
  <si>
    <t>Ⅱ-46062</t>
  </si>
  <si>
    <t>210D大佐田治部014</t>
  </si>
  <si>
    <t>Ⅱ-46054</t>
  </si>
  <si>
    <t>210D大佐田治部015</t>
  </si>
  <si>
    <t>Ⅱ-46055</t>
  </si>
  <si>
    <t>210D大佐田治部016</t>
  </si>
  <si>
    <t>Ⅱ-46056</t>
  </si>
  <si>
    <t>210D大佐田治部017</t>
  </si>
  <si>
    <t>Ⅱ-46076</t>
  </si>
  <si>
    <t>210D大佐田治部018</t>
  </si>
  <si>
    <t>Ⅱ-46077</t>
  </si>
  <si>
    <t>210D大佐田治部019</t>
  </si>
  <si>
    <t>Ⅱ-46080</t>
  </si>
  <si>
    <t>210D大佐田治部020</t>
  </si>
  <si>
    <t>Ⅱ-46073</t>
  </si>
  <si>
    <t>210D大佐田治部021</t>
  </si>
  <si>
    <t>Ⅱ-46074</t>
  </si>
  <si>
    <t>210D大佐田治部022</t>
  </si>
  <si>
    <t>Ⅱ-46075</t>
  </si>
  <si>
    <t>210J大佐田治部001</t>
  </si>
  <si>
    <t>国司･目木</t>
  </si>
  <si>
    <t>大佐永富</t>
  </si>
  <si>
    <t>210K大佐永富001</t>
  </si>
  <si>
    <t>Ⅱ-1684</t>
  </si>
  <si>
    <t>大佐布瀬</t>
  </si>
  <si>
    <t>210K大佐布瀬001</t>
  </si>
  <si>
    <t>Ⅰ-1473</t>
  </si>
  <si>
    <t>210K大佐布瀬002</t>
  </si>
  <si>
    <t>Ⅰ-1474</t>
  </si>
  <si>
    <t>210K大佐布瀬003</t>
  </si>
  <si>
    <t>Ⅰ-1476</t>
  </si>
  <si>
    <t>210K大佐布瀬004</t>
  </si>
  <si>
    <t>Ⅱ-1696</t>
  </si>
  <si>
    <t>210K大佐布瀬005</t>
  </si>
  <si>
    <t>Ⅱ-1697</t>
  </si>
  <si>
    <t>210K大佐布瀬006</t>
  </si>
  <si>
    <t>Ⅱ-1698</t>
  </si>
  <si>
    <t>210K大佐布瀬007</t>
  </si>
  <si>
    <t>Ⅱ-1699</t>
  </si>
  <si>
    <t>210K大佐布瀬008</t>
  </si>
  <si>
    <t>Ⅱ-1700</t>
  </si>
  <si>
    <t>210K大佐布瀬009</t>
  </si>
  <si>
    <t>Ⅱ-1701</t>
  </si>
  <si>
    <t>210K大佐布瀬010</t>
  </si>
  <si>
    <t>Ⅱ-1702</t>
  </si>
  <si>
    <t>210D大佐布瀬001</t>
  </si>
  <si>
    <t>Ⅰ-46066</t>
  </si>
  <si>
    <t>210D大佐布瀬002</t>
  </si>
  <si>
    <t>Ⅰ-46069</t>
  </si>
  <si>
    <t>210D大佐布瀬003</t>
  </si>
  <si>
    <t>Ⅰ-46072</t>
  </si>
  <si>
    <t>210D大佐布瀬004</t>
  </si>
  <si>
    <t>Ⅱ-46067</t>
  </si>
  <si>
    <t>210D大佐布瀬005</t>
  </si>
  <si>
    <t>Ⅱ-46068</t>
  </si>
  <si>
    <t>神郷町</t>
  </si>
  <si>
    <t>神郷釜村</t>
  </si>
  <si>
    <t>210K神郷釜村001</t>
  </si>
  <si>
    <t>Ⅰ-1482</t>
  </si>
  <si>
    <t>210K神郷釜村002</t>
  </si>
  <si>
    <t>Ⅰ-1483</t>
  </si>
  <si>
    <t>210K神郷釜村003</t>
  </si>
  <si>
    <t>Ⅰ-1484</t>
  </si>
  <si>
    <t>210K神郷釜村004</t>
  </si>
  <si>
    <t>Ⅰ-1485</t>
  </si>
  <si>
    <t>210K神郷釜村005</t>
  </si>
  <si>
    <t>Ⅰ-2596</t>
  </si>
  <si>
    <t>210K神郷釜村006</t>
  </si>
  <si>
    <t>Ⅰ-2597</t>
  </si>
  <si>
    <t>210K神郷釜村007</t>
  </si>
  <si>
    <t>Ⅰ-2598</t>
  </si>
  <si>
    <t>210K神郷釜村008</t>
  </si>
  <si>
    <t>Ⅱ-1706</t>
  </si>
  <si>
    <t>210K神郷釜村009</t>
  </si>
  <si>
    <t>Ⅱ-1707</t>
  </si>
  <si>
    <t>210K神郷釜村010</t>
  </si>
  <si>
    <t>Ⅱ-1708</t>
  </si>
  <si>
    <t>210K神郷釜村011</t>
  </si>
  <si>
    <t>Ⅱ-1709</t>
  </si>
  <si>
    <t>210K神郷釜村012</t>
  </si>
  <si>
    <t>Ⅱ-1710</t>
  </si>
  <si>
    <t>210K神郷釜村013</t>
  </si>
  <si>
    <t>Ⅱ-1711</t>
  </si>
  <si>
    <t>210K神郷釜村014</t>
  </si>
  <si>
    <t>Ⅱ-1712</t>
  </si>
  <si>
    <t>210K神郷釜村015</t>
  </si>
  <si>
    <t>Ⅱ-1713</t>
  </si>
  <si>
    <t>210K神郷釜村016</t>
  </si>
  <si>
    <t>Ⅱ-1715</t>
  </si>
  <si>
    <t>210K神郷釜村017</t>
  </si>
  <si>
    <t>Ⅱ-1716</t>
  </si>
  <si>
    <t>210K神郷釜村018</t>
  </si>
  <si>
    <t>Ⅱ-1717</t>
  </si>
  <si>
    <t>210K神郷釜村019</t>
  </si>
  <si>
    <t>Ⅱ-1724</t>
  </si>
  <si>
    <t>210K神郷釜村020</t>
  </si>
  <si>
    <t>Ⅱ-1725</t>
  </si>
  <si>
    <t>210K神郷釜村021</t>
  </si>
  <si>
    <t>Ⅱ-1726</t>
  </si>
  <si>
    <t>210K神郷釜村022</t>
  </si>
  <si>
    <t>Ⅱ-1727</t>
  </si>
  <si>
    <t>210K神郷釜村023</t>
  </si>
  <si>
    <t>Ⅱ-1728</t>
  </si>
  <si>
    <t>210K神郷釜村024</t>
  </si>
  <si>
    <t>Ⅱ-1729</t>
  </si>
  <si>
    <t>210D神郷釜村001</t>
  </si>
  <si>
    <t>Ⅰ-47008</t>
  </si>
  <si>
    <t>210D神郷釜村002</t>
  </si>
  <si>
    <t>Ⅰ-47010</t>
  </si>
  <si>
    <t>210D神郷釜村003</t>
  </si>
  <si>
    <t>Ⅰ-47011</t>
  </si>
  <si>
    <t>210D神郷釜村004</t>
  </si>
  <si>
    <t>Ⅰ-47012</t>
  </si>
  <si>
    <t>210D神郷釜村005</t>
  </si>
  <si>
    <t>Ⅰ-47013</t>
  </si>
  <si>
    <t>210D神郷釜村006</t>
  </si>
  <si>
    <t>Ⅰ-47016</t>
  </si>
  <si>
    <t>210D神郷釜村007</t>
  </si>
  <si>
    <t>Ⅰ-47020</t>
  </si>
  <si>
    <t>210D神郷釜村008</t>
  </si>
  <si>
    <t>Ⅰ-47021</t>
  </si>
  <si>
    <t>210D神郷釜村009</t>
  </si>
  <si>
    <t>Ⅰ-47056</t>
  </si>
  <si>
    <t>210D神郷釜村010</t>
  </si>
  <si>
    <t>Ⅱ-47003</t>
  </si>
  <si>
    <t>210D神郷釜村011</t>
  </si>
  <si>
    <t>Ⅱ-47004</t>
  </si>
  <si>
    <t>210D神郷釜村012</t>
  </si>
  <si>
    <t>Ⅱ-47005</t>
  </si>
  <si>
    <t>210D神郷釜村013</t>
  </si>
  <si>
    <t>Ⅱ-47006</t>
  </si>
  <si>
    <t>210D神郷釜村014</t>
  </si>
  <si>
    <t>Ⅱ-47007</t>
  </si>
  <si>
    <t>210D神郷釜村015</t>
  </si>
  <si>
    <t>Ⅱ-47009</t>
  </si>
  <si>
    <t>210D神郷釜村016</t>
  </si>
  <si>
    <t>Ⅱ-47014</t>
  </si>
  <si>
    <t>210D神郷釜村017</t>
  </si>
  <si>
    <t>Ⅱ-47015</t>
  </si>
  <si>
    <t>210D神郷釜村018</t>
  </si>
  <si>
    <t>Ⅱ-47017</t>
  </si>
  <si>
    <t>210D神郷釜村019</t>
  </si>
  <si>
    <t>Ⅱ-47018</t>
  </si>
  <si>
    <t>210D神郷釜村020</t>
  </si>
  <si>
    <t>Ⅱ-47019</t>
  </si>
  <si>
    <t>210D神郷釜村021</t>
  </si>
  <si>
    <t>Ⅱ-47026</t>
  </si>
  <si>
    <t>210D神郷釜村022</t>
  </si>
  <si>
    <t>Ⅱ-47027</t>
  </si>
  <si>
    <t>210D神郷釜村023</t>
  </si>
  <si>
    <t>Ⅱ-47028</t>
  </si>
  <si>
    <t>210D神郷釜村024</t>
  </si>
  <si>
    <t>Ⅱ-47029</t>
  </si>
  <si>
    <t>210D神郷釜村025</t>
  </si>
  <si>
    <t>Ⅱ-47052</t>
  </si>
  <si>
    <t>210D神郷釜村026</t>
  </si>
  <si>
    <t>Ⅱ-47053</t>
  </si>
  <si>
    <t>210D神郷釜村027</t>
  </si>
  <si>
    <t>Ⅱ-47054</t>
  </si>
  <si>
    <t>210D神郷釜村028</t>
  </si>
  <si>
    <t>Ⅱ-47055</t>
  </si>
  <si>
    <t>210D神郷釜村029</t>
  </si>
  <si>
    <t>Ⅱ-47057</t>
  </si>
  <si>
    <t>210D神郷釜村030</t>
  </si>
  <si>
    <t>Ⅱ-47058</t>
  </si>
  <si>
    <t>神郷下神代</t>
  </si>
  <si>
    <t>210K神郷下神代001</t>
  </si>
  <si>
    <t>Ⅰ-1493</t>
  </si>
  <si>
    <t>210K神郷下神代002</t>
  </si>
  <si>
    <t>Ⅰ-1494</t>
  </si>
  <si>
    <t>210K神郷下神代003</t>
  </si>
  <si>
    <t>Ⅰ-1495</t>
  </si>
  <si>
    <t>210K神郷下神代004</t>
  </si>
  <si>
    <t>Ⅰ-1496</t>
  </si>
  <si>
    <t>210K神郷下神代005</t>
  </si>
  <si>
    <t>Ⅰ-2600</t>
  </si>
  <si>
    <t>210K神郷下神代006</t>
  </si>
  <si>
    <t>Ⅱ-1732</t>
  </si>
  <si>
    <t>210K神郷下神代007</t>
  </si>
  <si>
    <t>Ⅱ-1733</t>
  </si>
  <si>
    <t>210K神郷下神代008</t>
  </si>
  <si>
    <t>Ⅱ-1734</t>
  </si>
  <si>
    <t>210K神郷下神代009</t>
  </si>
  <si>
    <t>Ⅱ-1735</t>
  </si>
  <si>
    <t>210K神郷下神代010</t>
  </si>
  <si>
    <t>Ⅱ-1736</t>
  </si>
  <si>
    <t>210K神郷下神代011</t>
  </si>
  <si>
    <t>Ⅱ-1737</t>
  </si>
  <si>
    <t>210K神郷下神代012</t>
  </si>
  <si>
    <t>Ⅱ-1738</t>
  </si>
  <si>
    <t>210K神郷下神代013</t>
  </si>
  <si>
    <t>下神代</t>
  </si>
  <si>
    <t>210D神郷下神代001</t>
  </si>
  <si>
    <t>Ⅱ-47077</t>
  </si>
  <si>
    <t>210D神郷下神代002</t>
  </si>
  <si>
    <t>Ⅱ-47078</t>
  </si>
  <si>
    <t>210D神郷下神代003</t>
  </si>
  <si>
    <t>-6</t>
  </si>
  <si>
    <t>210D神郷下神代004</t>
  </si>
  <si>
    <t>Ⅰ-47071</t>
  </si>
  <si>
    <t>210D神郷下神代005</t>
  </si>
  <si>
    <t>Ⅰ-47073</t>
  </si>
  <si>
    <t>210D神郷下神代006</t>
  </si>
  <si>
    <t>Ⅰ-47074</t>
  </si>
  <si>
    <t>210D神郷下神代007</t>
  </si>
  <si>
    <t>Ⅰ-47075</t>
  </si>
  <si>
    <t>210D神郷下神代008</t>
  </si>
  <si>
    <t>Ⅰ-47079</t>
  </si>
  <si>
    <t>210D神郷下神代009</t>
  </si>
  <si>
    <t>Ⅰ-47080</t>
  </si>
  <si>
    <t>210D神郷下神代010</t>
  </si>
  <si>
    <t>Ⅰ-47081</t>
  </si>
  <si>
    <t>210D神郷下神代011</t>
  </si>
  <si>
    <t>Ⅱ-47072</t>
  </si>
  <si>
    <t>210D神郷下神代012</t>
  </si>
  <si>
    <t>Ⅱ-47076</t>
  </si>
  <si>
    <t>210D神郷下神代013</t>
  </si>
  <si>
    <t>Ⅱ-47082</t>
  </si>
  <si>
    <t>210D神郷下神代014</t>
  </si>
  <si>
    <t>Ⅱ-47084</t>
  </si>
  <si>
    <t>210D神郷下神代015</t>
  </si>
  <si>
    <t>Ⅱ-47085</t>
  </si>
  <si>
    <t>210D神郷下神代016</t>
  </si>
  <si>
    <t>Ⅱ-47086-01</t>
  </si>
  <si>
    <t>210D神郷下神代017</t>
  </si>
  <si>
    <t>Ⅱ-47086-2</t>
  </si>
  <si>
    <t>210D神郷下神代018</t>
  </si>
  <si>
    <t>同道谷川</t>
  </si>
  <si>
    <t>210J神郷下神代001</t>
  </si>
  <si>
    <t>138</t>
  </si>
  <si>
    <t>210J神郷下神代002</t>
  </si>
  <si>
    <t>139</t>
  </si>
  <si>
    <t>神郷高瀬</t>
  </si>
  <si>
    <t>210K神郷高瀬001</t>
  </si>
  <si>
    <t>Ⅰ-1486</t>
  </si>
  <si>
    <t>210K神郷高瀬002</t>
  </si>
  <si>
    <t>Ⅰ-1487</t>
  </si>
  <si>
    <t>210K神郷高瀬003</t>
  </si>
  <si>
    <t>Ⅱ-1705</t>
  </si>
  <si>
    <t>210K神郷高瀬004</t>
  </si>
  <si>
    <t>Ⅱ-1714</t>
  </si>
  <si>
    <t>210D神郷高瀬001</t>
  </si>
  <si>
    <t>Ⅱ-47022</t>
  </si>
  <si>
    <t>210D神郷高瀬002</t>
  </si>
  <si>
    <t>Ⅰ-47001</t>
  </si>
  <si>
    <t>210D神郷高瀬003</t>
  </si>
  <si>
    <t>Ⅱ-47023</t>
  </si>
  <si>
    <t>210D神郷高瀬004</t>
  </si>
  <si>
    <t>Ⅱ-47024-1</t>
  </si>
  <si>
    <t>210D神郷高瀬005</t>
  </si>
  <si>
    <t>Ⅱ-47024-2</t>
  </si>
  <si>
    <t>210D神郷高瀬006</t>
  </si>
  <si>
    <t>Ⅱ-47025</t>
  </si>
  <si>
    <t>210D神郷高瀬007</t>
  </si>
  <si>
    <t>Ⅱ-47002</t>
  </si>
  <si>
    <t>210D神郷高瀬008</t>
  </si>
  <si>
    <t>Ⅱ-47030</t>
  </si>
  <si>
    <t>神郷油野</t>
  </si>
  <si>
    <t>210K神郷油野001</t>
  </si>
  <si>
    <t>Ⅰ-1488-1</t>
  </si>
  <si>
    <t>210K神郷油野002</t>
  </si>
  <si>
    <t>Ⅰ-1488-2</t>
  </si>
  <si>
    <t>210K神郷油野003</t>
  </si>
  <si>
    <t>Ⅰ-1490-1</t>
  </si>
  <si>
    <t>210K神郷油野004</t>
  </si>
  <si>
    <t>Ⅰ-1490-2</t>
  </si>
  <si>
    <t>210K神郷油野005</t>
  </si>
  <si>
    <t>Ⅰ-1490-3</t>
  </si>
  <si>
    <t>210K神郷油野006</t>
  </si>
  <si>
    <t>Ⅰ-1490-4</t>
  </si>
  <si>
    <t>210K神郷油野007</t>
  </si>
  <si>
    <t>Ⅰ-1490-5</t>
  </si>
  <si>
    <t>210K神郷油野008</t>
  </si>
  <si>
    <t>Ⅰ-1490-6</t>
  </si>
  <si>
    <t>210K神郷油野009</t>
  </si>
  <si>
    <t>Ⅰ-1492</t>
  </si>
  <si>
    <t>210K神郷油野010</t>
  </si>
  <si>
    <t>Ⅰ-2599</t>
  </si>
  <si>
    <t>210K神郷油野011</t>
  </si>
  <si>
    <t>Ⅱ-1718</t>
  </si>
  <si>
    <t>210K神郷油野012</t>
  </si>
  <si>
    <t>Ⅱ-1719</t>
  </si>
  <si>
    <t>210K神郷油野013</t>
  </si>
  <si>
    <t>Ⅱ-1720</t>
  </si>
  <si>
    <t>210K神郷油野014</t>
  </si>
  <si>
    <t>Ⅱ-1721</t>
  </si>
  <si>
    <t>210K神郷油野015</t>
  </si>
  <si>
    <t>Ⅱ-1722</t>
  </si>
  <si>
    <t>210K神郷油野016</t>
  </si>
  <si>
    <t>Ⅱ-1723</t>
  </si>
  <si>
    <t>210K神郷油野017</t>
  </si>
  <si>
    <t>Ⅱ-1730</t>
  </si>
  <si>
    <t>210K神郷油野018</t>
  </si>
  <si>
    <t>Ⅱ-1731</t>
  </si>
  <si>
    <t>210D神郷油野001</t>
  </si>
  <si>
    <t>Ⅰ-47043</t>
  </si>
  <si>
    <t>210D神郷油野002</t>
  </si>
  <si>
    <t>Ⅰ-47031</t>
  </si>
  <si>
    <t>210D神郷油野003</t>
  </si>
  <si>
    <t>Ⅰ-47034</t>
  </si>
  <si>
    <t>210D神郷油野004</t>
  </si>
  <si>
    <t>Ⅰ-47038</t>
  </si>
  <si>
    <t>210D神郷油野005</t>
  </si>
  <si>
    <t>Ⅰ-47042</t>
  </si>
  <si>
    <t>210D神郷油野006</t>
  </si>
  <si>
    <t>Ⅰ-47044</t>
  </si>
  <si>
    <t>210D神郷油野007</t>
  </si>
  <si>
    <t>Ⅰ-47048</t>
  </si>
  <si>
    <t>210D神郷油野008</t>
  </si>
  <si>
    <t>Ⅰ-47064</t>
  </si>
  <si>
    <t>210D神郷油野009</t>
  </si>
  <si>
    <t>Ⅰ-47065</t>
  </si>
  <si>
    <t>210D神郷油野010</t>
  </si>
  <si>
    <t>Ⅰ-47066</t>
  </si>
  <si>
    <t>210D神郷油野011</t>
  </si>
  <si>
    <t>Ⅰ-47068</t>
  </si>
  <si>
    <t>210D神郷油野012</t>
  </si>
  <si>
    <t>Ⅱ-47040</t>
  </si>
  <si>
    <t>210D神郷油野013</t>
  </si>
  <si>
    <t>Ⅱ-47041</t>
  </si>
  <si>
    <t>210D神郷油野014</t>
  </si>
  <si>
    <t>Ⅱ-47050</t>
  </si>
  <si>
    <t>210D神郷油野015</t>
  </si>
  <si>
    <t>Ⅱ-47051</t>
  </si>
  <si>
    <t>210D神郷油野016</t>
  </si>
  <si>
    <t>Ⅱ-47059</t>
  </si>
  <si>
    <t>210D神郷油野017</t>
  </si>
  <si>
    <t>Ⅱ-47060</t>
  </si>
  <si>
    <t>210D神郷油野018</t>
  </si>
  <si>
    <t>Ⅱ-47061</t>
  </si>
  <si>
    <t>210D神郷油野019</t>
  </si>
  <si>
    <t>Ⅱ-47062</t>
  </si>
  <si>
    <t>210D神郷油野020</t>
  </si>
  <si>
    <t>Ⅱ-47063</t>
  </si>
  <si>
    <t>210D神郷油野021</t>
  </si>
  <si>
    <t>Ⅱ-47067</t>
  </si>
  <si>
    <t>210D神郷油野022</t>
  </si>
  <si>
    <t>Ⅱ-47069</t>
  </si>
  <si>
    <t>210D神郷油野023</t>
  </si>
  <si>
    <t>Ⅱ-47070</t>
  </si>
  <si>
    <t>210D神郷油野024</t>
  </si>
  <si>
    <t>Ⅱ-47032</t>
  </si>
  <si>
    <t>210D神郷油野025</t>
  </si>
  <si>
    <t>Ⅱ-47033</t>
  </si>
  <si>
    <t>210D神郷油野026</t>
  </si>
  <si>
    <t>Ⅱ-47035</t>
  </si>
  <si>
    <t>210D神郷油野027</t>
  </si>
  <si>
    <t>Ⅱ-47036</t>
  </si>
  <si>
    <t>210D神郷油野028</t>
  </si>
  <si>
    <t>Ⅱ-47037</t>
  </si>
  <si>
    <t>210D神郷油野029</t>
  </si>
  <si>
    <t>Ⅱ-47045</t>
  </si>
  <si>
    <t>210D神郷油野030</t>
  </si>
  <si>
    <t>Ⅱ-47046</t>
  </si>
  <si>
    <t>210J神郷油野001</t>
  </si>
  <si>
    <t>135</t>
  </si>
  <si>
    <t>210J神郷油野002</t>
  </si>
  <si>
    <t>136</t>
  </si>
  <si>
    <t>210J神郷油野003</t>
  </si>
  <si>
    <t>137</t>
  </si>
  <si>
    <t>哲西町</t>
  </si>
  <si>
    <t>哲西町大竹</t>
  </si>
  <si>
    <t>210J哲西町大竹001</t>
  </si>
  <si>
    <t>145</t>
  </si>
  <si>
    <t>哲西町大野部</t>
  </si>
  <si>
    <t>210D哲西町大野部001</t>
  </si>
  <si>
    <t>Ⅰ-49031</t>
  </si>
  <si>
    <t>210D哲西町大野部002</t>
  </si>
  <si>
    <t>Ⅱ-49027</t>
  </si>
  <si>
    <t>210D哲西町大野部003</t>
  </si>
  <si>
    <t>Ⅱ-49028</t>
  </si>
  <si>
    <t>210D哲西町大野部004</t>
  </si>
  <si>
    <t>Ⅱ-49029</t>
  </si>
  <si>
    <t>210D哲西町大野部005</t>
  </si>
  <si>
    <t>Ⅱ-49030</t>
  </si>
  <si>
    <t>210D哲西町大野部006</t>
  </si>
  <si>
    <t>久代④</t>
  </si>
  <si>
    <t>210J哲西町大野部001</t>
  </si>
  <si>
    <t>140</t>
  </si>
  <si>
    <t>210J哲西町大野部002</t>
  </si>
  <si>
    <t>143</t>
  </si>
  <si>
    <t>210J哲西町大野部003</t>
  </si>
  <si>
    <t>144</t>
  </si>
  <si>
    <t>210J哲西町大野部004</t>
  </si>
  <si>
    <t>146</t>
  </si>
  <si>
    <t>210J哲西町大野部005</t>
  </si>
  <si>
    <t>147</t>
  </si>
  <si>
    <t>哲西町上神代</t>
  </si>
  <si>
    <t>210K哲西町上神代001</t>
  </si>
  <si>
    <t>Ⅰ-1509-1</t>
  </si>
  <si>
    <t>210K哲西町上神代002</t>
  </si>
  <si>
    <t>Ⅰ-1509-2</t>
  </si>
  <si>
    <t>210K哲西町上神代003</t>
  </si>
  <si>
    <t>Ⅰ-1510</t>
  </si>
  <si>
    <t>210K哲西町上神代004</t>
  </si>
  <si>
    <t>Ⅰ-1511-1</t>
  </si>
  <si>
    <t>210K哲西町上神代005</t>
  </si>
  <si>
    <t>Ⅰ-1511-2</t>
  </si>
  <si>
    <t>210K哲西町上神代006</t>
  </si>
  <si>
    <t>Ⅰ-2604</t>
  </si>
  <si>
    <t>210K哲西町上神代007</t>
  </si>
  <si>
    <t>Ⅰ-2605</t>
  </si>
  <si>
    <t>210K哲西町上神代008</t>
  </si>
  <si>
    <t>Ⅱ-1785</t>
  </si>
  <si>
    <t>210K哲西町上神代009</t>
  </si>
  <si>
    <t>Ⅱ-1786</t>
  </si>
  <si>
    <t>210K哲西町上神代010</t>
  </si>
  <si>
    <t>Ⅱ-1787</t>
  </si>
  <si>
    <t>210K哲西町上神代011</t>
  </si>
  <si>
    <t>Ⅱ-1788</t>
  </si>
  <si>
    <t>210K哲西町上神代012</t>
  </si>
  <si>
    <t>Ⅱ-1789</t>
  </si>
  <si>
    <t>210K哲西町上神代013</t>
  </si>
  <si>
    <t>Ⅱ-1790</t>
  </si>
  <si>
    <t>210K哲西町上神代014</t>
  </si>
  <si>
    <t>Ⅱ-1791</t>
  </si>
  <si>
    <t>210K哲西町上神代015</t>
  </si>
  <si>
    <t>Ⅱ-1792</t>
  </si>
  <si>
    <t>210K哲西町上神代016</t>
  </si>
  <si>
    <t>Ⅱ-1793</t>
  </si>
  <si>
    <t>210K哲西町上神代017</t>
  </si>
  <si>
    <t>Ⅱ-1794</t>
  </si>
  <si>
    <t>210K哲西町上神代019</t>
  </si>
  <si>
    <t>Ⅱ-1796</t>
  </si>
  <si>
    <t>210K哲西町上神代020</t>
  </si>
  <si>
    <t>Ⅱ-1800</t>
  </si>
  <si>
    <t>210K哲西町上神代021</t>
  </si>
  <si>
    <t>上神代１</t>
  </si>
  <si>
    <t>210K哲西町上神代022</t>
  </si>
  <si>
    <t>上神代２</t>
  </si>
  <si>
    <t>210K哲西町上神代023</t>
  </si>
  <si>
    <t>上神代３</t>
  </si>
  <si>
    <t>210K哲西町上神代024</t>
  </si>
  <si>
    <t>Ⅰ-1508</t>
  </si>
  <si>
    <t>210D哲西町上神代001</t>
  </si>
  <si>
    <t>Ⅰ-49009</t>
  </si>
  <si>
    <t>210D哲西町上神代002</t>
  </si>
  <si>
    <t>Ⅱ-49002</t>
  </si>
  <si>
    <t>210D哲西町上神代003</t>
  </si>
  <si>
    <t>Ⅱ-49003</t>
  </si>
  <si>
    <t>210D哲西町上神代004</t>
  </si>
  <si>
    <t>Ⅱ-49004</t>
  </si>
  <si>
    <t>210D哲西町上神代005</t>
  </si>
  <si>
    <t>Ⅱ-49006</t>
  </si>
  <si>
    <t>210D哲西町上神代006</t>
  </si>
  <si>
    <t>Ⅱ-49007</t>
  </si>
  <si>
    <t>210D哲西町上神代007</t>
  </si>
  <si>
    <t>Ⅱ-49008</t>
  </si>
  <si>
    <t>210D哲西町上神代008</t>
  </si>
  <si>
    <t>Ⅰ-49005-1</t>
  </si>
  <si>
    <t>210D哲西町上神代009</t>
  </si>
  <si>
    <t>Ⅰ-49005-2</t>
  </si>
  <si>
    <t>210D哲西町上神代010</t>
  </si>
  <si>
    <t>Ⅱ-49010</t>
  </si>
  <si>
    <t>210D哲西町上神代011</t>
  </si>
  <si>
    <t>Ⅱ-49011</t>
  </si>
  <si>
    <t>210D哲西町上神代012</t>
  </si>
  <si>
    <t>D哲西町上神代</t>
  </si>
  <si>
    <t>哲西町畑木</t>
  </si>
  <si>
    <t>210D哲西町畑木001</t>
  </si>
  <si>
    <t>Ⅱ-49019</t>
  </si>
  <si>
    <t>210D哲西町畑木002</t>
  </si>
  <si>
    <t>Ⅱ-49020</t>
  </si>
  <si>
    <t>210D哲西町畑木003</t>
  </si>
  <si>
    <t>Ⅱ-49021</t>
  </si>
  <si>
    <t>210D哲西町畑木004</t>
  </si>
  <si>
    <t>Ⅱ-49024</t>
  </si>
  <si>
    <t>哲西町八鳥</t>
  </si>
  <si>
    <t>210D哲西町八鳥001</t>
  </si>
  <si>
    <t>Ⅱ-49026</t>
  </si>
  <si>
    <t>哲西町矢田</t>
  </si>
  <si>
    <t>210K哲西町矢田001</t>
  </si>
  <si>
    <t>Ⅰ-1512</t>
  </si>
  <si>
    <t>210K哲西町矢田002</t>
  </si>
  <si>
    <t>Ⅰ-1513</t>
  </si>
  <si>
    <t>210K哲西町矢田003</t>
  </si>
  <si>
    <t>Ⅱ-1798</t>
  </si>
  <si>
    <t>210K哲西町矢田004</t>
  </si>
  <si>
    <t>Ⅱ-1799</t>
  </si>
  <si>
    <t>210K哲西町矢田005</t>
  </si>
  <si>
    <t>Ⅱ-1802</t>
  </si>
  <si>
    <t>210K哲西町矢田006</t>
  </si>
  <si>
    <t>Ⅱ-1803</t>
  </si>
  <si>
    <t>210K哲西町矢田007</t>
  </si>
  <si>
    <t>Ⅱ-1804</t>
  </si>
  <si>
    <t>210D哲西町矢田001</t>
  </si>
  <si>
    <t>Ⅰ-49015</t>
  </si>
  <si>
    <t>210D哲西町矢田002</t>
  </si>
  <si>
    <t>Ⅰ-49013</t>
  </si>
  <si>
    <t>210D哲西町矢田003</t>
  </si>
  <si>
    <t>Ⅰ-49016</t>
  </si>
  <si>
    <t>210D哲西町矢田004</t>
  </si>
  <si>
    <t>Ⅰ-49017</t>
  </si>
  <si>
    <t>210D哲西町矢田005</t>
  </si>
  <si>
    <t>Ⅰ-49025</t>
  </si>
  <si>
    <t>210D哲西町矢田006</t>
  </si>
  <si>
    <t>Ⅱ-49012</t>
  </si>
  <si>
    <t>210D哲西町矢田007</t>
  </si>
  <si>
    <t>Ⅱ-49014</t>
  </si>
  <si>
    <t>210D哲西町矢田008</t>
  </si>
  <si>
    <t>Ⅱ-49018</t>
  </si>
  <si>
    <t>210D哲西町矢田009</t>
  </si>
  <si>
    <t>Ⅱ-49022</t>
  </si>
  <si>
    <t>210D哲西町矢田010</t>
  </si>
  <si>
    <t>Ⅱ-49023</t>
  </si>
  <si>
    <t>210J哲西町矢田001</t>
  </si>
  <si>
    <t>141</t>
  </si>
  <si>
    <t>210J哲西町矢田002</t>
  </si>
  <si>
    <t>142</t>
  </si>
  <si>
    <t>哲多町</t>
  </si>
  <si>
    <t>哲多町老栄</t>
  </si>
  <si>
    <t>210K哲多町老栄001</t>
  </si>
  <si>
    <t>Ⅱ-1755</t>
  </si>
  <si>
    <t>210K哲多町老栄002</t>
  </si>
  <si>
    <t>Ⅱ-1756</t>
  </si>
  <si>
    <t>210K哲多町老栄003</t>
  </si>
  <si>
    <t>Ⅱ-1758</t>
  </si>
  <si>
    <t>210K哲多町老栄004</t>
  </si>
  <si>
    <t>Ⅱ-1779</t>
  </si>
  <si>
    <t>210D哲多町老栄001</t>
  </si>
  <si>
    <t>Ⅱ-48033</t>
  </si>
  <si>
    <t>210D哲多町老栄002</t>
  </si>
  <si>
    <t>Ⅱ-48018-1</t>
  </si>
  <si>
    <t>210D哲多町老栄003</t>
  </si>
  <si>
    <t>Ⅱ-48018-2</t>
  </si>
  <si>
    <t>210D哲多町老栄004</t>
  </si>
  <si>
    <t>Ⅱ-48031</t>
  </si>
  <si>
    <t>哲多町大野</t>
  </si>
  <si>
    <t>210D哲多町大野001</t>
  </si>
  <si>
    <t>Ⅱ-48013</t>
  </si>
  <si>
    <t>哲多町荻尾</t>
  </si>
  <si>
    <t>210K哲多町荻尾001</t>
  </si>
  <si>
    <t>Ⅱ-1784</t>
  </si>
  <si>
    <t>210D哲多町荻尾001</t>
  </si>
  <si>
    <t>Ⅰ-48034</t>
  </si>
  <si>
    <t>210D哲多町荻尾002</t>
  </si>
  <si>
    <t>Ⅰ-48036</t>
  </si>
  <si>
    <t>210D哲多町荻尾003</t>
  </si>
  <si>
    <t>Ⅱ-48035</t>
  </si>
  <si>
    <t>210D哲多町荻尾004</t>
  </si>
  <si>
    <t>Ⅱ-48053</t>
  </si>
  <si>
    <t>哲多町蚊家</t>
  </si>
  <si>
    <t>210K哲多町蚊家001</t>
  </si>
  <si>
    <t>Ⅰ-1502</t>
  </si>
  <si>
    <t>210K哲多町蚊家002</t>
  </si>
  <si>
    <t>Ⅰ-1506</t>
  </si>
  <si>
    <t>210K哲多町蚊家003</t>
  </si>
  <si>
    <t>Ⅰ-2603</t>
  </si>
  <si>
    <t>210K哲多町蚊家004</t>
  </si>
  <si>
    <t>Ⅱ-1754</t>
  </si>
  <si>
    <t>210K哲多町蚊家005</t>
  </si>
  <si>
    <t>Ⅱ-1759</t>
  </si>
  <si>
    <t>210K哲多町蚊家006</t>
  </si>
  <si>
    <t>Ⅱ-1760</t>
  </si>
  <si>
    <t>210K哲多町蚊家007</t>
  </si>
  <si>
    <t>Ⅱ-1761</t>
  </si>
  <si>
    <t>210K哲多町蚊家008</t>
  </si>
  <si>
    <t>Ⅱ-1762</t>
  </si>
  <si>
    <t>210K哲多町蚊家009</t>
  </si>
  <si>
    <t>Ⅱ-1763</t>
  </si>
  <si>
    <t>210K哲多町蚊家010</t>
  </si>
  <si>
    <t>Ⅱ-1764</t>
  </si>
  <si>
    <t>210K哲多町蚊家011</t>
  </si>
  <si>
    <t>Ⅱ-1765</t>
  </si>
  <si>
    <t>210K哲多町蚊家012</t>
  </si>
  <si>
    <t>Ⅱ-1766</t>
  </si>
  <si>
    <t>210K哲多町蚊家013</t>
  </si>
  <si>
    <t>Ⅱ-1767</t>
  </si>
  <si>
    <t>210K哲多町蚊家014</t>
  </si>
  <si>
    <t>Ⅱ-1768</t>
  </si>
  <si>
    <t>210K哲多町蚊家015</t>
  </si>
  <si>
    <t>Ⅱ-1769</t>
  </si>
  <si>
    <t>210K哲多町蚊家016</t>
  </si>
  <si>
    <t>Ⅱ-1770</t>
  </si>
  <si>
    <t>210K哲多町蚊家017</t>
  </si>
  <si>
    <t>Ⅱ-1771</t>
  </si>
  <si>
    <t>210K哲多町蚊家018</t>
  </si>
  <si>
    <t>Ⅱ-1772</t>
  </si>
  <si>
    <t>210K哲多町蚊家019</t>
  </si>
  <si>
    <t>Ⅱ-1773</t>
  </si>
  <si>
    <t>210K哲多町蚊家020</t>
  </si>
  <si>
    <t>Ⅱ-1774</t>
  </si>
  <si>
    <t>210D哲多町蚊家001</t>
  </si>
  <si>
    <t>Ⅰ-48026</t>
  </si>
  <si>
    <t>210D哲多町蚊家002</t>
  </si>
  <si>
    <t>Ⅰ-48027</t>
  </si>
  <si>
    <t>210D哲多町蚊家003</t>
  </si>
  <si>
    <t>Ⅰ-48037</t>
  </si>
  <si>
    <t>210D哲多町蚊家004</t>
  </si>
  <si>
    <t>Ⅱ-48025</t>
  </si>
  <si>
    <t>210D哲多町蚊家005</t>
  </si>
  <si>
    <t>Ⅱ-48028</t>
  </si>
  <si>
    <t>210D哲多町蚊家006</t>
  </si>
  <si>
    <t>Ⅱ-48038</t>
  </si>
  <si>
    <t>210D哲多町蚊家007</t>
  </si>
  <si>
    <t>Ⅱ-48039</t>
  </si>
  <si>
    <t>哲多町田淵</t>
  </si>
  <si>
    <t>210K哲多町田淵001</t>
  </si>
  <si>
    <t>Ⅱ-1752</t>
  </si>
  <si>
    <t>哲多町成松</t>
  </si>
  <si>
    <t>210K哲多町成松001</t>
  </si>
  <si>
    <t>Ⅰ-2602</t>
  </si>
  <si>
    <t>210K哲多町成松002</t>
  </si>
  <si>
    <t>Ⅱ-1748</t>
  </si>
  <si>
    <t>210K哲多町成松003</t>
  </si>
  <si>
    <t>Ⅱ-1749</t>
  </si>
  <si>
    <t>210K哲多町成松004</t>
  </si>
  <si>
    <t>Ⅱ-1750</t>
  </si>
  <si>
    <t>210K哲多町成松005</t>
  </si>
  <si>
    <t>Ⅱ-1751</t>
  </si>
  <si>
    <t>210K哲多町成松006</t>
  </si>
  <si>
    <t>Ⅱ-1778</t>
  </si>
  <si>
    <t>210D哲多町成松001</t>
  </si>
  <si>
    <t>Ⅰ-48023</t>
  </si>
  <si>
    <t>210D哲多町成松002</t>
  </si>
  <si>
    <t>Ⅰ-48030</t>
  </si>
  <si>
    <t>210D哲多町成松003</t>
  </si>
  <si>
    <t>Ⅱ-48018-3</t>
  </si>
  <si>
    <t>210D哲多町成松004</t>
  </si>
  <si>
    <t>Ⅱ-48032</t>
  </si>
  <si>
    <t>哲多町花木</t>
  </si>
  <si>
    <t>210K哲多町花木001</t>
  </si>
  <si>
    <t>Ⅱ-1745</t>
  </si>
  <si>
    <t>210D哲多町花木001</t>
  </si>
  <si>
    <t>Ⅱ-48012</t>
  </si>
  <si>
    <t>210D哲多町花木002</t>
  </si>
  <si>
    <t>Ⅱ-48024-2</t>
  </si>
  <si>
    <t>210D哲多町花木003</t>
  </si>
  <si>
    <t>Ⅱ-48024-3</t>
  </si>
  <si>
    <t>210D哲多町花木004</t>
  </si>
  <si>
    <t>Ⅱ-48024-4</t>
  </si>
  <si>
    <t>哲多町本郷</t>
  </si>
  <si>
    <t>210K哲多町本郷001</t>
  </si>
  <si>
    <t>Ⅰ-1501</t>
  </si>
  <si>
    <t>210K哲多町本郷002</t>
  </si>
  <si>
    <t>Ⅱ-1746</t>
  </si>
  <si>
    <t>210K哲多町本郷003</t>
  </si>
  <si>
    <t>Ⅱ-1747</t>
  </si>
  <si>
    <t>210K哲多町本郷004</t>
  </si>
  <si>
    <t>Ⅰ-2601</t>
  </si>
  <si>
    <t>210D哲多町本郷001</t>
  </si>
  <si>
    <t>Ⅰ-48015</t>
  </si>
  <si>
    <t>210D哲多町本郷002</t>
  </si>
  <si>
    <t>Ⅰ-48019</t>
  </si>
  <si>
    <t>210D哲多町本郷003</t>
  </si>
  <si>
    <t>Ⅰ-48020</t>
  </si>
  <si>
    <t>210D哲多町本郷004</t>
  </si>
  <si>
    <t>Ⅰ-48021</t>
  </si>
  <si>
    <t>210D哲多町本郷005</t>
  </si>
  <si>
    <t>Ⅱ-48016</t>
  </si>
  <si>
    <t>210D哲多町本郷006</t>
  </si>
  <si>
    <t>Ⅱ-48022</t>
  </si>
  <si>
    <t>210D哲多町本郷007</t>
  </si>
  <si>
    <t>Ⅱ-48024-1</t>
  </si>
  <si>
    <t>哲多町宮河内</t>
  </si>
  <si>
    <t>210K哲多町宮河内001</t>
  </si>
  <si>
    <t>Ⅱ-1739</t>
  </si>
  <si>
    <t>210K哲多町宮河内002</t>
  </si>
  <si>
    <t>Ⅱ-1740</t>
  </si>
  <si>
    <t>210K哲多町宮河内003</t>
  </si>
  <si>
    <t>Ⅱ-1741</t>
  </si>
  <si>
    <t>210K哲多町宮河内004</t>
  </si>
  <si>
    <t>Ⅱ-1742</t>
  </si>
  <si>
    <t>210K哲多町宮河内005</t>
  </si>
  <si>
    <t>Ⅱ-1743</t>
  </si>
  <si>
    <t>210K哲多町宮河内006</t>
  </si>
  <si>
    <t>Ⅱ-1744</t>
  </si>
  <si>
    <t>210D哲多町宮河内001</t>
  </si>
  <si>
    <t>Ⅰ-48003</t>
  </si>
  <si>
    <t>210D哲多町宮河内002</t>
  </si>
  <si>
    <t>Ⅰ-48006</t>
  </si>
  <si>
    <t>210D哲多町宮河内003</t>
  </si>
  <si>
    <t>Ⅰ-48009</t>
  </si>
  <si>
    <t>210D哲多町宮河内004</t>
  </si>
  <si>
    <t>Ⅱ-48001</t>
  </si>
  <si>
    <t>210D哲多町宮河内005</t>
  </si>
  <si>
    <t>Ⅱ-48002</t>
  </si>
  <si>
    <t>210D哲多町宮河内006</t>
  </si>
  <si>
    <t>Ⅱ-48004</t>
  </si>
  <si>
    <t>210D哲多町宮河内007</t>
  </si>
  <si>
    <t>Ⅱ-48005</t>
  </si>
  <si>
    <t>210D哲多町宮河内008</t>
  </si>
  <si>
    <t>Ⅱ-48007</t>
  </si>
  <si>
    <t>210D哲多町宮河内009</t>
  </si>
  <si>
    <t>Ⅱ-48014</t>
  </si>
  <si>
    <t>210D哲多町宮河内010</t>
  </si>
  <si>
    <t>Ⅱ-48008</t>
  </si>
  <si>
    <t>210D哲多町宮河内011</t>
  </si>
  <si>
    <t>Ⅱ-48010</t>
  </si>
  <si>
    <t>210D哲多町宮河内012</t>
  </si>
  <si>
    <t>Ⅱ-48011</t>
  </si>
  <si>
    <t>哲多町矢戸</t>
  </si>
  <si>
    <t>210K哲多町矢戸001</t>
  </si>
  <si>
    <t>Ⅰ-1504</t>
  </si>
  <si>
    <t>210K哲多町矢戸002</t>
  </si>
  <si>
    <t>Ⅱ-1775</t>
  </si>
  <si>
    <t>210K哲多町矢戸003</t>
  </si>
  <si>
    <t>Ⅱ-1776</t>
  </si>
  <si>
    <t>210K哲多町矢戸004</t>
  </si>
  <si>
    <t>Ⅱ-1777</t>
  </si>
  <si>
    <t>210K哲多町矢戸005</t>
  </si>
  <si>
    <t>Ⅱ-1781</t>
  </si>
  <si>
    <t>210K哲多町矢戸006</t>
  </si>
  <si>
    <t>Ⅱ-1782</t>
  </si>
  <si>
    <t>210K哲多町矢戸007</t>
  </si>
  <si>
    <t>Ⅱ-1783</t>
  </si>
  <si>
    <t>210D哲多町矢戸001</t>
  </si>
  <si>
    <t>Ⅰ-48041</t>
  </si>
  <si>
    <t>210D哲多町矢戸002</t>
  </si>
  <si>
    <t>Ⅰ-48042</t>
  </si>
  <si>
    <t>210D哲多町矢戸003</t>
  </si>
  <si>
    <t>Ⅰ-48043</t>
  </si>
  <si>
    <t>210D哲多町矢戸004</t>
  </si>
  <si>
    <t>Ⅱ-48044</t>
  </si>
  <si>
    <t>210D哲多町矢戸005</t>
  </si>
  <si>
    <t>Ⅱ-48045</t>
  </si>
  <si>
    <t>210D哲多町矢戸006</t>
  </si>
  <si>
    <t>Ⅱ-48046</t>
  </si>
  <si>
    <t>210D哲多町矢戸007</t>
  </si>
  <si>
    <t>Ⅱ-48052</t>
  </si>
  <si>
    <t>210D哲多町矢戸008</t>
  </si>
  <si>
    <t>Ⅱ-48029</t>
  </si>
  <si>
    <t>210D哲多町矢戸009</t>
  </si>
  <si>
    <t>Ⅱ-48040</t>
  </si>
  <si>
    <t>210D哲多町矢戸010</t>
  </si>
  <si>
    <t>Ⅱ-48047</t>
  </si>
  <si>
    <t>210D哲多町矢戸011</t>
  </si>
  <si>
    <t>Ⅱ-48048</t>
  </si>
  <si>
    <t>210D哲多町矢戸012</t>
  </si>
  <si>
    <t>Ⅱ-48049</t>
  </si>
  <si>
    <t>210D哲多町矢戸013</t>
  </si>
  <si>
    <t>Ⅱ-48050</t>
  </si>
  <si>
    <t>210D哲多町矢戸014</t>
  </si>
  <si>
    <t>Ⅱ-48051</t>
  </si>
  <si>
    <t>足立</t>
  </si>
  <si>
    <t>210K足立001</t>
  </si>
  <si>
    <t>Ⅰ-1417</t>
  </si>
  <si>
    <t>210K足立002</t>
  </si>
  <si>
    <t>Ⅱ-1546</t>
  </si>
  <si>
    <t>210K足立003</t>
  </si>
  <si>
    <t>Ⅱ-1547</t>
  </si>
  <si>
    <t>210D足立001</t>
  </si>
  <si>
    <t>Ⅰ-45061</t>
  </si>
  <si>
    <t>210D足立002</t>
  </si>
  <si>
    <t>Ⅰ-45068</t>
  </si>
  <si>
    <t>210D足立003</t>
  </si>
  <si>
    <t>Ⅱ-45062</t>
  </si>
  <si>
    <t>210D足立004</t>
  </si>
  <si>
    <t>Ⅱ-45063</t>
  </si>
  <si>
    <t>210D足立005</t>
  </si>
  <si>
    <t>Ⅱ-45064</t>
  </si>
  <si>
    <t>210D足立006</t>
  </si>
  <si>
    <t>Ⅱ-45065</t>
  </si>
  <si>
    <t>井倉</t>
  </si>
  <si>
    <t>210K井倉001</t>
  </si>
  <si>
    <t>Ⅰ-1444</t>
  </si>
  <si>
    <t>210K井倉002</t>
  </si>
  <si>
    <t>Ⅰ-1445</t>
  </si>
  <si>
    <t>210K井倉003</t>
  </si>
  <si>
    <t>Ⅰ-1446</t>
  </si>
  <si>
    <t>210K井倉004</t>
  </si>
  <si>
    <t>Ⅰ-1447</t>
  </si>
  <si>
    <t>210K井倉005</t>
  </si>
  <si>
    <t>Ⅰ-2585-1</t>
  </si>
  <si>
    <t>210K井倉006</t>
  </si>
  <si>
    <t>Ⅰ-2585-2</t>
  </si>
  <si>
    <t>210K井倉007</t>
  </si>
  <si>
    <t>Ⅱ-1627</t>
  </si>
  <si>
    <t>210K井倉008</t>
  </si>
  <si>
    <t>Ⅱ-1628</t>
  </si>
  <si>
    <t>210K井倉009</t>
  </si>
  <si>
    <t>Ⅱ-1629</t>
  </si>
  <si>
    <t>210D井倉001</t>
  </si>
  <si>
    <t>Ⅰ-45248</t>
  </si>
  <si>
    <t>石蟹</t>
  </si>
  <si>
    <t>210K石蟹001</t>
  </si>
  <si>
    <t>Ⅰ-2583</t>
  </si>
  <si>
    <t>210K石蟹002</t>
  </si>
  <si>
    <t>Ⅱ-1595-1</t>
  </si>
  <si>
    <t>210K石蟹003</t>
  </si>
  <si>
    <t>Ⅱ-1595-2</t>
  </si>
  <si>
    <t>210K石蟹004</t>
  </si>
  <si>
    <t>Ⅱ-1596</t>
  </si>
  <si>
    <t>210D石蟹001</t>
  </si>
  <si>
    <t>Ⅰ-45210-1</t>
  </si>
  <si>
    <t>210D石蟹002</t>
  </si>
  <si>
    <t>Ⅰ-45210-2</t>
  </si>
  <si>
    <t>210D石蟹003</t>
  </si>
  <si>
    <t>Ⅰ-45213</t>
  </si>
  <si>
    <t>210D石蟹004</t>
  </si>
  <si>
    <t>Ⅰ-45214</t>
  </si>
  <si>
    <t>210D石蟹005</t>
  </si>
  <si>
    <t>Ⅰ-45215</t>
  </si>
  <si>
    <t>210D石蟹006</t>
  </si>
  <si>
    <t>Ⅰ-45216</t>
  </si>
  <si>
    <t>金谷</t>
  </si>
  <si>
    <t>210K金谷001</t>
  </si>
  <si>
    <t>Ⅰ-2581</t>
  </si>
  <si>
    <t>210K金谷002</t>
  </si>
  <si>
    <t>Ⅰ-2582</t>
  </si>
  <si>
    <t>210K金谷003</t>
  </si>
  <si>
    <t>Ⅱ-1594</t>
  </si>
  <si>
    <t>210D金谷001</t>
  </si>
  <si>
    <t>Ⅰ-45195</t>
  </si>
  <si>
    <t>210D金谷002</t>
  </si>
  <si>
    <t>Ⅰ-45198</t>
  </si>
  <si>
    <t>210D金谷003</t>
  </si>
  <si>
    <t>Ⅰ-45200</t>
  </si>
  <si>
    <t>210D金谷004</t>
  </si>
  <si>
    <t>Ⅰ-45201</t>
  </si>
  <si>
    <t>210D金谷005</t>
  </si>
  <si>
    <t>Ⅰ-45204</t>
  </si>
  <si>
    <t>210D金谷006</t>
  </si>
  <si>
    <t>Ⅰ-45205</t>
  </si>
  <si>
    <t>210D金谷007</t>
  </si>
  <si>
    <t>Ⅰ-45206</t>
  </si>
  <si>
    <t>210J金谷001</t>
  </si>
  <si>
    <t>122</t>
  </si>
  <si>
    <t>210J金谷002</t>
  </si>
  <si>
    <t>123</t>
  </si>
  <si>
    <t>上市</t>
  </si>
  <si>
    <t>210K上市001</t>
  </si>
  <si>
    <t>Ⅰ-1421</t>
  </si>
  <si>
    <t>210K上市002</t>
  </si>
  <si>
    <t>Ⅰ-1422</t>
  </si>
  <si>
    <t>210K上市003</t>
  </si>
  <si>
    <t>Ⅰ-1423</t>
  </si>
  <si>
    <t>210K上市004</t>
  </si>
  <si>
    <t>Ⅰ-2566</t>
  </si>
  <si>
    <t>210K上市005</t>
  </si>
  <si>
    <t>Ⅱ-1556</t>
  </si>
  <si>
    <t>210K上市006</t>
  </si>
  <si>
    <t>Ⅱ-1557</t>
  </si>
  <si>
    <t>210K上市007</t>
  </si>
  <si>
    <t>Ⅱ-1558</t>
  </si>
  <si>
    <t>210K上市008</t>
  </si>
  <si>
    <t>Ⅱ-1559</t>
  </si>
  <si>
    <t>210K上市009</t>
  </si>
  <si>
    <t>Ⅱ-1560</t>
  </si>
  <si>
    <t>210K上市010</t>
  </si>
  <si>
    <t>Ⅱ-1561</t>
  </si>
  <si>
    <t>210D上市001</t>
  </si>
  <si>
    <t>Ⅰ-45092</t>
  </si>
  <si>
    <t>210D上市002</t>
  </si>
  <si>
    <t>Ⅰ-45102</t>
  </si>
  <si>
    <t>210D上市003</t>
  </si>
  <si>
    <t>Ⅰ-45107</t>
  </si>
  <si>
    <t>210D上市004</t>
  </si>
  <si>
    <t>Ⅰ-45108</t>
  </si>
  <si>
    <t>210D上市005</t>
  </si>
  <si>
    <t>Ⅰ-45114</t>
  </si>
  <si>
    <t>210D上市006</t>
  </si>
  <si>
    <t>Ⅰ-45115</t>
  </si>
  <si>
    <t>210D上市007</t>
  </si>
  <si>
    <t>Ⅰ-45116</t>
  </si>
  <si>
    <t>210D上市008</t>
  </si>
  <si>
    <t>Ⅰ-45117</t>
  </si>
  <si>
    <t>210D上市009</t>
  </si>
  <si>
    <t>Ⅱ-45087</t>
  </si>
  <si>
    <t>210D上市010</t>
  </si>
  <si>
    <t>Ⅱ-45088</t>
  </si>
  <si>
    <t>210D上市011</t>
  </si>
  <si>
    <t>Ⅱ-45106</t>
  </si>
  <si>
    <t>210D上市012</t>
  </si>
  <si>
    <t>Ⅱ-45112</t>
  </si>
  <si>
    <t>210D上市013</t>
  </si>
  <si>
    <t>Ⅱ-45113</t>
  </si>
  <si>
    <t>上熊谷</t>
  </si>
  <si>
    <t>210K上熊谷001</t>
  </si>
  <si>
    <t>Ⅰ-1420</t>
  </si>
  <si>
    <t>210K上熊谷002</t>
  </si>
  <si>
    <t>Ⅰ-2573</t>
  </si>
  <si>
    <t>210K上熊谷003</t>
  </si>
  <si>
    <t>Ⅰ-2574</t>
  </si>
  <si>
    <t>210K上熊谷004</t>
  </si>
  <si>
    <t>Ⅱ-1563</t>
  </si>
  <si>
    <t>210K上熊谷005</t>
  </si>
  <si>
    <t>Ⅱ-1564</t>
  </si>
  <si>
    <t>210K上熊谷006</t>
  </si>
  <si>
    <t>Ⅱ-1576</t>
  </si>
  <si>
    <t>210K上熊谷007</t>
  </si>
  <si>
    <t>Ⅱ-1577</t>
  </si>
  <si>
    <t>210K上熊谷008</t>
  </si>
  <si>
    <t>Ⅱ-1578</t>
  </si>
  <si>
    <t>210K上熊谷009</t>
  </si>
  <si>
    <t>Ⅱ-1579</t>
  </si>
  <si>
    <t>210K上熊谷010</t>
  </si>
  <si>
    <t>Ⅱ-1580</t>
  </si>
  <si>
    <t>210K上熊谷011</t>
  </si>
  <si>
    <t>Ⅱ-1581</t>
  </si>
  <si>
    <t>210K上熊谷012</t>
  </si>
  <si>
    <t>Ⅱ-1582</t>
  </si>
  <si>
    <t>210K上熊谷013</t>
  </si>
  <si>
    <t>Ⅱ-1583</t>
  </si>
  <si>
    <t>210K上熊谷014</t>
  </si>
  <si>
    <t>Ⅱ-1584</t>
  </si>
  <si>
    <t>210K上熊谷015</t>
  </si>
  <si>
    <t>Ⅱ-1585</t>
  </si>
  <si>
    <t>210K上熊谷016</t>
  </si>
  <si>
    <t>Ⅱ-1586</t>
  </si>
  <si>
    <t>210K上熊谷017</t>
  </si>
  <si>
    <t>Ⅱ-1587</t>
  </si>
  <si>
    <t>210K上熊谷018</t>
  </si>
  <si>
    <t>Ⅱ-1588</t>
  </si>
  <si>
    <t>210K上熊谷019</t>
  </si>
  <si>
    <t>Ⅱ-1589</t>
  </si>
  <si>
    <t>210K上熊谷020</t>
  </si>
  <si>
    <t>Ⅱ-1600</t>
  </si>
  <si>
    <t>210K上熊谷021</t>
  </si>
  <si>
    <t>Ⅱ-1601</t>
  </si>
  <si>
    <t>210K上熊谷022</t>
  </si>
  <si>
    <t>Ⅱ-1602</t>
  </si>
  <si>
    <t>210K上熊谷023</t>
  </si>
  <si>
    <t>Ⅱ-1603</t>
  </si>
  <si>
    <t>210K上熊谷024</t>
  </si>
  <si>
    <t>Ⅱ-1604</t>
  </si>
  <si>
    <t>210K上熊谷025</t>
  </si>
  <si>
    <t>Ⅱ-1605</t>
  </si>
  <si>
    <t>210K上熊谷026</t>
  </si>
  <si>
    <t>Ⅱ-1606</t>
  </si>
  <si>
    <t>210K上熊谷027</t>
  </si>
  <si>
    <t>Ⅱ-1607</t>
  </si>
  <si>
    <t>210K上熊谷028</t>
  </si>
  <si>
    <t>Ⅱ-1565</t>
  </si>
  <si>
    <t>210D上熊谷001</t>
  </si>
  <si>
    <t>Ⅰ-45146</t>
  </si>
  <si>
    <t>210D上熊谷002</t>
  </si>
  <si>
    <t>Ⅰ-45147</t>
  </si>
  <si>
    <t>210D上熊谷003</t>
  </si>
  <si>
    <t>Ⅰ-45154</t>
  </si>
  <si>
    <t>210D上熊谷004</t>
  </si>
  <si>
    <t>Ⅰ-45159</t>
  </si>
  <si>
    <t>210D上熊谷005</t>
  </si>
  <si>
    <t>Ⅱ-45082-1</t>
  </si>
  <si>
    <t>210D上熊谷006</t>
  </si>
  <si>
    <t>Ⅱ-45082-2</t>
  </si>
  <si>
    <t>210D上熊谷007</t>
  </si>
  <si>
    <t>Ⅱ-45082-3</t>
  </si>
  <si>
    <t>210D上熊谷008</t>
  </si>
  <si>
    <t>Ⅱ-45093-1</t>
  </si>
  <si>
    <t>210D上熊谷009</t>
  </si>
  <si>
    <t>Ⅱ-45093-2</t>
  </si>
  <si>
    <t>210D上熊谷010</t>
  </si>
  <si>
    <t>Ⅱ-45093-3</t>
  </si>
  <si>
    <t>210D上熊谷011</t>
  </si>
  <si>
    <t>Ⅱ-45093-4</t>
  </si>
  <si>
    <t>210D上熊谷013</t>
  </si>
  <si>
    <t>Ⅱ-45141</t>
  </si>
  <si>
    <t>210D上熊谷014</t>
  </si>
  <si>
    <t>Ⅱ-45143</t>
  </si>
  <si>
    <t>210D上熊谷015</t>
  </si>
  <si>
    <t>Ⅱ-45144</t>
  </si>
  <si>
    <t>210D上熊谷016</t>
  </si>
  <si>
    <t>Ⅱ-45145</t>
  </si>
  <si>
    <t>210D上熊谷017</t>
  </si>
  <si>
    <t>Ⅱ-45148</t>
  </si>
  <si>
    <t>210D上熊谷018</t>
  </si>
  <si>
    <t>Ⅱ-45149</t>
  </si>
  <si>
    <t>210D上熊谷019</t>
  </si>
  <si>
    <t>Ⅱ-45150</t>
  </si>
  <si>
    <t>210D上熊谷020</t>
  </si>
  <si>
    <t>Ⅱ-45151</t>
  </si>
  <si>
    <t>210D上熊谷021</t>
  </si>
  <si>
    <t>Ⅱ-45152</t>
  </si>
  <si>
    <t>210D上熊谷022</t>
  </si>
  <si>
    <t>Ⅱ-45155</t>
  </si>
  <si>
    <t>210D上熊谷023</t>
  </si>
  <si>
    <t>Ⅱ-45156</t>
  </si>
  <si>
    <t>210D上熊谷024</t>
  </si>
  <si>
    <t>Ⅱ-45157</t>
  </si>
  <si>
    <t>210D上熊谷025</t>
  </si>
  <si>
    <t>Ⅱ-45158</t>
  </si>
  <si>
    <t>210D上熊谷026</t>
  </si>
  <si>
    <t>Ⅱ-45160</t>
  </si>
  <si>
    <t>210D上熊谷027</t>
  </si>
  <si>
    <t>Ⅱ-45218</t>
  </si>
  <si>
    <t>210D上熊谷028</t>
  </si>
  <si>
    <t>Ⅱ-45219</t>
  </si>
  <si>
    <t>210D上熊谷029</t>
  </si>
  <si>
    <t>Ⅱ-45220-1</t>
  </si>
  <si>
    <t>210D上熊谷030</t>
  </si>
  <si>
    <t>Ⅱ-45220-2</t>
  </si>
  <si>
    <t>210D上熊谷031</t>
  </si>
  <si>
    <t>Ⅱ-45220-3</t>
  </si>
  <si>
    <t>210D上熊谷032</t>
  </si>
  <si>
    <t>Ⅱ-45220-4</t>
  </si>
  <si>
    <t>210D上熊谷033</t>
  </si>
  <si>
    <t>Ⅰ-46060</t>
  </si>
  <si>
    <t>210J上熊谷001</t>
  </si>
  <si>
    <t>唐松</t>
  </si>
  <si>
    <t>210K唐松001</t>
  </si>
  <si>
    <t>Ⅰ-1437</t>
  </si>
  <si>
    <t>210K唐松002</t>
  </si>
  <si>
    <t>Ⅱ-1612</t>
  </si>
  <si>
    <t>210K唐松003</t>
  </si>
  <si>
    <t>Ⅱ-1613</t>
  </si>
  <si>
    <t>210K唐松004</t>
  </si>
  <si>
    <t>Ⅱ-1614</t>
  </si>
  <si>
    <t>210K唐松005</t>
  </si>
  <si>
    <t>Ⅱ-1615</t>
  </si>
  <si>
    <t>210K唐松006</t>
  </si>
  <si>
    <t>Ⅰ-1435</t>
  </si>
  <si>
    <t>210K唐松007</t>
  </si>
  <si>
    <t>Ⅰ-1439</t>
  </si>
  <si>
    <t>210K唐松008</t>
  </si>
  <si>
    <t>Ⅰ-1440</t>
  </si>
  <si>
    <t>210K唐松009</t>
  </si>
  <si>
    <t>Ⅰ-1441</t>
  </si>
  <si>
    <t>210K唐松010</t>
  </si>
  <si>
    <t>Ⅱ-1609</t>
  </si>
  <si>
    <t>210K唐松011</t>
  </si>
  <si>
    <t>Ⅱ-1610</t>
  </si>
  <si>
    <t>210K唐松012</t>
  </si>
  <si>
    <t>Ⅱ-1611</t>
  </si>
  <si>
    <t>210K唐松013</t>
  </si>
  <si>
    <t>Ⅱ-1616</t>
  </si>
  <si>
    <t>210K唐松014</t>
  </si>
  <si>
    <t>Ⅱ-1617</t>
  </si>
  <si>
    <t>210K唐松015</t>
  </si>
  <si>
    <t>Ⅱ-1618</t>
  </si>
  <si>
    <t>210K唐松016</t>
  </si>
  <si>
    <t>Ⅱ-1619</t>
  </si>
  <si>
    <t>210K唐松017</t>
  </si>
  <si>
    <t>Ⅱ-1620</t>
  </si>
  <si>
    <t>210D唐松001</t>
  </si>
  <si>
    <t>Ⅰ-45236</t>
  </si>
  <si>
    <t>210D唐松002</t>
  </si>
  <si>
    <t>Ⅰ-45242</t>
  </si>
  <si>
    <t>210D唐松003</t>
  </si>
  <si>
    <t>Ⅱ-45234</t>
  </si>
  <si>
    <t>210D唐松004</t>
  </si>
  <si>
    <t>Ⅱ-45235</t>
  </si>
  <si>
    <t>210D唐松005</t>
  </si>
  <si>
    <t>Ⅱ-45241</t>
  </si>
  <si>
    <t>210D唐松006</t>
  </si>
  <si>
    <t>Ⅰ-45226</t>
  </si>
  <si>
    <t>210D唐松007</t>
  </si>
  <si>
    <t>Ⅰ-45227</t>
  </si>
  <si>
    <t>210D唐松008</t>
  </si>
  <si>
    <t>Ⅰ-45231</t>
  </si>
  <si>
    <t>210D唐松009</t>
  </si>
  <si>
    <t>Ⅰ-45238</t>
  </si>
  <si>
    <t>210D唐松010</t>
  </si>
  <si>
    <t>Ⅰ-45239</t>
  </si>
  <si>
    <t>210D唐松011</t>
  </si>
  <si>
    <t>Ⅰ-45244</t>
  </si>
  <si>
    <t>210D唐松012</t>
  </si>
  <si>
    <t>Ⅱ-45224</t>
  </si>
  <si>
    <t>210D唐松013</t>
  </si>
  <si>
    <t>Ⅱ-45229</t>
  </si>
  <si>
    <t>210D唐松014</t>
  </si>
  <si>
    <t>Ⅱ-45230</t>
  </si>
  <si>
    <t>210D唐松015</t>
  </si>
  <si>
    <t>Ⅱ-45232</t>
  </si>
  <si>
    <t>210D唐松016</t>
  </si>
  <si>
    <t>Ⅱ-45237</t>
  </si>
  <si>
    <t>210D唐松017</t>
  </si>
  <si>
    <t>Ⅱ-45243</t>
  </si>
  <si>
    <t>210D唐松018</t>
  </si>
  <si>
    <t>Ⅱ-45245</t>
  </si>
  <si>
    <t>210J唐松001</t>
  </si>
  <si>
    <t>119</t>
  </si>
  <si>
    <t>210J唐松002</t>
  </si>
  <si>
    <t>132</t>
  </si>
  <si>
    <t>草間</t>
  </si>
  <si>
    <t>210K草間001</t>
  </si>
  <si>
    <t>Ⅰ-1448-1</t>
  </si>
  <si>
    <t>210K草間002</t>
  </si>
  <si>
    <t>Ⅰ-1448-2</t>
  </si>
  <si>
    <t>210K草間003</t>
  </si>
  <si>
    <t>Ⅰ-1450</t>
  </si>
  <si>
    <t>210K草間004</t>
  </si>
  <si>
    <t>Ⅰ-2586</t>
  </si>
  <si>
    <t>210K草間005</t>
  </si>
  <si>
    <t>Ⅱ-1625</t>
  </si>
  <si>
    <t>210K草間006</t>
  </si>
  <si>
    <t>Ⅱ-1626</t>
  </si>
  <si>
    <t>210K草間007</t>
  </si>
  <si>
    <t>Ⅱ-1630</t>
  </si>
  <si>
    <t>210K草間008</t>
  </si>
  <si>
    <t>Ⅱ-1631</t>
  </si>
  <si>
    <t>210K草間009</t>
  </si>
  <si>
    <t>Ⅱ-1632</t>
  </si>
  <si>
    <t>210K草間010</t>
  </si>
  <si>
    <t>Ⅱ-1657</t>
  </si>
  <si>
    <t>210K草間011</t>
  </si>
  <si>
    <t>Ⅱ-1658</t>
  </si>
  <si>
    <t>210K草間012</t>
  </si>
  <si>
    <t>Ⅱ-1659</t>
  </si>
  <si>
    <t>210K草間013</t>
  </si>
  <si>
    <t>Ⅱ-1660</t>
  </si>
  <si>
    <t>210K草間014</t>
  </si>
  <si>
    <t>Ⅱ-1661</t>
  </si>
  <si>
    <t>210D草間001</t>
  </si>
  <si>
    <t>Ⅱ-45247</t>
  </si>
  <si>
    <t>210D草間002</t>
  </si>
  <si>
    <t>Ⅱ-45249</t>
  </si>
  <si>
    <t>210D草間003</t>
  </si>
  <si>
    <t>Ⅱ-45252</t>
  </si>
  <si>
    <t>210J草間001</t>
  </si>
  <si>
    <t>117</t>
  </si>
  <si>
    <t>210J草間002</t>
  </si>
  <si>
    <t>125</t>
  </si>
  <si>
    <t>坂本</t>
  </si>
  <si>
    <t>210K坂本001</t>
  </si>
  <si>
    <t>Ⅰ-1414</t>
  </si>
  <si>
    <t>210K坂本002</t>
  </si>
  <si>
    <t>Ⅰ-2562</t>
  </si>
  <si>
    <t>210K坂本003</t>
  </si>
  <si>
    <t>Ⅰ-2563</t>
  </si>
  <si>
    <t>210K坂本004</t>
  </si>
  <si>
    <t>Ⅱ-1548</t>
  </si>
  <si>
    <t>210K坂本005</t>
  </si>
  <si>
    <t>Ⅱ-1549</t>
  </si>
  <si>
    <t>210K坂本006</t>
  </si>
  <si>
    <t>Ⅱ-1550</t>
  </si>
  <si>
    <t>210K坂本007</t>
  </si>
  <si>
    <t>Ⅱ-1551</t>
  </si>
  <si>
    <t>210K坂本008</t>
  </si>
  <si>
    <t>Ⅱ-1554</t>
  </si>
  <si>
    <t>210K坂本009</t>
  </si>
  <si>
    <t>Ⅱ-1555</t>
  </si>
  <si>
    <t>210D坂本001</t>
  </si>
  <si>
    <t>Ⅰ-45070</t>
  </si>
  <si>
    <t>210D坂本002</t>
  </si>
  <si>
    <t>Ⅰ-45071</t>
  </si>
  <si>
    <t>210D坂本003</t>
  </si>
  <si>
    <t>Ⅰ-45073</t>
  </si>
  <si>
    <t>210D坂本004</t>
  </si>
  <si>
    <t>Ⅰ-45076</t>
  </si>
  <si>
    <t>210D坂本005</t>
  </si>
  <si>
    <t>Ⅰ-45077</t>
  </si>
  <si>
    <t>210D坂本006</t>
  </si>
  <si>
    <t>Ⅰ-45083</t>
  </si>
  <si>
    <t>210D坂本007</t>
  </si>
  <si>
    <t>Ⅱ-45072</t>
  </si>
  <si>
    <t>210D坂本008</t>
  </si>
  <si>
    <t>Ⅱ-45074</t>
  </si>
  <si>
    <t>210D坂本009</t>
  </si>
  <si>
    <t>Ⅱ-45075</t>
  </si>
  <si>
    <t>210D坂本010</t>
  </si>
  <si>
    <t>Ⅱ-45084</t>
  </si>
  <si>
    <t>下熊谷</t>
  </si>
  <si>
    <t>210K下熊谷001</t>
  </si>
  <si>
    <t>Ⅰ-2568</t>
  </si>
  <si>
    <t>210K下熊谷002</t>
  </si>
  <si>
    <t>Ⅰ-2570</t>
  </si>
  <si>
    <t>210K下熊谷003</t>
  </si>
  <si>
    <t>Ⅰ-2575</t>
  </si>
  <si>
    <t>210K下熊谷004</t>
  </si>
  <si>
    <t>Ⅱ-1569</t>
  </si>
  <si>
    <t>210K下熊谷005</t>
  </si>
  <si>
    <t>Ⅱ-1570</t>
  </si>
  <si>
    <t>210K下熊谷006</t>
  </si>
  <si>
    <t>Ⅱ-1571</t>
  </si>
  <si>
    <t>210K下熊谷007</t>
  </si>
  <si>
    <t>Ⅲ-186</t>
  </si>
  <si>
    <t>210K下熊谷008</t>
  </si>
  <si>
    <t>Ⅰ-2569</t>
  </si>
  <si>
    <t>210K下熊谷010</t>
  </si>
  <si>
    <t>Ⅱ-1566</t>
  </si>
  <si>
    <t>210K下熊谷011</t>
  </si>
  <si>
    <t>Ⅱ-1567</t>
  </si>
  <si>
    <t>210K下熊谷012</t>
  </si>
  <si>
    <t>Ⅱ-1568</t>
  </si>
  <si>
    <t>210D下熊谷001</t>
  </si>
  <si>
    <t>Ⅰ-45110</t>
  </si>
  <si>
    <t>210D下熊谷002</t>
  </si>
  <si>
    <t>Ⅰ-45123</t>
  </si>
  <si>
    <t>210D下熊谷003</t>
  </si>
  <si>
    <t>Ⅰ-45173</t>
  </si>
  <si>
    <t>210D下熊谷004</t>
  </si>
  <si>
    <t>Ⅰ-45174</t>
  </si>
  <si>
    <t>210D下熊谷005</t>
  </si>
  <si>
    <t>Ⅱ-45109</t>
  </si>
  <si>
    <t>210D下熊谷006</t>
  </si>
  <si>
    <t>Ⅱ-45124</t>
  </si>
  <si>
    <t>210D下熊谷007</t>
  </si>
  <si>
    <t>Ⅱ-45125</t>
  </si>
  <si>
    <t>210D下熊谷008</t>
  </si>
  <si>
    <t>Ⅱ-45126</t>
  </si>
  <si>
    <t>210D下熊谷009</t>
  </si>
  <si>
    <t>Ⅰ-45105</t>
  </si>
  <si>
    <t>210D下熊谷010</t>
  </si>
  <si>
    <t>Ⅰ-45111</t>
  </si>
  <si>
    <t>210D下熊谷011</t>
  </si>
  <si>
    <t>Ⅱ-45097-1</t>
  </si>
  <si>
    <t>210D下熊谷012</t>
  </si>
  <si>
    <t>Ⅱ-45097-2</t>
  </si>
  <si>
    <t>210D下熊谷013</t>
  </si>
  <si>
    <t>Ⅱ-45097-3</t>
  </si>
  <si>
    <t>210D下熊谷014</t>
  </si>
  <si>
    <t>Ⅱ-45098</t>
  </si>
  <si>
    <t>210D下熊谷015</t>
  </si>
  <si>
    <t>Ⅱ-45099</t>
  </si>
  <si>
    <t>210D下熊谷016</t>
  </si>
  <si>
    <t>Ⅱ-45100</t>
  </si>
  <si>
    <t>210D下熊谷017</t>
  </si>
  <si>
    <t>Ⅱ-45101</t>
  </si>
  <si>
    <t>210D下熊谷018</t>
  </si>
  <si>
    <t>Ⅱ-45153</t>
  </si>
  <si>
    <t>210D下熊谷019</t>
  </si>
  <si>
    <t>Ⅰ-45170</t>
  </si>
  <si>
    <t>正田</t>
  </si>
  <si>
    <t>210K正田001</t>
  </si>
  <si>
    <t>Ⅰ-1436</t>
  </si>
  <si>
    <t>210K正田002</t>
  </si>
  <si>
    <t>Ⅱ-1593</t>
  </si>
  <si>
    <t>210K正田003</t>
  </si>
  <si>
    <t>Ⅱ-1597</t>
  </si>
  <si>
    <t>210K正田004</t>
  </si>
  <si>
    <t>正田-02</t>
  </si>
  <si>
    <t>210D正田001</t>
  </si>
  <si>
    <t>Ⅰ-45207</t>
  </si>
  <si>
    <t>210D正田002</t>
  </si>
  <si>
    <t>Ⅰ-45211</t>
  </si>
  <si>
    <t>210D正田003</t>
  </si>
  <si>
    <t>Ⅱ-45209</t>
  </si>
  <si>
    <t>210D正田004</t>
  </si>
  <si>
    <t>Ⅲ-45208</t>
  </si>
  <si>
    <t>210J正田001</t>
  </si>
  <si>
    <t>124</t>
  </si>
  <si>
    <t>菅生</t>
  </si>
  <si>
    <t>210K菅生001</t>
  </si>
  <si>
    <t>Ⅱ-1539</t>
  </si>
  <si>
    <t>210K菅生002</t>
  </si>
  <si>
    <t>Ⅰ-1410</t>
  </si>
  <si>
    <t>210K菅生003</t>
  </si>
  <si>
    <t>Ⅰ-1411</t>
  </si>
  <si>
    <t>210K菅生004</t>
  </si>
  <si>
    <t>Ⅰ-1412</t>
  </si>
  <si>
    <t>210K菅生005</t>
  </si>
  <si>
    <t>Ⅰ-1413</t>
  </si>
  <si>
    <t>210K菅生006</t>
  </si>
  <si>
    <t>Ⅰ-1415</t>
  </si>
  <si>
    <t>210K菅生007</t>
  </si>
  <si>
    <t>Ⅰ-1416</t>
  </si>
  <si>
    <t>210K菅生008</t>
  </si>
  <si>
    <t>Ⅰ-2571</t>
  </si>
  <si>
    <t>210K菅生009</t>
  </si>
  <si>
    <t>Ⅰ-2572</t>
  </si>
  <si>
    <t>210K菅生010</t>
  </si>
  <si>
    <t>Ⅱ-1540</t>
  </si>
  <si>
    <t>210K菅生011</t>
  </si>
  <si>
    <t>Ⅱ-1544</t>
  </si>
  <si>
    <t>210K菅生012</t>
  </si>
  <si>
    <t>Ⅱ-1545</t>
  </si>
  <si>
    <t>210K菅生013</t>
  </si>
  <si>
    <t>Ⅱ-1572</t>
  </si>
  <si>
    <t>210K菅生014</t>
  </si>
  <si>
    <t>Ⅱ-1573</t>
  </si>
  <si>
    <t>210K菅生015</t>
  </si>
  <si>
    <t>Ⅱ-1574</t>
  </si>
  <si>
    <t>210K菅生016</t>
  </si>
  <si>
    <t>Ⅱ-1575</t>
  </si>
  <si>
    <t>210D菅生001</t>
  </si>
  <si>
    <t>Ⅰ-45050-1</t>
  </si>
  <si>
    <t>210D菅生002</t>
  </si>
  <si>
    <t>Ⅰ-45050-2</t>
  </si>
  <si>
    <t>210D菅生003</t>
  </si>
  <si>
    <t>Ⅰ-45050-3</t>
  </si>
  <si>
    <t>210D菅生004</t>
  </si>
  <si>
    <t>Ⅰ-45050-4</t>
  </si>
  <si>
    <t>210D菅生005</t>
  </si>
  <si>
    <t>Ⅰ-45050-5</t>
  </si>
  <si>
    <t>210D菅生006</t>
  </si>
  <si>
    <t>Ⅰ-45056</t>
  </si>
  <si>
    <t>210D菅生007</t>
  </si>
  <si>
    <t>Ⅰ-45058</t>
  </si>
  <si>
    <t>210D菅生008</t>
  </si>
  <si>
    <t>Ⅰ-45059</t>
  </si>
  <si>
    <t>210D菅生009</t>
  </si>
  <si>
    <t>Ⅰ-45060</t>
  </si>
  <si>
    <t>210D菅生010</t>
  </si>
  <si>
    <t>Ⅰ-45066</t>
  </si>
  <si>
    <t>210D菅生011</t>
  </si>
  <si>
    <t>Ⅰ-45067</t>
  </si>
  <si>
    <t>210D菅生012</t>
  </si>
  <si>
    <t>Ⅰ-45130</t>
  </si>
  <si>
    <t>210D菅生013</t>
  </si>
  <si>
    <t>Ⅰ-45131</t>
  </si>
  <si>
    <t>210D菅生014</t>
  </si>
  <si>
    <t>Ⅰ-45132</t>
  </si>
  <si>
    <t>210D菅生015</t>
  </si>
  <si>
    <t>Ⅰ-45133</t>
  </si>
  <si>
    <t>210D菅生016</t>
  </si>
  <si>
    <t>Ⅱ-45035</t>
  </si>
  <si>
    <t>210D菅生017</t>
  </si>
  <si>
    <t>Ⅱ-45037</t>
  </si>
  <si>
    <t>210D菅生018</t>
  </si>
  <si>
    <t>Ⅱ-45046</t>
  </si>
  <si>
    <t>210D菅生019</t>
  </si>
  <si>
    <t>Ⅱ-45047</t>
  </si>
  <si>
    <t>210D菅生020</t>
  </si>
  <si>
    <t>Ⅱ-45048</t>
  </si>
  <si>
    <t>210D菅生021</t>
  </si>
  <si>
    <t>Ⅱ-45049</t>
  </si>
  <si>
    <t>210D菅生022</t>
  </si>
  <si>
    <t>Ⅱ-45051</t>
  </si>
  <si>
    <t>210D菅生023</t>
  </si>
  <si>
    <t>Ⅱ-45054</t>
  </si>
  <si>
    <t>210D菅生024</t>
  </si>
  <si>
    <t>Ⅱ-45055</t>
  </si>
  <si>
    <t>210D菅生025</t>
  </si>
  <si>
    <t>Ⅱ-45057</t>
  </si>
  <si>
    <t>210D菅生026</t>
  </si>
  <si>
    <t>Ⅱ-45078</t>
  </si>
  <si>
    <t>210D菅生027</t>
  </si>
  <si>
    <t>Ⅱ-45079</t>
  </si>
  <si>
    <t>210D菅生028</t>
  </si>
  <si>
    <t>Ⅱ-45080</t>
  </si>
  <si>
    <t>210D菅生029</t>
  </si>
  <si>
    <t>Ⅱ-45081</t>
  </si>
  <si>
    <t>210D菅生030</t>
  </si>
  <si>
    <t>Ⅱ-45127</t>
  </si>
  <si>
    <t>210D菅生031</t>
  </si>
  <si>
    <t>Ⅱ-45128</t>
  </si>
  <si>
    <t>210D菅生032</t>
  </si>
  <si>
    <t>Ⅱ-45129</t>
  </si>
  <si>
    <t>210D菅生033</t>
  </si>
  <si>
    <t>Ⅱ-45134</t>
  </si>
  <si>
    <t>210D菅生034</t>
  </si>
  <si>
    <t>Ⅱ-45135</t>
  </si>
  <si>
    <t>210D菅生035</t>
  </si>
  <si>
    <t>Ⅱ-45136</t>
  </si>
  <si>
    <t>210D菅生036</t>
  </si>
  <si>
    <t>Ⅱ-45137</t>
  </si>
  <si>
    <t>210D菅生037</t>
  </si>
  <si>
    <t>Ⅱ-45138</t>
  </si>
  <si>
    <t>210D菅生038</t>
  </si>
  <si>
    <t>Ⅱ-45140</t>
  </si>
  <si>
    <t>210D菅生039</t>
  </si>
  <si>
    <t>Ⅱ-45139</t>
  </si>
  <si>
    <t>210J菅生001</t>
  </si>
  <si>
    <t>別所</t>
  </si>
  <si>
    <t>210K高尾001</t>
  </si>
  <si>
    <t>Ⅰ-1424</t>
  </si>
  <si>
    <t>210K高尾002</t>
  </si>
  <si>
    <t>Ⅰ-1429</t>
  </si>
  <si>
    <t>210K高尾003</t>
  </si>
  <si>
    <t>Ⅰ-1430</t>
  </si>
  <si>
    <t>210K高尾004</t>
  </si>
  <si>
    <t>Ⅰ-2567</t>
  </si>
  <si>
    <t>210K高尾005</t>
  </si>
  <si>
    <t>Ⅰ-2576</t>
  </si>
  <si>
    <t>210K高尾006</t>
  </si>
  <si>
    <t>Ⅱ-1562</t>
  </si>
  <si>
    <t>210K高尾007</t>
  </si>
  <si>
    <t>Ⅲ-181</t>
  </si>
  <si>
    <t>210K高尾008</t>
  </si>
  <si>
    <t>Ⅲ-182</t>
  </si>
  <si>
    <t>210K高尾009</t>
  </si>
  <si>
    <t>Ⅲ-183</t>
  </si>
  <si>
    <t>210K高尾010</t>
  </si>
  <si>
    <t>Ⅲ-184</t>
  </si>
  <si>
    <t>210D高尾001</t>
  </si>
  <si>
    <t>Ⅰ-45119</t>
  </si>
  <si>
    <t>210D高尾002</t>
  </si>
  <si>
    <t>Ⅰ-45171</t>
  </si>
  <si>
    <t>210D高尾003</t>
  </si>
  <si>
    <t>Ⅰ-45172</t>
  </si>
  <si>
    <t>210D高尾004</t>
  </si>
  <si>
    <t>Ⅰ-45175</t>
  </si>
  <si>
    <t>210D高尾005</t>
  </si>
  <si>
    <t>Ⅰ-45176</t>
  </si>
  <si>
    <t>210D高尾006</t>
  </si>
  <si>
    <t>Ⅰ-45177</t>
  </si>
  <si>
    <t>210D高尾007</t>
  </si>
  <si>
    <t>Ⅱ-45103</t>
  </si>
  <si>
    <t>210D高尾008</t>
  </si>
  <si>
    <t>Ⅱ-45104</t>
  </si>
  <si>
    <t>210D高尾009</t>
  </si>
  <si>
    <t>Ⅱ-45118</t>
  </si>
  <si>
    <t>210D高尾010</t>
  </si>
  <si>
    <t>Ⅱ-45121</t>
  </si>
  <si>
    <t>210D高尾011</t>
  </si>
  <si>
    <t>Ⅱ-45122</t>
  </si>
  <si>
    <t>210D高尾012</t>
  </si>
  <si>
    <t>Ⅲ-45120</t>
  </si>
  <si>
    <t>足見</t>
  </si>
  <si>
    <t>210K足見001</t>
  </si>
  <si>
    <t>Ⅰ-1442</t>
  </si>
  <si>
    <t>210K足見002</t>
  </si>
  <si>
    <t>Ⅱ-1621</t>
  </si>
  <si>
    <t>210K足見003</t>
  </si>
  <si>
    <t>Ⅱ-1622</t>
  </si>
  <si>
    <t>210K足見004</t>
  </si>
  <si>
    <t>Ⅱ-1623</t>
  </si>
  <si>
    <t>210K足見005</t>
  </si>
  <si>
    <t>Ⅱ-1624</t>
  </si>
  <si>
    <t>210D足見001</t>
  </si>
  <si>
    <t>Ⅰ-45246</t>
  </si>
  <si>
    <t>千屋</t>
  </si>
  <si>
    <t>210K千屋001</t>
  </si>
  <si>
    <t>Ⅰ-1403</t>
  </si>
  <si>
    <t>210K千屋002</t>
  </si>
  <si>
    <t>Ⅰ-1406</t>
  </si>
  <si>
    <t>210K千屋003</t>
  </si>
  <si>
    <t>Ⅰ-1409</t>
  </si>
  <si>
    <t>210K千屋004</t>
  </si>
  <si>
    <t>Ⅱ-1528</t>
  </si>
  <si>
    <t>210K千屋005</t>
  </si>
  <si>
    <t>Ⅱ-1529</t>
  </si>
  <si>
    <t>210K千屋006</t>
  </si>
  <si>
    <t>Ⅱ-1530</t>
  </si>
  <si>
    <t>210K千屋007</t>
  </si>
  <si>
    <t>Ⅱ-1531</t>
  </si>
  <si>
    <t>210K千屋008</t>
  </si>
  <si>
    <t>Ⅱ-1532</t>
  </si>
  <si>
    <t>210K千屋009</t>
  </si>
  <si>
    <t>Ⅱ-1533</t>
  </si>
  <si>
    <t>210K千屋010</t>
  </si>
  <si>
    <t>Ⅱ-1534</t>
  </si>
  <si>
    <t>210K千屋011</t>
  </si>
  <si>
    <t>Ⅱ-1535</t>
  </si>
  <si>
    <t>210K千屋012</t>
  </si>
  <si>
    <t>Ⅱ-1536</t>
  </si>
  <si>
    <t>210K千屋013</t>
  </si>
  <si>
    <t>Ⅱ-1538</t>
  </si>
  <si>
    <t>210K千屋014</t>
  </si>
  <si>
    <t>Ⅱ-1541</t>
  </si>
  <si>
    <t>210K千屋015</t>
  </si>
  <si>
    <t>Ⅱ-1543</t>
  </si>
  <si>
    <t>210K千屋016</t>
  </si>
  <si>
    <t>Ⅰ-2561</t>
  </si>
  <si>
    <t>210D千屋001</t>
  </si>
  <si>
    <t>Ⅰ-45022</t>
  </si>
  <si>
    <t>210D千屋002</t>
  </si>
  <si>
    <t>Ⅰ-45023</t>
  </si>
  <si>
    <t>210D千屋003</t>
  </si>
  <si>
    <t>Ⅰ-45052</t>
  </si>
  <si>
    <t>210D千屋004</t>
  </si>
  <si>
    <t>Ⅱ-45027</t>
  </si>
  <si>
    <t>210D千屋005</t>
  </si>
  <si>
    <t>Ⅱ-45028</t>
  </si>
  <si>
    <t>210D千屋006</t>
  </si>
  <si>
    <t>Ⅱ-45038</t>
  </si>
  <si>
    <t>210D千屋007</t>
  </si>
  <si>
    <t>Ⅱ-45039</t>
  </si>
  <si>
    <t>210D千屋008</t>
  </si>
  <si>
    <t>Ⅱ-45040</t>
  </si>
  <si>
    <t>210J千屋001</t>
  </si>
  <si>
    <t>129</t>
  </si>
  <si>
    <t>千屋井原</t>
  </si>
  <si>
    <t>210D千屋井原001</t>
  </si>
  <si>
    <t>Ⅰ-45008</t>
  </si>
  <si>
    <t>210D千屋井原002</t>
  </si>
  <si>
    <t>Ⅰ-45010-1</t>
  </si>
  <si>
    <t>210D千屋井原003</t>
  </si>
  <si>
    <t>Ⅰ-45010-2</t>
  </si>
  <si>
    <t>210D千屋井原004</t>
  </si>
  <si>
    <t>Ⅰ-45010-3</t>
  </si>
  <si>
    <t>210D千屋井原005</t>
  </si>
  <si>
    <t>Ⅰ-45010-4</t>
  </si>
  <si>
    <t>210D千屋井原006</t>
  </si>
  <si>
    <t>Ⅰ-45015</t>
  </si>
  <si>
    <t>210D千屋井原007</t>
  </si>
  <si>
    <t>Ⅱ-45009</t>
  </si>
  <si>
    <t>210D千屋井原008</t>
  </si>
  <si>
    <t>Ⅱ-45011</t>
  </si>
  <si>
    <t>210D千屋井原009</t>
  </si>
  <si>
    <t>Ⅱ-45012</t>
  </si>
  <si>
    <t>210D千屋井原010</t>
  </si>
  <si>
    <t>Ⅱ-45013</t>
  </si>
  <si>
    <t>210D千屋井原011</t>
  </si>
  <si>
    <t>Ⅱ-45014</t>
  </si>
  <si>
    <t>210J千屋井原001</t>
  </si>
  <si>
    <t>118</t>
  </si>
  <si>
    <t>千屋実</t>
  </si>
  <si>
    <t>210K千屋実001</t>
  </si>
  <si>
    <t>Ⅰ-1402</t>
  </si>
  <si>
    <t>210K千屋実002</t>
  </si>
  <si>
    <t>Ⅰ-1404</t>
  </si>
  <si>
    <t>210K千屋実003</t>
  </si>
  <si>
    <t>Ⅰ-1405</t>
  </si>
  <si>
    <t>210K千屋実004</t>
  </si>
  <si>
    <t>Ⅰ-1407</t>
  </si>
  <si>
    <t>210K千屋実005</t>
  </si>
  <si>
    <t>Ⅰ-1408</t>
  </si>
  <si>
    <t>210K千屋実006</t>
  </si>
  <si>
    <t>Ⅱ-1522</t>
  </si>
  <si>
    <t>210K千屋実007</t>
  </si>
  <si>
    <t>Ⅱ-1523</t>
  </si>
  <si>
    <t>210K千屋実008</t>
  </si>
  <si>
    <t>Ⅱ-1524</t>
  </si>
  <si>
    <t>210K千屋実009</t>
  </si>
  <si>
    <t>Ⅱ-1525</t>
  </si>
  <si>
    <t>210K千屋実010</t>
  </si>
  <si>
    <t>Ⅱ-1526</t>
  </si>
  <si>
    <t>210K千屋実011</t>
  </si>
  <si>
    <t>Ⅱ-1527</t>
  </si>
  <si>
    <t>210K千屋実012</t>
  </si>
  <si>
    <t>Ⅱ-1537</t>
  </si>
  <si>
    <t>210K千屋実013</t>
  </si>
  <si>
    <t>Ⅱ-1542</t>
  </si>
  <si>
    <t>210K千屋実014</t>
  </si>
  <si>
    <t>樋谷(A)</t>
  </si>
  <si>
    <t>210D千屋実001</t>
  </si>
  <si>
    <t>Ⅰ-45016</t>
  </si>
  <si>
    <t>210D千屋実002</t>
  </si>
  <si>
    <t>Ⅰ-45029</t>
  </si>
  <si>
    <t>210D千屋実003</t>
  </si>
  <si>
    <t>Ⅰ-45030</t>
  </si>
  <si>
    <t>210D千屋実004</t>
  </si>
  <si>
    <t>Ⅰ-45031</t>
  </si>
  <si>
    <t>210D千屋実005</t>
  </si>
  <si>
    <t>Ⅰ-45041</t>
  </si>
  <si>
    <t>210D千屋実006</t>
  </si>
  <si>
    <t>Ⅰ-45045</t>
  </si>
  <si>
    <t>210D千屋実007</t>
  </si>
  <si>
    <t>Ⅱ-45017</t>
  </si>
  <si>
    <t>210D千屋実008</t>
  </si>
  <si>
    <t>Ⅱ-45018</t>
  </si>
  <si>
    <t>210D千屋実009</t>
  </si>
  <si>
    <t>Ⅱ-45019</t>
  </si>
  <si>
    <t>210D千屋実010</t>
  </si>
  <si>
    <t>Ⅱ-45020</t>
  </si>
  <si>
    <t>210D千屋実011</t>
  </si>
  <si>
    <t>Ⅱ-45021</t>
  </si>
  <si>
    <t>210D千屋実012</t>
  </si>
  <si>
    <t>Ⅱ-45024</t>
  </si>
  <si>
    <t>210D千屋実013</t>
  </si>
  <si>
    <t>Ⅱ-45025</t>
  </si>
  <si>
    <t>210D千屋実014</t>
  </si>
  <si>
    <t>Ⅱ-45032</t>
  </si>
  <si>
    <t>210D千屋実015</t>
  </si>
  <si>
    <t>Ⅱ-45033</t>
  </si>
  <si>
    <t>210D千屋実016</t>
  </si>
  <si>
    <t>Ⅱ-45034</t>
  </si>
  <si>
    <t>210D千屋実017</t>
  </si>
  <si>
    <t>Ⅱ-45042</t>
  </si>
  <si>
    <t>210D千屋実018</t>
  </si>
  <si>
    <t>Ⅱ-45043</t>
  </si>
  <si>
    <t>210D千屋実019</t>
  </si>
  <si>
    <t>Ⅱ-45044</t>
  </si>
  <si>
    <t>210D千屋実020</t>
  </si>
  <si>
    <t>Ⅱ-45053</t>
  </si>
  <si>
    <t>千屋花見</t>
  </si>
  <si>
    <t>210D千屋花見001</t>
  </si>
  <si>
    <t>Ⅰ-45001</t>
  </si>
  <si>
    <t>210D千屋花見002</t>
  </si>
  <si>
    <t>Ⅰ-45002</t>
  </si>
  <si>
    <t>210D千屋花見003</t>
  </si>
  <si>
    <t>Ⅰ-45003</t>
  </si>
  <si>
    <t>210D千屋花見004</t>
  </si>
  <si>
    <t>Ⅰ-45005</t>
  </si>
  <si>
    <t>210D千屋花見005</t>
  </si>
  <si>
    <t>Ⅰ-45006-1</t>
  </si>
  <si>
    <t>210D千屋花見006</t>
  </si>
  <si>
    <t>Ⅰ-45006-2</t>
  </si>
  <si>
    <t>210D千屋花見007</t>
  </si>
  <si>
    <t>Ⅰ-45007</t>
  </si>
  <si>
    <t>210D千屋花見008</t>
  </si>
  <si>
    <t>Ⅱ-45004</t>
  </si>
  <si>
    <t>210J千屋花見001</t>
  </si>
  <si>
    <t>68</t>
  </si>
  <si>
    <t>土橋</t>
  </si>
  <si>
    <t>210K土橋001</t>
  </si>
  <si>
    <t>Ⅰ-2587</t>
  </si>
  <si>
    <t>豊永赤馬</t>
  </si>
  <si>
    <t>210K豊永赤馬001</t>
  </si>
  <si>
    <t>Ⅰ-1425</t>
  </si>
  <si>
    <t>210K豊永赤馬002</t>
  </si>
  <si>
    <t>Ⅰ-1433</t>
  </si>
  <si>
    <t>210K豊永赤馬003</t>
  </si>
  <si>
    <t>Ⅰ-2588-1</t>
  </si>
  <si>
    <t>210K豊永赤馬004</t>
  </si>
  <si>
    <t>Ⅰ-2588-2</t>
  </si>
  <si>
    <t>210K豊永赤馬005</t>
  </si>
  <si>
    <t>Ⅰ-2589</t>
  </si>
  <si>
    <t>210K豊永赤馬006</t>
  </si>
  <si>
    <t>Ⅱ-1633</t>
  </si>
  <si>
    <t>210K豊永赤馬007</t>
  </si>
  <si>
    <t>Ⅱ-1634</t>
  </si>
  <si>
    <t>210K豊永赤馬008</t>
  </si>
  <si>
    <t>Ⅱ-1635</t>
  </si>
  <si>
    <t>210K豊永赤馬009</t>
  </si>
  <si>
    <t>Ⅱ-1636-1</t>
  </si>
  <si>
    <t>210K豊永赤馬010</t>
  </si>
  <si>
    <t>Ⅱ-1636-2</t>
  </si>
  <si>
    <t>210K豊永赤馬011</t>
  </si>
  <si>
    <t>Ⅱ-1637</t>
  </si>
  <si>
    <t>210D豊永赤馬001</t>
  </si>
  <si>
    <t>Ⅰ-45221</t>
  </si>
  <si>
    <t>210D豊永赤馬002</t>
  </si>
  <si>
    <t>Ⅰ-45222</t>
  </si>
  <si>
    <t>210D豊永赤馬003</t>
  </si>
  <si>
    <t>Ⅰ-45225</t>
  </si>
  <si>
    <t>210D豊永赤馬004</t>
  </si>
  <si>
    <t>Ⅰ-45228</t>
  </si>
  <si>
    <t>210D豊永赤馬005</t>
  </si>
  <si>
    <t>Ⅱ-45161-1</t>
  </si>
  <si>
    <t>210D豊永赤馬006</t>
  </si>
  <si>
    <t>Ⅱ-45161-2</t>
  </si>
  <si>
    <t>210D豊永赤馬007</t>
  </si>
  <si>
    <t>Ⅱ-45161-3</t>
  </si>
  <si>
    <t>210D豊永赤馬008</t>
  </si>
  <si>
    <t>Ⅱ-45162</t>
  </si>
  <si>
    <t>210D豊永赤馬009</t>
  </si>
  <si>
    <t>Ⅱ-45223</t>
  </si>
  <si>
    <t>豊永宇山</t>
  </si>
  <si>
    <t>210K豊永宇山001</t>
  </si>
  <si>
    <t>Ⅱ-1643</t>
  </si>
  <si>
    <t>210K豊永宇山002</t>
  </si>
  <si>
    <t>Ⅱ-1644</t>
  </si>
  <si>
    <t>210K豊永宇山003</t>
  </si>
  <si>
    <t>Ⅱ-1645</t>
  </si>
  <si>
    <t>豊永佐伏</t>
  </si>
  <si>
    <t>210K豊永佐伏001</t>
  </si>
  <si>
    <t>Ⅰ-2590</t>
  </si>
  <si>
    <t>210K豊永佐伏002</t>
  </si>
  <si>
    <t>Ⅰ-2591</t>
  </si>
  <si>
    <t>210K豊永佐伏003</t>
  </si>
  <si>
    <t>Ⅰ-2592</t>
  </si>
  <si>
    <t>210K豊永佐伏004</t>
  </si>
  <si>
    <t>Ⅰ-2593</t>
  </si>
  <si>
    <t>210K豊永佐伏005</t>
  </si>
  <si>
    <t>Ⅱ-1638</t>
  </si>
  <si>
    <t>210K豊永佐伏006</t>
  </si>
  <si>
    <t>Ⅱ-1639</t>
  </si>
  <si>
    <t>210K豊永佐伏007</t>
  </si>
  <si>
    <t>Ⅱ-1640</t>
  </si>
  <si>
    <t>210K豊永佐伏008</t>
  </si>
  <si>
    <t>Ⅱ-1641</t>
  </si>
  <si>
    <t>210K豊永佐伏009</t>
  </si>
  <si>
    <t>Ⅱ-1642</t>
  </si>
  <si>
    <t>210D豊永佐伏001</t>
  </si>
  <si>
    <t>Ⅰ-45233</t>
  </si>
  <si>
    <t>210D豊永佐伏002</t>
  </si>
  <si>
    <t>Ⅰ-45240</t>
  </si>
  <si>
    <t>210J豊永佐伏001</t>
  </si>
  <si>
    <t>116</t>
  </si>
  <si>
    <t>長屋</t>
  </si>
  <si>
    <t>210K長屋001</t>
  </si>
  <si>
    <t>Ⅱ-1598</t>
  </si>
  <si>
    <t>210K長屋002</t>
  </si>
  <si>
    <t>Ⅱ-1599</t>
  </si>
  <si>
    <t>210D長屋001</t>
  </si>
  <si>
    <t>Ⅱ-45217-1</t>
  </si>
  <si>
    <t>210D長屋002</t>
  </si>
  <si>
    <t>Ⅱ-45217-2</t>
  </si>
  <si>
    <t>210D長屋003</t>
  </si>
  <si>
    <t>Ⅱ-45217-3</t>
  </si>
  <si>
    <t>新見</t>
  </si>
  <si>
    <t>210K新見001</t>
  </si>
  <si>
    <t>Ⅰ-1431</t>
  </si>
  <si>
    <t>210K新見002</t>
  </si>
  <si>
    <t>Ⅰ-1432</t>
  </si>
  <si>
    <t>210K新見003</t>
  </si>
  <si>
    <t>Ⅰ-1434</t>
  </si>
  <si>
    <t>210K新見004</t>
  </si>
  <si>
    <t>Ⅱ-1608</t>
  </si>
  <si>
    <t>210K新見005</t>
  </si>
  <si>
    <t>Ⅲ-0187</t>
  </si>
  <si>
    <t>210K新見006</t>
  </si>
  <si>
    <t>Ⅲ-0190</t>
  </si>
  <si>
    <t>210K新見007</t>
  </si>
  <si>
    <t>Ⅲ-0191</t>
  </si>
  <si>
    <t>210K新見008</t>
  </si>
  <si>
    <t>Ⅲ-0192</t>
  </si>
  <si>
    <t>210K新見009</t>
  </si>
  <si>
    <t>木谷(C)</t>
  </si>
  <si>
    <t>210D新見001</t>
  </si>
  <si>
    <t>Ⅰ-45178</t>
  </si>
  <si>
    <t>210D新見002</t>
  </si>
  <si>
    <t>Ⅰ-45179</t>
  </si>
  <si>
    <t>210D新見003</t>
  </si>
  <si>
    <t>Ⅰ-45184-1</t>
  </si>
  <si>
    <t>210D新見004</t>
  </si>
  <si>
    <t>Ⅰ-45184-2</t>
  </si>
  <si>
    <t>210D新見005</t>
  </si>
  <si>
    <t>Ⅰ-45184-3</t>
  </si>
  <si>
    <t>210D新見006</t>
  </si>
  <si>
    <t>Ⅰ-45185</t>
  </si>
  <si>
    <t>210D新見007</t>
  </si>
  <si>
    <t>Ⅰ-45196-1</t>
  </si>
  <si>
    <t>210D新見008</t>
  </si>
  <si>
    <t>Ⅰ-45196-2</t>
  </si>
  <si>
    <t>210D新見009</t>
  </si>
  <si>
    <t>Ⅰ-45199</t>
  </si>
  <si>
    <t>210D新見010</t>
  </si>
  <si>
    <t>Ⅰ-45202</t>
  </si>
  <si>
    <t>210D新見011</t>
  </si>
  <si>
    <t>Ⅱ-45197</t>
  </si>
  <si>
    <t>210D新見012</t>
  </si>
  <si>
    <t>Ⅱ-45203</t>
  </si>
  <si>
    <t>西方</t>
  </si>
  <si>
    <t>210K西方001</t>
  </si>
  <si>
    <t>Ⅰ-1426</t>
  </si>
  <si>
    <t>210K西方002</t>
  </si>
  <si>
    <t>Ⅰ-1427</t>
  </si>
  <si>
    <t>210K西方003</t>
  </si>
  <si>
    <t>Ⅰ-1428-1</t>
  </si>
  <si>
    <t>210K西方004</t>
  </si>
  <si>
    <t>Ⅰ-1428-2</t>
  </si>
  <si>
    <t>210K西方005</t>
  </si>
  <si>
    <t>Ⅰ-2577</t>
  </si>
  <si>
    <t>210K西方006</t>
  </si>
  <si>
    <t>Ⅰ-2578</t>
  </si>
  <si>
    <t>210K西方007</t>
  </si>
  <si>
    <t>Ⅰ-2579</t>
  </si>
  <si>
    <t>210K西方008</t>
  </si>
  <si>
    <t>Ⅰ-2580</t>
  </si>
  <si>
    <t>210K西方009</t>
  </si>
  <si>
    <t>Ⅱ-1590</t>
  </si>
  <si>
    <t>210K西方010</t>
  </si>
  <si>
    <t>Ⅱ-1591</t>
  </si>
  <si>
    <t>210K西方011</t>
  </si>
  <si>
    <t>Ⅱ-1592</t>
  </si>
  <si>
    <t>210K西方012</t>
  </si>
  <si>
    <t>Ⅲ-185</t>
  </si>
  <si>
    <t>210D西方001</t>
  </si>
  <si>
    <t>Ⅰ-45163</t>
  </si>
  <si>
    <t>210D西方002</t>
  </si>
  <si>
    <t>Ⅰ-45164-1</t>
  </si>
  <si>
    <t>210D西方003</t>
  </si>
  <si>
    <t>Ⅰ-45165</t>
  </si>
  <si>
    <t>210D西方004</t>
  </si>
  <si>
    <t>Ⅰ-45166</t>
  </si>
  <si>
    <t>210D西方005</t>
  </si>
  <si>
    <t>Ⅰ-45167</t>
  </si>
  <si>
    <t>210D西方006</t>
  </si>
  <si>
    <t>Ⅰ-45169-1</t>
  </si>
  <si>
    <t>210D西方007</t>
  </si>
  <si>
    <t>Ⅰ-45169-2</t>
  </si>
  <si>
    <t>210D西方008</t>
  </si>
  <si>
    <t>Ⅰ-45169-3</t>
  </si>
  <si>
    <t>210D西方009</t>
  </si>
  <si>
    <t>Ⅰ-45180-1</t>
  </si>
  <si>
    <t>210D西方010</t>
  </si>
  <si>
    <t>Ⅰ-45180-2</t>
  </si>
  <si>
    <t>210D西方011</t>
  </si>
  <si>
    <t>Ⅰ-45180-3</t>
  </si>
  <si>
    <t>210D西方012</t>
  </si>
  <si>
    <t>Ⅰ-45181</t>
  </si>
  <si>
    <t>210D西方013</t>
  </si>
  <si>
    <t>Ⅰ-45182</t>
  </si>
  <si>
    <t>210D西方014</t>
  </si>
  <si>
    <t>Ⅰ-45183</t>
  </si>
  <si>
    <t>210D西方015</t>
  </si>
  <si>
    <t>Ⅰ-45189</t>
  </si>
  <si>
    <t>210D西方016</t>
  </si>
  <si>
    <t>Ⅰ-45190</t>
  </si>
  <si>
    <t>210D西方017</t>
  </si>
  <si>
    <t>Ⅰ-45191</t>
  </si>
  <si>
    <t>210D西方018</t>
  </si>
  <si>
    <t>Ⅰ-45193</t>
  </si>
  <si>
    <t>210D西方019</t>
  </si>
  <si>
    <t>Ⅰ-45194</t>
  </si>
  <si>
    <t>210D西方020</t>
  </si>
  <si>
    <t>Ⅱ-45186</t>
  </si>
  <si>
    <t>210D西方021</t>
  </si>
  <si>
    <t>Ⅱ-45187</t>
  </si>
  <si>
    <t>210D西方022</t>
  </si>
  <si>
    <t>Ⅱ-45192</t>
  </si>
  <si>
    <t>210D西方023</t>
  </si>
  <si>
    <t>Ⅲ-45168</t>
  </si>
  <si>
    <t>210D西方024</t>
  </si>
  <si>
    <t>Ⅲ-45188</t>
  </si>
  <si>
    <t>210D西方025</t>
  </si>
  <si>
    <t>Ⅰ-45164-2</t>
  </si>
  <si>
    <t>210D西方026</t>
  </si>
  <si>
    <t>Ⅰ-45164-3</t>
  </si>
  <si>
    <t>210J西方001</t>
  </si>
  <si>
    <t>131</t>
  </si>
  <si>
    <t>法曽</t>
  </si>
  <si>
    <t>210K法曽001</t>
  </si>
  <si>
    <t>Ⅰ-1453</t>
  </si>
  <si>
    <t>210K法曽002</t>
  </si>
  <si>
    <t>Ⅱ-1662</t>
  </si>
  <si>
    <t>210K法曽003</t>
  </si>
  <si>
    <t>Ⅱ-1670</t>
  </si>
  <si>
    <t>210K法曽004</t>
  </si>
  <si>
    <t>Ⅰ-1449</t>
  </si>
  <si>
    <t>210K法曽005</t>
  </si>
  <si>
    <t>Ⅱ-1646</t>
  </si>
  <si>
    <t>210K法曽006</t>
  </si>
  <si>
    <t>Ⅱ-1647</t>
  </si>
  <si>
    <t>210K法曽007</t>
  </si>
  <si>
    <t>Ⅱ-1648</t>
  </si>
  <si>
    <t>210K法曽008</t>
  </si>
  <si>
    <t>Ⅱ-1649</t>
  </si>
  <si>
    <t>210K法曽009</t>
  </si>
  <si>
    <t>Ⅱ-1650</t>
  </si>
  <si>
    <t>210K法曽010</t>
  </si>
  <si>
    <t>Ⅱ-1651</t>
  </si>
  <si>
    <t>210K法曽011</t>
  </si>
  <si>
    <t>Ⅱ-1652</t>
  </si>
  <si>
    <t>210K法曽012</t>
  </si>
  <si>
    <t>Ⅱ-1653</t>
  </si>
  <si>
    <t>210K法曽013</t>
  </si>
  <si>
    <t>Ⅱ-1654</t>
  </si>
  <si>
    <t>210K法曽014</t>
  </si>
  <si>
    <t>Ⅱ-1655</t>
  </si>
  <si>
    <t>210K法曽015</t>
  </si>
  <si>
    <t>Ⅱ-1656</t>
  </si>
  <si>
    <t>210K法曽016</t>
  </si>
  <si>
    <t>Ⅱ-1663</t>
  </si>
  <si>
    <t>210K法曽017</t>
  </si>
  <si>
    <t>Ⅱ-1664</t>
  </si>
  <si>
    <t>210K法曽018</t>
  </si>
  <si>
    <t>Ⅱ-1665</t>
  </si>
  <si>
    <t>210K法曽019</t>
  </si>
  <si>
    <t>Ⅱ-1666</t>
  </si>
  <si>
    <t>210K法曽020</t>
  </si>
  <si>
    <t>Ⅱ-1667</t>
  </si>
  <si>
    <t>210K法曽021</t>
  </si>
  <si>
    <t>Ⅱ-1668</t>
  </si>
  <si>
    <t>210K法曽022</t>
  </si>
  <si>
    <t>Ⅱ-1669</t>
  </si>
  <si>
    <t>210D法曽001</t>
  </si>
  <si>
    <t>Ⅰ-45259</t>
  </si>
  <si>
    <t>210D法曽002</t>
  </si>
  <si>
    <t>Ⅱ-45260</t>
  </si>
  <si>
    <t>210D法曽003</t>
  </si>
  <si>
    <t>Ⅱ-45268</t>
  </si>
  <si>
    <t>210D法曽004</t>
  </si>
  <si>
    <t>Ⅱ-45267-1</t>
  </si>
  <si>
    <t>210D法曽005</t>
  </si>
  <si>
    <t>Ⅱ-45267-2</t>
  </si>
  <si>
    <t>210D法曽006</t>
  </si>
  <si>
    <t>Ⅰ-45263</t>
  </si>
  <si>
    <t>210D法曽007</t>
  </si>
  <si>
    <t>Ⅱ-45250</t>
  </si>
  <si>
    <t>210D法曽008</t>
  </si>
  <si>
    <t>Ⅱ-45251</t>
  </si>
  <si>
    <t>210D法曽009</t>
  </si>
  <si>
    <t>Ⅱ-45253</t>
  </si>
  <si>
    <t>210D法曽010</t>
  </si>
  <si>
    <t>Ⅱ-45254</t>
  </si>
  <si>
    <t>210D法曽011</t>
  </si>
  <si>
    <t>Ⅱ-45255</t>
  </si>
  <si>
    <t>210D法曽012</t>
  </si>
  <si>
    <t>Ⅱ-45256</t>
  </si>
  <si>
    <t>210D法曽013</t>
  </si>
  <si>
    <t>Ⅱ-45257</t>
  </si>
  <si>
    <t>210D法曽014</t>
  </si>
  <si>
    <t>Ⅱ-45258</t>
  </si>
  <si>
    <t>210D法曽015</t>
  </si>
  <si>
    <t>Ⅱ-45261</t>
  </si>
  <si>
    <t>210D法曽016</t>
  </si>
  <si>
    <t>Ⅱ-45262</t>
  </si>
  <si>
    <t>210D法曽017</t>
  </si>
  <si>
    <t>Ⅱ-45264</t>
  </si>
  <si>
    <t>210D法曽018</t>
  </si>
  <si>
    <t>Ⅱ-45265</t>
  </si>
  <si>
    <t>210D法曽019</t>
  </si>
  <si>
    <t>Ⅱ-45266</t>
  </si>
  <si>
    <t>210J法曽001</t>
  </si>
  <si>
    <t>120</t>
  </si>
  <si>
    <t>210J法曽002</t>
  </si>
  <si>
    <t>121</t>
  </si>
  <si>
    <t>210J法曽003</t>
  </si>
  <si>
    <t>柏</t>
  </si>
  <si>
    <t>210J法曽004</t>
  </si>
  <si>
    <t>畑谷</t>
  </si>
  <si>
    <t>馬塚</t>
  </si>
  <si>
    <t>210K馬塚001</t>
  </si>
  <si>
    <t>Ⅰ-2564</t>
  </si>
  <si>
    <t>210K馬塚002</t>
  </si>
  <si>
    <t>Ⅰ-2565</t>
  </si>
  <si>
    <t>210K馬塚003</t>
  </si>
  <si>
    <t>Ⅱ-1552</t>
  </si>
  <si>
    <t>210K馬塚004</t>
  </si>
  <si>
    <t>Ⅱ-1553</t>
  </si>
  <si>
    <t>210D馬塚001</t>
  </si>
  <si>
    <t>Ⅰ-45089</t>
  </si>
  <si>
    <t>210D馬塚002</t>
  </si>
  <si>
    <t>Ⅰ-45091</t>
  </si>
  <si>
    <t>210D馬塚003</t>
  </si>
  <si>
    <t>Ⅰ-45096</t>
  </si>
  <si>
    <t>210D馬塚004</t>
  </si>
  <si>
    <t>Ⅱ-45085</t>
  </si>
  <si>
    <t>210D馬塚005</t>
  </si>
  <si>
    <t>Ⅱ-45086</t>
  </si>
  <si>
    <t>210D馬塚006</t>
  </si>
  <si>
    <t>Ⅱ-45090</t>
  </si>
  <si>
    <t>210D馬塚007</t>
  </si>
  <si>
    <t>Ⅱ-45095</t>
  </si>
  <si>
    <t>土砂災害警戒区域等の指定箇所一覧表（新見市）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ニイミ</t>
    </rPh>
    <rPh sb="20" eb="21">
      <t>シ</t>
    </rPh>
    <phoneticPr fontId="4"/>
  </si>
  <si>
    <t>麻宇那</t>
  </si>
  <si>
    <t>211K麻宇那002</t>
  </si>
  <si>
    <t>Ⅰ-600</t>
  </si>
  <si>
    <t>211K麻宇那003</t>
  </si>
  <si>
    <t>Ⅱ-0447</t>
  </si>
  <si>
    <t>211K麻宇那004</t>
  </si>
  <si>
    <t>Ⅲ-0074</t>
  </si>
  <si>
    <t>211D麻宇那001</t>
  </si>
  <si>
    <t>Ⅰ-12168</t>
  </si>
  <si>
    <t>211D麻宇那002</t>
  </si>
  <si>
    <t>Ⅰ-12047</t>
  </si>
  <si>
    <t>211D麻宇那003</t>
  </si>
  <si>
    <t>Ⅰ-12166</t>
  </si>
  <si>
    <t>211D麻宇那004</t>
  </si>
  <si>
    <t>Ⅰ-12167</t>
  </si>
  <si>
    <t>211D麻宇那005</t>
  </si>
  <si>
    <t>Ⅰ-12169</t>
  </si>
  <si>
    <t>211D麻宇那006</t>
  </si>
  <si>
    <t>Ⅰ-12170</t>
  </si>
  <si>
    <t>211D麻宇那007</t>
  </si>
  <si>
    <t>Ⅲ-12046</t>
  </si>
  <si>
    <t>伊里中</t>
  </si>
  <si>
    <t>211K伊里中001</t>
  </si>
  <si>
    <t>Ⅰ-2163</t>
  </si>
  <si>
    <t>211K伊里中002</t>
  </si>
  <si>
    <t>Ⅰ-0601</t>
  </si>
  <si>
    <t>211K伊里中003</t>
  </si>
  <si>
    <t>Ⅰ-0602</t>
  </si>
  <si>
    <t>211D伊里中001</t>
  </si>
  <si>
    <t>Ⅰ-12012</t>
  </si>
  <si>
    <t>211D伊里中002</t>
  </si>
  <si>
    <t>Ⅱ-12011</t>
  </si>
  <si>
    <t>211D伊里中003</t>
  </si>
  <si>
    <t>Ⅰ-12007-1</t>
  </si>
  <si>
    <t>211D伊里中004</t>
  </si>
  <si>
    <t>Ⅰ-12007-2</t>
  </si>
  <si>
    <t>211D伊里中005</t>
  </si>
  <si>
    <t>Ⅰ-12008</t>
  </si>
  <si>
    <t>211D伊里中006</t>
  </si>
  <si>
    <t>Ⅰ-12148-1</t>
  </si>
  <si>
    <t>211D伊里中007</t>
  </si>
  <si>
    <t>Ⅰ-12148-2</t>
  </si>
  <si>
    <t>211D伊里中008</t>
  </si>
  <si>
    <t>Ⅱ-12009</t>
  </si>
  <si>
    <t>211D伊里中009</t>
  </si>
  <si>
    <t>Ⅱ-12010</t>
  </si>
  <si>
    <t>211D伊里中010</t>
  </si>
  <si>
    <t>Ⅲ-12050</t>
  </si>
  <si>
    <t>伊部</t>
  </si>
  <si>
    <t>211K伊部001</t>
  </si>
  <si>
    <t>Ⅰ-32</t>
  </si>
  <si>
    <t>211K伊部002</t>
  </si>
  <si>
    <t>Ⅰ-587</t>
  </si>
  <si>
    <t>211K伊部003</t>
  </si>
  <si>
    <t>Ⅰ-2173</t>
  </si>
  <si>
    <t>211K伊部004</t>
  </si>
  <si>
    <t>Ⅱ-459</t>
  </si>
  <si>
    <t>211D伊部001</t>
  </si>
  <si>
    <t>Ⅰ-12186</t>
  </si>
  <si>
    <t>211D伊部002</t>
  </si>
  <si>
    <t>Ⅰ-12125</t>
  </si>
  <si>
    <t>211D伊部003</t>
  </si>
  <si>
    <t>Ⅰ-12126</t>
  </si>
  <si>
    <t>211D伊部004</t>
  </si>
  <si>
    <t>Ⅰ-12127</t>
  </si>
  <si>
    <t>211D伊部005</t>
  </si>
  <si>
    <t>Ⅰ-12129</t>
  </si>
  <si>
    <t>211D伊部006</t>
  </si>
  <si>
    <t>Ⅰ-12131</t>
  </si>
  <si>
    <t>211D伊部007</t>
  </si>
  <si>
    <t>Ⅰ-12132</t>
  </si>
  <si>
    <t>211D伊部008</t>
  </si>
  <si>
    <t>Ⅰ-12185</t>
  </si>
  <si>
    <t>211D伊部009</t>
  </si>
  <si>
    <t>Ⅰ-12194</t>
  </si>
  <si>
    <t>211D伊部010</t>
  </si>
  <si>
    <t>Ⅱ-12128</t>
  </si>
  <si>
    <t>211D伊部011</t>
  </si>
  <si>
    <t>Ⅱ-12187</t>
  </si>
  <si>
    <t>211D伊部012</t>
  </si>
  <si>
    <t>Ⅲ-12190</t>
  </si>
  <si>
    <t>211D伊部013</t>
  </si>
  <si>
    <t>Ⅲ-12191</t>
  </si>
  <si>
    <t>211D伊部014</t>
  </si>
  <si>
    <t>Ⅲ-12192</t>
  </si>
  <si>
    <t>211D伊部015</t>
  </si>
  <si>
    <t>Ⅲ-12193</t>
  </si>
  <si>
    <t>211D伊部016</t>
  </si>
  <si>
    <t>Ⅲ-12195</t>
  </si>
  <si>
    <t>浦伊部</t>
  </si>
  <si>
    <t>211K浦伊部001</t>
  </si>
  <si>
    <t>Ⅰ-582</t>
  </si>
  <si>
    <t>211K浦伊部002</t>
  </si>
  <si>
    <t>Ⅰ-583</t>
  </si>
  <si>
    <t>211K浦伊部003</t>
  </si>
  <si>
    <t>Ⅰ-584</t>
  </si>
  <si>
    <t>211D浦伊部001</t>
  </si>
  <si>
    <t>Ⅰ-12188</t>
  </si>
  <si>
    <t>211D浦伊部002</t>
  </si>
  <si>
    <t>Ⅰ-12189</t>
  </si>
  <si>
    <t>211D浦伊部003</t>
  </si>
  <si>
    <t>Ⅰ-12196</t>
  </si>
  <si>
    <t>211D浦伊部004</t>
  </si>
  <si>
    <t>Ⅰ-12197</t>
  </si>
  <si>
    <t>211D浦伊部005</t>
  </si>
  <si>
    <t>Ⅰ-12199</t>
  </si>
  <si>
    <t>211D浦伊部006</t>
  </si>
  <si>
    <t>Ⅰ-12200</t>
  </si>
  <si>
    <t>211D浦伊部007</t>
  </si>
  <si>
    <t>Ⅰ-12201</t>
  </si>
  <si>
    <t>211D浦伊部008</t>
  </si>
  <si>
    <t>Ⅱ-12202</t>
  </si>
  <si>
    <t>211D浦伊部009</t>
  </si>
  <si>
    <t>Ⅲ-12198</t>
  </si>
  <si>
    <t>大内</t>
  </si>
  <si>
    <t>211K大内001</t>
  </si>
  <si>
    <t>Ⅲ-0071</t>
  </si>
  <si>
    <t>211K大内002</t>
  </si>
  <si>
    <t>Ⅰ-581</t>
  </si>
  <si>
    <t>211D大内001</t>
  </si>
  <si>
    <t>Ⅰ-12124</t>
  </si>
  <si>
    <t>211D大内002</t>
  </si>
  <si>
    <t>Ⅰ-12122</t>
  </si>
  <si>
    <t>211D大内003</t>
  </si>
  <si>
    <t>Ⅰ-12123</t>
  </si>
  <si>
    <t>211D大内004</t>
  </si>
  <si>
    <t>Ⅱ-12120</t>
  </si>
  <si>
    <t>211D大内005</t>
  </si>
  <si>
    <t>Ⅱ-12121</t>
  </si>
  <si>
    <t>211D大内006</t>
  </si>
  <si>
    <t>Ⅰ-12114-1</t>
  </si>
  <si>
    <t>211D大内007</t>
  </si>
  <si>
    <t>Ⅰ-12114-2</t>
  </si>
  <si>
    <t>211D大内008</t>
  </si>
  <si>
    <t>Ⅰ-12114-3</t>
  </si>
  <si>
    <t>211D大内009</t>
  </si>
  <si>
    <t>Ⅰ-12115-1</t>
  </si>
  <si>
    <t>211D大内010</t>
  </si>
  <si>
    <t>Ⅰ-12115-2</t>
  </si>
  <si>
    <t>211D大内011</t>
  </si>
  <si>
    <t>Ⅰ-12115-3</t>
  </si>
  <si>
    <t>211D大内012</t>
  </si>
  <si>
    <t>Ⅰ-12119</t>
  </si>
  <si>
    <t>211D大内013</t>
  </si>
  <si>
    <t>Ⅱ-12182</t>
  </si>
  <si>
    <t>211D大内014</t>
  </si>
  <si>
    <t>Ⅲ-12183</t>
  </si>
  <si>
    <t>211D大内015</t>
  </si>
  <si>
    <t>Ⅲ-12184</t>
  </si>
  <si>
    <t>香登西</t>
  </si>
  <si>
    <t>211K香登西001</t>
  </si>
  <si>
    <t>Ⅰ-580</t>
  </si>
  <si>
    <t>211K香登西002</t>
  </si>
  <si>
    <t>Ⅲ-0068</t>
  </si>
  <si>
    <t>211K香登西003</t>
  </si>
  <si>
    <t>Ⅲ-0069</t>
  </si>
  <si>
    <t>211D香登西001</t>
  </si>
  <si>
    <t>Ⅰ-12113</t>
  </si>
  <si>
    <t>香登本</t>
  </si>
  <si>
    <t>211K香登本001</t>
  </si>
  <si>
    <t>Ⅲ-0072</t>
  </si>
  <si>
    <t>211D香登本001</t>
  </si>
  <si>
    <t>Ⅰ-12116</t>
  </si>
  <si>
    <t>211D香登本002</t>
  </si>
  <si>
    <t>Ⅰ-12117</t>
  </si>
  <si>
    <t>211D香登本003</t>
  </si>
  <si>
    <t>Ⅰ-12118</t>
  </si>
  <si>
    <t>木谷</t>
  </si>
  <si>
    <t>211K木谷001</t>
  </si>
  <si>
    <t>Ⅰ-0603</t>
  </si>
  <si>
    <t>211K木谷002</t>
  </si>
  <si>
    <t>Ⅱ-0445</t>
  </si>
  <si>
    <t>211K木谷003</t>
  </si>
  <si>
    <t>Ⅱ-0446</t>
  </si>
  <si>
    <t>211D木谷001</t>
  </si>
  <si>
    <t>Ⅰ-12013</t>
  </si>
  <si>
    <t>211D木谷002</t>
  </si>
  <si>
    <t>Ⅰ-12045-1</t>
  </si>
  <si>
    <t>211D木谷003</t>
  </si>
  <si>
    <t>Ⅰ-12045-2</t>
  </si>
  <si>
    <t>211D久々井001</t>
  </si>
  <si>
    <t>Ⅰ-12207</t>
  </si>
  <si>
    <t>211D久々井002</t>
  </si>
  <si>
    <t>Ⅰ-12203</t>
  </si>
  <si>
    <t>211D久々井003</t>
  </si>
  <si>
    <t>Ⅰ-12204-1</t>
  </si>
  <si>
    <t>211D久々井004</t>
  </si>
  <si>
    <t>Ⅰ-12204-2</t>
  </si>
  <si>
    <t>211D久々井005</t>
  </si>
  <si>
    <t>Ⅰ-12205</t>
  </si>
  <si>
    <t>211D久々井006</t>
  </si>
  <si>
    <t>Ⅰ-12206</t>
  </si>
  <si>
    <t>211D久々井007</t>
  </si>
  <si>
    <t>Ⅰ-12211</t>
  </si>
  <si>
    <t>211D久々井008</t>
  </si>
  <si>
    <t>Ⅱ-12209</t>
  </si>
  <si>
    <t>211D久々井009</t>
  </si>
  <si>
    <t>Ⅱ-12210</t>
  </si>
  <si>
    <t>211D久々井010</t>
  </si>
  <si>
    <t>Ⅱ-12214</t>
  </si>
  <si>
    <t>211D久々井011</t>
  </si>
  <si>
    <t>Ⅲ-12208-1</t>
  </si>
  <si>
    <t>211D久々井012</t>
  </si>
  <si>
    <t>Ⅲ-12208-2</t>
  </si>
  <si>
    <t>坂根</t>
  </si>
  <si>
    <t>211K坂根001</t>
  </si>
  <si>
    <t>Ⅰ-578</t>
  </si>
  <si>
    <t>211K坂根002</t>
  </si>
  <si>
    <t>Ⅰ-579</t>
  </si>
  <si>
    <t>211K坂根003</t>
  </si>
  <si>
    <t>Ⅱ-456</t>
  </si>
  <si>
    <t>211K坂根004</t>
  </si>
  <si>
    <t>Ⅲ-67</t>
  </si>
  <si>
    <t>211D坂根001</t>
  </si>
  <si>
    <t>Ⅰ-12112</t>
  </si>
  <si>
    <t>佐山</t>
  </si>
  <si>
    <t>211D佐山001</t>
  </si>
  <si>
    <t>Ⅰ-12216</t>
  </si>
  <si>
    <t>211D佐山002</t>
  </si>
  <si>
    <t>Ⅰ-12218</t>
  </si>
  <si>
    <t>211D佐山003</t>
  </si>
  <si>
    <t>Ⅱ-12217</t>
  </si>
  <si>
    <t>蕃山</t>
  </si>
  <si>
    <t>211K蕃山001</t>
  </si>
  <si>
    <t>Ⅰ-2166</t>
  </si>
  <si>
    <t>211K蕃山002</t>
  </si>
  <si>
    <t>Ⅰ-0604</t>
  </si>
  <si>
    <t>211K蕃山003</t>
  </si>
  <si>
    <t>Ⅱ-0455</t>
  </si>
  <si>
    <t>211K蕃山004</t>
  </si>
  <si>
    <t>Ⅲ-0065-2</t>
  </si>
  <si>
    <t>211D蕃山001</t>
  </si>
  <si>
    <t>Ⅰ-12048</t>
  </si>
  <si>
    <t>211D蕃山002</t>
  </si>
  <si>
    <t>Ⅰ-12107</t>
  </si>
  <si>
    <t>211D蕃山003</t>
  </si>
  <si>
    <t>Ⅰ-12109</t>
  </si>
  <si>
    <t>211D蕃山004</t>
  </si>
  <si>
    <t>Ⅰ-12110</t>
  </si>
  <si>
    <t>211D蕃山005</t>
  </si>
  <si>
    <t>Ⅰ-12230-1</t>
  </si>
  <si>
    <t>211D蕃山006</t>
  </si>
  <si>
    <t>Ⅰ-12230-2</t>
  </si>
  <si>
    <t>211D蕃山007</t>
  </si>
  <si>
    <t>Ⅰ-12230-3</t>
  </si>
  <si>
    <t>211D蕃山008</t>
  </si>
  <si>
    <t>Ⅰ-12230-4</t>
  </si>
  <si>
    <t>211D蕃山009</t>
  </si>
  <si>
    <t>Ⅰ-12230-5</t>
  </si>
  <si>
    <t>211D蕃山010</t>
  </si>
  <si>
    <t>Ⅰ-12230-6</t>
  </si>
  <si>
    <t>211D蕃山011</t>
  </si>
  <si>
    <t>Ⅱ-12106</t>
  </si>
  <si>
    <t>211D蕃山012</t>
  </si>
  <si>
    <t>Ⅱ-12108</t>
  </si>
  <si>
    <t>211D蕃山013</t>
  </si>
  <si>
    <t>Ⅲ-12105</t>
  </si>
  <si>
    <t>211D蕃山014</t>
  </si>
  <si>
    <t>Ⅲ-12229-1</t>
  </si>
  <si>
    <t>211D蕃山015</t>
  </si>
  <si>
    <t>Ⅲ-12229-2</t>
  </si>
  <si>
    <t>閑谷</t>
  </si>
  <si>
    <t>211K閑谷001</t>
  </si>
  <si>
    <t>Ⅰ-2077</t>
  </si>
  <si>
    <t>211K閑谷002</t>
  </si>
  <si>
    <t>Ⅱ-0435</t>
  </si>
  <si>
    <t>211K閑谷003</t>
  </si>
  <si>
    <t>Ⅱ-0436</t>
  </si>
  <si>
    <t>211K閑谷004</t>
  </si>
  <si>
    <t>Ⅱ-0437</t>
  </si>
  <si>
    <t>211K閑谷005</t>
  </si>
  <si>
    <t>Ⅱ-0438</t>
  </si>
  <si>
    <t>211K閑谷006</t>
  </si>
  <si>
    <t>Ⅲ-0052</t>
  </si>
  <si>
    <t>211K閑谷007</t>
  </si>
  <si>
    <t>Ⅲ-0053</t>
  </si>
  <si>
    <t>211K閑谷008</t>
  </si>
  <si>
    <t>Ⅲ-0054</t>
  </si>
  <si>
    <t>211K閑谷009</t>
  </si>
  <si>
    <t>Ⅱ-0439</t>
  </si>
  <si>
    <t>211K閑谷010</t>
  </si>
  <si>
    <t>Ⅱ-0440</t>
  </si>
  <si>
    <t>211K閑谷011</t>
  </si>
  <si>
    <t>Ⅱ-0442</t>
  </si>
  <si>
    <t>211K閑谷012</t>
  </si>
  <si>
    <t>Ⅱ-0443</t>
  </si>
  <si>
    <t>211K閑谷013</t>
  </si>
  <si>
    <t>Ⅱ-0444</t>
  </si>
  <si>
    <t>211D閑谷001</t>
  </si>
  <si>
    <t>Ⅰ-12032</t>
  </si>
  <si>
    <t>211D閑谷002</t>
  </si>
  <si>
    <t>Ⅱ-12025</t>
  </si>
  <si>
    <t>211D閑谷003</t>
  </si>
  <si>
    <t>Ⅰ-12014-1</t>
  </si>
  <si>
    <t>211D閑谷004</t>
  </si>
  <si>
    <t>Ⅰ-12014-2</t>
  </si>
  <si>
    <t>211D閑谷005</t>
  </si>
  <si>
    <t>Ⅰ-12017</t>
  </si>
  <si>
    <t>211D閑谷006</t>
  </si>
  <si>
    <t>Ⅰ-12018</t>
  </si>
  <si>
    <t>211D閑谷007</t>
  </si>
  <si>
    <t>Ⅰ-12020</t>
  </si>
  <si>
    <t>211D閑谷008</t>
  </si>
  <si>
    <t>Ⅰ-12023</t>
  </si>
  <si>
    <t>211D閑谷009</t>
  </si>
  <si>
    <t>Ⅰ-12024-1</t>
  </si>
  <si>
    <t>211D閑谷010</t>
  </si>
  <si>
    <t>Ⅰ-12024-2</t>
  </si>
  <si>
    <t>211D閑谷011</t>
  </si>
  <si>
    <t>Ⅰ-12027</t>
  </si>
  <si>
    <t>211D閑谷012</t>
  </si>
  <si>
    <t>Ⅰ-12028-1</t>
  </si>
  <si>
    <t>211D閑谷013</t>
  </si>
  <si>
    <t>Ⅰ-12028-2</t>
  </si>
  <si>
    <t>211D閑谷014</t>
  </si>
  <si>
    <t>Ⅰ-12028-3</t>
  </si>
  <si>
    <t>211D閑谷015</t>
  </si>
  <si>
    <t>Ⅰ-12034</t>
  </si>
  <si>
    <t>211D閑谷016</t>
  </si>
  <si>
    <t>Ⅱ-12015-1</t>
  </si>
  <si>
    <t>211D閑谷017</t>
  </si>
  <si>
    <t>Ⅱ-12015-2</t>
  </si>
  <si>
    <t>211D閑谷018</t>
  </si>
  <si>
    <t>Ⅱ-12016</t>
  </si>
  <si>
    <t>211D閑谷019</t>
  </si>
  <si>
    <t>Ⅱ-12021</t>
  </si>
  <si>
    <t>211D閑谷020</t>
  </si>
  <si>
    <t>Ⅱ-12022</t>
  </si>
  <si>
    <t>211D閑谷021</t>
  </si>
  <si>
    <t>Ⅱ-12029</t>
  </si>
  <si>
    <t>211D閑谷022</t>
  </si>
  <si>
    <t>Ⅱ-12030</t>
  </si>
  <si>
    <t>211D閑谷023</t>
  </si>
  <si>
    <t>Ⅱ-12031</t>
  </si>
  <si>
    <t>211D閑谷024</t>
  </si>
  <si>
    <t>Ⅲ-12019-1</t>
  </si>
  <si>
    <t>211D閑谷025</t>
  </si>
  <si>
    <t>Ⅲ-12019-2</t>
  </si>
  <si>
    <t>211D閑谷026</t>
  </si>
  <si>
    <t>Ⅲ-12026</t>
  </si>
  <si>
    <t>211D閑谷027</t>
  </si>
  <si>
    <t>Ⅱ-12033</t>
  </si>
  <si>
    <t>211D閑谷028</t>
  </si>
  <si>
    <t>Ⅱ-12035</t>
  </si>
  <si>
    <t>211D閑谷029</t>
  </si>
  <si>
    <t>Ⅱ-12049</t>
  </si>
  <si>
    <t>211D閑谷030</t>
  </si>
  <si>
    <t>Ⅲ-12043</t>
  </si>
  <si>
    <t>211D閑谷031</t>
  </si>
  <si>
    <t>Ⅲ-12044</t>
  </si>
  <si>
    <t>鶴海</t>
  </si>
  <si>
    <t>211K鶴海001</t>
  </si>
  <si>
    <t>Ⅰ-618</t>
  </si>
  <si>
    <t>211K鶴海002</t>
  </si>
  <si>
    <t>Ⅰ-619</t>
  </si>
  <si>
    <t>211K鶴海003</t>
  </si>
  <si>
    <t>Ⅱ-464</t>
  </si>
  <si>
    <t>211K鶴海004</t>
  </si>
  <si>
    <t>Ⅱ-465</t>
  </si>
  <si>
    <t>211K鶴海005</t>
  </si>
  <si>
    <t>Ⅲ-75</t>
  </si>
  <si>
    <t>211D鶴海001</t>
  </si>
  <si>
    <t>Ⅰ-12224</t>
  </si>
  <si>
    <t>211D鶴海002</t>
  </si>
  <si>
    <t>Ⅰ-12219</t>
  </si>
  <si>
    <t>211D鶴海003</t>
  </si>
  <si>
    <t>Ⅰ-12212</t>
  </si>
  <si>
    <t>211D鶴海004</t>
  </si>
  <si>
    <t>Ⅰ-12213-1</t>
  </si>
  <si>
    <t>211D鶴海005</t>
  </si>
  <si>
    <t>Ⅰ-12213-2</t>
  </si>
  <si>
    <t>211D鶴海006</t>
  </si>
  <si>
    <t>Ⅰ-12221</t>
  </si>
  <si>
    <t>211D鶴海007</t>
  </si>
  <si>
    <t>Ⅰ-12222</t>
  </si>
  <si>
    <t>211D鶴海008</t>
  </si>
  <si>
    <t>Ⅰ-12225-1</t>
  </si>
  <si>
    <t>211D鶴海009</t>
  </si>
  <si>
    <t>Ⅰ-12225-2</t>
  </si>
  <si>
    <t>211D鶴海010</t>
  </si>
  <si>
    <t>Ⅰ-12227</t>
  </si>
  <si>
    <t>211D鶴海011</t>
  </si>
  <si>
    <t>Ⅱ-12226</t>
  </si>
  <si>
    <t>211D鶴海012</t>
  </si>
  <si>
    <t>Ⅱ-12228</t>
  </si>
  <si>
    <t>211D鶴海013</t>
  </si>
  <si>
    <t>Ⅲ-12215</t>
  </si>
  <si>
    <t>211D鶴海014</t>
  </si>
  <si>
    <t>Ⅲ-12220</t>
  </si>
  <si>
    <t>211D鶴海015</t>
  </si>
  <si>
    <t>Ⅲ-12223</t>
  </si>
  <si>
    <t>友延</t>
  </si>
  <si>
    <t>211K友延001</t>
  </si>
  <si>
    <t>Ⅰ-0598</t>
  </si>
  <si>
    <t>211K友延002</t>
  </si>
  <si>
    <t>Ⅰ-2176</t>
  </si>
  <si>
    <t>211K友延003</t>
  </si>
  <si>
    <t>Ⅰ-0597</t>
  </si>
  <si>
    <t>211K友延004</t>
  </si>
  <si>
    <t>Ⅱ-0461</t>
  </si>
  <si>
    <t>211D友延001</t>
  </si>
  <si>
    <t>Ⅰ-12151</t>
  </si>
  <si>
    <t>211D友延002</t>
  </si>
  <si>
    <t>Ⅰ-12152</t>
  </si>
  <si>
    <t>211D友延003</t>
  </si>
  <si>
    <t>Ⅰ-12149</t>
  </si>
  <si>
    <t>211D友延004</t>
  </si>
  <si>
    <t>Ⅰ-12150</t>
  </si>
  <si>
    <t>211D友延005</t>
  </si>
  <si>
    <t>Ⅰ-12153</t>
  </si>
  <si>
    <t>211D友延006</t>
  </si>
  <si>
    <t>Ⅰ-12154</t>
  </si>
  <si>
    <t>西片上</t>
  </si>
  <si>
    <t>211K西片上001</t>
  </si>
  <si>
    <t>Ⅰ-585</t>
  </si>
  <si>
    <t>211K西片上002</t>
  </si>
  <si>
    <t>Ⅰ-586</t>
  </si>
  <si>
    <t>211K西片上003</t>
  </si>
  <si>
    <t>Ⅰ-588</t>
  </si>
  <si>
    <t>211D西片上001</t>
  </si>
  <si>
    <t>Ⅰ-12137</t>
  </si>
  <si>
    <t>211D西片上002</t>
  </si>
  <si>
    <t>Ⅰ-12001</t>
  </si>
  <si>
    <t>211D西片上003</t>
  </si>
  <si>
    <t>Ⅰ-12133</t>
  </si>
  <si>
    <t>211D西片上004</t>
  </si>
  <si>
    <t>Ⅰ-12134</t>
  </si>
  <si>
    <t>211D西片上005</t>
  </si>
  <si>
    <t>Ⅰ-12136</t>
  </si>
  <si>
    <t>211D西片上006</t>
  </si>
  <si>
    <t>Ⅰ-12138</t>
  </si>
  <si>
    <t>211D西片上007</t>
  </si>
  <si>
    <t>Ⅱ-12130</t>
  </si>
  <si>
    <t>211D西片上008</t>
  </si>
  <si>
    <t>Ⅱ-12135-1</t>
  </si>
  <si>
    <t>211D西片上009</t>
  </si>
  <si>
    <t>Ⅱ-12135-2</t>
  </si>
  <si>
    <t>野谷</t>
  </si>
  <si>
    <t>211K野谷001</t>
  </si>
  <si>
    <t>Ⅰ-0606</t>
  </si>
  <si>
    <t>211K野谷002</t>
  </si>
  <si>
    <t>Ⅰ-2167</t>
  </si>
  <si>
    <t>211K野谷003</t>
  </si>
  <si>
    <t>Ⅰ-607</t>
  </si>
  <si>
    <t>211K野谷004</t>
  </si>
  <si>
    <t>Ⅱ-0448</t>
  </si>
  <si>
    <t>211K野谷005</t>
  </si>
  <si>
    <t>Ⅲ-0058</t>
  </si>
  <si>
    <t>211D野谷001</t>
  </si>
  <si>
    <t>Ⅰ-12070</t>
  </si>
  <si>
    <t>211D野谷002</t>
  </si>
  <si>
    <t>Ⅰ-12056</t>
  </si>
  <si>
    <t>211D野谷003</t>
  </si>
  <si>
    <t>Ⅰ-12057</t>
  </si>
  <si>
    <t>211D野谷004</t>
  </si>
  <si>
    <t>Ⅱ-12052</t>
  </si>
  <si>
    <t>211D野谷005</t>
  </si>
  <si>
    <t>Ⅱ-12058</t>
  </si>
  <si>
    <t>211D野谷006</t>
  </si>
  <si>
    <t>Ⅲ-12051</t>
  </si>
  <si>
    <t>211D野谷007</t>
  </si>
  <si>
    <t>Ⅲ-12053</t>
  </si>
  <si>
    <t>211D野谷008</t>
  </si>
  <si>
    <t>Ⅲ-12054</t>
  </si>
  <si>
    <t>211D野谷009</t>
  </si>
  <si>
    <t>Ⅲ-12055</t>
  </si>
  <si>
    <t>211D野谷010</t>
  </si>
  <si>
    <t>Ⅲ-12071</t>
  </si>
  <si>
    <t>211D野谷011</t>
  </si>
  <si>
    <t>Ⅲ-12072</t>
  </si>
  <si>
    <t>211D野谷012</t>
  </si>
  <si>
    <t>Ⅲ-12073</t>
  </si>
  <si>
    <t>畠田</t>
  </si>
  <si>
    <t>211K畠田001</t>
  </si>
  <si>
    <t>Ⅰ-2172</t>
  </si>
  <si>
    <t>211K畠田002</t>
  </si>
  <si>
    <t>Ⅲ-70</t>
  </si>
  <si>
    <t>東片上</t>
  </si>
  <si>
    <t>211K東片上001</t>
  </si>
  <si>
    <t>Ⅰ-589</t>
  </si>
  <si>
    <t>211K東片上003</t>
  </si>
  <si>
    <t>Ⅰ-2174</t>
  </si>
  <si>
    <t>211K東片上004</t>
  </si>
  <si>
    <t>Ⅰ-2175</t>
  </si>
  <si>
    <t>211K東片上005</t>
  </si>
  <si>
    <t>Ⅱ-460</t>
  </si>
  <si>
    <t>211D東片上001</t>
  </si>
  <si>
    <t>Ⅰ-12002</t>
  </si>
  <si>
    <t>211D東片上002</t>
  </si>
  <si>
    <t>Ⅰ-12003</t>
  </si>
  <si>
    <t>211D東片上003</t>
  </si>
  <si>
    <t>Ⅰ-12004</t>
  </si>
  <si>
    <t>211D東片上004</t>
  </si>
  <si>
    <t>Ⅰ-12005-1</t>
  </si>
  <si>
    <t>211D東片上005</t>
  </si>
  <si>
    <t>Ⅰ-12005-2</t>
  </si>
  <si>
    <t>211D東片上006</t>
  </si>
  <si>
    <t>Ⅰ-12139-1</t>
  </si>
  <si>
    <t>211D東片上007</t>
  </si>
  <si>
    <t>Ⅰ-12139-2</t>
  </si>
  <si>
    <t>211D東片上008</t>
  </si>
  <si>
    <t>Ⅰ-12140</t>
  </si>
  <si>
    <t>211D東片上009</t>
  </si>
  <si>
    <t>Ⅰ-12141</t>
  </si>
  <si>
    <t>211D東片上010</t>
  </si>
  <si>
    <t>Ⅰ-12143</t>
  </si>
  <si>
    <t>211D東片上011</t>
  </si>
  <si>
    <t>Ⅰ-12144</t>
  </si>
  <si>
    <t>211D東片上012</t>
  </si>
  <si>
    <t>Ⅰ-12146</t>
  </si>
  <si>
    <t>211D東片上013</t>
  </si>
  <si>
    <t>Ⅰ-12155</t>
  </si>
  <si>
    <t>211D東片上014</t>
  </si>
  <si>
    <t>Ⅱ-12006</t>
  </si>
  <si>
    <t>211D東片上015</t>
  </si>
  <si>
    <t>Ⅲ-12142</t>
  </si>
  <si>
    <t>211D東片上016</t>
  </si>
  <si>
    <t>Ⅲ-12145</t>
  </si>
  <si>
    <t>211D東片上017</t>
  </si>
  <si>
    <t>Ⅲ-12147</t>
  </si>
  <si>
    <t>211K福田001</t>
  </si>
  <si>
    <t>Ⅰ-31</t>
  </si>
  <si>
    <t>211K福田002</t>
  </si>
  <si>
    <t>Ⅲ-73</t>
  </si>
  <si>
    <t>211D福田001</t>
  </si>
  <si>
    <t>Ⅰ-12181</t>
  </si>
  <si>
    <t>211D福田002</t>
  </si>
  <si>
    <t>Ⅱ-12180</t>
  </si>
  <si>
    <t>211D福田003</t>
  </si>
  <si>
    <t>Ⅲ-12179-1</t>
  </si>
  <si>
    <t>211D福田004</t>
  </si>
  <si>
    <t>Ⅲ-12179-2</t>
  </si>
  <si>
    <t>穂浪</t>
  </si>
  <si>
    <t>211K穂浪001</t>
  </si>
  <si>
    <t>Ⅰ-0605</t>
  </si>
  <si>
    <t>211K穂浪002</t>
  </si>
  <si>
    <t>Ⅰ-0593</t>
  </si>
  <si>
    <t>211K穂浪003</t>
  </si>
  <si>
    <t>Ⅰ-590</t>
  </si>
  <si>
    <t>211K穂浪004</t>
  </si>
  <si>
    <t>Ⅰ-591</t>
  </si>
  <si>
    <t>211K穂浪005</t>
  </si>
  <si>
    <t>Ⅰ-592</t>
  </si>
  <si>
    <t>211K穂浪006</t>
  </si>
  <si>
    <t>Ⅰ-594</t>
  </si>
  <si>
    <t>211K穂浪007</t>
  </si>
  <si>
    <t>Ⅰ-595</t>
  </si>
  <si>
    <t>211K穂浪008</t>
  </si>
  <si>
    <t>Ⅰ-596</t>
  </si>
  <si>
    <t>211K穂浪009</t>
  </si>
  <si>
    <t>Ⅱ-0462</t>
  </si>
  <si>
    <t>211K穂浪010</t>
  </si>
  <si>
    <t>Ⅱ-0463</t>
  </si>
  <si>
    <t>211D穂浪001</t>
  </si>
  <si>
    <t>Ⅰ-12159</t>
  </si>
  <si>
    <t>211D穂浪002</t>
  </si>
  <si>
    <t>Ⅰ-12162</t>
  </si>
  <si>
    <t>211D穂浪003</t>
  </si>
  <si>
    <t>Ⅰ-12156</t>
  </si>
  <si>
    <t>211D穂浪004</t>
  </si>
  <si>
    <t>Ⅰ-12157</t>
  </si>
  <si>
    <t>211D穂浪005</t>
  </si>
  <si>
    <t>Ⅰ-12158</t>
  </si>
  <si>
    <t>211D穂浪006</t>
  </si>
  <si>
    <t>Ⅰ-12160</t>
  </si>
  <si>
    <t>211D穂浪007</t>
  </si>
  <si>
    <t>Ⅰ-12163</t>
  </si>
  <si>
    <t>211D穂浪008</t>
  </si>
  <si>
    <t>Ⅰ-12164</t>
  </si>
  <si>
    <t>211D穂浪009</t>
  </si>
  <si>
    <t>Ⅰ-12165</t>
  </si>
  <si>
    <t>211D穂浪010</t>
  </si>
  <si>
    <t>Ⅰ-12171</t>
  </si>
  <si>
    <t>211D穂浪011</t>
  </si>
  <si>
    <t>Ⅰ-12172</t>
  </si>
  <si>
    <t>211D穂浪012</t>
  </si>
  <si>
    <t>Ⅰ-12173-1</t>
  </si>
  <si>
    <t>211D穂浪013</t>
  </si>
  <si>
    <t>Ⅰ-12173-2</t>
  </si>
  <si>
    <t>211D穂浪014</t>
  </si>
  <si>
    <t>Ⅰ-12175</t>
  </si>
  <si>
    <t>211D穂浪015</t>
  </si>
  <si>
    <t>Ⅰ-12176</t>
  </si>
  <si>
    <t>211D穂浪016</t>
  </si>
  <si>
    <t>Ⅰ-12177</t>
  </si>
  <si>
    <t>211D穂浪017</t>
  </si>
  <si>
    <t>Ⅰ-12178</t>
  </si>
  <si>
    <t>211D穂浪018</t>
  </si>
  <si>
    <t>Ⅱ-12161</t>
  </si>
  <si>
    <t>211D穂浪019</t>
  </si>
  <si>
    <t>Ⅱ-12231</t>
  </si>
  <si>
    <t>211D穂浪020</t>
  </si>
  <si>
    <t>Ⅲ-12174</t>
  </si>
  <si>
    <t>三石</t>
  </si>
  <si>
    <t>211K三石001</t>
  </si>
  <si>
    <t>Ⅰ-0608</t>
  </si>
  <si>
    <t>211K三石002</t>
  </si>
  <si>
    <t>Ⅰ-0609</t>
  </si>
  <si>
    <t>211K三石003</t>
  </si>
  <si>
    <t>Ⅰ-0611</t>
  </si>
  <si>
    <t>211K三石004</t>
  </si>
  <si>
    <t>Ⅰ-0614</t>
  </si>
  <si>
    <t>211K三石005</t>
  </si>
  <si>
    <t>Ⅰ-0615</t>
  </si>
  <si>
    <t>211K三石006</t>
  </si>
  <si>
    <t>Ⅰ-0617</t>
  </si>
  <si>
    <t>211K三石007</t>
  </si>
  <si>
    <t>Ⅰ-2168</t>
  </si>
  <si>
    <t>211K三石008</t>
  </si>
  <si>
    <t>Ⅰ-2169</t>
  </si>
  <si>
    <t>211K三石009</t>
  </si>
  <si>
    <t>Ⅰ-2170</t>
  </si>
  <si>
    <t>211K三石010</t>
  </si>
  <si>
    <t>Ⅰ-2171</t>
  </si>
  <si>
    <t>211K三石011</t>
  </si>
  <si>
    <t>Ⅰ-610</t>
  </si>
  <si>
    <t>211K三石012</t>
  </si>
  <si>
    <t>Ⅰ-612</t>
  </si>
  <si>
    <t>211K三石013</t>
  </si>
  <si>
    <t>Ⅰ-616</t>
  </si>
  <si>
    <t>211K三石014</t>
  </si>
  <si>
    <t>Ⅲ-0064</t>
  </si>
  <si>
    <t>211K三石015</t>
  </si>
  <si>
    <t>211K三石016</t>
  </si>
  <si>
    <t>Ⅱ-0449</t>
  </si>
  <si>
    <t>211K三石017</t>
  </si>
  <si>
    <t>Ⅱ-0450</t>
  </si>
  <si>
    <t>211K三石018</t>
  </si>
  <si>
    <t>Ⅱ-0451</t>
  </si>
  <si>
    <t>211K三石019</t>
  </si>
  <si>
    <t>Ⅱ-0452</t>
  </si>
  <si>
    <t>211K三石020</t>
  </si>
  <si>
    <t>Ⅱ-0453</t>
  </si>
  <si>
    <t>211K三石021</t>
  </si>
  <si>
    <t>Ⅱ-0454</t>
  </si>
  <si>
    <t>211K三石022</t>
  </si>
  <si>
    <t>Ⅱ-0457</t>
  </si>
  <si>
    <t>211K三石023</t>
  </si>
  <si>
    <t>Ⅱ-0458</t>
  </si>
  <si>
    <t>211K三石024</t>
  </si>
  <si>
    <t>Ⅲ-0059</t>
  </si>
  <si>
    <t>211K三石025</t>
  </si>
  <si>
    <t>Ⅲ-0060</t>
  </si>
  <si>
    <t>211K三石026</t>
  </si>
  <si>
    <t>Ⅲ-0061</t>
  </si>
  <si>
    <t>211K三石027</t>
  </si>
  <si>
    <t>Ⅲ-0062</t>
  </si>
  <si>
    <t>211K三石028</t>
  </si>
  <si>
    <t>Ⅲ-0063</t>
  </si>
  <si>
    <t>211D三石001</t>
  </si>
  <si>
    <t>Ⅰ-12059</t>
  </si>
  <si>
    <t>211D三石002</t>
  </si>
  <si>
    <t>Ⅰ-12060</t>
  </si>
  <si>
    <t>211D三石003</t>
  </si>
  <si>
    <t>Ⅰ-12061</t>
  </si>
  <si>
    <t>211D三石004</t>
  </si>
  <si>
    <t>Ⅰ-12063</t>
  </si>
  <si>
    <t>211D三石005</t>
  </si>
  <si>
    <t>Ⅰ-12068</t>
  </si>
  <si>
    <t>211D三石006</t>
  </si>
  <si>
    <t>Ⅰ-12069</t>
  </si>
  <si>
    <t>211D三石007</t>
  </si>
  <si>
    <t>Ⅰ-12075</t>
  </si>
  <si>
    <t>211D三石008</t>
  </si>
  <si>
    <t>Ⅰ-12077</t>
  </si>
  <si>
    <t>211D三石009</t>
  </si>
  <si>
    <t>Ⅰ-12089</t>
  </si>
  <si>
    <t>211D三石010</t>
  </si>
  <si>
    <t>Ⅰ-12090</t>
  </si>
  <si>
    <t>211D三石011</t>
  </si>
  <si>
    <t>Ⅱ-12076</t>
  </si>
  <si>
    <t>211D三石012</t>
  </si>
  <si>
    <t>Ⅰ-12092</t>
  </si>
  <si>
    <t>211D三石013</t>
  </si>
  <si>
    <t>Ⅰ-12093</t>
  </si>
  <si>
    <t>211D三石014</t>
  </si>
  <si>
    <t>Ⅰ-12102</t>
  </si>
  <si>
    <t>211D三石015</t>
  </si>
  <si>
    <t>Ⅰ-12104</t>
  </si>
  <si>
    <t>211D三石016</t>
  </si>
  <si>
    <t>Ⅱ-12064-1</t>
  </si>
  <si>
    <t>211D三石017</t>
  </si>
  <si>
    <t>Ⅱ-12064-2</t>
  </si>
  <si>
    <t>211D三石018</t>
  </si>
  <si>
    <t>Ⅱ-12064-3</t>
  </si>
  <si>
    <t>211D三石019</t>
  </si>
  <si>
    <t>Ⅱ-12064-4</t>
  </si>
  <si>
    <t>211D三石020</t>
  </si>
  <si>
    <t>Ⅱ-12065</t>
  </si>
  <si>
    <t>211D三石021</t>
  </si>
  <si>
    <t>Ⅱ-12066</t>
  </si>
  <si>
    <t>211D三石022</t>
  </si>
  <si>
    <t>Ⅱ-12067</t>
  </si>
  <si>
    <t>211D三石023</t>
  </si>
  <si>
    <t>Ⅱ-12091</t>
  </si>
  <si>
    <t>211D三石024</t>
  </si>
  <si>
    <t>Ⅱ-12094-1</t>
  </si>
  <si>
    <t>211D三石025</t>
  </si>
  <si>
    <t>Ⅱ-12094-2</t>
  </si>
  <si>
    <t>211D三石026</t>
  </si>
  <si>
    <t>Ⅱ-12094-3</t>
  </si>
  <si>
    <t>211D三石027</t>
  </si>
  <si>
    <t>Ⅱ-12096</t>
  </si>
  <si>
    <t>211D三石028</t>
  </si>
  <si>
    <t>Ⅱ-12097</t>
  </si>
  <si>
    <t>211D三石029</t>
  </si>
  <si>
    <t>Ⅱ-12099</t>
  </si>
  <si>
    <t>211D三石030</t>
  </si>
  <si>
    <t>Ⅱ-12101</t>
  </si>
  <si>
    <t>211D三石031</t>
  </si>
  <si>
    <t>Ⅲ-12062</t>
  </si>
  <si>
    <t>211D三石032</t>
  </si>
  <si>
    <t>Ⅲ-12074</t>
  </si>
  <si>
    <t>211D三石033</t>
  </si>
  <si>
    <t>Ⅲ-12078-1</t>
  </si>
  <si>
    <t>211D三石034</t>
  </si>
  <si>
    <t>Ⅲ-12078-2</t>
  </si>
  <si>
    <t>211D三石035</t>
  </si>
  <si>
    <t>Ⅲ-12078-3</t>
  </si>
  <si>
    <t>211D三石036</t>
  </si>
  <si>
    <t>Ⅲ-12088</t>
  </si>
  <si>
    <t>211D三石037</t>
  </si>
  <si>
    <t>Ⅲ-12095</t>
  </si>
  <si>
    <t>211D三石038</t>
  </si>
  <si>
    <t>Ⅲ-12098</t>
  </si>
  <si>
    <t>211D三石039</t>
  </si>
  <si>
    <t>Ⅲ-12100</t>
  </si>
  <si>
    <t>211D三石040</t>
  </si>
  <si>
    <t>Ⅲ-12103</t>
  </si>
  <si>
    <t>八木山</t>
  </si>
  <si>
    <t>211K八木山001</t>
  </si>
  <si>
    <t>Ⅰ-2164</t>
  </si>
  <si>
    <t>211K八木山002</t>
  </si>
  <si>
    <t>Ⅰ-2165</t>
  </si>
  <si>
    <t>211K八木山003</t>
  </si>
  <si>
    <t>Ⅱ-0441</t>
  </si>
  <si>
    <t>211K八木山004</t>
  </si>
  <si>
    <t>Ⅲ-0055</t>
  </si>
  <si>
    <t>211K八木山005</t>
  </si>
  <si>
    <t>Ⅲ-0056</t>
  </si>
  <si>
    <t>211K八木山006</t>
  </si>
  <si>
    <t>Ⅲ-0057</t>
  </si>
  <si>
    <t>211D八木山001</t>
  </si>
  <si>
    <t>Ⅰ-12040</t>
  </si>
  <si>
    <t>211D八木山002</t>
  </si>
  <si>
    <t>Ⅰ-12084</t>
  </si>
  <si>
    <t>211D八木山003</t>
  </si>
  <si>
    <t>Ⅰ-12039</t>
  </si>
  <si>
    <t>211D八木山004</t>
  </si>
  <si>
    <t>Ⅰ-12041</t>
  </si>
  <si>
    <t>211D八木山005</t>
  </si>
  <si>
    <t>Ⅱ-12036</t>
  </si>
  <si>
    <t>211D八木山006</t>
  </si>
  <si>
    <t>Ⅱ-12038</t>
  </si>
  <si>
    <t>211D八木山007</t>
  </si>
  <si>
    <t>Ⅱ-12080</t>
  </si>
  <si>
    <t>211D八木山008</t>
  </si>
  <si>
    <t>Ⅱ-12081</t>
  </si>
  <si>
    <t>211D八木山009</t>
  </si>
  <si>
    <t>Ⅱ-12086</t>
  </si>
  <si>
    <t>211D八木山010</t>
  </si>
  <si>
    <t>Ⅲ-12079</t>
  </si>
  <si>
    <t>211D八木山011</t>
  </si>
  <si>
    <t>Ⅲ-12082</t>
  </si>
  <si>
    <t>211D八木山012</t>
  </si>
  <si>
    <t>Ⅲ-12083</t>
  </si>
  <si>
    <t>211D八木山013</t>
  </si>
  <si>
    <t>Ⅲ-12085</t>
  </si>
  <si>
    <t>211D八木山014</t>
  </si>
  <si>
    <t>八木山(A)</t>
  </si>
  <si>
    <t>211D八木山015</t>
  </si>
  <si>
    <t>八木山（B）</t>
  </si>
  <si>
    <t>211D八木山016</t>
  </si>
  <si>
    <t>Ⅱ-12042</t>
  </si>
  <si>
    <t>211D八木山017</t>
  </si>
  <si>
    <t>Ⅲ-12087</t>
  </si>
  <si>
    <t>日生町</t>
  </si>
  <si>
    <t>日生町大多府</t>
  </si>
  <si>
    <t>211K日生町大多府001</t>
  </si>
  <si>
    <t>Ⅰ-737</t>
  </si>
  <si>
    <t>日生町寒河</t>
  </si>
  <si>
    <t>211K日生町寒河001</t>
  </si>
  <si>
    <t>Ⅰ-36</t>
  </si>
  <si>
    <t>211K日生町寒河002</t>
  </si>
  <si>
    <t>Ⅰ-720</t>
  </si>
  <si>
    <t>211K日生町寒河003</t>
  </si>
  <si>
    <t>Ⅰ-721</t>
  </si>
  <si>
    <t>211K日生町寒河004</t>
  </si>
  <si>
    <t>Ⅰ-2195</t>
  </si>
  <si>
    <t>211K日生町寒河005</t>
  </si>
  <si>
    <t>Ⅰ-2193</t>
  </si>
  <si>
    <t>211K日生町寒河006</t>
  </si>
  <si>
    <t>Ⅰ-718</t>
  </si>
  <si>
    <t>211K日生町寒河007</t>
  </si>
  <si>
    <t>Ⅰ-722-1</t>
  </si>
  <si>
    <t>211K日生町寒河008</t>
  </si>
  <si>
    <t>Ⅰ-722-2</t>
  </si>
  <si>
    <t>211K日生町寒河009</t>
  </si>
  <si>
    <t>Ⅰ-2194</t>
  </si>
  <si>
    <t>211K日生町寒河010</t>
  </si>
  <si>
    <t>Ⅱ-0557</t>
  </si>
  <si>
    <t>211K日生町寒河011</t>
  </si>
  <si>
    <t>Ⅱ-0558-2</t>
  </si>
  <si>
    <t>211K日生町寒河012</t>
  </si>
  <si>
    <t>Ⅱ-559-1</t>
  </si>
  <si>
    <t>211K日生町寒河013</t>
  </si>
  <si>
    <t>Ⅱ-559-2</t>
  </si>
  <si>
    <t>211K日生町寒河014</t>
  </si>
  <si>
    <t>Ⅱ-560</t>
  </si>
  <si>
    <t>211K日生町寒河015</t>
  </si>
  <si>
    <t>Ⅱ-561</t>
  </si>
  <si>
    <t>211K日生町寒河016</t>
  </si>
  <si>
    <t>Ⅱ-554</t>
  </si>
  <si>
    <t>211K日生町寒河017</t>
  </si>
  <si>
    <t>Ⅱ-555</t>
  </si>
  <si>
    <t>211D日生町寒河001</t>
  </si>
  <si>
    <t>Ⅰ-18003</t>
  </si>
  <si>
    <t>211D日生町寒河002</t>
  </si>
  <si>
    <t>Ⅰ-18004</t>
  </si>
  <si>
    <t>211D日生町寒河003</t>
  </si>
  <si>
    <t>Ⅰ-18019</t>
  </si>
  <si>
    <t>211D日生町寒河004</t>
  </si>
  <si>
    <t>Ⅰ-18030</t>
  </si>
  <si>
    <t>211D日生町寒河005</t>
  </si>
  <si>
    <t>Ⅰ-18031</t>
  </si>
  <si>
    <t>211D日生町寒河006</t>
  </si>
  <si>
    <t>Ⅰ-18005</t>
  </si>
  <si>
    <t>211D日生町寒河007</t>
  </si>
  <si>
    <t>Ⅰ-18006</t>
  </si>
  <si>
    <t>211D日生町寒河008</t>
  </si>
  <si>
    <t>Ⅰ-18007</t>
  </si>
  <si>
    <t>211D日生町寒河009</t>
  </si>
  <si>
    <t>梶谷1</t>
  </si>
  <si>
    <t>211D日生町寒河011</t>
  </si>
  <si>
    <t>Ⅰ-18014</t>
  </si>
  <si>
    <t>211D日生町寒河012</t>
  </si>
  <si>
    <t>Ⅰ-18015</t>
  </si>
  <si>
    <t>211D日生町寒河013</t>
  </si>
  <si>
    <t>Ⅰ-18016</t>
  </si>
  <si>
    <t>211D日生町寒河014</t>
  </si>
  <si>
    <t>Ⅰ-18017</t>
  </si>
  <si>
    <t>211D日生町寒河015</t>
  </si>
  <si>
    <t>Ⅰ-18018</t>
  </si>
  <si>
    <t>211D日生町寒河016</t>
  </si>
  <si>
    <t>Ⅰ-18020</t>
  </si>
  <si>
    <t>211D日生町寒河017</t>
  </si>
  <si>
    <t>Ⅰ-18022</t>
  </si>
  <si>
    <t>211D日生町寒河018</t>
  </si>
  <si>
    <t>Ⅰ-18023</t>
  </si>
  <si>
    <t>211D日生町寒河019</t>
  </si>
  <si>
    <t>Ⅰ-18026</t>
  </si>
  <si>
    <t>211D日生町寒河020</t>
  </si>
  <si>
    <t>Ⅰ-18027</t>
  </si>
  <si>
    <t>211D日生町寒河021</t>
  </si>
  <si>
    <t>Ⅰ-18032</t>
  </si>
  <si>
    <t>211D日生町寒河022</t>
  </si>
  <si>
    <t>Ⅰ-18035</t>
  </si>
  <si>
    <t>211D日生町寒河023</t>
  </si>
  <si>
    <t>Ⅰ-18036</t>
  </si>
  <si>
    <t>211D日生町寒河024</t>
  </si>
  <si>
    <t>Ⅱ-18021</t>
  </si>
  <si>
    <t>211D日生町寒河025</t>
  </si>
  <si>
    <t>Ⅱ-18002</t>
  </si>
  <si>
    <t>211D日生町寒河026</t>
  </si>
  <si>
    <t>Ⅱ-18028</t>
  </si>
  <si>
    <t>211D日生町寒河027</t>
  </si>
  <si>
    <t>Ⅱ-18033</t>
  </si>
  <si>
    <t>211D日生町寒河028</t>
  </si>
  <si>
    <t>Ⅱ-18034</t>
  </si>
  <si>
    <t>211D日生町寒河029</t>
  </si>
  <si>
    <t>Ⅰ-18024</t>
  </si>
  <si>
    <t>211D日生町寒河030</t>
  </si>
  <si>
    <t>Ⅰ-18025</t>
  </si>
  <si>
    <t>日生町寺山</t>
  </si>
  <si>
    <t>211D日生町寺山001</t>
  </si>
  <si>
    <t>Ⅰ-18001</t>
  </si>
  <si>
    <t>日生町日生</t>
  </si>
  <si>
    <t>211K日生町日生001</t>
  </si>
  <si>
    <t>Ⅰ-732</t>
  </si>
  <si>
    <t>211K日生町日生002</t>
  </si>
  <si>
    <t>Ⅰ-2200</t>
  </si>
  <si>
    <t>211K日生町日生003</t>
  </si>
  <si>
    <t>Ⅰ-723-1</t>
  </si>
  <si>
    <t>211K日生町日生004</t>
  </si>
  <si>
    <t>Ⅰ-723-2</t>
  </si>
  <si>
    <t>211K日生町日生005</t>
  </si>
  <si>
    <t>Ⅰ-724</t>
  </si>
  <si>
    <t>211K日生町日生006</t>
  </si>
  <si>
    <t>Ⅰ-725</t>
  </si>
  <si>
    <t>211K日生町日生007</t>
  </si>
  <si>
    <t>Ⅰ-727</t>
  </si>
  <si>
    <t>211K日生町日生008</t>
  </si>
  <si>
    <t>Ⅰ-728</t>
  </si>
  <si>
    <t>211K日生町日生009</t>
  </si>
  <si>
    <t>Ⅰ-729</t>
  </si>
  <si>
    <t>211K日生町日生010</t>
  </si>
  <si>
    <t>Ⅰ-730</t>
  </si>
  <si>
    <t>211K日生町日生011</t>
  </si>
  <si>
    <t>Ⅰ-731</t>
  </si>
  <si>
    <t>211K日生町日生012</t>
  </si>
  <si>
    <t>Ⅰ-739</t>
  </si>
  <si>
    <t>211K日生町日生013</t>
  </si>
  <si>
    <t>Ⅰ-2196</t>
  </si>
  <si>
    <t>211K日生町日生014</t>
  </si>
  <si>
    <t>Ⅰ-2197</t>
  </si>
  <si>
    <t>211K日生町日生015</t>
  </si>
  <si>
    <t>Ⅰ-2198</t>
  </si>
  <si>
    <t>211K日生町日生016</t>
  </si>
  <si>
    <t>Ⅰ-726</t>
  </si>
  <si>
    <t>211K日生町日生017</t>
  </si>
  <si>
    <t>Ⅰ-733</t>
  </si>
  <si>
    <t>211K日生町日生018</t>
  </si>
  <si>
    <t>Ⅱ-0562</t>
  </si>
  <si>
    <t>211K日生町日生019</t>
  </si>
  <si>
    <t>Ⅰ-0735</t>
  </si>
  <si>
    <t>211K日生町日生020</t>
  </si>
  <si>
    <t>Ⅰ-736</t>
  </si>
  <si>
    <t>211K日生町日生021</t>
  </si>
  <si>
    <t>Ⅰ-2201</t>
  </si>
  <si>
    <t>211K日生町日生022</t>
  </si>
  <si>
    <t>Ⅰ-2202</t>
  </si>
  <si>
    <t>211K日生町日生023</t>
  </si>
  <si>
    <t>Ⅰ-2203</t>
  </si>
  <si>
    <t>211K日生町日生024</t>
  </si>
  <si>
    <t>Ⅱ-0553</t>
  </si>
  <si>
    <t>211K日生町日生025</t>
  </si>
  <si>
    <t>桃ノ木(B)</t>
  </si>
  <si>
    <t>211D日生町日生001</t>
  </si>
  <si>
    <t>Ⅰ-18010</t>
  </si>
  <si>
    <t>211D日生町日生002</t>
  </si>
  <si>
    <t>Ⅰ-18041</t>
  </si>
  <si>
    <t>211D日生町日生003</t>
  </si>
  <si>
    <t>Ⅰ-18008-1</t>
  </si>
  <si>
    <t>211D日生町日生004</t>
  </si>
  <si>
    <t>Ⅰ-18008-2</t>
  </si>
  <si>
    <t>211D日生町日生005</t>
  </si>
  <si>
    <t>Ⅰ-18009</t>
  </si>
  <si>
    <t>211D日生町日生006</t>
  </si>
  <si>
    <t>Ⅰ-18011</t>
  </si>
  <si>
    <t>211D日生町日生007</t>
  </si>
  <si>
    <t>Ⅰ-18012</t>
  </si>
  <si>
    <t>211D日生町日生008</t>
  </si>
  <si>
    <t>Ⅰ-18037</t>
  </si>
  <si>
    <t>211D日生町日生009</t>
  </si>
  <si>
    <t>Ⅰ-18039</t>
  </si>
  <si>
    <t>211D日生町日生010</t>
  </si>
  <si>
    <t>Ⅰ-18040</t>
  </si>
  <si>
    <t>211D日生町日生011</t>
  </si>
  <si>
    <t>Ⅱ-18042</t>
  </si>
  <si>
    <t>211D日生町日生012</t>
  </si>
  <si>
    <t>Ⅰ-18013</t>
  </si>
  <si>
    <t>吉永町</t>
  </si>
  <si>
    <t>吉永町今崎</t>
  </si>
  <si>
    <t>211K吉永町今崎001</t>
  </si>
  <si>
    <t>Ⅰ-2206</t>
  </si>
  <si>
    <t>211K吉永町今崎002</t>
  </si>
  <si>
    <t>Ⅱ-573</t>
  </si>
  <si>
    <t>211K吉永町今崎003</t>
  </si>
  <si>
    <t>Ⅱ-582</t>
  </si>
  <si>
    <t>211D吉永町今崎001</t>
  </si>
  <si>
    <t>Ⅰ-19022-1</t>
  </si>
  <si>
    <t>211D吉永町今崎002</t>
  </si>
  <si>
    <t>Ⅰ-19022-2</t>
  </si>
  <si>
    <t>211D吉永町今崎003</t>
  </si>
  <si>
    <t>Ⅰ-19023</t>
  </si>
  <si>
    <t>211D吉永町今崎004</t>
  </si>
  <si>
    <t>Ⅰ-19035</t>
  </si>
  <si>
    <t>211D吉永町今崎005</t>
  </si>
  <si>
    <t>Ⅰ-19036</t>
  </si>
  <si>
    <t>211D吉永町今崎006</t>
  </si>
  <si>
    <t>Ⅱ-19045</t>
  </si>
  <si>
    <t>吉永町岩崎</t>
  </si>
  <si>
    <t>211K吉永町岩崎001</t>
  </si>
  <si>
    <t>Ⅱ-0581</t>
  </si>
  <si>
    <t>211D吉永町岩崎001</t>
  </si>
  <si>
    <t>Ⅱ-19039</t>
  </si>
  <si>
    <t>吉永町加賀美</t>
  </si>
  <si>
    <t>211K吉永町加賀美001</t>
  </si>
  <si>
    <t>Ⅰ-0740</t>
  </si>
  <si>
    <t>211K吉永町加賀美002</t>
  </si>
  <si>
    <t>Ⅱ-0574</t>
  </si>
  <si>
    <t>211K吉永町加賀美003</t>
  </si>
  <si>
    <t>Ⅱ-0575</t>
  </si>
  <si>
    <t>211K吉永町加賀美004</t>
  </si>
  <si>
    <t>Ⅱ-0576</t>
  </si>
  <si>
    <t>211K吉永町加賀美005</t>
  </si>
  <si>
    <t>Ⅱ-0577</t>
  </si>
  <si>
    <t>211K吉永町加賀美006</t>
  </si>
  <si>
    <t>Ⅱ-0567</t>
  </si>
  <si>
    <t>211K吉永町加賀美007</t>
  </si>
  <si>
    <t>Ⅱ-0563</t>
  </si>
  <si>
    <t>211D吉永町加賀美001</t>
  </si>
  <si>
    <t>Ⅱ-19006</t>
  </si>
  <si>
    <t>211D吉永町加賀美002</t>
  </si>
  <si>
    <t>Ⅱ-19007</t>
  </si>
  <si>
    <t>211D吉永町加賀美003</t>
  </si>
  <si>
    <t>Ⅱ-19024</t>
  </si>
  <si>
    <t>211D吉永町加賀美004</t>
  </si>
  <si>
    <t>Ⅱ-19026</t>
  </si>
  <si>
    <t>211D吉永町加賀美005</t>
  </si>
  <si>
    <t>Ⅱ-19027</t>
  </si>
  <si>
    <t>211D吉永町加賀美006</t>
  </si>
  <si>
    <t>Ⅱ-19028</t>
  </si>
  <si>
    <t>211D吉永町加賀美007</t>
  </si>
  <si>
    <t>Ⅱ-19032</t>
  </si>
  <si>
    <t>吉永町金谷</t>
  </si>
  <si>
    <t>211K吉永町金谷001</t>
  </si>
  <si>
    <t>Ⅱ-0586</t>
  </si>
  <si>
    <t>211D吉永町金谷001</t>
  </si>
  <si>
    <t>Ⅰ-19042</t>
  </si>
  <si>
    <t>211D吉永町金谷002</t>
  </si>
  <si>
    <t>Ⅰ-19046</t>
  </si>
  <si>
    <t>211D吉永町金谷003</t>
  </si>
  <si>
    <t>山田谷</t>
  </si>
  <si>
    <t>吉永町神根本</t>
  </si>
  <si>
    <t>211K吉永町神根本001</t>
  </si>
  <si>
    <t>Ⅰ-2205</t>
  </si>
  <si>
    <t>211D吉永町神根本001</t>
  </si>
  <si>
    <t>Ⅰ-19018</t>
  </si>
  <si>
    <t>211D吉永町神根本002</t>
  </si>
  <si>
    <t>Ⅰ-19019</t>
  </si>
  <si>
    <t>211D吉永町神根本003</t>
  </si>
  <si>
    <t>Ⅰ-19020-1</t>
  </si>
  <si>
    <t>211D吉永町神根本004</t>
  </si>
  <si>
    <t>Ⅰ-19020-2</t>
  </si>
  <si>
    <t>211D吉永町神根本005</t>
  </si>
  <si>
    <t>Ⅱ-19021</t>
  </si>
  <si>
    <t>吉永町笹目</t>
  </si>
  <si>
    <t>211K吉永町笹目001</t>
  </si>
  <si>
    <t>Ⅱ-0568</t>
  </si>
  <si>
    <t>211D吉永町笹目001</t>
  </si>
  <si>
    <t>Ⅰ-19012</t>
  </si>
  <si>
    <t>211D吉永町笹目002</t>
  </si>
  <si>
    <t>Ⅱ-19013</t>
  </si>
  <si>
    <t>吉永町多麻</t>
  </si>
  <si>
    <t>211D吉永町多麻001</t>
  </si>
  <si>
    <t>Ⅰ-19025-1</t>
  </si>
  <si>
    <t>211D吉永町多麻002</t>
  </si>
  <si>
    <t>Ⅰ-19025-2</t>
  </si>
  <si>
    <t>211D吉永町多麻003</t>
  </si>
  <si>
    <t>Ⅰ-19025-3</t>
  </si>
  <si>
    <t>211D吉永町多麻004</t>
  </si>
  <si>
    <t>Ⅰ-19025-4</t>
  </si>
  <si>
    <t>211D吉永町多麻005</t>
  </si>
  <si>
    <t>Ⅱ-19029</t>
  </si>
  <si>
    <t>211D吉永町多麻006</t>
  </si>
  <si>
    <t>Ⅱ-19030</t>
  </si>
  <si>
    <t>211D吉永町多麻007</t>
  </si>
  <si>
    <t>Ⅱ-19031</t>
  </si>
  <si>
    <t>吉永町高田</t>
  </si>
  <si>
    <t>211K吉永町高田001</t>
  </si>
  <si>
    <t>Ⅱ-578</t>
  </si>
  <si>
    <t>211K吉永町高田002</t>
  </si>
  <si>
    <t>Ⅱ-579</t>
  </si>
  <si>
    <t>211K吉永町高田003</t>
  </si>
  <si>
    <t>Ⅱ-580</t>
  </si>
  <si>
    <t>211D吉永町高田001</t>
  </si>
  <si>
    <t>Ⅱ-19033</t>
  </si>
  <si>
    <t>吉永町都留岐</t>
  </si>
  <si>
    <t>211K吉永町都留岐001</t>
  </si>
  <si>
    <t>Ⅰ-0741</t>
  </si>
  <si>
    <t>211K吉永町都留岐002</t>
  </si>
  <si>
    <t>Ⅱ-0564</t>
  </si>
  <si>
    <t>211K吉永町都留岐003</t>
  </si>
  <si>
    <t>Ⅱ-0565</t>
  </si>
  <si>
    <t>211K吉永町都留岐004</t>
  </si>
  <si>
    <t>Ⅱ-0566</t>
  </si>
  <si>
    <t>211K吉永町都留岐005</t>
  </si>
  <si>
    <t>Ⅱ-0569</t>
  </si>
  <si>
    <t>211K吉永町都留岐006</t>
  </si>
  <si>
    <t>Ⅲ-0086</t>
  </si>
  <si>
    <t>211D吉永町都留岐001</t>
  </si>
  <si>
    <t>Ⅰ-19010</t>
  </si>
  <si>
    <t>211D吉永町都留岐002</t>
  </si>
  <si>
    <t>Ⅱ-19001</t>
  </si>
  <si>
    <t>211D吉永町都留岐003</t>
  </si>
  <si>
    <t>Ⅱ-19002</t>
  </si>
  <si>
    <t>211D吉永町都留岐004</t>
  </si>
  <si>
    <t>Ⅱ-19003</t>
  </si>
  <si>
    <t>211D吉永町都留岐005</t>
  </si>
  <si>
    <t>Ⅱ-19004</t>
  </si>
  <si>
    <t>211D吉永町都留岐006</t>
  </si>
  <si>
    <t>Ⅱ-19008</t>
  </si>
  <si>
    <t>211D吉永町都留岐007</t>
  </si>
  <si>
    <t>Ⅱ-19005</t>
  </si>
  <si>
    <t>211D吉永町都留岐008</t>
  </si>
  <si>
    <t>Ⅱ-19009-1</t>
  </si>
  <si>
    <t>211D吉永町都留岐009</t>
  </si>
  <si>
    <t>Ⅱ-19009-2</t>
  </si>
  <si>
    <t>吉永町福満</t>
  </si>
  <si>
    <t>211K吉永町福満001</t>
  </si>
  <si>
    <t>Ⅰ-2207</t>
  </si>
  <si>
    <t>211K吉永町福満002</t>
  </si>
  <si>
    <t>Ⅰ-2208</t>
  </si>
  <si>
    <t>211K吉永町福満003</t>
  </si>
  <si>
    <t>Ⅱ-0584</t>
  </si>
  <si>
    <t>211D吉永町福満001</t>
  </si>
  <si>
    <t>Ⅰ-19038</t>
  </si>
  <si>
    <t>211D吉永町福満002</t>
  </si>
  <si>
    <t>Ⅰ-19040-1</t>
  </si>
  <si>
    <t>211D吉永町福満003</t>
  </si>
  <si>
    <t>Ⅰ-19040-2</t>
  </si>
  <si>
    <t>211D吉永町福満004</t>
  </si>
  <si>
    <t>Ⅱ-19041</t>
  </si>
  <si>
    <t>吉永町南方</t>
  </si>
  <si>
    <t>211K吉永町南方001</t>
  </si>
  <si>
    <t>Ⅱ-0585</t>
  </si>
  <si>
    <t>211D吉永町南方001</t>
  </si>
  <si>
    <t>Ⅰ-19043</t>
  </si>
  <si>
    <t>211D吉永町南方002</t>
  </si>
  <si>
    <t>Ⅱ-19044</t>
  </si>
  <si>
    <t>吉永町吉永中</t>
  </si>
  <si>
    <t>211D吉永町吉永中001</t>
  </si>
  <si>
    <t>Ⅰ-19037</t>
  </si>
  <si>
    <t>吉永町和意谷</t>
  </si>
  <si>
    <t>211K吉永町和意谷001</t>
  </si>
  <si>
    <t>Ⅰ-2204</t>
  </si>
  <si>
    <t>211K吉永町和意谷002</t>
  </si>
  <si>
    <t>Ⅱ-0570</t>
  </si>
  <si>
    <t>211K吉永町和意谷003</t>
  </si>
  <si>
    <t>Ⅱ-0571</t>
  </si>
  <si>
    <t>211K吉永町和意谷004</t>
  </si>
  <si>
    <t>Ⅱ-0572</t>
  </si>
  <si>
    <t>211D吉永町和意谷001</t>
  </si>
  <si>
    <t>Ⅱ-19014</t>
  </si>
  <si>
    <t>211D吉永町和意谷002</t>
  </si>
  <si>
    <t>Ⅱ-19016</t>
  </si>
  <si>
    <t>211D吉永町和意谷003</t>
  </si>
  <si>
    <t>Ⅱ-19017-1</t>
  </si>
  <si>
    <t>211D吉永町和意谷004</t>
  </si>
  <si>
    <t>Ⅱ-19017-2</t>
  </si>
  <si>
    <t>211D吉永町和意谷005</t>
  </si>
  <si>
    <t>Ⅱ-19017-3</t>
  </si>
  <si>
    <t>211D吉永町和意谷006</t>
  </si>
  <si>
    <t>Ⅱ-19017-4</t>
  </si>
  <si>
    <t>土砂災害警戒区域等の指定箇所一覧表（備前市）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ビゼン</t>
    </rPh>
    <rPh sb="20" eb="21">
      <t>シ</t>
    </rPh>
    <phoneticPr fontId="4"/>
  </si>
  <si>
    <t>牛窓町</t>
  </si>
  <si>
    <t>牛窓町牛窓</t>
  </si>
  <si>
    <t>212K牛窓町牛窓002</t>
  </si>
  <si>
    <t>Ⅰ-331</t>
  </si>
  <si>
    <t>212K牛窓町牛窓003</t>
  </si>
  <si>
    <t>Ⅰ-332</t>
  </si>
  <si>
    <t>212K牛窓町牛窓004</t>
  </si>
  <si>
    <t>Ⅰ-333</t>
  </si>
  <si>
    <t>212K牛窓町牛窓005</t>
  </si>
  <si>
    <t>Ⅰ-334</t>
  </si>
  <si>
    <t>212K牛窓町牛窓006</t>
  </si>
  <si>
    <t>Ⅰ-335</t>
  </si>
  <si>
    <t>212K牛窓町牛窓007</t>
  </si>
  <si>
    <t>Ⅰ-336</t>
  </si>
  <si>
    <t>212K牛窓町牛窓008</t>
  </si>
  <si>
    <t>Ⅰ-337</t>
  </si>
  <si>
    <t>212K牛窓町牛窓009</t>
  </si>
  <si>
    <t>Ⅰ-338</t>
  </si>
  <si>
    <t>212K牛窓町牛窓010</t>
  </si>
  <si>
    <t>Ⅰ-339</t>
  </si>
  <si>
    <t>212K牛窓町牛窓011</t>
  </si>
  <si>
    <t>Ⅰ-340</t>
  </si>
  <si>
    <t>212K牛窓町牛窓012</t>
  </si>
  <si>
    <t>Ⅰ-341</t>
  </si>
  <si>
    <t>212K牛窓町牛窓013</t>
  </si>
  <si>
    <t>Ⅰ-342</t>
  </si>
  <si>
    <t>212K牛窓町牛窓014</t>
  </si>
  <si>
    <t>Ⅰ-343</t>
  </si>
  <si>
    <t>212K牛窓町牛窓015</t>
  </si>
  <si>
    <t>Ⅰ-344</t>
  </si>
  <si>
    <t>212K牛窓町牛窓016</t>
  </si>
  <si>
    <t>5日</t>
  </si>
  <si>
    <t>Ⅰ-345</t>
  </si>
  <si>
    <t>212K牛窓町牛窓017</t>
  </si>
  <si>
    <t>Ⅰ-346</t>
  </si>
  <si>
    <t>212K牛窓町牛窓018</t>
  </si>
  <si>
    <t>Ⅰ-347</t>
  </si>
  <si>
    <t>212K牛窓町牛窓019</t>
  </si>
  <si>
    <t>Ⅰ-349</t>
  </si>
  <si>
    <t>212K牛窓町牛窓020</t>
  </si>
  <si>
    <t>Ⅰ-352</t>
  </si>
  <si>
    <t>212K牛窓町牛窓021</t>
  </si>
  <si>
    <t>Ⅰ-2074</t>
  </si>
  <si>
    <t>牛窓町鹿忍</t>
  </si>
  <si>
    <t>212K牛窓町鹿忍001</t>
  </si>
  <si>
    <t>Ⅰ-353</t>
  </si>
  <si>
    <t>212K牛窓町鹿忍002</t>
  </si>
  <si>
    <t>Ⅰ-325</t>
  </si>
  <si>
    <t>212K牛窓町鹿忍003</t>
  </si>
  <si>
    <t>Ⅰ-326</t>
  </si>
  <si>
    <t>212K牛窓町鹿忍004</t>
  </si>
  <si>
    <t>Ⅰ-327</t>
  </si>
  <si>
    <t>212K牛窓町鹿忍005</t>
  </si>
  <si>
    <t>Ⅰ-328</t>
  </si>
  <si>
    <t>212K牛窓町鹿忍006</t>
  </si>
  <si>
    <t>Ⅰ-329</t>
  </si>
  <si>
    <t>212K牛窓町鹿忍007</t>
  </si>
  <si>
    <t>Ⅰ-330</t>
  </si>
  <si>
    <t>212K牛窓町鹿忍008</t>
  </si>
  <si>
    <t>Ⅰ-348</t>
  </si>
  <si>
    <t>212K牛窓町鹿忍009</t>
  </si>
  <si>
    <t>Ⅰ-350</t>
  </si>
  <si>
    <t>212K牛窓町鹿忍010</t>
  </si>
  <si>
    <t>Ⅰ-351</t>
  </si>
  <si>
    <t>212D牛窓町鹿忍001</t>
  </si>
  <si>
    <t>Ⅰ-02002</t>
  </si>
  <si>
    <t>212D牛窓町鹿忍002</t>
  </si>
  <si>
    <t>Ⅰ-02003</t>
  </si>
  <si>
    <t>牛窓町千手</t>
  </si>
  <si>
    <t>212K牛窓町千手001</t>
  </si>
  <si>
    <t>Ⅰ-323</t>
  </si>
  <si>
    <t>212K牛窓町千手002</t>
  </si>
  <si>
    <t>Ⅰ-324</t>
  </si>
  <si>
    <t>牛窓町長浜</t>
  </si>
  <si>
    <t>212K牛窓町長浜001</t>
  </si>
  <si>
    <t>Ⅰ-321</t>
  </si>
  <si>
    <t>212K牛窓町長浜002</t>
  </si>
  <si>
    <t>Ⅰ-317</t>
  </si>
  <si>
    <t>212K牛窓町長浜003</t>
  </si>
  <si>
    <t>Ⅰ-318</t>
  </si>
  <si>
    <t>212K牛窓町長浜004</t>
  </si>
  <si>
    <t>Ⅰ-319</t>
  </si>
  <si>
    <t>212K牛窓町長浜005</t>
  </si>
  <si>
    <t>Ⅰ-320</t>
  </si>
  <si>
    <t>212K牛窓町長浜006</t>
  </si>
  <si>
    <t>Ⅰ-2076</t>
  </si>
  <si>
    <t>212K牛窓町長浜007</t>
  </si>
  <si>
    <t>Ⅱ-85</t>
  </si>
  <si>
    <t>212K牛窓町長浜008</t>
  </si>
  <si>
    <t>Ⅱ-86</t>
  </si>
  <si>
    <t>212K牛窓町長浜009</t>
  </si>
  <si>
    <t>国塩-3</t>
  </si>
  <si>
    <t>212D牛窓町長浜001</t>
  </si>
  <si>
    <t>Ⅰ-02001</t>
  </si>
  <si>
    <t>邑久町</t>
  </si>
  <si>
    <t>邑久町上笠加</t>
  </si>
  <si>
    <t>212D邑久町上笠加001</t>
  </si>
  <si>
    <t>Ⅰ-03001</t>
  </si>
  <si>
    <t>邑久町上山田</t>
  </si>
  <si>
    <t>212D邑久町上山田001</t>
  </si>
  <si>
    <t>Ⅰ-03018</t>
  </si>
  <si>
    <t>邑久町下笠加</t>
  </si>
  <si>
    <t>212K邑久町下笠加001</t>
  </si>
  <si>
    <t>Ⅱ-87</t>
  </si>
  <si>
    <t>邑久町下山田</t>
  </si>
  <si>
    <t>212K邑久町下山田001</t>
  </si>
  <si>
    <t>Ⅱ-99</t>
  </si>
  <si>
    <t>212D邑久町下山田001</t>
  </si>
  <si>
    <t>Ⅱ-03017</t>
  </si>
  <si>
    <t>邑久町庄田</t>
  </si>
  <si>
    <t>212D邑久町庄田001</t>
  </si>
  <si>
    <t>Ⅰ-03011</t>
  </si>
  <si>
    <t>邑久町尻海</t>
  </si>
  <si>
    <t>212K邑久町尻海001</t>
  </si>
  <si>
    <t>Ⅰ-372</t>
  </si>
  <si>
    <t>212K邑久町尻海002</t>
  </si>
  <si>
    <t>Ⅰ-373</t>
  </si>
  <si>
    <t>212K邑久町尻海003</t>
  </si>
  <si>
    <t>Ⅰ-369</t>
  </si>
  <si>
    <t>212K邑久町尻海004</t>
  </si>
  <si>
    <t>Ⅰ-370</t>
  </si>
  <si>
    <t>212K邑久町尻海005</t>
  </si>
  <si>
    <t>Ⅰ-371</t>
  </si>
  <si>
    <t>212K邑久町尻海006</t>
  </si>
  <si>
    <t>Ⅱ-100</t>
  </si>
  <si>
    <t>212K邑久町尻海007</t>
  </si>
  <si>
    <t>Ⅱ-103</t>
  </si>
  <si>
    <t>212D邑久町尻海001</t>
  </si>
  <si>
    <t>Ⅰ-03020-1</t>
  </si>
  <si>
    <t>212D邑久町尻海002</t>
  </si>
  <si>
    <t>Ⅰ-03020-2</t>
  </si>
  <si>
    <t>邑久町豊原</t>
  </si>
  <si>
    <t>212K邑久町豊原001</t>
  </si>
  <si>
    <t>Ⅰ-2104</t>
  </si>
  <si>
    <t>212K邑久町豊原002</t>
  </si>
  <si>
    <t>Ⅱ-96</t>
  </si>
  <si>
    <t>212K邑久町豊原003</t>
  </si>
  <si>
    <t>Ⅱ-97</t>
  </si>
  <si>
    <t>212K邑久町豊原004</t>
  </si>
  <si>
    <t>Ⅱ-98</t>
  </si>
  <si>
    <t>212D邑久町豊原001</t>
  </si>
  <si>
    <t>Ⅰ-03014</t>
  </si>
  <si>
    <t>212D邑久町豊原002</t>
  </si>
  <si>
    <t>Ⅰ-03015</t>
  </si>
  <si>
    <t>212D邑久町豊原003</t>
  </si>
  <si>
    <t>Ⅰ-03016</t>
  </si>
  <si>
    <t>212D邑久町豊原004</t>
  </si>
  <si>
    <t>Ⅱ-03013</t>
  </si>
  <si>
    <t>邑久町東谷</t>
  </si>
  <si>
    <t>212D邑久町東谷001</t>
  </si>
  <si>
    <t>Ⅰ-03012</t>
  </si>
  <si>
    <t>邑久町福谷</t>
  </si>
  <si>
    <t>212K邑久町福谷001</t>
  </si>
  <si>
    <t>Ⅰ-355</t>
  </si>
  <si>
    <t>212K邑久町福谷002</t>
  </si>
  <si>
    <t>Ⅰ-367</t>
  </si>
  <si>
    <t>212K邑久町福谷003</t>
  </si>
  <si>
    <t>Ⅰ-368</t>
  </si>
  <si>
    <t>212K邑久町福谷004</t>
  </si>
  <si>
    <t>Ⅰ-364</t>
  </si>
  <si>
    <t>212K邑久町福谷005</t>
  </si>
  <si>
    <t>Ⅱ-5</t>
  </si>
  <si>
    <t>212K邑久町福谷006</t>
  </si>
  <si>
    <t>Ⅱ-88</t>
  </si>
  <si>
    <t>212K邑久町福谷007</t>
  </si>
  <si>
    <t>Ⅱ-89</t>
  </si>
  <si>
    <t>212K邑久町福谷008</t>
  </si>
  <si>
    <t>Ⅱ-101</t>
  </si>
  <si>
    <t>212K邑久町福谷009</t>
  </si>
  <si>
    <t>Ⅱ-102</t>
  </si>
  <si>
    <t>212K邑久町福谷010</t>
  </si>
  <si>
    <t>生塚</t>
  </si>
  <si>
    <t>212D邑久町福谷001</t>
  </si>
  <si>
    <t>Ⅰ-03010</t>
  </si>
  <si>
    <t>邑久町本庄</t>
  </si>
  <si>
    <t>212K邑久町本庄001</t>
  </si>
  <si>
    <t>Ⅰ-365</t>
  </si>
  <si>
    <t>212K邑久町本庄002</t>
  </si>
  <si>
    <t>Ⅰ-366</t>
  </si>
  <si>
    <t>212K邑久町本庄003</t>
  </si>
  <si>
    <t>Ⅰ-2105</t>
  </si>
  <si>
    <t>212D邑久町本庄001</t>
  </si>
  <si>
    <t>Ⅰ-03019</t>
  </si>
  <si>
    <t>邑久町箕輪</t>
  </si>
  <si>
    <t>212K邑久町箕輪001</t>
  </si>
  <si>
    <t>Ⅰ-354</t>
  </si>
  <si>
    <t>邑久町虫明</t>
  </si>
  <si>
    <t>212K邑久町虫明001</t>
  </si>
  <si>
    <t>Ⅰ-356</t>
  </si>
  <si>
    <t>212K邑久町虫明002</t>
  </si>
  <si>
    <t>Ⅰ-2103</t>
  </si>
  <si>
    <t>212K邑久町虫明003</t>
  </si>
  <si>
    <t>Ⅰ-357</t>
  </si>
  <si>
    <t>212K邑久町虫明004</t>
  </si>
  <si>
    <t>Ⅰ-358</t>
  </si>
  <si>
    <t>212K邑久町虫明005</t>
  </si>
  <si>
    <t>Ⅰ-359</t>
  </si>
  <si>
    <t>212K邑久町虫明006</t>
  </si>
  <si>
    <t>Ⅰ-360</t>
  </si>
  <si>
    <t>212K邑久町虫明007</t>
  </si>
  <si>
    <t>Ⅰ-361</t>
  </si>
  <si>
    <t>212K邑久町虫明008</t>
  </si>
  <si>
    <t>Ⅰ-362</t>
  </si>
  <si>
    <t>212K邑久町虫明009</t>
  </si>
  <si>
    <t>Ⅰ-2075</t>
  </si>
  <si>
    <t>212K邑久町虫明010</t>
  </si>
  <si>
    <t>Ⅱ-6</t>
  </si>
  <si>
    <t>212K邑久町虫明011</t>
  </si>
  <si>
    <t>Ⅱ-90</t>
  </si>
  <si>
    <t>212K邑久町虫明012</t>
  </si>
  <si>
    <t>Ⅱ-91</t>
  </si>
  <si>
    <t>212K邑久町虫明013</t>
  </si>
  <si>
    <t>Ⅱ-92</t>
  </si>
  <si>
    <t>212K邑久町虫明014</t>
  </si>
  <si>
    <t>Ⅱ-93</t>
  </si>
  <si>
    <t>212K邑久町虫明015</t>
  </si>
  <si>
    <t>Ⅱ-94</t>
  </si>
  <si>
    <t>212K邑久町虫明016</t>
  </si>
  <si>
    <t>Ⅱ-95</t>
  </si>
  <si>
    <t>212D邑久町虫明001</t>
  </si>
  <si>
    <t>Ⅰ-03002</t>
  </si>
  <si>
    <t>212D邑久町虫明002</t>
  </si>
  <si>
    <t>Ⅰ-03006</t>
  </si>
  <si>
    <t>212D邑久町虫明003</t>
  </si>
  <si>
    <t>Ⅱ-03003</t>
  </si>
  <si>
    <t>212D邑久町虫明004</t>
  </si>
  <si>
    <t>Ⅱ-03004-1</t>
  </si>
  <si>
    <t>212D邑久町虫明005</t>
  </si>
  <si>
    <t>Ⅱ-03004-2</t>
  </si>
  <si>
    <t>212D邑久町虫明006</t>
  </si>
  <si>
    <t>Ⅱ-03005</t>
  </si>
  <si>
    <t>212D邑久町虫明007</t>
  </si>
  <si>
    <t>Ⅱ-03007</t>
  </si>
  <si>
    <t>212D邑久町虫明008</t>
  </si>
  <si>
    <t>Ⅱ-03008</t>
  </si>
  <si>
    <t>長船町</t>
  </si>
  <si>
    <t>長船町飯井</t>
  </si>
  <si>
    <t>212D長船町飯井001</t>
  </si>
  <si>
    <t>Ⅰ-04001</t>
  </si>
  <si>
    <t>212D長船町飯井002</t>
  </si>
  <si>
    <t>長船町磯上</t>
  </si>
  <si>
    <t>212K長船町磯上001</t>
  </si>
  <si>
    <t>Ⅰ-374</t>
  </si>
  <si>
    <t>212K長船町磯上002</t>
  </si>
  <si>
    <t>Ⅰ-375</t>
  </si>
  <si>
    <t>長船町西須恵</t>
  </si>
  <si>
    <t>212D長船町西須恵001</t>
  </si>
  <si>
    <t>Ⅰ-04007</t>
  </si>
  <si>
    <t>212D長船町西須恵002</t>
  </si>
  <si>
    <t>Ⅱ-04008</t>
  </si>
  <si>
    <t>長船町土師</t>
  </si>
  <si>
    <t>212K長船町土師001</t>
  </si>
  <si>
    <t>Ⅰ-376</t>
  </si>
  <si>
    <t>212K長船町土師002</t>
  </si>
  <si>
    <t>Ⅱ-104</t>
  </si>
  <si>
    <t>長船町東須恵</t>
  </si>
  <si>
    <t>212D長船町東須恵001</t>
  </si>
  <si>
    <t>Ⅰ-04002</t>
  </si>
  <si>
    <t>212D長船町東須恵002</t>
  </si>
  <si>
    <t>Ⅰ-04003</t>
  </si>
  <si>
    <t>212D長船町東須恵003</t>
  </si>
  <si>
    <t>Ⅰ-04004</t>
  </si>
  <si>
    <t>212D長船町東須恵004</t>
  </si>
  <si>
    <t>Ⅰ-04006</t>
  </si>
  <si>
    <t>212D長船町東須恵005</t>
  </si>
  <si>
    <t>Ⅰ-04005</t>
  </si>
  <si>
    <t>土砂災害警戒区域等の指定箇所一覧表（瀬戸内市）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セトウチ</t>
    </rPh>
    <rPh sb="21" eb="22">
      <t>シ</t>
    </rPh>
    <phoneticPr fontId="4"/>
  </si>
  <si>
    <t>土砂災害警戒区域等の指定箇所一覧表（赤磐市）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アカイワ</t>
    </rPh>
    <rPh sb="20" eb="21">
      <t>シ</t>
    </rPh>
    <phoneticPr fontId="4"/>
  </si>
  <si>
    <t>赤坂町</t>
  </si>
  <si>
    <t>今井</t>
  </si>
  <si>
    <t>大屋</t>
  </si>
  <si>
    <t>213K大屋001</t>
  </si>
  <si>
    <t>Ⅰ-0647</t>
  </si>
  <si>
    <t>213D大屋001</t>
  </si>
  <si>
    <t>Ⅰ-15031</t>
  </si>
  <si>
    <t>北佐古田</t>
  </si>
  <si>
    <t>213K北佐古田001</t>
  </si>
  <si>
    <t>Ⅰ-0649</t>
  </si>
  <si>
    <t>213K北佐古田002</t>
  </si>
  <si>
    <t>Ⅱ-0502</t>
  </si>
  <si>
    <t>213K北佐古田003</t>
  </si>
  <si>
    <t>Ⅱ-0503</t>
  </si>
  <si>
    <t>213D北佐古田001</t>
  </si>
  <si>
    <t>Ⅰ-15066-1</t>
  </si>
  <si>
    <t>213D北佐古田002</t>
  </si>
  <si>
    <t>Ⅰ-15066-2</t>
  </si>
  <si>
    <t>213D北佐古田003</t>
  </si>
  <si>
    <t>Ⅰ-15067</t>
  </si>
  <si>
    <t>213D北佐古田004</t>
  </si>
  <si>
    <t>Ⅰ-15068</t>
  </si>
  <si>
    <t>213D北佐古田005</t>
  </si>
  <si>
    <t>Ⅱ-15069</t>
  </si>
  <si>
    <t>213D北佐古田006</t>
  </si>
  <si>
    <t>Ⅱ-15070</t>
  </si>
  <si>
    <t>213D北佐古田007</t>
  </si>
  <si>
    <t>Ⅱ-15071</t>
  </si>
  <si>
    <t>213D北佐古田008</t>
  </si>
  <si>
    <t>Ⅱ-15085</t>
  </si>
  <si>
    <t>213K小原001</t>
  </si>
  <si>
    <t>Ⅰ-0648</t>
  </si>
  <si>
    <t>213D小原001</t>
  </si>
  <si>
    <t>Ⅰ-15028</t>
  </si>
  <si>
    <t>213D小原003</t>
  </si>
  <si>
    <t>Ⅰ-15052</t>
  </si>
  <si>
    <t>213D小原004</t>
  </si>
  <si>
    <t>Ⅰ-15053</t>
  </si>
  <si>
    <t>213D小原006</t>
  </si>
  <si>
    <t>Ⅰ-15059</t>
  </si>
  <si>
    <t>213D小原007</t>
  </si>
  <si>
    <t>Ⅰ-15060</t>
  </si>
  <si>
    <t>213D小原008</t>
  </si>
  <si>
    <t>Ⅱ-15027</t>
  </si>
  <si>
    <t>213D小原010</t>
  </si>
  <si>
    <t>Ⅱ-15001</t>
  </si>
  <si>
    <t>213D小原011</t>
  </si>
  <si>
    <t>Ⅱ-15002</t>
  </si>
  <si>
    <t>213D小原013</t>
  </si>
  <si>
    <t>Ⅱ-15026-1</t>
  </si>
  <si>
    <t>213D小原014</t>
  </si>
  <si>
    <t>Ⅱ-15026-2</t>
  </si>
  <si>
    <t>213D小原015</t>
  </si>
  <si>
    <t>Ⅱ-15029</t>
  </si>
  <si>
    <t>213D小原016</t>
  </si>
  <si>
    <t>Ⅱ-15032</t>
  </si>
  <si>
    <t>坂辺</t>
  </si>
  <si>
    <t>213K坂辺001</t>
  </si>
  <si>
    <t>Ⅱ-485</t>
  </si>
  <si>
    <t>213K坂辺002</t>
  </si>
  <si>
    <t>Ⅱ-486</t>
  </si>
  <si>
    <t>213K坂辺003</t>
  </si>
  <si>
    <t>Ⅱ-487</t>
  </si>
  <si>
    <t>213K坂辺004</t>
  </si>
  <si>
    <t>Ⅱ-488</t>
  </si>
  <si>
    <t>213K坂辺005</t>
  </si>
  <si>
    <t>Ⅱ-489</t>
  </si>
  <si>
    <t>213K坂辺006</t>
  </si>
  <si>
    <t>Ⅱ-490</t>
  </si>
  <si>
    <t>213D坂辺001</t>
  </si>
  <si>
    <t>Ⅰ-15009</t>
  </si>
  <si>
    <t>213D坂辺002</t>
  </si>
  <si>
    <t>Ⅰ-15011</t>
  </si>
  <si>
    <t>213D坂辺003</t>
  </si>
  <si>
    <t>Ⅱ-15004</t>
  </si>
  <si>
    <t>213D坂辺004</t>
  </si>
  <si>
    <t>Ⅱ-15005</t>
  </si>
  <si>
    <t>213D坂辺005</t>
  </si>
  <si>
    <t>Ⅱ-15006</t>
  </si>
  <si>
    <t>213D坂辺006</t>
  </si>
  <si>
    <t>Ⅱ-15007</t>
  </si>
  <si>
    <t>213D坂辺007</t>
  </si>
  <si>
    <t>Ⅱ-15008</t>
  </si>
  <si>
    <t>213D坂辺008</t>
  </si>
  <si>
    <t>Ⅱ-15010</t>
  </si>
  <si>
    <t>213D坂辺009</t>
  </si>
  <si>
    <t>Ⅱ-15030</t>
  </si>
  <si>
    <t>惣分</t>
  </si>
  <si>
    <t>213K惣分001</t>
  </si>
  <si>
    <t>Ⅰ-644</t>
  </si>
  <si>
    <t>213K惣分002</t>
  </si>
  <si>
    <t>Ⅰ-646</t>
  </si>
  <si>
    <t>213K惣分003</t>
  </si>
  <si>
    <t>Ⅱ-493</t>
  </si>
  <si>
    <t>213K惣分004</t>
  </si>
  <si>
    <t>Ⅱ-494</t>
  </si>
  <si>
    <t>213K惣分005</t>
  </si>
  <si>
    <t>Ⅱ-495</t>
  </si>
  <si>
    <t>213K惣分006</t>
  </si>
  <si>
    <t>Ⅱ-496</t>
  </si>
  <si>
    <t>213D惣分001</t>
  </si>
  <si>
    <t>Ⅰ-15017</t>
  </si>
  <si>
    <t>213D惣分002</t>
  </si>
  <si>
    <t>Ⅱ-15012</t>
  </si>
  <si>
    <t>213D惣分003</t>
  </si>
  <si>
    <t>Ⅱ-15013-1</t>
  </si>
  <si>
    <t>213D惣分004</t>
  </si>
  <si>
    <t>Ⅱ-15013-2</t>
  </si>
  <si>
    <t>213D惣分005</t>
  </si>
  <si>
    <t>Ⅱ-15014</t>
  </si>
  <si>
    <t>213D惣分006</t>
  </si>
  <si>
    <t>Ⅱ-15015</t>
  </si>
  <si>
    <t>213D惣分007</t>
  </si>
  <si>
    <t>Ⅱ-15016</t>
  </si>
  <si>
    <t>213D惣分008</t>
  </si>
  <si>
    <t>Ⅱ-15018</t>
  </si>
  <si>
    <t>213D惣分009</t>
  </si>
  <si>
    <t>Ⅱ-15019</t>
  </si>
  <si>
    <t>213D惣分010</t>
  </si>
  <si>
    <t>Ⅱ-15020</t>
  </si>
  <si>
    <t>213D惣分011</t>
  </si>
  <si>
    <t>Ⅱ-15021</t>
  </si>
  <si>
    <t>213D惣分012</t>
  </si>
  <si>
    <t>Ⅱ-15022</t>
  </si>
  <si>
    <t>213D惣分013</t>
  </si>
  <si>
    <t>Ⅱ-15023</t>
  </si>
  <si>
    <t>213D惣分014</t>
  </si>
  <si>
    <t>Ⅱ-15024</t>
  </si>
  <si>
    <t>213D惣分015</t>
  </si>
  <si>
    <t>Ⅱ-15025</t>
  </si>
  <si>
    <t>多賀</t>
  </si>
  <si>
    <t>213K多賀001</t>
  </si>
  <si>
    <t>Ⅰ-650</t>
  </si>
  <si>
    <t>213K多賀002</t>
  </si>
  <si>
    <t>Ⅱ-500</t>
  </si>
  <si>
    <t>213D多賀001</t>
  </si>
  <si>
    <t>Ⅱ-15062</t>
  </si>
  <si>
    <t>213D多賀002</t>
  </si>
  <si>
    <t>Ⅱ-15033</t>
  </si>
  <si>
    <t>213D多賀003</t>
  </si>
  <si>
    <t>Ⅱ-15034</t>
  </si>
  <si>
    <t>213D多賀004</t>
  </si>
  <si>
    <t>Ⅱ-15054-1</t>
  </si>
  <si>
    <t>213D多賀005</t>
  </si>
  <si>
    <t>Ⅱ-15054-2</t>
  </si>
  <si>
    <t>213D多賀006</t>
  </si>
  <si>
    <t>Ⅱ-15055</t>
  </si>
  <si>
    <t>213D多賀007</t>
  </si>
  <si>
    <t>Ⅱ-15056</t>
  </si>
  <si>
    <t>213D多賀008</t>
  </si>
  <si>
    <t>Ⅱ-15057</t>
  </si>
  <si>
    <t>213D多賀009</t>
  </si>
  <si>
    <t>Ⅱ-15061</t>
  </si>
  <si>
    <t>213D多賀010</t>
  </si>
  <si>
    <t>Ⅱ-15063</t>
  </si>
  <si>
    <t>213D多賀011</t>
  </si>
  <si>
    <t>Ⅱ-15064</t>
  </si>
  <si>
    <t>213D多賀012</t>
  </si>
  <si>
    <t>Ⅱ-15082</t>
  </si>
  <si>
    <t>西軽部</t>
  </si>
  <si>
    <t>213K西軽部001</t>
  </si>
  <si>
    <t>Ⅰ-0653</t>
  </si>
  <si>
    <t>213K西軽部002</t>
  </si>
  <si>
    <t>Ⅰ-0654</t>
  </si>
  <si>
    <t>213K西軽部003</t>
  </si>
  <si>
    <t>Ⅰ-0655</t>
  </si>
  <si>
    <t>213K西軽部004</t>
  </si>
  <si>
    <t>Ⅱ-0501</t>
  </si>
  <si>
    <t>213D西軽部001</t>
  </si>
  <si>
    <t>Ⅰ-15077</t>
  </si>
  <si>
    <t>213D西軽部002</t>
  </si>
  <si>
    <t>Ⅰ-15078-1</t>
  </si>
  <si>
    <t>213D西軽部003</t>
  </si>
  <si>
    <t>Ⅰ-15078-2</t>
  </si>
  <si>
    <t>213D西軽部004</t>
  </si>
  <si>
    <t>Ⅰ-15079</t>
  </si>
  <si>
    <t>213D西軽部005</t>
  </si>
  <si>
    <t>Ⅱ-15080</t>
  </si>
  <si>
    <t>213D西軽部006</t>
  </si>
  <si>
    <t>Ⅱ-15081</t>
  </si>
  <si>
    <t>213D西軽部007</t>
  </si>
  <si>
    <t>Ⅱ-15083</t>
  </si>
  <si>
    <t>東軽部</t>
  </si>
  <si>
    <t>213D東軽部001</t>
  </si>
  <si>
    <t>Ⅱ-15092</t>
  </si>
  <si>
    <t>213D東軽部002</t>
  </si>
  <si>
    <t>Ⅱ-15093</t>
  </si>
  <si>
    <t>町苅田</t>
  </si>
  <si>
    <t>213K町苅田001</t>
  </si>
  <si>
    <t>Ⅰ-0656</t>
  </si>
  <si>
    <t>213K町苅田002</t>
  </si>
  <si>
    <t>町苅田1</t>
  </si>
  <si>
    <t>213D町苅田001</t>
  </si>
  <si>
    <t>Ⅰ-15076</t>
  </si>
  <si>
    <t>213D町苅田002</t>
  </si>
  <si>
    <t>Ⅰ-15075</t>
  </si>
  <si>
    <t>213D町苅田003</t>
  </si>
  <si>
    <t>Ⅰ-15074</t>
  </si>
  <si>
    <t>213D町苅田004</t>
  </si>
  <si>
    <t>Ⅱ-15091</t>
  </si>
  <si>
    <t>南佐古田</t>
  </si>
  <si>
    <t>213D南佐古田001</t>
  </si>
  <si>
    <t>Ⅱ-15086</t>
  </si>
  <si>
    <t>213D南佐古田002</t>
  </si>
  <si>
    <t>Ⅱ-15087</t>
  </si>
  <si>
    <t>213D南佐古田003</t>
  </si>
  <si>
    <t>Ⅱ-15088</t>
  </si>
  <si>
    <t>213D南佐古田004</t>
  </si>
  <si>
    <t>Ⅱ-15089</t>
  </si>
  <si>
    <t>213D南佐古田005</t>
  </si>
  <si>
    <t>Ⅱ-15090</t>
  </si>
  <si>
    <t>213K山口001</t>
  </si>
  <si>
    <t>山口1</t>
  </si>
  <si>
    <t>213K山口002</t>
  </si>
  <si>
    <t>Ⅱ-497</t>
  </si>
  <si>
    <t>213K山口003</t>
  </si>
  <si>
    <t>Ⅱ-499</t>
  </si>
  <si>
    <t>213D山口001</t>
  </si>
  <si>
    <t>Ⅰ-15043</t>
  </si>
  <si>
    <t>213D山口002</t>
  </si>
  <si>
    <t>Ⅰ-15045</t>
  </si>
  <si>
    <t>213D山口003</t>
  </si>
  <si>
    <t>Ⅰ-15048</t>
  </si>
  <si>
    <t>213D山口004</t>
  </si>
  <si>
    <t>Ⅰ-15049</t>
  </si>
  <si>
    <t>213D山口005</t>
  </si>
  <si>
    <t>Ⅰ-15050</t>
  </si>
  <si>
    <t>213D山口006</t>
  </si>
  <si>
    <t>Ⅱ-15041</t>
  </si>
  <si>
    <t>213D山口007</t>
  </si>
  <si>
    <t>Ⅱ-15042</t>
  </si>
  <si>
    <t>213D山口008</t>
  </si>
  <si>
    <t>Ⅱ-15044</t>
  </si>
  <si>
    <t>213D山口009</t>
  </si>
  <si>
    <t>Ⅱ-15046-1</t>
  </si>
  <si>
    <t>213D山口010</t>
  </si>
  <si>
    <t>Ⅱ-15046-2</t>
  </si>
  <si>
    <t>213D山口011</t>
  </si>
  <si>
    <t>Ⅱ-15047-1</t>
  </si>
  <si>
    <t>213D山口012</t>
  </si>
  <si>
    <t>Ⅱ-15047-2</t>
  </si>
  <si>
    <t>由津里</t>
  </si>
  <si>
    <t>213K由津里001</t>
  </si>
  <si>
    <t>Ⅰ-652</t>
  </si>
  <si>
    <t>213K由津里002</t>
  </si>
  <si>
    <t>Ⅰ-657</t>
  </si>
  <si>
    <t>213K由津里003</t>
  </si>
  <si>
    <t>Ⅰ-658</t>
  </si>
  <si>
    <t>213K由津里004</t>
  </si>
  <si>
    <t>Ⅱ-498</t>
  </si>
  <si>
    <t>213D由津里001</t>
  </si>
  <si>
    <t>Ⅰ-15036</t>
  </si>
  <si>
    <t>213D由津里002</t>
  </si>
  <si>
    <t>Ⅰ-15039-1</t>
  </si>
  <si>
    <t>213D由津里003</t>
  </si>
  <si>
    <t>Ⅰ-15039-2</t>
  </si>
  <si>
    <t>213D由津里004</t>
  </si>
  <si>
    <t>Ⅰ-15072</t>
  </si>
  <si>
    <t>213D由津里005</t>
  </si>
  <si>
    <t>Ⅱ-15035</t>
  </si>
  <si>
    <t>213D由津里006</t>
  </si>
  <si>
    <t>Ⅱ-15037</t>
  </si>
  <si>
    <t>213D由津里007</t>
  </si>
  <si>
    <t>Ⅱ-15038</t>
  </si>
  <si>
    <t>213D由津里008</t>
  </si>
  <si>
    <t>Ⅱ-15073</t>
  </si>
  <si>
    <t>213D由津里009</t>
  </si>
  <si>
    <t>平木第3支川</t>
  </si>
  <si>
    <t>213J由津里001</t>
  </si>
  <si>
    <t>平の木北</t>
  </si>
  <si>
    <t>熊山町</t>
  </si>
  <si>
    <t>円光寺</t>
  </si>
  <si>
    <t>213K円光寺001</t>
  </si>
  <si>
    <t>Ⅰ-2183</t>
  </si>
  <si>
    <t>213K円光寺002</t>
  </si>
  <si>
    <t>Ⅰ-2184</t>
  </si>
  <si>
    <t>213K円光寺003</t>
  </si>
  <si>
    <t>213D円光寺001</t>
  </si>
  <si>
    <t>Ⅰ-16038</t>
  </si>
  <si>
    <t>213D円光寺002</t>
  </si>
  <si>
    <t>Ⅰ-16039</t>
  </si>
  <si>
    <t>213D円光寺003</t>
  </si>
  <si>
    <t>Ⅱ-16037</t>
  </si>
  <si>
    <t>岡</t>
  </si>
  <si>
    <t>213K岡001</t>
  </si>
  <si>
    <t>Ⅰ-2182</t>
  </si>
  <si>
    <t>213K岡002</t>
  </si>
  <si>
    <t>Ⅱ-505</t>
  </si>
  <si>
    <t>213D岡001</t>
  </si>
  <si>
    <t>Ⅰ-16007</t>
  </si>
  <si>
    <t>213D岡002</t>
  </si>
  <si>
    <t>Ⅱ-16006</t>
  </si>
  <si>
    <t>213D岡003</t>
  </si>
  <si>
    <t>Ⅰ-16011</t>
  </si>
  <si>
    <t>213D岡004</t>
  </si>
  <si>
    <t>Ⅱ-16010</t>
  </si>
  <si>
    <t>奥吉原</t>
  </si>
  <si>
    <t>213K奥吉原001</t>
  </si>
  <si>
    <t>Ⅰ-0664</t>
  </si>
  <si>
    <t>213K奥吉原002</t>
  </si>
  <si>
    <t>Ⅰ-0665</t>
  </si>
  <si>
    <t>213D奥吉原001</t>
  </si>
  <si>
    <t>Ⅰ-16070</t>
  </si>
  <si>
    <t>213D奥吉原002</t>
  </si>
  <si>
    <t>Ⅰ-16071</t>
  </si>
  <si>
    <t>213D奥吉原003</t>
  </si>
  <si>
    <t>Ⅰ-16072</t>
  </si>
  <si>
    <t>小瀬木</t>
  </si>
  <si>
    <t>213K小瀬木001</t>
  </si>
  <si>
    <t>213K小瀬木002</t>
  </si>
  <si>
    <t>213D小瀬木001</t>
  </si>
  <si>
    <t>Ⅰ-16055</t>
  </si>
  <si>
    <t>可真上</t>
  </si>
  <si>
    <t>213K可真上001</t>
  </si>
  <si>
    <t>Ⅰ-690</t>
  </si>
  <si>
    <t>213K可真上002</t>
  </si>
  <si>
    <t>Ⅰ-689</t>
  </si>
  <si>
    <t>213D可真上001</t>
  </si>
  <si>
    <t>Ⅰ-16045</t>
  </si>
  <si>
    <t>213D可真上002</t>
  </si>
  <si>
    <t>Ⅰ-16043</t>
  </si>
  <si>
    <t>213D可真上003</t>
  </si>
  <si>
    <t>Ⅰ-16044</t>
  </si>
  <si>
    <t>可真下</t>
  </si>
  <si>
    <t>213K可真下001</t>
  </si>
  <si>
    <t>Ⅰ-683</t>
  </si>
  <si>
    <t>213K可真下002</t>
  </si>
  <si>
    <t>Ⅰ-684</t>
  </si>
  <si>
    <t>213K可真下003</t>
  </si>
  <si>
    <t>Ⅰ-687</t>
  </si>
  <si>
    <t>213K可真下004</t>
  </si>
  <si>
    <t>Ⅱ-510</t>
  </si>
  <si>
    <t>213D可真下001</t>
  </si>
  <si>
    <t>Ⅰ-16046</t>
  </si>
  <si>
    <t>213D可真下002</t>
  </si>
  <si>
    <t>Ⅰ-16051</t>
  </si>
  <si>
    <t>213D可真下003</t>
  </si>
  <si>
    <t>Ⅰ-16025</t>
  </si>
  <si>
    <t>213D可真下004</t>
  </si>
  <si>
    <t>Ⅰ-16047</t>
  </si>
  <si>
    <t>213D可真下005</t>
  </si>
  <si>
    <t>Ⅰ-16049-1</t>
  </si>
  <si>
    <t>213D可真下006</t>
  </si>
  <si>
    <t>Ⅰ-16049-2</t>
  </si>
  <si>
    <t>213D可真下007</t>
  </si>
  <si>
    <t>Ⅰ-16050</t>
  </si>
  <si>
    <t>213D可真下008</t>
  </si>
  <si>
    <t>Ⅱ-16022</t>
  </si>
  <si>
    <t>213D可真下009</t>
  </si>
  <si>
    <t>Ⅱ-16023</t>
  </si>
  <si>
    <t>213D可真下010</t>
  </si>
  <si>
    <t>Ⅱ-16024</t>
  </si>
  <si>
    <t>213D可真下011</t>
  </si>
  <si>
    <t>Ⅱ-16026</t>
  </si>
  <si>
    <t>213D可真下012</t>
  </si>
  <si>
    <t>Ⅱ-16048</t>
  </si>
  <si>
    <t>佐古</t>
  </si>
  <si>
    <t>213K佐古001</t>
  </si>
  <si>
    <t>Ⅰ-692</t>
  </si>
  <si>
    <t>213D佐古001</t>
  </si>
  <si>
    <t>Ⅱ-16027</t>
  </si>
  <si>
    <t>沢原</t>
  </si>
  <si>
    <t>213K沢原001</t>
  </si>
  <si>
    <t>Ⅱ-509</t>
  </si>
  <si>
    <t>213K沢原002</t>
  </si>
  <si>
    <t>Ⅰ-674</t>
  </si>
  <si>
    <t>213K沢原003</t>
  </si>
  <si>
    <t>Ⅰ-675</t>
  </si>
  <si>
    <t>213K沢原004</t>
  </si>
  <si>
    <t>Ⅱ-508</t>
  </si>
  <si>
    <t>213D沢原001</t>
  </si>
  <si>
    <t>Ⅰ-16028</t>
  </si>
  <si>
    <t>213D沢原002</t>
  </si>
  <si>
    <t>Ⅰ-16029</t>
  </si>
  <si>
    <t>213D沢原003</t>
  </si>
  <si>
    <t>Ⅰ-16052</t>
  </si>
  <si>
    <t>213D沢原004</t>
  </si>
  <si>
    <t>Ⅰ-16053</t>
  </si>
  <si>
    <t>213D沢原005</t>
  </si>
  <si>
    <t>Ⅰ-16032</t>
  </si>
  <si>
    <t>213D沢原006</t>
  </si>
  <si>
    <t>Ⅰ-16033</t>
  </si>
  <si>
    <t>213D沢原007</t>
  </si>
  <si>
    <t>Ⅱ-16030</t>
  </si>
  <si>
    <t>213D沢原008</t>
  </si>
  <si>
    <t>Ⅱ-16031</t>
  </si>
  <si>
    <t>酌田</t>
  </si>
  <si>
    <t>213K酌田001</t>
  </si>
  <si>
    <t>Ⅰ-679</t>
  </si>
  <si>
    <t>213K酌田002</t>
  </si>
  <si>
    <t>Ⅱ-504</t>
  </si>
  <si>
    <t>213K酌田003</t>
  </si>
  <si>
    <t>Ⅰ-680</t>
  </si>
  <si>
    <t>213K酌田004</t>
  </si>
  <si>
    <t>Ⅰ-682</t>
  </si>
  <si>
    <t>213D酌田001</t>
  </si>
  <si>
    <t>Ⅰ-16005</t>
  </si>
  <si>
    <t>213D酌田002</t>
  </si>
  <si>
    <t>Ⅱ-16004</t>
  </si>
  <si>
    <t>213D酌田003</t>
  </si>
  <si>
    <t>Ⅰ-16001</t>
  </si>
  <si>
    <t>213D酌田004</t>
  </si>
  <si>
    <t>Ⅰ-16002</t>
  </si>
  <si>
    <t>213D酌田005</t>
  </si>
  <si>
    <t>Ⅱ-16003</t>
  </si>
  <si>
    <t>213D酌田006</t>
  </si>
  <si>
    <t>Ⅰ-16009</t>
  </si>
  <si>
    <t>石蓮寺</t>
  </si>
  <si>
    <t>213K石蓮寺001</t>
  </si>
  <si>
    <t>Ⅰ-697</t>
  </si>
  <si>
    <t>213K石蓮寺002</t>
  </si>
  <si>
    <t>Ⅱ-506</t>
  </si>
  <si>
    <t>勢力</t>
  </si>
  <si>
    <t>213K勢力001</t>
  </si>
  <si>
    <t>213K勢力002</t>
  </si>
  <si>
    <t>213K勢力003</t>
  </si>
  <si>
    <t>213D勢力001</t>
  </si>
  <si>
    <t>Ⅰ-16062</t>
  </si>
  <si>
    <t>213D勢力002</t>
  </si>
  <si>
    <t>Ⅰ-16063</t>
  </si>
  <si>
    <t>213D勢力003</t>
  </si>
  <si>
    <t>Ⅰ-16064</t>
  </si>
  <si>
    <t>213D勢力004</t>
  </si>
  <si>
    <t>Ⅰ-16065</t>
  </si>
  <si>
    <t>213D勢力005</t>
  </si>
  <si>
    <t>Ⅱ-16060</t>
  </si>
  <si>
    <t>213D勢力006</t>
  </si>
  <si>
    <t>Ⅱ-16061</t>
  </si>
  <si>
    <t>213D勢力007</t>
  </si>
  <si>
    <t>Ⅰ-13016</t>
  </si>
  <si>
    <t>千躰</t>
  </si>
  <si>
    <t>213K千躰001</t>
  </si>
  <si>
    <t>Ⅰ-0663</t>
  </si>
  <si>
    <t>213D千躰001</t>
  </si>
  <si>
    <t>Ⅰ-16066</t>
  </si>
  <si>
    <t>213D千躰002</t>
  </si>
  <si>
    <t>Ⅰ-16068</t>
  </si>
  <si>
    <t>213D千躰003</t>
  </si>
  <si>
    <t>Ⅰ-16069</t>
  </si>
  <si>
    <t>213D千躰004</t>
  </si>
  <si>
    <t>Ⅱ-16067</t>
  </si>
  <si>
    <t>徳富</t>
  </si>
  <si>
    <t>213K徳富001</t>
  </si>
  <si>
    <t>Ⅰ-0666</t>
  </si>
  <si>
    <t>213K徳富002</t>
  </si>
  <si>
    <t>Ⅰ-0667</t>
  </si>
  <si>
    <t>213K徳富003</t>
  </si>
  <si>
    <t>Ⅰ-0668</t>
  </si>
  <si>
    <t>213D徳富001</t>
  </si>
  <si>
    <t>Ⅰ-16056</t>
  </si>
  <si>
    <t>213D徳富002</t>
  </si>
  <si>
    <t>Ⅰ-16057</t>
  </si>
  <si>
    <t>213D徳富003</t>
  </si>
  <si>
    <t>Ⅰ-16058</t>
  </si>
  <si>
    <t>213D徳富004</t>
  </si>
  <si>
    <t>Ⅱ-16059</t>
  </si>
  <si>
    <t>殿谷</t>
  </si>
  <si>
    <t>213K殿谷001</t>
  </si>
  <si>
    <t>Ⅰ-677</t>
  </si>
  <si>
    <t>213K殿谷002</t>
  </si>
  <si>
    <t>Ⅰ-678</t>
  </si>
  <si>
    <t>213K殿谷003</t>
  </si>
  <si>
    <t>Ⅰ-676</t>
  </si>
  <si>
    <t>213D殿谷001</t>
  </si>
  <si>
    <t>Ⅱ-16008</t>
  </si>
  <si>
    <t>野間</t>
  </si>
  <si>
    <t>213K野間001</t>
  </si>
  <si>
    <t>Ⅰ-691</t>
  </si>
  <si>
    <t>213K野間002</t>
  </si>
  <si>
    <t>Ⅰ-693</t>
  </si>
  <si>
    <t>213D野間001</t>
  </si>
  <si>
    <t>Ⅱ-16013</t>
  </si>
  <si>
    <t>213D野間002</t>
  </si>
  <si>
    <t>Ⅱ-16014</t>
  </si>
  <si>
    <t>稗田</t>
  </si>
  <si>
    <t>213K稗田001</t>
  </si>
  <si>
    <t>Ⅰ-695</t>
  </si>
  <si>
    <t>213K稗田002</t>
  </si>
  <si>
    <t>Ⅱ-507</t>
  </si>
  <si>
    <t>213D稗田001</t>
  </si>
  <si>
    <t>Ⅰ-16015</t>
  </si>
  <si>
    <t>213D稗田002</t>
  </si>
  <si>
    <t>Ⅰ-16016</t>
  </si>
  <si>
    <t>213D稗田003</t>
  </si>
  <si>
    <t>Ⅰ-16017</t>
  </si>
  <si>
    <t>213D稗田004</t>
  </si>
  <si>
    <t>Ⅱ-16018</t>
  </si>
  <si>
    <t>213D稗田005</t>
  </si>
  <si>
    <t>Ⅱ-16019</t>
  </si>
  <si>
    <t>213D稗田006</t>
  </si>
  <si>
    <t>Ⅱ-16020</t>
  </si>
  <si>
    <t>213D稗田007</t>
  </si>
  <si>
    <t>Ⅱ-16021</t>
  </si>
  <si>
    <t>松木</t>
  </si>
  <si>
    <t>213D松木001</t>
  </si>
  <si>
    <t>Ⅰ-16034</t>
  </si>
  <si>
    <t>213D松木002</t>
  </si>
  <si>
    <t>Ⅰ-16035</t>
  </si>
  <si>
    <t>213D松木003</t>
  </si>
  <si>
    <t>Ⅰ-16036</t>
  </si>
  <si>
    <t>213D松木004</t>
  </si>
  <si>
    <t>Ⅱ-16054</t>
  </si>
  <si>
    <t>弥上</t>
  </si>
  <si>
    <t>213K弥上001</t>
  </si>
  <si>
    <t>Ⅱ-511</t>
  </si>
  <si>
    <t>213D弥上001</t>
  </si>
  <si>
    <t>Ⅰ-16042</t>
  </si>
  <si>
    <t>213K吉原001</t>
  </si>
  <si>
    <t>213K吉原002</t>
  </si>
  <si>
    <t>Ⅰ-2185</t>
  </si>
  <si>
    <t>213D吉原001</t>
  </si>
  <si>
    <t>Ⅰ-16040</t>
  </si>
  <si>
    <t>213D吉原002</t>
  </si>
  <si>
    <t>Ⅰ-16041</t>
  </si>
  <si>
    <t>山陽町</t>
  </si>
  <si>
    <t>上仁保</t>
  </si>
  <si>
    <t>213D上仁保001</t>
  </si>
  <si>
    <t>Ⅰ-14004</t>
  </si>
  <si>
    <t>213D上仁保002</t>
  </si>
  <si>
    <t>Ⅰ-14005</t>
  </si>
  <si>
    <t>213D上仁保003</t>
  </si>
  <si>
    <t>Ⅰ-14007</t>
  </si>
  <si>
    <t>213D上仁保004</t>
  </si>
  <si>
    <t>Ⅱ-14006</t>
  </si>
  <si>
    <t>鴨前</t>
  </si>
  <si>
    <t>213K鴨前001</t>
  </si>
  <si>
    <t>213K鴨前002</t>
  </si>
  <si>
    <t>213D鴨前001</t>
  </si>
  <si>
    <t>Ⅰ-14011</t>
  </si>
  <si>
    <t>213D鴨前002</t>
  </si>
  <si>
    <t>Ⅰ-14012</t>
  </si>
  <si>
    <t>213D鴨前003</t>
  </si>
  <si>
    <t>Ⅲ-14013</t>
  </si>
  <si>
    <t>213D鴨前004</t>
  </si>
  <si>
    <t>Ⅲ-14014</t>
  </si>
  <si>
    <t>神田</t>
  </si>
  <si>
    <t>213K神田001</t>
  </si>
  <si>
    <t>斎富</t>
  </si>
  <si>
    <t>213K斎富001</t>
  </si>
  <si>
    <t>213D斎富001</t>
  </si>
  <si>
    <t>Ⅱ-14023</t>
  </si>
  <si>
    <t>213J斎富001</t>
  </si>
  <si>
    <t>23</t>
  </si>
  <si>
    <t>桜が丘西</t>
  </si>
  <si>
    <t>213K桜が丘西001</t>
  </si>
  <si>
    <t>Ⅱ-482</t>
  </si>
  <si>
    <t>桜ヶ丘西一丁目</t>
  </si>
  <si>
    <t>213D桜ヶ丘西一丁目001</t>
  </si>
  <si>
    <t>Ⅰ-14016</t>
  </si>
  <si>
    <t>下仁保</t>
  </si>
  <si>
    <t>213K下仁保001</t>
  </si>
  <si>
    <t>213K下仁保002</t>
  </si>
  <si>
    <t>213D下仁保001</t>
  </si>
  <si>
    <t>Ⅰ-14008</t>
  </si>
  <si>
    <t>213D下仁保002</t>
  </si>
  <si>
    <t>Ⅱ-14009</t>
  </si>
  <si>
    <t>高屋</t>
  </si>
  <si>
    <t>213K高屋001</t>
  </si>
  <si>
    <t>立川</t>
  </si>
  <si>
    <t>213K立川001</t>
  </si>
  <si>
    <t>斗有</t>
  </si>
  <si>
    <t>213D斗有001</t>
  </si>
  <si>
    <t>Ⅰ-14001-1</t>
  </si>
  <si>
    <t>213D斗有002</t>
  </si>
  <si>
    <t>Ⅰ-14001-2</t>
  </si>
  <si>
    <t>213D斗有003</t>
  </si>
  <si>
    <t>Ⅰ-14002</t>
  </si>
  <si>
    <t>213D斗有004</t>
  </si>
  <si>
    <t>Ⅰ-14003</t>
  </si>
  <si>
    <t>213K長尾001</t>
  </si>
  <si>
    <t>213J長尾001</t>
  </si>
  <si>
    <t>24</t>
  </si>
  <si>
    <t>213K中島001</t>
  </si>
  <si>
    <t>中島(B)</t>
  </si>
  <si>
    <t>213K中島002</t>
  </si>
  <si>
    <t>中島（C）</t>
  </si>
  <si>
    <t>213D中島001</t>
  </si>
  <si>
    <t>Ⅰ-14018</t>
  </si>
  <si>
    <t>213D中島002</t>
  </si>
  <si>
    <t>Ⅱ-14017</t>
  </si>
  <si>
    <t>213D中島003</t>
  </si>
  <si>
    <t>Ⅱ-14019</t>
  </si>
  <si>
    <t>213D中島004</t>
  </si>
  <si>
    <t>Ⅱ-14021</t>
  </si>
  <si>
    <t>213D中島005</t>
  </si>
  <si>
    <t>Ⅱ-14022</t>
  </si>
  <si>
    <t>213D中島006</t>
  </si>
  <si>
    <t>Ⅲ-14020</t>
  </si>
  <si>
    <t>西中</t>
  </si>
  <si>
    <t>213D西中001</t>
  </si>
  <si>
    <t>Ⅱ-14010</t>
  </si>
  <si>
    <t>日古木</t>
  </si>
  <si>
    <t>213K日古木001</t>
  </si>
  <si>
    <t>213D日古木001</t>
  </si>
  <si>
    <t>Ⅱ-14015</t>
  </si>
  <si>
    <t>穂崎</t>
  </si>
  <si>
    <t>213K穂崎001</t>
  </si>
  <si>
    <t>Ⅰ-0642</t>
  </si>
  <si>
    <t>213K穂崎002</t>
  </si>
  <si>
    <t>Ⅰ-0643</t>
  </si>
  <si>
    <t>213D穂崎001</t>
  </si>
  <si>
    <t>Ⅰ-14036</t>
  </si>
  <si>
    <t>213D穂崎002</t>
  </si>
  <si>
    <t>Ⅰ-14037</t>
  </si>
  <si>
    <t>213D穂崎003</t>
  </si>
  <si>
    <t>Ⅰ-14038</t>
  </si>
  <si>
    <t>馬屋</t>
  </si>
  <si>
    <t>213K馬屋001</t>
  </si>
  <si>
    <t>Ⅱ-0484</t>
  </si>
  <si>
    <t>213D馬屋001</t>
  </si>
  <si>
    <t>Ⅰ-14024</t>
  </si>
  <si>
    <t>213D馬屋002</t>
  </si>
  <si>
    <t>Ⅰ-14025</t>
  </si>
  <si>
    <t>213D馬屋003</t>
  </si>
  <si>
    <t>Ⅰ-14026</t>
  </si>
  <si>
    <t>213D馬屋004</t>
  </si>
  <si>
    <t>Ⅰ-14027</t>
  </si>
  <si>
    <t>213D馬屋005</t>
  </si>
  <si>
    <t>Ⅰ-14028</t>
  </si>
  <si>
    <t>213D馬屋006</t>
  </si>
  <si>
    <t>Ⅰ-14031</t>
  </si>
  <si>
    <t>213D馬屋007</t>
  </si>
  <si>
    <t>Ⅰ-14030</t>
  </si>
  <si>
    <t>213J馬屋001</t>
  </si>
  <si>
    <t>南方</t>
  </si>
  <si>
    <t>213K南方001</t>
  </si>
  <si>
    <t>213D南方001</t>
  </si>
  <si>
    <t>Ⅰ-14034</t>
  </si>
  <si>
    <t>213D南方002</t>
  </si>
  <si>
    <t>Ⅰ-14035</t>
  </si>
  <si>
    <t>213J南方001</t>
  </si>
  <si>
    <t>213D和田001</t>
  </si>
  <si>
    <t>Ⅰ-14032</t>
  </si>
  <si>
    <t>213D和田002</t>
  </si>
  <si>
    <t>Ⅰ-14033</t>
  </si>
  <si>
    <t>吉井町</t>
  </si>
  <si>
    <t>石</t>
  </si>
  <si>
    <t>213K石001</t>
  </si>
  <si>
    <t>Ⅰ-2191</t>
  </si>
  <si>
    <t>213K石002</t>
  </si>
  <si>
    <t>Ⅱ-0548</t>
  </si>
  <si>
    <t>213K石003</t>
  </si>
  <si>
    <t>Ⅱ-0549</t>
  </si>
  <si>
    <t>213K石004</t>
  </si>
  <si>
    <t>Ⅱ-0550</t>
  </si>
  <si>
    <t>213K石005</t>
  </si>
  <si>
    <t>Ⅱ-0551</t>
  </si>
  <si>
    <t>213K石006</t>
  </si>
  <si>
    <t>Ⅲ-0085</t>
  </si>
  <si>
    <t>213D石001</t>
  </si>
  <si>
    <t>Ⅱ-17106-2</t>
  </si>
  <si>
    <t>213D石002</t>
  </si>
  <si>
    <t>Ⅱ-17107</t>
  </si>
  <si>
    <t>213D石003</t>
  </si>
  <si>
    <t>Ⅱ-17108</t>
  </si>
  <si>
    <t>213D石004</t>
  </si>
  <si>
    <t>Ⅱ-17109</t>
  </si>
  <si>
    <t>213D石005</t>
  </si>
  <si>
    <t>Ⅱ-17112</t>
  </si>
  <si>
    <t>213D石006</t>
  </si>
  <si>
    <t>Ⅱ-17113</t>
  </si>
  <si>
    <t>213D石007</t>
  </si>
  <si>
    <t>Ⅱ-17114</t>
  </si>
  <si>
    <t>石上</t>
  </si>
  <si>
    <t>213K石上001</t>
  </si>
  <si>
    <t>Ⅱ-522</t>
  </si>
  <si>
    <t>213D石上001</t>
  </si>
  <si>
    <t>Ⅱ-17025</t>
  </si>
  <si>
    <t>213D石上002</t>
  </si>
  <si>
    <t>Ⅱ-17026</t>
  </si>
  <si>
    <t>213D石上003</t>
  </si>
  <si>
    <t>Ⅱ-17028</t>
  </si>
  <si>
    <t>稲蒔</t>
  </si>
  <si>
    <t>213K稲蒔001</t>
  </si>
  <si>
    <t>Ⅰ-0709</t>
  </si>
  <si>
    <t>213K稲蒔002</t>
  </si>
  <si>
    <t>Ⅱ-0540</t>
  </si>
  <si>
    <t>213K稲蒔003</t>
  </si>
  <si>
    <t>Ⅰ-0708</t>
  </si>
  <si>
    <t>213D稲蒔001</t>
  </si>
  <si>
    <t>Ⅰ-17090</t>
  </si>
  <si>
    <t>213D稲蒔002</t>
  </si>
  <si>
    <t>Ⅰ-17089</t>
  </si>
  <si>
    <t>213D稲蒔003</t>
  </si>
  <si>
    <t>Ⅱ-17088</t>
  </si>
  <si>
    <t>213D稲蒔004</t>
  </si>
  <si>
    <t>Ⅱ-17093</t>
  </si>
  <si>
    <t>213D稲蒔005</t>
  </si>
  <si>
    <t>Ⅱ-17094</t>
  </si>
  <si>
    <t>213D稲蒔006</t>
  </si>
  <si>
    <t>Ⅱ-17095</t>
  </si>
  <si>
    <t>213D稲蒔007</t>
  </si>
  <si>
    <t>Ⅰ-17091</t>
  </si>
  <si>
    <t>213D稲蒔008</t>
  </si>
  <si>
    <t>Ⅰ-17092</t>
  </si>
  <si>
    <t>小鎌</t>
  </si>
  <si>
    <t>213K小鎌001</t>
  </si>
  <si>
    <t>Ⅰ-699</t>
  </si>
  <si>
    <t>213K小鎌002</t>
  </si>
  <si>
    <t>Ⅱ-523</t>
  </si>
  <si>
    <t>213D小鎌001</t>
  </si>
  <si>
    <t>Ⅰ-17029</t>
  </si>
  <si>
    <t>213D小鎌002</t>
  </si>
  <si>
    <t>Ⅱ-17021</t>
  </si>
  <si>
    <t>河原屋</t>
  </si>
  <si>
    <t>213K河原屋001</t>
  </si>
  <si>
    <t>Ⅰ-0716</t>
  </si>
  <si>
    <t>213K河原屋002</t>
  </si>
  <si>
    <t>Ⅱ-0514</t>
  </si>
  <si>
    <t>213K河原屋003</t>
  </si>
  <si>
    <t>Ⅱ-0515</t>
  </si>
  <si>
    <t>213K河原屋004</t>
  </si>
  <si>
    <t>Ⅱ-0516</t>
  </si>
  <si>
    <t>213D河原屋001</t>
  </si>
  <si>
    <t>Ⅰ-17003-1</t>
  </si>
  <si>
    <t>213D河原屋002</t>
  </si>
  <si>
    <t>Ⅰ-17003-2</t>
  </si>
  <si>
    <t>213J河原屋001</t>
  </si>
  <si>
    <t>宗田</t>
  </si>
  <si>
    <t>草生</t>
  </si>
  <si>
    <t>213K草生001</t>
  </si>
  <si>
    <t>Ⅰ-0717</t>
  </si>
  <si>
    <t>213D草生001</t>
  </si>
  <si>
    <t>Ⅰ-17005</t>
  </si>
  <si>
    <t>213D草生002</t>
  </si>
  <si>
    <t>Ⅰ-17007</t>
  </si>
  <si>
    <t>213D草生003</t>
  </si>
  <si>
    <t>Ⅱ-17006-2</t>
  </si>
  <si>
    <t>213D草生004</t>
  </si>
  <si>
    <t>Ⅱ-17008</t>
  </si>
  <si>
    <t>黒沢</t>
  </si>
  <si>
    <t>213K黒沢001</t>
  </si>
  <si>
    <t>Ⅱ-0530</t>
  </si>
  <si>
    <t>213K黒沢002</t>
  </si>
  <si>
    <t>Ⅱ-0533</t>
  </si>
  <si>
    <t>213D黒沢001</t>
  </si>
  <si>
    <t>Ⅰ-17048-1</t>
  </si>
  <si>
    <t>213D黒沢002</t>
  </si>
  <si>
    <t>Ⅰ-17048-2</t>
  </si>
  <si>
    <t>213D黒沢003</t>
  </si>
  <si>
    <t>Ⅰ-17049</t>
  </si>
  <si>
    <t>213D黒沢004</t>
  </si>
  <si>
    <t>Ⅱ-17044</t>
  </si>
  <si>
    <t>213D黒沢005</t>
  </si>
  <si>
    <t>Ⅱ-17045</t>
  </si>
  <si>
    <t>213D黒沢006</t>
  </si>
  <si>
    <t>Ⅱ-17046-2</t>
  </si>
  <si>
    <t>213D黒沢007</t>
  </si>
  <si>
    <t>Ⅱ-17047</t>
  </si>
  <si>
    <t>黒本</t>
  </si>
  <si>
    <t>213K黒本001</t>
  </si>
  <si>
    <t>Ⅰ-2187</t>
  </si>
  <si>
    <t>213K黒本002</t>
  </si>
  <si>
    <t>Ⅰ-2188</t>
  </si>
  <si>
    <t>213K黒本003</t>
  </si>
  <si>
    <t>Ⅰ-2189</t>
  </si>
  <si>
    <t>213D黒本001</t>
  </si>
  <si>
    <t>Ⅰ-17038</t>
  </si>
  <si>
    <t>213D黒本002</t>
  </si>
  <si>
    <t>Ⅰ-17010</t>
  </si>
  <si>
    <t>213D黒本003</t>
  </si>
  <si>
    <t>Ⅰ-17012</t>
  </si>
  <si>
    <t>213D黒本004</t>
  </si>
  <si>
    <t>Ⅰ-17039</t>
  </si>
  <si>
    <t>213D黒本005</t>
  </si>
  <si>
    <t>Ⅰ-17040</t>
  </si>
  <si>
    <t>213D黒本006</t>
  </si>
  <si>
    <t>Ⅱ-17011</t>
  </si>
  <si>
    <t>213D黒本007</t>
  </si>
  <si>
    <t>Ⅱ-17042</t>
  </si>
  <si>
    <t>光木</t>
  </si>
  <si>
    <t>213D光木001</t>
  </si>
  <si>
    <t>Ⅰ-17087</t>
  </si>
  <si>
    <t>213D光木002</t>
  </si>
  <si>
    <t>Ⅱ-17115</t>
  </si>
  <si>
    <t>213D光木003</t>
  </si>
  <si>
    <t>Ⅱ-17116</t>
  </si>
  <si>
    <t>213D光木004</t>
  </si>
  <si>
    <t>Ⅰ-17083</t>
  </si>
  <si>
    <t>213D光木005</t>
  </si>
  <si>
    <t>Ⅰ-17084</t>
  </si>
  <si>
    <t>213D光木006</t>
  </si>
  <si>
    <t>Ⅰ-17086</t>
  </si>
  <si>
    <t>213D光木007</t>
  </si>
  <si>
    <t>Ⅱ-17085</t>
  </si>
  <si>
    <t>是里</t>
  </si>
  <si>
    <t>213K是里001</t>
  </si>
  <si>
    <t>Ⅰ-0713</t>
  </si>
  <si>
    <t>213K是里002</t>
  </si>
  <si>
    <t>Ⅰ-0714</t>
  </si>
  <si>
    <t>213K是里003</t>
  </si>
  <si>
    <t>Ⅱ-0517</t>
  </si>
  <si>
    <t>塩木</t>
  </si>
  <si>
    <t>213K塩木001</t>
  </si>
  <si>
    <t>Ⅰ-706</t>
  </si>
  <si>
    <t>213K塩木002</t>
  </si>
  <si>
    <t>Ⅰ-705</t>
  </si>
  <si>
    <t>213K塩木003</t>
  </si>
  <si>
    <t>Ⅱ-543</t>
  </si>
  <si>
    <t>213K塩木004</t>
  </si>
  <si>
    <t>Ⅱ-544</t>
  </si>
  <si>
    <t>213D塩木001</t>
  </si>
  <si>
    <t>Ⅰ-17074</t>
  </si>
  <si>
    <t>213D塩木002</t>
  </si>
  <si>
    <t>Ⅰ-17081</t>
  </si>
  <si>
    <t>213D塩木003</t>
  </si>
  <si>
    <t>Ⅰ-17082</t>
  </si>
  <si>
    <t>213D塩木004</t>
  </si>
  <si>
    <t>Ⅰ-17072</t>
  </si>
  <si>
    <t>213D塩木005</t>
  </si>
  <si>
    <t>Ⅱ-17075</t>
  </si>
  <si>
    <t>213D塩木006</t>
  </si>
  <si>
    <t>Ⅱ-17076</t>
  </si>
  <si>
    <t>213D塩木007</t>
  </si>
  <si>
    <t>Ⅱ-17077</t>
  </si>
  <si>
    <t>213D塩木008</t>
  </si>
  <si>
    <t>Ⅱ-17078</t>
  </si>
  <si>
    <t>213D塩木009</t>
  </si>
  <si>
    <t>Ⅱ-17079</t>
  </si>
  <si>
    <t>213D塩木010</t>
  </si>
  <si>
    <t>Ⅱ-17080</t>
  </si>
  <si>
    <t>周匝</t>
  </si>
  <si>
    <t>213K周匝001</t>
  </si>
  <si>
    <t>Ⅰ-2186</t>
  </si>
  <si>
    <t>213K周匝002</t>
  </si>
  <si>
    <t>Ⅱ-0531</t>
  </si>
  <si>
    <t>213K周匝003</t>
  </si>
  <si>
    <t>Ⅱ-0532</t>
  </si>
  <si>
    <t>213K周匝004</t>
  </si>
  <si>
    <t>Ⅱ-0545</t>
  </si>
  <si>
    <t>213D周匝001</t>
  </si>
  <si>
    <t>Ⅰ-17016</t>
  </si>
  <si>
    <t>213D周匝002</t>
  </si>
  <si>
    <t>Ⅰ-17014</t>
  </si>
  <si>
    <t>213D周匝003</t>
  </si>
  <si>
    <t>Ⅰ-17015</t>
  </si>
  <si>
    <t>213D周匝004</t>
  </si>
  <si>
    <t>Ⅰ-17017</t>
  </si>
  <si>
    <t>滝山</t>
  </si>
  <si>
    <t>213K滝山001</t>
  </si>
  <si>
    <t>Ⅰ-0711</t>
  </si>
  <si>
    <t>213K滝山002</t>
  </si>
  <si>
    <t>Ⅰ-0712</t>
  </si>
  <si>
    <t>213K滝山003</t>
  </si>
  <si>
    <t>Ⅰ-2190</t>
  </si>
  <si>
    <t>213K滝山004</t>
  </si>
  <si>
    <t>Ⅱ-0525</t>
  </si>
  <si>
    <t>213K滝山005</t>
  </si>
  <si>
    <t>Ⅱ-0526</t>
  </si>
  <si>
    <t>213K滝山006</t>
  </si>
  <si>
    <t>Ⅱ-0527</t>
  </si>
  <si>
    <t>213K滝山007</t>
  </si>
  <si>
    <t>Ⅱ-0528</t>
  </si>
  <si>
    <t>213D滝山001</t>
  </si>
  <si>
    <t>Ⅰ-17032</t>
  </si>
  <si>
    <t>213D滝山002</t>
  </si>
  <si>
    <t>Ⅰ-17034</t>
  </si>
  <si>
    <t>213D滝山003</t>
  </si>
  <si>
    <t>Ⅰ-17036</t>
  </si>
  <si>
    <t>213D滝山004</t>
  </si>
  <si>
    <t>Ⅱ-17001</t>
  </si>
  <si>
    <t>213D滝山005</t>
  </si>
  <si>
    <t>Ⅱ-17002</t>
  </si>
  <si>
    <t>213D滝山006</t>
  </si>
  <si>
    <t>Ⅱ-17033</t>
  </si>
  <si>
    <t>213D滝山007</t>
  </si>
  <si>
    <t>Ⅱ-17035</t>
  </si>
  <si>
    <t>213D滝山008</t>
  </si>
  <si>
    <t>Ⅱ-17037</t>
  </si>
  <si>
    <t>213D滝山009</t>
  </si>
  <si>
    <t>Ⅱ-17043-3</t>
  </si>
  <si>
    <t>戸津野</t>
  </si>
  <si>
    <t>213D戸津野001</t>
  </si>
  <si>
    <t>Ⅱ-17043-1</t>
  </si>
  <si>
    <t>213D戸津野002</t>
  </si>
  <si>
    <t>Ⅱ-17043-2</t>
  </si>
  <si>
    <t>中勢実</t>
  </si>
  <si>
    <t>213K中勢実001</t>
  </si>
  <si>
    <t>Ⅰ-707</t>
  </si>
  <si>
    <t>213J中勢実001</t>
  </si>
  <si>
    <t>27</t>
  </si>
  <si>
    <t>中畑</t>
  </si>
  <si>
    <t>213D中畑001</t>
  </si>
  <si>
    <t>Ⅰ-17031</t>
  </si>
  <si>
    <t>仁堀中</t>
  </si>
  <si>
    <t>213K仁堀中001</t>
  </si>
  <si>
    <t>Ⅱ-546</t>
  </si>
  <si>
    <t>213K仁堀中002</t>
  </si>
  <si>
    <t>Ⅱ-547</t>
  </si>
  <si>
    <t>213D仁堀中001</t>
  </si>
  <si>
    <t>Ⅰ-17101</t>
  </si>
  <si>
    <t>213D仁堀中002</t>
  </si>
  <si>
    <t>Ⅰ-17102</t>
  </si>
  <si>
    <t>213D仁堀中003</t>
  </si>
  <si>
    <t>Ⅱ-17061</t>
  </si>
  <si>
    <t>213D仁堀中004</t>
  </si>
  <si>
    <t>Ⅱ-17062</t>
  </si>
  <si>
    <t>213D仁堀中005</t>
  </si>
  <si>
    <t>Ⅱ-17063</t>
  </si>
  <si>
    <t>213D仁堀中006</t>
  </si>
  <si>
    <t>Ⅱ-17064</t>
  </si>
  <si>
    <t>213D仁堀中007</t>
  </si>
  <si>
    <t>Ⅱ-17065</t>
  </si>
  <si>
    <t>213D仁堀中008</t>
  </si>
  <si>
    <t>Ⅱ-17096</t>
  </si>
  <si>
    <t>213D仁堀中009</t>
  </si>
  <si>
    <t>Ⅱ-17097</t>
  </si>
  <si>
    <t>213D仁堀中010</t>
  </si>
  <si>
    <t>Ⅱ-17098</t>
  </si>
  <si>
    <t>213D仁堀中011</t>
  </si>
  <si>
    <t>Ⅱ-17099</t>
  </si>
  <si>
    <t>213D仁堀中012</t>
  </si>
  <si>
    <t>Ⅱ-17100</t>
  </si>
  <si>
    <t>仁堀西</t>
  </si>
  <si>
    <t>213K仁堀西001</t>
  </si>
  <si>
    <t>Ⅱ-518</t>
  </si>
  <si>
    <t>213K仁堀西002</t>
  </si>
  <si>
    <t>Ⅱ-519</t>
  </si>
  <si>
    <t>213K仁堀西003</t>
  </si>
  <si>
    <t>Ⅱ-520</t>
  </si>
  <si>
    <t>213K仁堀西004</t>
  </si>
  <si>
    <t>Ⅱ-521</t>
  </si>
  <si>
    <t>213D仁堀西001</t>
  </si>
  <si>
    <t>Ⅱ-17020</t>
  </si>
  <si>
    <t>213D仁堀西002</t>
  </si>
  <si>
    <t>Ⅱ-17024</t>
  </si>
  <si>
    <t>213D仁堀西003</t>
  </si>
  <si>
    <t>Ⅱ-17059</t>
  </si>
  <si>
    <t>213D仁堀西004</t>
  </si>
  <si>
    <t>Ⅱ-17060</t>
  </si>
  <si>
    <t>仁堀東</t>
  </si>
  <si>
    <t>213K仁堀東001</t>
  </si>
  <si>
    <t>Ⅰ-704</t>
  </si>
  <si>
    <t>213K仁堀東002</t>
  </si>
  <si>
    <t>Ⅱ-541</t>
  </si>
  <si>
    <t>213K仁堀東003</t>
  </si>
  <si>
    <t>Ⅱ-542</t>
  </si>
  <si>
    <t>213K仁堀東004</t>
  </si>
  <si>
    <t>Ⅲ-84</t>
  </si>
  <si>
    <t>213D仁堀東001</t>
  </si>
  <si>
    <t>Ⅰ-17066</t>
  </si>
  <si>
    <t>213D仁堀東002</t>
  </si>
  <si>
    <t>Ⅰ-17067</t>
  </si>
  <si>
    <t>213D仁堀東003</t>
  </si>
  <si>
    <t>Ⅰ-17068</t>
  </si>
  <si>
    <t>213D仁堀東004</t>
  </si>
  <si>
    <t>Ⅰ-17069</t>
  </si>
  <si>
    <t>213D仁堀東005</t>
  </si>
  <si>
    <t>Ⅰ-17070</t>
  </si>
  <si>
    <t>213D仁堀東006</t>
  </si>
  <si>
    <t>Ⅱ-17071</t>
  </si>
  <si>
    <t>広戸</t>
  </si>
  <si>
    <t>213K広戸001</t>
  </si>
  <si>
    <t>Ⅰ-701</t>
  </si>
  <si>
    <t>213K広戸002</t>
  </si>
  <si>
    <t>213K福田001</t>
  </si>
  <si>
    <t>Ⅰ-0710</t>
  </si>
  <si>
    <t>213K福田002</t>
  </si>
  <si>
    <t>Ⅰ-2192</t>
  </si>
  <si>
    <t>213K福田003</t>
  </si>
  <si>
    <t>Ⅱ-0536</t>
  </si>
  <si>
    <t>213K福田004</t>
  </si>
  <si>
    <t>Ⅱ-0537</t>
  </si>
  <si>
    <t>213K福田005</t>
  </si>
  <si>
    <t>Ⅱ-0538</t>
  </si>
  <si>
    <t>213K福田006</t>
  </si>
  <si>
    <t>Ⅱ-0539</t>
  </si>
  <si>
    <t>213D福田001</t>
  </si>
  <si>
    <t>Ⅱ-17058</t>
  </si>
  <si>
    <t>213D福田002</t>
  </si>
  <si>
    <t>Ⅰ-17051</t>
  </si>
  <si>
    <t>213D福田003</t>
  </si>
  <si>
    <t>Ⅰ-17052</t>
  </si>
  <si>
    <t>213D福田004</t>
  </si>
  <si>
    <t>Ⅰ-17053</t>
  </si>
  <si>
    <t>213D福田005</t>
  </si>
  <si>
    <t>Ⅰ-17054</t>
  </si>
  <si>
    <t>213D福田006</t>
  </si>
  <si>
    <t>Ⅱ-17050</t>
  </si>
  <si>
    <t>213D福田007</t>
  </si>
  <si>
    <t>Ⅱ-17055</t>
  </si>
  <si>
    <t>213D福田008</t>
  </si>
  <si>
    <t>Ⅱ-17056</t>
  </si>
  <si>
    <t>213D福田009</t>
  </si>
  <si>
    <t>Ⅱ-17057</t>
  </si>
  <si>
    <t>八島田</t>
  </si>
  <si>
    <t>213D八島田001</t>
  </si>
  <si>
    <t>Ⅱ-17104</t>
  </si>
  <si>
    <t>213D八島田002</t>
  </si>
  <si>
    <t>Ⅱ-17105-1</t>
  </si>
  <si>
    <t>213D八島田003</t>
  </si>
  <si>
    <t>Ⅱ-17105-2</t>
  </si>
  <si>
    <t>213D八島田004</t>
  </si>
  <si>
    <t>Ⅱ-17106-1</t>
  </si>
  <si>
    <t>213D八島田005</t>
  </si>
  <si>
    <t>Ⅱ-17110</t>
  </si>
  <si>
    <t>213D八島田006</t>
  </si>
  <si>
    <t>Ⅰ-17111</t>
  </si>
  <si>
    <t>土砂災害警戒区域等の指定箇所一覧表（真庭市）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マニワ</t>
    </rPh>
    <rPh sb="20" eb="21">
      <t>シ</t>
    </rPh>
    <phoneticPr fontId="4"/>
  </si>
  <si>
    <t>落合町</t>
  </si>
  <si>
    <t>赤野</t>
  </si>
  <si>
    <t>214K赤野002</t>
  </si>
  <si>
    <t>Ⅰ-2652</t>
  </si>
  <si>
    <t>214K赤野003</t>
  </si>
  <si>
    <t>Ⅰ-2651</t>
  </si>
  <si>
    <t>214K赤野004</t>
  </si>
  <si>
    <t>2日</t>
  </si>
  <si>
    <t>Ⅰ-2054</t>
  </si>
  <si>
    <t>214K赤野005</t>
  </si>
  <si>
    <t>Ⅱ-1939</t>
  </si>
  <si>
    <t>214D赤野001</t>
  </si>
  <si>
    <t>Ⅰ-51122</t>
  </si>
  <si>
    <t>214D赤野002</t>
  </si>
  <si>
    <t>Ⅰ-51123-1</t>
  </si>
  <si>
    <t>214D赤野003</t>
  </si>
  <si>
    <t>Ⅰ-51123-2</t>
  </si>
  <si>
    <t>214D赤野004</t>
  </si>
  <si>
    <t>Ⅰ-51124</t>
  </si>
  <si>
    <t>214D赤野005</t>
  </si>
  <si>
    <t>Ⅰ-51169</t>
  </si>
  <si>
    <t>214D赤野006</t>
  </si>
  <si>
    <t>Ⅰ-51170</t>
  </si>
  <si>
    <t>214D赤野007</t>
  </si>
  <si>
    <t>Ⅱ-51146</t>
  </si>
  <si>
    <t>214D赤野008</t>
  </si>
  <si>
    <t>Ⅱ-51171</t>
  </si>
  <si>
    <t>214D赤野009</t>
  </si>
  <si>
    <t>Ⅲ-51121</t>
  </si>
  <si>
    <t>214D一色001</t>
  </si>
  <si>
    <t>Ⅰ-51186</t>
  </si>
  <si>
    <t>214D一色002</t>
  </si>
  <si>
    <t>Ⅰ-51189</t>
  </si>
  <si>
    <t>214D一色003</t>
  </si>
  <si>
    <t>Ⅰ-51183-1</t>
  </si>
  <si>
    <t>214D一色004</t>
  </si>
  <si>
    <t>Ⅰ-51183-2</t>
  </si>
  <si>
    <t>214D一色005</t>
  </si>
  <si>
    <t>Ⅰ-51184</t>
  </si>
  <si>
    <t>214D一色006</t>
  </si>
  <si>
    <t>Ⅰ-51185</t>
  </si>
  <si>
    <t>214D一色007</t>
  </si>
  <si>
    <t>Ⅰ-51188</t>
  </si>
  <si>
    <t>214D一色008</t>
  </si>
  <si>
    <t>Ⅰ-51190</t>
  </si>
  <si>
    <t>214D一色009</t>
  </si>
  <si>
    <t>Ⅰ-51191</t>
  </si>
  <si>
    <t>214D一色010</t>
  </si>
  <si>
    <t>Ⅱ-51187</t>
  </si>
  <si>
    <t>214D一色011</t>
  </si>
  <si>
    <t>Ⅱ-51192</t>
  </si>
  <si>
    <t>大庭</t>
  </si>
  <si>
    <t>214K大庭001</t>
  </si>
  <si>
    <t>Ⅰ-2640</t>
  </si>
  <si>
    <t>214K大庭002</t>
  </si>
  <si>
    <t>Ⅰ-2641</t>
  </si>
  <si>
    <t>214K大庭003</t>
  </si>
  <si>
    <t>Ⅱ-1929</t>
  </si>
  <si>
    <t>214D大庭001</t>
  </si>
  <si>
    <t>Ⅰ-51100</t>
  </si>
  <si>
    <t>214D大庭002</t>
  </si>
  <si>
    <t>Ⅰ-51101</t>
  </si>
  <si>
    <t>214D大庭003</t>
  </si>
  <si>
    <t>Ⅰ-51103</t>
  </si>
  <si>
    <t>214D大庭004</t>
  </si>
  <si>
    <t>Ⅰ-51104</t>
  </si>
  <si>
    <t>214D大庭005</t>
  </si>
  <si>
    <t>Ⅱ-51102</t>
  </si>
  <si>
    <t>落合垂水</t>
  </si>
  <si>
    <t>214K落合垂水001</t>
  </si>
  <si>
    <t>Ⅰ-1571</t>
  </si>
  <si>
    <t>214K落合垂水002</t>
  </si>
  <si>
    <t>Ⅰ-1572</t>
  </si>
  <si>
    <t>214K落合垂水003</t>
  </si>
  <si>
    <t>Ⅰ-1573</t>
  </si>
  <si>
    <t>214K落合垂水004</t>
  </si>
  <si>
    <t>Ⅰ-2057</t>
  </si>
  <si>
    <t>214K落合垂水005</t>
  </si>
  <si>
    <t>Ⅰ-2058</t>
  </si>
  <si>
    <t>214K落合垂水006</t>
  </si>
  <si>
    <t>Ⅱ-1940</t>
  </si>
  <si>
    <t>214K落合垂水007</t>
  </si>
  <si>
    <t>Ⅱ-1941</t>
  </si>
  <si>
    <t>214K落合垂水008</t>
  </si>
  <si>
    <t>Ⅱ-1928</t>
  </si>
  <si>
    <t>214K落合垂水009</t>
  </si>
  <si>
    <t>Ⅰ-2638</t>
  </si>
  <si>
    <t>214K落合垂水010</t>
  </si>
  <si>
    <t>Ⅰ-2648</t>
  </si>
  <si>
    <t>214D落合垂水001</t>
  </si>
  <si>
    <t>Ⅰ-51086</t>
  </si>
  <si>
    <t>214D落合垂水002</t>
  </si>
  <si>
    <t>Ⅰ-51087</t>
  </si>
  <si>
    <t>214D落合垂水003</t>
  </si>
  <si>
    <t>Ⅰ-51088</t>
  </si>
  <si>
    <t>214D落合垂水004</t>
  </si>
  <si>
    <t>Ⅰ-51155</t>
  </si>
  <si>
    <t>214D落合垂水005</t>
  </si>
  <si>
    <t>Ⅱ-51158</t>
  </si>
  <si>
    <t>214D落合垂水006</t>
  </si>
  <si>
    <t>Ⅰ-51157-1</t>
  </si>
  <si>
    <t>214D落合垂水007</t>
  </si>
  <si>
    <t>Ⅰ-51157-2</t>
  </si>
  <si>
    <t>214D落合垂水008</t>
  </si>
  <si>
    <t>Ⅱ-51083</t>
  </si>
  <si>
    <t>214D落合垂水009</t>
  </si>
  <si>
    <t>Ⅰ-51085</t>
  </si>
  <si>
    <t>214D落合垂水010</t>
  </si>
  <si>
    <t>Ⅰ-51153</t>
  </si>
  <si>
    <t>214D落合垂水011</t>
  </si>
  <si>
    <t>Ⅰ-51154</t>
  </si>
  <si>
    <t>214D落合垂水012</t>
  </si>
  <si>
    <t>Ⅰ-51156</t>
  </si>
  <si>
    <t>214D落合垂水013</t>
  </si>
  <si>
    <t>Ⅱ-51089</t>
  </si>
  <si>
    <t>214D垂水001</t>
  </si>
  <si>
    <t>Ⅰ-51084</t>
  </si>
  <si>
    <t>開田</t>
  </si>
  <si>
    <t>214K開田001</t>
  </si>
  <si>
    <t>Ⅰ-2645</t>
  </si>
  <si>
    <t>214K開田002</t>
  </si>
  <si>
    <t>Ⅱ-1931</t>
  </si>
  <si>
    <t>214K開田003</t>
  </si>
  <si>
    <t>Ⅰ-2644</t>
  </si>
  <si>
    <t>214K開田004</t>
  </si>
  <si>
    <t>Ⅱ-1930</t>
  </si>
  <si>
    <t>214D開田001</t>
  </si>
  <si>
    <t>Ⅰ-51115</t>
  </si>
  <si>
    <t>214D開田002</t>
  </si>
  <si>
    <t>Ⅰ-51116</t>
  </si>
  <si>
    <t>214D開田003</t>
  </si>
  <si>
    <t>Ⅰ-51117</t>
  </si>
  <si>
    <t>214D影001</t>
  </si>
  <si>
    <t>Ⅱ-51026-1</t>
  </si>
  <si>
    <t>214D影002</t>
  </si>
  <si>
    <t>Ⅱ-51026-2</t>
  </si>
  <si>
    <t>214D影003</t>
  </si>
  <si>
    <t>Ⅱ-51027-1</t>
  </si>
  <si>
    <t>214D影004</t>
  </si>
  <si>
    <t>Ⅱ-51027-2</t>
  </si>
  <si>
    <t>鹿田</t>
  </si>
  <si>
    <t>214K鹿田001</t>
  </si>
  <si>
    <t>Ⅰ-2654</t>
  </si>
  <si>
    <t>214K鹿田002</t>
  </si>
  <si>
    <t>Ⅱ-1968</t>
  </si>
  <si>
    <t>214D鹿田001</t>
  </si>
  <si>
    <t>Ⅰ-51218-1</t>
  </si>
  <si>
    <t>214D鹿田002</t>
  </si>
  <si>
    <t>Ⅰ-51218-2</t>
  </si>
  <si>
    <t>214D鹿田003</t>
  </si>
  <si>
    <t>Ⅰ-51221</t>
  </si>
  <si>
    <t>214D鹿田004</t>
  </si>
  <si>
    <t>Ⅰ-51219</t>
  </si>
  <si>
    <t>214D鹿田005</t>
  </si>
  <si>
    <t>辻谷川右谷①</t>
  </si>
  <si>
    <t>214D鹿田006</t>
  </si>
  <si>
    <t>Ⅱ-51195</t>
  </si>
  <si>
    <t>214D鹿田007</t>
  </si>
  <si>
    <t>Ⅱ-51196</t>
  </si>
  <si>
    <t>214D鹿田008</t>
  </si>
  <si>
    <t>Ⅱ-51197</t>
  </si>
  <si>
    <t>214D鹿田009</t>
  </si>
  <si>
    <t>Ⅱ-51220</t>
  </si>
  <si>
    <t>214D鹿田010</t>
  </si>
  <si>
    <t>Ⅱ-51222</t>
  </si>
  <si>
    <t>214D鹿田011</t>
  </si>
  <si>
    <t>Ⅲ-51217</t>
  </si>
  <si>
    <t>上市瀬</t>
  </si>
  <si>
    <t>214K上市瀬001</t>
  </si>
  <si>
    <t>檜下</t>
  </si>
  <si>
    <t>214D上市瀬001</t>
  </si>
  <si>
    <t>Ⅰ-51046</t>
  </si>
  <si>
    <t>214D上市瀬002</t>
  </si>
  <si>
    <t>Ⅰ-51118</t>
  </si>
  <si>
    <t>214D上市瀬003</t>
  </si>
  <si>
    <t>Ⅰ-51120</t>
  </si>
  <si>
    <t>214D上市瀬004</t>
  </si>
  <si>
    <t>Ⅱ-51045</t>
  </si>
  <si>
    <t>214D上市瀬005</t>
  </si>
  <si>
    <t>Ⅰ-51044</t>
  </si>
  <si>
    <t>上河内</t>
  </si>
  <si>
    <t>214K上河内001</t>
  </si>
  <si>
    <t>Ⅰ-2642</t>
  </si>
  <si>
    <t>214K上河内002</t>
  </si>
  <si>
    <t>Ⅰ-2643</t>
  </si>
  <si>
    <t>214K上河内003</t>
  </si>
  <si>
    <t>Ⅱ-1967</t>
  </si>
  <si>
    <t>214K上河内004</t>
  </si>
  <si>
    <t>Ⅱ-1953</t>
  </si>
  <si>
    <t>214K上河内005</t>
  </si>
  <si>
    <t>Ⅱ-1954</t>
  </si>
  <si>
    <t>214K上河内006</t>
  </si>
  <si>
    <t>Ⅱ-1955</t>
  </si>
  <si>
    <t>214K上河内007</t>
  </si>
  <si>
    <t>Ⅱ-1956</t>
  </si>
  <si>
    <t>214K上河内008</t>
  </si>
  <si>
    <t>Ⅱ-1957</t>
  </si>
  <si>
    <t>214K上河内009</t>
  </si>
  <si>
    <t>Ⅱ-1958</t>
  </si>
  <si>
    <t>214K上河内010</t>
  </si>
  <si>
    <t>Ⅱ-1959</t>
  </si>
  <si>
    <t>214K上河内011</t>
  </si>
  <si>
    <t>Ⅱ-1960</t>
  </si>
  <si>
    <t>214K上河内012</t>
  </si>
  <si>
    <t>Ⅱ-1961</t>
  </si>
  <si>
    <t>214K上河内013</t>
  </si>
  <si>
    <t>Ⅱ-1962</t>
  </si>
  <si>
    <t>214K上河内014</t>
  </si>
  <si>
    <t>Ⅱ-1963</t>
  </si>
  <si>
    <t>214K上河内015</t>
  </si>
  <si>
    <t>Ⅱ-1964</t>
  </si>
  <si>
    <t>214K上河内016</t>
  </si>
  <si>
    <t>Ⅱ-1965</t>
  </si>
  <si>
    <t>214K上河内017</t>
  </si>
  <si>
    <t>Ⅱ-1966</t>
  </si>
  <si>
    <t>214K上河内018</t>
  </si>
  <si>
    <t>西谷(E)</t>
  </si>
  <si>
    <t>214K上河内019</t>
  </si>
  <si>
    <t>西谷(F)</t>
  </si>
  <si>
    <t>214D上河内001</t>
  </si>
  <si>
    <t>Ⅰ-51090</t>
  </si>
  <si>
    <t>214D上河内002</t>
  </si>
  <si>
    <t>Ⅰ-51152</t>
  </si>
  <si>
    <t>214D上河内003</t>
  </si>
  <si>
    <t>Ⅱ-51091-1</t>
  </si>
  <si>
    <t>214D上河内004</t>
  </si>
  <si>
    <t>Ⅱ-51091-2</t>
  </si>
  <si>
    <t>214D上河内005</t>
  </si>
  <si>
    <t>Ⅱ-51092</t>
  </si>
  <si>
    <t>214D上河内006</t>
  </si>
  <si>
    <t>Ⅱ-51093</t>
  </si>
  <si>
    <t>214D上河内007</t>
  </si>
  <si>
    <t>Ⅱ-51094</t>
  </si>
  <si>
    <t>214D上河内008</t>
  </si>
  <si>
    <t>Ⅱ-51095</t>
  </si>
  <si>
    <t>214D上河内009</t>
  </si>
  <si>
    <t>Ⅱ-51096</t>
  </si>
  <si>
    <t>214D上河内010</t>
  </si>
  <si>
    <t>Ⅱ-51097</t>
  </si>
  <si>
    <t>214D上河内011</t>
  </si>
  <si>
    <t>Ⅱ-51098</t>
  </si>
  <si>
    <t>214D上河内012</t>
  </si>
  <si>
    <t>Ⅱ-51099</t>
  </si>
  <si>
    <t>214D上河内014</t>
  </si>
  <si>
    <t>Ⅱ-51112</t>
  </si>
  <si>
    <t>214D上河内015</t>
  </si>
  <si>
    <t>Ⅱ-51113</t>
  </si>
  <si>
    <t>214D上河内016</t>
  </si>
  <si>
    <t>Ⅰ-51111</t>
  </si>
  <si>
    <t>214D上河内017</t>
  </si>
  <si>
    <t>Ⅱ-51151</t>
  </si>
  <si>
    <t>214J上河内001</t>
  </si>
  <si>
    <t>木山</t>
  </si>
  <si>
    <t>214K木山001</t>
  </si>
  <si>
    <t>Ⅱ-1920</t>
  </si>
  <si>
    <t>214D木山001</t>
  </si>
  <si>
    <t>Ⅰ-51077-1</t>
  </si>
  <si>
    <t>214D木山002</t>
  </si>
  <si>
    <t>Ⅰ-51077-2</t>
  </si>
  <si>
    <t>214D木山003</t>
  </si>
  <si>
    <t>Ⅰ-51078</t>
  </si>
  <si>
    <t>214D木山004</t>
  </si>
  <si>
    <t>Ⅱ-51073</t>
  </si>
  <si>
    <t>214D木山005</t>
  </si>
  <si>
    <t>Ⅱ-51079</t>
  </si>
  <si>
    <t>214D木山006</t>
  </si>
  <si>
    <t>Ⅱ-51080</t>
  </si>
  <si>
    <t>214D木山007</t>
  </si>
  <si>
    <t>Ⅰ-51076-1</t>
  </si>
  <si>
    <t>214D木山008</t>
  </si>
  <si>
    <t>Ⅰ-51076-2</t>
  </si>
  <si>
    <t>栗原</t>
  </si>
  <si>
    <t>214K栗原001</t>
  </si>
  <si>
    <t>Ⅲ-212-1</t>
  </si>
  <si>
    <t>214K栗原002</t>
  </si>
  <si>
    <t>Ⅲ-212-2</t>
  </si>
  <si>
    <t>214D栗原001</t>
  </si>
  <si>
    <t>Ⅰ-51200</t>
  </si>
  <si>
    <t>214D栗原002</t>
  </si>
  <si>
    <t>19日</t>
  </si>
  <si>
    <t>Ⅰ-51201</t>
  </si>
  <si>
    <t>214D栗原003</t>
  </si>
  <si>
    <t>Ⅰ-51211</t>
  </si>
  <si>
    <t>214D栗原004</t>
  </si>
  <si>
    <t>Ⅰ-51193</t>
  </si>
  <si>
    <t>214D栗原005</t>
  </si>
  <si>
    <t>Ⅰ-51194</t>
  </si>
  <si>
    <t>214D栗原006</t>
  </si>
  <si>
    <t>Ⅰ-51204</t>
  </si>
  <si>
    <t>214D栗原007</t>
  </si>
  <si>
    <t>Ⅱ-51199</t>
  </si>
  <si>
    <t>214D栗原008</t>
  </si>
  <si>
    <t>Ⅱ-51202-1</t>
  </si>
  <si>
    <t>214D栗原009</t>
  </si>
  <si>
    <t>Ⅱ-51202-2</t>
  </si>
  <si>
    <t>214D栗原010</t>
  </si>
  <si>
    <t>Ⅱ-51202-3</t>
  </si>
  <si>
    <t>214D栗原011</t>
  </si>
  <si>
    <t>Ⅱ-51203-1</t>
  </si>
  <si>
    <t>214D栗原012</t>
  </si>
  <si>
    <t>Ⅱ-51203-2</t>
  </si>
  <si>
    <t>214D栗原013</t>
  </si>
  <si>
    <t>Ⅱ-51205-1</t>
  </si>
  <si>
    <t>214D栗原014</t>
  </si>
  <si>
    <t>Ⅱ-51205-2</t>
  </si>
  <si>
    <t>214D栗原015</t>
  </si>
  <si>
    <t>Ⅱ-51205-3</t>
  </si>
  <si>
    <t>214D栗原016</t>
  </si>
  <si>
    <t>Ⅱ-51207</t>
  </si>
  <si>
    <t>214D栗原017</t>
  </si>
  <si>
    <t>Ⅱ-51208</t>
  </si>
  <si>
    <t>214D栗原018</t>
  </si>
  <si>
    <t>Ⅱ-51209-1</t>
  </si>
  <si>
    <t>214D栗原019</t>
  </si>
  <si>
    <t>Ⅱ-51210</t>
  </si>
  <si>
    <t>214D栗原020</t>
  </si>
  <si>
    <t>Ⅱ-51212</t>
  </si>
  <si>
    <t>214D栗原021</t>
  </si>
  <si>
    <t>Ⅱ-51213</t>
  </si>
  <si>
    <t>214D栗原022</t>
  </si>
  <si>
    <t>Ⅱ-51214</t>
  </si>
  <si>
    <t>214D栗原023</t>
  </si>
  <si>
    <t>Ⅱ-51215</t>
  </si>
  <si>
    <t>214D栗原024</t>
  </si>
  <si>
    <t>Ⅱ-51216</t>
  </si>
  <si>
    <t>214D栗原025</t>
  </si>
  <si>
    <t>Ⅱ-51198</t>
  </si>
  <si>
    <t>古見</t>
  </si>
  <si>
    <t>214K古見001</t>
  </si>
  <si>
    <t>Ⅰ-2646</t>
  </si>
  <si>
    <t>214K古見002</t>
  </si>
  <si>
    <t>Ⅰ-2647</t>
  </si>
  <si>
    <t>214K古見003</t>
  </si>
  <si>
    <t>Ⅱ-1932</t>
  </si>
  <si>
    <t>214D古見001</t>
  </si>
  <si>
    <t>Ⅰ-51132</t>
  </si>
  <si>
    <t>214D古見002</t>
  </si>
  <si>
    <t>Ⅰ-51131</t>
  </si>
  <si>
    <t>214D古見003</t>
  </si>
  <si>
    <t>Ⅰ-51133</t>
  </si>
  <si>
    <t>214D古見004</t>
  </si>
  <si>
    <t>Ⅰ-51135</t>
  </si>
  <si>
    <t>214D古見005</t>
  </si>
  <si>
    <t>Ⅰ-51136</t>
  </si>
  <si>
    <t>214D古見006</t>
  </si>
  <si>
    <t>Ⅱ-51106</t>
  </si>
  <si>
    <t>214D古見007</t>
  </si>
  <si>
    <t>Ⅱ-51134</t>
  </si>
  <si>
    <t>佐引</t>
  </si>
  <si>
    <t>214K佐引001</t>
  </si>
  <si>
    <t>Ⅰ-1566</t>
  </si>
  <si>
    <t>214K佐引002</t>
  </si>
  <si>
    <t>Ⅱ-1905</t>
  </si>
  <si>
    <t>214K佐引003</t>
  </si>
  <si>
    <t>Ⅱ-1906</t>
  </si>
  <si>
    <t>214K佐引004</t>
  </si>
  <si>
    <t>Ⅱ-1907</t>
  </si>
  <si>
    <t>214K佐引005</t>
  </si>
  <si>
    <t>Ⅱ-1908</t>
  </si>
  <si>
    <t>214K佐引006</t>
  </si>
  <si>
    <t>Ⅱ-1909</t>
  </si>
  <si>
    <t>214K佐引007</t>
  </si>
  <si>
    <t>Ⅱ-1910</t>
  </si>
  <si>
    <t>214K佐引008</t>
  </si>
  <si>
    <t>Ⅱ-1911</t>
  </si>
  <si>
    <t>214K佐引009</t>
  </si>
  <si>
    <t>千束</t>
  </si>
  <si>
    <t>214D佐引001</t>
  </si>
  <si>
    <t>Ⅰ-51051</t>
  </si>
  <si>
    <t>214D佐引002</t>
  </si>
  <si>
    <t>Ⅰ-51056-1</t>
  </si>
  <si>
    <t>214D佐引003</t>
  </si>
  <si>
    <t>Ⅰ-51056-2</t>
  </si>
  <si>
    <t>214D佐引004</t>
  </si>
  <si>
    <t>Ⅱ-51050</t>
  </si>
  <si>
    <t>214D佐引005</t>
  </si>
  <si>
    <t>Ⅱ-51052</t>
  </si>
  <si>
    <t>214D佐引006</t>
  </si>
  <si>
    <t>Ⅱ-51057</t>
  </si>
  <si>
    <t>214D佐引007</t>
  </si>
  <si>
    <t>Ⅱ-51058</t>
  </si>
  <si>
    <t>214D佐引008</t>
  </si>
  <si>
    <t>Ⅱ-51049</t>
  </si>
  <si>
    <t>下市瀬</t>
  </si>
  <si>
    <t>214K下市瀬001</t>
  </si>
  <si>
    <t>佐原</t>
  </si>
  <si>
    <t>214D下市瀬001</t>
  </si>
  <si>
    <t>Ⅰ-51043</t>
  </si>
  <si>
    <t>214D下市瀬003</t>
  </si>
  <si>
    <t>Ⅱ-51081</t>
  </si>
  <si>
    <t>214D下市瀬004</t>
  </si>
  <si>
    <t>Ⅲ-51042-1</t>
  </si>
  <si>
    <t>214D下市瀬005</t>
  </si>
  <si>
    <t>Ⅲ-51042-2</t>
  </si>
  <si>
    <t>下方</t>
  </si>
  <si>
    <t>214K下方001</t>
  </si>
  <si>
    <t>Ⅰ-1570</t>
  </si>
  <si>
    <t>214K下方002</t>
  </si>
  <si>
    <t>Ⅰ-2637</t>
  </si>
  <si>
    <t>214K下方003</t>
  </si>
  <si>
    <t>Ⅰ-2639</t>
  </si>
  <si>
    <t>下河内</t>
  </si>
  <si>
    <t>214K下河内001</t>
  </si>
  <si>
    <t>Ⅰ-2653</t>
  </si>
  <si>
    <t>214K下河内002</t>
  </si>
  <si>
    <t>Ⅰ-1574</t>
  </si>
  <si>
    <t>214K下河内003</t>
  </si>
  <si>
    <t>Ⅱ-1942</t>
  </si>
  <si>
    <t>214K下河内004</t>
  </si>
  <si>
    <t>Ⅱ-1943</t>
  </si>
  <si>
    <t>214K下河内005</t>
  </si>
  <si>
    <t>Ⅱ-1944</t>
  </si>
  <si>
    <t>214K下河内006</t>
  </si>
  <si>
    <t>Ⅱ-1945</t>
  </si>
  <si>
    <t>214K下河内007</t>
  </si>
  <si>
    <t>Ⅱ-1946</t>
  </si>
  <si>
    <t>214K下河内008</t>
  </si>
  <si>
    <t>Ⅱ-1947</t>
  </si>
  <si>
    <t>214K下河内009</t>
  </si>
  <si>
    <t>Ⅱ-1948</t>
  </si>
  <si>
    <t>214K下河内010</t>
  </si>
  <si>
    <t>Ⅱ-1949</t>
  </si>
  <si>
    <t>214K下河内011</t>
  </si>
  <si>
    <t>日名(F)</t>
  </si>
  <si>
    <t>214D下河内001</t>
  </si>
  <si>
    <t>Ⅰ-51144</t>
  </si>
  <si>
    <t>214D下河内002</t>
  </si>
  <si>
    <t>Ⅰ-51176</t>
  </si>
  <si>
    <t>214D下河内003</t>
  </si>
  <si>
    <t>Ⅰ-51137</t>
  </si>
  <si>
    <t>214D下河内004</t>
  </si>
  <si>
    <t>Ⅰ-51138</t>
  </si>
  <si>
    <t>214D下河内005</t>
  </si>
  <si>
    <t>Ⅰ-51139</t>
  </si>
  <si>
    <t>214D下河内006</t>
  </si>
  <si>
    <t>Ⅰ-51142</t>
  </si>
  <si>
    <t>214D下河内007</t>
  </si>
  <si>
    <t>Ⅰ-51173</t>
  </si>
  <si>
    <t>214D下河内008</t>
  </si>
  <si>
    <t>Ⅰ-51179</t>
  </si>
  <si>
    <t>214D下河内009</t>
  </si>
  <si>
    <t>Ⅰ-51175-1</t>
  </si>
  <si>
    <t>214D下河内010</t>
  </si>
  <si>
    <t>Ⅰ-51175-2</t>
  </si>
  <si>
    <t>214D下河内011</t>
  </si>
  <si>
    <t>Ⅱ-51140</t>
  </si>
  <si>
    <t>214D下河内012</t>
  </si>
  <si>
    <t>Ⅱ-51141</t>
  </si>
  <si>
    <t>214D下河内013</t>
  </si>
  <si>
    <t>Ⅱ-51143</t>
  </si>
  <si>
    <t>214D下河内014</t>
  </si>
  <si>
    <t>Ⅱ-51145</t>
  </si>
  <si>
    <t>214D下河内016</t>
  </si>
  <si>
    <t>Ⅱ-51174</t>
  </si>
  <si>
    <t>214D下河内017</t>
  </si>
  <si>
    <t>Ⅲ-51172</t>
  </si>
  <si>
    <t>214J下河内001</t>
  </si>
  <si>
    <t>下見</t>
  </si>
  <si>
    <t>214K下見001</t>
  </si>
  <si>
    <t>Ⅰ-2655</t>
  </si>
  <si>
    <t>214K下見002</t>
  </si>
  <si>
    <t>Ⅱ-1970</t>
  </si>
  <si>
    <t>214K下見003</t>
  </si>
  <si>
    <t>Ⅱ-1972</t>
  </si>
  <si>
    <t>214K下見004</t>
  </si>
  <si>
    <t>Ⅱ-1973</t>
  </si>
  <si>
    <t>214K下見005</t>
  </si>
  <si>
    <t>Ⅱ-1974</t>
  </si>
  <si>
    <t>214K下見006</t>
  </si>
  <si>
    <t>Ⅱ-1975</t>
  </si>
  <si>
    <t>214K下見007</t>
  </si>
  <si>
    <t>214D下見001</t>
  </si>
  <si>
    <t>Ⅱ-51223</t>
  </si>
  <si>
    <t>214D下見002</t>
  </si>
  <si>
    <t>Ⅱ-51224-1</t>
  </si>
  <si>
    <t>214D下見003</t>
  </si>
  <si>
    <t>Ⅱ-51224-2</t>
  </si>
  <si>
    <t>214D下見004</t>
  </si>
  <si>
    <t>Ⅱ-51226</t>
  </si>
  <si>
    <t>214D下見005</t>
  </si>
  <si>
    <t>Ⅱ-51227</t>
  </si>
  <si>
    <t>杉山</t>
  </si>
  <si>
    <t>214K杉山001</t>
  </si>
  <si>
    <t>Ⅱ-1901</t>
  </si>
  <si>
    <t>214K杉山002</t>
  </si>
  <si>
    <t>Ⅱ-1902</t>
  </si>
  <si>
    <t>214K杉山003</t>
  </si>
  <si>
    <t>Ⅱ-1903</t>
  </si>
  <si>
    <t>214D杉山001</t>
  </si>
  <si>
    <t>Ⅰ-51018</t>
  </si>
  <si>
    <t>214D杉山002</t>
  </si>
  <si>
    <t>Ⅱ-51001</t>
  </si>
  <si>
    <t>214D杉山003</t>
  </si>
  <si>
    <t>Ⅱ-51002</t>
  </si>
  <si>
    <t>214D杉山004</t>
  </si>
  <si>
    <t>Ⅱ-51003</t>
  </si>
  <si>
    <t>214D杉山005</t>
  </si>
  <si>
    <t>Ⅱ-51004</t>
  </si>
  <si>
    <t>214D杉山006</t>
  </si>
  <si>
    <t>Ⅱ-51005</t>
  </si>
  <si>
    <t>214D杉山007</t>
  </si>
  <si>
    <t>Ⅱ-51019</t>
  </si>
  <si>
    <t>214D杉山008</t>
  </si>
  <si>
    <t>Ⅱ-51020</t>
  </si>
  <si>
    <t>関</t>
  </si>
  <si>
    <t>214K関001</t>
  </si>
  <si>
    <t>Ⅰ-1568</t>
  </si>
  <si>
    <t>214K関002</t>
  </si>
  <si>
    <t>Ⅰ-2636</t>
  </si>
  <si>
    <t>214K関003</t>
  </si>
  <si>
    <t>Ⅱ-1913</t>
  </si>
  <si>
    <t>214K関004</t>
  </si>
  <si>
    <t>Ⅱ-1914</t>
  </si>
  <si>
    <t>214K関005</t>
  </si>
  <si>
    <t>Ⅱ-1915</t>
  </si>
  <si>
    <t>214D関001</t>
  </si>
  <si>
    <t>Ⅰ-51060</t>
  </si>
  <si>
    <t>214D関002</t>
  </si>
  <si>
    <t>Ⅰ-51064</t>
  </si>
  <si>
    <t>214D関003</t>
  </si>
  <si>
    <t>Ⅰ-51067-1</t>
  </si>
  <si>
    <t>214D関004</t>
  </si>
  <si>
    <t>Ⅰ-51067-2</t>
  </si>
  <si>
    <t>214D関005</t>
  </si>
  <si>
    <t>Ⅰ-51062</t>
  </si>
  <si>
    <t>214D関006</t>
  </si>
  <si>
    <t>Ⅰ-51063-1</t>
  </si>
  <si>
    <t>214D関007</t>
  </si>
  <si>
    <t>Ⅰ-51063-2</t>
  </si>
  <si>
    <t>214D関008</t>
  </si>
  <si>
    <t>Ⅰ-51066</t>
  </si>
  <si>
    <t>214D関009</t>
  </si>
  <si>
    <t>Ⅰ-51180</t>
  </si>
  <si>
    <t>214D関010</t>
  </si>
  <si>
    <t>初摩谷川左谷</t>
  </si>
  <si>
    <t>214D関011</t>
  </si>
  <si>
    <t>Ⅱ-51059</t>
  </si>
  <si>
    <t>214D関012</t>
  </si>
  <si>
    <t>Ⅱ-51065</t>
  </si>
  <si>
    <t>214D関013</t>
  </si>
  <si>
    <t>Ⅱ-51181</t>
  </si>
  <si>
    <t>214D関014</t>
  </si>
  <si>
    <t>Ⅱ-51182</t>
  </si>
  <si>
    <t>214D高屋001</t>
  </si>
  <si>
    <t>Ⅰ-51028</t>
  </si>
  <si>
    <t>214D高屋002</t>
  </si>
  <si>
    <t>Ⅰ-51029-1</t>
  </si>
  <si>
    <t>214D高屋003</t>
  </si>
  <si>
    <t>Ⅰ-51029-2</t>
  </si>
  <si>
    <t>214D高屋004</t>
  </si>
  <si>
    <t>Ⅱ-51030</t>
  </si>
  <si>
    <t>214D高屋005</t>
  </si>
  <si>
    <t>Ⅱ-51114</t>
  </si>
  <si>
    <t>214D高屋006</t>
  </si>
  <si>
    <t>Ⅲ-51031</t>
  </si>
  <si>
    <t>田原</t>
  </si>
  <si>
    <t>214K田原001</t>
  </si>
  <si>
    <t>Ⅱ-1933</t>
  </si>
  <si>
    <t>214K田原002</t>
  </si>
  <si>
    <t>Ⅱ-1934</t>
  </si>
  <si>
    <t>214K田原003</t>
  </si>
  <si>
    <t>Ⅱ-1935</t>
  </si>
  <si>
    <t>214D田原001</t>
  </si>
  <si>
    <t>Ⅰ-51129</t>
  </si>
  <si>
    <t>214D田原002</t>
  </si>
  <si>
    <t>Ⅰ-51125</t>
  </si>
  <si>
    <t>214D田原003</t>
  </si>
  <si>
    <t>Ⅰ-51128</t>
  </si>
  <si>
    <t>214D田原004</t>
  </si>
  <si>
    <t>Ⅰ-51130</t>
  </si>
  <si>
    <t>214D田原005</t>
  </si>
  <si>
    <t>Ⅱ-51126</t>
  </si>
  <si>
    <t>214D田原006</t>
  </si>
  <si>
    <t>Ⅱ-51127</t>
  </si>
  <si>
    <t>田原山上</t>
  </si>
  <si>
    <t>214K田原山上001</t>
  </si>
  <si>
    <t>Ⅰ-2659</t>
  </si>
  <si>
    <t>214K田原山上002</t>
  </si>
  <si>
    <t>Ⅱ-1983</t>
  </si>
  <si>
    <t>214K田原山上003</t>
  </si>
  <si>
    <t>Ⅱ-1984</t>
  </si>
  <si>
    <t>214K田原山上004</t>
  </si>
  <si>
    <t>Ⅱ-1985</t>
  </si>
  <si>
    <t>214K田原山上005</t>
  </si>
  <si>
    <t>Ⅱ-1986</t>
  </si>
  <si>
    <t>214K田原山上006</t>
  </si>
  <si>
    <t>Ⅱ-1987</t>
  </si>
  <si>
    <t>214K田原山上007</t>
  </si>
  <si>
    <t>Ⅱ-1988</t>
  </si>
  <si>
    <t>214K田原山上008</t>
  </si>
  <si>
    <t>Ⅱ-1989</t>
  </si>
  <si>
    <t>214K田原山上009</t>
  </si>
  <si>
    <t>Ⅱ-1990</t>
  </si>
  <si>
    <t>214K田原山上010</t>
  </si>
  <si>
    <t>Ⅱ-1991</t>
  </si>
  <si>
    <t>214K田原山上011</t>
  </si>
  <si>
    <t>Ⅱ-1992</t>
  </si>
  <si>
    <t>214K田原山上012</t>
  </si>
  <si>
    <t>Ⅱ-1993</t>
  </si>
  <si>
    <t>214D田原山上001</t>
  </si>
  <si>
    <t>Ⅰ-51234</t>
  </si>
  <si>
    <t>214D田原山上002</t>
  </si>
  <si>
    <t>Ⅱ-51233</t>
  </si>
  <si>
    <t>214D田原山上003</t>
  </si>
  <si>
    <t>Ⅱ-51235</t>
  </si>
  <si>
    <t>214D田原山上004</t>
  </si>
  <si>
    <t>Ⅱ-51236</t>
  </si>
  <si>
    <t>214D田原山上005</t>
  </si>
  <si>
    <t>Ⅱ-51237</t>
  </si>
  <si>
    <t>214D田原山上006</t>
  </si>
  <si>
    <t>Ⅱ-51238</t>
  </si>
  <si>
    <t>214D田原山上007</t>
  </si>
  <si>
    <t>Ⅱ-51239</t>
  </si>
  <si>
    <t>214J田原山上001</t>
  </si>
  <si>
    <t>214J田原山上002</t>
  </si>
  <si>
    <t>214J田原山上003</t>
  </si>
  <si>
    <t>214J田原山上004</t>
  </si>
  <si>
    <t>旦土</t>
  </si>
  <si>
    <t>214K旦土001</t>
  </si>
  <si>
    <t>Ⅰ-1583</t>
  </si>
  <si>
    <t>214K旦土002</t>
  </si>
  <si>
    <t>Ⅰ-2657</t>
  </si>
  <si>
    <t>214K旦土003</t>
  </si>
  <si>
    <t>Ⅰ-2658</t>
  </si>
  <si>
    <t>214K旦土004</t>
  </si>
  <si>
    <t>Ⅱ-1976</t>
  </si>
  <si>
    <t>214K旦土005</t>
  </si>
  <si>
    <t>Ⅱ-1979</t>
  </si>
  <si>
    <t>214K旦土006</t>
  </si>
  <si>
    <t>Ⅱ-1980</t>
  </si>
  <si>
    <t>214D旦土001</t>
  </si>
  <si>
    <t>Ⅰ-51230</t>
  </si>
  <si>
    <t>214D旦土002</t>
  </si>
  <si>
    <t>Ⅰ-51228</t>
  </si>
  <si>
    <t>214D旦土003</t>
  </si>
  <si>
    <t>Ⅱ-51229</t>
  </si>
  <si>
    <t>中</t>
  </si>
  <si>
    <t>214D中001</t>
  </si>
  <si>
    <t>Ⅰ-51016</t>
  </si>
  <si>
    <t>214D中002</t>
  </si>
  <si>
    <t>Ⅰ-51017</t>
  </si>
  <si>
    <t>214D中003</t>
  </si>
  <si>
    <t>Ⅰ-51016-1</t>
  </si>
  <si>
    <t>中河内</t>
  </si>
  <si>
    <t>214K中河内001</t>
  </si>
  <si>
    <t>Ⅱ-1950</t>
  </si>
  <si>
    <t>214K中河内002</t>
  </si>
  <si>
    <t>Ⅱ-1951</t>
  </si>
  <si>
    <t>214K中河内003</t>
  </si>
  <si>
    <t>Ⅱ-1952</t>
  </si>
  <si>
    <t>214D中河内001</t>
  </si>
  <si>
    <t>Ⅰ-51108</t>
  </si>
  <si>
    <t>214D中河内002</t>
  </si>
  <si>
    <t>Ⅰ-51109</t>
  </si>
  <si>
    <t>214D中河内003</t>
  </si>
  <si>
    <t>Ⅰ-51107</t>
  </si>
  <si>
    <t>214D中河内004</t>
  </si>
  <si>
    <t>Ⅱ-51147</t>
  </si>
  <si>
    <t>214D中河内005</t>
  </si>
  <si>
    <t>Ⅱ-51148</t>
  </si>
  <si>
    <t>214D中河内006</t>
  </si>
  <si>
    <t>Ⅱ-51149</t>
  </si>
  <si>
    <t>214D中河内007</t>
  </si>
  <si>
    <t>Ⅱ-51150</t>
  </si>
  <si>
    <t>214D中河内008</t>
  </si>
  <si>
    <t>Ⅱ-51178</t>
  </si>
  <si>
    <t>214D中河内009</t>
  </si>
  <si>
    <t>Ⅲ-51177</t>
  </si>
  <si>
    <t>214D中河内010</t>
  </si>
  <si>
    <t>Ⅱ-51110</t>
  </si>
  <si>
    <t>214J中河内001</t>
  </si>
  <si>
    <t>214J中河内002</t>
  </si>
  <si>
    <t>西河内</t>
  </si>
  <si>
    <t>214K西河内001</t>
  </si>
  <si>
    <t>Ⅱ-1922</t>
  </si>
  <si>
    <t>214K西河内002</t>
  </si>
  <si>
    <t>Ⅱ-1923</t>
  </si>
  <si>
    <t>214K西河内003</t>
  </si>
  <si>
    <t>Ⅱ-1924-1</t>
  </si>
  <si>
    <t>214K西河内004</t>
  </si>
  <si>
    <t>Ⅱ-1924-2</t>
  </si>
  <si>
    <t>214K西河内005</t>
  </si>
  <si>
    <t>Ⅱ-1926</t>
  </si>
  <si>
    <t>214K西河内006</t>
  </si>
  <si>
    <t>Ⅱ-1927</t>
  </si>
  <si>
    <t>214K西河内008</t>
  </si>
  <si>
    <t>Ⅱ-1921</t>
  </si>
  <si>
    <t>214K西河内009</t>
  </si>
  <si>
    <t>Ⅱ-1925</t>
  </si>
  <si>
    <t>214K西河内010</t>
  </si>
  <si>
    <t>西河内上(E)</t>
  </si>
  <si>
    <t>214D西河内001</t>
  </si>
  <si>
    <t>Ⅰ-51035</t>
  </si>
  <si>
    <t>214D西河内002</t>
  </si>
  <si>
    <t>Ⅰ-51036</t>
  </si>
  <si>
    <t>214D西河内003</t>
  </si>
  <si>
    <t>Ⅰ-51037</t>
  </si>
  <si>
    <t>214D西河内004</t>
  </si>
  <si>
    <t>Ⅰ-51041</t>
  </si>
  <si>
    <t>214D西河内006</t>
  </si>
  <si>
    <t>Ⅰ-51039</t>
  </si>
  <si>
    <t>214D西河内007</t>
  </si>
  <si>
    <t>Ⅰ-51040</t>
  </si>
  <si>
    <t>214D西河内010</t>
  </si>
  <si>
    <t>Ⅱ-51032</t>
  </si>
  <si>
    <t>214D西河内011</t>
  </si>
  <si>
    <t>Ⅱ-51033</t>
  </si>
  <si>
    <t>214D西河内012</t>
  </si>
  <si>
    <t>Ⅱ-51034</t>
  </si>
  <si>
    <t>214D西河内013</t>
  </si>
  <si>
    <t>Ⅱ-51038</t>
  </si>
  <si>
    <t>214D西河内014</t>
  </si>
  <si>
    <t>Ⅱ-51074</t>
  </si>
  <si>
    <t>214D西河内015</t>
  </si>
  <si>
    <t>Ⅱ-51075</t>
  </si>
  <si>
    <t>214D西河内016</t>
  </si>
  <si>
    <t>Ⅱ-51082</t>
  </si>
  <si>
    <t>西原</t>
  </si>
  <si>
    <t>214K西原001</t>
  </si>
  <si>
    <t>Ⅱ-1938</t>
  </si>
  <si>
    <t>野原</t>
  </si>
  <si>
    <t>214K野原001</t>
  </si>
  <si>
    <t>Ⅰ-1580</t>
  </si>
  <si>
    <t>214K野原002</t>
  </si>
  <si>
    <t>Ⅱ-1969</t>
  </si>
  <si>
    <t>214D野原001</t>
  </si>
  <si>
    <t>Ⅰ-51159</t>
  </si>
  <si>
    <t>214D野原002</t>
  </si>
  <si>
    <t>Ⅰ-51160</t>
  </si>
  <si>
    <t>214J野原001</t>
  </si>
  <si>
    <t>日名</t>
  </si>
  <si>
    <t>214K日名001</t>
  </si>
  <si>
    <t>Ⅱ-1904-1</t>
  </si>
  <si>
    <t>214K日名002</t>
  </si>
  <si>
    <t>Ⅱ-1904-2</t>
  </si>
  <si>
    <t>214D日名001</t>
  </si>
  <si>
    <t>Ⅰ-51009</t>
  </si>
  <si>
    <t>214D日名002</t>
  </si>
  <si>
    <t>Ⅰ-51011-1</t>
  </si>
  <si>
    <t>214D日名003</t>
  </si>
  <si>
    <t>Ⅰ-51011-2</t>
  </si>
  <si>
    <t>214D日名004</t>
  </si>
  <si>
    <t>Ⅰ-51012</t>
  </si>
  <si>
    <t>214D日名005</t>
  </si>
  <si>
    <t>Ⅰ-51013</t>
  </si>
  <si>
    <t>214D日名006</t>
  </si>
  <si>
    <t>Ⅰ-51015</t>
  </si>
  <si>
    <t>214D日名007</t>
  </si>
  <si>
    <t>Ⅰ-51025</t>
  </si>
  <si>
    <t>214D日名008</t>
  </si>
  <si>
    <t>Ⅰ-51008-1</t>
  </si>
  <si>
    <t>214D日名009</t>
  </si>
  <si>
    <t>Ⅰ-51008-2</t>
  </si>
  <si>
    <t>214D日名010</t>
  </si>
  <si>
    <t>Ⅰ-51010-1</t>
  </si>
  <si>
    <t>214D日名011</t>
  </si>
  <si>
    <t>Ⅰ-51010-2</t>
  </si>
  <si>
    <t>214D日名012</t>
  </si>
  <si>
    <t>Ⅰ-51014</t>
  </si>
  <si>
    <t>214D日名013</t>
  </si>
  <si>
    <t>Ⅱ-51006</t>
  </si>
  <si>
    <t>214D日名014</t>
  </si>
  <si>
    <t>Ⅱ-51007</t>
  </si>
  <si>
    <t>214D日名015</t>
  </si>
  <si>
    <t>Ⅱ-51021</t>
  </si>
  <si>
    <t>214D日名016</t>
  </si>
  <si>
    <t>Ⅱ-51022-1</t>
  </si>
  <si>
    <t>214D日名017</t>
  </si>
  <si>
    <t>Ⅱ-51022-2</t>
  </si>
  <si>
    <t>214D日名018</t>
  </si>
  <si>
    <t>Ⅱ-51022-3</t>
  </si>
  <si>
    <t>214D日名019</t>
  </si>
  <si>
    <t>Ⅱ-51023</t>
  </si>
  <si>
    <t>214D日名020</t>
  </si>
  <si>
    <t>Ⅱ-51024</t>
  </si>
  <si>
    <t>日野上</t>
  </si>
  <si>
    <t>214K日野上001</t>
  </si>
  <si>
    <t>Ⅰ-2073</t>
  </si>
  <si>
    <t>214K日野上002</t>
  </si>
  <si>
    <t>Ⅱ-1912</t>
  </si>
  <si>
    <t>214K日野上003</t>
  </si>
  <si>
    <t>Ⅱ-1916</t>
  </si>
  <si>
    <t>214K日野上004</t>
  </si>
  <si>
    <t>Ⅱ-1917</t>
  </si>
  <si>
    <t>214K日野上005</t>
  </si>
  <si>
    <t>Ⅱ-1918</t>
  </si>
  <si>
    <t>214K日野上006</t>
  </si>
  <si>
    <t>Ⅱ-1919</t>
  </si>
  <si>
    <t>214K日野上007</t>
  </si>
  <si>
    <t>214D日野上001</t>
  </si>
  <si>
    <t>Ⅰ-51068</t>
  </si>
  <si>
    <t>214D日野上002</t>
  </si>
  <si>
    <t>Ⅰ-51071</t>
  </si>
  <si>
    <t>214D日野上003</t>
  </si>
  <si>
    <t>Ⅱ-51069</t>
  </si>
  <si>
    <t>214D日野上004</t>
  </si>
  <si>
    <t>Ⅱ-51070</t>
  </si>
  <si>
    <t>214D日野上005</t>
  </si>
  <si>
    <t>Ⅱ-51072</t>
  </si>
  <si>
    <t>214J日野上001</t>
  </si>
  <si>
    <t>平松</t>
  </si>
  <si>
    <t>214K平松001</t>
  </si>
  <si>
    <t>214D平松001</t>
  </si>
  <si>
    <t>Ⅰ-51105</t>
  </si>
  <si>
    <t>214K別所001</t>
  </si>
  <si>
    <t>Ⅰ-2635</t>
  </si>
  <si>
    <t>214D別所001</t>
  </si>
  <si>
    <t>Ⅰ-51053-1</t>
  </si>
  <si>
    <t>214D別所002</t>
  </si>
  <si>
    <t>Ⅰ-51053-2</t>
  </si>
  <si>
    <t>214D別所003</t>
  </si>
  <si>
    <t>Ⅰ-51053-3</t>
  </si>
  <si>
    <t>214D別所004</t>
  </si>
  <si>
    <t>Ⅰ-51053-4</t>
  </si>
  <si>
    <t>214D別所005</t>
  </si>
  <si>
    <t>Ⅰ-51053-5</t>
  </si>
  <si>
    <t>214D別所006</t>
  </si>
  <si>
    <t>Ⅰ-51053-6</t>
  </si>
  <si>
    <t>214D別所007</t>
  </si>
  <si>
    <t>Ⅰ-51048</t>
  </si>
  <si>
    <t>214D別所008</t>
  </si>
  <si>
    <t>Ⅰ-51055</t>
  </si>
  <si>
    <t>214D別所009</t>
  </si>
  <si>
    <t>Ⅱ-51047</t>
  </si>
  <si>
    <t>214D別所011</t>
  </si>
  <si>
    <t>Ⅱ-51054</t>
  </si>
  <si>
    <t>法界寺</t>
  </si>
  <si>
    <t>214K法界寺001</t>
  </si>
  <si>
    <t>Ⅰ-1577</t>
  </si>
  <si>
    <t>214K法界寺002</t>
  </si>
  <si>
    <t>Ⅰ-1578</t>
  </si>
  <si>
    <t>214K法界寺003</t>
  </si>
  <si>
    <t>Ⅰ-1579</t>
  </si>
  <si>
    <t>214D法界寺001</t>
  </si>
  <si>
    <t>Ⅰ-51164</t>
  </si>
  <si>
    <t>214D法界寺002</t>
  </si>
  <si>
    <t>Ⅰ-51165</t>
  </si>
  <si>
    <t>214D法界寺003</t>
  </si>
  <si>
    <t>Ⅰ-51167</t>
  </si>
  <si>
    <t>214D法界寺004</t>
  </si>
  <si>
    <t>Ⅱ-51163</t>
  </si>
  <si>
    <t>214D法界寺005</t>
  </si>
  <si>
    <t>Ⅱ-51166</t>
  </si>
  <si>
    <t>214D法界寺006</t>
  </si>
  <si>
    <t>Ⅱ-51168</t>
  </si>
  <si>
    <t>舞高</t>
  </si>
  <si>
    <t>214K舞高001</t>
  </si>
  <si>
    <t>Ⅰ-1581</t>
  </si>
  <si>
    <t>214K舞高002</t>
  </si>
  <si>
    <t>Ⅱ-1971</t>
  </si>
  <si>
    <t>214D舞高001</t>
  </si>
  <si>
    <t>Ⅰ-51225</t>
  </si>
  <si>
    <t>向津矢</t>
  </si>
  <si>
    <t>214K向津矢001</t>
  </si>
  <si>
    <t>Ⅰ-1575</t>
  </si>
  <si>
    <t>214K向津矢002</t>
  </si>
  <si>
    <t>Ⅰ-2649</t>
  </si>
  <si>
    <t>214D向津矢003</t>
  </si>
  <si>
    <t>Ⅰ-51161</t>
  </si>
  <si>
    <t>214D向津矢004</t>
  </si>
  <si>
    <t>Ⅰ-51162</t>
  </si>
  <si>
    <t>214K吉001</t>
  </si>
  <si>
    <t>Ⅱ-1977</t>
  </si>
  <si>
    <t>214K吉002</t>
  </si>
  <si>
    <t>Ⅱ-1978</t>
  </si>
  <si>
    <t>214K吉003</t>
  </si>
  <si>
    <t>Ⅱ-1981</t>
  </si>
  <si>
    <t>214K吉004</t>
  </si>
  <si>
    <t>Ⅱ-1982</t>
  </si>
  <si>
    <t>214D吉001</t>
  </si>
  <si>
    <t>Ⅰ-51231</t>
  </si>
  <si>
    <t>214D吉002</t>
  </si>
  <si>
    <t>Ⅱ-51232</t>
  </si>
  <si>
    <t>勝山町</t>
  </si>
  <si>
    <t>荒田</t>
  </si>
  <si>
    <t>214K荒田001</t>
  </si>
  <si>
    <t>Ⅰ-1541</t>
  </si>
  <si>
    <t>214K荒田002</t>
  </si>
  <si>
    <t>Ⅰ-2624</t>
  </si>
  <si>
    <t>214K荒田003</t>
  </si>
  <si>
    <t>Ⅰ-2625</t>
  </si>
  <si>
    <t>214K荒田004</t>
  </si>
  <si>
    <t>Ⅰ-2626</t>
  </si>
  <si>
    <t>214D荒田001</t>
  </si>
  <si>
    <t>Ⅰ-50155</t>
  </si>
  <si>
    <t>214D荒田002</t>
  </si>
  <si>
    <t>Ⅰ-50156</t>
  </si>
  <si>
    <t>214D荒田003</t>
  </si>
  <si>
    <t>Ⅰ-50157</t>
  </si>
  <si>
    <t>岩井畝</t>
  </si>
  <si>
    <t>214K岩井畝001</t>
  </si>
  <si>
    <t>Ⅱ-1874</t>
  </si>
  <si>
    <t>214K岩井畝002</t>
  </si>
  <si>
    <t>Ⅱ-1875</t>
  </si>
  <si>
    <t>214K岩井畝003</t>
  </si>
  <si>
    <t>Ⅱ-1876</t>
  </si>
  <si>
    <t>214K岩井畝004</t>
  </si>
  <si>
    <t>Ⅱ-1877</t>
  </si>
  <si>
    <t>214K岩井畝005</t>
  </si>
  <si>
    <t>Ⅱ-1878</t>
  </si>
  <si>
    <t>岩井谷</t>
  </si>
  <si>
    <t>214K岩井谷001</t>
  </si>
  <si>
    <t>Ⅰ-1554</t>
  </si>
  <si>
    <t>214K岩井谷002</t>
  </si>
  <si>
    <t>Ⅱ-1845</t>
  </si>
  <si>
    <t>214K岩井谷003</t>
  </si>
  <si>
    <t>Ⅱ-1848</t>
  </si>
  <si>
    <t>214K岩井谷004</t>
  </si>
  <si>
    <t>Ⅱ-1849</t>
  </si>
  <si>
    <t>214K岩井谷005</t>
  </si>
  <si>
    <t>Ⅱ-1850</t>
  </si>
  <si>
    <t>214K岩井谷006</t>
  </si>
  <si>
    <t>Ⅱ-1851</t>
  </si>
  <si>
    <t>214K岩井谷007</t>
  </si>
  <si>
    <t>Ⅱ-1852</t>
  </si>
  <si>
    <t>214D岩井谷001</t>
  </si>
  <si>
    <t>Ⅰ-50098</t>
  </si>
  <si>
    <t>214D岩井谷002</t>
  </si>
  <si>
    <t>Ⅰ-50104</t>
  </si>
  <si>
    <t>214D岩井谷003</t>
  </si>
  <si>
    <t>Ⅰ-50105</t>
  </si>
  <si>
    <t>後谷</t>
  </si>
  <si>
    <t>214K後谷001</t>
  </si>
  <si>
    <t>Ⅰ-1552</t>
  </si>
  <si>
    <t>214K後谷002</t>
  </si>
  <si>
    <t>Ⅰ-1553</t>
  </si>
  <si>
    <t>214K後谷003</t>
  </si>
  <si>
    <t>Ⅰ-2623</t>
  </si>
  <si>
    <t>214K後谷004</t>
  </si>
  <si>
    <t>Ⅰ-2630</t>
  </si>
  <si>
    <t>214K後谷005</t>
  </si>
  <si>
    <t>Ⅱ-1862</t>
  </si>
  <si>
    <t>214K後谷006</t>
  </si>
  <si>
    <t>Ⅱ-1863</t>
  </si>
  <si>
    <t>214K後谷007</t>
  </si>
  <si>
    <t>Ⅱ-1864</t>
  </si>
  <si>
    <t>214K後谷008</t>
  </si>
  <si>
    <t>Ⅱ-1865</t>
  </si>
  <si>
    <t>214K後谷009</t>
  </si>
  <si>
    <t>Ⅱ-1866</t>
  </si>
  <si>
    <t>214K後谷010</t>
  </si>
  <si>
    <t>後谷中-01</t>
  </si>
  <si>
    <t>214D後谷001</t>
  </si>
  <si>
    <t>Ⅰ-50149</t>
  </si>
  <si>
    <t>214D後谷002</t>
  </si>
  <si>
    <t>Ⅰ-50150</t>
  </si>
  <si>
    <t>214D後谷003</t>
  </si>
  <si>
    <t>Ⅰ-50151</t>
  </si>
  <si>
    <t>214D後谷004</t>
  </si>
  <si>
    <t>Ⅰ-50152</t>
  </si>
  <si>
    <t>214D後谷005</t>
  </si>
  <si>
    <t>Ⅰ-50153</t>
  </si>
  <si>
    <t>214D後谷006</t>
  </si>
  <si>
    <t>Ⅱ-50163</t>
  </si>
  <si>
    <t>後谷畝</t>
  </si>
  <si>
    <t>214K後谷畝001</t>
  </si>
  <si>
    <t>Ⅰ-1545</t>
  </si>
  <si>
    <t>214K後谷畝002</t>
  </si>
  <si>
    <t>Ⅰ-1542</t>
  </si>
  <si>
    <t>214D後谷畝001</t>
  </si>
  <si>
    <t>Ⅱ-50154</t>
  </si>
  <si>
    <t>江川</t>
  </si>
  <si>
    <t>214K江川001</t>
  </si>
  <si>
    <t>Ⅰ-1535</t>
  </si>
  <si>
    <t>214K江川002</t>
  </si>
  <si>
    <t>Ⅰ-2627</t>
  </si>
  <si>
    <t>214K江川003</t>
  </si>
  <si>
    <t>Ⅱ-1896</t>
  </si>
  <si>
    <t>214K江川004</t>
  </si>
  <si>
    <t>Ⅱ-1897</t>
  </si>
  <si>
    <t>214K江川005</t>
  </si>
  <si>
    <t>Ⅱ-1898</t>
  </si>
  <si>
    <t>214D江川001</t>
  </si>
  <si>
    <t>Ⅰ-50143</t>
  </si>
  <si>
    <t>Ⅱ-50139</t>
  </si>
  <si>
    <t>214D江川002</t>
  </si>
  <si>
    <t>Ⅱ-50140</t>
  </si>
  <si>
    <t>214D江川003</t>
  </si>
  <si>
    <t>Ⅱ-50141</t>
  </si>
  <si>
    <t>214D江川004</t>
  </si>
  <si>
    <t>Ⅱ-50142</t>
  </si>
  <si>
    <t>214D江川005</t>
  </si>
  <si>
    <t>Ⅱ-50144</t>
  </si>
  <si>
    <t>214D江川006</t>
  </si>
  <si>
    <t>Ⅱ-50145</t>
  </si>
  <si>
    <t>214D岡001</t>
  </si>
  <si>
    <t>Ⅰ-50050</t>
  </si>
  <si>
    <t>勝山</t>
  </si>
  <si>
    <t>214K勝山001</t>
  </si>
  <si>
    <t>Ⅰ-1531</t>
  </si>
  <si>
    <t>214K勝山002</t>
  </si>
  <si>
    <t>Ⅰ-2613</t>
  </si>
  <si>
    <t>214K勝山003</t>
  </si>
  <si>
    <t>Ⅰ-2614</t>
  </si>
  <si>
    <t>214K勝山004</t>
  </si>
  <si>
    <t>Ⅰ-2615</t>
  </si>
  <si>
    <t>214K勝山005</t>
  </si>
  <si>
    <t>Ⅰ-1525</t>
  </si>
  <si>
    <t>214K勝山006</t>
  </si>
  <si>
    <t>Ⅰ-1529-1</t>
  </si>
  <si>
    <t>214K勝山007</t>
  </si>
  <si>
    <t>Ⅰ-1529-2</t>
  </si>
  <si>
    <t>214K勝山008</t>
  </si>
  <si>
    <t>Ⅰ-1532</t>
  </si>
  <si>
    <t>214K勝山009</t>
  </si>
  <si>
    <t>Ⅱ-1900</t>
  </si>
  <si>
    <t>214D勝山001</t>
  </si>
  <si>
    <t>Ⅰ-50077</t>
  </si>
  <si>
    <t>214D勝山002</t>
  </si>
  <si>
    <t>Ⅰ-50078</t>
  </si>
  <si>
    <t>214D勝山003</t>
  </si>
  <si>
    <t>Ⅰ-50080</t>
  </si>
  <si>
    <t>214D勝山004</t>
  </si>
  <si>
    <t>Ⅰ-50081</t>
  </si>
  <si>
    <t>214D勝山005</t>
  </si>
  <si>
    <t>Ⅰ-50082</t>
  </si>
  <si>
    <t>214D勝山006</t>
  </si>
  <si>
    <t>Ⅰ-50135</t>
  </si>
  <si>
    <t>214D勝山007</t>
  </si>
  <si>
    <t>Ⅰ-50136</t>
  </si>
  <si>
    <t>214D勝山008</t>
  </si>
  <si>
    <t>Ⅱ-50079</t>
  </si>
  <si>
    <t>214D勝山009</t>
  </si>
  <si>
    <t>Ⅱ-50137</t>
  </si>
  <si>
    <t>上</t>
  </si>
  <si>
    <t>214K上001</t>
  </si>
  <si>
    <t>Ⅱ-1853</t>
  </si>
  <si>
    <t>214K上002</t>
  </si>
  <si>
    <t>Ⅱ-1854</t>
  </si>
  <si>
    <t>214K上003</t>
  </si>
  <si>
    <t>Ⅱ-1855</t>
  </si>
  <si>
    <t>214K上004</t>
  </si>
  <si>
    <t>Ⅱ-1856</t>
  </si>
  <si>
    <t>214K上005</t>
  </si>
  <si>
    <t>Ⅱ-1857</t>
  </si>
  <si>
    <t>214D上001</t>
  </si>
  <si>
    <t>Ⅰ-50108</t>
  </si>
  <si>
    <t>214D上002</t>
  </si>
  <si>
    <t>Ⅰ-50109</t>
  </si>
  <si>
    <t>214D上003</t>
  </si>
  <si>
    <t>Ⅰ-50110</t>
  </si>
  <si>
    <t>214D上004</t>
  </si>
  <si>
    <t>Ⅰ-50111</t>
  </si>
  <si>
    <t>214D上005</t>
  </si>
  <si>
    <t>Ⅰ-50112</t>
  </si>
  <si>
    <t>214D上006</t>
  </si>
  <si>
    <t>Ⅰ-50113</t>
  </si>
  <si>
    <t>214D上007</t>
  </si>
  <si>
    <t>Ⅰ-50116-1</t>
  </si>
  <si>
    <t>214D上008</t>
  </si>
  <si>
    <t>Ⅰ-50116-2</t>
  </si>
  <si>
    <t>214D上009</t>
  </si>
  <si>
    <t>Ⅰ-50117</t>
  </si>
  <si>
    <t>214D上010</t>
  </si>
  <si>
    <t>Ⅰ-50106</t>
  </si>
  <si>
    <t>214D上011</t>
  </si>
  <si>
    <t>Ⅰ-50107</t>
  </si>
  <si>
    <t>214D上012</t>
  </si>
  <si>
    <t>Ⅱ-50114</t>
  </si>
  <si>
    <t>214D上013</t>
  </si>
  <si>
    <t>Ⅱ-50115</t>
  </si>
  <si>
    <t>214D上014</t>
  </si>
  <si>
    <t>Ⅱ-50118</t>
  </si>
  <si>
    <t>神庭</t>
  </si>
  <si>
    <t>214K神庭001</t>
  </si>
  <si>
    <t>Ⅰ-1520</t>
  </si>
  <si>
    <t>214K神庭002</t>
  </si>
  <si>
    <t>Ⅰ-2609</t>
  </si>
  <si>
    <t>214K神庭003</t>
  </si>
  <si>
    <t>Ⅱ-1820</t>
  </si>
  <si>
    <t>214K神庭004</t>
  </si>
  <si>
    <t>Ⅲ-195</t>
  </si>
  <si>
    <t>214K神庭005</t>
  </si>
  <si>
    <t>Ⅲ-196</t>
  </si>
  <si>
    <t>214K神庭006</t>
  </si>
  <si>
    <t>Ⅲ-197</t>
  </si>
  <si>
    <t>214D神庭001</t>
  </si>
  <si>
    <t>Ⅰ-50028</t>
  </si>
  <si>
    <t>214D神庭002</t>
  </si>
  <si>
    <t>Ⅱ-50026-1</t>
  </si>
  <si>
    <t>214D神庭003</t>
  </si>
  <si>
    <t>Ⅱ-50027</t>
  </si>
  <si>
    <t>組</t>
  </si>
  <si>
    <t>214K組001</t>
  </si>
  <si>
    <t>Ⅰ-1521</t>
  </si>
  <si>
    <t>214K組002</t>
  </si>
  <si>
    <t>Ⅱ-1824</t>
  </si>
  <si>
    <t>214D組001</t>
  </si>
  <si>
    <t>Ⅰ-50073</t>
  </si>
  <si>
    <t>214D組002</t>
  </si>
  <si>
    <t>Ⅰ-50074</t>
  </si>
  <si>
    <t>214D組003</t>
  </si>
  <si>
    <t>Ⅱ-50072</t>
  </si>
  <si>
    <t>214K神代001</t>
  </si>
  <si>
    <t>Ⅰ-2608</t>
  </si>
  <si>
    <t>214K神代002</t>
  </si>
  <si>
    <t>Ⅰ-2621</t>
  </si>
  <si>
    <t>214K神代003</t>
  </si>
  <si>
    <t>Ⅱ-1821</t>
  </si>
  <si>
    <t>214D神代001</t>
  </si>
  <si>
    <t>Ⅰ-50058</t>
  </si>
  <si>
    <t>214D神代002</t>
  </si>
  <si>
    <t>Ⅰ-50056</t>
  </si>
  <si>
    <t>214D神代003</t>
  </si>
  <si>
    <t>Ⅰ-50122</t>
  </si>
  <si>
    <t>214D神代004</t>
  </si>
  <si>
    <t>Ⅱ-50057</t>
  </si>
  <si>
    <t>古呂々尾中</t>
  </si>
  <si>
    <t>214K古呂々尾中001</t>
  </si>
  <si>
    <t>Ⅰ-1523</t>
  </si>
  <si>
    <t>214K古呂々尾中002</t>
  </si>
  <si>
    <t>Ⅰ-1524</t>
  </si>
  <si>
    <t>214K古呂々尾中004</t>
  </si>
  <si>
    <t>Ⅱ-1810</t>
  </si>
  <si>
    <t>214K古呂々尾中005</t>
  </si>
  <si>
    <t>Ⅱ-1813</t>
  </si>
  <si>
    <t>214K古呂々尾中006</t>
  </si>
  <si>
    <t>Ⅱ-1814</t>
  </si>
  <si>
    <t>214K古呂々尾中007</t>
  </si>
  <si>
    <t>Ⅱ-1815</t>
  </si>
  <si>
    <t>214K古呂々尾中008</t>
  </si>
  <si>
    <t>Ⅱ-1833</t>
  </si>
  <si>
    <t>214K古呂々尾中009</t>
  </si>
  <si>
    <t>Ⅲ-200</t>
  </si>
  <si>
    <t>214D古呂々尾中001</t>
  </si>
  <si>
    <t>Ⅰ-50013</t>
  </si>
  <si>
    <t>214D古呂々尾中002</t>
  </si>
  <si>
    <t>Ⅰ-50086</t>
  </si>
  <si>
    <t>214D古呂々尾中003</t>
  </si>
  <si>
    <t>Ⅱ-50008</t>
  </si>
  <si>
    <t>214D古呂々尾中004</t>
  </si>
  <si>
    <t>Ⅱ-50014</t>
  </si>
  <si>
    <t>柴原</t>
  </si>
  <si>
    <t>214K柴原001</t>
  </si>
  <si>
    <t>Ⅰ-1519</t>
  </si>
  <si>
    <t>214K柴原002</t>
  </si>
  <si>
    <t>Ⅰ-2611</t>
  </si>
  <si>
    <t>214D柴原001</t>
  </si>
  <si>
    <t>Ⅰ-50051</t>
  </si>
  <si>
    <t>Ⅱ-50055</t>
  </si>
  <si>
    <t>214D柴原002</t>
  </si>
  <si>
    <t>Ⅰ-50052</t>
  </si>
  <si>
    <t>214D柴原003</t>
  </si>
  <si>
    <t>Ⅰ-50053</t>
  </si>
  <si>
    <t>下岩</t>
  </si>
  <si>
    <t>214K下岩001</t>
  </si>
  <si>
    <t>Ⅰ-1538</t>
  </si>
  <si>
    <t>214K下岩002</t>
  </si>
  <si>
    <t>Ⅱ-1834</t>
  </si>
  <si>
    <t>214K下岩003</t>
  </si>
  <si>
    <t>Ⅰ-2617</t>
  </si>
  <si>
    <t>214D下岩001</t>
  </si>
  <si>
    <t>Ⅰ-50087-1</t>
  </si>
  <si>
    <t>214D下岩002</t>
  </si>
  <si>
    <t>Ⅰ-50087-2</t>
  </si>
  <si>
    <t>214D下岩003</t>
  </si>
  <si>
    <t>Ⅱ-50088</t>
  </si>
  <si>
    <t>214D下岩004</t>
  </si>
  <si>
    <t>Ⅱ-50089</t>
  </si>
  <si>
    <t>菅谷</t>
  </si>
  <si>
    <t>214K菅谷001</t>
  </si>
  <si>
    <t>Ⅰ-2607</t>
  </si>
  <si>
    <t>214K菅谷002</t>
  </si>
  <si>
    <t>Ⅱ-1818</t>
  </si>
  <si>
    <t>214D菅谷001</t>
  </si>
  <si>
    <t>Ⅰ-50025</t>
  </si>
  <si>
    <t>214D菅谷002</t>
  </si>
  <si>
    <t>Ⅱ-50021</t>
  </si>
  <si>
    <t>214J菅谷001</t>
  </si>
  <si>
    <t>清谷</t>
  </si>
  <si>
    <t>214K清谷001</t>
  </si>
  <si>
    <t>Ⅰ-2606</t>
  </si>
  <si>
    <t>214K清谷002</t>
  </si>
  <si>
    <t>Ⅰ-2616</t>
  </si>
  <si>
    <t>214K清谷003</t>
  </si>
  <si>
    <t>Ⅱ-1805</t>
  </si>
  <si>
    <t>214K清谷004</t>
  </si>
  <si>
    <t>Ⅱ-1806</t>
  </si>
  <si>
    <t>214K清谷005</t>
  </si>
  <si>
    <t>Ⅱ-1807</t>
  </si>
  <si>
    <t>214K清谷006</t>
  </si>
  <si>
    <t>Ⅱ-1808</t>
  </si>
  <si>
    <t>214K清谷007</t>
  </si>
  <si>
    <t>Ⅱ-1809</t>
  </si>
  <si>
    <t>214K清谷008</t>
  </si>
  <si>
    <t>Ⅱ-1829</t>
  </si>
  <si>
    <t>214K清谷009</t>
  </si>
  <si>
    <t>Ⅱ-1830</t>
  </si>
  <si>
    <t>214K清谷010</t>
  </si>
  <si>
    <t>Ⅱ-1831</t>
  </si>
  <si>
    <t>214K清谷011</t>
  </si>
  <si>
    <t>Ⅱ-1832</t>
  </si>
  <si>
    <t>214D清谷001</t>
  </si>
  <si>
    <t>Ⅰ-50002</t>
  </si>
  <si>
    <t>214D清谷002</t>
  </si>
  <si>
    <t>Ⅰ-50003</t>
  </si>
  <si>
    <t>214D清谷003</t>
  </si>
  <si>
    <t>Ⅰ-50004</t>
  </si>
  <si>
    <t>214D清谷004</t>
  </si>
  <si>
    <t>Ⅰ-50085-1</t>
  </si>
  <si>
    <t>214D清谷005</t>
  </si>
  <si>
    <t>Ⅰ-50085-2</t>
  </si>
  <si>
    <t>214D清谷006</t>
  </si>
  <si>
    <t>Ⅱ-50009</t>
  </si>
  <si>
    <t>214D清谷007</t>
  </si>
  <si>
    <t>Ⅱ-50010</t>
  </si>
  <si>
    <t>214D清谷008</t>
  </si>
  <si>
    <t>Ⅱ-50011</t>
  </si>
  <si>
    <t>214D清谷009</t>
  </si>
  <si>
    <t>Ⅱ-50012</t>
  </si>
  <si>
    <t>214D清谷010</t>
  </si>
  <si>
    <t>Ⅱ-50083</t>
  </si>
  <si>
    <t>214D清谷011</t>
  </si>
  <si>
    <t>Ⅱ-50084</t>
  </si>
  <si>
    <t>高田山上</t>
  </si>
  <si>
    <t>214K高田山上001</t>
  </si>
  <si>
    <t>Ⅰ-1533</t>
  </si>
  <si>
    <t>214D竹原001</t>
  </si>
  <si>
    <t>Ⅱ-50026-2</t>
  </si>
  <si>
    <t>214D竹原002</t>
  </si>
  <si>
    <t>Ⅱ-50026-3</t>
  </si>
  <si>
    <t>214D竹原003</t>
  </si>
  <si>
    <t>Ⅱ-50026-4</t>
  </si>
  <si>
    <t>月田</t>
  </si>
  <si>
    <t>214K月田001</t>
  </si>
  <si>
    <t>Ⅰ-1557</t>
  </si>
  <si>
    <t>214K月田002</t>
  </si>
  <si>
    <t>Ⅰ-1560</t>
  </si>
  <si>
    <t>214K月田003</t>
  </si>
  <si>
    <t>Ⅰ-1564</t>
  </si>
  <si>
    <t>214K月田004</t>
  </si>
  <si>
    <t>Ⅰ-2628</t>
  </si>
  <si>
    <t>214K月田005</t>
  </si>
  <si>
    <t>Ⅰ-2629</t>
  </si>
  <si>
    <t>214K月田006</t>
  </si>
  <si>
    <t>Ⅰ-2633</t>
  </si>
  <si>
    <t>214K月田007</t>
  </si>
  <si>
    <t>Ⅰ-2634</t>
  </si>
  <si>
    <t>214K月田008</t>
  </si>
  <si>
    <t>Ⅰ-1543</t>
  </si>
  <si>
    <t>214K月田009</t>
  </si>
  <si>
    <t>Ⅰ-1544</t>
  </si>
  <si>
    <t>214K月田010</t>
  </si>
  <si>
    <t>Ⅱ-1885</t>
  </si>
  <si>
    <t>214K月田011</t>
  </si>
  <si>
    <t>Ⅱ-1886</t>
  </si>
  <si>
    <t>214K月田012</t>
  </si>
  <si>
    <t>Ⅱ-1888</t>
  </si>
  <si>
    <t>214K月田013</t>
  </si>
  <si>
    <t>Ⅱ-1889</t>
  </si>
  <si>
    <t>214K月田014</t>
  </si>
  <si>
    <t>Ⅱ-1890</t>
  </si>
  <si>
    <t>214K月田015</t>
  </si>
  <si>
    <t>Ⅱ-1891</t>
  </si>
  <si>
    <t>214K月田016</t>
  </si>
  <si>
    <t>Ⅱ-1892</t>
  </si>
  <si>
    <t>214K月田017</t>
  </si>
  <si>
    <t>Ⅱ-1893</t>
  </si>
  <si>
    <t>214K月田018</t>
  </si>
  <si>
    <t>Ⅱ-1894</t>
  </si>
  <si>
    <t>214K月田019</t>
  </si>
  <si>
    <t>Ⅱ-1895</t>
  </si>
  <si>
    <t>214D月田001</t>
  </si>
  <si>
    <t>Ⅰ-50159</t>
  </si>
  <si>
    <t>214D月田002</t>
  </si>
  <si>
    <t>Ⅰ-50171</t>
  </si>
  <si>
    <t>214D月田003</t>
  </si>
  <si>
    <t>Ⅰ-50172</t>
  </si>
  <si>
    <t>214D月田004</t>
  </si>
  <si>
    <t>Ⅰ-50175</t>
  </si>
  <si>
    <t>214D月田005</t>
  </si>
  <si>
    <t>Ⅰ-50176</t>
  </si>
  <si>
    <t>214D月田006</t>
  </si>
  <si>
    <t>Ⅰ-50177</t>
  </si>
  <si>
    <t>214D月田007</t>
  </si>
  <si>
    <t>Ⅰ-50178</t>
  </si>
  <si>
    <t>214D月田008</t>
  </si>
  <si>
    <t>Ⅰ-50179-1</t>
  </si>
  <si>
    <t>214D月田009</t>
  </si>
  <si>
    <t>Ⅰ-50179-2</t>
  </si>
  <si>
    <t>214D月田010</t>
  </si>
  <si>
    <t>Ⅰ-50180-1</t>
  </si>
  <si>
    <t>214D月田011</t>
  </si>
  <si>
    <t>Ⅰ-50180-2</t>
  </si>
  <si>
    <t>214D月田012</t>
  </si>
  <si>
    <t>Ⅰ-50181-1</t>
  </si>
  <si>
    <t>214D月田013</t>
  </si>
  <si>
    <t>Ⅰ-50181-2</t>
  </si>
  <si>
    <t>214D月田014</t>
  </si>
  <si>
    <t>Ⅰ-50182</t>
  </si>
  <si>
    <t>214D月田015</t>
  </si>
  <si>
    <t>Ⅰ-50185</t>
  </si>
  <si>
    <t>214D月田016</t>
  </si>
  <si>
    <t>Ⅰ-50146</t>
  </si>
  <si>
    <t>214D月田017</t>
  </si>
  <si>
    <t>Ⅱ-50147</t>
  </si>
  <si>
    <t>214D月田018</t>
  </si>
  <si>
    <t>Ⅱ-50148</t>
  </si>
  <si>
    <t>214D月田019</t>
  </si>
  <si>
    <t>Ⅱ-50158</t>
  </si>
  <si>
    <t>214D月田020</t>
  </si>
  <si>
    <t>Ⅱ-50160</t>
  </si>
  <si>
    <t>214D月田022</t>
  </si>
  <si>
    <t>Ⅱ-50183</t>
  </si>
  <si>
    <t>214D月田023</t>
  </si>
  <si>
    <t>Ⅱ-50184</t>
  </si>
  <si>
    <t>214D月田024</t>
  </si>
  <si>
    <t>Ⅱ-50173-1</t>
  </si>
  <si>
    <t>214D月田025</t>
  </si>
  <si>
    <t>Ⅱ-50173-2</t>
  </si>
  <si>
    <t>214J月田001</t>
  </si>
  <si>
    <t>214J月田002</t>
  </si>
  <si>
    <t>214J月田003</t>
  </si>
  <si>
    <t>桑原</t>
  </si>
  <si>
    <t>月田本</t>
  </si>
  <si>
    <t>214K月田本001</t>
  </si>
  <si>
    <t>Ⅰ-1551</t>
  </si>
  <si>
    <t>214K月田本002</t>
  </si>
  <si>
    <t>Ⅰ-1555</t>
  </si>
  <si>
    <t>214K月田本003</t>
  </si>
  <si>
    <t>Ⅰ-1556</t>
  </si>
  <si>
    <t>214K月田本004</t>
  </si>
  <si>
    <t>Ⅰ-2620</t>
  </si>
  <si>
    <t>214K月田本005</t>
  </si>
  <si>
    <t>Ⅰ-2631</t>
  </si>
  <si>
    <t>214K月田本006</t>
  </si>
  <si>
    <t>Ⅰ-2632</t>
  </si>
  <si>
    <t>214K月田本007</t>
  </si>
  <si>
    <t>Ⅱ-1843</t>
  </si>
  <si>
    <t>214K月田本008</t>
  </si>
  <si>
    <t>Ⅱ-1879</t>
  </si>
  <si>
    <t>214K月田本009</t>
  </si>
  <si>
    <t>Ⅱ-1881</t>
  </si>
  <si>
    <t>214K月田本010</t>
  </si>
  <si>
    <t>Ⅱ-1882</t>
  </si>
  <si>
    <t>214K月田本011</t>
  </si>
  <si>
    <t>Ⅱ-1883</t>
  </si>
  <si>
    <t>214K月田本012</t>
  </si>
  <si>
    <t>Ⅱ-1884</t>
  </si>
  <si>
    <t>214K月田本013</t>
  </si>
  <si>
    <t>Ⅱ-1858</t>
  </si>
  <si>
    <t>214K月田本014</t>
  </si>
  <si>
    <t>Ⅱ-1868</t>
  </si>
  <si>
    <t>214K月田本015</t>
  </si>
  <si>
    <t>Ⅱ-1869</t>
  </si>
  <si>
    <t>214K月田本016</t>
  </si>
  <si>
    <t>Ⅱ-1870</t>
  </si>
  <si>
    <t>214K月田本017</t>
  </si>
  <si>
    <t>Ⅱ-1871</t>
  </si>
  <si>
    <t>214K月田本018</t>
  </si>
  <si>
    <t>Ⅱ-1872</t>
  </si>
  <si>
    <t>214K月田本019</t>
  </si>
  <si>
    <t>Ⅱ-1873</t>
  </si>
  <si>
    <t>214K月田本020</t>
  </si>
  <si>
    <t>土居谷-01</t>
  </si>
  <si>
    <t>214D月田本001</t>
  </si>
  <si>
    <t>Ⅰ-50094</t>
  </si>
  <si>
    <t>214D月田本002</t>
  </si>
  <si>
    <t>Ⅰ-50095</t>
  </si>
  <si>
    <t>214D月田本003</t>
  </si>
  <si>
    <t>Ⅰ-50119-1</t>
  </si>
  <si>
    <t>214D月田本004</t>
  </si>
  <si>
    <t>Ⅰ-50119-2</t>
  </si>
  <si>
    <t>214D月田本005</t>
  </si>
  <si>
    <t>Ⅰ-50120</t>
  </si>
  <si>
    <t>214D月田本006</t>
  </si>
  <si>
    <t>Ⅰ-50162</t>
  </si>
  <si>
    <t>214D月田本007</t>
  </si>
  <si>
    <t>Ⅰ-50168</t>
  </si>
  <si>
    <t>214D月田本008</t>
  </si>
  <si>
    <t>Ⅰ-50169</t>
  </si>
  <si>
    <t>214D月田本009</t>
  </si>
  <si>
    <t>Ⅰ-50174</t>
  </si>
  <si>
    <t>214D月田本010</t>
  </si>
  <si>
    <t>Ⅰ-50161</t>
  </si>
  <si>
    <t>214D月田本011</t>
  </si>
  <si>
    <t>Ⅰ-50165</t>
  </si>
  <si>
    <t>214D月田本012</t>
  </si>
  <si>
    <t>Ⅱ-50164</t>
  </si>
  <si>
    <t>214D月田本013</t>
  </si>
  <si>
    <t>Ⅱ-50166</t>
  </si>
  <si>
    <t>214D月田本014</t>
  </si>
  <si>
    <t>Ⅱ-50167</t>
  </si>
  <si>
    <t>214D月田本015</t>
  </si>
  <si>
    <t>Ⅱ-50170</t>
  </si>
  <si>
    <t>214J月田本001</t>
  </si>
  <si>
    <t>214D福谷001</t>
  </si>
  <si>
    <t>Ⅰ-50126</t>
  </si>
  <si>
    <t>214D福谷002</t>
  </si>
  <si>
    <t>Ⅱ-50075</t>
  </si>
  <si>
    <t>214D福谷003</t>
  </si>
  <si>
    <t>Ⅱ-50123</t>
  </si>
  <si>
    <t>214D福谷004</t>
  </si>
  <si>
    <t>Ⅱ-50124</t>
  </si>
  <si>
    <t>214D福谷005</t>
  </si>
  <si>
    <t>Ⅱ-50125</t>
  </si>
  <si>
    <t>214D福谷006</t>
  </si>
  <si>
    <t>Ⅱ-50129</t>
  </si>
  <si>
    <t>214D福谷007</t>
  </si>
  <si>
    <t>Ⅱ-50130</t>
  </si>
  <si>
    <t>214D福谷008</t>
  </si>
  <si>
    <t>Ⅱ-50131</t>
  </si>
  <si>
    <t>214D福谷009</t>
  </si>
  <si>
    <t>Ⅲ-50076</t>
  </si>
  <si>
    <t>214D福谷010</t>
  </si>
  <si>
    <t>Ⅲ-50127</t>
  </si>
  <si>
    <t>214D福谷011</t>
  </si>
  <si>
    <t>Ⅲ-50128</t>
  </si>
  <si>
    <t>214D福谷012</t>
  </si>
  <si>
    <t>Ⅲ-50134</t>
  </si>
  <si>
    <t>星山</t>
  </si>
  <si>
    <t>214K星山001</t>
  </si>
  <si>
    <t>Ⅱ-1819</t>
  </si>
  <si>
    <t>214D星山001</t>
  </si>
  <si>
    <t>Ⅰ-50016</t>
  </si>
  <si>
    <t>214D星山002</t>
  </si>
  <si>
    <t>Ⅰ-50017</t>
  </si>
  <si>
    <t>214D星山003</t>
  </si>
  <si>
    <t>Ⅰ-50018</t>
  </si>
  <si>
    <t>214D星山004</t>
  </si>
  <si>
    <t>Ⅰ-50019</t>
  </si>
  <si>
    <t>214D星山005</t>
  </si>
  <si>
    <t>Ⅱ-50015</t>
  </si>
  <si>
    <t>214D星山006</t>
  </si>
  <si>
    <t>Ⅱ-50020</t>
  </si>
  <si>
    <t>214J星山001</t>
  </si>
  <si>
    <t>本郷</t>
  </si>
  <si>
    <t>214K本郷001</t>
  </si>
  <si>
    <t>Ⅰ-1526</t>
  </si>
  <si>
    <t>214K本郷002</t>
  </si>
  <si>
    <t>Ⅰ-1527</t>
  </si>
  <si>
    <t>214K本郷003</t>
  </si>
  <si>
    <t>Ⅰ-1528</t>
  </si>
  <si>
    <t>214K本郷004</t>
  </si>
  <si>
    <t>Ⅰ-1530</t>
  </si>
  <si>
    <t>214K本郷005</t>
  </si>
  <si>
    <t>Ⅰ-2612</t>
  </si>
  <si>
    <t>214K本郷006</t>
  </si>
  <si>
    <t>Ⅰ-2622</t>
  </si>
  <si>
    <t>214K本郷007</t>
  </si>
  <si>
    <t>Ⅱ-1822</t>
  </si>
  <si>
    <t>214K本郷008</t>
  </si>
  <si>
    <t>Ⅱ-1823</t>
  </si>
  <si>
    <t>214K本郷009</t>
  </si>
  <si>
    <t>Ⅲ-199</t>
  </si>
  <si>
    <t>214D本郷001</t>
  </si>
  <si>
    <t>Ⅰ-50060</t>
  </si>
  <si>
    <t>214D本郷002</t>
  </si>
  <si>
    <t>Ⅰ-50061</t>
  </si>
  <si>
    <t>214D本郷003</t>
  </si>
  <si>
    <t>Ⅰ-50066</t>
  </si>
  <si>
    <t>214D本郷004</t>
  </si>
  <si>
    <t>Ⅰ-50068</t>
  </si>
  <si>
    <t>214D本郷005</t>
  </si>
  <si>
    <t>Ⅰ-50069</t>
  </si>
  <si>
    <t>214D本郷006</t>
  </si>
  <si>
    <t>Ⅰ-50059</t>
  </si>
  <si>
    <t>214D本郷007</t>
  </si>
  <si>
    <t>Ⅱ-50063</t>
  </si>
  <si>
    <t>214D本郷008</t>
  </si>
  <si>
    <t>Ⅱ-50064</t>
  </si>
  <si>
    <t>214D本郷009</t>
  </si>
  <si>
    <t>Ⅱ-50065</t>
  </si>
  <si>
    <t>214D本郷010</t>
  </si>
  <si>
    <t>Ⅱ-50067</t>
  </si>
  <si>
    <t>214D本郷011</t>
  </si>
  <si>
    <t>Ⅱ-50070</t>
  </si>
  <si>
    <t>214D本郷012</t>
  </si>
  <si>
    <t>Ⅲ-50062</t>
  </si>
  <si>
    <t>214D本郷013</t>
  </si>
  <si>
    <t>Ⅲ-50071</t>
  </si>
  <si>
    <t>真賀</t>
  </si>
  <si>
    <t>214D真賀001</t>
  </si>
  <si>
    <t>Ⅰ-50029</t>
  </si>
  <si>
    <t>曲り</t>
  </si>
  <si>
    <t>214K曲り001</t>
  </si>
  <si>
    <t>Ⅰ-1517</t>
  </si>
  <si>
    <t>214K曲り002</t>
  </si>
  <si>
    <t>Ⅱ-1811</t>
  </si>
  <si>
    <t>214K曲り003</t>
  </si>
  <si>
    <t>Ⅱ-1812</t>
  </si>
  <si>
    <t>214K曲り004</t>
  </si>
  <si>
    <t>Ⅲ-0194</t>
  </si>
  <si>
    <t>214D曲り001</t>
  </si>
  <si>
    <t>Ⅰ-50001</t>
  </si>
  <si>
    <t>214D曲り002</t>
  </si>
  <si>
    <t>Ⅱ-50005</t>
  </si>
  <si>
    <t>214D曲り003</t>
  </si>
  <si>
    <t>Ⅱ-50006</t>
  </si>
  <si>
    <t>214D曲り004</t>
  </si>
  <si>
    <t>Ⅱ-50007-1</t>
  </si>
  <si>
    <t>214D曲り005</t>
  </si>
  <si>
    <t>Ⅱ-50007-2</t>
  </si>
  <si>
    <t>214J曲り001</t>
  </si>
  <si>
    <t>214J曲り002</t>
  </si>
  <si>
    <t>滝ノ上</t>
  </si>
  <si>
    <t>正吉</t>
  </si>
  <si>
    <t>214K正吉001</t>
  </si>
  <si>
    <t>Ⅰ-1518</t>
  </si>
  <si>
    <t>214D正吉001</t>
  </si>
  <si>
    <t>Ⅰ-50048</t>
  </si>
  <si>
    <t>214D正吉002</t>
  </si>
  <si>
    <t>Ⅰ-50049</t>
  </si>
  <si>
    <t>見尾</t>
  </si>
  <si>
    <t>214K見尾001</t>
  </si>
  <si>
    <t>Ⅱ-1816</t>
  </si>
  <si>
    <t>214K見尾002</t>
  </si>
  <si>
    <t>Ⅱ-1817</t>
  </si>
  <si>
    <t>214D見尾001</t>
  </si>
  <si>
    <t>Ⅰ-50022-1</t>
  </si>
  <si>
    <t>214D見尾002</t>
  </si>
  <si>
    <t>Ⅰ-50022-2</t>
  </si>
  <si>
    <t>214D見尾003</t>
  </si>
  <si>
    <t>Ⅰ-50030</t>
  </si>
  <si>
    <t>214D見尾004</t>
  </si>
  <si>
    <t>Ⅰ-50031</t>
  </si>
  <si>
    <t>214D見尾005</t>
  </si>
  <si>
    <t>Ⅱ-50023</t>
  </si>
  <si>
    <t>214D見尾006</t>
  </si>
  <si>
    <t>Ⅱ-50024</t>
  </si>
  <si>
    <t>山久世</t>
  </si>
  <si>
    <t>214K山久世001</t>
  </si>
  <si>
    <t>Ⅰ-1515-1</t>
  </si>
  <si>
    <t>214K山久世002</t>
  </si>
  <si>
    <t>Ⅰ-1515-2</t>
  </si>
  <si>
    <t>214K山久世003</t>
  </si>
  <si>
    <t>Ⅰ-1514</t>
  </si>
  <si>
    <t>214K山久世004</t>
  </si>
  <si>
    <t>Ⅰ-1516</t>
  </si>
  <si>
    <t>214K山久世005</t>
  </si>
  <si>
    <t>Ⅰ-2610</t>
  </si>
  <si>
    <t>214K山久世006</t>
  </si>
  <si>
    <t>Ⅱ-1826</t>
  </si>
  <si>
    <t>214K山久世007</t>
  </si>
  <si>
    <t>Ⅱ-1827</t>
  </si>
  <si>
    <t>214K山久世008</t>
  </si>
  <si>
    <t>Ⅱ-1828</t>
  </si>
  <si>
    <t>214D山久世001</t>
  </si>
  <si>
    <t>Ⅰ-50032</t>
  </si>
  <si>
    <t>214D山久世002</t>
  </si>
  <si>
    <t>Ⅰ-50033</t>
  </si>
  <si>
    <t>214D山久世003</t>
  </si>
  <si>
    <t>Ⅰ-50035</t>
  </si>
  <si>
    <t>214D山久世004</t>
  </si>
  <si>
    <t>Ⅰ-50040</t>
  </si>
  <si>
    <t>214D山久世005</t>
  </si>
  <si>
    <t>Ⅱ-50036</t>
  </si>
  <si>
    <t>214D山久世006</t>
  </si>
  <si>
    <t>Ⅱ-50037</t>
  </si>
  <si>
    <t>214D山久世007</t>
  </si>
  <si>
    <t>Ⅰ-50047</t>
  </si>
  <si>
    <t>214D山久世008</t>
  </si>
  <si>
    <t>Ⅱ-50039</t>
  </si>
  <si>
    <t>214D山久世009</t>
  </si>
  <si>
    <t>Ⅱ-50041</t>
  </si>
  <si>
    <t>214D山久世010</t>
  </si>
  <si>
    <t>Ⅱ-50042</t>
  </si>
  <si>
    <t>214D山久世011</t>
  </si>
  <si>
    <t>Ⅱ-50043</t>
  </si>
  <si>
    <t>214D山久世012</t>
  </si>
  <si>
    <t>Ⅱ-50044</t>
  </si>
  <si>
    <t>214D山久世013</t>
  </si>
  <si>
    <t>Ⅱ-50034</t>
  </si>
  <si>
    <t>214D山久世014</t>
  </si>
  <si>
    <t>Ⅱ-50038</t>
  </si>
  <si>
    <t>214D山久世015</t>
  </si>
  <si>
    <t>Ⅰ-50045</t>
  </si>
  <si>
    <t>214D山久世016</t>
  </si>
  <si>
    <t>Ⅰ-50046</t>
  </si>
  <si>
    <t>横部</t>
  </si>
  <si>
    <t>214K横部001</t>
  </si>
  <si>
    <t>Ⅱ-1825</t>
  </si>
  <si>
    <t>214K横部002</t>
  </si>
  <si>
    <t>Ⅲ-0198</t>
  </si>
  <si>
    <t>若代</t>
  </si>
  <si>
    <t>214K若代001</t>
  </si>
  <si>
    <t>Ⅰ-1539</t>
  </si>
  <si>
    <t>214K若代002</t>
  </si>
  <si>
    <t>Ⅰ-1546</t>
  </si>
  <si>
    <t>214K若代003</t>
  </si>
  <si>
    <t>Ⅰ-1547</t>
  </si>
  <si>
    <t>214K若代004</t>
  </si>
  <si>
    <t>Ⅰ-1548</t>
  </si>
  <si>
    <t>214K若代005</t>
  </si>
  <si>
    <t>Ⅰ-1550</t>
  </si>
  <si>
    <t>214K若代006</t>
  </si>
  <si>
    <t>Ⅰ-2618</t>
  </si>
  <si>
    <t>214K若代007</t>
  </si>
  <si>
    <t>Ⅰ-2619</t>
  </si>
  <si>
    <t>214K若代008</t>
  </si>
  <si>
    <t>Ⅱ-1836</t>
  </si>
  <si>
    <t>214K若代009</t>
  </si>
  <si>
    <t>Ⅱ-1837</t>
  </si>
  <si>
    <t>214K若代010</t>
  </si>
  <si>
    <t>Ⅱ-1838</t>
  </si>
  <si>
    <t>214K若代011</t>
  </si>
  <si>
    <t>Ⅱ-1839</t>
  </si>
  <si>
    <t>214K若代012</t>
  </si>
  <si>
    <t>Ⅱ-1840</t>
  </si>
  <si>
    <t>214K若代013</t>
  </si>
  <si>
    <t>Ⅱ-1841</t>
  </si>
  <si>
    <t>214K若代014</t>
  </si>
  <si>
    <t>Ⅱ-1842</t>
  </si>
  <si>
    <t>214K若代015</t>
  </si>
  <si>
    <t>Ⅱ-1844</t>
  </si>
  <si>
    <t>214K若代016</t>
  </si>
  <si>
    <t>Ⅱ-1846</t>
  </si>
  <si>
    <t>214K若代017</t>
  </si>
  <si>
    <t>Ⅱ-1847</t>
  </si>
  <si>
    <t>214K若代018</t>
  </si>
  <si>
    <t>Ⅲ-201</t>
  </si>
  <si>
    <t>214D若代001</t>
  </si>
  <si>
    <t>Ⅰ-50091</t>
  </si>
  <si>
    <t>214D若代002</t>
  </si>
  <si>
    <t>Ⅰ-50093</t>
  </si>
  <si>
    <t>214D若代003</t>
  </si>
  <si>
    <t>Ⅰ-50096-1</t>
  </si>
  <si>
    <t>214D若代004</t>
  </si>
  <si>
    <t>Ⅰ-50096-2</t>
  </si>
  <si>
    <t>214D若代005</t>
  </si>
  <si>
    <t>Ⅰ-50097</t>
  </si>
  <si>
    <t>214D若代006</t>
  </si>
  <si>
    <t>Ⅰ-50101</t>
  </si>
  <si>
    <t>214D若代007</t>
  </si>
  <si>
    <t>Ⅰ-50102-1</t>
  </si>
  <si>
    <t>214D若代008</t>
  </si>
  <si>
    <t>Ⅰ-50102-2</t>
  </si>
  <si>
    <t>214D若代009</t>
  </si>
  <si>
    <t>Ⅱ-50090</t>
  </si>
  <si>
    <t>214D若代010</t>
  </si>
  <si>
    <t>Ⅱ-50092</t>
  </si>
  <si>
    <t>214D若代011</t>
  </si>
  <si>
    <t>Ⅱ-50099</t>
  </si>
  <si>
    <t>214D若代012</t>
  </si>
  <si>
    <t>Ⅱ-50100</t>
  </si>
  <si>
    <t>214D若代013</t>
  </si>
  <si>
    <t>Ⅱ-50103</t>
  </si>
  <si>
    <t>214J若代001</t>
  </si>
  <si>
    <t>若代畝</t>
  </si>
  <si>
    <t>214K若代畝001</t>
  </si>
  <si>
    <t>Ⅰ-1534</t>
  </si>
  <si>
    <t>214K若代畝002</t>
  </si>
  <si>
    <t>Ⅰ-1537</t>
  </si>
  <si>
    <t>214K若代畝003</t>
  </si>
  <si>
    <t>Ⅱ-1859</t>
  </si>
  <si>
    <t>214K若代畝004</t>
  </si>
  <si>
    <t>Ⅱ-1860</t>
  </si>
  <si>
    <t>214K若代畝005</t>
  </si>
  <si>
    <t>Ⅱ-1861</t>
  </si>
  <si>
    <t>214D若代畝001</t>
  </si>
  <si>
    <t>Ⅰ-50121</t>
  </si>
  <si>
    <t>川上村</t>
  </si>
  <si>
    <t>蒜山上徳山</t>
  </si>
  <si>
    <t>214K蒜山上徳山001</t>
  </si>
  <si>
    <t>4日</t>
  </si>
  <si>
    <t>Ⅰ-1637</t>
  </si>
  <si>
    <t>214K蒜山上徳山002</t>
  </si>
  <si>
    <t>Ⅱ-2076</t>
  </si>
  <si>
    <t>214D蒜山上徳山001</t>
  </si>
  <si>
    <t>Ⅱ-56001</t>
  </si>
  <si>
    <t>蒜山上福田</t>
  </si>
  <si>
    <t>214K蒜山上福田001</t>
  </si>
  <si>
    <t>Ⅰ-1638</t>
  </si>
  <si>
    <t>214K蒜山上福田002</t>
  </si>
  <si>
    <t>Ⅰ-1639</t>
  </si>
  <si>
    <t>蒜山西茅部</t>
  </si>
  <si>
    <t>214K蒜山西茅部001</t>
  </si>
  <si>
    <t>Ⅱ-2077</t>
  </si>
  <si>
    <t>214K蒜山西茅部002</t>
  </si>
  <si>
    <t>大蛇-01</t>
  </si>
  <si>
    <t>214D蒜山西茅部001</t>
  </si>
  <si>
    <t>Ⅰ-56004</t>
  </si>
  <si>
    <t>214D蒜山西茅部002</t>
  </si>
  <si>
    <t>Ⅰ-56005</t>
  </si>
  <si>
    <t>214D蒜山西茅部003</t>
  </si>
  <si>
    <t>Ⅰ-56006-1</t>
  </si>
  <si>
    <t>214D蒜山西茅部004</t>
  </si>
  <si>
    <t>Ⅰ-56006-2</t>
  </si>
  <si>
    <t>214D蒜山西茅部005</t>
  </si>
  <si>
    <t>Ⅰ-56006-3</t>
  </si>
  <si>
    <t>214D蒜山西茅部006</t>
  </si>
  <si>
    <t>Ⅰ-56006-4</t>
  </si>
  <si>
    <t>214D蒜山西茅部007</t>
  </si>
  <si>
    <t>Ⅰ-56006-5</t>
  </si>
  <si>
    <t>214D蒜山西茅部008</t>
  </si>
  <si>
    <t>Ⅱ-56007</t>
  </si>
  <si>
    <t>蒜山東茅部</t>
  </si>
  <si>
    <t>214K蒜山東茅部001</t>
  </si>
  <si>
    <t>Ⅰ-1641</t>
  </si>
  <si>
    <t>214D蒜山東茅部001</t>
  </si>
  <si>
    <t>Ⅱ-56008-1</t>
  </si>
  <si>
    <t>214D蒜山東茅部002</t>
  </si>
  <si>
    <t>Ⅱ-56008-2</t>
  </si>
  <si>
    <t>214D蒜山東茅部003</t>
  </si>
  <si>
    <t>Ⅱ-56010</t>
  </si>
  <si>
    <t>214D蒜山東茅部004</t>
  </si>
  <si>
    <t>Ⅱ-56011</t>
  </si>
  <si>
    <t>214D蒜山東茅部005</t>
  </si>
  <si>
    <t>Ⅱ-56012</t>
  </si>
  <si>
    <t>蒜山本茅部</t>
  </si>
  <si>
    <t>214D蒜山本茅部001</t>
  </si>
  <si>
    <t>Ⅰ-56002-1</t>
  </si>
  <si>
    <t>214D蒜山本茅部002</t>
  </si>
  <si>
    <t>Ⅰ-56002-2</t>
  </si>
  <si>
    <t>214D蒜山本茅部003</t>
  </si>
  <si>
    <t>Ⅰ-56002-3</t>
  </si>
  <si>
    <t>214D蒜山本茅部004</t>
  </si>
  <si>
    <t>Ⅰ-56003-1</t>
  </si>
  <si>
    <t>214D蒜山本茅部005</t>
  </si>
  <si>
    <t>Ⅰ-56003-2</t>
  </si>
  <si>
    <t>久世町</t>
  </si>
  <si>
    <t>樫西</t>
  </si>
  <si>
    <t>214K樫西001</t>
  </si>
  <si>
    <t>Ⅰ-1605</t>
  </si>
  <si>
    <t>214K樫西002</t>
  </si>
  <si>
    <t>Ⅰ-1606</t>
  </si>
  <si>
    <t>214K樫西003</t>
  </si>
  <si>
    <t>Ⅰ-1607</t>
  </si>
  <si>
    <t>214K樫西004</t>
  </si>
  <si>
    <t>Ⅰ-1610</t>
  </si>
  <si>
    <t>214K樫西005</t>
  </si>
  <si>
    <t>Ⅰ-1611</t>
  </si>
  <si>
    <t>214K樫西006</t>
  </si>
  <si>
    <t>Ⅰ-1616</t>
  </si>
  <si>
    <t>214K樫西007</t>
  </si>
  <si>
    <t>Ⅰ-2662</t>
  </si>
  <si>
    <t>214K樫西008</t>
  </si>
  <si>
    <t>Ⅰ-2669</t>
  </si>
  <si>
    <t>214K樫西009</t>
  </si>
  <si>
    <t>Ⅰ-2671</t>
  </si>
  <si>
    <t>214K樫西010</t>
  </si>
  <si>
    <t>Ⅱ-2018</t>
  </si>
  <si>
    <t>214K樫西011</t>
  </si>
  <si>
    <t>Ⅱ-2019</t>
  </si>
  <si>
    <t>214K樫西012</t>
  </si>
  <si>
    <t>Ⅱ-2020</t>
  </si>
  <si>
    <t>214K樫西013</t>
  </si>
  <si>
    <t>Ⅱ-2021</t>
  </si>
  <si>
    <t>214K樫西014</t>
  </si>
  <si>
    <t>Ⅱ-2022</t>
  </si>
  <si>
    <t>214D樫西001</t>
  </si>
  <si>
    <t>Ⅰ-53017</t>
  </si>
  <si>
    <t>214D樫西002</t>
  </si>
  <si>
    <t>Ⅰ-53004-1</t>
  </si>
  <si>
    <t>214D樫西003</t>
  </si>
  <si>
    <t>Ⅰ-53004-2</t>
  </si>
  <si>
    <t>214D樫西004</t>
  </si>
  <si>
    <t>Ⅰ-53006</t>
  </si>
  <si>
    <t>214D樫西005</t>
  </si>
  <si>
    <t>Ⅰ-53008</t>
  </si>
  <si>
    <t>214D樫西006</t>
  </si>
  <si>
    <t>Ⅰ-53018</t>
  </si>
  <si>
    <t>214D樫西007</t>
  </si>
  <si>
    <t>Ⅰ-53019</t>
  </si>
  <si>
    <t>214D樫西008</t>
  </si>
  <si>
    <t>Ⅰ-53020</t>
  </si>
  <si>
    <t>214D樫西009</t>
  </si>
  <si>
    <t>Ⅰ-53023</t>
  </si>
  <si>
    <t>214D樫西010</t>
  </si>
  <si>
    <t>Ⅰ-53024</t>
  </si>
  <si>
    <t>214D樫西011</t>
  </si>
  <si>
    <t>Ⅰ-53035</t>
  </si>
  <si>
    <t>214D樫西012</t>
  </si>
  <si>
    <t>Ⅰ-53037</t>
  </si>
  <si>
    <t>214D樫西013</t>
  </si>
  <si>
    <t>Ⅰ-53038</t>
  </si>
  <si>
    <t>214D樫西014</t>
  </si>
  <si>
    <t>Ⅱ-53005</t>
  </si>
  <si>
    <t>214D樫西015</t>
  </si>
  <si>
    <t>Ⅱ-53007</t>
  </si>
  <si>
    <t>214D樫西016</t>
  </si>
  <si>
    <t>Ⅱ-53009</t>
  </si>
  <si>
    <t>214D樫西017</t>
  </si>
  <si>
    <t>Ⅱ-53011</t>
  </si>
  <si>
    <t>214D樫西018</t>
  </si>
  <si>
    <t>Ⅱ-53012</t>
  </si>
  <si>
    <t>214D樫西019</t>
  </si>
  <si>
    <t>Ⅱ-53013</t>
  </si>
  <si>
    <t>214D樫西020</t>
  </si>
  <si>
    <t>Ⅱ-53014</t>
  </si>
  <si>
    <t>214D樫西021</t>
  </si>
  <si>
    <t>Ⅱ-53021</t>
  </si>
  <si>
    <t>214D樫西022</t>
  </si>
  <si>
    <t>Ⅱ-53022</t>
  </si>
  <si>
    <t>214D樫西023</t>
  </si>
  <si>
    <t>Ⅱ-53034</t>
  </si>
  <si>
    <t>樫東</t>
  </si>
  <si>
    <t>214K樫東001</t>
  </si>
  <si>
    <t>Ⅱ-2023</t>
  </si>
  <si>
    <t>214K樫東002</t>
  </si>
  <si>
    <t>Ⅱ-2024</t>
  </si>
  <si>
    <t>214K樫東003</t>
  </si>
  <si>
    <t>Ⅱ-2025</t>
  </si>
  <si>
    <t>214D樫東001</t>
  </si>
  <si>
    <t>Ⅰ-53049</t>
  </si>
  <si>
    <t>214D樫東002</t>
  </si>
  <si>
    <t>Ⅱ-53041</t>
  </si>
  <si>
    <t>214D樫東003</t>
  </si>
  <si>
    <t>Ⅱ-53042</t>
  </si>
  <si>
    <t>214D樫東004</t>
  </si>
  <si>
    <t>Ⅱ-53043</t>
  </si>
  <si>
    <t>214D樫東005</t>
  </si>
  <si>
    <t>Ⅱ-53046</t>
  </si>
  <si>
    <t>214D樫東006</t>
  </si>
  <si>
    <t>Ⅱ-53050-1</t>
  </si>
  <si>
    <t>214D樫東007</t>
  </si>
  <si>
    <t>Ⅱ-53050-2</t>
  </si>
  <si>
    <t>214D樫東008</t>
  </si>
  <si>
    <t>Ⅱ-53051</t>
  </si>
  <si>
    <t>草加部</t>
  </si>
  <si>
    <t>214K草加部001</t>
  </si>
  <si>
    <t>Ⅰ-1618</t>
  </si>
  <si>
    <t>214D草加部001</t>
  </si>
  <si>
    <t>Ⅰ-53070-1</t>
  </si>
  <si>
    <t>214D草加部002</t>
  </si>
  <si>
    <t>Ⅰ-53070-2</t>
  </si>
  <si>
    <t>214D草加部003</t>
  </si>
  <si>
    <t>Ⅰ-53072</t>
  </si>
  <si>
    <t>214D草加部004</t>
  </si>
  <si>
    <t>Ⅰ-53065-1</t>
  </si>
  <si>
    <t>214D草加部005</t>
  </si>
  <si>
    <t>Ⅰ-53065-2</t>
  </si>
  <si>
    <t>214D草加部006</t>
  </si>
  <si>
    <t>Ⅰ-53067</t>
  </si>
  <si>
    <t>214D草加部007</t>
  </si>
  <si>
    <t>Ⅰ-53069</t>
  </si>
  <si>
    <t>214D草加部008</t>
  </si>
  <si>
    <t>Ⅰ-53071</t>
  </si>
  <si>
    <t>214D草加部009</t>
  </si>
  <si>
    <t>Ⅱ-53064</t>
  </si>
  <si>
    <t>214D草加部010</t>
  </si>
  <si>
    <t>Ⅱ-53066-1</t>
  </si>
  <si>
    <t>214D草加部011</t>
  </si>
  <si>
    <t>Ⅱ-53066-2</t>
  </si>
  <si>
    <t>214D草加部012</t>
  </si>
  <si>
    <t>Ⅲ-53059</t>
  </si>
  <si>
    <t>214D草加部013</t>
  </si>
  <si>
    <t>Ⅲ-53060</t>
  </si>
  <si>
    <t>214D草加部014</t>
  </si>
  <si>
    <t>Ⅲ-53061</t>
  </si>
  <si>
    <t>214D草加部015</t>
  </si>
  <si>
    <t>Ⅲ-53062</t>
  </si>
  <si>
    <t>214D草加部016</t>
  </si>
  <si>
    <t>Ⅲ-53063</t>
  </si>
  <si>
    <t>214D草加部017</t>
  </si>
  <si>
    <t>草加谷④</t>
  </si>
  <si>
    <t>久世</t>
  </si>
  <si>
    <t>214K久世001</t>
  </si>
  <si>
    <t>Ⅰ-2672</t>
  </si>
  <si>
    <t>214K久世002</t>
  </si>
  <si>
    <t>Ⅰ-2673</t>
  </si>
  <si>
    <t>214K久世003</t>
  </si>
  <si>
    <t>Ⅰ-2674</t>
  </si>
  <si>
    <t>214K久世004</t>
  </si>
  <si>
    <t>Ⅰ-2675</t>
  </si>
  <si>
    <t>214K久世005</t>
  </si>
  <si>
    <t>Ⅱ-2033</t>
  </si>
  <si>
    <t>214K久世006</t>
  </si>
  <si>
    <t>久世(A)</t>
  </si>
  <si>
    <t>214D久世001</t>
  </si>
  <si>
    <t>Ⅰ-53054</t>
  </si>
  <si>
    <t>214D久世002</t>
  </si>
  <si>
    <t>Ⅰ-53058</t>
  </si>
  <si>
    <t>214D久世003</t>
  </si>
  <si>
    <t>Ⅱ-53055</t>
  </si>
  <si>
    <t>214D久世004</t>
  </si>
  <si>
    <t>Ⅱ-53056</t>
  </si>
  <si>
    <t>214D久世005</t>
  </si>
  <si>
    <t>Ⅱ-53057</t>
  </si>
  <si>
    <t>214D久世006</t>
  </si>
  <si>
    <t>久世①</t>
  </si>
  <si>
    <t>214D久世007</t>
  </si>
  <si>
    <t>Ⅱ-53001-1</t>
  </si>
  <si>
    <t>214D久世008</t>
  </si>
  <si>
    <t>Ⅱ-53001-2</t>
  </si>
  <si>
    <t>214D久世009</t>
  </si>
  <si>
    <t>Ⅱ-53002</t>
  </si>
  <si>
    <t>214D久世010</t>
  </si>
  <si>
    <t>Ⅲ-53003</t>
  </si>
  <si>
    <t>惣</t>
  </si>
  <si>
    <t>214K惣001</t>
  </si>
  <si>
    <t>Ⅲ-0214</t>
  </si>
  <si>
    <t>214D惣001</t>
  </si>
  <si>
    <t>Ⅰ-53074</t>
  </si>
  <si>
    <t>214D惣002</t>
  </si>
  <si>
    <t>Ⅰ-53073-1</t>
  </si>
  <si>
    <t>214D惣003</t>
  </si>
  <si>
    <t>Ⅰ-53073-2</t>
  </si>
  <si>
    <t>214D惣004</t>
  </si>
  <si>
    <t>Ⅰ-53073-3</t>
  </si>
  <si>
    <t>214D惣005</t>
  </si>
  <si>
    <t>Ⅰ-53073-4</t>
  </si>
  <si>
    <t>214D惣006</t>
  </si>
  <si>
    <t>Ⅰ-53068</t>
  </si>
  <si>
    <t>台金屋</t>
  </si>
  <si>
    <t>214K台金屋001</t>
  </si>
  <si>
    <t>Ⅰ-1617</t>
  </si>
  <si>
    <t>214D台金屋001</t>
  </si>
  <si>
    <t>Ⅱ-53081</t>
  </si>
  <si>
    <t>214D台金屋002</t>
  </si>
  <si>
    <t>Ⅱ-53082</t>
  </si>
  <si>
    <t>多田</t>
  </si>
  <si>
    <t>214D多田001</t>
  </si>
  <si>
    <t>Ⅰ-53088</t>
  </si>
  <si>
    <t>214D多田002</t>
  </si>
  <si>
    <t>Ⅰ-53089-1</t>
  </si>
  <si>
    <t>214D多田003</t>
  </si>
  <si>
    <t>Ⅰ-53089-2</t>
  </si>
  <si>
    <t>214D多田004</t>
  </si>
  <si>
    <t>Ⅱ-53087</t>
  </si>
  <si>
    <t>富尾</t>
  </si>
  <si>
    <t>214D富尾001</t>
  </si>
  <si>
    <t>Ⅰ-53075</t>
  </si>
  <si>
    <t>214D富尾002</t>
  </si>
  <si>
    <t>Ⅰ-53076</t>
  </si>
  <si>
    <t>214D富尾003</t>
  </si>
  <si>
    <t>Ⅰ-53077-1</t>
  </si>
  <si>
    <t>214D富尾004</t>
  </si>
  <si>
    <t>Ⅰ-53077-2</t>
  </si>
  <si>
    <t>214D中原001</t>
  </si>
  <si>
    <t>Ⅲ-53094</t>
  </si>
  <si>
    <t>214D中原002</t>
  </si>
  <si>
    <t>Ⅲ-53095</t>
  </si>
  <si>
    <t>214D中原003</t>
  </si>
  <si>
    <t>Ⅲ-53097</t>
  </si>
  <si>
    <t>三阪</t>
  </si>
  <si>
    <t>214K三阪001</t>
  </si>
  <si>
    <t>Ⅰ-1615</t>
  </si>
  <si>
    <t>214K三阪002</t>
  </si>
  <si>
    <t>Ⅰ-2667</t>
  </si>
  <si>
    <t>214K三阪003</t>
  </si>
  <si>
    <t>Ⅰ-2668</t>
  </si>
  <si>
    <t>214K三阪004</t>
  </si>
  <si>
    <t>Ⅱ-2026</t>
  </si>
  <si>
    <t>214K三阪005</t>
  </si>
  <si>
    <t>Ⅱ-2027</t>
  </si>
  <si>
    <t>214K三阪006</t>
  </si>
  <si>
    <t>Ⅱ-2034</t>
  </si>
  <si>
    <t>214D三阪001</t>
  </si>
  <si>
    <t>Ⅰ-53039</t>
  </si>
  <si>
    <t>214D三阪002</t>
  </si>
  <si>
    <t>Ⅰ-53045</t>
  </si>
  <si>
    <t>214D三阪003</t>
  </si>
  <si>
    <t>Ⅱ-53052</t>
  </si>
  <si>
    <t>214D三阪004</t>
  </si>
  <si>
    <t>Ⅱ-53044</t>
  </si>
  <si>
    <t>214D三阪005</t>
  </si>
  <si>
    <t>Ⅱ-53048</t>
  </si>
  <si>
    <t>214D三阪006</t>
  </si>
  <si>
    <t>Ⅱ-53053</t>
  </si>
  <si>
    <t>214D三阪007</t>
  </si>
  <si>
    <t>Ⅱ-53078</t>
  </si>
  <si>
    <t>Ⅱ-53079</t>
  </si>
  <si>
    <t>214D三阪009</t>
  </si>
  <si>
    <t>Ⅲ-53040</t>
  </si>
  <si>
    <t>214D三阪010</t>
  </si>
  <si>
    <t>Ⅲ-53047</t>
  </si>
  <si>
    <t>三崎</t>
  </si>
  <si>
    <t>214K三崎001</t>
  </si>
  <si>
    <t>Ⅰ-2676</t>
  </si>
  <si>
    <t>214K三崎002</t>
  </si>
  <si>
    <t>Ⅲ-215</t>
  </si>
  <si>
    <t>214D三崎001</t>
  </si>
  <si>
    <t>Ⅰ-53098</t>
  </si>
  <si>
    <t>214D三崎002</t>
  </si>
  <si>
    <t>Ⅰ-53101</t>
  </si>
  <si>
    <t>214D三崎003</t>
  </si>
  <si>
    <t>Ⅰ-53103</t>
  </si>
  <si>
    <t>214D三崎004</t>
  </si>
  <si>
    <t>Ⅱ-53100</t>
  </si>
  <si>
    <t>214D三崎005</t>
  </si>
  <si>
    <t>Ⅲ-53096</t>
  </si>
  <si>
    <t>214D三崎006</t>
  </si>
  <si>
    <t>Ⅲ-53099</t>
  </si>
  <si>
    <t>目木</t>
  </si>
  <si>
    <t>214K目木001</t>
  </si>
  <si>
    <t>Ⅱ-2035</t>
  </si>
  <si>
    <t>214K目木002</t>
  </si>
  <si>
    <t>Ⅱ-2036</t>
  </si>
  <si>
    <t>214K目木003</t>
  </si>
  <si>
    <t>Ⅱ-2037</t>
  </si>
  <si>
    <t>214K目木004</t>
  </si>
  <si>
    <t>Ⅱ-2038</t>
  </si>
  <si>
    <t>214K目木005</t>
  </si>
  <si>
    <t>Ⅱ-2039</t>
  </si>
  <si>
    <t>214K目木006</t>
  </si>
  <si>
    <t>大内原(C)</t>
  </si>
  <si>
    <t>214D目木001</t>
  </si>
  <si>
    <t>Ⅰ-53083-1</t>
  </si>
  <si>
    <t>214D目木002</t>
  </si>
  <si>
    <t>Ⅰ-53083-2</t>
  </si>
  <si>
    <t>214D目木003</t>
  </si>
  <si>
    <t>Ⅰ-53084</t>
  </si>
  <si>
    <t>214D目木004</t>
  </si>
  <si>
    <t>Ⅰ-53086</t>
  </si>
  <si>
    <t>214D目木005</t>
  </si>
  <si>
    <t>Ⅰ-53090</t>
  </si>
  <si>
    <t>214D目木006</t>
  </si>
  <si>
    <t>Ⅰ-53091</t>
  </si>
  <si>
    <t>214D目木007</t>
  </si>
  <si>
    <t>Ⅱ-53080</t>
  </si>
  <si>
    <t>214D目木008</t>
  </si>
  <si>
    <t>Ⅱ-53085-1</t>
  </si>
  <si>
    <t>214D目木009</t>
  </si>
  <si>
    <t>Ⅲ-53093</t>
  </si>
  <si>
    <t>214D目木010</t>
  </si>
  <si>
    <t>Ⅱ-53085-2</t>
  </si>
  <si>
    <t>余野上</t>
  </si>
  <si>
    <t>214K余野上001</t>
  </si>
  <si>
    <t>Ⅰ-1608</t>
  </si>
  <si>
    <t>214K余野上002</t>
  </si>
  <si>
    <t>Ⅰ-2663</t>
  </si>
  <si>
    <t>214K余野上003</t>
  </si>
  <si>
    <t>Ⅱ-2032</t>
  </si>
  <si>
    <t>214D余野上001</t>
  </si>
  <si>
    <t>Ⅰ-53010</t>
  </si>
  <si>
    <t>余野下</t>
  </si>
  <si>
    <t>214K余野下001</t>
  </si>
  <si>
    <t>Ⅰ-1613</t>
  </si>
  <si>
    <t>214K余野下002</t>
  </si>
  <si>
    <t>Ⅰ-1614</t>
  </si>
  <si>
    <t>214K余野下003</t>
  </si>
  <si>
    <t>Ⅰ-1609</t>
  </si>
  <si>
    <t>214K余野下004</t>
  </si>
  <si>
    <t>Ⅰ-1612</t>
  </si>
  <si>
    <t>214K余野下005</t>
  </si>
  <si>
    <t>Ⅰ-2664</t>
  </si>
  <si>
    <t>214K余野下006</t>
  </si>
  <si>
    <t>Ⅰ-2665</t>
  </si>
  <si>
    <t>214K余野下007</t>
  </si>
  <si>
    <t>Ⅰ-2666</t>
  </si>
  <si>
    <t>214K余野下008</t>
  </si>
  <si>
    <t>Ⅱ-2031</t>
  </si>
  <si>
    <t>214K余野下009</t>
  </si>
  <si>
    <t>Ⅱ-2028</t>
  </si>
  <si>
    <t>214K余野下010</t>
  </si>
  <si>
    <t>Ⅱ-2029</t>
  </si>
  <si>
    <t>214K余野下011</t>
  </si>
  <si>
    <t>Ⅱ-2030</t>
  </si>
  <si>
    <t>214D余野下001</t>
  </si>
  <si>
    <t>Ⅰ-53030</t>
  </si>
  <si>
    <t>214D余野下002</t>
  </si>
  <si>
    <t>Ⅰ-53026</t>
  </si>
  <si>
    <t>214D余野下003</t>
  </si>
  <si>
    <t>Ⅰ-53027</t>
  </si>
  <si>
    <t>214D余野下004</t>
  </si>
  <si>
    <t>Ⅰ-53028</t>
  </si>
  <si>
    <t>214D余野下005</t>
  </si>
  <si>
    <t>Ⅰ-53029</t>
  </si>
  <si>
    <t>214D余野下006</t>
  </si>
  <si>
    <t>Ⅰ-53036-1</t>
  </si>
  <si>
    <t>214D余野下007</t>
  </si>
  <si>
    <t>Ⅰ-53036-2</t>
  </si>
  <si>
    <t>214D余野下008</t>
  </si>
  <si>
    <t>Ⅰ-53036-3</t>
  </si>
  <si>
    <t>214D余野下009</t>
  </si>
  <si>
    <t>Ⅰ-53036-4</t>
  </si>
  <si>
    <t>214D余野下010</t>
  </si>
  <si>
    <t>Ⅰ-53036-5</t>
  </si>
  <si>
    <t>214D余野下011</t>
  </si>
  <si>
    <t>Ⅰ-53036-6</t>
  </si>
  <si>
    <t>214D余野下012</t>
  </si>
  <si>
    <t>Ⅱ-53015</t>
  </si>
  <si>
    <t>214D余野下013</t>
  </si>
  <si>
    <t>Ⅱ-53016</t>
  </si>
  <si>
    <t>214D余野下014</t>
  </si>
  <si>
    <t>Ⅱ-53025</t>
  </si>
  <si>
    <t>214D余野下015</t>
  </si>
  <si>
    <t>Ⅱ-53031</t>
  </si>
  <si>
    <t>214D余野下016</t>
  </si>
  <si>
    <t>Ⅱ-53032</t>
  </si>
  <si>
    <t>214D余野下017</t>
  </si>
  <si>
    <t>Ⅱ-53033</t>
  </si>
  <si>
    <t>中和村</t>
  </si>
  <si>
    <t>蒜山下和</t>
  </si>
  <si>
    <t>214K蒜山下和001</t>
  </si>
  <si>
    <t>Ⅰ-2687</t>
  </si>
  <si>
    <t>214K蒜山下和002</t>
  </si>
  <si>
    <t>Ⅱ-2082</t>
  </si>
  <si>
    <t>214K蒜山下和003</t>
  </si>
  <si>
    <t>Ⅱ-2083</t>
  </si>
  <si>
    <t>214K蒜山下和004</t>
  </si>
  <si>
    <t>Ⅱ-2086</t>
  </si>
  <si>
    <t>214K蒜山下和005</t>
  </si>
  <si>
    <t>Ⅱ-2087</t>
  </si>
  <si>
    <t>214K蒜山下和006</t>
  </si>
  <si>
    <t>Ⅱ-2088</t>
  </si>
  <si>
    <t>214K蒜山下和007</t>
  </si>
  <si>
    <t>Ⅱ-2089</t>
  </si>
  <si>
    <t>214K蒜山下和008</t>
  </si>
  <si>
    <t>Ⅱ-2090</t>
  </si>
  <si>
    <t>214D蒜山下和001</t>
  </si>
  <si>
    <t>Ⅰ-58001</t>
  </si>
  <si>
    <t>214D蒜山下和002</t>
  </si>
  <si>
    <t>Ⅰ-58002-1</t>
  </si>
  <si>
    <t>214D蒜山下和003</t>
  </si>
  <si>
    <t>Ⅰ-58002-2</t>
  </si>
  <si>
    <t>蒜山初和</t>
  </si>
  <si>
    <t>214D蒜山初和001</t>
  </si>
  <si>
    <t>Ⅰ-58003</t>
  </si>
  <si>
    <t>蒜山真加子</t>
  </si>
  <si>
    <t>214K蒜山真加子001</t>
  </si>
  <si>
    <t>Ⅱ-2091</t>
  </si>
  <si>
    <t>214D蒜山真加子001</t>
  </si>
  <si>
    <t>Ⅰ-58004</t>
  </si>
  <si>
    <t>蒜山吉田</t>
  </si>
  <si>
    <t>214K蒜山吉田001</t>
  </si>
  <si>
    <t>Ⅰ-2686</t>
  </si>
  <si>
    <t>北房町</t>
  </si>
  <si>
    <t>阿口</t>
  </si>
  <si>
    <t>214K阿口001</t>
  </si>
  <si>
    <t>Ⅰ-1336</t>
  </si>
  <si>
    <t>214K阿口002</t>
  </si>
  <si>
    <t>Ⅱ-1279</t>
  </si>
  <si>
    <t>214K阿口003</t>
  </si>
  <si>
    <t>Ⅱ-1280</t>
  </si>
  <si>
    <t>214D阿口001</t>
  </si>
  <si>
    <t>Ⅱ-40001</t>
  </si>
  <si>
    <t>214J阿口001</t>
  </si>
  <si>
    <t>上呰部</t>
  </si>
  <si>
    <t>214K上呰部001</t>
  </si>
  <si>
    <t>Ⅰ-2510</t>
  </si>
  <si>
    <t>214K上呰部002</t>
  </si>
  <si>
    <t>Ⅱ-1281</t>
  </si>
  <si>
    <t>214D上呰部001</t>
  </si>
  <si>
    <t>Ⅰ-40002</t>
  </si>
  <si>
    <t>214D上呰部002</t>
  </si>
  <si>
    <t>Ⅰ-40014</t>
  </si>
  <si>
    <t>214D上呰部003</t>
  </si>
  <si>
    <t>Ⅰ-40016</t>
  </si>
  <si>
    <t>214D上呰部004</t>
  </si>
  <si>
    <t>Ⅱ-40003</t>
  </si>
  <si>
    <t>214D上呰部005</t>
  </si>
  <si>
    <t>Ⅱ-40004</t>
  </si>
  <si>
    <t>214D上呰部006</t>
  </si>
  <si>
    <t>Ⅱ-40005</t>
  </si>
  <si>
    <t>214D上呰部007</t>
  </si>
  <si>
    <t>Ⅱ-40006</t>
  </si>
  <si>
    <t>214D上呰部008</t>
  </si>
  <si>
    <t>Ⅱ-40007</t>
  </si>
  <si>
    <t>214D上呰部009</t>
  </si>
  <si>
    <t>Ⅱ-40008</t>
  </si>
  <si>
    <t>214D上呰部010</t>
  </si>
  <si>
    <t>Ⅱ-40009</t>
  </si>
  <si>
    <t>214D上呰部011</t>
  </si>
  <si>
    <t>Ⅱ-40015</t>
  </si>
  <si>
    <t>214D上呰部012</t>
  </si>
  <si>
    <t>Ⅱ-40017</t>
  </si>
  <si>
    <t>214J上呰部001</t>
  </si>
  <si>
    <t>上中津井</t>
  </si>
  <si>
    <t>214K上中津井001</t>
  </si>
  <si>
    <t>Ⅰ-1340</t>
  </si>
  <si>
    <t>214K上中津井002</t>
  </si>
  <si>
    <t>Ⅰ-1341</t>
  </si>
  <si>
    <t>214K上中津井003</t>
  </si>
  <si>
    <t>Ⅱ-1284</t>
  </si>
  <si>
    <t>214K上中津井004</t>
  </si>
  <si>
    <t>Ⅱ-1285</t>
  </si>
  <si>
    <t>214D上中津井001</t>
  </si>
  <si>
    <t>Ⅰ-40065</t>
  </si>
  <si>
    <t>214D上中津井002</t>
  </si>
  <si>
    <t>Ⅰ-40068</t>
  </si>
  <si>
    <t>214D上中津井003</t>
  </si>
  <si>
    <t>Ⅰ-40073</t>
  </si>
  <si>
    <t>214D上中津井004</t>
  </si>
  <si>
    <t>Ⅰ-40074</t>
  </si>
  <si>
    <t>214D上中津井005</t>
  </si>
  <si>
    <t>Ⅰ-40079</t>
  </si>
  <si>
    <t>214D上中津井006</t>
  </si>
  <si>
    <t>Ⅱ-40066</t>
  </si>
  <si>
    <t>214D上中津井007</t>
  </si>
  <si>
    <t>Ⅱ-40067</t>
  </si>
  <si>
    <t>214D上中津井008</t>
  </si>
  <si>
    <t>Ⅱ-40069</t>
  </si>
  <si>
    <t>214D上中津井009</t>
  </si>
  <si>
    <t>Ⅱ-40070</t>
  </si>
  <si>
    <t>214D上中津井010</t>
  </si>
  <si>
    <t>Ⅱ-40071</t>
  </si>
  <si>
    <t>214D上中津井011</t>
  </si>
  <si>
    <t>Ⅱ-40072</t>
  </si>
  <si>
    <t>214D上中津井012</t>
  </si>
  <si>
    <t>Ⅱ-40075</t>
  </si>
  <si>
    <t>214D上中津井013</t>
  </si>
  <si>
    <t>Ⅱ-40076</t>
  </si>
  <si>
    <t>214D上中津井014</t>
  </si>
  <si>
    <t>Ⅱ-40077</t>
  </si>
  <si>
    <t>214D上中津井015</t>
  </si>
  <si>
    <t>Ⅱ-40078</t>
  </si>
  <si>
    <t>214D上中津井016</t>
  </si>
  <si>
    <t>Ⅱ-40080-1</t>
  </si>
  <si>
    <t>214D上中津井017</t>
  </si>
  <si>
    <t>Ⅱ-40080-2</t>
  </si>
  <si>
    <t>214D上中津井018</t>
  </si>
  <si>
    <t>Ⅱ-40081</t>
  </si>
  <si>
    <t>上町</t>
  </si>
  <si>
    <t>214D上町001</t>
  </si>
  <si>
    <t>Ⅰ-40063</t>
  </si>
  <si>
    <t>上水田</t>
  </si>
  <si>
    <t>214K上水田001</t>
  </si>
  <si>
    <t>Ⅰ-2511</t>
  </si>
  <si>
    <t>214D上水田001</t>
  </si>
  <si>
    <t>Ⅰ-40040</t>
  </si>
  <si>
    <t>214D上水田002</t>
  </si>
  <si>
    <t>Ⅰ-40041</t>
  </si>
  <si>
    <t>214D上水田003</t>
  </si>
  <si>
    <t>Ⅰ-40042</t>
  </si>
  <si>
    <t>214D上水田004</t>
  </si>
  <si>
    <t>Ⅰ-40046-1</t>
  </si>
  <si>
    <t>214D上水田005</t>
  </si>
  <si>
    <t>Ⅰ-40047</t>
  </si>
  <si>
    <t>214D上水田006</t>
  </si>
  <si>
    <t>Ⅰ-40048</t>
  </si>
  <si>
    <t>214D上水田007</t>
  </si>
  <si>
    <t>Ⅰ-40049</t>
  </si>
  <si>
    <t>214D上水田008</t>
  </si>
  <si>
    <t>Ⅰ-40058</t>
  </si>
  <si>
    <t>214D上水田009</t>
  </si>
  <si>
    <t>Ⅰ-40061</t>
  </si>
  <si>
    <t>214D上水田010</t>
  </si>
  <si>
    <t>Ⅱ-40036</t>
  </si>
  <si>
    <t>214D上水田011</t>
  </si>
  <si>
    <t>Ⅱ-40037-1</t>
  </si>
  <si>
    <t>214D上水田012</t>
  </si>
  <si>
    <t>Ⅱ-40037-2</t>
  </si>
  <si>
    <t>214D上水田013</t>
  </si>
  <si>
    <t>Ⅱ-40038</t>
  </si>
  <si>
    <t>214D上水田014</t>
  </si>
  <si>
    <t>Ⅱ-40039</t>
  </si>
  <si>
    <t>214D上水田015</t>
  </si>
  <si>
    <t>Ⅱ-40056</t>
  </si>
  <si>
    <t>214D上水田016</t>
  </si>
  <si>
    <t>Ⅱ-40057</t>
  </si>
  <si>
    <t>214D上水田017</t>
  </si>
  <si>
    <t>Ⅱ-40060</t>
  </si>
  <si>
    <t>214D上水田018</t>
  </si>
  <si>
    <t>Ⅱ-40062</t>
  </si>
  <si>
    <t>214J上水田001</t>
  </si>
  <si>
    <t>五名</t>
  </si>
  <si>
    <t>214D五名001</t>
  </si>
  <si>
    <t>Ⅰ-40035</t>
  </si>
  <si>
    <t>214D五名002</t>
  </si>
  <si>
    <t>Ⅱ-40018</t>
  </si>
  <si>
    <t>214J五名001</t>
  </si>
  <si>
    <t>下呰部</t>
  </si>
  <si>
    <t>214K下呰部001</t>
  </si>
  <si>
    <t>Ⅰ-1337</t>
  </si>
  <si>
    <t>214K下呰部002</t>
  </si>
  <si>
    <t>Ⅰ-1338</t>
  </si>
  <si>
    <t>214K下呰部003</t>
  </si>
  <si>
    <t>Ⅱ-1282</t>
  </si>
  <si>
    <t>214D下呰部001</t>
  </si>
  <si>
    <t>Ⅰ-40011</t>
  </si>
  <si>
    <t>214D下呰部002</t>
  </si>
  <si>
    <t>Ⅰ-40031</t>
  </si>
  <si>
    <t>214D下呰部003</t>
  </si>
  <si>
    <t>Ⅰ-40033</t>
  </si>
  <si>
    <t>214D下呰部004</t>
  </si>
  <si>
    <t>Ⅰ-40034</t>
  </si>
  <si>
    <t>214D下呰部005</t>
  </si>
  <si>
    <t>Ⅱ-40010</t>
  </si>
  <si>
    <t>214D下呰部006</t>
  </si>
  <si>
    <t>Ⅱ-40032</t>
  </si>
  <si>
    <t>214D下呰部007</t>
  </si>
  <si>
    <t>Ⅱ-40043</t>
  </si>
  <si>
    <t>214D下呰部008</t>
  </si>
  <si>
    <t>Ⅱ-40044</t>
  </si>
  <si>
    <t>214D下呰部009</t>
  </si>
  <si>
    <t>Ⅰ-40045</t>
  </si>
  <si>
    <t>下中津井</t>
  </si>
  <si>
    <t>214K下中津井001</t>
  </si>
  <si>
    <t>Ⅰ-1339</t>
  </si>
  <si>
    <t>214K下中津井002</t>
  </si>
  <si>
    <t>Ⅰ-2512</t>
  </si>
  <si>
    <t>214D下中津井001</t>
  </si>
  <si>
    <t>Ⅰ-40012</t>
  </si>
  <si>
    <t>214D下中津井003</t>
  </si>
  <si>
    <t>Ⅱ-40013</t>
  </si>
  <si>
    <t>214J下中津井001</t>
  </si>
  <si>
    <t>宮地</t>
  </si>
  <si>
    <t>214K宮地001</t>
  </si>
  <si>
    <t>Ⅱ-1283</t>
  </si>
  <si>
    <t>214D宮地001</t>
  </si>
  <si>
    <t>Ⅰ-40025</t>
  </si>
  <si>
    <t>214D宮地002</t>
  </si>
  <si>
    <t>Ⅰ-40026</t>
  </si>
  <si>
    <t>214D宮地003</t>
  </si>
  <si>
    <t>Ⅰ-40027</t>
  </si>
  <si>
    <t>214D宮地004</t>
  </si>
  <si>
    <t>Ⅰ-40028</t>
  </si>
  <si>
    <t>214D宮地005</t>
  </si>
  <si>
    <t>Ⅰ-40030</t>
  </si>
  <si>
    <t>214D宮地006</t>
  </si>
  <si>
    <t>Ⅰ-40052</t>
  </si>
  <si>
    <t>214D宮地007</t>
  </si>
  <si>
    <t>Ⅰ-40053</t>
  </si>
  <si>
    <t>214D宮地008</t>
  </si>
  <si>
    <t>Ⅰ-40054</t>
  </si>
  <si>
    <t>214D宮地009</t>
  </si>
  <si>
    <t>Ⅱ-40029</t>
  </si>
  <si>
    <t>214D宮地010</t>
  </si>
  <si>
    <t>Ⅱ-40055</t>
  </si>
  <si>
    <t>214J宮地001</t>
  </si>
  <si>
    <t>214D山田001</t>
  </si>
  <si>
    <t>Ⅰ-40021</t>
  </si>
  <si>
    <t>214D山田002</t>
  </si>
  <si>
    <t>Ⅰ-40022</t>
  </si>
  <si>
    <t>214D山田003</t>
  </si>
  <si>
    <t>Ⅰ-40050</t>
  </si>
  <si>
    <t>214D山田004</t>
  </si>
  <si>
    <t>Ⅰ-40051</t>
  </si>
  <si>
    <t>214D山田005</t>
  </si>
  <si>
    <t>Ⅱ-40019</t>
  </si>
  <si>
    <t>214D山田006</t>
  </si>
  <si>
    <t>Ⅱ-40020</t>
  </si>
  <si>
    <t>214D山田007</t>
  </si>
  <si>
    <t>Ⅱ-40023</t>
  </si>
  <si>
    <t>214D山田008</t>
  </si>
  <si>
    <t>Ⅱ-40024</t>
  </si>
  <si>
    <t>美甘村</t>
  </si>
  <si>
    <t>鉄山</t>
  </si>
  <si>
    <t>214D鉄山001</t>
  </si>
  <si>
    <t>Ⅱ-54001</t>
  </si>
  <si>
    <t>214D鉄山002</t>
  </si>
  <si>
    <t>Ⅱ-54002</t>
  </si>
  <si>
    <t>214D鉄山003</t>
  </si>
  <si>
    <t>Ⅱ-54003</t>
  </si>
  <si>
    <t>214D鉄山004</t>
  </si>
  <si>
    <t>Ⅱ-54004</t>
  </si>
  <si>
    <t>214D鉄山005</t>
  </si>
  <si>
    <t>Ⅱ-54005</t>
  </si>
  <si>
    <t>214D鉄山006</t>
  </si>
  <si>
    <t>Ⅱ-54006</t>
  </si>
  <si>
    <t>214D鉄山007</t>
  </si>
  <si>
    <t>Ⅱ-54007</t>
  </si>
  <si>
    <t>214D鉄山008</t>
  </si>
  <si>
    <t>Ⅱ-54008</t>
  </si>
  <si>
    <t>214D鉄山009</t>
  </si>
  <si>
    <t>Ⅱ-54009</t>
  </si>
  <si>
    <t>214D鉄山010</t>
  </si>
  <si>
    <t>Ⅱ-54010-1</t>
  </si>
  <si>
    <t>214D鉄山011</t>
  </si>
  <si>
    <t>Ⅱ-54010-2</t>
  </si>
  <si>
    <t>214D鉄山012</t>
  </si>
  <si>
    <t>Ⅱ-54011</t>
  </si>
  <si>
    <t>214D鉄山013</t>
  </si>
  <si>
    <t>Ⅱ-54012</t>
  </si>
  <si>
    <t>黒田</t>
  </si>
  <si>
    <t>214K黒田001</t>
  </si>
  <si>
    <t>Ⅰ-1633</t>
  </si>
  <si>
    <t>214K黒田002</t>
  </si>
  <si>
    <t>Ⅱ-2040</t>
  </si>
  <si>
    <t>214K黒田003</t>
  </si>
  <si>
    <t>Ⅱ-2047</t>
  </si>
  <si>
    <t>214K黒田004</t>
  </si>
  <si>
    <t>Ⅱ-2048</t>
  </si>
  <si>
    <t>214K黒田005</t>
  </si>
  <si>
    <t>Ⅰ-1632</t>
  </si>
  <si>
    <t>214K黒田006</t>
  </si>
  <si>
    <t>Ⅱ-2046</t>
  </si>
  <si>
    <t>214D黒田001</t>
  </si>
  <si>
    <t>Ⅰ-54031</t>
  </si>
  <si>
    <t>214D黒田002</t>
  </si>
  <si>
    <t>Ⅱ-54013-1</t>
  </si>
  <si>
    <t>214D黒田003</t>
  </si>
  <si>
    <t>Ⅱ-54013-2</t>
  </si>
  <si>
    <t>214D黒田004</t>
  </si>
  <si>
    <t>Ⅱ-54013-3</t>
  </si>
  <si>
    <t>214D黒田005</t>
  </si>
  <si>
    <t>Ⅱ-54014</t>
  </si>
  <si>
    <t>214D黒田006</t>
  </si>
  <si>
    <t>Ⅱ-54015</t>
  </si>
  <si>
    <t>214D黒田007</t>
  </si>
  <si>
    <t>Ⅱ-54032</t>
  </si>
  <si>
    <t>214D黒田008</t>
  </si>
  <si>
    <t>Ⅱ-54033</t>
  </si>
  <si>
    <t>田口</t>
  </si>
  <si>
    <t>214K田口001</t>
  </si>
  <si>
    <t>Ⅰ-2679</t>
  </si>
  <si>
    <t>214K田口002</t>
  </si>
  <si>
    <t>Ⅱ-2049</t>
  </si>
  <si>
    <t>214K田口003</t>
  </si>
  <si>
    <t>Ⅱ-2050</t>
  </si>
  <si>
    <t>214K田口004</t>
  </si>
  <si>
    <t>Ⅱ-2052</t>
  </si>
  <si>
    <t>214K田口005</t>
  </si>
  <si>
    <t>Ⅱ-2053</t>
  </si>
  <si>
    <t>214K田口006</t>
  </si>
  <si>
    <t>Ⅰ-1630</t>
  </si>
  <si>
    <t>214D田口001</t>
  </si>
  <si>
    <t>Ⅰ-54044</t>
  </si>
  <si>
    <t>214D田口002</t>
  </si>
  <si>
    <t>Ⅰ-54045</t>
  </si>
  <si>
    <t>214D田口003</t>
  </si>
  <si>
    <t>Ⅱ-54046</t>
  </si>
  <si>
    <t>214J田口001</t>
  </si>
  <si>
    <t>214J田口002</t>
  </si>
  <si>
    <t>214J田口003</t>
  </si>
  <si>
    <t>214-061-001</t>
  </si>
  <si>
    <t>214J田口004</t>
  </si>
  <si>
    <t>214-061-002</t>
  </si>
  <si>
    <t>延風</t>
  </si>
  <si>
    <t>214K延風001</t>
  </si>
  <si>
    <t>Ⅰ-2680</t>
  </si>
  <si>
    <t>214K延風002</t>
  </si>
  <si>
    <t>Ⅰ-1631</t>
  </si>
  <si>
    <t>214D延風001</t>
  </si>
  <si>
    <t>Ⅱ-54048</t>
  </si>
  <si>
    <t>214D延風002</t>
  </si>
  <si>
    <t>Ⅱ-54049</t>
  </si>
  <si>
    <t>214J延風001</t>
  </si>
  <si>
    <t>214-086-001</t>
  </si>
  <si>
    <t>美甘</t>
  </si>
  <si>
    <t>214K美甘001</t>
  </si>
  <si>
    <t>Ⅰ-1624</t>
  </si>
  <si>
    <t>214K美甘002</t>
  </si>
  <si>
    <t>Ⅰ-1628</t>
  </si>
  <si>
    <t>214K美甘003</t>
  </si>
  <si>
    <t>Ⅰ-1629</t>
  </si>
  <si>
    <t>214K美甘004</t>
  </si>
  <si>
    <t>Ⅱ-2041</t>
  </si>
  <si>
    <t>214K美甘005</t>
  </si>
  <si>
    <t>Ⅱ-2042</t>
  </si>
  <si>
    <t>214K美甘006</t>
  </si>
  <si>
    <t>Ⅱ-2043</t>
  </si>
  <si>
    <t>214K美甘007</t>
  </si>
  <si>
    <t>Ⅱ-2045</t>
  </si>
  <si>
    <t>214K美甘008</t>
  </si>
  <si>
    <t>Ⅰ-1619</t>
  </si>
  <si>
    <t>214K美甘009</t>
  </si>
  <si>
    <t>Ⅰ-1620</t>
  </si>
  <si>
    <t>214K美甘010</t>
  </si>
  <si>
    <t>Ⅰ-1621</t>
  </si>
  <si>
    <t>214K美甘011</t>
  </si>
  <si>
    <t>Ⅰ-1623</t>
  </si>
  <si>
    <t>214K美甘012</t>
  </si>
  <si>
    <t>Ⅰ-1625</t>
  </si>
  <si>
    <t>214K美甘013</t>
  </si>
  <si>
    <t>Ⅰ-1626</t>
  </si>
  <si>
    <t>214K美甘014</t>
  </si>
  <si>
    <t>Ⅰ-1627</t>
  </si>
  <si>
    <t>214K美甘015</t>
  </si>
  <si>
    <t>Ⅰ-2677</t>
  </si>
  <si>
    <t>214K美甘016</t>
  </si>
  <si>
    <t>Ⅰ-2678</t>
  </si>
  <si>
    <t>214K美甘017</t>
  </si>
  <si>
    <t>Ⅱ-2044</t>
  </si>
  <si>
    <t>214D美甘001</t>
  </si>
  <si>
    <t>Ⅰ-54016</t>
  </si>
  <si>
    <t>214D美甘002</t>
  </si>
  <si>
    <t>Ⅰ-54017</t>
  </si>
  <si>
    <t>214D美甘003</t>
  </si>
  <si>
    <t>Ⅰ-54022</t>
  </si>
  <si>
    <t>214D美甘004</t>
  </si>
  <si>
    <t>Ⅰ-54023</t>
  </si>
  <si>
    <t>214D美甘005</t>
  </si>
  <si>
    <t>Ⅰ-54025</t>
  </si>
  <si>
    <t>214D美甘006</t>
  </si>
  <si>
    <t>Ⅰ-54034</t>
  </si>
  <si>
    <t>214D美甘007</t>
  </si>
  <si>
    <t>Ⅱ-54018</t>
  </si>
  <si>
    <t>214D美甘008</t>
  </si>
  <si>
    <t>Ⅱ-54019</t>
  </si>
  <si>
    <t>214D美甘009</t>
  </si>
  <si>
    <t>Ⅱ-54020</t>
  </si>
  <si>
    <t>214D美甘010</t>
  </si>
  <si>
    <t>Ⅱ-54021</t>
  </si>
  <si>
    <t>214D美甘011</t>
  </si>
  <si>
    <t>Ⅱ-54024</t>
  </si>
  <si>
    <t>214D美甘012</t>
  </si>
  <si>
    <t>Ⅱ-54026-1</t>
  </si>
  <si>
    <t>214D美甘013</t>
  </si>
  <si>
    <t>Ⅱ-54026-2</t>
  </si>
  <si>
    <t>214D美甘014</t>
  </si>
  <si>
    <t>Ⅱ-54027</t>
  </si>
  <si>
    <t>214D美甘015</t>
  </si>
  <si>
    <t>Ⅱ-54028</t>
  </si>
  <si>
    <t>214D美甘016</t>
  </si>
  <si>
    <t>Ⅱ-54029</t>
  </si>
  <si>
    <t>214D美甘017</t>
  </si>
  <si>
    <t>Ⅱ-54030</t>
  </si>
  <si>
    <t>214D美甘018</t>
  </si>
  <si>
    <t>Ⅱ-54035</t>
  </si>
  <si>
    <t>214D美甘019</t>
  </si>
  <si>
    <t>Ⅱ-54036</t>
  </si>
  <si>
    <t>214D美甘020</t>
  </si>
  <si>
    <t>Ⅱ-54037-1</t>
  </si>
  <si>
    <t>214D美甘021</t>
  </si>
  <si>
    <t>Ⅱ-54037-2</t>
  </si>
  <si>
    <t>214D美甘022</t>
  </si>
  <si>
    <t>Ⅱ-54038</t>
  </si>
  <si>
    <t>214D美甘023</t>
  </si>
  <si>
    <t>Ⅱ-54039</t>
  </si>
  <si>
    <t>214D美甘024</t>
  </si>
  <si>
    <t>Ⅱ-54040</t>
  </si>
  <si>
    <t>八束村</t>
  </si>
  <si>
    <t>蒜山上長田</t>
  </si>
  <si>
    <t>214D蒜山上長田001</t>
  </si>
  <si>
    <t>Ⅱ-57006</t>
  </si>
  <si>
    <t>214D蒜山上長田002</t>
  </si>
  <si>
    <t>Ⅱ-57007</t>
  </si>
  <si>
    <t>214D蒜山上長田003</t>
  </si>
  <si>
    <t>Ⅱ-57009</t>
  </si>
  <si>
    <t>214D蒜山上長田004</t>
  </si>
  <si>
    <t>Ⅱ-57012</t>
  </si>
  <si>
    <t>蒜山下長田</t>
  </si>
  <si>
    <t>214D蒜山下長田001</t>
  </si>
  <si>
    <t>Ⅰ-57019</t>
  </si>
  <si>
    <t>蒜山下福田</t>
  </si>
  <si>
    <t>214K蒜山下福田001</t>
  </si>
  <si>
    <t>Ⅰ-1646</t>
  </si>
  <si>
    <t>214D蒜山下福田001</t>
  </si>
  <si>
    <t>Ⅰ-57005-1</t>
  </si>
  <si>
    <t>214D蒜山下福田002</t>
  </si>
  <si>
    <t>Ⅰ-57005-2</t>
  </si>
  <si>
    <t>214D蒜山下福田003</t>
  </si>
  <si>
    <t>Ⅰ-57005-3</t>
  </si>
  <si>
    <t>蒜山下見</t>
  </si>
  <si>
    <t>214K蒜山下見001</t>
  </si>
  <si>
    <t>Ⅰ-1647</t>
  </si>
  <si>
    <t>214K蒜山下見002</t>
  </si>
  <si>
    <t>Ⅰ-1648</t>
  </si>
  <si>
    <t>214K蒜山下見003</t>
  </si>
  <si>
    <t>Ⅱ-2080</t>
  </si>
  <si>
    <t>214K蒜山下見004</t>
  </si>
  <si>
    <t>Ⅱ-2081</t>
  </si>
  <si>
    <t>214D蒜山下見001</t>
  </si>
  <si>
    <t>Ⅰ-57013</t>
  </si>
  <si>
    <t>214D蒜山下見002</t>
  </si>
  <si>
    <t>Ⅰ-57014</t>
  </si>
  <si>
    <t>214D蒜山下見003</t>
  </si>
  <si>
    <t>Ⅰ-57015</t>
  </si>
  <si>
    <t>214D蒜山下見004</t>
  </si>
  <si>
    <t>Ⅰ-57016</t>
  </si>
  <si>
    <t>214D蒜山下見005</t>
  </si>
  <si>
    <t>Ⅰ-57017</t>
  </si>
  <si>
    <t>214D蒜山下見006</t>
  </si>
  <si>
    <t>Ⅰ-57018-1</t>
  </si>
  <si>
    <t>214D蒜山下見007</t>
  </si>
  <si>
    <t>Ⅰ-57018-2</t>
  </si>
  <si>
    <t>214D蒜山下見008</t>
  </si>
  <si>
    <t>境畝谷川</t>
  </si>
  <si>
    <t>蒜山富掛田</t>
  </si>
  <si>
    <t>214K蒜山富掛田001</t>
  </si>
  <si>
    <t>Ⅰ-1645</t>
  </si>
  <si>
    <t>214K蒜山富掛田002</t>
  </si>
  <si>
    <t>Ⅱ-2079</t>
  </si>
  <si>
    <t>214D蒜山富掛田001</t>
  </si>
  <si>
    <t>Ⅱ-57003</t>
  </si>
  <si>
    <t>蒜山富山根</t>
  </si>
  <si>
    <t>214K蒜山富山根001</t>
  </si>
  <si>
    <t>Ⅰ-2684</t>
  </si>
  <si>
    <t>蒜山中福田</t>
  </si>
  <si>
    <t>214K蒜山中福田001</t>
  </si>
  <si>
    <t>Ⅰ-1642</t>
  </si>
  <si>
    <t>214K蒜山中福田002</t>
  </si>
  <si>
    <t>Ⅰ-1643</t>
  </si>
  <si>
    <t>214K蒜山中福田003</t>
  </si>
  <si>
    <t>Ⅱ-2078</t>
  </si>
  <si>
    <t>214D蒜山中福田001</t>
  </si>
  <si>
    <t>Ⅰ-57001</t>
  </si>
  <si>
    <t>214D蒜山中福田002</t>
  </si>
  <si>
    <t>Ⅰ-57002-1</t>
  </si>
  <si>
    <t>214D蒜山中福田003</t>
  </si>
  <si>
    <t>Ⅰ-57002-2</t>
  </si>
  <si>
    <t>湯原町</t>
  </si>
  <si>
    <t>粟谷</t>
  </si>
  <si>
    <t>214K粟谷001</t>
  </si>
  <si>
    <t>Ⅰ-1586</t>
  </si>
  <si>
    <t>214K粟谷002</t>
  </si>
  <si>
    <t>Ⅰ-1587</t>
  </si>
  <si>
    <t>214K粟谷003</t>
  </si>
  <si>
    <t>Ⅱ-1994</t>
  </si>
  <si>
    <t>214D粟谷001</t>
  </si>
  <si>
    <t>Ⅱ-52002</t>
  </si>
  <si>
    <t>214D粟谷002</t>
  </si>
  <si>
    <t>Ⅱ-52012-1</t>
  </si>
  <si>
    <t>214D粟谷003</t>
  </si>
  <si>
    <t>Ⅱ-52012-2</t>
  </si>
  <si>
    <t>214D粟谷004</t>
  </si>
  <si>
    <t>Ⅱ-52014-1</t>
  </si>
  <si>
    <t>214D粟谷005</t>
  </si>
  <si>
    <t>Ⅱ-52014-2</t>
  </si>
  <si>
    <t>214D粟谷006</t>
  </si>
  <si>
    <t>Ⅱ-52015</t>
  </si>
  <si>
    <t>214D粟谷007</t>
  </si>
  <si>
    <t>Ⅱ-52016</t>
  </si>
  <si>
    <t>214D粟谷008</t>
  </si>
  <si>
    <t>Ⅱ-52017</t>
  </si>
  <si>
    <t>214D粟谷009</t>
  </si>
  <si>
    <t>Ⅱ-52019</t>
  </si>
  <si>
    <t>214D粟谷010</t>
  </si>
  <si>
    <t>Ⅱ-52020</t>
  </si>
  <si>
    <t>214D粟谷011</t>
  </si>
  <si>
    <t>小茅川下谷③</t>
  </si>
  <si>
    <t>214D粟谷012</t>
  </si>
  <si>
    <t>小茅川下谷④</t>
  </si>
  <si>
    <t>禾津</t>
  </si>
  <si>
    <t>214D禾津001</t>
  </si>
  <si>
    <t>Ⅰ-52070-1</t>
  </si>
  <si>
    <t>214D禾津002</t>
  </si>
  <si>
    <t>Ⅰ-52070-2</t>
  </si>
  <si>
    <t>214D禾津003</t>
  </si>
  <si>
    <t>Ⅱ-52069</t>
  </si>
  <si>
    <t>214D禾津004</t>
  </si>
  <si>
    <t>Ⅱ-52089</t>
  </si>
  <si>
    <t>214D禾津005</t>
  </si>
  <si>
    <t>Ⅱ-52090</t>
  </si>
  <si>
    <t>釘貫小川</t>
  </si>
  <si>
    <t>214K釘貫小川001</t>
  </si>
  <si>
    <t>Ⅱ-2010</t>
  </si>
  <si>
    <t>214K釘貫小川002</t>
  </si>
  <si>
    <t>Ⅱ-2011</t>
  </si>
  <si>
    <t>214D釘貫小川001</t>
  </si>
  <si>
    <t>Ⅱ-52092</t>
  </si>
  <si>
    <t>214D釘貫小川002</t>
  </si>
  <si>
    <t>Ⅱ-52093</t>
  </si>
  <si>
    <t>214D釘貫小川003</t>
  </si>
  <si>
    <t>Ⅱ-52094</t>
  </si>
  <si>
    <t>黒杭</t>
  </si>
  <si>
    <t>214D黒杭001</t>
  </si>
  <si>
    <t>Ⅰ-52009</t>
  </si>
  <si>
    <t>214D黒杭002</t>
  </si>
  <si>
    <t>Ⅱ-52004</t>
  </si>
  <si>
    <t>214D黒杭003</t>
  </si>
  <si>
    <t>Ⅱ-52005</t>
  </si>
  <si>
    <t>214D黒杭004</t>
  </si>
  <si>
    <t>Ⅱ-52006</t>
  </si>
  <si>
    <t>214D黒杭005</t>
  </si>
  <si>
    <t>Ⅱ-52007</t>
  </si>
  <si>
    <t>214D黒杭006</t>
  </si>
  <si>
    <t>Ⅱ-52010</t>
  </si>
  <si>
    <t>下湯原</t>
  </si>
  <si>
    <t>214D下湯原001</t>
  </si>
  <si>
    <t>Ⅱ-52048</t>
  </si>
  <si>
    <t>214D下湯原002</t>
  </si>
  <si>
    <t>Ⅱ-52052</t>
  </si>
  <si>
    <t>214K種001</t>
  </si>
  <si>
    <t>Ⅱ-1999</t>
  </si>
  <si>
    <t>214D種001</t>
  </si>
  <si>
    <t>Ⅰ-52023-1</t>
  </si>
  <si>
    <t>214D種002</t>
  </si>
  <si>
    <t>Ⅰ-52023-2</t>
  </si>
  <si>
    <t>214D種003</t>
  </si>
  <si>
    <t>Ⅰ-52023-3</t>
  </si>
  <si>
    <t>214D種004</t>
  </si>
  <si>
    <t>Ⅱ-52024-1</t>
  </si>
  <si>
    <t>214D種005</t>
  </si>
  <si>
    <t>Ⅱ-52024-2</t>
  </si>
  <si>
    <t>214D種006</t>
  </si>
  <si>
    <t>Ⅱ-52027</t>
  </si>
  <si>
    <t>214D種007</t>
  </si>
  <si>
    <t>Ⅱ-52028</t>
  </si>
  <si>
    <t>214D種008</t>
  </si>
  <si>
    <t>Ⅱ-52029</t>
  </si>
  <si>
    <t>214D種009</t>
  </si>
  <si>
    <t>Ⅱ-52030-1</t>
  </si>
  <si>
    <t>214D種010</t>
  </si>
  <si>
    <t>Ⅱ-52030-2</t>
  </si>
  <si>
    <t>214D種011</t>
  </si>
  <si>
    <t>Ⅱ-52032</t>
  </si>
  <si>
    <t>田羽根</t>
  </si>
  <si>
    <t>214K田羽根001</t>
  </si>
  <si>
    <t>Ⅰ-1588</t>
  </si>
  <si>
    <t>214K田羽根002</t>
  </si>
  <si>
    <t>Ⅱ-2006</t>
  </si>
  <si>
    <t>214K田羽根003</t>
  </si>
  <si>
    <t>Ⅱ-2007</t>
  </si>
  <si>
    <t>214D田羽根001</t>
  </si>
  <si>
    <t>Ⅰ-52022</t>
  </si>
  <si>
    <t>214D田羽根002</t>
  </si>
  <si>
    <t>Ⅰ-52076</t>
  </si>
  <si>
    <t>214D田羽根003</t>
  </si>
  <si>
    <t>Ⅱ-52021</t>
  </si>
  <si>
    <t>214D田羽根004</t>
  </si>
  <si>
    <t>Ⅱ-52026</t>
  </si>
  <si>
    <t>214D田羽根005</t>
  </si>
  <si>
    <t>Ⅱ-52071</t>
  </si>
  <si>
    <t>214D田羽根006</t>
  </si>
  <si>
    <t>Ⅱ-52072-1</t>
  </si>
  <si>
    <t>214D田羽根007</t>
  </si>
  <si>
    <t>Ⅱ-52072-2</t>
  </si>
  <si>
    <t>214D田羽根008</t>
  </si>
  <si>
    <t>Ⅱ-52073</t>
  </si>
  <si>
    <t>214D田羽根009</t>
  </si>
  <si>
    <t>Ⅱ-52074</t>
  </si>
  <si>
    <t>214D田羽根010</t>
  </si>
  <si>
    <t>Ⅱ-52075</t>
  </si>
  <si>
    <t>都喜足</t>
  </si>
  <si>
    <t>214K都喜足001</t>
  </si>
  <si>
    <t>Ⅰ-1602</t>
  </si>
  <si>
    <t>214D都喜足001</t>
  </si>
  <si>
    <t>Ⅰ-52095</t>
  </si>
  <si>
    <t>214D都喜足002</t>
  </si>
  <si>
    <t>Ⅰ-52099</t>
  </si>
  <si>
    <t>214D都喜足003</t>
  </si>
  <si>
    <t>Ⅰ-52102</t>
  </si>
  <si>
    <t>豊栄</t>
  </si>
  <si>
    <t>214K豊栄001</t>
  </si>
  <si>
    <t>Ⅰ-1590</t>
  </si>
  <si>
    <t>214K豊栄002</t>
  </si>
  <si>
    <t>Ⅰ-1595-1</t>
  </si>
  <si>
    <t>214K豊栄003</t>
  </si>
  <si>
    <t>Ⅰ-1595-2</t>
  </si>
  <si>
    <t>214K豊栄004</t>
  </si>
  <si>
    <t>Ⅱ-2000</t>
  </si>
  <si>
    <t>214K豊栄005</t>
  </si>
  <si>
    <t>Ⅱ-2001</t>
  </si>
  <si>
    <t>214K豊栄006</t>
  </si>
  <si>
    <t>Ⅱ-2002</t>
  </si>
  <si>
    <t>214D豊栄001</t>
  </si>
  <si>
    <t>Ⅰ-52031-1</t>
  </si>
  <si>
    <t>214D豊栄002</t>
  </si>
  <si>
    <t>Ⅰ-52031-2</t>
  </si>
  <si>
    <t>214D豊栄003</t>
  </si>
  <si>
    <t>Ⅰ-52039</t>
  </si>
  <si>
    <t>214D豊栄004</t>
  </si>
  <si>
    <t>Ⅰ-52041-1</t>
  </si>
  <si>
    <t>214D豊栄005</t>
  </si>
  <si>
    <t>Ⅰ-52041-2</t>
  </si>
  <si>
    <t>214D豊栄006</t>
  </si>
  <si>
    <t>Ⅰ-52041-3</t>
  </si>
  <si>
    <t>214D豊栄007</t>
  </si>
  <si>
    <t>Ⅰ-52046</t>
  </si>
  <si>
    <t>214D豊栄008</t>
  </si>
  <si>
    <t>Ⅱ-52040-1</t>
  </si>
  <si>
    <t>214D豊栄009</t>
  </si>
  <si>
    <t>Ⅱ-52040-2</t>
  </si>
  <si>
    <t>214D豊栄010</t>
  </si>
  <si>
    <t>Ⅱ-52042</t>
  </si>
  <si>
    <t>214D豊栄011</t>
  </si>
  <si>
    <t>Ⅱ-52043</t>
  </si>
  <si>
    <t>214D豊栄012</t>
  </si>
  <si>
    <t>Ⅱ-52044</t>
  </si>
  <si>
    <t>214D豊栄013</t>
  </si>
  <si>
    <t>Ⅱ-52045</t>
  </si>
  <si>
    <t>214D豊栄014</t>
  </si>
  <si>
    <t>Ⅱ-52049</t>
  </si>
  <si>
    <t>214D豊栄015</t>
  </si>
  <si>
    <t>Ⅱ-52057</t>
  </si>
  <si>
    <t>仲間</t>
  </si>
  <si>
    <t>214K仲間001</t>
  </si>
  <si>
    <t>Ⅰ-1601</t>
  </si>
  <si>
    <t>214K仲間002</t>
  </si>
  <si>
    <t>Ⅰ-1603</t>
  </si>
  <si>
    <t>214K仲間003</t>
  </si>
  <si>
    <t>Ⅰ-1604</t>
  </si>
  <si>
    <t>214K仲間004</t>
  </si>
  <si>
    <t>Ⅱ-2013</t>
  </si>
  <si>
    <t>214K仲間005</t>
  </si>
  <si>
    <t>Ⅱ-2014</t>
  </si>
  <si>
    <t>214K仲間006</t>
  </si>
  <si>
    <t>Ⅱ-2015</t>
  </si>
  <si>
    <t>214K仲間007</t>
  </si>
  <si>
    <t>Ⅱ-2016</t>
  </si>
  <si>
    <t>214D仲間001</t>
  </si>
  <si>
    <t>Ⅰ-52101</t>
  </si>
  <si>
    <t>214D仲間002</t>
  </si>
  <si>
    <t>Ⅰ-52104</t>
  </si>
  <si>
    <t>214D仲間003</t>
  </si>
  <si>
    <t>Ⅱ-52096</t>
  </si>
  <si>
    <t>214D仲間004</t>
  </si>
  <si>
    <t>Ⅱ-52097</t>
  </si>
  <si>
    <t>214D仲間005</t>
  </si>
  <si>
    <t>Ⅱ-52098</t>
  </si>
  <si>
    <t>214D仲間006</t>
  </si>
  <si>
    <t>Ⅱ-52100</t>
  </si>
  <si>
    <t>214D仲間007</t>
  </si>
  <si>
    <t>Ⅱ-52103</t>
  </si>
  <si>
    <t>214J仲間001</t>
  </si>
  <si>
    <t>久見</t>
  </si>
  <si>
    <t>214K久見001</t>
  </si>
  <si>
    <t>Ⅱ-2005</t>
  </si>
  <si>
    <t>小童谷</t>
  </si>
  <si>
    <t>214D小童谷001</t>
  </si>
  <si>
    <t>Ⅰ-52025</t>
  </si>
  <si>
    <t>藤森</t>
  </si>
  <si>
    <t>214K藤森001</t>
  </si>
  <si>
    <t>Ⅱ-1995</t>
  </si>
  <si>
    <t>214K藤森002</t>
  </si>
  <si>
    <t>Ⅱ-1996</t>
  </si>
  <si>
    <t>214K藤森003</t>
  </si>
  <si>
    <t>Ⅱ-1997</t>
  </si>
  <si>
    <t>214K藤森004</t>
  </si>
  <si>
    <t>Ⅱ-1998</t>
  </si>
  <si>
    <t>214D藤森001</t>
  </si>
  <si>
    <t>Ⅰ-52011</t>
  </si>
  <si>
    <t>214D藤森002</t>
  </si>
  <si>
    <t>Ⅱ-52003</t>
  </si>
  <si>
    <t>214D藤森003</t>
  </si>
  <si>
    <t>Ⅱ-52008</t>
  </si>
  <si>
    <t>214D藤森004</t>
  </si>
  <si>
    <t>Ⅱ-52013</t>
  </si>
  <si>
    <t>本庄</t>
  </si>
  <si>
    <t>214K本庄001</t>
  </si>
  <si>
    <t>Ⅰ-1599</t>
  </si>
  <si>
    <t>214K本庄002</t>
  </si>
  <si>
    <t>Ⅱ-2003</t>
  </si>
  <si>
    <t>214K本庄003</t>
  </si>
  <si>
    <t>Ⅱ-2004</t>
  </si>
  <si>
    <t>214D本庄001</t>
  </si>
  <si>
    <t>Ⅰ-52050-1</t>
  </si>
  <si>
    <t>214D本庄002</t>
  </si>
  <si>
    <t>Ⅰ-52050-2</t>
  </si>
  <si>
    <t>214D本庄003</t>
  </si>
  <si>
    <t>Ⅰ-52051</t>
  </si>
  <si>
    <t>214D本庄004</t>
  </si>
  <si>
    <t>Ⅰ-52054</t>
  </si>
  <si>
    <t>214D本庄005</t>
  </si>
  <si>
    <t>Ⅰ-52055</t>
  </si>
  <si>
    <t>214D本庄006</t>
  </si>
  <si>
    <t>Ⅰ-52064</t>
  </si>
  <si>
    <t>214D本庄007</t>
  </si>
  <si>
    <t>Ⅰ-52065</t>
  </si>
  <si>
    <t>214D本庄008</t>
  </si>
  <si>
    <t>Ⅰ-52066-1</t>
  </si>
  <si>
    <t>214D本庄009</t>
  </si>
  <si>
    <t>Ⅰ-52066-2</t>
  </si>
  <si>
    <t>214D本庄010</t>
  </si>
  <si>
    <t>Ⅱ-52056</t>
  </si>
  <si>
    <t>214J本庄001</t>
  </si>
  <si>
    <t>見明戸</t>
  </si>
  <si>
    <t>214K見明戸001</t>
  </si>
  <si>
    <t>Ⅰ-2661</t>
  </si>
  <si>
    <t>214D見明戸001</t>
  </si>
  <si>
    <t>Ⅰ-52060</t>
  </si>
  <si>
    <t>214D見明戸002</t>
  </si>
  <si>
    <t>Ⅰ-52061</t>
  </si>
  <si>
    <t>214D見明戸003</t>
  </si>
  <si>
    <t>Ⅰ-52088-1</t>
  </si>
  <si>
    <t>214D見明戸004</t>
  </si>
  <si>
    <t>Ⅰ-52088-2</t>
  </si>
  <si>
    <t>214D見明戸005</t>
  </si>
  <si>
    <t>Ⅰ-52091</t>
  </si>
  <si>
    <t>214D見明戸006</t>
  </si>
  <si>
    <t>Ⅱ-52053</t>
  </si>
  <si>
    <t>214D見明戸007</t>
  </si>
  <si>
    <t>Ⅱ-52058</t>
  </si>
  <si>
    <t>214D見明戸008</t>
  </si>
  <si>
    <t>Ⅱ-52059</t>
  </si>
  <si>
    <t>214D見明戸009</t>
  </si>
  <si>
    <t>Ⅱ-52062</t>
  </si>
  <si>
    <t>214D見明戸010</t>
  </si>
  <si>
    <t>Ⅱ-52063</t>
  </si>
  <si>
    <t>214D見明戸011</t>
  </si>
  <si>
    <t>Ⅱ-52067</t>
  </si>
  <si>
    <t>214D見明戸012</t>
  </si>
  <si>
    <t>Ⅱ-52068</t>
  </si>
  <si>
    <t>214D見明戸013</t>
  </si>
  <si>
    <t>原尻支谷</t>
  </si>
  <si>
    <t>214J見明戸001</t>
  </si>
  <si>
    <t>社</t>
  </si>
  <si>
    <t>214K社001</t>
  </si>
  <si>
    <t>Ⅰ-1598</t>
  </si>
  <si>
    <t>214K社002</t>
  </si>
  <si>
    <t>Ⅱ-2008</t>
  </si>
  <si>
    <t>214K社003</t>
  </si>
  <si>
    <t>Ⅱ-2009</t>
  </si>
  <si>
    <t>214D社001</t>
  </si>
  <si>
    <t>Ⅰ-52077</t>
  </si>
  <si>
    <t>214D社002</t>
  </si>
  <si>
    <t>Ⅰ-52078</t>
  </si>
  <si>
    <t>214D社003</t>
  </si>
  <si>
    <t>Ⅰ-52079</t>
  </si>
  <si>
    <t>214D社004</t>
  </si>
  <si>
    <t>Ⅰ-52080</t>
  </si>
  <si>
    <t>214D社005</t>
  </si>
  <si>
    <t>Ⅰ-52081-1</t>
  </si>
  <si>
    <t>214D社006</t>
  </si>
  <si>
    <t>Ⅰ-52081-2</t>
  </si>
  <si>
    <t>214D社007</t>
  </si>
  <si>
    <t>Ⅰ-52084</t>
  </si>
  <si>
    <t>214D社008</t>
  </si>
  <si>
    <t>Ⅰ-52087-1</t>
  </si>
  <si>
    <t>214D社009</t>
  </si>
  <si>
    <t>Ⅰ-52087-2</t>
  </si>
  <si>
    <t>214D社010</t>
  </si>
  <si>
    <t>Ⅱ-52082</t>
  </si>
  <si>
    <t>214D社011</t>
  </si>
  <si>
    <t>Ⅱ-52083</t>
  </si>
  <si>
    <t>214D社012</t>
  </si>
  <si>
    <t>Ⅱ-52085</t>
  </si>
  <si>
    <t>214D社013</t>
  </si>
  <si>
    <t>Ⅱ-52086</t>
  </si>
  <si>
    <t>湯原温泉</t>
  </si>
  <si>
    <t>214K湯原温泉001</t>
  </si>
  <si>
    <t>Ⅰ-1592-1</t>
  </si>
  <si>
    <t>214K湯原温泉002</t>
  </si>
  <si>
    <t>Ⅰ-1592-2</t>
  </si>
  <si>
    <t>214K湯原温泉003</t>
  </si>
  <si>
    <t>Ⅰ-1594</t>
  </si>
  <si>
    <t>214K湯原温泉004</t>
  </si>
  <si>
    <t>Ⅰ-1596</t>
  </si>
  <si>
    <t>214K湯原温泉005</t>
  </si>
  <si>
    <t>Ⅰ-2660</t>
  </si>
  <si>
    <t>214D湯原温泉001</t>
  </si>
  <si>
    <t>Ⅰ-52033</t>
  </si>
  <si>
    <t>214D湯原温泉002</t>
  </si>
  <si>
    <t>Ⅰ-52034</t>
  </si>
  <si>
    <t>214D湯原温泉003</t>
  </si>
  <si>
    <t>Ⅰ-52035</t>
  </si>
  <si>
    <t>214D湯原温泉004</t>
  </si>
  <si>
    <t>Ⅰ-52036</t>
  </si>
  <si>
    <t>214D湯原温泉005</t>
  </si>
  <si>
    <t>Ⅰ-52037</t>
  </si>
  <si>
    <t>214D湯原温泉006</t>
  </si>
  <si>
    <t>Ⅰ-52038</t>
  </si>
  <si>
    <t>157</t>
  </si>
  <si>
    <t>158</t>
  </si>
  <si>
    <t>159</t>
  </si>
  <si>
    <t>160</t>
  </si>
  <si>
    <t>153</t>
  </si>
  <si>
    <t>156</t>
  </si>
  <si>
    <t>154</t>
  </si>
  <si>
    <t>155</t>
  </si>
  <si>
    <t>149</t>
  </si>
  <si>
    <t>150</t>
  </si>
  <si>
    <t>148</t>
  </si>
  <si>
    <t>151</t>
  </si>
  <si>
    <t>152</t>
  </si>
  <si>
    <t>65</t>
  </si>
  <si>
    <t>63</t>
  </si>
  <si>
    <t>62</t>
  </si>
  <si>
    <t>64</t>
  </si>
  <si>
    <t>61</t>
  </si>
  <si>
    <t>164</t>
  </si>
  <si>
    <t>165</t>
  </si>
  <si>
    <t>163</t>
  </si>
  <si>
    <t>161</t>
  </si>
  <si>
    <t>162</t>
  </si>
  <si>
    <t>土砂災害警戒区域等の指定箇所一覧表（美作市）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ミマサカ</t>
    </rPh>
    <rPh sb="20" eb="21">
      <t>シ</t>
    </rPh>
    <phoneticPr fontId="4"/>
  </si>
  <si>
    <t>英田町</t>
  </si>
  <si>
    <t>英田青野</t>
  </si>
  <si>
    <t>215K英田青野002</t>
  </si>
  <si>
    <t>Ⅱ-2625</t>
  </si>
  <si>
    <t>215D英田青野001</t>
  </si>
  <si>
    <t>Ⅰ-78006-1</t>
  </si>
  <si>
    <t>215D英田青野002</t>
  </si>
  <si>
    <t>Ⅰ-78006-2</t>
  </si>
  <si>
    <t>215D英田青野003</t>
  </si>
  <si>
    <t>Ⅰ-78006-3</t>
  </si>
  <si>
    <t>215D英田青野004</t>
  </si>
  <si>
    <t>Ⅰ-78007</t>
  </si>
  <si>
    <t>215K井口001</t>
  </si>
  <si>
    <t>Ⅰ-2041</t>
  </si>
  <si>
    <t>215K井口002</t>
  </si>
  <si>
    <t>Ⅰ-2042</t>
  </si>
  <si>
    <t>215K井口003</t>
  </si>
  <si>
    <t>Ⅰ-2084</t>
  </si>
  <si>
    <t>215K井口004</t>
  </si>
  <si>
    <t>Ⅱ-2628</t>
  </si>
  <si>
    <t>215K井口005</t>
  </si>
  <si>
    <t>井口(A)</t>
  </si>
  <si>
    <t>215D井口001</t>
  </si>
  <si>
    <t>Ⅰ-78046</t>
  </si>
  <si>
    <t>215D井口002</t>
  </si>
  <si>
    <t>Ⅰ-78047</t>
  </si>
  <si>
    <t>215D井口003</t>
  </si>
  <si>
    <t>Ⅱ-78035</t>
  </si>
  <si>
    <t>215D井口004</t>
  </si>
  <si>
    <t>Ⅱ-78036</t>
  </si>
  <si>
    <t>215D井口005</t>
  </si>
  <si>
    <t>Ⅱ-78037</t>
  </si>
  <si>
    <t>215D井口006</t>
  </si>
  <si>
    <t>Ⅱ-78039</t>
  </si>
  <si>
    <t>上山</t>
  </si>
  <si>
    <t>215K上山001</t>
  </si>
  <si>
    <t>Ⅱ-2643</t>
  </si>
  <si>
    <t>215K上山002</t>
  </si>
  <si>
    <t>Ⅱ-2642</t>
  </si>
  <si>
    <t>215K上山003</t>
  </si>
  <si>
    <t>Ⅱ-2644</t>
  </si>
  <si>
    <t>215D上山001</t>
  </si>
  <si>
    <t>Ⅱ-78061-1</t>
  </si>
  <si>
    <t>215D上山002</t>
  </si>
  <si>
    <t>Ⅱ-78061-2</t>
  </si>
  <si>
    <t>215D上山003</t>
  </si>
  <si>
    <t>Ⅱ-78061-3</t>
  </si>
  <si>
    <t>215D上山004</t>
  </si>
  <si>
    <t>Ⅱ-78061-4</t>
  </si>
  <si>
    <t>215D上山005</t>
  </si>
  <si>
    <t>Ⅱ-78061-5</t>
  </si>
  <si>
    <t>215D上山006</t>
  </si>
  <si>
    <t>Ⅱ-78072</t>
  </si>
  <si>
    <t>215D上山007</t>
  </si>
  <si>
    <t>Ⅱ-78073</t>
  </si>
  <si>
    <t>215D上山008</t>
  </si>
  <si>
    <t>Ⅱ-78074</t>
  </si>
  <si>
    <t>215J上山001</t>
  </si>
  <si>
    <t>198</t>
  </si>
  <si>
    <t>215J上山002</t>
  </si>
  <si>
    <t>上山地区</t>
  </si>
  <si>
    <t>奥</t>
  </si>
  <si>
    <t>215K奥001</t>
  </si>
  <si>
    <t>Ⅱ-2626</t>
  </si>
  <si>
    <t>215D奥001</t>
  </si>
  <si>
    <t>Ⅰ-78008</t>
  </si>
  <si>
    <t>215D奥002</t>
  </si>
  <si>
    <t>Ⅰ-78009</t>
  </si>
  <si>
    <t>215D奥003</t>
  </si>
  <si>
    <t>Ⅰ-78010</t>
  </si>
  <si>
    <t>215D奥004</t>
  </si>
  <si>
    <t>Ⅰ-78011</t>
  </si>
  <si>
    <t>尾谷</t>
  </si>
  <si>
    <t>215K尾谷001</t>
  </si>
  <si>
    <t>Ⅰ-2040</t>
  </si>
  <si>
    <t>215K尾谷002</t>
  </si>
  <si>
    <t>Ⅰ-2778</t>
  </si>
  <si>
    <t>215K尾谷003</t>
  </si>
  <si>
    <t>Ⅱ-2629</t>
  </si>
  <si>
    <t>215K尾谷004</t>
  </si>
  <si>
    <t>Ⅱ-2630</t>
  </si>
  <si>
    <t>215K尾谷005</t>
  </si>
  <si>
    <t>Ⅱ-2631</t>
  </si>
  <si>
    <t>215D尾谷001</t>
  </si>
  <si>
    <t>Ⅰ-78021</t>
  </si>
  <si>
    <t>215D尾谷002</t>
  </si>
  <si>
    <t>Ⅰ-78025</t>
  </si>
  <si>
    <t>215D尾谷003</t>
  </si>
  <si>
    <t>Ⅱ-78041</t>
  </si>
  <si>
    <t>215D尾谷004</t>
  </si>
  <si>
    <t>Ⅱ-78045</t>
  </si>
  <si>
    <t>215D尾谷005</t>
  </si>
  <si>
    <t>Ⅰ-78015</t>
  </si>
  <si>
    <t>215D尾谷006</t>
  </si>
  <si>
    <t>Ⅰ-78017</t>
  </si>
  <si>
    <t>215D尾谷007</t>
  </si>
  <si>
    <t>Ⅰ-78020</t>
  </si>
  <si>
    <t>215D尾谷008</t>
  </si>
  <si>
    <t>Ⅰ-78040</t>
  </si>
  <si>
    <t>215D尾谷009</t>
  </si>
  <si>
    <t>Ⅰ-78043</t>
  </si>
  <si>
    <t>215D尾谷010</t>
  </si>
  <si>
    <t>Ⅰ-78044</t>
  </si>
  <si>
    <t>215D尾谷011</t>
  </si>
  <si>
    <t>Ⅱ-78018</t>
  </si>
  <si>
    <t>215D尾谷012</t>
  </si>
  <si>
    <t>Ⅱ-78019</t>
  </si>
  <si>
    <t>215D尾谷013</t>
  </si>
  <si>
    <t>Ⅱ-78022</t>
  </si>
  <si>
    <t>215D尾谷014</t>
  </si>
  <si>
    <t>Ⅱ-78023</t>
  </si>
  <si>
    <t>215D尾谷015</t>
  </si>
  <si>
    <t>Ⅱ-78024</t>
  </si>
  <si>
    <t>215D尾谷016</t>
  </si>
  <si>
    <t>Ⅰ-78016</t>
  </si>
  <si>
    <t>北</t>
  </si>
  <si>
    <t>215K北001</t>
  </si>
  <si>
    <t>Ⅰ-2046</t>
  </si>
  <si>
    <t>215K北002</t>
  </si>
  <si>
    <t>Ⅰ-2779</t>
  </si>
  <si>
    <t>215K北003</t>
  </si>
  <si>
    <t>Ⅱ-2634</t>
  </si>
  <si>
    <t>215K北004</t>
  </si>
  <si>
    <t>Ⅱ-2636</t>
  </si>
  <si>
    <t>215K北005</t>
  </si>
  <si>
    <t>Ⅱ-2637</t>
  </si>
  <si>
    <t>215D北001</t>
  </si>
  <si>
    <t>Ⅰ-78053</t>
  </si>
  <si>
    <t>215D北002</t>
  </si>
  <si>
    <t>Ⅰ-78054</t>
  </si>
  <si>
    <t>215D北003</t>
  </si>
  <si>
    <t>Ⅰ-78057</t>
  </si>
  <si>
    <t>215D北004</t>
  </si>
  <si>
    <t>Ⅰ-78058</t>
  </si>
  <si>
    <t>215D北005</t>
  </si>
  <si>
    <t>Ⅰ-78059</t>
  </si>
  <si>
    <t>215D北006</t>
  </si>
  <si>
    <t>Ⅰ-78068</t>
  </si>
  <si>
    <t>215D北007</t>
  </si>
  <si>
    <t>Ⅱ-78055</t>
  </si>
  <si>
    <t>215D北008</t>
  </si>
  <si>
    <t>Ⅱ-78056</t>
  </si>
  <si>
    <t>下山</t>
  </si>
  <si>
    <t>215K下山001</t>
  </si>
  <si>
    <t>Ⅱ-2624</t>
  </si>
  <si>
    <t>215K下山002</t>
  </si>
  <si>
    <t>Ⅱ-2627</t>
  </si>
  <si>
    <t>215D下山001</t>
  </si>
  <si>
    <t>Ⅰ-78002</t>
  </si>
  <si>
    <t>215J下山001</t>
  </si>
  <si>
    <t>197</t>
  </si>
  <si>
    <t>城田</t>
  </si>
  <si>
    <t>215D城田001</t>
  </si>
  <si>
    <t>Ⅱ-78001</t>
  </si>
  <si>
    <t>滝宮</t>
  </si>
  <si>
    <t>215K滝宮001</t>
  </si>
  <si>
    <t>Ⅱ-2635</t>
  </si>
  <si>
    <t>215K滝宮002</t>
  </si>
  <si>
    <t>Ⅱ-2638</t>
  </si>
  <si>
    <t>215K滝宮003</t>
  </si>
  <si>
    <t>Ⅱ-2639</t>
  </si>
  <si>
    <t>215D滝宮001</t>
  </si>
  <si>
    <t>Ⅱ-78060</t>
  </si>
  <si>
    <t>215D滝宮002</t>
  </si>
  <si>
    <t>Ⅱ-78071</t>
  </si>
  <si>
    <t>鳥渕</t>
  </si>
  <si>
    <t>215K鳥渕001</t>
  </si>
  <si>
    <t>Ⅰ-2039</t>
  </si>
  <si>
    <t>215D鳥渕001</t>
  </si>
  <si>
    <t>Ⅰ-78012</t>
  </si>
  <si>
    <t>215D鳥渕002</t>
  </si>
  <si>
    <t>Ⅰ-78013</t>
  </si>
  <si>
    <t>215D鳥渕003</t>
  </si>
  <si>
    <t>Ⅱ-78005</t>
  </si>
  <si>
    <t>215D鳥渕004</t>
  </si>
  <si>
    <t>Ⅱ-78014</t>
  </si>
  <si>
    <t>中川</t>
  </si>
  <si>
    <t>215K中川001</t>
  </si>
  <si>
    <t>Ⅰ-2047</t>
  </si>
  <si>
    <t>215K中川002</t>
  </si>
  <si>
    <t>Ⅱ-2641</t>
  </si>
  <si>
    <t>215D中川001</t>
  </si>
  <si>
    <t>Ⅰ-78067</t>
  </si>
  <si>
    <t>215D中川002</t>
  </si>
  <si>
    <t>Ⅰ-78033</t>
  </si>
  <si>
    <t>215D中川003</t>
  </si>
  <si>
    <t>Ⅰ-78034</t>
  </si>
  <si>
    <t>215D中川004</t>
  </si>
  <si>
    <t>Ⅰ-78062</t>
  </si>
  <si>
    <t>215D中川005</t>
  </si>
  <si>
    <t>Ⅰ-78063</t>
  </si>
  <si>
    <t>215D中川006</t>
  </si>
  <si>
    <t>Ⅰ-78064</t>
  </si>
  <si>
    <t>215D中川007</t>
  </si>
  <si>
    <t>Ⅱ-78065</t>
  </si>
  <si>
    <t>215D中川008</t>
  </si>
  <si>
    <t>Ⅱ-78066</t>
  </si>
  <si>
    <t>215K中河内001</t>
  </si>
  <si>
    <t>Ⅰ-2037</t>
  </si>
  <si>
    <t>215D中河内001</t>
  </si>
  <si>
    <t>Ⅰ-78003-1</t>
  </si>
  <si>
    <t>215D中河内002</t>
  </si>
  <si>
    <t>Ⅰ-78003-2</t>
  </si>
  <si>
    <t>215D中河内003</t>
  </si>
  <si>
    <t>Ⅰ-78004</t>
  </si>
  <si>
    <t>福本</t>
  </si>
  <si>
    <t>215K福本001</t>
  </si>
  <si>
    <t>Ⅰ-2082</t>
  </si>
  <si>
    <t>215K福本002</t>
  </si>
  <si>
    <t>Ⅰ-2083</t>
  </si>
  <si>
    <t>215D福本001</t>
  </si>
  <si>
    <t>Ⅰ-78028</t>
  </si>
  <si>
    <t>215D福本002</t>
  </si>
  <si>
    <t>Ⅰ-78026</t>
  </si>
  <si>
    <t>215D福本003</t>
  </si>
  <si>
    <t>庚申谷川</t>
  </si>
  <si>
    <t>真神</t>
  </si>
  <si>
    <t>215K真神001</t>
  </si>
  <si>
    <t>Ⅱ-2632</t>
  </si>
  <si>
    <t>215K真神002</t>
  </si>
  <si>
    <t>Ⅱ-2633</t>
  </si>
  <si>
    <t>215K真神003</t>
  </si>
  <si>
    <t>神田(C)</t>
  </si>
  <si>
    <t>215D真神001</t>
  </si>
  <si>
    <t>Ⅰ-78052</t>
  </si>
  <si>
    <t>215D真神002</t>
  </si>
  <si>
    <t>Ⅰ-78049</t>
  </si>
  <si>
    <t>215D真神003</t>
  </si>
  <si>
    <t>Ⅰ-78050</t>
  </si>
  <si>
    <t>215D真神004</t>
  </si>
  <si>
    <t>Ⅰ-78051</t>
  </si>
  <si>
    <t>南</t>
  </si>
  <si>
    <t>215D南001</t>
  </si>
  <si>
    <t>Ⅰ-78070</t>
  </si>
  <si>
    <t>215D南002</t>
  </si>
  <si>
    <t>Ⅱ-78069</t>
  </si>
  <si>
    <t>三保原</t>
  </si>
  <si>
    <t>215K三保原001</t>
  </si>
  <si>
    <t>Ⅰ-2045-1</t>
  </si>
  <si>
    <t>215K三保原002</t>
  </si>
  <si>
    <t>Ⅰ-2045-2</t>
  </si>
  <si>
    <t>215K三保原003</t>
  </si>
  <si>
    <t>Ⅰ-2045-3</t>
  </si>
  <si>
    <t>215D三保原001</t>
  </si>
  <si>
    <t>Ⅰ-78029</t>
  </si>
  <si>
    <t>215D三保原002</t>
  </si>
  <si>
    <t>Ⅰ-78030</t>
  </si>
  <si>
    <t>215D三保原003</t>
  </si>
  <si>
    <t>Ⅰ-78031</t>
  </si>
  <si>
    <t>215D三保原004</t>
  </si>
  <si>
    <t>Ⅱ-78032</t>
  </si>
  <si>
    <t>215D三保原005</t>
  </si>
  <si>
    <t>Ⅱ-78038</t>
  </si>
  <si>
    <t>215D三保原006</t>
  </si>
  <si>
    <t>Ⅱ-78048</t>
  </si>
  <si>
    <t>215K横尾001</t>
  </si>
  <si>
    <t>Ⅰ-2048</t>
  </si>
  <si>
    <t>215K横尾002</t>
  </si>
  <si>
    <t>Ⅱ-2640</t>
  </si>
  <si>
    <t>215D横尾001</t>
  </si>
  <si>
    <t>Ⅰ-78075-1</t>
  </si>
  <si>
    <t>215D横尾002</t>
  </si>
  <si>
    <t>Ⅰ-78075-2</t>
  </si>
  <si>
    <t>215D横尾003</t>
  </si>
  <si>
    <t>Ⅱ-78076</t>
  </si>
  <si>
    <t>大原町</t>
  </si>
  <si>
    <t>赤田</t>
  </si>
  <si>
    <t>215K赤田001</t>
  </si>
  <si>
    <t>Ⅰ-1929</t>
  </si>
  <si>
    <t>215K赤田002</t>
  </si>
  <si>
    <t>Ⅱ-2539</t>
  </si>
  <si>
    <t>粟野</t>
  </si>
  <si>
    <t>215K粟野001</t>
  </si>
  <si>
    <t>Ⅰ-1928-1</t>
  </si>
  <si>
    <t>215K粟野002</t>
  </si>
  <si>
    <t>Ⅰ-1928-2</t>
  </si>
  <si>
    <t>215D粟野001</t>
  </si>
  <si>
    <t>Ⅰ-73069</t>
  </si>
  <si>
    <t>215D粟野002</t>
  </si>
  <si>
    <t>Ⅱ-73066</t>
  </si>
  <si>
    <t>今岡</t>
  </si>
  <si>
    <t>215D今岡001</t>
  </si>
  <si>
    <t>Ⅰ-73043</t>
  </si>
  <si>
    <t>215D今岡002</t>
  </si>
  <si>
    <t>Ⅰ-73047</t>
  </si>
  <si>
    <t>江ノ原</t>
  </si>
  <si>
    <t>215K江ノ原001</t>
  </si>
  <si>
    <t>Ⅰ-1954</t>
  </si>
  <si>
    <t>215K江ノ原002</t>
  </si>
  <si>
    <t>Ⅰ-2755</t>
  </si>
  <si>
    <t>215K江ノ原003</t>
  </si>
  <si>
    <t>Ⅱ-2529-1</t>
  </si>
  <si>
    <t>215K江ノ原004</t>
  </si>
  <si>
    <t>Ⅱ-2529-2</t>
  </si>
  <si>
    <t>215D江ノ原001</t>
  </si>
  <si>
    <t>Ⅰ-73002</t>
  </si>
  <si>
    <t>215D江ノ原002</t>
  </si>
  <si>
    <t>Ⅰ-73003</t>
  </si>
  <si>
    <t>215D江ノ原003</t>
  </si>
  <si>
    <t>Ⅱ-73001</t>
  </si>
  <si>
    <t>215D江ノ原004</t>
  </si>
  <si>
    <t>Ⅱ-73009</t>
  </si>
  <si>
    <t>桂坪</t>
  </si>
  <si>
    <t>215K桂坪001</t>
  </si>
  <si>
    <t>Ⅰ-2756</t>
  </si>
  <si>
    <t>川上</t>
  </si>
  <si>
    <t>215K川上001</t>
  </si>
  <si>
    <t>Ⅱ-2531</t>
  </si>
  <si>
    <t>215K川上002</t>
  </si>
  <si>
    <t>Ⅰ-1935</t>
  </si>
  <si>
    <t>215K川上003</t>
  </si>
  <si>
    <t>Ⅰ-1936</t>
  </si>
  <si>
    <t>215K川上004</t>
  </si>
  <si>
    <t>Ⅰ-1938</t>
  </si>
  <si>
    <t>215K川上005</t>
  </si>
  <si>
    <t>Ⅰ-1939</t>
  </si>
  <si>
    <t>215K川上006</t>
  </si>
  <si>
    <t>Ⅰ-1952</t>
  </si>
  <si>
    <t>215K川上007</t>
  </si>
  <si>
    <t>Ⅱ-2530</t>
  </si>
  <si>
    <t>215D川上001</t>
  </si>
  <si>
    <t>Ⅰ-73005</t>
  </si>
  <si>
    <t>215D川上002</t>
  </si>
  <si>
    <t>Ⅰ-73034</t>
  </si>
  <si>
    <t>215D川上003</t>
  </si>
  <si>
    <t>Ⅰ-73010</t>
  </si>
  <si>
    <t>215D川上004</t>
  </si>
  <si>
    <t>Ⅱ-73004</t>
  </si>
  <si>
    <t>215D川上005</t>
  </si>
  <si>
    <t>Ⅱ-73006</t>
  </si>
  <si>
    <t>215D川上006</t>
  </si>
  <si>
    <t>Ⅱ-73007</t>
  </si>
  <si>
    <t>215D川上007</t>
  </si>
  <si>
    <t>Ⅱ-73023</t>
  </si>
  <si>
    <t>215D川上008</t>
  </si>
  <si>
    <t>Ⅱ-73024</t>
  </si>
  <si>
    <t>215D川上009</t>
  </si>
  <si>
    <t>Ⅱ-73035-1</t>
  </si>
  <si>
    <t>215D川上010</t>
  </si>
  <si>
    <t>Ⅱ-73035-2</t>
  </si>
  <si>
    <t>215D川上011</t>
  </si>
  <si>
    <t>Ⅱ-73039</t>
  </si>
  <si>
    <t>215D川上012</t>
  </si>
  <si>
    <t>Ⅱ-73046</t>
  </si>
  <si>
    <t>川戸</t>
  </si>
  <si>
    <t>215K川戸001</t>
  </si>
  <si>
    <t>Ⅰ-1925</t>
  </si>
  <si>
    <t>215K川戸002</t>
  </si>
  <si>
    <t>Ⅰ-1926</t>
  </si>
  <si>
    <t>215K川戸003</t>
  </si>
  <si>
    <t>Ⅰ-1927</t>
  </si>
  <si>
    <t>215D川戸001</t>
  </si>
  <si>
    <t>Ⅰ-73071</t>
  </si>
  <si>
    <t>215D川戸002</t>
  </si>
  <si>
    <t>Ⅰ-73072</t>
  </si>
  <si>
    <t>笹岡</t>
  </si>
  <si>
    <t>215K笹岡001</t>
  </si>
  <si>
    <t>Ⅰ-1940</t>
  </si>
  <si>
    <t>215D笹岡001</t>
  </si>
  <si>
    <t>Ⅱ-73040-1</t>
  </si>
  <si>
    <t>215D笹岡002</t>
  </si>
  <si>
    <t>Ⅱ-73040-2</t>
  </si>
  <si>
    <t>215D笹岡003</t>
  </si>
  <si>
    <t>Ⅱ-73041</t>
  </si>
  <si>
    <t>215D沢田001</t>
  </si>
  <si>
    <t>Ⅰ-73073-1</t>
  </si>
  <si>
    <t>215D沢田002</t>
  </si>
  <si>
    <t>Ⅰ-73073-2</t>
  </si>
  <si>
    <t>下庄町</t>
  </si>
  <si>
    <t>215K下庄町001</t>
  </si>
  <si>
    <t>Ⅱ-2535</t>
  </si>
  <si>
    <t>215K下庄町002</t>
  </si>
  <si>
    <t>Ⅰ-1933</t>
  </si>
  <si>
    <t>215K下庄町003</t>
  </si>
  <si>
    <t>Ⅰ-1934</t>
  </si>
  <si>
    <t>215K下庄町004</t>
  </si>
  <si>
    <t>Ⅰ-1941</t>
  </si>
  <si>
    <t>215K下庄町005</t>
  </si>
  <si>
    <t>Ⅱ-2536</t>
  </si>
  <si>
    <t>215K下庄町006</t>
  </si>
  <si>
    <t>Ⅱ-2537</t>
  </si>
  <si>
    <t>215D下庄町001</t>
  </si>
  <si>
    <t>Ⅰ-73049</t>
  </si>
  <si>
    <t>215D下庄町002</t>
  </si>
  <si>
    <t>Ⅰ-73050</t>
  </si>
  <si>
    <t>215D下庄町003</t>
  </si>
  <si>
    <t>Ⅱ-73057</t>
  </si>
  <si>
    <t>215D下庄町004</t>
  </si>
  <si>
    <t>Ⅱ-73058</t>
  </si>
  <si>
    <t>215D下庄町005</t>
  </si>
  <si>
    <t>Ⅱ-73060</t>
  </si>
  <si>
    <t>215D下庄町006</t>
  </si>
  <si>
    <t>Ⅱ-73061</t>
  </si>
  <si>
    <t>215D下庄町007</t>
  </si>
  <si>
    <t>Ⅱ-73062</t>
  </si>
  <si>
    <t>215D下庄町008</t>
  </si>
  <si>
    <t>Ⅱ-73063</t>
  </si>
  <si>
    <t>下町</t>
  </si>
  <si>
    <t>215K下町001</t>
  </si>
  <si>
    <t>Ⅰ-1946</t>
  </si>
  <si>
    <t>215D下町001</t>
  </si>
  <si>
    <t>Ⅰ-73042-1</t>
  </si>
  <si>
    <t>215D下町002</t>
  </si>
  <si>
    <t>Ⅰ-73042-2</t>
  </si>
  <si>
    <t>215D下町003</t>
  </si>
  <si>
    <t>Ⅰ-73042-3</t>
  </si>
  <si>
    <t>215D下町004</t>
  </si>
  <si>
    <t>Ⅰ-73030</t>
  </si>
  <si>
    <t>215D下町005</t>
  </si>
  <si>
    <t>Ⅱ-73025-1</t>
  </si>
  <si>
    <t>215D下町006</t>
  </si>
  <si>
    <t>Ⅱ-73025-2</t>
  </si>
  <si>
    <t>215K田井001</t>
  </si>
  <si>
    <t>Ⅱ-2534</t>
  </si>
  <si>
    <t>215D田井001</t>
  </si>
  <si>
    <t>Ⅰ-73056</t>
  </si>
  <si>
    <t>215D田井002</t>
  </si>
  <si>
    <t>Ⅱ-73064</t>
  </si>
  <si>
    <t>215K滝001</t>
  </si>
  <si>
    <t>Ⅰ-1931</t>
  </si>
  <si>
    <t>215D滝001</t>
  </si>
  <si>
    <t>Ⅰ-73055</t>
  </si>
  <si>
    <t>215D滝002</t>
  </si>
  <si>
    <t>Ⅱ-73051</t>
  </si>
  <si>
    <t>立石</t>
  </si>
  <si>
    <t>215K立石001</t>
  </si>
  <si>
    <t>Ⅱ-2538</t>
  </si>
  <si>
    <t>215K立石002</t>
  </si>
  <si>
    <t>Ⅰ-1932</t>
  </si>
  <si>
    <t>215D立石001</t>
  </si>
  <si>
    <t>Ⅰ-73067-1</t>
  </si>
  <si>
    <t>215D立石002</t>
  </si>
  <si>
    <t>Ⅰ-73067-2</t>
  </si>
  <si>
    <t>215D立石003</t>
  </si>
  <si>
    <t>Ⅰ-73068</t>
  </si>
  <si>
    <t>215D立石004</t>
  </si>
  <si>
    <t>Ⅱ-73059</t>
  </si>
  <si>
    <t>215D立石005</t>
  </si>
  <si>
    <t>Ⅱ-73065</t>
  </si>
  <si>
    <t>中町</t>
  </si>
  <si>
    <t>215K中町001</t>
  </si>
  <si>
    <t>Ⅰ-1947</t>
  </si>
  <si>
    <t>215K中町002</t>
  </si>
  <si>
    <t>Ⅰ-1948-1</t>
  </si>
  <si>
    <t>215K中町003</t>
  </si>
  <si>
    <t>Ⅰ-1948-2</t>
  </si>
  <si>
    <t>215K中町004</t>
  </si>
  <si>
    <t>Ⅱ-2532</t>
  </si>
  <si>
    <t>215D中町001</t>
  </si>
  <si>
    <t>Ⅱ-73026</t>
  </si>
  <si>
    <t>215D中町002</t>
  </si>
  <si>
    <t>Ⅱ-73027</t>
  </si>
  <si>
    <t>215D中町003</t>
  </si>
  <si>
    <t>Ⅱ-73031</t>
  </si>
  <si>
    <t>西町</t>
  </si>
  <si>
    <t>215K西町001</t>
  </si>
  <si>
    <t>Ⅰ-1949</t>
  </si>
  <si>
    <t>215K西町002</t>
  </si>
  <si>
    <t>Ⅰ-1945-1</t>
  </si>
  <si>
    <t>215K西町003</t>
  </si>
  <si>
    <t>Ⅰ-1945-2</t>
  </si>
  <si>
    <t>215D西町001</t>
  </si>
  <si>
    <t>Ⅰ-73020</t>
  </si>
  <si>
    <t>215D西町002</t>
  </si>
  <si>
    <t>Ⅱ-73018</t>
  </si>
  <si>
    <t>215D西町003</t>
  </si>
  <si>
    <t>Ⅱ-73019</t>
  </si>
  <si>
    <t>215D西町004</t>
  </si>
  <si>
    <t>Ⅱ-73022</t>
  </si>
  <si>
    <t>215D西町005</t>
  </si>
  <si>
    <t>Ⅱ-73028</t>
  </si>
  <si>
    <t>215D西町006</t>
  </si>
  <si>
    <t>Ⅱ-73029</t>
  </si>
  <si>
    <t>215D西町007</t>
  </si>
  <si>
    <t>Ⅱ-73032</t>
  </si>
  <si>
    <t>215D西町008</t>
  </si>
  <si>
    <t>Ⅱ-73033-1</t>
  </si>
  <si>
    <t>215D西町009</t>
  </si>
  <si>
    <t>Ⅱ-73033-2</t>
  </si>
  <si>
    <t>215D西町010</t>
  </si>
  <si>
    <t>Ⅱ-73036</t>
  </si>
  <si>
    <t>215D西町011</t>
  </si>
  <si>
    <t>Ⅱ-73037</t>
  </si>
  <si>
    <t>215D西町012</t>
  </si>
  <si>
    <t>Ⅱ-73038</t>
  </si>
  <si>
    <t>215D西町013</t>
  </si>
  <si>
    <t>Ⅱ-73044</t>
  </si>
  <si>
    <t>215D西町014</t>
  </si>
  <si>
    <t>Ⅱ-73045</t>
  </si>
  <si>
    <t>古町</t>
  </si>
  <si>
    <t>215K古町001</t>
  </si>
  <si>
    <t>Ⅰ-1950</t>
  </si>
  <si>
    <t>215K古町002</t>
  </si>
  <si>
    <t>Ⅰ-1951</t>
  </si>
  <si>
    <t>215D古町001</t>
  </si>
  <si>
    <t>Ⅰ-73015</t>
  </si>
  <si>
    <t>215D古町002</t>
  </si>
  <si>
    <t>Ⅰ-73012</t>
  </si>
  <si>
    <t>215D古町003</t>
  </si>
  <si>
    <t>Ⅰ-73013-1</t>
  </si>
  <si>
    <t>215D古町004</t>
  </si>
  <si>
    <t>Ⅰ-73013-2</t>
  </si>
  <si>
    <t>215D古町005</t>
  </si>
  <si>
    <t>Ⅰ-73021</t>
  </si>
  <si>
    <t>215D古町006</t>
  </si>
  <si>
    <t>Ⅱ-73008</t>
  </si>
  <si>
    <t>215D古町007</t>
  </si>
  <si>
    <t>Ⅱ-73011</t>
  </si>
  <si>
    <t>215D古町008</t>
  </si>
  <si>
    <t>Ⅱ-73016-1</t>
  </si>
  <si>
    <t>215D古町009</t>
  </si>
  <si>
    <t>Ⅱ-73016-2</t>
  </si>
  <si>
    <t>215D古町010</t>
  </si>
  <si>
    <t>Ⅱ-73016-3</t>
  </si>
  <si>
    <t>215D古町011</t>
  </si>
  <si>
    <t>Ⅱ-73016-4</t>
  </si>
  <si>
    <t>215D古町012</t>
  </si>
  <si>
    <t>Ⅱ-73016-5</t>
  </si>
  <si>
    <t>215D古町013</t>
  </si>
  <si>
    <t>Ⅱ-73017</t>
  </si>
  <si>
    <t>壬生</t>
  </si>
  <si>
    <t>215D壬生001</t>
  </si>
  <si>
    <t>Ⅰ-73070-1</t>
  </si>
  <si>
    <t>215D壬生002</t>
  </si>
  <si>
    <t>Ⅰ-73070-2</t>
  </si>
  <si>
    <t>宮本</t>
  </si>
  <si>
    <t>215K宮本001</t>
  </si>
  <si>
    <t>Ⅱ-2533</t>
  </si>
  <si>
    <t>215K宮本002</t>
  </si>
  <si>
    <t>Ⅰ-1942</t>
  </si>
  <si>
    <t>215K宮本003</t>
  </si>
  <si>
    <t>Ⅰ-1943</t>
  </si>
  <si>
    <t>215D宮本001</t>
  </si>
  <si>
    <t>Ⅰ-73048</t>
  </si>
  <si>
    <t>215D宮本002</t>
  </si>
  <si>
    <t>Ⅰ-73052</t>
  </si>
  <si>
    <t>215D宮本003</t>
  </si>
  <si>
    <t>Ⅰ-73053</t>
  </si>
  <si>
    <t>215D宮本004</t>
  </si>
  <si>
    <t>Ⅱ-73054-1</t>
  </si>
  <si>
    <t>215D宮本005</t>
  </si>
  <si>
    <t>Ⅱ-73054-2</t>
  </si>
  <si>
    <t>勝田町</t>
  </si>
  <si>
    <t>右手</t>
  </si>
  <si>
    <t>215K右手001</t>
  </si>
  <si>
    <t>Ⅰ-1901</t>
  </si>
  <si>
    <t>215K右手002</t>
  </si>
  <si>
    <t>Ⅰ-1902</t>
  </si>
  <si>
    <t>215K右手003</t>
  </si>
  <si>
    <t>Ⅰ-1904</t>
  </si>
  <si>
    <t>215K右手004</t>
  </si>
  <si>
    <t>Ⅰ-2061</t>
  </si>
  <si>
    <t>215K右手005</t>
  </si>
  <si>
    <t>Ⅰ-2742</t>
  </si>
  <si>
    <t>215K右手006</t>
  </si>
  <si>
    <t>Ⅰ-2743</t>
  </si>
  <si>
    <t>215K右手007</t>
  </si>
  <si>
    <t>Ⅱ-2472</t>
  </si>
  <si>
    <t>215K右手008</t>
  </si>
  <si>
    <t>Ⅱ-2473</t>
  </si>
  <si>
    <t>215K右手009</t>
  </si>
  <si>
    <t>Ⅱ-2474</t>
  </si>
  <si>
    <t>215K右手010</t>
  </si>
  <si>
    <t>Ⅱ-2475</t>
  </si>
  <si>
    <t>215K右手011</t>
  </si>
  <si>
    <t>Ⅱ-2476</t>
  </si>
  <si>
    <t>215K右手012</t>
  </si>
  <si>
    <t>Ⅱ-2477</t>
  </si>
  <si>
    <t>215K右手013</t>
  </si>
  <si>
    <t>Ⅱ-2478</t>
  </si>
  <si>
    <t>215K右手014</t>
  </si>
  <si>
    <t>Ⅱ-2479</t>
  </si>
  <si>
    <t>215K右手015</t>
  </si>
  <si>
    <t>Ⅱ-2480</t>
  </si>
  <si>
    <t>215K右手016</t>
  </si>
  <si>
    <t>Ⅱ-2481</t>
  </si>
  <si>
    <t>215K右手017</t>
  </si>
  <si>
    <t>Ⅱ-2482</t>
  </si>
  <si>
    <t>215K右手018</t>
  </si>
  <si>
    <t>Ⅱ-2483</t>
  </si>
  <si>
    <t>215K右手019</t>
  </si>
  <si>
    <t>右手(I)</t>
  </si>
  <si>
    <t>215D右手001</t>
  </si>
  <si>
    <t>Ⅰ-69027</t>
  </si>
  <si>
    <t>215D右手002</t>
  </si>
  <si>
    <t>Ⅰ-69032a</t>
  </si>
  <si>
    <t>215D右手003</t>
  </si>
  <si>
    <t>Ⅰ-69032b</t>
  </si>
  <si>
    <t>215D右手004</t>
  </si>
  <si>
    <t>Ⅰ‐69010</t>
  </si>
  <si>
    <t>215D右手005</t>
  </si>
  <si>
    <t>Ⅰ-69014</t>
  </si>
  <si>
    <t>215D右手006</t>
  </si>
  <si>
    <t>Ⅰ-69017</t>
  </si>
  <si>
    <t>215D右手007</t>
  </si>
  <si>
    <t>Ⅰ-69024</t>
  </si>
  <si>
    <t>215D右手008</t>
  </si>
  <si>
    <t>Ⅰ‐69025</t>
  </si>
  <si>
    <t>215D右手009</t>
  </si>
  <si>
    <t>Ⅰ-69001-1</t>
  </si>
  <si>
    <t>215D右手010</t>
  </si>
  <si>
    <t>Ⅰ-69001-2</t>
  </si>
  <si>
    <t>215D右手011</t>
  </si>
  <si>
    <t>Ⅰ-69002</t>
  </si>
  <si>
    <t>215D右手012</t>
  </si>
  <si>
    <t>Ⅰ-69006</t>
  </si>
  <si>
    <t>215D右手013</t>
  </si>
  <si>
    <t>Ⅰ-69007</t>
  </si>
  <si>
    <t>215D右手014</t>
  </si>
  <si>
    <t>Ⅰ-69008</t>
  </si>
  <si>
    <t>215D右手015</t>
  </si>
  <si>
    <t>Ⅰ‐69009</t>
  </si>
  <si>
    <t>215D右手016</t>
  </si>
  <si>
    <t>Ⅰ-69019</t>
  </si>
  <si>
    <t>215D右手017</t>
  </si>
  <si>
    <t>Ⅰ-69020-1</t>
  </si>
  <si>
    <t>215D右手018</t>
  </si>
  <si>
    <t>Ⅰ-69020-2</t>
  </si>
  <si>
    <t>215D右手019</t>
  </si>
  <si>
    <t>Ⅰ‐69033</t>
  </si>
  <si>
    <t>215D右手020</t>
  </si>
  <si>
    <t>Ⅰ‐69034</t>
  </si>
  <si>
    <t>215D右手021</t>
  </si>
  <si>
    <t>Ⅱ-69003</t>
  </si>
  <si>
    <t>215D右手022</t>
  </si>
  <si>
    <t>Ⅱ-69004</t>
  </si>
  <si>
    <t>215D右手023</t>
  </si>
  <si>
    <t>Ⅱ-69005</t>
  </si>
  <si>
    <t>215D右手024</t>
  </si>
  <si>
    <t>Ⅱ-69011</t>
  </si>
  <si>
    <t>215D右手025</t>
  </si>
  <si>
    <t>Ⅱ-69012</t>
  </si>
  <si>
    <t>215D右手026</t>
  </si>
  <si>
    <t>Ⅱ-69013</t>
  </si>
  <si>
    <t>215D右手027</t>
  </si>
  <si>
    <t>Ⅱ-69015</t>
  </si>
  <si>
    <t>215D右手028</t>
  </si>
  <si>
    <t>Ⅱ-69016</t>
  </si>
  <si>
    <t>215D右手029</t>
  </si>
  <si>
    <t>Ⅱ-69018</t>
  </si>
  <si>
    <t>215D右手030</t>
  </si>
  <si>
    <t>Ⅱ-69021</t>
  </si>
  <si>
    <t>215D右手031</t>
  </si>
  <si>
    <t>Ⅱ-69022</t>
  </si>
  <si>
    <t>215D右手032</t>
  </si>
  <si>
    <t>Ⅱ-69023</t>
  </si>
  <si>
    <t>215D右手033</t>
  </si>
  <si>
    <t>Ⅱ-69026</t>
  </si>
  <si>
    <t>215D右手034</t>
  </si>
  <si>
    <t>Ⅱ-69028</t>
  </si>
  <si>
    <t>215D右手035</t>
  </si>
  <si>
    <t>Ⅱ-69029</t>
  </si>
  <si>
    <t>215D右手036</t>
  </si>
  <si>
    <t>Ⅱ-69030</t>
  </si>
  <si>
    <t>215D右手037</t>
  </si>
  <si>
    <t>Ⅱ-69031</t>
  </si>
  <si>
    <t>215D右手038</t>
  </si>
  <si>
    <t>Ⅱ-69035</t>
  </si>
  <si>
    <t>大町</t>
  </si>
  <si>
    <t>215K大町001</t>
  </si>
  <si>
    <t>Ⅰ-1882</t>
  </si>
  <si>
    <t>215K大町002</t>
  </si>
  <si>
    <t>Ⅰ-2746</t>
  </si>
  <si>
    <t>215K大町003</t>
  </si>
  <si>
    <t>Ⅱ-2499</t>
  </si>
  <si>
    <t>215K大町004</t>
  </si>
  <si>
    <t>大町(D)</t>
  </si>
  <si>
    <t>215K大町005</t>
  </si>
  <si>
    <t>大町(E)</t>
  </si>
  <si>
    <t>215D大町001</t>
  </si>
  <si>
    <t>Ⅰ-69111</t>
  </si>
  <si>
    <t>215D大町002</t>
  </si>
  <si>
    <t>Ⅰ-69112</t>
  </si>
  <si>
    <t>215D大町003</t>
  </si>
  <si>
    <t>Ⅱ-69054</t>
  </si>
  <si>
    <t>215J大町001</t>
  </si>
  <si>
    <t>184</t>
  </si>
  <si>
    <t>梶並</t>
  </si>
  <si>
    <t>215K梶並001</t>
  </si>
  <si>
    <t>Ⅱ-2489</t>
  </si>
  <si>
    <t>215D梶並001</t>
  </si>
  <si>
    <t>Ⅰ-69048</t>
  </si>
  <si>
    <t>215D梶並002</t>
  </si>
  <si>
    <t>Ⅰ-69049</t>
  </si>
  <si>
    <t>久賀</t>
  </si>
  <si>
    <t>215K久賀001</t>
  </si>
  <si>
    <t>Ⅰ-1885</t>
  </si>
  <si>
    <t>215K久賀002</t>
  </si>
  <si>
    <t>Ⅰ-1886</t>
  </si>
  <si>
    <t>215D久賀001</t>
  </si>
  <si>
    <t>Ⅰ-69058</t>
  </si>
  <si>
    <t>215D久賀002</t>
  </si>
  <si>
    <t>Ⅰ-69059</t>
  </si>
  <si>
    <t>215D久賀003</t>
  </si>
  <si>
    <t>Ⅰ-69061</t>
  </si>
  <si>
    <t>215D久賀004</t>
  </si>
  <si>
    <t>Ⅱ-69055</t>
  </si>
  <si>
    <t>215D久賀005</t>
  </si>
  <si>
    <t>Ⅱ-69056</t>
  </si>
  <si>
    <t>215D久賀006</t>
  </si>
  <si>
    <t>Ⅱ-69057</t>
  </si>
  <si>
    <t>215D久賀007</t>
  </si>
  <si>
    <t>Ⅱ-69060</t>
  </si>
  <si>
    <t>楮</t>
  </si>
  <si>
    <t>215K楮001</t>
  </si>
  <si>
    <t>Ⅰ-1893-1</t>
  </si>
  <si>
    <t>215K楮002</t>
  </si>
  <si>
    <t>Ⅰ-1893-2</t>
  </si>
  <si>
    <t>215K楮003</t>
  </si>
  <si>
    <t>Ⅱ-2485</t>
  </si>
  <si>
    <t>215K楮004</t>
  </si>
  <si>
    <t>Ⅱ-2486</t>
  </si>
  <si>
    <t>215K楮005</t>
  </si>
  <si>
    <t>Ⅱ-2487</t>
  </si>
  <si>
    <t>215K楮006</t>
  </si>
  <si>
    <t>Ⅱ-2488</t>
  </si>
  <si>
    <t>215D楮001</t>
  </si>
  <si>
    <t>Ⅰ-69041a</t>
  </si>
  <si>
    <t>215D楮002</t>
  </si>
  <si>
    <t>Ⅰ-69041b</t>
  </si>
  <si>
    <t>215D楮003</t>
  </si>
  <si>
    <t>Ⅰ-69042a</t>
  </si>
  <si>
    <t>215D楮004</t>
  </si>
  <si>
    <t>Ⅰ-69042b</t>
  </si>
  <si>
    <t>215D楮005</t>
  </si>
  <si>
    <t>Ⅱ-69040</t>
  </si>
  <si>
    <t>215D楮006</t>
  </si>
  <si>
    <t>Ⅱ-69043</t>
  </si>
  <si>
    <t>215D楮007</t>
  </si>
  <si>
    <t>Ⅱ-69045</t>
  </si>
  <si>
    <t>215D楮008</t>
  </si>
  <si>
    <t>Ⅱ-69047</t>
  </si>
  <si>
    <t>河内</t>
  </si>
  <si>
    <t>215K河内001</t>
  </si>
  <si>
    <t>Ⅱ-2497</t>
  </si>
  <si>
    <t>杉原</t>
  </si>
  <si>
    <t>215K杉原001</t>
  </si>
  <si>
    <t>Ⅰ-1879</t>
  </si>
  <si>
    <t>215K杉原002</t>
  </si>
  <si>
    <t>Ⅱ-2498</t>
  </si>
  <si>
    <t>長谷内</t>
  </si>
  <si>
    <t>215K長谷内001</t>
  </si>
  <si>
    <t>Ⅰ-1883</t>
  </si>
  <si>
    <t>215K長谷内002</t>
  </si>
  <si>
    <t>Ⅰ-2747</t>
  </si>
  <si>
    <t>215K長谷内003</t>
  </si>
  <si>
    <t>Ⅱ-2500</t>
  </si>
  <si>
    <t>215K長谷内004</t>
  </si>
  <si>
    <t>Ⅱ-2501</t>
  </si>
  <si>
    <t>215D長谷内001</t>
  </si>
  <si>
    <t>Ⅱ-69107</t>
  </si>
  <si>
    <t>215D長谷内002</t>
  </si>
  <si>
    <t>Ⅱ-69108</t>
  </si>
  <si>
    <t>215D長谷内003</t>
  </si>
  <si>
    <t>Ⅱ-69109</t>
  </si>
  <si>
    <t>215D長谷内004</t>
  </si>
  <si>
    <t>Ⅱ-69114</t>
  </si>
  <si>
    <t>215D長谷内005</t>
  </si>
  <si>
    <t>Ⅱ-69115</t>
  </si>
  <si>
    <t>東谷上</t>
  </si>
  <si>
    <t>215K東谷上001</t>
  </si>
  <si>
    <t>Ⅰ-1891</t>
  </si>
  <si>
    <t>215K東谷上002</t>
  </si>
  <si>
    <t>Ⅰ-1892</t>
  </si>
  <si>
    <t>215K東谷上003</t>
  </si>
  <si>
    <t>Ⅰ-1896</t>
  </si>
  <si>
    <t>215K東谷上004</t>
  </si>
  <si>
    <t>Ⅰ-1897-1</t>
  </si>
  <si>
    <t>215K東谷上005</t>
  </si>
  <si>
    <t>Ⅰ-1897-2</t>
  </si>
  <si>
    <t>215K東谷上006</t>
  </si>
  <si>
    <t>Ⅰ-1897-3</t>
  </si>
  <si>
    <t>215K東谷上008</t>
  </si>
  <si>
    <t>Ⅱ-2491</t>
  </si>
  <si>
    <t>215K東谷上009</t>
  </si>
  <si>
    <t>Ⅱ-2492</t>
  </si>
  <si>
    <t>215K東谷上010</t>
  </si>
  <si>
    <t>Ⅱ-2493</t>
  </si>
  <si>
    <t>215K東谷上011</t>
  </si>
  <si>
    <t>Ⅱ-2494</t>
  </si>
  <si>
    <t>215K東谷上012</t>
  </si>
  <si>
    <t>Ⅰ-1894</t>
  </si>
  <si>
    <t>215D東谷上001</t>
  </si>
  <si>
    <t>Ⅰ-69064</t>
  </si>
  <si>
    <t>215D東谷上002</t>
  </si>
  <si>
    <t>Ⅰ-69065</t>
  </si>
  <si>
    <t>215D東谷上003</t>
  </si>
  <si>
    <t>Ⅰ-69066</t>
  </si>
  <si>
    <t>215D東谷上004</t>
  </si>
  <si>
    <t>Ⅰ-69067</t>
  </si>
  <si>
    <t>215D東谷上005</t>
  </si>
  <si>
    <t>Ⅰ-69073</t>
  </si>
  <si>
    <t>215D東谷上006</t>
  </si>
  <si>
    <t>Ⅰ-69074-1</t>
  </si>
  <si>
    <t>215D東谷上007</t>
  </si>
  <si>
    <t>Ⅰ-69074-2</t>
  </si>
  <si>
    <t>215D東谷上008</t>
  </si>
  <si>
    <t>Ⅰ-69099</t>
  </si>
  <si>
    <t>215D東谷上009</t>
  </si>
  <si>
    <t>Ⅱ-69062</t>
  </si>
  <si>
    <t>215D東谷上010</t>
  </si>
  <si>
    <t>Ⅱ-69063</t>
  </si>
  <si>
    <t>215D東谷上011</t>
  </si>
  <si>
    <t>Ⅱ-69068</t>
  </si>
  <si>
    <t>215D東谷上012</t>
  </si>
  <si>
    <t>Ⅱ-69069</t>
  </si>
  <si>
    <t>215D東谷上013</t>
  </si>
  <si>
    <t>Ⅱ-69070</t>
  </si>
  <si>
    <t>215D東谷上014</t>
  </si>
  <si>
    <t>Ⅱ-69071</t>
  </si>
  <si>
    <t>215D東谷上015</t>
  </si>
  <si>
    <t>Ⅱ-69072</t>
  </si>
  <si>
    <t>215D東谷上016</t>
  </si>
  <si>
    <t>Ⅱ-69088</t>
  </si>
  <si>
    <t>215D東谷上017</t>
  </si>
  <si>
    <t>Ⅱ-69089</t>
  </si>
  <si>
    <t>215D東谷上018</t>
  </si>
  <si>
    <t>Ⅱ-69090</t>
  </si>
  <si>
    <t>215D東谷上019</t>
  </si>
  <si>
    <t>Ⅱ-69091</t>
  </si>
  <si>
    <t>215D東谷上020</t>
  </si>
  <si>
    <t>Ⅱ-69092</t>
  </si>
  <si>
    <t>215D東谷上021</t>
  </si>
  <si>
    <t>Ⅱ-69093</t>
  </si>
  <si>
    <t>215D東谷上022</t>
  </si>
  <si>
    <t>Ⅱ-69098</t>
  </si>
  <si>
    <t>215D東谷上023</t>
  </si>
  <si>
    <t>Ⅱ-69100</t>
  </si>
  <si>
    <t>東谷下</t>
  </si>
  <si>
    <t>215K東谷下001</t>
  </si>
  <si>
    <t>Ⅰ-1887</t>
  </si>
  <si>
    <t>215K東谷下002</t>
  </si>
  <si>
    <t>Ⅰ-1889-1</t>
  </si>
  <si>
    <t>215K東谷下003</t>
  </si>
  <si>
    <t>Ⅰ-1889-2</t>
  </si>
  <si>
    <t>215K東谷下004</t>
  </si>
  <si>
    <t>Ⅱ-2495</t>
  </si>
  <si>
    <t>215K東谷下005</t>
  </si>
  <si>
    <t>Ⅱ-2496</t>
  </si>
  <si>
    <t>215K東谷下006</t>
  </si>
  <si>
    <t>Ⅰ-2745</t>
  </si>
  <si>
    <t>215K東谷下007</t>
  </si>
  <si>
    <t>Ⅰ-1888a</t>
  </si>
  <si>
    <t>215K東谷下008</t>
  </si>
  <si>
    <t>Ⅰ-1888b</t>
  </si>
  <si>
    <t>215K東谷下009</t>
  </si>
  <si>
    <t>Ⅰ-1888c</t>
  </si>
  <si>
    <t>215D東谷下002</t>
  </si>
  <si>
    <t>Ⅰ-69087</t>
  </si>
  <si>
    <t>215D東谷下003</t>
  </si>
  <si>
    <t>Ⅰ-69104</t>
  </si>
  <si>
    <t>215D東谷下004</t>
  </si>
  <si>
    <t>Ⅱ-69086</t>
  </si>
  <si>
    <t>215D東谷下005</t>
  </si>
  <si>
    <t>Ⅱ-69094</t>
  </si>
  <si>
    <t>215D東谷下006</t>
  </si>
  <si>
    <t>Ⅱ-69095</t>
  </si>
  <si>
    <t>215D東谷下007</t>
  </si>
  <si>
    <t>Ⅱ-69096</t>
  </si>
  <si>
    <t>215D東谷下008</t>
  </si>
  <si>
    <t>Ⅱ-69097</t>
  </si>
  <si>
    <t>215D東谷下009</t>
  </si>
  <si>
    <t>Ⅱ-69101</t>
  </si>
  <si>
    <t>215D東谷下010</t>
  </si>
  <si>
    <t>Ⅱ-69102</t>
  </si>
  <si>
    <t>215D東谷下011</t>
  </si>
  <si>
    <t>Ⅱ-69103</t>
  </si>
  <si>
    <t>215D東谷下012</t>
  </si>
  <si>
    <t>Ⅱ-69105</t>
  </si>
  <si>
    <t>215J東谷下001</t>
  </si>
  <si>
    <t>183</t>
  </si>
  <si>
    <t>馬形</t>
  </si>
  <si>
    <t>215K馬形001</t>
  </si>
  <si>
    <t>Ⅱ-2502</t>
  </si>
  <si>
    <t>215K馬形002</t>
  </si>
  <si>
    <t>Ⅱ-2503</t>
  </si>
  <si>
    <t>215K馬形003</t>
  </si>
  <si>
    <t>Ⅲ-223</t>
  </si>
  <si>
    <t>215D馬形001</t>
  </si>
  <si>
    <t>Ⅱ-69113</t>
  </si>
  <si>
    <t>215D馬形002</t>
  </si>
  <si>
    <t>Ⅱ-69116</t>
  </si>
  <si>
    <t>真加部</t>
  </si>
  <si>
    <t>215K真加部001</t>
  </si>
  <si>
    <t>Ⅰ-1881</t>
  </si>
  <si>
    <t>215D真加部001</t>
  </si>
  <si>
    <t>Ⅰ-69110</t>
  </si>
  <si>
    <t>真殿</t>
  </si>
  <si>
    <t>215K真殿001</t>
  </si>
  <si>
    <t>Ⅰ-1899</t>
  </si>
  <si>
    <t>215K真殿002</t>
  </si>
  <si>
    <t>Ⅰ-1898</t>
  </si>
  <si>
    <t>215K真殿003</t>
  </si>
  <si>
    <t>Ⅰ-2744</t>
  </si>
  <si>
    <t>215K真殿004</t>
  </si>
  <si>
    <t>Ⅱ-2484</t>
  </si>
  <si>
    <t>215K真殿005</t>
  </si>
  <si>
    <t>Ⅱ-2490</t>
  </si>
  <si>
    <t>215D真殿001</t>
  </si>
  <si>
    <t>Ⅰ-69036</t>
  </si>
  <si>
    <t>215D真殿002</t>
  </si>
  <si>
    <t>Ⅰ-69083</t>
  </si>
  <si>
    <t>215D真殿003</t>
  </si>
  <si>
    <t>Ⅰ-69084</t>
  </si>
  <si>
    <t>215D真殿004</t>
  </si>
  <si>
    <t>Ⅰ-69037</t>
  </si>
  <si>
    <t>215D真殿005</t>
  </si>
  <si>
    <t>Ⅰ-69075</t>
  </si>
  <si>
    <t>215D真殿006</t>
  </si>
  <si>
    <t>Ⅱ-69038</t>
  </si>
  <si>
    <t>215D真殿007</t>
  </si>
  <si>
    <t>Ⅱ-69039</t>
  </si>
  <si>
    <t>215D真殿008</t>
  </si>
  <si>
    <t>Ⅱ-69044</t>
  </si>
  <si>
    <t>215D真殿009</t>
  </si>
  <si>
    <t>Ⅱ-69076</t>
  </si>
  <si>
    <t>215D真殿010</t>
  </si>
  <si>
    <t>Ⅱ-69077</t>
  </si>
  <si>
    <t>215D真殿011</t>
  </si>
  <si>
    <t>Ⅱ-69078</t>
  </si>
  <si>
    <t>215D真殿012</t>
  </si>
  <si>
    <t>Ⅱ-69079</t>
  </si>
  <si>
    <t>215D真殿013</t>
  </si>
  <si>
    <t>Ⅱ-69080</t>
  </si>
  <si>
    <t>215D真殿014</t>
  </si>
  <si>
    <t>Ⅱ-69081</t>
  </si>
  <si>
    <t>215D真殿015</t>
  </si>
  <si>
    <t>Ⅱ-69082</t>
  </si>
  <si>
    <t>215D真殿016</t>
  </si>
  <si>
    <t>Ⅱ-69085</t>
  </si>
  <si>
    <t>215J真殿001</t>
  </si>
  <si>
    <t>182</t>
  </si>
  <si>
    <t>矢田</t>
  </si>
  <si>
    <t>215K矢田001</t>
  </si>
  <si>
    <t>Ⅰ-1877</t>
  </si>
  <si>
    <t>215K矢田002</t>
  </si>
  <si>
    <t>Ⅰ-1878-1</t>
  </si>
  <si>
    <t>215K矢田003</t>
  </si>
  <si>
    <t>Ⅰ-1878-2</t>
  </si>
  <si>
    <t>余野</t>
  </si>
  <si>
    <t>215D余野001</t>
  </si>
  <si>
    <t>Ⅱ-69050</t>
  </si>
  <si>
    <t>215D余野002</t>
  </si>
  <si>
    <t>Ⅱ-69051</t>
  </si>
  <si>
    <t>215D余野003</t>
  </si>
  <si>
    <t>Ⅱ-69052</t>
  </si>
  <si>
    <t>215D余野004</t>
  </si>
  <si>
    <t>Ⅱ-69053</t>
  </si>
  <si>
    <t>215D余野005</t>
  </si>
  <si>
    <t>Ⅱ-69106</t>
  </si>
  <si>
    <t>作東町</t>
  </si>
  <si>
    <t>芦河内</t>
  </si>
  <si>
    <t>215K芦河内001</t>
  </si>
  <si>
    <t>Ⅱ-2590</t>
  </si>
  <si>
    <t>215D芦河内001</t>
  </si>
  <si>
    <t>Ⅱ-77023</t>
  </si>
  <si>
    <t>粟井中</t>
  </si>
  <si>
    <t>215K粟井中001</t>
  </si>
  <si>
    <t>Ⅰ-2024</t>
  </si>
  <si>
    <t>215K粟井中002</t>
  </si>
  <si>
    <t>Ⅱ-2584</t>
  </si>
  <si>
    <t>215K粟井中003</t>
  </si>
  <si>
    <t>Ⅱ-2585</t>
  </si>
  <si>
    <t>215D粟井中001</t>
  </si>
  <si>
    <t>Ⅱ-77010</t>
  </si>
  <si>
    <t>215D粟井中002</t>
  </si>
  <si>
    <t>Ⅱ-77011-1</t>
  </si>
  <si>
    <t>215D粟井中003</t>
  </si>
  <si>
    <t>Ⅱ-77011-2</t>
  </si>
  <si>
    <t>215D粟井中004</t>
  </si>
  <si>
    <t>Ⅱ-77012</t>
  </si>
  <si>
    <t>岩辺</t>
  </si>
  <si>
    <t>215K岩辺001</t>
  </si>
  <si>
    <t>Ⅱ-2604</t>
  </si>
  <si>
    <t>215K岩辺002</t>
  </si>
  <si>
    <t>Ⅱ-2606</t>
  </si>
  <si>
    <t>江見</t>
  </si>
  <si>
    <t>215K江見001</t>
  </si>
  <si>
    <t>Ⅰ-1992</t>
  </si>
  <si>
    <t>215K江見002</t>
  </si>
  <si>
    <t>Ⅰ-1994</t>
  </si>
  <si>
    <t>215K江見003</t>
  </si>
  <si>
    <t>Ⅰ-1991</t>
  </si>
  <si>
    <t>215D江見001</t>
  </si>
  <si>
    <t>Ⅰ-77031</t>
  </si>
  <si>
    <t>215D江見002</t>
  </si>
  <si>
    <t>Ⅰ-77038</t>
  </si>
  <si>
    <t>江見吉田</t>
  </si>
  <si>
    <t>215D江見吉田001</t>
  </si>
  <si>
    <t>Ⅰ-77027-1</t>
  </si>
  <si>
    <t>215D江見吉田002</t>
  </si>
  <si>
    <t>Ⅰ-77027-2</t>
  </si>
  <si>
    <t>215D江見吉田003</t>
  </si>
  <si>
    <t>Ⅰ-77027-3</t>
  </si>
  <si>
    <t>215D江見吉田004</t>
  </si>
  <si>
    <t>Ⅰ-77027-4</t>
  </si>
  <si>
    <t>大内谷</t>
  </si>
  <si>
    <t>215K大内谷001</t>
  </si>
  <si>
    <t>Ⅰ-2006</t>
  </si>
  <si>
    <t>215K大内谷002</t>
  </si>
  <si>
    <t>Ⅰ-2007</t>
  </si>
  <si>
    <t>215K大内谷003</t>
  </si>
  <si>
    <t>Ⅱ-2607</t>
  </si>
  <si>
    <t>215D大内谷001</t>
  </si>
  <si>
    <t>Ⅱ-77078</t>
  </si>
  <si>
    <t>215D大内谷002</t>
  </si>
  <si>
    <t>Ⅱ-77079</t>
  </si>
  <si>
    <t>215D大内谷003</t>
  </si>
  <si>
    <t>Ⅱ-77080</t>
  </si>
  <si>
    <t>215D大内谷004</t>
  </si>
  <si>
    <t>Ⅱ-77081</t>
  </si>
  <si>
    <t>小野</t>
  </si>
  <si>
    <t>215K小野001</t>
  </si>
  <si>
    <t>Ⅰ-2025</t>
  </si>
  <si>
    <t>215K小野002</t>
  </si>
  <si>
    <t>Ⅰ-2026</t>
  </si>
  <si>
    <t>215K小野003</t>
  </si>
  <si>
    <t>Ⅱ-2586</t>
  </si>
  <si>
    <t>215K小野004</t>
  </si>
  <si>
    <t>Ⅱ-2587</t>
  </si>
  <si>
    <t>215K小野005</t>
  </si>
  <si>
    <t>Ⅱ-2599</t>
  </si>
  <si>
    <t>215D小野001</t>
  </si>
  <si>
    <t>Ⅰ-77045</t>
  </si>
  <si>
    <t>215D小野002</t>
  </si>
  <si>
    <t>Ⅱ-77009</t>
  </si>
  <si>
    <t>215D小野003</t>
  </si>
  <si>
    <t>Ⅱ-77044</t>
  </si>
  <si>
    <t>215J小野001</t>
  </si>
  <si>
    <t>196</t>
  </si>
  <si>
    <t>小ノ谷</t>
  </si>
  <si>
    <t>215K小ノ谷001</t>
  </si>
  <si>
    <t>Ⅱ-2605</t>
  </si>
  <si>
    <t>215D小ノ谷001</t>
  </si>
  <si>
    <t>Ⅰ-77076</t>
  </si>
  <si>
    <t>215D小ノ谷002</t>
  </si>
  <si>
    <t>Ⅰ-77077</t>
  </si>
  <si>
    <t>215D小ノ谷003</t>
  </si>
  <si>
    <t>Ⅱ-77072</t>
  </si>
  <si>
    <t>215D小ノ谷004</t>
  </si>
  <si>
    <t>Ⅱ-77073</t>
  </si>
  <si>
    <t>215D小ノ谷005</t>
  </si>
  <si>
    <t>Ⅱ-77074</t>
  </si>
  <si>
    <t>215D小ノ谷006</t>
  </si>
  <si>
    <t>Ⅱ-77075</t>
  </si>
  <si>
    <t>小房</t>
  </si>
  <si>
    <t>215K小房001</t>
  </si>
  <si>
    <t>Ⅰ-2029</t>
  </si>
  <si>
    <t>215D小房001</t>
  </si>
  <si>
    <t>Ⅰ-77002</t>
  </si>
  <si>
    <t>215D小房002</t>
  </si>
  <si>
    <t>Ⅱ-77001</t>
  </si>
  <si>
    <t>215D小房003</t>
  </si>
  <si>
    <t>Ⅱ-77003</t>
  </si>
  <si>
    <t>215D小房004</t>
  </si>
  <si>
    <t>Ⅱ-77008</t>
  </si>
  <si>
    <t>柿ヶ原</t>
  </si>
  <si>
    <t>215K柿ヶ原001</t>
  </si>
  <si>
    <t>Ⅰ-2019</t>
  </si>
  <si>
    <t>215K柿ヶ原002</t>
  </si>
  <si>
    <t>Ⅱ-2615</t>
  </si>
  <si>
    <t>215D柿ヶ原001</t>
  </si>
  <si>
    <t>Ⅰ-77107</t>
  </si>
  <si>
    <t>215D柿ヶ原002</t>
  </si>
  <si>
    <t>Ⅱ-77101</t>
  </si>
  <si>
    <t>215D柿ヶ原003</t>
  </si>
  <si>
    <t>Ⅱ-77108</t>
  </si>
  <si>
    <t>215D柿ヶ原004</t>
  </si>
  <si>
    <t>Ⅱ-77109</t>
  </si>
  <si>
    <t>215D柿ヶ原005</t>
  </si>
  <si>
    <t>Ⅱ-77110</t>
  </si>
  <si>
    <t>215D柿ヶ原006</t>
  </si>
  <si>
    <t>Ⅱ-77111</t>
  </si>
  <si>
    <t>梶原</t>
  </si>
  <si>
    <t>215K梶原001</t>
  </si>
  <si>
    <t>Ⅱ-2583</t>
  </si>
  <si>
    <t>215D梶原001</t>
  </si>
  <si>
    <t>Ⅱ-77004</t>
  </si>
  <si>
    <t>215D梶原002</t>
  </si>
  <si>
    <t>Ⅱ-77005</t>
  </si>
  <si>
    <t>215D梶原003</t>
  </si>
  <si>
    <t>Ⅱ-77006</t>
  </si>
  <si>
    <t>215D梶原004</t>
  </si>
  <si>
    <t>Ⅱ-77007</t>
  </si>
  <si>
    <t>215D梶原005</t>
  </si>
  <si>
    <t>Ⅱ-77042</t>
  </si>
  <si>
    <t>215D梶原006</t>
  </si>
  <si>
    <t>Ⅱ-77043</t>
  </si>
  <si>
    <t>上福原</t>
  </si>
  <si>
    <t>215K上福原001</t>
  </si>
  <si>
    <t>Ⅰ-1999</t>
  </si>
  <si>
    <t>215K上福原002</t>
  </si>
  <si>
    <t>Ⅰ-2776</t>
  </si>
  <si>
    <t>215K上福原003</t>
  </si>
  <si>
    <t>Ⅱ-2596</t>
  </si>
  <si>
    <t>215D上福原001</t>
  </si>
  <si>
    <t>Ⅰ-77088</t>
  </si>
  <si>
    <t>川北</t>
  </si>
  <si>
    <t>215K川北001</t>
  </si>
  <si>
    <t>Ⅰ-1993</t>
  </si>
  <si>
    <t>215K川北002</t>
  </si>
  <si>
    <t>Ⅰ-2777</t>
  </si>
  <si>
    <t>215K川北003</t>
  </si>
  <si>
    <t>Ⅱ-2594</t>
  </si>
  <si>
    <t>215K川北004</t>
  </si>
  <si>
    <t>Ⅱ-2595</t>
  </si>
  <si>
    <t>215D川北001</t>
  </si>
  <si>
    <t>Ⅰ-77036</t>
  </si>
  <si>
    <t>215D川北002</t>
  </si>
  <si>
    <t>Ⅱ-77033</t>
  </si>
  <si>
    <t>215D川北003</t>
  </si>
  <si>
    <t>Ⅱ-77037</t>
  </si>
  <si>
    <t>215K五名001</t>
  </si>
  <si>
    <t>Ⅰ-2032</t>
  </si>
  <si>
    <t>215K五名002</t>
  </si>
  <si>
    <t>Ⅰ-2034</t>
  </si>
  <si>
    <t>215K五名003</t>
  </si>
  <si>
    <t>Ⅰ-2033</t>
  </si>
  <si>
    <t>215D五名001</t>
  </si>
  <si>
    <t>Ⅰ-77048</t>
  </si>
  <si>
    <t>215D五名002</t>
  </si>
  <si>
    <t>Ⅰ-77054-1</t>
  </si>
  <si>
    <t>215D五名003</t>
  </si>
  <si>
    <t>Ⅰ-77054-2</t>
  </si>
  <si>
    <t>215D五名004</t>
  </si>
  <si>
    <t>Ⅰ-77055</t>
  </si>
  <si>
    <t>215D五名005</t>
  </si>
  <si>
    <t>Ⅰ-77056</t>
  </si>
  <si>
    <t>215D五名006</t>
  </si>
  <si>
    <t>Ⅰ-77057</t>
  </si>
  <si>
    <t>215D五名007</t>
  </si>
  <si>
    <t>Ⅰ-77058</t>
  </si>
  <si>
    <t>215D五名008</t>
  </si>
  <si>
    <t>東五名川</t>
  </si>
  <si>
    <t>鷺巣</t>
  </si>
  <si>
    <t>215K鷺巣001</t>
  </si>
  <si>
    <t>Ⅰ-2023</t>
  </si>
  <si>
    <t>215D鷺巣001</t>
  </si>
  <si>
    <t>Ⅰ-77046-1</t>
  </si>
  <si>
    <t>215D鷺巣002</t>
  </si>
  <si>
    <t>Ⅰ-77046-2</t>
  </si>
  <si>
    <t>215D鷺巣003</t>
  </si>
  <si>
    <t>Ⅱ-77047</t>
  </si>
  <si>
    <t>白水</t>
  </si>
  <si>
    <t>215K白水001</t>
  </si>
  <si>
    <t>Ⅰ-2014</t>
  </si>
  <si>
    <t>215K白水002</t>
  </si>
  <si>
    <t>Ⅰ-2016</t>
  </si>
  <si>
    <t>215K白水003</t>
  </si>
  <si>
    <t>Ⅱ-2622</t>
  </si>
  <si>
    <t>215K白水004</t>
  </si>
  <si>
    <t>Ⅱ-2623</t>
  </si>
  <si>
    <t>215D白水001</t>
  </si>
  <si>
    <t>Ⅰ-77118</t>
  </si>
  <si>
    <t>215D白水002</t>
  </si>
  <si>
    <t>Ⅱ-77117</t>
  </si>
  <si>
    <t>215D白水004</t>
  </si>
  <si>
    <t>Ⅱ-77121</t>
  </si>
  <si>
    <t>215D白水005</t>
  </si>
  <si>
    <t>Ⅱ-77122</t>
  </si>
  <si>
    <t>215D白水006</t>
  </si>
  <si>
    <t>Ⅱ-77123</t>
  </si>
  <si>
    <t>215D白水007</t>
  </si>
  <si>
    <t>Ⅱ-77124</t>
  </si>
  <si>
    <t>215D白水008</t>
  </si>
  <si>
    <t>横林A</t>
  </si>
  <si>
    <t>215D白水009</t>
  </si>
  <si>
    <t>横林B</t>
  </si>
  <si>
    <t>鈴家</t>
  </si>
  <si>
    <t>215K鈴家001</t>
  </si>
  <si>
    <t>Ⅱ-2614</t>
  </si>
  <si>
    <t>215D鈴家001</t>
  </si>
  <si>
    <t>Ⅱ-77104</t>
  </si>
  <si>
    <t>215D鈴家002</t>
  </si>
  <si>
    <t>Ⅱ-77105</t>
  </si>
  <si>
    <t>角南</t>
  </si>
  <si>
    <t>215K角南001</t>
  </si>
  <si>
    <t>Ⅰ-2017</t>
  </si>
  <si>
    <t>215D角南001</t>
  </si>
  <si>
    <t>Ⅰ-77096</t>
  </si>
  <si>
    <t>215D角南002</t>
  </si>
  <si>
    <t>Ⅰ-77098</t>
  </si>
  <si>
    <t>215D角南003</t>
  </si>
  <si>
    <t>Ⅰ-77102</t>
  </si>
  <si>
    <t>215D角南004</t>
  </si>
  <si>
    <t>Ⅰ-77103</t>
  </si>
  <si>
    <t>215D角南005</t>
  </si>
  <si>
    <t>Ⅰ-77120</t>
  </si>
  <si>
    <t>215D角南006</t>
  </si>
  <si>
    <t>Ⅱ-77097</t>
  </si>
  <si>
    <t>瀬戸</t>
  </si>
  <si>
    <t>215K瀬戸001</t>
  </si>
  <si>
    <t>Ⅱ-2588</t>
  </si>
  <si>
    <t>215K瀬戸002</t>
  </si>
  <si>
    <t>Ⅱ-2589</t>
  </si>
  <si>
    <t>215K瀬戸003</t>
  </si>
  <si>
    <t>瀬戸(A)</t>
  </si>
  <si>
    <t>215D瀬戸001</t>
  </si>
  <si>
    <t>Ⅰ-77013</t>
  </si>
  <si>
    <t>215D瀬戸002</t>
  </si>
  <si>
    <t>Ⅰ-77014</t>
  </si>
  <si>
    <t>215D瀬戸003</t>
  </si>
  <si>
    <t>Ⅰ-77021</t>
  </si>
  <si>
    <t>215D瀬戸004</t>
  </si>
  <si>
    <t>Ⅱ-77016</t>
  </si>
  <si>
    <t>215D瀬戸005</t>
  </si>
  <si>
    <t>Ⅱ-77017</t>
  </si>
  <si>
    <t>215D瀬戸006</t>
  </si>
  <si>
    <t>Ⅱ-77018</t>
  </si>
  <si>
    <t>215D瀬戸007</t>
  </si>
  <si>
    <t>Ⅱ-77019</t>
  </si>
  <si>
    <t>215D瀬戸008</t>
  </si>
  <si>
    <t>Ⅱ-77020</t>
  </si>
  <si>
    <t>大聖寺</t>
  </si>
  <si>
    <t>215K大聖寺001</t>
  </si>
  <si>
    <t>Ⅱ-2608</t>
  </si>
  <si>
    <t>竹田</t>
  </si>
  <si>
    <t>215K竹田001</t>
  </si>
  <si>
    <t>Ⅰ-2009</t>
  </si>
  <si>
    <t>215K竹田002</t>
  </si>
  <si>
    <t>Ⅱ-2611</t>
  </si>
  <si>
    <t>215K竹田003</t>
  </si>
  <si>
    <t>Ⅱ-2612</t>
  </si>
  <si>
    <t>215K竹田004</t>
  </si>
  <si>
    <t>竹田-02</t>
  </si>
  <si>
    <t>215D竹田001</t>
  </si>
  <si>
    <t>Ⅰ-77089-1</t>
  </si>
  <si>
    <t>215D竹田002</t>
  </si>
  <si>
    <t>Ⅰ-77089-2</t>
  </si>
  <si>
    <t>215D竹田004</t>
  </si>
  <si>
    <t>Ⅱ-77090</t>
  </si>
  <si>
    <t>215D竹田005</t>
  </si>
  <si>
    <t>Ⅱ-77091</t>
  </si>
  <si>
    <t>215D竹田006</t>
  </si>
  <si>
    <t>Ⅱ-77092</t>
  </si>
  <si>
    <t>215D竹田007</t>
  </si>
  <si>
    <t>Ⅱ-77093</t>
  </si>
  <si>
    <t>215D竹田008</t>
  </si>
  <si>
    <t>Ⅱ-77094</t>
  </si>
  <si>
    <t>215D竹田009</t>
  </si>
  <si>
    <t>Ⅱ-77112</t>
  </si>
  <si>
    <t>田渕</t>
  </si>
  <si>
    <t>215K田渕001</t>
  </si>
  <si>
    <t>Ⅱ-2613</t>
  </si>
  <si>
    <t>215K田渕002</t>
  </si>
  <si>
    <t>Ⅱ-殿敷日向-02</t>
  </si>
  <si>
    <t>215D田渕001</t>
  </si>
  <si>
    <t>Ⅱ-77099</t>
  </si>
  <si>
    <t>215D田渕002</t>
  </si>
  <si>
    <t>Ⅱ-77100</t>
  </si>
  <si>
    <t>215D田渕003</t>
  </si>
  <si>
    <t>Ⅱ-77106</t>
  </si>
  <si>
    <t>215K田原001</t>
  </si>
  <si>
    <t>Ⅰ-1998</t>
  </si>
  <si>
    <t>215K田原002</t>
  </si>
  <si>
    <t>Ⅱ-2610</t>
  </si>
  <si>
    <t>215D田原001</t>
  </si>
  <si>
    <t>Ⅰ-77032</t>
  </si>
  <si>
    <t>215D田原002</t>
  </si>
  <si>
    <t>Ⅰ-77082</t>
  </si>
  <si>
    <t>215D田原003</t>
  </si>
  <si>
    <t>Ⅰ-77083</t>
  </si>
  <si>
    <t>土居</t>
  </si>
  <si>
    <t>215K土居001</t>
  </si>
  <si>
    <t>Ⅰ-2015</t>
  </si>
  <si>
    <t>215K土居002</t>
  </si>
  <si>
    <t>Ⅱ-2619</t>
  </si>
  <si>
    <t>215K土居003</t>
  </si>
  <si>
    <t>Ⅱ-2620</t>
  </si>
  <si>
    <t>215D土居001</t>
  </si>
  <si>
    <t>Ⅱ-77113-1</t>
  </si>
  <si>
    <t>215D土居002</t>
  </si>
  <si>
    <t>Ⅱ-77114</t>
  </si>
  <si>
    <t>豊野</t>
  </si>
  <si>
    <t>215D豊野001</t>
  </si>
  <si>
    <t>Ⅰ-77022</t>
  </si>
  <si>
    <t>鯰</t>
  </si>
  <si>
    <t>215K鯰001</t>
  </si>
  <si>
    <t>Ⅰ-2001</t>
  </si>
  <si>
    <t>215K鯰002</t>
  </si>
  <si>
    <t>Ⅱ-2591</t>
  </si>
  <si>
    <t>215D鯰001</t>
  </si>
  <si>
    <t>Ⅰ-77024</t>
  </si>
  <si>
    <t>215D鯰002</t>
  </si>
  <si>
    <t>Ⅱ-77025</t>
  </si>
  <si>
    <t>215K原001</t>
  </si>
  <si>
    <t>Ⅰ-1995</t>
  </si>
  <si>
    <t>215D原001</t>
  </si>
  <si>
    <t>Ⅰ-77040</t>
  </si>
  <si>
    <t>215D原002</t>
  </si>
  <si>
    <t>Ⅰ-77041</t>
  </si>
  <si>
    <t>215D原003</t>
  </si>
  <si>
    <t>Ⅰ-77086-1</t>
  </si>
  <si>
    <t>215D原004</t>
  </si>
  <si>
    <t>Ⅰ-77086-2</t>
  </si>
  <si>
    <t>215D原005</t>
  </si>
  <si>
    <t>Ⅰ-77087</t>
  </si>
  <si>
    <t>215D原006</t>
  </si>
  <si>
    <t>Ⅱ-77039</t>
  </si>
  <si>
    <t>日指</t>
  </si>
  <si>
    <t>215K日指001</t>
  </si>
  <si>
    <t>Ⅰ-2003</t>
  </si>
  <si>
    <t>215K日指002</t>
  </si>
  <si>
    <t>Ⅱ-2609</t>
  </si>
  <si>
    <t>215J日指001</t>
  </si>
  <si>
    <t>195</t>
  </si>
  <si>
    <t>藤生</t>
  </si>
  <si>
    <t>215K藤生001</t>
  </si>
  <si>
    <t>Ⅰ-1996</t>
  </si>
  <si>
    <t>215D藤生001</t>
  </si>
  <si>
    <t>Ⅰ-77030</t>
  </si>
  <si>
    <t>215D藤生002</t>
  </si>
  <si>
    <t>Ⅱ-77029</t>
  </si>
  <si>
    <t>松脇</t>
  </si>
  <si>
    <t>215K松脇001</t>
  </si>
  <si>
    <t>Ⅱ-2592</t>
  </si>
  <si>
    <t>215K松脇002</t>
  </si>
  <si>
    <t>Ⅱ-2593</t>
  </si>
  <si>
    <t>215D松脇001</t>
  </si>
  <si>
    <t>Ⅰ-77026</t>
  </si>
  <si>
    <t>215D松脇002</t>
  </si>
  <si>
    <t>Ⅰ-77028</t>
  </si>
  <si>
    <t>豆田</t>
  </si>
  <si>
    <t>215D豆田001</t>
  </si>
  <si>
    <t>Ⅰ-77066</t>
  </si>
  <si>
    <t>万善</t>
  </si>
  <si>
    <t>215K万善001</t>
  </si>
  <si>
    <t>Ⅰ-2021</t>
  </si>
  <si>
    <t>215K万善002</t>
  </si>
  <si>
    <t>Ⅱ-2616</t>
  </si>
  <si>
    <t>215K万善003</t>
  </si>
  <si>
    <t>Ⅱ-2617</t>
  </si>
  <si>
    <t>215K万善004</t>
  </si>
  <si>
    <t>Ⅱ-2618</t>
  </si>
  <si>
    <t>宮原</t>
  </si>
  <si>
    <t>215K宮原001</t>
  </si>
  <si>
    <t>Ⅰ-2036</t>
  </si>
  <si>
    <t>215K宮原002</t>
  </si>
  <si>
    <t>Ⅰ-2035</t>
  </si>
  <si>
    <t>215K宮原003</t>
  </si>
  <si>
    <t>Ⅱ-2601</t>
  </si>
  <si>
    <t>215K宮原004</t>
  </si>
  <si>
    <t>Ⅱ-2602</t>
  </si>
  <si>
    <t>215K宮原005</t>
  </si>
  <si>
    <t>Ⅱ-2600</t>
  </si>
  <si>
    <t>215K宮原006</t>
  </si>
  <si>
    <t>Ⅱ-2603</t>
  </si>
  <si>
    <t>215D宮原001</t>
  </si>
  <si>
    <t>Ⅱ-77071</t>
  </si>
  <si>
    <t>215D宮原002</t>
  </si>
  <si>
    <t>Ⅰ-77049</t>
  </si>
  <si>
    <t>215D宮原003</t>
  </si>
  <si>
    <t>Ⅰ-77052-1</t>
  </si>
  <si>
    <t>215D宮原004</t>
  </si>
  <si>
    <t>Ⅰ-77052-2</t>
  </si>
  <si>
    <t>215D宮原005</t>
  </si>
  <si>
    <t>Ⅰ-77061-1</t>
  </si>
  <si>
    <t>215D宮原006</t>
  </si>
  <si>
    <t>Ⅰ-77061-2</t>
  </si>
  <si>
    <t>215D宮原007</t>
  </si>
  <si>
    <t>Ⅱ-77050</t>
  </si>
  <si>
    <t>215D宮原008</t>
  </si>
  <si>
    <t>Ⅱ-77051</t>
  </si>
  <si>
    <t>215D宮原009</t>
  </si>
  <si>
    <t>Ⅱ-77053</t>
  </si>
  <si>
    <t>215D宮原010</t>
  </si>
  <si>
    <t>Ⅱ-77067</t>
  </si>
  <si>
    <t>山城</t>
  </si>
  <si>
    <t>215K山城001</t>
  </si>
  <si>
    <t>Ⅰ-1997</t>
  </si>
  <si>
    <t>215K山城002</t>
  </si>
  <si>
    <t>Ⅱ-2597</t>
  </si>
  <si>
    <t>215K山城003</t>
  </si>
  <si>
    <t>Ⅱ-2598</t>
  </si>
  <si>
    <t>215K山城004</t>
  </si>
  <si>
    <t>Ⅱ-山城(C)</t>
  </si>
  <si>
    <t>215K山城005</t>
  </si>
  <si>
    <t>Ⅱ-山城(D)</t>
  </si>
  <si>
    <t>215D山城001</t>
  </si>
  <si>
    <t>Ⅰ-77035</t>
  </si>
  <si>
    <t>215D山城003</t>
  </si>
  <si>
    <t>Ⅱ-77034</t>
  </si>
  <si>
    <t>215D山城004</t>
  </si>
  <si>
    <t>Ⅱ-77085</t>
  </si>
  <si>
    <t>215D山城005</t>
  </si>
  <si>
    <t>Ⅰ-77084-1</t>
  </si>
  <si>
    <t>215D山城006</t>
  </si>
  <si>
    <t>Ⅰ-77084-2</t>
  </si>
  <si>
    <t>山手</t>
  </si>
  <si>
    <t>215K山手001</t>
  </si>
  <si>
    <t>Ⅰ-2031</t>
  </si>
  <si>
    <t>215D山手001</t>
  </si>
  <si>
    <t>Ⅰ-77063</t>
  </si>
  <si>
    <t>215D山手002</t>
  </si>
  <si>
    <t>Ⅰ-77065</t>
  </si>
  <si>
    <t>215D山手003</t>
  </si>
  <si>
    <t>Ⅰ-77062</t>
  </si>
  <si>
    <t>215D山手004</t>
  </si>
  <si>
    <t>Ⅰ-77064</t>
  </si>
  <si>
    <t>215D山手005</t>
  </si>
  <si>
    <t>Ⅰ-77069-1</t>
  </si>
  <si>
    <t>215D山手006</t>
  </si>
  <si>
    <t>Ⅰ-77069-2</t>
  </si>
  <si>
    <t>215D山手007</t>
  </si>
  <si>
    <t>Ⅰ-77069-3</t>
  </si>
  <si>
    <t>215D山手008</t>
  </si>
  <si>
    <t>Ⅱ-77059</t>
  </si>
  <si>
    <t>215D山手009</t>
  </si>
  <si>
    <t>Ⅱ-77068</t>
  </si>
  <si>
    <t>215D山手010</t>
  </si>
  <si>
    <t>Ⅱ-77070</t>
  </si>
  <si>
    <t>蓮花寺</t>
  </si>
  <si>
    <t>215K蓮花寺001</t>
  </si>
  <si>
    <t>Ⅱ-2621</t>
  </si>
  <si>
    <t>215D蓮花寺001</t>
  </si>
  <si>
    <t>Ⅱ-77115</t>
  </si>
  <si>
    <t>215D蓮花寺002</t>
  </si>
  <si>
    <t>後谷川</t>
  </si>
  <si>
    <t>東粟倉村</t>
  </si>
  <si>
    <t>後山</t>
  </si>
  <si>
    <t>215K後山001</t>
  </si>
  <si>
    <t>Ⅱ-2540</t>
  </si>
  <si>
    <t>215D後山001</t>
  </si>
  <si>
    <t>Ⅰ-74031</t>
  </si>
  <si>
    <t>215D後山002</t>
  </si>
  <si>
    <t>Ⅰ-74032-1</t>
  </si>
  <si>
    <t>215D後山003</t>
  </si>
  <si>
    <t>Ⅰ-74032-2</t>
  </si>
  <si>
    <t>215D後山004</t>
  </si>
  <si>
    <t>Ⅱ-74030</t>
  </si>
  <si>
    <t>太田</t>
  </si>
  <si>
    <t>215K太田002</t>
  </si>
  <si>
    <t>Ⅰ-1958</t>
  </si>
  <si>
    <t>215D太田001</t>
  </si>
  <si>
    <t>Ⅰ-74007</t>
  </si>
  <si>
    <t>川東</t>
  </si>
  <si>
    <t>215K川東001</t>
  </si>
  <si>
    <t>Ⅱ-2541-1</t>
  </si>
  <si>
    <t>215K川東002</t>
  </si>
  <si>
    <t>Ⅱ-2541-2</t>
  </si>
  <si>
    <t>215K川東003</t>
  </si>
  <si>
    <t>Ⅰ-2065</t>
  </si>
  <si>
    <t>215D川東001</t>
  </si>
  <si>
    <t>Ⅰ-74025</t>
  </si>
  <si>
    <t>215D川東002</t>
  </si>
  <si>
    <t>Ⅰ-74026</t>
  </si>
  <si>
    <t>215D川東003</t>
  </si>
  <si>
    <t>Ⅰ-74027</t>
  </si>
  <si>
    <t>215D川東004</t>
  </si>
  <si>
    <t>Ⅰ-74028</t>
  </si>
  <si>
    <t>215D川東005</t>
  </si>
  <si>
    <t>Ⅱ-74029</t>
  </si>
  <si>
    <t>中谷</t>
  </si>
  <si>
    <t>215K中谷001</t>
  </si>
  <si>
    <t>Ⅰ-1964</t>
  </si>
  <si>
    <t>215K中谷004</t>
  </si>
  <si>
    <t>Ⅱ-2544</t>
  </si>
  <si>
    <t>215D中谷001</t>
  </si>
  <si>
    <t>Ⅰ-74001</t>
  </si>
  <si>
    <t>215D中谷002</t>
  </si>
  <si>
    <t>Ⅰ-74003</t>
  </si>
  <si>
    <t>215D中谷003</t>
  </si>
  <si>
    <t>Ⅰ-74002</t>
  </si>
  <si>
    <t>215K野原001</t>
  </si>
  <si>
    <t>Ⅰ-1959-1</t>
  </si>
  <si>
    <t>215K野原002</t>
  </si>
  <si>
    <t>Ⅰ-1959-2</t>
  </si>
  <si>
    <t>215K野原003</t>
  </si>
  <si>
    <t>Ⅱ-2542</t>
  </si>
  <si>
    <t>215D野原001</t>
  </si>
  <si>
    <t>Ⅰ-74008</t>
  </si>
  <si>
    <t>215D野原002</t>
  </si>
  <si>
    <t>Ⅰ-74009</t>
  </si>
  <si>
    <t>215D野原003</t>
  </si>
  <si>
    <t>Ⅰ-74010</t>
  </si>
  <si>
    <t>215D野原004</t>
  </si>
  <si>
    <t>Ⅰ-74011</t>
  </si>
  <si>
    <t>215D野原005</t>
  </si>
  <si>
    <t>Ⅱ-74012</t>
  </si>
  <si>
    <t>東青野</t>
  </si>
  <si>
    <t>215K東青野001</t>
  </si>
  <si>
    <t>Ⅰ-2064</t>
  </si>
  <si>
    <t>215K東青野002</t>
  </si>
  <si>
    <t>Ⅰ-1960</t>
  </si>
  <si>
    <t>215K東青野003</t>
  </si>
  <si>
    <t>Ⅰ-1961</t>
  </si>
  <si>
    <t>215K東青野004</t>
  </si>
  <si>
    <t>Ⅰ-1962</t>
  </si>
  <si>
    <t>215K東青野005</t>
  </si>
  <si>
    <t>Ⅰ-1963</t>
  </si>
  <si>
    <t>215D東青野001</t>
  </si>
  <si>
    <t>Ⅰ-74004-1</t>
  </si>
  <si>
    <t>215D東青野002</t>
  </si>
  <si>
    <t>Ⅰ-74004-2</t>
  </si>
  <si>
    <t>215D東青野003</t>
  </si>
  <si>
    <t>Ⅰ-74004-3</t>
  </si>
  <si>
    <t>215D東青野004</t>
  </si>
  <si>
    <t>Ⅰ-74005</t>
  </si>
  <si>
    <t>215D東青野005</t>
  </si>
  <si>
    <t>Ⅰ-74006</t>
  </si>
  <si>
    <t>215D東青野006</t>
  </si>
  <si>
    <t>Ⅰ-74018</t>
  </si>
  <si>
    <t>215D東青野007</t>
  </si>
  <si>
    <t>Ⅰ-74005-2</t>
  </si>
  <si>
    <t>215J東青野001</t>
  </si>
  <si>
    <t>192</t>
  </si>
  <si>
    <t>東吉田</t>
  </si>
  <si>
    <t>215K東吉田001</t>
  </si>
  <si>
    <t>Ⅰ-1956</t>
  </si>
  <si>
    <t>215D東吉田001</t>
  </si>
  <si>
    <t>Ⅰ-74016</t>
  </si>
  <si>
    <t>215D東吉田002</t>
  </si>
  <si>
    <t>Ⅰ-74017</t>
  </si>
  <si>
    <t>215D東吉田003</t>
  </si>
  <si>
    <t>Ⅱ-74013</t>
  </si>
  <si>
    <t>215D東吉田004</t>
  </si>
  <si>
    <t>Ⅰ-74021</t>
  </si>
  <si>
    <t>215D東吉田005</t>
  </si>
  <si>
    <t>Ⅰ-74022</t>
  </si>
  <si>
    <t>215D東吉田006</t>
  </si>
  <si>
    <t>Ⅰ-74023</t>
  </si>
  <si>
    <t>215D東吉田007</t>
  </si>
  <si>
    <t>Ⅱ-74014</t>
  </si>
  <si>
    <t>215D東吉田008</t>
  </si>
  <si>
    <t>Ⅱ-74015</t>
  </si>
  <si>
    <t>215D東吉田009</t>
  </si>
  <si>
    <t>Ⅱ-74019</t>
  </si>
  <si>
    <t>215D東吉田010</t>
  </si>
  <si>
    <t>Ⅱ-74020</t>
  </si>
  <si>
    <t>215D東吉田011</t>
  </si>
  <si>
    <t>Ⅱ-74024</t>
  </si>
  <si>
    <t>美作町</t>
  </si>
  <si>
    <t>安蘇</t>
  </si>
  <si>
    <t>215D安蘇001</t>
  </si>
  <si>
    <t>Ⅰ-76092</t>
  </si>
  <si>
    <t>位田</t>
  </si>
  <si>
    <t>215K位田001</t>
  </si>
  <si>
    <t>Ⅰ-1987</t>
  </si>
  <si>
    <t>215K位田002</t>
  </si>
  <si>
    <t>Ⅰ-2771</t>
  </si>
  <si>
    <t>215K位田003</t>
  </si>
  <si>
    <t>Ⅱ-2575</t>
  </si>
  <si>
    <t>猪臥</t>
  </si>
  <si>
    <t>215K猪臥001</t>
  </si>
  <si>
    <t>Ⅰ-1977</t>
  </si>
  <si>
    <t>215K猪臥002</t>
  </si>
  <si>
    <t>Ⅱ-2577</t>
  </si>
  <si>
    <t>215D猪臥001</t>
  </si>
  <si>
    <t>Ⅰ-76082</t>
  </si>
  <si>
    <t>215D猪臥002</t>
  </si>
  <si>
    <t>Ⅱ-76051</t>
  </si>
  <si>
    <t>215D猪臥003</t>
  </si>
  <si>
    <t>Ⅱ-76052</t>
  </si>
  <si>
    <t>215D猪臥004</t>
  </si>
  <si>
    <t>Ⅱ-76054</t>
  </si>
  <si>
    <t>岩見田</t>
  </si>
  <si>
    <t>215D岩見田001</t>
  </si>
  <si>
    <t>Ⅰ-76046</t>
  </si>
  <si>
    <t>大原</t>
  </si>
  <si>
    <t>215K大原001</t>
  </si>
  <si>
    <t>Ⅱ-2578</t>
  </si>
  <si>
    <t>215D大原001</t>
  </si>
  <si>
    <t>Ⅰ-76059</t>
  </si>
  <si>
    <t>215D大原002</t>
  </si>
  <si>
    <t>Ⅰ-76057</t>
  </si>
  <si>
    <t>215D大原003</t>
  </si>
  <si>
    <t>Ⅰ-76084</t>
  </si>
  <si>
    <t>215D大原004</t>
  </si>
  <si>
    <t>Ⅰ-76083</t>
  </si>
  <si>
    <t>215D大原005</t>
  </si>
  <si>
    <t>Ⅱ-76055</t>
  </si>
  <si>
    <t>215D大原006</t>
  </si>
  <si>
    <t>Ⅱ-76056</t>
  </si>
  <si>
    <t>215D大原007</t>
  </si>
  <si>
    <t>Ⅱ-76058</t>
  </si>
  <si>
    <t>215D大原008</t>
  </si>
  <si>
    <t>Ⅱ-76060</t>
  </si>
  <si>
    <t>215D大原009</t>
  </si>
  <si>
    <t>Ⅱ-76061</t>
  </si>
  <si>
    <t>215D大原010</t>
  </si>
  <si>
    <t>Ⅱ-76085</t>
  </si>
  <si>
    <t>海田</t>
  </si>
  <si>
    <t>215K海田001</t>
  </si>
  <si>
    <t>Ⅰ-1979</t>
  </si>
  <si>
    <t>215K海田002</t>
  </si>
  <si>
    <t>Ⅰ-1980</t>
  </si>
  <si>
    <t>215K海田003</t>
  </si>
  <si>
    <t>Ⅰ-1981-1</t>
  </si>
  <si>
    <t>215K海田004</t>
  </si>
  <si>
    <t>Ⅰ-1981-2</t>
  </si>
  <si>
    <t>215K海田005</t>
  </si>
  <si>
    <t>Ⅰ-1986</t>
  </si>
  <si>
    <t>215K海田006</t>
  </si>
  <si>
    <t>Ⅰ-2775</t>
  </si>
  <si>
    <t>215K海田007</t>
  </si>
  <si>
    <t>Ⅱ-2580</t>
  </si>
  <si>
    <t>215K海田008</t>
  </si>
  <si>
    <t>Ⅱ-2581</t>
  </si>
  <si>
    <t>215K海田009</t>
  </si>
  <si>
    <t>Ⅱ-2582</t>
  </si>
  <si>
    <t>215K海田010</t>
  </si>
  <si>
    <t>宮谷(C)</t>
  </si>
  <si>
    <t>215K海田011</t>
  </si>
  <si>
    <t>宮谷(D)</t>
  </si>
  <si>
    <t>215D海田001</t>
  </si>
  <si>
    <t>Ⅰ-76076</t>
  </si>
  <si>
    <t>215D海田002</t>
  </si>
  <si>
    <t>Ⅰ-76078</t>
  </si>
  <si>
    <t>215D海田003</t>
  </si>
  <si>
    <t>Ⅰ-76079</t>
  </si>
  <si>
    <t>215D海田004</t>
  </si>
  <si>
    <t>Ⅰ-76080</t>
  </si>
  <si>
    <t>215D海田005</t>
  </si>
  <si>
    <t>Ⅱ-76073</t>
  </si>
  <si>
    <t>215D海田006</t>
  </si>
  <si>
    <t>Ⅱ-76074</t>
  </si>
  <si>
    <t>215D海田007</t>
  </si>
  <si>
    <t>Ⅱ-76075</t>
  </si>
  <si>
    <t>215D海田008</t>
  </si>
  <si>
    <t>Ⅱ-76077</t>
  </si>
  <si>
    <t>215D海田009</t>
  </si>
  <si>
    <t>Ⅱ-76081</t>
  </si>
  <si>
    <t>215D海田010</t>
  </si>
  <si>
    <t>Ⅱ-76100</t>
  </si>
  <si>
    <t>215D海田011</t>
  </si>
  <si>
    <t>Ⅱ-76101</t>
  </si>
  <si>
    <t>215D海田012</t>
  </si>
  <si>
    <t>Ⅱ-76102</t>
  </si>
  <si>
    <t>215D海田013</t>
  </si>
  <si>
    <t>Ⅱ-76103</t>
  </si>
  <si>
    <t>215D海田014</t>
  </si>
  <si>
    <t>Ⅱ-76104</t>
  </si>
  <si>
    <t>215D海田015</t>
  </si>
  <si>
    <t>Ⅱ-76105</t>
  </si>
  <si>
    <t>215D海田016</t>
  </si>
  <si>
    <t>Ⅱ-76106</t>
  </si>
  <si>
    <t>215D海田017</t>
  </si>
  <si>
    <t>Ⅱ-76107</t>
  </si>
  <si>
    <t>北原</t>
  </si>
  <si>
    <t>215K北原001</t>
  </si>
  <si>
    <t>Ⅱ-2568</t>
  </si>
  <si>
    <t>215K北原002</t>
  </si>
  <si>
    <t>北原(B)</t>
  </si>
  <si>
    <t>215D北原001</t>
  </si>
  <si>
    <t>Ⅰ-76053</t>
  </si>
  <si>
    <t>215D北原002</t>
  </si>
  <si>
    <t>Ⅱ-76032</t>
  </si>
  <si>
    <t>北山</t>
  </si>
  <si>
    <t>215K北山001</t>
  </si>
  <si>
    <t>Ⅰ-1972</t>
  </si>
  <si>
    <t>朽木</t>
  </si>
  <si>
    <t>215K朽木001</t>
  </si>
  <si>
    <t>Ⅱ-2567</t>
  </si>
  <si>
    <t>215D朽木001</t>
  </si>
  <si>
    <t>Ⅰ-76022</t>
  </si>
  <si>
    <t>巨勢</t>
  </si>
  <si>
    <t>215K巨勢001</t>
  </si>
  <si>
    <t>Ⅰ-1990</t>
  </si>
  <si>
    <t>215K巨勢002</t>
  </si>
  <si>
    <t>Ⅰ-2774</t>
  </si>
  <si>
    <t>215K巨勢003</t>
  </si>
  <si>
    <t>Ⅱ-2579</t>
  </si>
  <si>
    <t>215D巨勢001</t>
  </si>
  <si>
    <t>Ⅰ-76066</t>
  </si>
  <si>
    <t>215D巨勢002</t>
  </si>
  <si>
    <t>Ⅰ-76067</t>
  </si>
  <si>
    <t>215D巨勢003</t>
  </si>
  <si>
    <t>Ⅰ-76068</t>
  </si>
  <si>
    <t>215D巨勢004</t>
  </si>
  <si>
    <t>Ⅰ-76070</t>
  </si>
  <si>
    <t>215D巨勢005</t>
  </si>
  <si>
    <t>Ⅰ-76093</t>
  </si>
  <si>
    <t>215D巨勢006</t>
  </si>
  <si>
    <t>Ⅰ-76094</t>
  </si>
  <si>
    <t>215D巨勢007</t>
  </si>
  <si>
    <t>Ⅰ-76095</t>
  </si>
  <si>
    <t>215D巨勢008</t>
  </si>
  <si>
    <t>Ⅰ-76096</t>
  </si>
  <si>
    <t>215D巨勢009</t>
  </si>
  <si>
    <t>Ⅰ-76098</t>
  </si>
  <si>
    <t>215D巨勢010</t>
  </si>
  <si>
    <t>Ⅱ-76069</t>
  </si>
  <si>
    <t>215D巨勢011</t>
  </si>
  <si>
    <t>Ⅱ-76097</t>
  </si>
  <si>
    <t>215D巨勢012</t>
  </si>
  <si>
    <t>Ⅱ-76099</t>
  </si>
  <si>
    <t>栄町</t>
  </si>
  <si>
    <t>215K栄町001</t>
  </si>
  <si>
    <t>Ⅰ-1978</t>
  </si>
  <si>
    <t>215D栄町001</t>
  </si>
  <si>
    <t>Ⅰ-76019</t>
  </si>
  <si>
    <t>215D栄町002</t>
  </si>
  <si>
    <t>Ⅰ-76020</t>
  </si>
  <si>
    <t>下大谷</t>
  </si>
  <si>
    <t>215K下大谷001</t>
  </si>
  <si>
    <t>Ⅱ-2573</t>
  </si>
  <si>
    <t>田殿</t>
  </si>
  <si>
    <t>215K田殿001</t>
  </si>
  <si>
    <t>Ⅰ-2761</t>
  </si>
  <si>
    <t>215K田殿002</t>
  </si>
  <si>
    <t>Ⅰ-2762</t>
  </si>
  <si>
    <t>215K田殿003</t>
  </si>
  <si>
    <t>Ⅰ-2763</t>
  </si>
  <si>
    <t>215K田殿004</t>
  </si>
  <si>
    <t>Ⅱ-2557</t>
  </si>
  <si>
    <t>215K田殿005</t>
  </si>
  <si>
    <t>Ⅱ-2558</t>
  </si>
  <si>
    <t>215K田殿006</t>
  </si>
  <si>
    <t>Ⅱ-2559</t>
  </si>
  <si>
    <t>215K田殿007</t>
  </si>
  <si>
    <t>田殿-01</t>
  </si>
  <si>
    <t>215K田殿008</t>
  </si>
  <si>
    <t>田殿-02</t>
  </si>
  <si>
    <t>215K田殿009</t>
  </si>
  <si>
    <t>田殿-03</t>
  </si>
  <si>
    <t>215K田殿010</t>
  </si>
  <si>
    <t>田殿-04</t>
  </si>
  <si>
    <t>215K田殿011</t>
  </si>
  <si>
    <t>田殿-05</t>
  </si>
  <si>
    <t>215D田殿001</t>
  </si>
  <si>
    <t>Ⅰ-76011</t>
  </si>
  <si>
    <t>215D田殿002</t>
  </si>
  <si>
    <t>Ⅰ-76004</t>
  </si>
  <si>
    <t>215D田殿003</t>
  </si>
  <si>
    <t>Ⅰ-76006</t>
  </si>
  <si>
    <t>215D田殿004</t>
  </si>
  <si>
    <t>Ⅰ-76008</t>
  </si>
  <si>
    <t>215D田殿005</t>
  </si>
  <si>
    <t>Ⅱ-76003</t>
  </si>
  <si>
    <t>215D田殿006</t>
  </si>
  <si>
    <t>Ⅱ-76005</t>
  </si>
  <si>
    <t>215D田殿007</t>
  </si>
  <si>
    <t>Ⅱ-76007</t>
  </si>
  <si>
    <t>215D田殿008</t>
  </si>
  <si>
    <t>Ⅱ-76009</t>
  </si>
  <si>
    <t>215D田殿009</t>
  </si>
  <si>
    <t>Ⅱ-76010</t>
  </si>
  <si>
    <t>215D田殿010</t>
  </si>
  <si>
    <t>Ⅱ-76012</t>
  </si>
  <si>
    <t>215D田殿011</t>
  </si>
  <si>
    <t>215D田殿012</t>
  </si>
  <si>
    <t>215J田殿001</t>
  </si>
  <si>
    <t>193</t>
  </si>
  <si>
    <t>215J田殿002</t>
  </si>
  <si>
    <t>長内</t>
  </si>
  <si>
    <t>215K長内001</t>
  </si>
  <si>
    <t>Ⅰ-1988</t>
  </si>
  <si>
    <t>215K長内002</t>
  </si>
  <si>
    <t>Ⅰ-1989</t>
  </si>
  <si>
    <t>215K長内003</t>
  </si>
  <si>
    <t>Ⅱ-2569</t>
  </si>
  <si>
    <t>215K長内004</t>
  </si>
  <si>
    <t>Ⅱ-2570</t>
  </si>
  <si>
    <t>215K長内005</t>
  </si>
  <si>
    <t>Ⅱ-2571</t>
  </si>
  <si>
    <t>215K長内006</t>
  </si>
  <si>
    <t>Ⅱ-2572</t>
  </si>
  <si>
    <t>215D長内001</t>
  </si>
  <si>
    <t>Ⅰ-76039</t>
  </si>
  <si>
    <t>215D長内002</t>
  </si>
  <si>
    <t>Ⅰ-76040</t>
  </si>
  <si>
    <t>215D長内003</t>
  </si>
  <si>
    <t>Ⅰ-76041</t>
  </si>
  <si>
    <t>215D長内004</t>
  </si>
  <si>
    <t>Ⅱ-76042</t>
  </si>
  <si>
    <t>215D長内005</t>
  </si>
  <si>
    <t>Ⅱ-76043</t>
  </si>
  <si>
    <t>215D長内006</t>
  </si>
  <si>
    <t>Ⅱ-76044</t>
  </si>
  <si>
    <t>215D長内007</t>
  </si>
  <si>
    <t>長内-01</t>
  </si>
  <si>
    <t>215D長内008</t>
  </si>
  <si>
    <t>長内-02</t>
  </si>
  <si>
    <t>中山</t>
  </si>
  <si>
    <t>215K中山001</t>
  </si>
  <si>
    <t>中山-01</t>
  </si>
  <si>
    <t>215K中山002</t>
  </si>
  <si>
    <t>中山-02</t>
  </si>
  <si>
    <t>215K中山003</t>
  </si>
  <si>
    <t>中山-03</t>
  </si>
  <si>
    <t>215D中山001</t>
  </si>
  <si>
    <t>Ⅰ-76047</t>
  </si>
  <si>
    <t>215D中山002</t>
  </si>
  <si>
    <t>Ⅱ-76048</t>
  </si>
  <si>
    <t>215J中山001</t>
  </si>
  <si>
    <t>194</t>
  </si>
  <si>
    <t>楢原上</t>
  </si>
  <si>
    <t>215K楢原上001</t>
  </si>
  <si>
    <t>Ⅱ-2562</t>
  </si>
  <si>
    <t>215K楢原上002</t>
  </si>
  <si>
    <t>Ⅱ-2564</t>
  </si>
  <si>
    <t>215K楢原上003</t>
  </si>
  <si>
    <t>楢原上-01</t>
  </si>
  <si>
    <t>215D楢原上001</t>
  </si>
  <si>
    <t>Ⅰ-76031</t>
  </si>
  <si>
    <t>215D楢原上002</t>
  </si>
  <si>
    <t>Ⅰ-76029</t>
  </si>
  <si>
    <t>215D楢原上003</t>
  </si>
  <si>
    <t>Ⅰ-76030</t>
  </si>
  <si>
    <t>215D楢原上004</t>
  </si>
  <si>
    <t>Ⅱ-76015</t>
  </si>
  <si>
    <t>215D楢原上005</t>
  </si>
  <si>
    <t>Ⅱ-76028</t>
  </si>
  <si>
    <t>215D楢原上006</t>
  </si>
  <si>
    <t>Ⅲ-76013</t>
  </si>
  <si>
    <t>215D楢原上007</t>
  </si>
  <si>
    <t>Ⅲ-76014</t>
  </si>
  <si>
    <t>215D楢原上008</t>
  </si>
  <si>
    <t>楢原下</t>
  </si>
  <si>
    <t>215K楢原下001</t>
  </si>
  <si>
    <t>Ⅱ-2565</t>
  </si>
  <si>
    <t>215D楢原下001</t>
  </si>
  <si>
    <t>Ⅰ-76021</t>
  </si>
  <si>
    <t>215D楢原下002</t>
  </si>
  <si>
    <t>Ⅰ-76024</t>
  </si>
  <si>
    <t>215D楢原下003</t>
  </si>
  <si>
    <t>Ⅰ-76025</t>
  </si>
  <si>
    <t>215D楢原下004</t>
  </si>
  <si>
    <t>Ⅰ-76026</t>
  </si>
  <si>
    <t>215D楢原下005</t>
  </si>
  <si>
    <t>Ⅱ-76023-1</t>
  </si>
  <si>
    <t>215D楢原下006</t>
  </si>
  <si>
    <t>Ⅱ-76023-2</t>
  </si>
  <si>
    <t>215D楢原下007</t>
  </si>
  <si>
    <t>Ⅱ-76027</t>
  </si>
  <si>
    <t>215K入田001</t>
  </si>
  <si>
    <t>Ⅰ-2764</t>
  </si>
  <si>
    <t>215K入田002</t>
  </si>
  <si>
    <t>入田-02</t>
  </si>
  <si>
    <t>215K入田003</t>
  </si>
  <si>
    <t>Ⅲ-232</t>
  </si>
  <si>
    <t>215D入田001</t>
  </si>
  <si>
    <t>Ⅰ-76018</t>
  </si>
  <si>
    <t>215D入田002</t>
  </si>
  <si>
    <t>Ⅲ-76016</t>
  </si>
  <si>
    <t>215D入田003</t>
  </si>
  <si>
    <t>梶並川右支渓</t>
  </si>
  <si>
    <t>則平</t>
  </si>
  <si>
    <t>215K則平001</t>
  </si>
  <si>
    <t>Ⅰ-2769</t>
  </si>
  <si>
    <t>215K則平002</t>
  </si>
  <si>
    <t>Ⅱ-2574</t>
  </si>
  <si>
    <t>215D則平001</t>
  </si>
  <si>
    <t>Ⅱ-76045-1</t>
  </si>
  <si>
    <t>215D則平002</t>
  </si>
  <si>
    <t>Ⅱ-76045-2</t>
  </si>
  <si>
    <t>215D則平003</t>
  </si>
  <si>
    <t>則平-01</t>
  </si>
  <si>
    <t>林野</t>
  </si>
  <si>
    <t>215K林野001</t>
  </si>
  <si>
    <t>Ⅰ-2765</t>
  </si>
  <si>
    <t>215K林野002</t>
  </si>
  <si>
    <t>Ⅰ-2772</t>
  </si>
  <si>
    <t>215K平福001</t>
  </si>
  <si>
    <t>Ⅰ-2766</t>
  </si>
  <si>
    <t>215K平福002</t>
  </si>
  <si>
    <t>平福(B)</t>
  </si>
  <si>
    <t>215K平福003</t>
  </si>
  <si>
    <t>平福(C)</t>
  </si>
  <si>
    <t>215D平福001</t>
  </si>
  <si>
    <t>Ⅰ-76033</t>
  </si>
  <si>
    <t>215D平福002</t>
  </si>
  <si>
    <t>Ⅰ-76034</t>
  </si>
  <si>
    <t>215D平福003</t>
  </si>
  <si>
    <t>Ⅱ-76035</t>
  </si>
  <si>
    <t>215D平福004</t>
  </si>
  <si>
    <t>Ⅱ-76036</t>
  </si>
  <si>
    <t>215D平福005</t>
  </si>
  <si>
    <t>Ⅲ-76037</t>
  </si>
  <si>
    <t>215D平福006</t>
  </si>
  <si>
    <t>Ⅲ-76038</t>
  </si>
  <si>
    <t>海内</t>
  </si>
  <si>
    <t>215D海内001</t>
  </si>
  <si>
    <t>Ⅰ-76050</t>
  </si>
  <si>
    <t>三倉田</t>
  </si>
  <si>
    <t>215K三倉田001</t>
  </si>
  <si>
    <t>Ⅰ-1982</t>
  </si>
  <si>
    <t>215K三倉田002</t>
  </si>
  <si>
    <t>Ⅰ-1983</t>
  </si>
  <si>
    <t>215K三倉田003</t>
  </si>
  <si>
    <t>Ⅰ-1984</t>
  </si>
  <si>
    <t>215K三倉田004</t>
  </si>
  <si>
    <t>Ⅰ-1985</t>
  </si>
  <si>
    <t>215K三倉田005</t>
  </si>
  <si>
    <t>Ⅱ-2576</t>
  </si>
  <si>
    <t>215K三倉田006</t>
  </si>
  <si>
    <t>Ⅲ-233</t>
  </si>
  <si>
    <t>215D三倉田001</t>
  </si>
  <si>
    <t>Ⅰ-76049</t>
  </si>
  <si>
    <t>215D三倉田002</t>
  </si>
  <si>
    <t>Ⅰ-76071</t>
  </si>
  <si>
    <t>215D三倉田003</t>
  </si>
  <si>
    <t>Ⅰ-76072</t>
  </si>
  <si>
    <t>明見</t>
  </si>
  <si>
    <t>215K明見001</t>
  </si>
  <si>
    <t>Ⅰ-1973</t>
  </si>
  <si>
    <t>215D明見001</t>
  </si>
  <si>
    <t>Ⅱ-76017</t>
  </si>
  <si>
    <t>215K山口001</t>
  </si>
  <si>
    <t>Ⅰ-1974</t>
  </si>
  <si>
    <t>215K山口002</t>
  </si>
  <si>
    <t>Ⅰ-1975</t>
  </si>
  <si>
    <t>215K山口003</t>
  </si>
  <si>
    <t>Ⅰ-2767</t>
  </si>
  <si>
    <t>215D山口001</t>
  </si>
  <si>
    <t>Ⅱ-76062</t>
  </si>
  <si>
    <t>215D山口002</t>
  </si>
  <si>
    <t>Ⅱ-76063</t>
  </si>
  <si>
    <t>山外野</t>
  </si>
  <si>
    <t>215K山外野001</t>
  </si>
  <si>
    <t>Ⅰ-1976</t>
  </si>
  <si>
    <t>215D山外野001</t>
  </si>
  <si>
    <t>Ⅰ-76086</t>
  </si>
  <si>
    <t>215D山外野002</t>
  </si>
  <si>
    <t>Ⅰ-76087</t>
  </si>
  <si>
    <t>215D山外野003</t>
  </si>
  <si>
    <t>Ⅰ-76089</t>
  </si>
  <si>
    <t>215D山外野004</t>
  </si>
  <si>
    <t>Ⅰ-76090</t>
  </si>
  <si>
    <t>215D山外野005</t>
  </si>
  <si>
    <t>Ⅱ-76064</t>
  </si>
  <si>
    <t>215D山外野006</t>
  </si>
  <si>
    <t>Ⅱ-76065</t>
  </si>
  <si>
    <t>215D山外野007</t>
  </si>
  <si>
    <t>Ⅱ-76088-2</t>
  </si>
  <si>
    <t>215D山外野008</t>
  </si>
  <si>
    <t>Ⅱ-76091</t>
  </si>
  <si>
    <t>湯郷</t>
  </si>
  <si>
    <t>215K湯郷001</t>
  </si>
  <si>
    <t>Ⅰ-2773</t>
  </si>
  <si>
    <t>215K吉001</t>
  </si>
  <si>
    <t>Ⅱ-2561</t>
  </si>
  <si>
    <t>215D吉001</t>
  </si>
  <si>
    <t>Ⅰ-76001</t>
  </si>
  <si>
    <t>215K和田001</t>
  </si>
  <si>
    <t>Ⅱ-2560</t>
  </si>
  <si>
    <t>215D和田001</t>
  </si>
  <si>
    <t>Ⅰ-76002</t>
  </si>
  <si>
    <t>土砂災害警戒区域等の指定箇所一覧表（浅口市）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アサクチ</t>
    </rPh>
    <rPh sb="20" eb="21">
      <t>シ</t>
    </rPh>
    <phoneticPr fontId="4"/>
  </si>
  <si>
    <t>鴨方町</t>
  </si>
  <si>
    <t>鴨方町鴨方</t>
  </si>
  <si>
    <t>216K鴨方町鴨方001</t>
  </si>
  <si>
    <t>Ⅰ-1188</t>
  </si>
  <si>
    <t>216K鴨方町鴨方002</t>
  </si>
  <si>
    <t>×(該当無)　</t>
  </si>
  <si>
    <t>Ⅱ-921</t>
  </si>
  <si>
    <t>216D鴨方町鴨方001</t>
  </si>
  <si>
    <t>Ⅰ-32034</t>
  </si>
  <si>
    <t>216D鴨方町鴨方002</t>
  </si>
  <si>
    <t>Ⅰ-32035</t>
  </si>
  <si>
    <t>鴨方町小坂西</t>
  </si>
  <si>
    <t>216D鴨方町小坂西001</t>
  </si>
  <si>
    <t>Ⅰ-32037</t>
  </si>
  <si>
    <t>216D鴨方町小坂西002</t>
  </si>
  <si>
    <t>Ⅰ-32038</t>
  </si>
  <si>
    <t>216D鴨方町小坂西003</t>
  </si>
  <si>
    <t>Ⅰ-32039</t>
  </si>
  <si>
    <t>216D鴨方町小坂西004</t>
  </si>
  <si>
    <t>Ⅱ-32036</t>
  </si>
  <si>
    <t>216D鴨方町小坂西005</t>
  </si>
  <si>
    <t>Ⅱ-32040</t>
  </si>
  <si>
    <t>216D鴨方町小坂西006</t>
  </si>
  <si>
    <t>Ⅱ-32041</t>
  </si>
  <si>
    <t>216D鴨方町小坂西007</t>
  </si>
  <si>
    <t>Ⅱ-32042</t>
  </si>
  <si>
    <t>216D鴨方町小坂西008</t>
  </si>
  <si>
    <t>Ⅱ-32043</t>
  </si>
  <si>
    <t>鴨方町小坂東</t>
  </si>
  <si>
    <t>216K鴨方町小坂東001</t>
  </si>
  <si>
    <t>Ⅰ-1178</t>
  </si>
  <si>
    <t>216K鴨方町小坂東002</t>
  </si>
  <si>
    <t>Ⅰ-1181</t>
  </si>
  <si>
    <t>216K鴨方町小坂東003</t>
  </si>
  <si>
    <t>Ⅰ-1183</t>
  </si>
  <si>
    <t>216K鴨方町小坂東004</t>
  </si>
  <si>
    <t>Ⅰ-1184</t>
  </si>
  <si>
    <t>216K鴨方町小坂東005</t>
  </si>
  <si>
    <t>Ⅰ-1187</t>
  </si>
  <si>
    <t>216K鴨方町小坂東006</t>
  </si>
  <si>
    <t>Ⅱ-914</t>
  </si>
  <si>
    <t>216K鴨方町小坂東007</t>
  </si>
  <si>
    <t>Ⅱ-915</t>
  </si>
  <si>
    <t>216K鴨方町小坂東008</t>
  </si>
  <si>
    <t>Ⅱ-918</t>
  </si>
  <si>
    <t>216D鴨方町小坂東001</t>
  </si>
  <si>
    <t>Ⅰ-32001</t>
  </si>
  <si>
    <t>216D鴨方町小坂東002</t>
  </si>
  <si>
    <t>Ⅰ-32004</t>
  </si>
  <si>
    <t>216D鴨方町小坂東003</t>
  </si>
  <si>
    <t>Ⅰ-32005a</t>
  </si>
  <si>
    <t>216D鴨方町小坂東004</t>
  </si>
  <si>
    <t>Ⅰ-32005b</t>
  </si>
  <si>
    <t>216D鴨方町小坂東005</t>
  </si>
  <si>
    <t>Ⅰ-32006</t>
  </si>
  <si>
    <t>216D鴨方町小坂東006</t>
  </si>
  <si>
    <t>Ⅱ-32002</t>
  </si>
  <si>
    <t>216D鴨方町小坂東007</t>
  </si>
  <si>
    <t>Ⅱ-32003</t>
  </si>
  <si>
    <t>216D鴨方町小坂東008</t>
  </si>
  <si>
    <t>Ⅱ-32008</t>
  </si>
  <si>
    <t>216D鴨方町小坂東009</t>
  </si>
  <si>
    <t>Ⅱ-32009</t>
  </si>
  <si>
    <t>216D鴨方町小坂東010</t>
  </si>
  <si>
    <t>Ⅲ-32007</t>
  </si>
  <si>
    <t>216D鴨方町小坂東011</t>
  </si>
  <si>
    <t>Ⅲ-32010</t>
  </si>
  <si>
    <t>鴨方町地頭上</t>
  </si>
  <si>
    <t>216K鴨方町地頭上001</t>
  </si>
  <si>
    <t>Ⅰ-1180</t>
  </si>
  <si>
    <t>216K鴨方町地頭上002</t>
  </si>
  <si>
    <t>Ⅰ-1182</t>
  </si>
  <si>
    <t>216D鴨方町地頭上001</t>
  </si>
  <si>
    <t>Ⅰ-32020</t>
  </si>
  <si>
    <t>216D鴨方町地頭上002</t>
  </si>
  <si>
    <t>Ⅱ-32019</t>
  </si>
  <si>
    <t>216D鴨方町地頭上003</t>
  </si>
  <si>
    <t>Ⅱ-32024</t>
  </si>
  <si>
    <t>鴨方町深田</t>
  </si>
  <si>
    <t>216K鴨方町深田001</t>
  </si>
  <si>
    <t>Ⅱ-920</t>
  </si>
  <si>
    <t>鴨方町本庄</t>
  </si>
  <si>
    <t>216K鴨方町本庄001</t>
  </si>
  <si>
    <t>Ⅰ-1179</t>
  </si>
  <si>
    <t>216K鴨方町本庄002</t>
  </si>
  <si>
    <t>Ⅱ-916</t>
  </si>
  <si>
    <t>216K鴨方町本庄003</t>
  </si>
  <si>
    <t>Ⅱ-917</t>
  </si>
  <si>
    <t>216D鴨方町本庄001</t>
  </si>
  <si>
    <t>Ⅰ-32016</t>
  </si>
  <si>
    <t>216D鴨方町本庄002</t>
  </si>
  <si>
    <t>Ⅰ-32015-1</t>
  </si>
  <si>
    <t>216D鴨方町本庄003</t>
  </si>
  <si>
    <t>Ⅰ-32015-2</t>
  </si>
  <si>
    <t>216D鴨方町本庄004</t>
  </si>
  <si>
    <t>Ⅱ-32012</t>
  </si>
  <si>
    <t>216D鴨方町本庄005</t>
  </si>
  <si>
    <t>Ⅱ-32013</t>
  </si>
  <si>
    <t>216D鴨方町本庄006</t>
  </si>
  <si>
    <t>Ⅱ-32014</t>
  </si>
  <si>
    <t>216D鴨方町本庄007</t>
  </si>
  <si>
    <t>Ⅱ-32017</t>
  </si>
  <si>
    <t>216D鴨方町本庄008</t>
  </si>
  <si>
    <t>Ⅱ-32018</t>
  </si>
  <si>
    <t>216D鴨方町本庄009</t>
  </si>
  <si>
    <t>Ⅲ-32011</t>
  </si>
  <si>
    <t>216D鴨方町本庄010</t>
  </si>
  <si>
    <t>Ⅲ-32021</t>
  </si>
  <si>
    <t>鴨方町益坂</t>
  </si>
  <si>
    <t>216K鴨方町益坂001</t>
  </si>
  <si>
    <t>Ⅰ-1185</t>
  </si>
  <si>
    <t>216K鴨方町益坂002</t>
  </si>
  <si>
    <t>Ⅰ-1186</t>
  </si>
  <si>
    <t>216K鴨方町益坂003</t>
  </si>
  <si>
    <t>Ⅱ-919</t>
  </si>
  <si>
    <t>216K鴨方町益坂004</t>
  </si>
  <si>
    <t>Ⅰ-1172</t>
  </si>
  <si>
    <t>216D鴨方町益坂001</t>
  </si>
  <si>
    <t>Ⅰ-32026</t>
  </si>
  <si>
    <t>216D鴨方町益坂002</t>
  </si>
  <si>
    <t>Ⅰ-32028</t>
  </si>
  <si>
    <t>216D鴨方町益坂003</t>
  </si>
  <si>
    <t>Ⅰ-32029</t>
  </si>
  <si>
    <t>216D鴨方町益坂004</t>
  </si>
  <si>
    <t>Ⅱ-32022</t>
  </si>
  <si>
    <t>216D鴨方町益坂005</t>
  </si>
  <si>
    <t>Ⅱ-32023</t>
  </si>
  <si>
    <t>216D鴨方町益坂006</t>
  </si>
  <si>
    <t>Ⅱ-32027</t>
  </si>
  <si>
    <t>216D鴨方町益坂007</t>
  </si>
  <si>
    <t>Ⅱ-32030</t>
  </si>
  <si>
    <t>216D鴨方町益坂008</t>
  </si>
  <si>
    <t>Ⅱ-32031</t>
  </si>
  <si>
    <t>216D鴨方町益坂009</t>
  </si>
  <si>
    <t>Ⅱ-32032</t>
  </si>
  <si>
    <t>216D鴨方町益坂010</t>
  </si>
  <si>
    <t>Ⅱ-32033</t>
  </si>
  <si>
    <t>216D鴨方町益坂011</t>
  </si>
  <si>
    <t>Ⅲ-32025</t>
  </si>
  <si>
    <t>鴨方町みどりヶ丘</t>
  </si>
  <si>
    <t>216K鴨方町みどりヶ丘001</t>
  </si>
  <si>
    <t>Ⅰ-1190</t>
  </si>
  <si>
    <t>216K鴨方町みどりヶ丘002</t>
  </si>
  <si>
    <t>Ⅰ-1191</t>
  </si>
  <si>
    <t>鴨方町六条院中</t>
  </si>
  <si>
    <t>216K鴨方町六条院中001</t>
  </si>
  <si>
    <t>Ⅰ-1192</t>
  </si>
  <si>
    <t>216K鴨方町六条院中002</t>
  </si>
  <si>
    <t>Ⅰ-1194</t>
  </si>
  <si>
    <t>216K鴨方町六条院中003</t>
  </si>
  <si>
    <t>Ⅰ-1195</t>
  </si>
  <si>
    <t>216K鴨方町六条院中004</t>
  </si>
  <si>
    <t>Ⅰ-1196</t>
  </si>
  <si>
    <t>216K鴨方町六条院中005</t>
  </si>
  <si>
    <t>Ⅱ-922</t>
  </si>
  <si>
    <t>216D鴨方町六条院中001</t>
  </si>
  <si>
    <t>Ⅰ-32044</t>
  </si>
  <si>
    <t>216D鴨方町六条院中002</t>
  </si>
  <si>
    <t>Ⅰ-32045</t>
  </si>
  <si>
    <t>216D鴨方町六条院中003</t>
  </si>
  <si>
    <t>Ⅰ-32046</t>
  </si>
  <si>
    <t>216D鴨方町六条院中004</t>
  </si>
  <si>
    <t>Ⅰ-32050-1</t>
  </si>
  <si>
    <t>216D鴨方町六条院中005</t>
  </si>
  <si>
    <t>Ⅰ-32050-2</t>
  </si>
  <si>
    <t>216D鴨方町六条院中006</t>
  </si>
  <si>
    <t>Ⅰ-32055</t>
  </si>
  <si>
    <t>216D鴨方町六条院中007</t>
  </si>
  <si>
    <t>Ⅱ-32048</t>
  </si>
  <si>
    <t>216D鴨方町六条院中008</t>
  </si>
  <si>
    <t>Ⅱ-32049</t>
  </si>
  <si>
    <t>216D鴨方町六条院中009</t>
  </si>
  <si>
    <t>Ⅱ-32051</t>
  </si>
  <si>
    <t>216D鴨方町六条院中010</t>
  </si>
  <si>
    <t>Ⅱ-32052</t>
  </si>
  <si>
    <t>216D鴨方町六条院中011</t>
  </si>
  <si>
    <t>Ⅱ-32054</t>
  </si>
  <si>
    <t>216D鴨方町六条院中012</t>
  </si>
  <si>
    <t>Ⅲ-32047</t>
  </si>
  <si>
    <t>216D鴨方町六条院中013</t>
  </si>
  <si>
    <t>Ⅲ-32056</t>
  </si>
  <si>
    <t>鴨方町六条院西</t>
  </si>
  <si>
    <t>216D鴨方町六条院西001</t>
  </si>
  <si>
    <t>Ⅰ-32053</t>
  </si>
  <si>
    <t>216D鴨方町六条院西002</t>
  </si>
  <si>
    <t>Ⅰ-32057</t>
  </si>
  <si>
    <t>216D鴨方町六条院西003</t>
  </si>
  <si>
    <t>Ⅰ-32058</t>
  </si>
  <si>
    <t>鴨方町六条院東</t>
  </si>
  <si>
    <t>216K鴨方町六条院東001</t>
  </si>
  <si>
    <t>Ⅰ-46</t>
  </si>
  <si>
    <t>216K鴨方町六条院東002</t>
  </si>
  <si>
    <t>Ⅱ-923</t>
  </si>
  <si>
    <t>216K鴨方町六条院東003</t>
  </si>
  <si>
    <t>Ⅱ-924</t>
  </si>
  <si>
    <t>216D鴨方町六条院東001</t>
  </si>
  <si>
    <t>堅川</t>
  </si>
  <si>
    <t>金光町</t>
  </si>
  <si>
    <t>金光町占見</t>
  </si>
  <si>
    <t>216D金光町占見001</t>
  </si>
  <si>
    <t>Ⅰ-31002</t>
  </si>
  <si>
    <t>216D金光町占見002</t>
  </si>
  <si>
    <t>Ⅰ-31003</t>
  </si>
  <si>
    <t>金光町占見新田</t>
  </si>
  <si>
    <t>216K金光町占見新田001</t>
  </si>
  <si>
    <t>Ⅰ-1171</t>
  </si>
  <si>
    <t>216D金光町占見新田001</t>
  </si>
  <si>
    <t>Ⅱ-31001</t>
  </si>
  <si>
    <t>金光町大谷</t>
  </si>
  <si>
    <t>216K金光町大谷001</t>
  </si>
  <si>
    <t>Ⅰ-2360</t>
  </si>
  <si>
    <t>216K金光町大谷002</t>
  </si>
  <si>
    <t>Ⅱ-911</t>
  </si>
  <si>
    <t>216K金光町大谷003</t>
  </si>
  <si>
    <t>Ⅱ-912</t>
  </si>
  <si>
    <t>216K金光町大谷004</t>
  </si>
  <si>
    <t>Ⅱ-913</t>
  </si>
  <si>
    <t>216K金光町大谷005</t>
  </si>
  <si>
    <t>Ⅲ-164</t>
  </si>
  <si>
    <t>216K金光町大谷006</t>
  </si>
  <si>
    <t>Ⅲ-165</t>
  </si>
  <si>
    <t>216D金光町大谷001</t>
  </si>
  <si>
    <t>Ⅰ-31010</t>
  </si>
  <si>
    <t>216D金光町大谷002</t>
  </si>
  <si>
    <t>Ⅱ-31012</t>
  </si>
  <si>
    <t>216D金光町大谷003</t>
  </si>
  <si>
    <t>Ⅰ-31008</t>
  </si>
  <si>
    <t>216D金光町大谷004</t>
  </si>
  <si>
    <t>Ⅱ-31013</t>
  </si>
  <si>
    <t>216D金光町大谷005</t>
  </si>
  <si>
    <t>Ⅱ-31014</t>
  </si>
  <si>
    <t>金光町上竹</t>
  </si>
  <si>
    <t>216K金光町上竹001</t>
  </si>
  <si>
    <t>Ⅰ-1165</t>
  </si>
  <si>
    <t>216K金光町上竹002</t>
  </si>
  <si>
    <t>Ⅰ-1168</t>
  </si>
  <si>
    <t>216K金光町上竹003</t>
  </si>
  <si>
    <t>Ⅰ-1169</t>
  </si>
  <si>
    <t>216K金光町上竹004</t>
  </si>
  <si>
    <t>Ⅰ-1166</t>
  </si>
  <si>
    <t>216K金光町上竹005</t>
  </si>
  <si>
    <t>Ⅰ-1167</t>
  </si>
  <si>
    <t>216D金光町上竹001</t>
  </si>
  <si>
    <t>Ⅰ-31009</t>
  </si>
  <si>
    <t>金光町佐方</t>
  </si>
  <si>
    <t>216K金光町佐方001</t>
  </si>
  <si>
    <t>Ⅰ-1176</t>
  </si>
  <si>
    <t>216K金光町佐方002</t>
  </si>
  <si>
    <t>Ⅰ-2359</t>
  </si>
  <si>
    <t>216D金光町佐方001</t>
  </si>
  <si>
    <t>Ⅰ-31006</t>
  </si>
  <si>
    <t>216D金光町佐方002</t>
  </si>
  <si>
    <t>Ⅲ-31007</t>
  </si>
  <si>
    <t>金光町下竹</t>
  </si>
  <si>
    <t>216K金光町下竹001</t>
  </si>
  <si>
    <t>Ⅱ-910</t>
  </si>
  <si>
    <t>216K金光町下竹002</t>
  </si>
  <si>
    <t>Ⅰ-1170</t>
  </si>
  <si>
    <t>金光町地頭下</t>
  </si>
  <si>
    <t>216D金光町地頭下001</t>
  </si>
  <si>
    <t>Ⅰ-31004a</t>
  </si>
  <si>
    <t>216D金光町地頭下002</t>
  </si>
  <si>
    <t>Ⅰ-31004b</t>
  </si>
  <si>
    <t>216D金光町地頭下003</t>
  </si>
  <si>
    <t>Ⅰ-31004c</t>
  </si>
  <si>
    <t>216D金光町地頭下004</t>
  </si>
  <si>
    <t>Ⅰ-31005a</t>
  </si>
  <si>
    <t>216D金光町地頭下005</t>
  </si>
  <si>
    <t>Ⅰ-31005b</t>
  </si>
  <si>
    <t>金光町八重</t>
  </si>
  <si>
    <t>216K金光町八重001</t>
  </si>
  <si>
    <t>Ⅰ-1174</t>
  </si>
  <si>
    <t>216K金光町八重002</t>
  </si>
  <si>
    <t>Ⅰ-1173</t>
  </si>
  <si>
    <t>寄島町</t>
  </si>
  <si>
    <t>216K寄島町001</t>
  </si>
  <si>
    <t>Ⅰ-1207</t>
  </si>
  <si>
    <t>216K寄島町002</t>
  </si>
  <si>
    <t>Ⅰ-1197</t>
  </si>
  <si>
    <t>216K寄島町003</t>
  </si>
  <si>
    <t>Ⅰ-1198</t>
  </si>
  <si>
    <t>216K寄島町004</t>
  </si>
  <si>
    <t>Ⅰ-1200</t>
  </si>
  <si>
    <t>216K寄島町005</t>
  </si>
  <si>
    <t>Ⅰ-1203</t>
  </si>
  <si>
    <t>216K寄島町006</t>
  </si>
  <si>
    <t>Ⅰ-2364</t>
  </si>
  <si>
    <t>216K寄島町007</t>
  </si>
  <si>
    <t>Ⅱ-925</t>
  </si>
  <si>
    <t>216K寄島町008</t>
  </si>
  <si>
    <t>Ⅰ-1205</t>
  </si>
  <si>
    <t>216K寄島町009</t>
  </si>
  <si>
    <t>Ⅰ-1206</t>
  </si>
  <si>
    <t>216K寄島町010</t>
  </si>
  <si>
    <t>Ⅰ-2365</t>
  </si>
  <si>
    <t>216K寄島町011</t>
  </si>
  <si>
    <t>Ⅰ-2366</t>
  </si>
  <si>
    <t>216K寄島町012</t>
  </si>
  <si>
    <t>Ⅱ-930</t>
  </si>
  <si>
    <t>216K寄島町013</t>
  </si>
  <si>
    <t>Ⅰ-2362</t>
  </si>
  <si>
    <t>216K寄島町014</t>
  </si>
  <si>
    <t>Ⅰ-2363</t>
  </si>
  <si>
    <t>216K寄島町015</t>
  </si>
  <si>
    <t>Ⅱ-929</t>
  </si>
  <si>
    <t>216K寄島町016</t>
  </si>
  <si>
    <t>Ⅰ-1199</t>
  </si>
  <si>
    <t>216K寄島町017</t>
  </si>
  <si>
    <t>Ⅰ-1201</t>
  </si>
  <si>
    <t>216K寄島町018</t>
  </si>
  <si>
    <t>Ⅰ-1202</t>
  </si>
  <si>
    <t>216K寄島町019</t>
  </si>
  <si>
    <t>Ⅰ-2361</t>
  </si>
  <si>
    <t>216K寄島町020</t>
  </si>
  <si>
    <t>Ⅱ－8</t>
  </si>
  <si>
    <t>216K寄島町021</t>
  </si>
  <si>
    <t>Ⅱ-927</t>
  </si>
  <si>
    <t>216K寄島町022</t>
  </si>
  <si>
    <t>Ⅱ-928</t>
  </si>
  <si>
    <t>216D寄島町001</t>
  </si>
  <si>
    <t>Ⅰ-33019a</t>
  </si>
  <si>
    <t>216D寄島町002</t>
  </si>
  <si>
    <t>Ⅰ-33019b</t>
  </si>
  <si>
    <t>216D寄島町003</t>
  </si>
  <si>
    <t>Ⅱ-33020</t>
  </si>
  <si>
    <t>216D寄島町004</t>
  </si>
  <si>
    <t>Ⅰ-33003a</t>
  </si>
  <si>
    <t>216D寄島町005</t>
  </si>
  <si>
    <t>Ⅰ-33003b</t>
  </si>
  <si>
    <t>216D寄島町006</t>
  </si>
  <si>
    <t>Ⅰ-33004</t>
  </si>
  <si>
    <t>216D寄島町007</t>
  </si>
  <si>
    <t>Ⅰ-33005</t>
  </si>
  <si>
    <t>216D寄島町008</t>
  </si>
  <si>
    <t>Ⅰ-33007</t>
  </si>
  <si>
    <t>216D寄島町009</t>
  </si>
  <si>
    <t>Ⅰ-33008</t>
  </si>
  <si>
    <t>216D寄島町010</t>
  </si>
  <si>
    <t>Ⅰ-33009</t>
  </si>
  <si>
    <t>216D寄島町011</t>
  </si>
  <si>
    <t>Ⅰ-33011a</t>
  </si>
  <si>
    <t>216D寄島町012</t>
  </si>
  <si>
    <t>Ⅰ-33011b</t>
  </si>
  <si>
    <t>216D寄島町013</t>
  </si>
  <si>
    <t>Ⅰ-33012a</t>
  </si>
  <si>
    <t>216D寄島町014</t>
  </si>
  <si>
    <t>Ⅰ-33012b</t>
  </si>
  <si>
    <t>216D寄島町015</t>
  </si>
  <si>
    <t>Ⅰ-33001</t>
  </si>
  <si>
    <t>216D寄島町016</t>
  </si>
  <si>
    <t>Ⅰ-33006</t>
  </si>
  <si>
    <t>216D寄島町017</t>
  </si>
  <si>
    <t>Ⅰ-33010</t>
  </si>
  <si>
    <t>216D寄島町018</t>
  </si>
  <si>
    <t>Ⅱ-33014</t>
  </si>
  <si>
    <t>216D寄島町019</t>
  </si>
  <si>
    <t>Ⅰ-33016</t>
  </si>
  <si>
    <t>216D寄島町020</t>
  </si>
  <si>
    <t>Ⅰ-33017</t>
  </si>
  <si>
    <t>216D寄島町021</t>
  </si>
  <si>
    <t>Ⅰ-33018</t>
  </si>
  <si>
    <t>216D寄島町022</t>
  </si>
  <si>
    <t>Ⅰ-33015</t>
  </si>
  <si>
    <t>216D寄島町023</t>
  </si>
  <si>
    <t>Ⅰ-33013</t>
  </si>
  <si>
    <t>216D寄島町024</t>
  </si>
  <si>
    <t>Ⅰ-33002-1</t>
  </si>
  <si>
    <t>216D寄島町025</t>
  </si>
  <si>
    <t>Ⅰ-33002-2</t>
  </si>
  <si>
    <t>土砂災害警戒区域等の指定箇所一覧表（和気町）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ワケ</t>
    </rPh>
    <rPh sb="20" eb="21">
      <t>チョウ</t>
    </rPh>
    <phoneticPr fontId="4"/>
  </si>
  <si>
    <t>佐伯町</t>
  </si>
  <si>
    <t>宇生</t>
  </si>
  <si>
    <t>346K宇生001</t>
  </si>
  <si>
    <t>Ⅰ-744</t>
  </si>
  <si>
    <t>346D宇生001</t>
  </si>
  <si>
    <t>Ⅱ-20027</t>
  </si>
  <si>
    <t>346D宇生002</t>
  </si>
  <si>
    <t>Ⅰ-20029</t>
  </si>
  <si>
    <t>奥塩田</t>
  </si>
  <si>
    <t>346K奥塩田001</t>
  </si>
  <si>
    <t>Ⅱ-593</t>
  </si>
  <si>
    <t>346K奥塩田002</t>
  </si>
  <si>
    <t>Ⅱ-589</t>
  </si>
  <si>
    <t>346K奥塩田003</t>
  </si>
  <si>
    <t>Ⅱ-590</t>
  </si>
  <si>
    <t>346K奥塩田004</t>
  </si>
  <si>
    <t>Ⅱ-591</t>
  </si>
  <si>
    <t>346D奥塩田001</t>
  </si>
  <si>
    <t>Ⅰ-20010</t>
  </si>
  <si>
    <t>346D奥塩田002</t>
  </si>
  <si>
    <t>Ⅰ-20001</t>
  </si>
  <si>
    <t>346D奥塩田003</t>
  </si>
  <si>
    <t>Ⅰ-20004</t>
  </si>
  <si>
    <t>346D奥塩田004</t>
  </si>
  <si>
    <t>Ⅰ-20008</t>
  </si>
  <si>
    <t>346D奥塩田005</t>
  </si>
  <si>
    <t>Ⅱ-20002</t>
  </si>
  <si>
    <t>346D奥塩田006</t>
  </si>
  <si>
    <t>Ⅱ-20009</t>
  </si>
  <si>
    <t>加三方</t>
  </si>
  <si>
    <t>346D加三方001</t>
  </si>
  <si>
    <t>Ⅰ-20030</t>
  </si>
  <si>
    <t>北山方</t>
  </si>
  <si>
    <t>346K北山方001</t>
  </si>
  <si>
    <t>Ⅱ-594</t>
  </si>
  <si>
    <t>346K北山方002</t>
  </si>
  <si>
    <t>Ⅱ-595</t>
  </si>
  <si>
    <t>346K北山方003</t>
  </si>
  <si>
    <t>Ⅱ-596</t>
  </si>
  <si>
    <t>346D北山方001</t>
  </si>
  <si>
    <t>Ⅱ-20013-3</t>
  </si>
  <si>
    <t>346D北山方002</t>
  </si>
  <si>
    <t>Ⅱ-20013-4</t>
  </si>
  <si>
    <t>小坂</t>
  </si>
  <si>
    <t>346K小坂001</t>
  </si>
  <si>
    <t>Ⅰ-742</t>
  </si>
  <si>
    <t>346D小坂001</t>
  </si>
  <si>
    <t>Ⅱ-20025</t>
  </si>
  <si>
    <t>346D小坂002</t>
  </si>
  <si>
    <t>Ⅱ-20026-1</t>
  </si>
  <si>
    <t>346D小坂003</t>
  </si>
  <si>
    <t>Ⅱ-20026-2</t>
  </si>
  <si>
    <t>346D小坂004</t>
  </si>
  <si>
    <t>Ⅱ-20042</t>
  </si>
  <si>
    <t>346D小坂005</t>
  </si>
  <si>
    <t>Ⅱ-20043</t>
  </si>
  <si>
    <t>346D小坂006</t>
  </si>
  <si>
    <t>Ⅱ-20044-1</t>
  </si>
  <si>
    <t>346D小坂007</t>
  </si>
  <si>
    <t>Ⅱ-20044-2</t>
  </si>
  <si>
    <t>佐伯</t>
  </si>
  <si>
    <t>346K佐伯001</t>
  </si>
  <si>
    <t>Ⅰ-747</t>
  </si>
  <si>
    <t>346D佐伯001</t>
  </si>
  <si>
    <t>Ⅱ-20031</t>
  </si>
  <si>
    <t>塩田</t>
  </si>
  <si>
    <t>346K塩田001</t>
  </si>
  <si>
    <t>Ⅰ-758</t>
  </si>
  <si>
    <t>346K塩田002</t>
  </si>
  <si>
    <t>Ⅱ-587</t>
  </si>
  <si>
    <t>346K塩田003</t>
  </si>
  <si>
    <t>Ⅱ-588</t>
  </si>
  <si>
    <t>346D塩田001</t>
  </si>
  <si>
    <t>Ⅰ-20007</t>
  </si>
  <si>
    <t>346D塩田002</t>
  </si>
  <si>
    <t>Ⅰ-20005</t>
  </si>
  <si>
    <t>田賀</t>
  </si>
  <si>
    <t>346K田賀001</t>
  </si>
  <si>
    <t>Ⅰ-743</t>
  </si>
  <si>
    <t>346D田賀001</t>
  </si>
  <si>
    <t>Ⅰ-20028</t>
  </si>
  <si>
    <t>田土</t>
  </si>
  <si>
    <t>346K田土001</t>
  </si>
  <si>
    <t>Ⅰ-751</t>
  </si>
  <si>
    <t>346K田土002</t>
  </si>
  <si>
    <t>Ⅰ-752</t>
  </si>
  <si>
    <t>346K田土003</t>
  </si>
  <si>
    <t>Ⅰ-753</t>
  </si>
  <si>
    <t>346K田土004</t>
  </si>
  <si>
    <t>Ⅱ-607</t>
  </si>
  <si>
    <t>346K田土005</t>
  </si>
  <si>
    <t>Ⅱ-608</t>
  </si>
  <si>
    <t>346K田土006</t>
  </si>
  <si>
    <t>Ⅱ-609</t>
  </si>
  <si>
    <t>346D田土001</t>
  </si>
  <si>
    <t>Ⅰ-20040</t>
  </si>
  <si>
    <t>346D田土002</t>
  </si>
  <si>
    <t>Ⅱ-20041</t>
  </si>
  <si>
    <t>父井原</t>
  </si>
  <si>
    <t>346K父井原001</t>
  </si>
  <si>
    <t>Ⅰ-746</t>
  </si>
  <si>
    <t>346K父井原002</t>
  </si>
  <si>
    <t>Ⅱ-610</t>
  </si>
  <si>
    <t>346D父井原001</t>
  </si>
  <si>
    <t>Ⅰ-20036</t>
  </si>
  <si>
    <t>346D父井原002</t>
  </si>
  <si>
    <t>Ⅰ-20038</t>
  </si>
  <si>
    <t>346D父井原003</t>
  </si>
  <si>
    <t>Ⅰ-20039</t>
  </si>
  <si>
    <t>346D父井原004</t>
  </si>
  <si>
    <t>Ⅱ-20037</t>
  </si>
  <si>
    <t>346D父井原005</t>
  </si>
  <si>
    <t>Ⅱ-20045</t>
  </si>
  <si>
    <t>津瀬</t>
  </si>
  <si>
    <t>346K津瀬001</t>
  </si>
  <si>
    <t>Ⅰ-750</t>
  </si>
  <si>
    <t>346D津瀬001</t>
  </si>
  <si>
    <t>Ⅰ-20022</t>
  </si>
  <si>
    <t>346D津瀬002</t>
  </si>
  <si>
    <t>Ⅰ-20023</t>
  </si>
  <si>
    <t>346D津瀬003</t>
  </si>
  <si>
    <t>Ⅰ-20024</t>
  </si>
  <si>
    <t>苦木</t>
  </si>
  <si>
    <t>346K苦木001</t>
  </si>
  <si>
    <t>Ⅱ-592</t>
  </si>
  <si>
    <t>346K苦木002</t>
  </si>
  <si>
    <t>Ⅱ-598</t>
  </si>
  <si>
    <t>346K苦木003</t>
  </si>
  <si>
    <t>Ⅱ-599</t>
  </si>
  <si>
    <t>346K苦木004</t>
  </si>
  <si>
    <t>Ⅱ-600</t>
  </si>
  <si>
    <t>346K苦木005</t>
  </si>
  <si>
    <t>Ⅱ-601</t>
  </si>
  <si>
    <t>346D苦木001</t>
  </si>
  <si>
    <t>Ⅰ-20006</t>
  </si>
  <si>
    <t>346D苦木002</t>
  </si>
  <si>
    <t>Ⅱ-20011</t>
  </si>
  <si>
    <t>346D苦木003</t>
  </si>
  <si>
    <t>Ⅱ-20012</t>
  </si>
  <si>
    <t>346D苦木004</t>
  </si>
  <si>
    <t>Ⅱ-20013-1</t>
  </si>
  <si>
    <t>346D苦木005</t>
  </si>
  <si>
    <t>Ⅱ-20013-2</t>
  </si>
  <si>
    <t>丸山</t>
  </si>
  <si>
    <t>346K丸山001</t>
  </si>
  <si>
    <t>Ⅰ-754</t>
  </si>
  <si>
    <t>346K丸山002</t>
  </si>
  <si>
    <t>南山方-08</t>
  </si>
  <si>
    <t>南山方</t>
  </si>
  <si>
    <t>346K南山方001</t>
  </si>
  <si>
    <t>南山方-01</t>
  </si>
  <si>
    <t>346K南山方002</t>
  </si>
  <si>
    <t>南山方-02</t>
  </si>
  <si>
    <t>346K矢田001</t>
  </si>
  <si>
    <t>Ⅰ-2209</t>
  </si>
  <si>
    <t>346K矢田002</t>
  </si>
  <si>
    <t>Ⅱ-603</t>
  </si>
  <si>
    <t>346K矢田003</t>
  </si>
  <si>
    <t>Ⅱ-604</t>
  </si>
  <si>
    <t>346K矢田004</t>
  </si>
  <si>
    <t>Ⅱ-605</t>
  </si>
  <si>
    <t>346D矢田001</t>
  </si>
  <si>
    <t>Ⅰ-20032</t>
  </si>
  <si>
    <t>346D矢田002</t>
  </si>
  <si>
    <t>Ⅰ-20014</t>
  </si>
  <si>
    <t>346D矢田003</t>
  </si>
  <si>
    <t>Ⅰ-20033</t>
  </si>
  <si>
    <t>346D矢田004</t>
  </si>
  <si>
    <t>Ⅰ-20035</t>
  </si>
  <si>
    <t>346D矢田005</t>
  </si>
  <si>
    <t>Ⅱ-20034</t>
  </si>
  <si>
    <t>346D矢田006</t>
  </si>
  <si>
    <t>佐古谷</t>
  </si>
  <si>
    <t>矢田部</t>
  </si>
  <si>
    <t>346K矢田部001</t>
  </si>
  <si>
    <t>Ⅰ-745</t>
  </si>
  <si>
    <t>346D矢田部001</t>
  </si>
  <si>
    <t>Ⅰ-20015</t>
  </si>
  <si>
    <t>346D矢田部002</t>
  </si>
  <si>
    <t>Ⅱ-20016-1</t>
  </si>
  <si>
    <t>346D矢田部003</t>
  </si>
  <si>
    <t>Ⅱ-20016-2</t>
  </si>
  <si>
    <t>346D矢田部004</t>
  </si>
  <si>
    <t>Ⅱ-20017</t>
  </si>
  <si>
    <t>346D矢田部005</t>
  </si>
  <si>
    <t>Ⅱ-20018</t>
  </si>
  <si>
    <t>米沢</t>
  </si>
  <si>
    <t>346D米沢001</t>
  </si>
  <si>
    <t>Ⅰ-20021</t>
  </si>
  <si>
    <t>346D米沢002</t>
  </si>
  <si>
    <t>Ⅰ-20019</t>
  </si>
  <si>
    <t>346D米沢003</t>
  </si>
  <si>
    <t>Ⅱ-20020</t>
  </si>
  <si>
    <t>泉</t>
  </si>
  <si>
    <t>346D泉001</t>
  </si>
  <si>
    <t>野吉谷川</t>
  </si>
  <si>
    <t>大田原</t>
  </si>
  <si>
    <t>346K大田原001</t>
  </si>
  <si>
    <t>Ⅰ-771</t>
  </si>
  <si>
    <t>346K大田原002</t>
  </si>
  <si>
    <t>Ⅱ-630</t>
  </si>
  <si>
    <t>346D大田原001</t>
  </si>
  <si>
    <t>Ⅰ-21064</t>
  </si>
  <si>
    <t>346D大田原002</t>
  </si>
  <si>
    <t>Ⅰ-21065</t>
  </si>
  <si>
    <t>346D大田原003</t>
  </si>
  <si>
    <t>Ⅰ-21066</t>
  </si>
  <si>
    <t>346D大田原004</t>
  </si>
  <si>
    <t>Ⅰ-21067</t>
  </si>
  <si>
    <t>346D大田原005</t>
  </si>
  <si>
    <t>Ⅰ-21068</t>
  </si>
  <si>
    <t>346D大田原006</t>
  </si>
  <si>
    <t>Ⅱ-21069</t>
  </si>
  <si>
    <t>大中山</t>
  </si>
  <si>
    <t>346K大中山001</t>
  </si>
  <si>
    <t>Ⅱ-0634</t>
  </si>
  <si>
    <t>346K大中山002</t>
  </si>
  <si>
    <t>Ⅱ-0635</t>
  </si>
  <si>
    <t>346K大中山003</t>
  </si>
  <si>
    <t>Ⅲ-0098</t>
  </si>
  <si>
    <t>346K大中山004</t>
  </si>
  <si>
    <t>Ⅲ-0097</t>
  </si>
  <si>
    <t>346D大中山001</t>
  </si>
  <si>
    <t>Ⅱ-21078</t>
  </si>
  <si>
    <t>346D大中山002</t>
  </si>
  <si>
    <t>Ⅲ-21079</t>
  </si>
  <si>
    <t>346D大中山003</t>
  </si>
  <si>
    <t>Ⅲ-21087</t>
  </si>
  <si>
    <t>346D大中山004</t>
  </si>
  <si>
    <t>Ⅲ-21090</t>
  </si>
  <si>
    <t>346D大中山005</t>
  </si>
  <si>
    <t>大中山川-02</t>
  </si>
  <si>
    <t>衣笠</t>
  </si>
  <si>
    <t>346K衣笠001</t>
  </si>
  <si>
    <t>Ⅰ-0772</t>
  </si>
  <si>
    <t>木倉</t>
  </si>
  <si>
    <t>346K木倉001</t>
  </si>
  <si>
    <t>Ⅰ-767</t>
  </si>
  <si>
    <t>346K木倉002</t>
  </si>
  <si>
    <t>Ⅱ-623</t>
  </si>
  <si>
    <t>346K木倉003</t>
  </si>
  <si>
    <t>Ⅱ-624</t>
  </si>
  <si>
    <t>346K木倉004</t>
  </si>
  <si>
    <t>Ⅱ-625</t>
  </si>
  <si>
    <t>346D木倉001</t>
  </si>
  <si>
    <t>Ⅰ-21008</t>
  </si>
  <si>
    <t>346D木倉002</t>
  </si>
  <si>
    <t>Ⅰ-21011</t>
  </si>
  <si>
    <t>346D木倉003</t>
  </si>
  <si>
    <t>Ⅱ-21007</t>
  </si>
  <si>
    <t>346D木倉004</t>
  </si>
  <si>
    <t>Ⅱ-21009-2</t>
  </si>
  <si>
    <t>346D木倉005</t>
  </si>
  <si>
    <t>Ⅱ-21009-3</t>
  </si>
  <si>
    <t>346D木倉006</t>
  </si>
  <si>
    <t>Ⅱ-21009-4</t>
  </si>
  <si>
    <t>346D木倉007</t>
  </si>
  <si>
    <t>Ⅲ-21010-2</t>
  </si>
  <si>
    <t>346D木倉008</t>
  </si>
  <si>
    <t>Ⅲ-21010-3</t>
  </si>
  <si>
    <t>清水</t>
  </si>
  <si>
    <t>346D清水001</t>
  </si>
  <si>
    <t>Ⅰ-21080</t>
  </si>
  <si>
    <t>346D清水002</t>
  </si>
  <si>
    <t>Ⅰ-21081</t>
  </si>
  <si>
    <t>346D清水003</t>
  </si>
  <si>
    <t>Ⅰ-21084</t>
  </si>
  <si>
    <t>346D清水004</t>
  </si>
  <si>
    <t>Ⅰ-21085</t>
  </si>
  <si>
    <t>346D清水005</t>
  </si>
  <si>
    <t>Ⅰ-21086</t>
  </si>
  <si>
    <t>346D清水006</t>
  </si>
  <si>
    <t>Ⅱ-21082</t>
  </si>
  <si>
    <t>346D清水007</t>
  </si>
  <si>
    <t>Ⅱ-21083</t>
  </si>
  <si>
    <t>田原上</t>
  </si>
  <si>
    <t>346D田原上001</t>
  </si>
  <si>
    <t>Ⅰ-21031</t>
  </si>
  <si>
    <t>346D田原上002</t>
  </si>
  <si>
    <t>Ⅲ-21054</t>
  </si>
  <si>
    <t>田原下</t>
  </si>
  <si>
    <t>346K田原下001</t>
  </si>
  <si>
    <t>Ⅰ-0780</t>
  </si>
  <si>
    <t>346K田原下002</t>
  </si>
  <si>
    <t>Ⅲ-0092</t>
  </si>
  <si>
    <t>346D田原下001</t>
  </si>
  <si>
    <t>Ⅰ-21062</t>
  </si>
  <si>
    <t>346D田原下002</t>
  </si>
  <si>
    <t>Ⅱ-21053</t>
  </si>
  <si>
    <t>346D田原下003</t>
  </si>
  <si>
    <t>Ⅲ-21029</t>
  </si>
  <si>
    <t>346D田原下004</t>
  </si>
  <si>
    <t>Ⅲ-21030-1</t>
  </si>
  <si>
    <t>346D田原下005</t>
  </si>
  <si>
    <t>Ⅲ-21030-2</t>
  </si>
  <si>
    <t>346K原001</t>
  </si>
  <si>
    <t>Ⅰ-0781</t>
  </si>
  <si>
    <t>346K原002</t>
  </si>
  <si>
    <t>Ⅰ-0782</t>
  </si>
  <si>
    <t>346K原003</t>
  </si>
  <si>
    <t>Ⅰ-2211</t>
  </si>
  <si>
    <t>346K原004</t>
  </si>
  <si>
    <t>Ⅱ-0629</t>
  </si>
  <si>
    <t>346D原001</t>
  </si>
  <si>
    <t>Ⅰ-21063</t>
  </si>
  <si>
    <t>日笠上</t>
  </si>
  <si>
    <t>346K日笠上001</t>
  </si>
  <si>
    <t>Ⅰ-762</t>
  </si>
  <si>
    <t>346K日笠上002</t>
  </si>
  <si>
    <t>Ⅱ-263-2</t>
  </si>
  <si>
    <t>346K日笠上003</t>
  </si>
  <si>
    <t>Ⅱ-263-4</t>
  </si>
  <si>
    <t>346K日笠上004</t>
  </si>
  <si>
    <t>Ⅱ-621</t>
  </si>
  <si>
    <t>346K日笠上005</t>
  </si>
  <si>
    <t>Ⅱ-622</t>
  </si>
  <si>
    <t>346K日笠上006</t>
  </si>
  <si>
    <t>Ⅱ-626</t>
  </si>
  <si>
    <t>346K日笠上007</t>
  </si>
  <si>
    <t>Ⅲ-89</t>
  </si>
  <si>
    <t>346K日笠上008</t>
  </si>
  <si>
    <t>Ⅲ-90</t>
  </si>
  <si>
    <t>346K日笠上009</t>
  </si>
  <si>
    <t>Ⅲ-91</t>
  </si>
  <si>
    <t>346K日笠上010</t>
  </si>
  <si>
    <t>Ⅰ-768</t>
  </si>
  <si>
    <t>346D日笠上001</t>
  </si>
  <si>
    <t>Ⅰ-21026</t>
  </si>
  <si>
    <t>346D日笠上002</t>
  </si>
  <si>
    <t>Ⅱ-21012</t>
  </si>
  <si>
    <t>346D日笠上003</t>
  </si>
  <si>
    <t>Ⅱ-21013</t>
  </si>
  <si>
    <t>346D日笠上004</t>
  </si>
  <si>
    <t>Ⅱ-21024</t>
  </si>
  <si>
    <t>346D日笠上005</t>
  </si>
  <si>
    <t>Ⅱ-21025</t>
  </si>
  <si>
    <t>日笠下</t>
  </si>
  <si>
    <t>346K日笠下002</t>
  </si>
  <si>
    <t>Ⅰ-769</t>
  </si>
  <si>
    <t>346K日笠下003</t>
  </si>
  <si>
    <t>Ⅰ-361-1</t>
  </si>
  <si>
    <t>346K日笠下004</t>
  </si>
  <si>
    <t>Ⅱ-361-1</t>
  </si>
  <si>
    <t>346K日笠下005</t>
  </si>
  <si>
    <t>Ⅱ-361-5</t>
  </si>
  <si>
    <t>346K日笠下006</t>
  </si>
  <si>
    <t>Ⅲ-99</t>
  </si>
  <si>
    <t>346D日笠下001</t>
  </si>
  <si>
    <t>Ⅰ-21044</t>
  </si>
  <si>
    <t>346D日笠下002</t>
  </si>
  <si>
    <t>Ⅱ-21045</t>
  </si>
  <si>
    <t>346D日笠下003</t>
  </si>
  <si>
    <t>Ⅱ-21046</t>
  </si>
  <si>
    <t>346D日笠下004</t>
  </si>
  <si>
    <t>Ⅱ-21009-1</t>
  </si>
  <si>
    <t>346D日笠下005</t>
  </si>
  <si>
    <t>Ⅲ-21010-1</t>
  </si>
  <si>
    <t>346D日笠下006</t>
  </si>
  <si>
    <t>Ⅲ-21042</t>
  </si>
  <si>
    <t>346D日笠下007</t>
  </si>
  <si>
    <t>Ⅲ-21043</t>
  </si>
  <si>
    <t>日室</t>
  </si>
  <si>
    <t>346K日室001</t>
  </si>
  <si>
    <t>Ⅰ-0773</t>
  </si>
  <si>
    <t>346K日室002</t>
  </si>
  <si>
    <t>Ⅰ-0774</t>
  </si>
  <si>
    <t>346K日室003</t>
  </si>
  <si>
    <t>Ⅰ-0775</t>
  </si>
  <si>
    <t>346D日室001</t>
  </si>
  <si>
    <t>Ⅰ-21073</t>
  </si>
  <si>
    <t>346D日室002</t>
  </si>
  <si>
    <t>Ⅰ-21074</t>
  </si>
  <si>
    <t>346D日室003</t>
  </si>
  <si>
    <t>Ⅱ-21072</t>
  </si>
  <si>
    <t>福富</t>
  </si>
  <si>
    <t>346K福富001</t>
  </si>
  <si>
    <t>Ⅱ-0633</t>
  </si>
  <si>
    <t>346K福富002</t>
  </si>
  <si>
    <t>Ⅲ-0096</t>
  </si>
  <si>
    <t>346D福富001</t>
  </si>
  <si>
    <t>Ⅰ-21076</t>
  </si>
  <si>
    <t>346D福富002</t>
  </si>
  <si>
    <t>Ⅱ-21077</t>
  </si>
  <si>
    <t>藤野</t>
  </si>
  <si>
    <t>346K藤野001</t>
  </si>
  <si>
    <t>Ⅰ-770</t>
  </si>
  <si>
    <t>346K藤野002</t>
  </si>
  <si>
    <t>Ⅲ-101</t>
  </si>
  <si>
    <t>346K藤野003</t>
  </si>
  <si>
    <t>Ⅲ-102</t>
  </si>
  <si>
    <t>346K藤野004</t>
  </si>
  <si>
    <t>Ⅲ-103</t>
  </si>
  <si>
    <t>346D藤野001</t>
  </si>
  <si>
    <t>Ⅰ-21055</t>
  </si>
  <si>
    <t>346D藤野002</t>
  </si>
  <si>
    <t>Ⅲ-21075</t>
  </si>
  <si>
    <t>保曽</t>
  </si>
  <si>
    <t>346K保曽001</t>
  </si>
  <si>
    <t>Ⅰ-0760</t>
  </si>
  <si>
    <t>346K保曽002</t>
  </si>
  <si>
    <t>Ⅰ-0761</t>
  </si>
  <si>
    <t>346K保曽003</t>
  </si>
  <si>
    <t>Ⅰ-2210</t>
  </si>
  <si>
    <t>346K保曽004</t>
  </si>
  <si>
    <t>Ⅱ-0611</t>
  </si>
  <si>
    <t>346K保曽005</t>
  </si>
  <si>
    <t>Ⅱ-0612</t>
  </si>
  <si>
    <t>346K保曽006</t>
  </si>
  <si>
    <t>Ⅱ-0613</t>
  </si>
  <si>
    <t>346K保曽007</t>
  </si>
  <si>
    <t>Ⅱ-0614</t>
  </si>
  <si>
    <t>346K保曽008</t>
  </si>
  <si>
    <t>Ⅱ-0615</t>
  </si>
  <si>
    <t>346K保曽009</t>
  </si>
  <si>
    <t>Ⅱ-0616</t>
  </si>
  <si>
    <t>346K保曽010</t>
  </si>
  <si>
    <t>Ⅱ-0617</t>
  </si>
  <si>
    <t>346K保曽011</t>
  </si>
  <si>
    <t>Ⅱ-0618</t>
  </si>
  <si>
    <t>346K保曽012</t>
  </si>
  <si>
    <t>Ⅱ-0619</t>
  </si>
  <si>
    <t>346K保曽013</t>
  </si>
  <si>
    <t>Ⅱ-0620</t>
  </si>
  <si>
    <t>346K保曽014</t>
  </si>
  <si>
    <t>Ⅲ-0088</t>
  </si>
  <si>
    <t>346D保曽001</t>
  </si>
  <si>
    <t>Ⅰ-21002</t>
  </si>
  <si>
    <t>346D保曽002</t>
  </si>
  <si>
    <t>Ⅰ-21005-01</t>
  </si>
  <si>
    <t>346D保曽003</t>
  </si>
  <si>
    <t>Ⅰ-21005-02</t>
  </si>
  <si>
    <t>346D保曽004</t>
  </si>
  <si>
    <t>Ⅰ-21014</t>
  </si>
  <si>
    <t>346D保曽005</t>
  </si>
  <si>
    <t>Ⅰ-21019</t>
  </si>
  <si>
    <t>346D保曽006</t>
  </si>
  <si>
    <t>Ⅱ-21001</t>
  </si>
  <si>
    <t>346D保曽007</t>
  </si>
  <si>
    <t>Ⅱ-21003</t>
  </si>
  <si>
    <t>346D保曽008</t>
  </si>
  <si>
    <t>Ⅱ-21004</t>
  </si>
  <si>
    <t>346D保曽009</t>
  </si>
  <si>
    <t>Ⅱ-21006</t>
  </si>
  <si>
    <t>346D保曽010</t>
  </si>
  <si>
    <t>Ⅱ-21015</t>
  </si>
  <si>
    <t>346D保曽011</t>
  </si>
  <si>
    <t>Ⅱ-21018</t>
  </si>
  <si>
    <t>346D保曽012</t>
  </si>
  <si>
    <t>Ⅱ-21020</t>
  </si>
  <si>
    <t>346D保曽013</t>
  </si>
  <si>
    <t>Ⅱ-21022</t>
  </si>
  <si>
    <t>346D保曽014</t>
  </si>
  <si>
    <t>Ⅲ-21017</t>
  </si>
  <si>
    <t>本</t>
  </si>
  <si>
    <t>346K本001</t>
  </si>
  <si>
    <t>Ⅰ-0784</t>
  </si>
  <si>
    <t>346K本002</t>
  </si>
  <si>
    <t>Ⅱ-0628</t>
  </si>
  <si>
    <t>346D本001</t>
  </si>
  <si>
    <t>Ⅰ-21027</t>
  </si>
  <si>
    <t>346D本002</t>
  </si>
  <si>
    <t>Ⅰ-21028</t>
  </si>
  <si>
    <t>346D本003</t>
  </si>
  <si>
    <t>Ⅰ-21061</t>
  </si>
  <si>
    <t>346D本004</t>
  </si>
  <si>
    <t>Ⅱ-21060</t>
  </si>
  <si>
    <t>益原</t>
  </si>
  <si>
    <t>346K益原001</t>
  </si>
  <si>
    <t>Ⅲ-0093</t>
  </si>
  <si>
    <t>346D益原001</t>
  </si>
  <si>
    <t>Ⅰ-21035</t>
  </si>
  <si>
    <t>346D益原002</t>
  </si>
  <si>
    <t>Ⅰ-21070-1</t>
  </si>
  <si>
    <t>346D益原003</t>
  </si>
  <si>
    <t>Ⅰ-21071</t>
  </si>
  <si>
    <t>346D益原004</t>
  </si>
  <si>
    <t>Ⅱ-21032</t>
  </si>
  <si>
    <t>346D益原005</t>
  </si>
  <si>
    <t>Ⅱ-21033</t>
  </si>
  <si>
    <t>346D益原006</t>
  </si>
  <si>
    <t>Ⅱ-21037</t>
  </si>
  <si>
    <t>346D益原007</t>
  </si>
  <si>
    <t>Ⅱ-21038</t>
  </si>
  <si>
    <t>346D益原008</t>
  </si>
  <si>
    <t>Ⅱ-21039</t>
  </si>
  <si>
    <t>346D益原009</t>
  </si>
  <si>
    <t>Ⅱ-21041</t>
  </si>
  <si>
    <t>346D益原010</t>
  </si>
  <si>
    <t>Ⅲ-21034</t>
  </si>
  <si>
    <t>346D益原011</t>
  </si>
  <si>
    <t>Ⅲ-21036</t>
  </si>
  <si>
    <t>346D益原012</t>
  </si>
  <si>
    <t>Ⅲ-21040</t>
  </si>
  <si>
    <t>346D益原013</t>
  </si>
  <si>
    <t>Ⅰ-21070-2</t>
  </si>
  <si>
    <t>346K吉田001</t>
  </si>
  <si>
    <t>Ⅱ-631</t>
  </si>
  <si>
    <t>346K吉田002</t>
  </si>
  <si>
    <t>Ⅱ-632</t>
  </si>
  <si>
    <t>346K吉田003</t>
  </si>
  <si>
    <t>Ⅲ-104</t>
  </si>
  <si>
    <t>346D吉田001</t>
  </si>
  <si>
    <t>Ⅰ-21056</t>
  </si>
  <si>
    <t>346D吉田002</t>
  </si>
  <si>
    <t>Ⅰ-21057</t>
  </si>
  <si>
    <t>346D吉田003</t>
  </si>
  <si>
    <t>Ⅱ-21047</t>
  </si>
  <si>
    <t>346D吉田004</t>
  </si>
  <si>
    <t>Ⅱ-21048</t>
  </si>
  <si>
    <t>346D吉田005</t>
  </si>
  <si>
    <t>Ⅱ-21058</t>
  </si>
  <si>
    <t>346D吉田006</t>
  </si>
  <si>
    <t>Ⅲ-21049</t>
  </si>
  <si>
    <t>346D吉田007</t>
  </si>
  <si>
    <t>Ⅲ-21051</t>
  </si>
  <si>
    <t>346D吉田008</t>
  </si>
  <si>
    <t>Ⅲ-21052</t>
  </si>
  <si>
    <t>和気</t>
  </si>
  <si>
    <t>346K和気001</t>
  </si>
  <si>
    <t>Ⅰ-0776</t>
  </si>
  <si>
    <t>346K和気002</t>
  </si>
  <si>
    <t>Ⅰ-0777</t>
  </si>
  <si>
    <t>346K和気003</t>
  </si>
  <si>
    <t>Ⅰ-0778</t>
  </si>
  <si>
    <t>346K和気004</t>
  </si>
  <si>
    <t>Ⅰ-0779</t>
  </si>
  <si>
    <t>346K和気005</t>
  </si>
  <si>
    <t>Ⅲ-0094</t>
  </si>
  <si>
    <t>土砂災害警戒区域等の指定箇所一覧表（早島町）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ハヤシマ</t>
    </rPh>
    <rPh sb="20" eb="21">
      <t>チョウ</t>
    </rPh>
    <phoneticPr fontId="4"/>
  </si>
  <si>
    <t>早島</t>
  </si>
  <si>
    <t>423K早島001</t>
  </si>
  <si>
    <t>Ⅰ-1054</t>
  </si>
  <si>
    <t>423K早島002</t>
  </si>
  <si>
    <t>Ⅰ-1055</t>
  </si>
  <si>
    <t>423K早島003</t>
  </si>
  <si>
    <t>Ⅰ-1056</t>
  </si>
  <si>
    <t>423K早島004</t>
  </si>
  <si>
    <t>Ⅰ-1057</t>
  </si>
  <si>
    <t>423K早島005</t>
  </si>
  <si>
    <t>Ⅰ-1058</t>
  </si>
  <si>
    <t>423K早島006</t>
  </si>
  <si>
    <t>Ⅰ-1060</t>
  </si>
  <si>
    <t>423K早島007</t>
  </si>
  <si>
    <t>Ⅰ-1062</t>
  </si>
  <si>
    <t>423K早島008</t>
  </si>
  <si>
    <t>Ⅱ-788</t>
  </si>
  <si>
    <t>423K早島009</t>
  </si>
  <si>
    <t>新規１</t>
  </si>
  <si>
    <t>423K早島010</t>
  </si>
  <si>
    <t>新規２</t>
  </si>
  <si>
    <t>矢尾</t>
  </si>
  <si>
    <t>423K矢尾001</t>
  </si>
  <si>
    <t>Ⅰ-1053</t>
  </si>
  <si>
    <t>土砂災害警戒区域等の指定箇所一覧表（里庄町）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サトショウ</t>
    </rPh>
    <rPh sb="20" eb="21">
      <t>チョウ</t>
    </rPh>
    <phoneticPr fontId="4"/>
  </si>
  <si>
    <t>大原中</t>
  </si>
  <si>
    <t>445D大原中001</t>
  </si>
  <si>
    <t>Ⅰ-34005</t>
  </si>
  <si>
    <t>大原西</t>
  </si>
  <si>
    <t>445D大原西003</t>
  </si>
  <si>
    <t>Ⅰ-34008</t>
  </si>
  <si>
    <t>大原東</t>
  </si>
  <si>
    <t>445D大原東001</t>
  </si>
  <si>
    <t>Ⅰ-34004</t>
  </si>
  <si>
    <t>里見</t>
  </si>
  <si>
    <t>445K里見001</t>
  </si>
  <si>
    <t>Ⅰ-1208</t>
  </si>
  <si>
    <t>445K里見002</t>
  </si>
  <si>
    <t>Ⅰ-1209</t>
  </si>
  <si>
    <t>445K里見003</t>
  </si>
  <si>
    <t>Ⅱ-①</t>
  </si>
  <si>
    <t>445K里見004</t>
  </si>
  <si>
    <t>Ⅰ-2067</t>
  </si>
  <si>
    <t>445K里見005</t>
  </si>
  <si>
    <t>Ⅱ-931</t>
  </si>
  <si>
    <t>445D里見001</t>
  </si>
  <si>
    <t>Ⅱ-34002</t>
  </si>
  <si>
    <t>445D里見002</t>
  </si>
  <si>
    <t>Ⅱ-34003</t>
  </si>
  <si>
    <t>445D里見003</t>
  </si>
  <si>
    <t>Ⅰ-34006</t>
  </si>
  <si>
    <t>445D里見004</t>
  </si>
  <si>
    <t>Ⅰ-34007</t>
  </si>
  <si>
    <t>445D里見005</t>
  </si>
  <si>
    <t>Ⅰ-34001</t>
  </si>
  <si>
    <t>新庄</t>
  </si>
  <si>
    <t>445K新庄001</t>
  </si>
  <si>
    <t>Ⅰ-2367</t>
  </si>
  <si>
    <t>445K新庄002</t>
  </si>
  <si>
    <t>Ⅰ-2368</t>
  </si>
  <si>
    <t>445K新庄003</t>
  </si>
  <si>
    <t>Ⅰ-1210</t>
  </si>
  <si>
    <t>445K新庄004</t>
  </si>
  <si>
    <t>Ⅰ-1211</t>
  </si>
  <si>
    <t>445K新庄005</t>
  </si>
  <si>
    <t>Ⅱ-③</t>
  </si>
  <si>
    <t>445D新庄001</t>
  </si>
  <si>
    <t>Ⅰ-34009a</t>
  </si>
  <si>
    <t>445D新庄002</t>
  </si>
  <si>
    <t>Ⅰ-34009b</t>
  </si>
  <si>
    <t>土砂災害警戒区域等の指定箇所一覧表（矢掛町）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ヤカゲ</t>
    </rPh>
    <rPh sb="20" eb="21">
      <t>チョウ</t>
    </rPh>
    <phoneticPr fontId="4"/>
  </si>
  <si>
    <t>浅海</t>
  </si>
  <si>
    <t>461K浅海001</t>
  </si>
  <si>
    <t>Ⅰ-1224</t>
  </si>
  <si>
    <t>461K浅海002</t>
  </si>
  <si>
    <t>Ⅰ-1225</t>
  </si>
  <si>
    <t>461K浅海003</t>
  </si>
  <si>
    <t>Ⅰ-1226</t>
  </si>
  <si>
    <t>461D浅海001</t>
  </si>
  <si>
    <t>Ⅰ-35104</t>
  </si>
  <si>
    <t>461D浅海002</t>
  </si>
  <si>
    <t>Ⅰ-35103</t>
  </si>
  <si>
    <t>461D浅海003</t>
  </si>
  <si>
    <t>Ⅰ-35102</t>
  </si>
  <si>
    <t>461D浅海004</t>
  </si>
  <si>
    <t>Ⅱ-35101</t>
  </si>
  <si>
    <t>宇角</t>
  </si>
  <si>
    <t>461D宇角001</t>
  </si>
  <si>
    <t>Ⅰ-35059</t>
  </si>
  <si>
    <t>461D宇角002</t>
  </si>
  <si>
    <t>Ⅰ-35057</t>
  </si>
  <si>
    <t>461D宇角003</t>
  </si>
  <si>
    <t>Ⅰ-35061</t>
  </si>
  <si>
    <t>461D宇角004</t>
  </si>
  <si>
    <t>Ⅰ-35056</t>
  </si>
  <si>
    <t>461D宇角005</t>
  </si>
  <si>
    <t>Ⅲ-35058</t>
  </si>
  <si>
    <t>内田</t>
  </si>
  <si>
    <t>461K内田001</t>
  </si>
  <si>
    <t>Ⅰ-1213</t>
  </si>
  <si>
    <t>461K内田002</t>
  </si>
  <si>
    <t>Ⅱ-936</t>
  </si>
  <si>
    <t>461K内田003</t>
  </si>
  <si>
    <t>Ⅰ-2373（Ⅱ-0949と統合）</t>
  </si>
  <si>
    <t>461K内田004</t>
  </si>
  <si>
    <t>Ⅰ-2374</t>
  </si>
  <si>
    <t>461K内田005</t>
  </si>
  <si>
    <t>Ⅱ-937</t>
  </si>
  <si>
    <t>461K内田006</t>
  </si>
  <si>
    <t>Ⅱ-935</t>
  </si>
  <si>
    <t>461K内田008</t>
  </si>
  <si>
    <t>Ⅲ-170</t>
  </si>
  <si>
    <t>461D内田001</t>
  </si>
  <si>
    <t>Ⅰ-35051</t>
  </si>
  <si>
    <t>461D内田002</t>
  </si>
  <si>
    <t>Ⅰ-35022</t>
  </si>
  <si>
    <t>461D内田003</t>
  </si>
  <si>
    <t>Ⅰ-35023</t>
  </si>
  <si>
    <t>461D内田004</t>
  </si>
  <si>
    <t>Ⅰ-35032</t>
  </si>
  <si>
    <t>461D内田005</t>
  </si>
  <si>
    <t>Ⅰ-35053</t>
  </si>
  <si>
    <t>461D内田006</t>
  </si>
  <si>
    <t>Ⅱ-35020</t>
  </si>
  <si>
    <t>461D内田007</t>
  </si>
  <si>
    <t>Ⅱ-35021</t>
  </si>
  <si>
    <t>461D内田008</t>
  </si>
  <si>
    <t>Ⅱ-35024</t>
  </si>
  <si>
    <t>461D内田009</t>
  </si>
  <si>
    <t>Ⅱ-35033</t>
  </si>
  <si>
    <t>461D内田010</t>
  </si>
  <si>
    <t>Ⅱ-35052</t>
  </si>
  <si>
    <t>宇内</t>
  </si>
  <si>
    <t>461K宇内001</t>
  </si>
  <si>
    <t>Ⅰ-2377</t>
  </si>
  <si>
    <t>461K宇内002</t>
  </si>
  <si>
    <t>Ⅰ-2378</t>
  </si>
  <si>
    <t>461K宇内003</t>
  </si>
  <si>
    <t>Ⅱ-952</t>
  </si>
  <si>
    <t>461K宇内004</t>
  </si>
  <si>
    <t>Ⅱ-953</t>
  </si>
  <si>
    <t>461K宇内005</t>
  </si>
  <si>
    <t>Ⅱ-954</t>
  </si>
  <si>
    <t>461K宇内006</t>
  </si>
  <si>
    <t>Ⅱ-955</t>
  </si>
  <si>
    <t>461D宇内001</t>
  </si>
  <si>
    <t>Ⅰ-35038</t>
  </si>
  <si>
    <t>461D宇内002</t>
  </si>
  <si>
    <t>Ⅰ-35039</t>
  </si>
  <si>
    <t>461D宇内003</t>
  </si>
  <si>
    <t>Ⅰ-35095</t>
  </si>
  <si>
    <t>461D宇内004</t>
  </si>
  <si>
    <t>Ⅱ-35091</t>
  </si>
  <si>
    <t>461D宇内005</t>
  </si>
  <si>
    <t>Ⅱ-35092</t>
  </si>
  <si>
    <t>461D宇内006</t>
  </si>
  <si>
    <t>Ⅱ-35093</t>
  </si>
  <si>
    <t>461D宇内007</t>
  </si>
  <si>
    <t>Ⅱ-35094</t>
  </si>
  <si>
    <t>461D宇内008</t>
  </si>
  <si>
    <t>Ⅱ-35096</t>
  </si>
  <si>
    <t>461D宇内009</t>
  </si>
  <si>
    <t>Ⅲ-35037</t>
  </si>
  <si>
    <t>江良</t>
  </si>
  <si>
    <t>461K江良001</t>
  </si>
  <si>
    <t>Ⅰ-2383</t>
  </si>
  <si>
    <t>461D江良001</t>
  </si>
  <si>
    <t>Ⅰ-35108</t>
  </si>
  <si>
    <t>461D江良002</t>
  </si>
  <si>
    <t>Ⅰ-35106</t>
  </si>
  <si>
    <t>461D江良003</t>
  </si>
  <si>
    <t>Ⅰ-35107</t>
  </si>
  <si>
    <t>461D江良004</t>
  </si>
  <si>
    <t>Ⅰ-35109</t>
  </si>
  <si>
    <t>461D江良005</t>
  </si>
  <si>
    <t>Ⅰ-35110</t>
  </si>
  <si>
    <t>461D江良006</t>
  </si>
  <si>
    <t>Ⅰ-35111</t>
  </si>
  <si>
    <t>461D江良007</t>
  </si>
  <si>
    <t>Ⅲ-35113</t>
  </si>
  <si>
    <t>小田</t>
  </si>
  <si>
    <t>461K小田001</t>
  </si>
  <si>
    <t>Ⅰ-1227</t>
  </si>
  <si>
    <t>461K小田002</t>
  </si>
  <si>
    <t>Ⅰ-2380</t>
  </si>
  <si>
    <t>461K小田003</t>
  </si>
  <si>
    <t>Ⅰ-2381</t>
  </si>
  <si>
    <t>461K小田004</t>
  </si>
  <si>
    <t>Ⅰ-2382</t>
  </si>
  <si>
    <t>461K小田005</t>
  </si>
  <si>
    <t>Ⅰ-1223</t>
  </si>
  <si>
    <t>461K小田006</t>
  </si>
  <si>
    <t>Ⅱ-961</t>
  </si>
  <si>
    <t>461K小田007</t>
  </si>
  <si>
    <t>Ⅱ-962</t>
  </si>
  <si>
    <t>461K小田008</t>
  </si>
  <si>
    <t>Ⅱ-963</t>
  </si>
  <si>
    <t>461K小田009</t>
  </si>
  <si>
    <t>Ⅱ-957</t>
  </si>
  <si>
    <t>461K小田010</t>
  </si>
  <si>
    <t>Ⅱ-958</t>
  </si>
  <si>
    <t>461K小田011</t>
  </si>
  <si>
    <t>Ⅱ-959</t>
  </si>
  <si>
    <t>461K小田012</t>
  </si>
  <si>
    <t>Ⅱ-960</t>
  </si>
  <si>
    <t>461K小田013</t>
  </si>
  <si>
    <t>Ⅲ-173</t>
  </si>
  <si>
    <t>461D小田001</t>
  </si>
  <si>
    <t>Ⅰ-35084</t>
  </si>
  <si>
    <t>461D小田002</t>
  </si>
  <si>
    <t>Ⅰ-35086</t>
  </si>
  <si>
    <t>461D小田003</t>
  </si>
  <si>
    <t>Ⅰ-35087</t>
  </si>
  <si>
    <t>461D小田004</t>
  </si>
  <si>
    <t>Ⅰ-35088</t>
  </si>
  <si>
    <t>461D小田005</t>
  </si>
  <si>
    <t>Ⅱ-35085</t>
  </si>
  <si>
    <t>461D小田006</t>
  </si>
  <si>
    <t>Ⅱ-35089</t>
  </si>
  <si>
    <t>461D小田007</t>
  </si>
  <si>
    <t>Ⅱ-35090</t>
  </si>
  <si>
    <t>461D小田008</t>
  </si>
  <si>
    <t>Ⅱ-35098</t>
  </si>
  <si>
    <t>小林</t>
  </si>
  <si>
    <t>461K小林001</t>
  </si>
  <si>
    <t>Ⅰ-1214</t>
  </si>
  <si>
    <t>461K小林002</t>
  </si>
  <si>
    <t>Ⅰ-1216</t>
  </si>
  <si>
    <t>461K小林003</t>
  </si>
  <si>
    <t>Ⅰ-1215</t>
  </si>
  <si>
    <t>461K小林004</t>
  </si>
  <si>
    <t>Ⅰ-1218</t>
  </si>
  <si>
    <t>461K小林005</t>
  </si>
  <si>
    <t>Ⅰ-1219a</t>
  </si>
  <si>
    <t>461K小林006</t>
  </si>
  <si>
    <t>Ⅰ-1219b</t>
  </si>
  <si>
    <t>461K小林007</t>
  </si>
  <si>
    <t>Ⅱ-950</t>
  </si>
  <si>
    <t>461D小林001</t>
  </si>
  <si>
    <t>Ⅰ-35063</t>
  </si>
  <si>
    <t>461D小林002</t>
  </si>
  <si>
    <t>Ⅰ-35046</t>
  </si>
  <si>
    <t>461D小林003</t>
  </si>
  <si>
    <t>Ⅰ-35049</t>
  </si>
  <si>
    <t>461D小林004</t>
  </si>
  <si>
    <t>Ⅰ-35065</t>
  </si>
  <si>
    <t>461D小林005</t>
  </si>
  <si>
    <t>Ⅰ-35047</t>
  </si>
  <si>
    <t>461D小林006</t>
  </si>
  <si>
    <t>Ⅱ-35048</t>
  </si>
  <si>
    <t>461D小林007</t>
  </si>
  <si>
    <t>Ⅱ-35064</t>
  </si>
  <si>
    <t>上高末</t>
  </si>
  <si>
    <t>461K上高末001</t>
  </si>
  <si>
    <t>Ⅰ-2370</t>
  </si>
  <si>
    <t>461K上高末002</t>
  </si>
  <si>
    <t>Ⅰ-1212</t>
  </si>
  <si>
    <t>461K上高末003</t>
  </si>
  <si>
    <t>Ⅰ-2369</t>
  </si>
  <si>
    <t>461K上高末004</t>
  </si>
  <si>
    <t>Ⅰ-2371</t>
  </si>
  <si>
    <t>461K上高末005</t>
  </si>
  <si>
    <t>Ⅱ-0934</t>
  </si>
  <si>
    <t>461K上高末006</t>
  </si>
  <si>
    <t>Ⅱ-0942</t>
  </si>
  <si>
    <t>461K上高末007</t>
  </si>
  <si>
    <t>Ⅱ-0943</t>
  </si>
  <si>
    <t>461K上高末008</t>
  </si>
  <si>
    <t>Ⅱ-0932</t>
  </si>
  <si>
    <t>461K上高末009</t>
  </si>
  <si>
    <t>Ⅱ-0933</t>
  </si>
  <si>
    <t>461K上高末010</t>
  </si>
  <si>
    <t>Ⅱ-0941</t>
  </si>
  <si>
    <t>461K上高末011</t>
  </si>
  <si>
    <t>Ⅲ-0166</t>
  </si>
  <si>
    <t>461K上高末012</t>
  </si>
  <si>
    <t>Ⅲ-0167</t>
  </si>
  <si>
    <t>461K上高末013</t>
  </si>
  <si>
    <t>Ⅲ-0168</t>
  </si>
  <si>
    <t>461K上高末014</t>
  </si>
  <si>
    <t>Ⅲ-0169</t>
  </si>
  <si>
    <t>461D上高末001</t>
  </si>
  <si>
    <t>Ⅰ-35003-1</t>
  </si>
  <si>
    <t>461D上高末002</t>
  </si>
  <si>
    <t>Ⅰ-35003-2</t>
  </si>
  <si>
    <t>461D上高末003</t>
  </si>
  <si>
    <t>Ⅰ-35008</t>
  </si>
  <si>
    <t>461D上高末004</t>
  </si>
  <si>
    <t>Ⅰ-35002</t>
  </si>
  <si>
    <t>461D上高末005</t>
  </si>
  <si>
    <t>Ⅰ-35009</t>
  </si>
  <si>
    <t>461D上高末006</t>
  </si>
  <si>
    <t>Ⅰ-35007</t>
  </si>
  <si>
    <t>461D上高末007</t>
  </si>
  <si>
    <t>Ⅰ-35010</t>
  </si>
  <si>
    <t>461D上高末008</t>
  </si>
  <si>
    <t>Ⅱ-35001</t>
  </si>
  <si>
    <t>461D上高末009</t>
  </si>
  <si>
    <t>Ⅱ-35004</t>
  </si>
  <si>
    <t>461D上高末010</t>
  </si>
  <si>
    <t>Ⅱ-35005</t>
  </si>
  <si>
    <t>461D上高末011</t>
  </si>
  <si>
    <t>Ⅱ-35011</t>
  </si>
  <si>
    <t>461D上高末012</t>
  </si>
  <si>
    <t>Ⅱ-35012</t>
  </si>
  <si>
    <t>461D上高末013</t>
  </si>
  <si>
    <t>Ⅱ-35013</t>
  </si>
  <si>
    <t>461D上高末014</t>
  </si>
  <si>
    <t>Ⅱ-35017</t>
  </si>
  <si>
    <t>461D上高末015</t>
  </si>
  <si>
    <t>Ⅱ-35018</t>
  </si>
  <si>
    <t>461D上高末016</t>
  </si>
  <si>
    <t>Ⅱ-35028</t>
  </si>
  <si>
    <t>461D上高末017</t>
  </si>
  <si>
    <t>Ⅱ-35029</t>
  </si>
  <si>
    <t>461D上高末018</t>
  </si>
  <si>
    <t>Ⅱ-35031</t>
  </si>
  <si>
    <t>461D上高末019</t>
  </si>
  <si>
    <t>Ⅲ-35030</t>
  </si>
  <si>
    <t>里山田</t>
  </si>
  <si>
    <t>461K里山田001</t>
  </si>
  <si>
    <t>Ⅱ-964</t>
  </si>
  <si>
    <t>461D里山田001</t>
  </si>
  <si>
    <t>Ⅰ-35125</t>
  </si>
  <si>
    <t>461D里山田002</t>
  </si>
  <si>
    <t>Ⅰ-35124</t>
  </si>
  <si>
    <t>461D里山田003</t>
  </si>
  <si>
    <t>Ⅰ-35115-1</t>
  </si>
  <si>
    <t>461D里山田004</t>
  </si>
  <si>
    <t>Ⅰ-35115-2</t>
  </si>
  <si>
    <t>461D里山田005</t>
  </si>
  <si>
    <t>Ⅰ-35120</t>
  </si>
  <si>
    <t>461D里山田006</t>
  </si>
  <si>
    <t>Ⅰ-35123</t>
  </si>
  <si>
    <t>461D里山田007</t>
  </si>
  <si>
    <t>Ⅰ-35119</t>
  </si>
  <si>
    <t>461D里山田008</t>
  </si>
  <si>
    <t>Ⅰ-35121</t>
  </si>
  <si>
    <t>461D里山田009</t>
  </si>
  <si>
    <t>Ⅰ-35122</t>
  </si>
  <si>
    <t>461D里山田010</t>
  </si>
  <si>
    <t>Ⅱ-35114</t>
  </si>
  <si>
    <t>461D里山田011</t>
  </si>
  <si>
    <t>Ⅱ-35116</t>
  </si>
  <si>
    <t>461D里山田012</t>
  </si>
  <si>
    <t>Ⅲ-35117</t>
  </si>
  <si>
    <t>461D里山田013</t>
  </si>
  <si>
    <t>Ⅲ-35118</t>
  </si>
  <si>
    <t>下高末</t>
  </si>
  <si>
    <t>461K下高末001</t>
  </si>
  <si>
    <t>Ⅰ-2372</t>
  </si>
  <si>
    <t>461K下高末002</t>
  </si>
  <si>
    <t>Ⅱ-938</t>
  </si>
  <si>
    <t>461K下高末003</t>
  </si>
  <si>
    <t>Ⅱ-948</t>
  </si>
  <si>
    <t>461K下高末004</t>
  </si>
  <si>
    <t>Ⅱ-944</t>
  </si>
  <si>
    <t>461K下高末005</t>
  </si>
  <si>
    <t>Ⅱ-945</t>
  </si>
  <si>
    <t>461K下高末006</t>
  </si>
  <si>
    <t>Ⅱ-947</t>
  </si>
  <si>
    <t>461K下高末007</t>
  </si>
  <si>
    <t>Ⅱ-939</t>
  </si>
  <si>
    <t>461K下高末008</t>
  </si>
  <si>
    <t>Ⅱ-940</t>
  </si>
  <si>
    <t>461K下高末009</t>
  </si>
  <si>
    <t>Ⅱ-946</t>
  </si>
  <si>
    <t>461K下高末010</t>
  </si>
  <si>
    <t>Ⅲ-171</t>
  </si>
  <si>
    <t>461K下高末011</t>
  </si>
  <si>
    <t>Ⅲ-172</t>
  </si>
  <si>
    <t>461D下高末001</t>
  </si>
  <si>
    <t>Ⅰ-35025</t>
  </si>
  <si>
    <t>461D下高末002</t>
  </si>
  <si>
    <t>Ⅱ-35026</t>
  </si>
  <si>
    <t>461D下高末003</t>
  </si>
  <si>
    <t>Ⅱ-35027</t>
  </si>
  <si>
    <t>461D下高末004</t>
  </si>
  <si>
    <t>Ⅱ-35034</t>
  </si>
  <si>
    <t>461D下高末005</t>
  </si>
  <si>
    <t>Ⅱ-35035</t>
  </si>
  <si>
    <t>461D下高末006</t>
  </si>
  <si>
    <t>Ⅱ-35036</t>
  </si>
  <si>
    <t>461K中001</t>
  </si>
  <si>
    <t>Ⅰ-1228</t>
  </si>
  <si>
    <t>461D中001</t>
  </si>
  <si>
    <t>Ⅰ-35134</t>
  </si>
  <si>
    <t>461D中002</t>
  </si>
  <si>
    <t>Ⅰ-35132</t>
  </si>
  <si>
    <t>461D中003</t>
  </si>
  <si>
    <t>Ⅰ-35131</t>
  </si>
  <si>
    <t>461D中004</t>
  </si>
  <si>
    <t>Ⅰ-35133</t>
  </si>
  <si>
    <t>西川面</t>
  </si>
  <si>
    <t>461K西川面001</t>
  </si>
  <si>
    <t>Ⅰ-2379</t>
  </si>
  <si>
    <t>461K西川面002</t>
  </si>
  <si>
    <t>Ⅰ-1220</t>
  </si>
  <si>
    <t>461K西川面003</t>
  </si>
  <si>
    <t>Ⅱ-956</t>
  </si>
  <si>
    <t>461K西川面004</t>
  </si>
  <si>
    <t>Ⅱ-951-1</t>
  </si>
  <si>
    <t>461D西川面001</t>
  </si>
  <si>
    <t>Ⅱ-35045</t>
  </si>
  <si>
    <t>461D西川面002</t>
  </si>
  <si>
    <t>Ⅱ-35040</t>
  </si>
  <si>
    <t>461D西川面003</t>
  </si>
  <si>
    <t>Ⅱ-35041</t>
  </si>
  <si>
    <t>461D西川面004</t>
  </si>
  <si>
    <t>Ⅱ-35042</t>
  </si>
  <si>
    <t>461D西川面005</t>
  </si>
  <si>
    <t>Ⅱ-35043</t>
  </si>
  <si>
    <t>461D西川面006</t>
  </si>
  <si>
    <t>Ⅲ-35097</t>
  </si>
  <si>
    <t>東川面</t>
  </si>
  <si>
    <t>461D東川面001</t>
  </si>
  <si>
    <t>Ⅰ-35112</t>
  </si>
  <si>
    <t>東三成</t>
  </si>
  <si>
    <t>461K東三成001</t>
  </si>
  <si>
    <t>Ⅰ-2385</t>
  </si>
  <si>
    <t>461K東三成002</t>
  </si>
  <si>
    <t>Ⅰ-2376</t>
  </si>
  <si>
    <t>461K東三成003</t>
  </si>
  <si>
    <t>Ⅰ-2386</t>
  </si>
  <si>
    <t>461K東三成004</t>
  </si>
  <si>
    <t>折坂</t>
  </si>
  <si>
    <t>461D東三成001</t>
  </si>
  <si>
    <t>Ⅰ-35082-1</t>
  </si>
  <si>
    <t>461D東三成002</t>
  </si>
  <si>
    <t>Ⅰ-35082-2</t>
  </si>
  <si>
    <t>461D東三成003</t>
  </si>
  <si>
    <t>Ⅰ-35147</t>
  </si>
  <si>
    <t>461D東三成004</t>
  </si>
  <si>
    <t>Ⅰ-35148</t>
  </si>
  <si>
    <t>461D東三成005</t>
  </si>
  <si>
    <t>Ⅰ-35081</t>
  </si>
  <si>
    <t>461D東三成006</t>
  </si>
  <si>
    <t>Ⅰ-35080</t>
  </si>
  <si>
    <t>461D東三成007</t>
  </si>
  <si>
    <t>Ⅰ-35145</t>
  </si>
  <si>
    <t>461D東三成008</t>
  </si>
  <si>
    <t>Ⅰ-35146</t>
  </si>
  <si>
    <t>461D東三成009</t>
  </si>
  <si>
    <t>Ⅱ-35074</t>
  </si>
  <si>
    <t>461D東三成010</t>
  </si>
  <si>
    <t>Ⅱ-35075</t>
  </si>
  <si>
    <t>461D東三成011</t>
  </si>
  <si>
    <t>Ⅱ-35076-1</t>
  </si>
  <si>
    <t>461D東三成012</t>
  </si>
  <si>
    <t>Ⅱ-35076-2</t>
  </si>
  <si>
    <t>461D東三成013</t>
  </si>
  <si>
    <t>Ⅱ-35077</t>
  </si>
  <si>
    <t>461D東三成014</t>
  </si>
  <si>
    <t>Ⅱ-35078</t>
  </si>
  <si>
    <t>461D東三成015</t>
  </si>
  <si>
    <t>Ⅱ-35079</t>
  </si>
  <si>
    <t>南山田</t>
  </si>
  <si>
    <t>461K南山田001</t>
  </si>
  <si>
    <t>Ⅱ-965</t>
  </si>
  <si>
    <t>461K南山田002</t>
  </si>
  <si>
    <t>Ⅲ-177</t>
  </si>
  <si>
    <t>461D南山田001</t>
  </si>
  <si>
    <t>Ⅰ-35141</t>
  </si>
  <si>
    <t>461D南山田002</t>
  </si>
  <si>
    <t>Ⅰ-35164</t>
  </si>
  <si>
    <t>461D南山田003</t>
  </si>
  <si>
    <t>Ⅰ-35166</t>
  </si>
  <si>
    <t>461D南山田004</t>
  </si>
  <si>
    <t>Ⅰ-35128</t>
  </si>
  <si>
    <t>461D南山田005</t>
  </si>
  <si>
    <t>Ⅰ-35142</t>
  </si>
  <si>
    <t>461D南山田006</t>
  </si>
  <si>
    <t>Ⅰ-35127</t>
  </si>
  <si>
    <t>461D南山田007</t>
  </si>
  <si>
    <t>Ⅰ-35140</t>
  </si>
  <si>
    <t>461D南山田008</t>
  </si>
  <si>
    <t>Ⅰ-35163</t>
  </si>
  <si>
    <t>461D南山田009</t>
  </si>
  <si>
    <t>Ⅰ-35126</t>
  </si>
  <si>
    <t>461D南山田010</t>
  </si>
  <si>
    <t>Ⅰ-35165</t>
  </si>
  <si>
    <t>461D南山田011</t>
  </si>
  <si>
    <t>Ⅲ-35161</t>
  </si>
  <si>
    <t>461D南山田012</t>
  </si>
  <si>
    <t>Ⅲ-35162</t>
  </si>
  <si>
    <t>本堀</t>
  </si>
  <si>
    <t>461K本堀001</t>
  </si>
  <si>
    <t>Ⅰ-1222</t>
  </si>
  <si>
    <t>461D本堀001</t>
  </si>
  <si>
    <t>Ⅰ-35099</t>
  </si>
  <si>
    <t>461D本堀002</t>
  </si>
  <si>
    <t>Ⅰ-35100</t>
  </si>
  <si>
    <t>矢掛</t>
  </si>
  <si>
    <t>461K矢掛001</t>
  </si>
  <si>
    <t>Ⅰ-1217</t>
  </si>
  <si>
    <t>461K矢掛002</t>
  </si>
  <si>
    <t>Ⅰ-2375</t>
  </si>
  <si>
    <t>461D矢掛001</t>
  </si>
  <si>
    <t>Ⅰ-35067</t>
  </si>
  <si>
    <t>461D矢掛002</t>
  </si>
  <si>
    <t>Ⅰ-35071</t>
  </si>
  <si>
    <t>461D矢掛003</t>
  </si>
  <si>
    <t>Ⅰ-35066</t>
  </si>
  <si>
    <t>461D矢掛004</t>
  </si>
  <si>
    <t>Ⅰ-35070</t>
  </si>
  <si>
    <t>461D矢掛005</t>
  </si>
  <si>
    <t>Ⅰ-35072</t>
  </si>
  <si>
    <t>461D矢掛006</t>
  </si>
  <si>
    <t>Ⅰ-35073</t>
  </si>
  <si>
    <t>461D矢掛007</t>
  </si>
  <si>
    <t>Ⅱ-35068</t>
  </si>
  <si>
    <t>461D矢掛008</t>
  </si>
  <si>
    <t>Ⅱ-35069</t>
  </si>
  <si>
    <t>横谷</t>
  </si>
  <si>
    <t>461K横谷001</t>
  </si>
  <si>
    <t>Ⅰ-2384</t>
  </si>
  <si>
    <t>461K横谷002</t>
  </si>
  <si>
    <t>Ⅱ-968</t>
  </si>
  <si>
    <t>461K横谷003</t>
  </si>
  <si>
    <t>Ⅱ-970</t>
  </si>
  <si>
    <t>461K横谷004</t>
  </si>
  <si>
    <t>Ⅱ-966</t>
  </si>
  <si>
    <t>461K横谷005</t>
  </si>
  <si>
    <t>Ⅱ-967</t>
  </si>
  <si>
    <t>461K横谷006</t>
  </si>
  <si>
    <t>Ⅲ-176</t>
  </si>
  <si>
    <t>461D横谷001</t>
  </si>
  <si>
    <t>Ⅰ-35159</t>
  </si>
  <si>
    <t>461D横谷002</t>
  </si>
  <si>
    <t>Ⅰ-35143</t>
  </si>
  <si>
    <t>461D横谷003</t>
  </si>
  <si>
    <t>Ⅰ-35150</t>
  </si>
  <si>
    <t>461D横谷004</t>
  </si>
  <si>
    <t>Ⅰ-35154</t>
  </si>
  <si>
    <t>461D横谷005</t>
  </si>
  <si>
    <t>Ⅰ-35158</t>
  </si>
  <si>
    <t>461D横谷006</t>
  </si>
  <si>
    <t>Ⅰ-35135</t>
  </si>
  <si>
    <t>461D横谷007</t>
  </si>
  <si>
    <t>Ⅰ-35137</t>
  </si>
  <si>
    <t>461D横谷008</t>
  </si>
  <si>
    <t>Ⅰ-35139</t>
  </si>
  <si>
    <t>461D横谷009</t>
  </si>
  <si>
    <t>Ⅰ-35149</t>
  </si>
  <si>
    <t>461D横谷010</t>
  </si>
  <si>
    <t>Ⅰ-35153</t>
  </si>
  <si>
    <t>461D横谷011</t>
  </si>
  <si>
    <t>Ⅱ-35129</t>
  </si>
  <si>
    <t>461D横谷012</t>
  </si>
  <si>
    <t>Ⅱ-35130</t>
  </si>
  <si>
    <t>461D横谷013</t>
  </si>
  <si>
    <t>Ⅱ-35136</t>
  </si>
  <si>
    <t>461D横谷014</t>
  </si>
  <si>
    <t>Ⅱ-35138</t>
  </si>
  <si>
    <t>461D横谷015</t>
  </si>
  <si>
    <t>Ⅱ-35155</t>
  </si>
  <si>
    <t>461D横谷016</t>
  </si>
  <si>
    <t>Ⅱ-35156</t>
  </si>
  <si>
    <t>461D横谷017</t>
  </si>
  <si>
    <t>Ⅱ-35157</t>
  </si>
  <si>
    <t>461D横谷018</t>
  </si>
  <si>
    <t>Ⅲ-35160</t>
  </si>
  <si>
    <t>土砂災害警戒区域等の指定箇所一覧表（新庄村）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シンジョウ</t>
    </rPh>
    <rPh sb="20" eb="21">
      <t>ムラ</t>
    </rPh>
    <phoneticPr fontId="4"/>
  </si>
  <si>
    <t>586D今井001</t>
  </si>
  <si>
    <t>Ⅰ-55030</t>
  </si>
  <si>
    <t>浦手</t>
  </si>
  <si>
    <t>586K浦手001</t>
  </si>
  <si>
    <t>Ⅰ-1669</t>
  </si>
  <si>
    <t>586K浦手002</t>
  </si>
  <si>
    <t>Ⅱ-2065</t>
  </si>
  <si>
    <t>586K浦手003</t>
  </si>
  <si>
    <t>Ⅱ-2066</t>
  </si>
  <si>
    <t>586K浦手004</t>
  </si>
  <si>
    <t>Ⅱ-2067</t>
  </si>
  <si>
    <t>586K浦手005</t>
  </si>
  <si>
    <t>Ⅱ-2068</t>
  </si>
  <si>
    <t>586D浦手001</t>
  </si>
  <si>
    <t>Ⅰ-55021</t>
  </si>
  <si>
    <t>586D浦手002</t>
  </si>
  <si>
    <t>Ⅰ-55022</t>
  </si>
  <si>
    <t>大所</t>
  </si>
  <si>
    <t>586D大所001</t>
  </si>
  <si>
    <t>Ⅰ-55036</t>
  </si>
  <si>
    <t>586D大所002</t>
  </si>
  <si>
    <t>Ⅰ-55037</t>
  </si>
  <si>
    <t>586K大原001</t>
  </si>
  <si>
    <t>Ⅱ-2059</t>
  </si>
  <si>
    <t>586K大原002</t>
  </si>
  <si>
    <t>Ⅱ-2060</t>
  </si>
  <si>
    <t>586K大原003</t>
  </si>
  <si>
    <t>Ⅱ-2061</t>
  </si>
  <si>
    <t>586K大原004</t>
  </si>
  <si>
    <t>Ⅱ-2062</t>
  </si>
  <si>
    <t>586K大原005</t>
  </si>
  <si>
    <t>Ⅱ-2063</t>
  </si>
  <si>
    <t>586D大原001</t>
  </si>
  <si>
    <t>Ⅰ-55017</t>
  </si>
  <si>
    <t>茅見</t>
  </si>
  <si>
    <t>586K茅見001</t>
  </si>
  <si>
    <t>Ⅱ-2074</t>
  </si>
  <si>
    <t>586K茅見002</t>
  </si>
  <si>
    <t>Ⅱ-2075</t>
  </si>
  <si>
    <t>586K茅見003</t>
  </si>
  <si>
    <t>Ⅰ-2683</t>
  </si>
  <si>
    <t>586K茅見004</t>
  </si>
  <si>
    <t>Ⅱ-2073</t>
  </si>
  <si>
    <t>586D茅見001</t>
  </si>
  <si>
    <t>Ⅱ-55032</t>
  </si>
  <si>
    <t>586D茅見002</t>
  </si>
  <si>
    <t>Ⅱ-55033</t>
  </si>
  <si>
    <t>586D茅見003</t>
  </si>
  <si>
    <t>Ⅱ-55035</t>
  </si>
  <si>
    <t>586D茅見004</t>
  </si>
  <si>
    <t>Ⅱ-55038-1</t>
  </si>
  <si>
    <t>586D茅見005</t>
  </si>
  <si>
    <t>Ⅱ-55038-2</t>
  </si>
  <si>
    <t>高下</t>
  </si>
  <si>
    <t>586K高下001</t>
  </si>
  <si>
    <t>Ⅰ-2055</t>
  </si>
  <si>
    <t>586K高下002</t>
  </si>
  <si>
    <t>Ⅱ-2057</t>
  </si>
  <si>
    <t>586K高下003</t>
  </si>
  <si>
    <t>Ⅱ-2058</t>
  </si>
  <si>
    <t>586D高下001</t>
  </si>
  <si>
    <t>Ⅱ-55019</t>
  </si>
  <si>
    <t>滝ノ尻</t>
  </si>
  <si>
    <t>586K滝ノ尻001</t>
  </si>
  <si>
    <t>Ⅰ-2681</t>
  </si>
  <si>
    <t>586D滝ノ尻001</t>
  </si>
  <si>
    <t>Ⅰ-55012</t>
  </si>
  <si>
    <t>586D滝ノ尻002</t>
  </si>
  <si>
    <t>Ⅰ-55013</t>
  </si>
  <si>
    <t>田中</t>
  </si>
  <si>
    <t>586K田中001</t>
  </si>
  <si>
    <t>Ⅱ-2064</t>
  </si>
  <si>
    <t>586D田中001</t>
  </si>
  <si>
    <t>Ⅰ-55023</t>
  </si>
  <si>
    <t>田浪</t>
  </si>
  <si>
    <t>586D田浪001</t>
  </si>
  <si>
    <t>Ⅱ-55001</t>
  </si>
  <si>
    <t>586D田浪002</t>
  </si>
  <si>
    <t>Ⅱ-55002-1</t>
  </si>
  <si>
    <t>586D田浪003</t>
  </si>
  <si>
    <t>Ⅱ-55002-2</t>
  </si>
  <si>
    <t>586D田浪004</t>
  </si>
  <si>
    <t>Ⅱ-55011</t>
  </si>
  <si>
    <t>長床</t>
  </si>
  <si>
    <t>586K長床001</t>
  </si>
  <si>
    <t>Ⅰ-1672</t>
  </si>
  <si>
    <t>586D長床001</t>
  </si>
  <si>
    <t>Ⅱ-55031</t>
  </si>
  <si>
    <t>戸島</t>
  </si>
  <si>
    <t>586K戸島001</t>
  </si>
  <si>
    <t>Ⅰ-1670</t>
  </si>
  <si>
    <t>586K戸島002</t>
  </si>
  <si>
    <t>Ⅱ-2069</t>
  </si>
  <si>
    <t>586K戸島003</t>
  </si>
  <si>
    <t>Ⅱ-2070</t>
  </si>
  <si>
    <t>586D戸島001</t>
  </si>
  <si>
    <t>Ⅱ-55024</t>
  </si>
  <si>
    <t>586D戸島002</t>
  </si>
  <si>
    <t>Ⅱ-55025</t>
  </si>
  <si>
    <t>586D戸島003</t>
  </si>
  <si>
    <t>Ⅱ-55026</t>
  </si>
  <si>
    <t>586D中町001</t>
  </si>
  <si>
    <t>Ⅰ-55027</t>
  </si>
  <si>
    <t>586D中谷001</t>
  </si>
  <si>
    <t>Ⅰ-55018</t>
  </si>
  <si>
    <t>586D西町001</t>
  </si>
  <si>
    <t>Ⅰ-55028</t>
  </si>
  <si>
    <t>野土路</t>
  </si>
  <si>
    <t>586K野土路001</t>
  </si>
  <si>
    <t>Ⅱ-2054</t>
  </si>
  <si>
    <t>586K野土路002</t>
  </si>
  <si>
    <t>Ⅱ-2055</t>
  </si>
  <si>
    <t>586D野土路001</t>
  </si>
  <si>
    <t>Ⅰ-55009</t>
  </si>
  <si>
    <t>586D野土路002</t>
  </si>
  <si>
    <t>Ⅱ-55003</t>
  </si>
  <si>
    <t>586D野土路003</t>
  </si>
  <si>
    <t>Ⅱ-55004</t>
  </si>
  <si>
    <t>586D野土路004</t>
  </si>
  <si>
    <t>Ⅱ-55005</t>
  </si>
  <si>
    <t>586D野土路005</t>
  </si>
  <si>
    <t>Ⅱ-55006</t>
  </si>
  <si>
    <t>586D野土路006</t>
  </si>
  <si>
    <t>Ⅱ-55007</t>
  </si>
  <si>
    <t>586D野土路007</t>
  </si>
  <si>
    <t>Ⅱ-55008</t>
  </si>
  <si>
    <t>586D野土路008</t>
  </si>
  <si>
    <t>Ⅱ-55010</t>
  </si>
  <si>
    <t>586D野土路009</t>
  </si>
  <si>
    <t>金ヶ谷</t>
  </si>
  <si>
    <t>586D野土路010</t>
  </si>
  <si>
    <t>長谷倉川</t>
  </si>
  <si>
    <t>東町</t>
  </si>
  <si>
    <t>586D東町001</t>
  </si>
  <si>
    <t>Ⅰ-55029</t>
  </si>
  <si>
    <t>二ツ橋</t>
  </si>
  <si>
    <t>586D二ツ橋001</t>
  </si>
  <si>
    <t>Ⅱ-55014-1</t>
  </si>
  <si>
    <t>586D二ツ橋002</t>
  </si>
  <si>
    <t>Ⅱ-55014-2</t>
  </si>
  <si>
    <t>586D二ツ橋003</t>
  </si>
  <si>
    <t>Ⅱ-55015-1</t>
  </si>
  <si>
    <t>586D二ツ橋004</t>
  </si>
  <si>
    <t>Ⅱ-55015-2</t>
  </si>
  <si>
    <t>586D二ツ橋005</t>
  </si>
  <si>
    <t>Ⅱ-55016</t>
  </si>
  <si>
    <t>町</t>
  </si>
  <si>
    <t>586K町001</t>
  </si>
  <si>
    <t>Ⅰ-1671</t>
  </si>
  <si>
    <t>586K町002</t>
  </si>
  <si>
    <t>Ⅰ-2682</t>
  </si>
  <si>
    <t>203K阿波001</t>
  </si>
  <si>
    <t>Ⅰ-1762</t>
  </si>
  <si>
    <t>210K大佐大井野001</t>
  </si>
  <si>
    <t>Ⅰ-1454</t>
  </si>
  <si>
    <t>211K麻宇那001</t>
  </si>
  <si>
    <t>Ⅰ-599</t>
  </si>
  <si>
    <t>212K牛窓町牛窓001</t>
  </si>
  <si>
    <t>Ⅰ-322</t>
  </si>
  <si>
    <t>213D今井001</t>
  </si>
  <si>
    <t>Ⅱ-15084</t>
  </si>
  <si>
    <t>214K赤野001</t>
  </si>
  <si>
    <t>Ⅰ-2650</t>
  </si>
  <si>
    <t>215K英田青野001</t>
  </si>
  <si>
    <t>Ⅰ-2044</t>
  </si>
  <si>
    <t>土砂災害警戒区域等の指定箇所一覧表（鏡野町）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カガミノ</t>
    </rPh>
    <rPh sb="20" eb="21">
      <t>チョウ</t>
    </rPh>
    <phoneticPr fontId="4"/>
  </si>
  <si>
    <t>奥津町</t>
  </si>
  <si>
    <t>井坂</t>
  </si>
  <si>
    <t>606K井坂001</t>
  </si>
  <si>
    <t>Ⅰ-2708</t>
  </si>
  <si>
    <t>606K井坂002</t>
  </si>
  <si>
    <t>Ⅱ-2219</t>
  </si>
  <si>
    <t>606K井坂003</t>
  </si>
  <si>
    <t>h-1</t>
  </si>
  <si>
    <t>606K井坂004</t>
  </si>
  <si>
    <t>h-2</t>
  </si>
  <si>
    <t>606D井坂001</t>
  </si>
  <si>
    <t>Ⅰ-62102</t>
  </si>
  <si>
    <t>606D井坂002</t>
  </si>
  <si>
    <t>Ⅰ-62094</t>
  </si>
  <si>
    <t>606D井坂003</t>
  </si>
  <si>
    <t>Ⅰ-62105</t>
  </si>
  <si>
    <t>奥津</t>
  </si>
  <si>
    <t>606K奥津001</t>
  </si>
  <si>
    <t>Ⅱ-2229-1</t>
  </si>
  <si>
    <t>606K奥津002</t>
  </si>
  <si>
    <t>Ⅱ-2229-2</t>
  </si>
  <si>
    <t>606K奥津003</t>
  </si>
  <si>
    <t>Ⅱ-2230</t>
  </si>
  <si>
    <t>606D奥津001</t>
  </si>
  <si>
    <t>Ⅰ-62056</t>
  </si>
  <si>
    <t>606D奥津002</t>
  </si>
  <si>
    <t>Ⅱ-62089</t>
  </si>
  <si>
    <t>606D奥津003</t>
  </si>
  <si>
    <t>Ⅱ-62055</t>
  </si>
  <si>
    <t>奥津川西</t>
  </si>
  <si>
    <t>606K奥津川西001</t>
  </si>
  <si>
    <t>Ⅰ-2704</t>
  </si>
  <si>
    <t>606K奥津川西002</t>
  </si>
  <si>
    <t>Ⅱ-2222-1</t>
  </si>
  <si>
    <t>606K奥津川西003</t>
  </si>
  <si>
    <t>Ⅱ-2222-2</t>
  </si>
  <si>
    <t>606K奥津川西004</t>
  </si>
  <si>
    <t>Ⅱ-2223</t>
  </si>
  <si>
    <t>606K奥津川西005</t>
  </si>
  <si>
    <t>Ⅱ-2224</t>
  </si>
  <si>
    <t>606K奥津川西006</t>
  </si>
  <si>
    <t>Ⅱ-2231</t>
  </si>
  <si>
    <t>606K奥津川西007</t>
  </si>
  <si>
    <t>Ⅱ-2232</t>
  </si>
  <si>
    <t>606K奥津川西008</t>
  </si>
  <si>
    <t>Ⅱ-2233</t>
  </si>
  <si>
    <t>606K奥津川西009</t>
  </si>
  <si>
    <t>奥津川西1</t>
  </si>
  <si>
    <t>606D奥津川西001</t>
  </si>
  <si>
    <t>Ⅰ-62040</t>
  </si>
  <si>
    <t>606D奥津川西002</t>
  </si>
  <si>
    <t>Ⅰ-62045</t>
  </si>
  <si>
    <t>606D奥津川西003</t>
  </si>
  <si>
    <t>Ⅱ-62047</t>
  </si>
  <si>
    <t>606D奥津川西004</t>
  </si>
  <si>
    <t>Ⅰ-62039-1</t>
  </si>
  <si>
    <t>606D奥津川西005</t>
  </si>
  <si>
    <t>Ⅰ-62039-2</t>
  </si>
  <si>
    <t>606D奥津川西006</t>
  </si>
  <si>
    <t>Ⅰ-62041</t>
  </si>
  <si>
    <t>606D奥津川西007</t>
  </si>
  <si>
    <t>Ⅰ-62042</t>
  </si>
  <si>
    <t>606D奥津川西008</t>
  </si>
  <si>
    <t>Ⅰ-62043</t>
  </si>
  <si>
    <t>606D奥津川西009</t>
  </si>
  <si>
    <t>Ⅰ-62077</t>
  </si>
  <si>
    <t>606D奥津川西010</t>
  </si>
  <si>
    <t>Ⅱ-62044</t>
  </si>
  <si>
    <t>606D奥津川西011</t>
  </si>
  <si>
    <t>Ⅱ-62046</t>
  </si>
  <si>
    <t>女原</t>
  </si>
  <si>
    <t>606K女原001</t>
  </si>
  <si>
    <t>Ⅰ-2709</t>
  </si>
  <si>
    <t>606D女原001</t>
  </si>
  <si>
    <t>Ⅰ-62101</t>
  </si>
  <si>
    <t>606K河内001</t>
  </si>
  <si>
    <t>606D河内001</t>
  </si>
  <si>
    <t>Ⅱ-62118</t>
  </si>
  <si>
    <t>至孝農</t>
  </si>
  <si>
    <t>606K至孝農001</t>
  </si>
  <si>
    <t>Ⅱ-2216-1</t>
  </si>
  <si>
    <t>606K至孝農002</t>
  </si>
  <si>
    <t>Ⅱ-2216-2</t>
  </si>
  <si>
    <t>606D至孝農001</t>
  </si>
  <si>
    <t>Ⅰ-62095</t>
  </si>
  <si>
    <t>606D至孝農002</t>
  </si>
  <si>
    <t>Ⅰ-62096</t>
  </si>
  <si>
    <t>下斎原</t>
  </si>
  <si>
    <t>606K下斎原001</t>
  </si>
  <si>
    <t>Ⅰ-2701</t>
  </si>
  <si>
    <t>606K下斎原002</t>
  </si>
  <si>
    <t>Ⅰ-2703</t>
  </si>
  <si>
    <t>606K下斎原003</t>
  </si>
  <si>
    <t>Ⅱ-2199-1</t>
  </si>
  <si>
    <t>606K下斎原004</t>
  </si>
  <si>
    <t>Ⅱ-2199-2</t>
  </si>
  <si>
    <t>606K下斎原005</t>
  </si>
  <si>
    <t>Ⅱ-2221</t>
  </si>
  <si>
    <t>606K下斎原006</t>
  </si>
  <si>
    <t>佐根井①</t>
  </si>
  <si>
    <t>606D下斎原001</t>
  </si>
  <si>
    <t>Ⅰ-62048</t>
  </si>
  <si>
    <t>606D下斎原002</t>
  </si>
  <si>
    <t>Ⅱ-62006</t>
  </si>
  <si>
    <t>606D下斎原003</t>
  </si>
  <si>
    <t>Ⅱ-62007</t>
  </si>
  <si>
    <t>606D下斎原004</t>
  </si>
  <si>
    <t>Ⅱ-62009</t>
  </si>
  <si>
    <t>606D下斎原005</t>
  </si>
  <si>
    <t>Ⅱ-62037</t>
  </si>
  <si>
    <t>606D下斎原007</t>
  </si>
  <si>
    <t>Ⅰ-62008</t>
  </si>
  <si>
    <t>606D下斎原008</t>
  </si>
  <si>
    <t>Ⅱ-62005</t>
  </si>
  <si>
    <t>606D下斎原009</t>
  </si>
  <si>
    <t>Ⅱ-62049</t>
  </si>
  <si>
    <t>杉</t>
  </si>
  <si>
    <t>606K杉001</t>
  </si>
  <si>
    <t>Ⅰ-2710</t>
  </si>
  <si>
    <t>606K杉002</t>
  </si>
  <si>
    <t>606K杉003</t>
  </si>
  <si>
    <t>606K杉004</t>
  </si>
  <si>
    <t>606D杉001</t>
  </si>
  <si>
    <t>Ⅰ-62117</t>
  </si>
  <si>
    <t>長藤</t>
  </si>
  <si>
    <t>606K長藤001</t>
  </si>
  <si>
    <t>Ⅱ-2227-1</t>
  </si>
  <si>
    <t>606K長藤002</t>
  </si>
  <si>
    <t>Ⅱ-2227-2</t>
  </si>
  <si>
    <t>606K長藤003</t>
  </si>
  <si>
    <t>Ⅱ-2227-3</t>
  </si>
  <si>
    <t>606K長藤004</t>
  </si>
  <si>
    <t>Ⅱ-2228</t>
  </si>
  <si>
    <t>606D長藤001</t>
  </si>
  <si>
    <t>Ⅱ-62052</t>
  </si>
  <si>
    <t>606D長藤003</t>
  </si>
  <si>
    <t>Ⅰ-62053</t>
  </si>
  <si>
    <t>606D長藤004</t>
  </si>
  <si>
    <t>Ⅱ-62054</t>
  </si>
  <si>
    <t>606D長藤005</t>
  </si>
  <si>
    <t>Ⅰ-62051</t>
  </si>
  <si>
    <t>西屋</t>
  </si>
  <si>
    <t>606K西屋001</t>
  </si>
  <si>
    <t>Ⅰ-1757</t>
  </si>
  <si>
    <t>606K西屋002</t>
  </si>
  <si>
    <t>Ⅱ-2220</t>
  </si>
  <si>
    <t>606D西屋001</t>
  </si>
  <si>
    <t>Ⅰ-62097</t>
  </si>
  <si>
    <t>606D西屋002</t>
  </si>
  <si>
    <t>Ⅰ-62098-1</t>
  </si>
  <si>
    <t>606D西屋003</t>
  </si>
  <si>
    <t>Ⅰ-62098-2</t>
  </si>
  <si>
    <t>606D西屋004</t>
  </si>
  <si>
    <t>Ⅰ-62098-3</t>
  </si>
  <si>
    <t>606D西屋005</t>
  </si>
  <si>
    <t>Ⅰ-62098-4</t>
  </si>
  <si>
    <t>606D西屋006</t>
  </si>
  <si>
    <t>Ⅰ-62099</t>
  </si>
  <si>
    <t>606D西屋007</t>
  </si>
  <si>
    <t>Ⅱ-62100</t>
  </si>
  <si>
    <t>箱</t>
  </si>
  <si>
    <t>606D箱001</t>
  </si>
  <si>
    <t>Ⅰ-62113</t>
  </si>
  <si>
    <t>606D箱002</t>
  </si>
  <si>
    <t>Ⅱ-62116</t>
  </si>
  <si>
    <t>606D箱003</t>
  </si>
  <si>
    <t>606D箱004</t>
  </si>
  <si>
    <t>Ⅰ-62114</t>
  </si>
  <si>
    <t>羽出</t>
  </si>
  <si>
    <t>606K羽出001</t>
  </si>
  <si>
    <t>Ⅰ-2705</t>
  </si>
  <si>
    <t>606K羽出002</t>
  </si>
  <si>
    <t>Ⅰ-2706</t>
  </si>
  <si>
    <t>606K羽出003</t>
  </si>
  <si>
    <t>Ⅰ-2707</t>
  </si>
  <si>
    <t>606K羽出004</t>
  </si>
  <si>
    <t>Ⅱ-2207</t>
  </si>
  <si>
    <t>606K羽出005</t>
  </si>
  <si>
    <t>Ⅱ-2208</t>
  </si>
  <si>
    <t>606K羽出006</t>
  </si>
  <si>
    <t>Ⅱ-2209</t>
  </si>
  <si>
    <t>606K羽出007</t>
  </si>
  <si>
    <t>Ⅱ-2210</t>
  </si>
  <si>
    <t>606K羽出008</t>
  </si>
  <si>
    <t>Ⅱ-2211</t>
  </si>
  <si>
    <t>606K羽出009</t>
  </si>
  <si>
    <t>Ⅱ-2212-1</t>
  </si>
  <si>
    <t>606K羽出010</t>
  </si>
  <si>
    <t>Ⅱ-2212-2</t>
  </si>
  <si>
    <t>606K羽出011</t>
  </si>
  <si>
    <t>Ⅱ-2213</t>
  </si>
  <si>
    <t>606K羽出012</t>
  </si>
  <si>
    <t>Ⅱ-2214</t>
  </si>
  <si>
    <t>606K羽出013</t>
  </si>
  <si>
    <t>Ⅱ-2215</t>
  </si>
  <si>
    <t>606K羽出014</t>
  </si>
  <si>
    <t>羽出1</t>
  </si>
  <si>
    <t>606K羽出015</t>
  </si>
  <si>
    <t>羽出2</t>
  </si>
  <si>
    <t>606K羽出016</t>
  </si>
  <si>
    <t>Ⅱ-2234</t>
  </si>
  <si>
    <t>606D羽出001</t>
  </si>
  <si>
    <t>Ⅰ-62001</t>
  </si>
  <si>
    <t>606D羽出002</t>
  </si>
  <si>
    <t>Ⅰ-62002</t>
  </si>
  <si>
    <t>606D羽出003</t>
  </si>
  <si>
    <t>Ⅰ-62003</t>
  </si>
  <si>
    <t>606D羽出004</t>
  </si>
  <si>
    <t>Ⅰ-62004</t>
  </si>
  <si>
    <t>606D羽出005</t>
  </si>
  <si>
    <t>Ⅰ-62086</t>
  </si>
  <si>
    <t>606D羽出006</t>
  </si>
  <si>
    <t>Ⅰ-62087</t>
  </si>
  <si>
    <t>606D羽出007</t>
  </si>
  <si>
    <t>Ⅰ-62091</t>
  </si>
  <si>
    <t>606D羽出008</t>
  </si>
  <si>
    <t>Ⅱ-62062</t>
  </si>
  <si>
    <t>606D羽出009</t>
  </si>
  <si>
    <t>Ⅱ-62063</t>
  </si>
  <si>
    <t>606D羽出010</t>
  </si>
  <si>
    <t>Ⅱ-62064</t>
  </si>
  <si>
    <t>606D羽出011</t>
  </si>
  <si>
    <t>Ⅱ-62065</t>
  </si>
  <si>
    <t>606D羽出012</t>
  </si>
  <si>
    <t>Ⅱ-62070</t>
  </si>
  <si>
    <t>606D羽出013</t>
  </si>
  <si>
    <t>Ⅱ-62071</t>
  </si>
  <si>
    <t>606D羽出014</t>
  </si>
  <si>
    <t>Ⅱ-62074</t>
  </si>
  <si>
    <t>606D羽出015</t>
  </si>
  <si>
    <t>Ⅱ-62075</t>
  </si>
  <si>
    <t>606D羽出016</t>
  </si>
  <si>
    <t>Ⅱ-62076</t>
  </si>
  <si>
    <t>606D羽出017</t>
  </si>
  <si>
    <t>Ⅱ-62088</t>
  </si>
  <si>
    <t>606D羽出018</t>
  </si>
  <si>
    <t>Ⅱ-62090</t>
  </si>
  <si>
    <t>606D羽出019</t>
  </si>
  <si>
    <t>Ⅱ-62092</t>
  </si>
  <si>
    <t>606D羽出020</t>
  </si>
  <si>
    <t>Ⅰ-62072</t>
  </si>
  <si>
    <t>606D羽出021</t>
  </si>
  <si>
    <t>Ⅰ-62083-1</t>
  </si>
  <si>
    <t>606D羽出022</t>
  </si>
  <si>
    <t>Ⅰ-62083-2</t>
  </si>
  <si>
    <t>606D羽出023</t>
  </si>
  <si>
    <t>Ⅰ-62083-3</t>
  </si>
  <si>
    <t>606D羽出024</t>
  </si>
  <si>
    <t>Ⅱ-62057</t>
  </si>
  <si>
    <t>606D羽出025</t>
  </si>
  <si>
    <t>Ⅱ-62084</t>
  </si>
  <si>
    <t>606D羽出026</t>
  </si>
  <si>
    <t>Ⅱ-62085</t>
  </si>
  <si>
    <t>羽出西谷</t>
  </si>
  <si>
    <t>606K羽出西谷001</t>
  </si>
  <si>
    <t>Ⅰ-2702</t>
  </si>
  <si>
    <t>606K羽出西谷002</t>
  </si>
  <si>
    <t>Ⅱ-2200</t>
  </si>
  <si>
    <t>606K羽出西谷003</t>
  </si>
  <si>
    <t>Ⅱ-2201</t>
  </si>
  <si>
    <t>606K羽出西谷004</t>
  </si>
  <si>
    <t>Ⅱ-2202</t>
  </si>
  <si>
    <t>606K羽出西谷005</t>
  </si>
  <si>
    <t>Ⅱ-2203</t>
  </si>
  <si>
    <t>606K羽出西谷006</t>
  </si>
  <si>
    <t>Ⅱ-2205</t>
  </si>
  <si>
    <t>606K羽出西谷007</t>
  </si>
  <si>
    <t>Ⅱ-2206</t>
  </si>
  <si>
    <t>606K羽出西谷008</t>
  </si>
  <si>
    <t>羽出西谷①</t>
  </si>
  <si>
    <t>606K羽出西谷009</t>
  </si>
  <si>
    <t>羽出西谷②-1</t>
  </si>
  <si>
    <t>606K羽出西谷010</t>
  </si>
  <si>
    <t>羽出西谷②-2</t>
  </si>
  <si>
    <t>606K羽出西谷011</t>
  </si>
  <si>
    <t>羽出西谷③</t>
  </si>
  <si>
    <t>606D羽出西谷001</t>
  </si>
  <si>
    <t>Ⅰ-62011</t>
  </si>
  <si>
    <t>606D羽出西谷002</t>
  </si>
  <si>
    <t>Ⅰ-62022</t>
  </si>
  <si>
    <t>606D羽出西谷003</t>
  </si>
  <si>
    <t>Ⅰ-62034</t>
  </si>
  <si>
    <t>606D羽出西谷004</t>
  </si>
  <si>
    <t>Ⅰ-62067</t>
  </si>
  <si>
    <t>606D羽出西谷005</t>
  </si>
  <si>
    <t>Ⅰ-62081</t>
  </si>
  <si>
    <t>606D羽出西谷006</t>
  </si>
  <si>
    <t>Ⅱ-62012</t>
  </si>
  <si>
    <t>606D羽出西谷007</t>
  </si>
  <si>
    <t>Ⅱ-62014</t>
  </si>
  <si>
    <t>606D羽出西谷008</t>
  </si>
  <si>
    <t>Ⅱ-62016</t>
  </si>
  <si>
    <t>606D羽出西谷009</t>
  </si>
  <si>
    <t>Ⅱ-62018</t>
  </si>
  <si>
    <t>606D羽出西谷010</t>
  </si>
  <si>
    <t>Ⅱ-62021</t>
  </si>
  <si>
    <t>606D羽出西谷011</t>
  </si>
  <si>
    <t>Ⅱ-62023</t>
  </si>
  <si>
    <t>606D羽出西谷012</t>
  </si>
  <si>
    <t>Ⅱ-62024</t>
  </si>
  <si>
    <t>606D羽出西谷013</t>
  </si>
  <si>
    <t>Ⅱ-62028</t>
  </si>
  <si>
    <t>606D羽出西谷014</t>
  </si>
  <si>
    <t>Ⅱ-62035</t>
  </si>
  <si>
    <t>606D羽出西谷015</t>
  </si>
  <si>
    <t>Ⅱ-62066</t>
  </si>
  <si>
    <t>606D羽出西谷016</t>
  </si>
  <si>
    <t>Ⅱ-62068</t>
  </si>
  <si>
    <t>606D羽出西谷017</t>
  </si>
  <si>
    <t>Ⅱ-62069</t>
  </si>
  <si>
    <t>606D羽出西谷018</t>
  </si>
  <si>
    <t>Ⅱ-62079</t>
  </si>
  <si>
    <t>606D羽出西谷019</t>
  </si>
  <si>
    <t>Ⅰ-62013</t>
  </si>
  <si>
    <t>606D羽出西谷020</t>
  </si>
  <si>
    <t>Ⅰ-62036</t>
  </si>
  <si>
    <t>606D羽出西谷021</t>
  </si>
  <si>
    <t>Ⅰ-62078</t>
  </si>
  <si>
    <t>606D羽出西谷022</t>
  </si>
  <si>
    <t>Ⅰ-62080</t>
  </si>
  <si>
    <t>606D羽出西谷023</t>
  </si>
  <si>
    <t>Ⅱ-62010</t>
  </si>
  <si>
    <t>606D羽出西谷024</t>
  </si>
  <si>
    <t>Ⅱ-62017</t>
  </si>
  <si>
    <t>606D羽出西谷025</t>
  </si>
  <si>
    <t>Ⅱ-62020</t>
  </si>
  <si>
    <t>606D羽出西谷026</t>
  </si>
  <si>
    <t>Ⅱ-62025</t>
  </si>
  <si>
    <t>606D羽出西谷027</t>
  </si>
  <si>
    <t>Ⅱ-62082</t>
  </si>
  <si>
    <t>養野</t>
  </si>
  <si>
    <t>606K養野001</t>
  </si>
  <si>
    <t>Ⅱ-2217</t>
  </si>
  <si>
    <t>606K養野002</t>
  </si>
  <si>
    <t>Ⅱ-2218</t>
  </si>
  <si>
    <t>606K養野003</t>
  </si>
  <si>
    <t>606K養野004</t>
  </si>
  <si>
    <t>606K養野005</t>
  </si>
  <si>
    <t>606D養野001</t>
  </si>
  <si>
    <t>Ⅰ-62103</t>
  </si>
  <si>
    <t>606D養野002</t>
  </si>
  <si>
    <t>Ⅰ-62104</t>
  </si>
  <si>
    <t>606D養野003</t>
  </si>
  <si>
    <t>Ⅰ-62106-1</t>
  </si>
  <si>
    <t>606D養野004</t>
  </si>
  <si>
    <t>Ⅰ-62106-2</t>
  </si>
  <si>
    <t>606D養野005</t>
  </si>
  <si>
    <t>Ⅰ-62108-1</t>
  </si>
  <si>
    <t>606D養野006</t>
  </si>
  <si>
    <t>Ⅰ-62108-2</t>
  </si>
  <si>
    <t>606D養野007</t>
  </si>
  <si>
    <t>Ⅰ-62109-1</t>
  </si>
  <si>
    <t>606D養野008</t>
  </si>
  <si>
    <t>Ⅰ-62109-2</t>
  </si>
  <si>
    <t>606D養野009</t>
  </si>
  <si>
    <t>Ⅱ-62107</t>
  </si>
  <si>
    <t>入</t>
  </si>
  <si>
    <t>606K入001</t>
  </si>
  <si>
    <t>中入-01</t>
  </si>
  <si>
    <t>606D入001</t>
  </si>
  <si>
    <t>Ⅱ-65099</t>
  </si>
  <si>
    <t>606D入002</t>
  </si>
  <si>
    <t>Ⅱ-65103</t>
  </si>
  <si>
    <t>岩屋</t>
  </si>
  <si>
    <t>606K岩屋001</t>
  </si>
  <si>
    <t>Ⅰ-1764</t>
  </si>
  <si>
    <t>606K岩屋002</t>
  </si>
  <si>
    <t>Ⅱ-2256</t>
  </si>
  <si>
    <t>606K岩屋003</t>
  </si>
  <si>
    <t>Ⅱ-2257</t>
  </si>
  <si>
    <t>606K岩屋004</t>
  </si>
  <si>
    <t>Ⅱ-2258</t>
  </si>
  <si>
    <t>606K岩屋005</t>
  </si>
  <si>
    <t>Ⅱ-2259</t>
  </si>
  <si>
    <t>606D岩屋001</t>
  </si>
  <si>
    <t>Ⅰ-65010</t>
  </si>
  <si>
    <t>606D岩屋002</t>
  </si>
  <si>
    <t>Ⅱ-65011</t>
  </si>
  <si>
    <t>606D岩屋003</t>
  </si>
  <si>
    <t>Ⅱ-65012</t>
  </si>
  <si>
    <t>小座</t>
  </si>
  <si>
    <t>606J小座001</t>
  </si>
  <si>
    <t>176</t>
  </si>
  <si>
    <t>606J小座002</t>
  </si>
  <si>
    <t>606K大町001</t>
  </si>
  <si>
    <t>Ⅰ-1765</t>
  </si>
  <si>
    <t>606K大町002</t>
  </si>
  <si>
    <t>Ⅱ-2260</t>
  </si>
  <si>
    <t>606K大町003</t>
  </si>
  <si>
    <t>Ⅱ-2261</t>
  </si>
  <si>
    <t>606K大町004</t>
  </si>
  <si>
    <t>Ⅱ-2263</t>
  </si>
  <si>
    <t>606K大町005</t>
  </si>
  <si>
    <t>Ⅱ-2264</t>
  </si>
  <si>
    <t>606K大町006</t>
  </si>
  <si>
    <t>Ⅱ-2265</t>
  </si>
  <si>
    <t>606K大町007</t>
  </si>
  <si>
    <t>Ⅱ-2273</t>
  </si>
  <si>
    <t>606K大町008</t>
  </si>
  <si>
    <t>Ⅱ-2274</t>
  </si>
  <si>
    <t>606K大町009</t>
  </si>
  <si>
    <t>Ⅱ-2275</t>
  </si>
  <si>
    <t>606K大町010</t>
  </si>
  <si>
    <t>Ⅱ-2276</t>
  </si>
  <si>
    <t>606D大町001</t>
  </si>
  <si>
    <t>Ⅰ-65014</t>
  </si>
  <si>
    <t>606D大町002</t>
  </si>
  <si>
    <t>Ⅰ-65015</t>
  </si>
  <si>
    <t>606D大町003</t>
  </si>
  <si>
    <t>Ⅰ-65016</t>
  </si>
  <si>
    <t>606D大町004</t>
  </si>
  <si>
    <t>Ⅰ-65070</t>
  </si>
  <si>
    <t>606D大町005</t>
  </si>
  <si>
    <t>Ⅰ-65075</t>
  </si>
  <si>
    <t>606D大町006</t>
  </si>
  <si>
    <t>Ⅱ-65017</t>
  </si>
  <si>
    <t>606D大町007</t>
  </si>
  <si>
    <t>Ⅱ-65018</t>
  </si>
  <si>
    <t>606D大町008</t>
  </si>
  <si>
    <t>Ⅱ-65071</t>
  </si>
  <si>
    <t>606D大町009</t>
  </si>
  <si>
    <t>Ⅱ-65072</t>
  </si>
  <si>
    <t>606D大町010</t>
  </si>
  <si>
    <t>Ⅱ-65073</t>
  </si>
  <si>
    <t>606D大町011</t>
  </si>
  <si>
    <t>Ⅱ-65074</t>
  </si>
  <si>
    <t>香々美</t>
  </si>
  <si>
    <t>606K香々美001</t>
  </si>
  <si>
    <t>Ⅰ-1773</t>
  </si>
  <si>
    <t>606D香々美001</t>
  </si>
  <si>
    <t>Ⅰ-65085</t>
  </si>
  <si>
    <t>606D香々美002</t>
  </si>
  <si>
    <t>Ⅰ-65086</t>
  </si>
  <si>
    <t>上森原</t>
  </si>
  <si>
    <t>606D上森原001</t>
  </si>
  <si>
    <t>Ⅱ-65042</t>
  </si>
  <si>
    <t>606D上森原002</t>
  </si>
  <si>
    <t>Ⅱ-65043</t>
  </si>
  <si>
    <t>越畑</t>
  </si>
  <si>
    <t>606K越畑001</t>
  </si>
  <si>
    <t>Ⅰ-2714</t>
  </si>
  <si>
    <t>606K越畑002</t>
  </si>
  <si>
    <t>Ⅱ-2253</t>
  </si>
  <si>
    <t>606K越畑003</t>
  </si>
  <si>
    <t>Ⅱ-2254</t>
  </si>
  <si>
    <t>606K越畑004</t>
  </si>
  <si>
    <t>Ⅱ-2255</t>
  </si>
  <si>
    <t>606D越畑001</t>
  </si>
  <si>
    <t>Ⅰ-65006</t>
  </si>
  <si>
    <t>606D越畑002</t>
  </si>
  <si>
    <t>Ⅰ-65002</t>
  </si>
  <si>
    <t>606D越畑003</t>
  </si>
  <si>
    <t>Ⅰ-65003</t>
  </si>
  <si>
    <t>606D越畑004</t>
  </si>
  <si>
    <t>Ⅰ-65005</t>
  </si>
  <si>
    <t>606D越畑005</t>
  </si>
  <si>
    <t>Ⅰ-65008</t>
  </si>
  <si>
    <t>606D越畑006</t>
  </si>
  <si>
    <t>Ⅱ-65001</t>
  </si>
  <si>
    <t>606D越畑007</t>
  </si>
  <si>
    <t>Ⅱ-65004</t>
  </si>
  <si>
    <t>606D越畑008</t>
  </si>
  <si>
    <t>Ⅱ-65007</t>
  </si>
  <si>
    <t>606D越畑009</t>
  </si>
  <si>
    <t>Ⅱ-65009</t>
  </si>
  <si>
    <t>真経</t>
  </si>
  <si>
    <t>606D真経001</t>
  </si>
  <si>
    <t>Ⅰ‐65069</t>
  </si>
  <si>
    <t>606D真経002</t>
  </si>
  <si>
    <t>Ⅰ‐65076</t>
  </si>
  <si>
    <t>606D真経003</t>
  </si>
  <si>
    <t>Ⅰ‐65077</t>
  </si>
  <si>
    <t>606D真経004</t>
  </si>
  <si>
    <t>Ⅰ‐65080</t>
  </si>
  <si>
    <t>606D真経005</t>
  </si>
  <si>
    <t>Ⅱ‐65067</t>
  </si>
  <si>
    <t>606D真経006</t>
  </si>
  <si>
    <t>Ⅱ‐65068</t>
  </si>
  <si>
    <t>606D真経007</t>
  </si>
  <si>
    <t>Ⅱ‐65078</t>
  </si>
  <si>
    <t>606D真経008</t>
  </si>
  <si>
    <t>Ⅱ-65079</t>
  </si>
  <si>
    <t>606D下原001</t>
  </si>
  <si>
    <t>Ⅰ-65106</t>
  </si>
  <si>
    <t>塚谷</t>
  </si>
  <si>
    <t>606D塚谷001</t>
  </si>
  <si>
    <t>Ⅱ-65036</t>
  </si>
  <si>
    <t>606D塚谷002</t>
  </si>
  <si>
    <t>Ⅱ-65037</t>
  </si>
  <si>
    <t>606D塚谷003</t>
  </si>
  <si>
    <t>Ⅱ-65038</t>
  </si>
  <si>
    <t>606D塚谷004</t>
  </si>
  <si>
    <t>塚谷-02</t>
  </si>
  <si>
    <t>貞永寺</t>
  </si>
  <si>
    <t>606K貞永寺001</t>
  </si>
  <si>
    <t>Ⅰ-2715</t>
  </si>
  <si>
    <t>606K貞永寺002</t>
  </si>
  <si>
    <t>Ⅱ-2297</t>
  </si>
  <si>
    <t>606K貞永寺003</t>
  </si>
  <si>
    <t>Ⅱ-2298</t>
  </si>
  <si>
    <t>606K貞永寺004</t>
  </si>
  <si>
    <t>Ⅱ-2299</t>
  </si>
  <si>
    <t>606D貞永寺001</t>
  </si>
  <si>
    <t>Ⅰ-65046</t>
  </si>
  <si>
    <t>606D貞永寺002</t>
  </si>
  <si>
    <t>Ⅰ-65047</t>
  </si>
  <si>
    <t>606D貞永寺003</t>
  </si>
  <si>
    <t>Ⅰ-65050</t>
  </si>
  <si>
    <t>606D貞永寺004</t>
  </si>
  <si>
    <t>Ⅰ-65087</t>
  </si>
  <si>
    <t>606D貞永寺005</t>
  </si>
  <si>
    <t>Ⅱ-65045</t>
  </si>
  <si>
    <t>606D貞永寺006</t>
  </si>
  <si>
    <t>Ⅱ-65049</t>
  </si>
  <si>
    <t>606J貞永寺001</t>
  </si>
  <si>
    <t>173</t>
  </si>
  <si>
    <t>寺和田</t>
  </si>
  <si>
    <t>606K寺和田001</t>
  </si>
  <si>
    <t>Ⅱ-2283</t>
  </si>
  <si>
    <t>606K寺和田002</t>
  </si>
  <si>
    <t>Ⅱ-2284</t>
  </si>
  <si>
    <t>606K寺和田003</t>
  </si>
  <si>
    <t>Ⅱ-2285</t>
  </si>
  <si>
    <t>606K寺和田004</t>
  </si>
  <si>
    <t>Ⅱ-2286</t>
  </si>
  <si>
    <t>606K寺和田005</t>
  </si>
  <si>
    <t>Ⅱ-2287</t>
  </si>
  <si>
    <t>606K寺和田006</t>
  </si>
  <si>
    <t>Ⅱ-2288</t>
  </si>
  <si>
    <t>606K寺和田007</t>
  </si>
  <si>
    <t>Ⅱ-2289</t>
  </si>
  <si>
    <t>606K寺和田008</t>
  </si>
  <si>
    <t>Ⅱ-2290</t>
  </si>
  <si>
    <t>606K寺和田009</t>
  </si>
  <si>
    <t>Ⅱ-2291</t>
  </si>
  <si>
    <t>606D寺和田001</t>
  </si>
  <si>
    <t>Ⅰ-65052</t>
  </si>
  <si>
    <t>606D寺和田002</t>
  </si>
  <si>
    <t>Ⅰ-65057</t>
  </si>
  <si>
    <t>606D寺和田003</t>
  </si>
  <si>
    <t>Ⅰ-65059</t>
  </si>
  <si>
    <t>606D寺和田004</t>
  </si>
  <si>
    <t>Ⅰ-65082</t>
  </si>
  <si>
    <t>606D寺和田005</t>
  </si>
  <si>
    <t>Ⅰ-65084</t>
  </si>
  <si>
    <t>606D寺和田006</t>
  </si>
  <si>
    <t>Ⅱ-65053</t>
  </si>
  <si>
    <t>606D寺和田007</t>
  </si>
  <si>
    <t>Ⅱ-65054</t>
  </si>
  <si>
    <t>606D寺和田008</t>
  </si>
  <si>
    <t>Ⅱ-65055</t>
  </si>
  <si>
    <t>606D寺和田009</t>
  </si>
  <si>
    <t>Ⅱ-65056</t>
  </si>
  <si>
    <t>606D寺和田010</t>
  </si>
  <si>
    <t>Ⅱ-65058</t>
  </si>
  <si>
    <t>606D寺和田011</t>
  </si>
  <si>
    <t>Ⅱ-65081</t>
  </si>
  <si>
    <t>606D寺和田012</t>
  </si>
  <si>
    <t>Ⅱ-65083</t>
  </si>
  <si>
    <t>606K土居001</t>
  </si>
  <si>
    <t>Ⅰ-1781</t>
  </si>
  <si>
    <t>606K土居002</t>
  </si>
  <si>
    <t>Ⅰ-2718</t>
  </si>
  <si>
    <t>606K土居003</t>
  </si>
  <si>
    <t>Ⅱ-2296</t>
  </si>
  <si>
    <t>606J土居001</t>
  </si>
  <si>
    <t>174</t>
  </si>
  <si>
    <t>606J土居002</t>
  </si>
  <si>
    <t>175</t>
  </si>
  <si>
    <t>606K中谷001</t>
  </si>
  <si>
    <t>Ⅰ-1774</t>
  </si>
  <si>
    <t>606K中谷002</t>
  </si>
  <si>
    <t>Ⅰ-1775</t>
  </si>
  <si>
    <t>606K中谷003</t>
  </si>
  <si>
    <t>Ⅰ-1777</t>
  </si>
  <si>
    <t>606K中谷004</t>
  </si>
  <si>
    <t>Ⅰ-1779</t>
  </si>
  <si>
    <t>606K中谷005</t>
  </si>
  <si>
    <t>Ⅰ-2716</t>
  </si>
  <si>
    <t>606K中谷006</t>
  </si>
  <si>
    <t>Ⅱ-2268</t>
  </si>
  <si>
    <t>606K中谷007</t>
  </si>
  <si>
    <t>Ⅱ-2269</t>
  </si>
  <si>
    <t>606K中谷008</t>
  </si>
  <si>
    <t>Ⅱ-2270</t>
  </si>
  <si>
    <t>606K中谷009</t>
  </si>
  <si>
    <t>Ⅱ-2271</t>
  </si>
  <si>
    <t>606K中谷010</t>
  </si>
  <si>
    <t>影-03</t>
  </si>
  <si>
    <t>606K中谷011</t>
  </si>
  <si>
    <t>湯指-01</t>
  </si>
  <si>
    <t>606D中谷001</t>
  </si>
  <si>
    <t>Ⅰ-65024-1</t>
  </si>
  <si>
    <t>606D中谷002</t>
  </si>
  <si>
    <t>Ⅰ-65024-2</t>
  </si>
  <si>
    <t>606D中谷003</t>
  </si>
  <si>
    <t>Ⅰ-65024-3</t>
  </si>
  <si>
    <t>606D中谷004</t>
  </si>
  <si>
    <t>Ⅰ-65024-4</t>
  </si>
  <si>
    <t>606D中谷005</t>
  </si>
  <si>
    <t>Ⅰ-65026</t>
  </si>
  <si>
    <t>606D中谷006</t>
  </si>
  <si>
    <t>Ⅰ-65027-1</t>
  </si>
  <si>
    <t>606D中谷007</t>
  </si>
  <si>
    <t>Ⅰ-65027-2</t>
  </si>
  <si>
    <t>606D中谷008</t>
  </si>
  <si>
    <t>Ⅰ-65028-1</t>
  </si>
  <si>
    <t>606D中谷009</t>
  </si>
  <si>
    <t>Ⅰ-65028-2</t>
  </si>
  <si>
    <t>606D中谷010</t>
  </si>
  <si>
    <t>Ⅰ-65028-3</t>
  </si>
  <si>
    <t>606D中谷011</t>
  </si>
  <si>
    <t>Ⅰ-65031</t>
  </si>
  <si>
    <t>606D中谷012</t>
  </si>
  <si>
    <t>Ⅰ-65033</t>
  </si>
  <si>
    <t>606D中谷013</t>
  </si>
  <si>
    <t>Ⅰ-65035</t>
  </si>
  <si>
    <t>606D中谷014</t>
  </si>
  <si>
    <t>Ⅰ-65090</t>
  </si>
  <si>
    <t>606D中谷015</t>
  </si>
  <si>
    <t>Ⅰ-65091</t>
  </si>
  <si>
    <t>606D中谷016</t>
  </si>
  <si>
    <t>Ⅰ-65095</t>
  </si>
  <si>
    <t>606D中谷017</t>
  </si>
  <si>
    <t>Ⅱ-65019</t>
  </si>
  <si>
    <t>606D中谷018</t>
  </si>
  <si>
    <t>Ⅱ-65020-1</t>
  </si>
  <si>
    <t>606D中谷019</t>
  </si>
  <si>
    <t>Ⅱ-65021</t>
  </si>
  <si>
    <t>606D中谷020</t>
  </si>
  <si>
    <t>Ⅱ-65022</t>
  </si>
  <si>
    <t>606D中谷021</t>
  </si>
  <si>
    <t>Ⅱ-65023-1</t>
  </si>
  <si>
    <t>606D中谷022</t>
  </si>
  <si>
    <t>Ⅱ-65023-2</t>
  </si>
  <si>
    <t>606D中谷023</t>
  </si>
  <si>
    <t>Ⅱ-65025</t>
  </si>
  <si>
    <t>606D中谷024</t>
  </si>
  <si>
    <t>Ⅱ-65029</t>
  </si>
  <si>
    <t>606D中谷025</t>
  </si>
  <si>
    <t>Ⅱ-65030</t>
  </si>
  <si>
    <t>606D中谷026</t>
  </si>
  <si>
    <t>Ⅱ-65032</t>
  </si>
  <si>
    <t>606D中谷027</t>
  </si>
  <si>
    <t>Ⅱ-65034</t>
  </si>
  <si>
    <t>606D中谷028</t>
  </si>
  <si>
    <t>Ⅱ-65089</t>
  </si>
  <si>
    <t>606D中谷029</t>
  </si>
  <si>
    <t>Ⅱ-65092</t>
  </si>
  <si>
    <t>606D中谷030</t>
  </si>
  <si>
    <t>Ⅱ-65093</t>
  </si>
  <si>
    <t>606D中谷031</t>
  </si>
  <si>
    <t>Ⅱ-65094</t>
  </si>
  <si>
    <t>606D中谷032</t>
  </si>
  <si>
    <t>Ⅱ-65096</t>
  </si>
  <si>
    <t>馬場</t>
  </si>
  <si>
    <t>606K馬場001</t>
  </si>
  <si>
    <t>606D馬場001</t>
  </si>
  <si>
    <t>Ⅱ-65039</t>
  </si>
  <si>
    <t>606D馬場002</t>
  </si>
  <si>
    <t>Ⅱ-65040</t>
  </si>
  <si>
    <t>606D馬場003</t>
  </si>
  <si>
    <t>Ⅱ-65041</t>
  </si>
  <si>
    <t>百谷</t>
  </si>
  <si>
    <t>606K百谷001</t>
  </si>
  <si>
    <t>Ⅰ‐1766</t>
  </si>
  <si>
    <t>606K百谷002</t>
  </si>
  <si>
    <t>Ⅰ‐1767</t>
  </si>
  <si>
    <t>606K百谷003</t>
  </si>
  <si>
    <t>Ⅱ‐2266</t>
  </si>
  <si>
    <t>606K百谷004</t>
  </si>
  <si>
    <t>Ⅱ‐2267</t>
  </si>
  <si>
    <t>606K百谷005</t>
  </si>
  <si>
    <t>Ⅱ‐2277</t>
  </si>
  <si>
    <t>606K百谷006</t>
  </si>
  <si>
    <t>Ⅱ‐2278</t>
  </si>
  <si>
    <t>606K百谷007</t>
  </si>
  <si>
    <t>Ⅱ‐2279</t>
  </si>
  <si>
    <t>606K百谷008</t>
  </si>
  <si>
    <t>Ⅱ‐2280</t>
  </si>
  <si>
    <t>606K百谷009</t>
  </si>
  <si>
    <t>Ⅱ‐2281</t>
  </si>
  <si>
    <t>606K百谷010</t>
  </si>
  <si>
    <t>Ⅱ‐2282</t>
  </si>
  <si>
    <t>606D百谷001</t>
  </si>
  <si>
    <t>Ⅰ-65013</t>
  </si>
  <si>
    <t>606D百谷002</t>
  </si>
  <si>
    <t>Ⅰ‐65062</t>
  </si>
  <si>
    <t>606D百谷003</t>
  </si>
  <si>
    <t>Ⅰ‐65063</t>
  </si>
  <si>
    <t>606D百谷004</t>
  </si>
  <si>
    <t>Ⅰ‐65064</t>
  </si>
  <si>
    <t>606D百谷005</t>
  </si>
  <si>
    <t>Ⅱ‐65060</t>
  </si>
  <si>
    <t>606D百谷006</t>
  </si>
  <si>
    <t>Ⅱ‐65061</t>
  </si>
  <si>
    <t>606D百谷007</t>
  </si>
  <si>
    <t>Ⅱ‐65065</t>
  </si>
  <si>
    <t>606D百谷008</t>
  </si>
  <si>
    <t>Ⅱ‐65066</t>
  </si>
  <si>
    <t>606K山城001</t>
  </si>
  <si>
    <t>Ⅰ-1780</t>
  </si>
  <si>
    <t>606K山城002</t>
  </si>
  <si>
    <t>Ⅰ-2717</t>
  </si>
  <si>
    <t>606K山城003</t>
  </si>
  <si>
    <t>Ⅱ-2272</t>
  </si>
  <si>
    <t>606K山城004</t>
  </si>
  <si>
    <t>山城上-01</t>
  </si>
  <si>
    <t>606D山城001</t>
  </si>
  <si>
    <t>Ⅰ-65097</t>
  </si>
  <si>
    <t>606D山城002</t>
  </si>
  <si>
    <t>Ⅱ-65100</t>
  </si>
  <si>
    <t>606D山城003</t>
  </si>
  <si>
    <t>Ⅱ-65101</t>
  </si>
  <si>
    <t>606D山城004</t>
  </si>
  <si>
    <t>Ⅱ-65102</t>
  </si>
  <si>
    <t>606D山城005</t>
  </si>
  <si>
    <t>Ⅱ-65104</t>
  </si>
  <si>
    <t>606D山城006</t>
  </si>
  <si>
    <t>Ⅱ-65105</t>
  </si>
  <si>
    <t>606K和田001</t>
  </si>
  <si>
    <t>Ⅱ-2292</t>
  </si>
  <si>
    <t>606K和田002</t>
  </si>
  <si>
    <t>Ⅱ-2293</t>
  </si>
  <si>
    <t>606K和田003</t>
  </si>
  <si>
    <t>Ⅱ-2294</t>
  </si>
  <si>
    <t>606K和田004</t>
  </si>
  <si>
    <t>Ⅱ-2295</t>
  </si>
  <si>
    <t>606D和田001</t>
  </si>
  <si>
    <t>Ⅰ-65051</t>
  </si>
  <si>
    <t>606D和田002</t>
  </si>
  <si>
    <t>Ⅱ-65088</t>
  </si>
  <si>
    <t>上斎原村</t>
  </si>
  <si>
    <t>上齋原</t>
  </si>
  <si>
    <t>606K上齋原001</t>
  </si>
  <si>
    <t>Ⅰ-1759</t>
  </si>
  <si>
    <t>606K上齋原002</t>
  </si>
  <si>
    <t>Ⅰ-1760</t>
  </si>
  <si>
    <t>606K上齋原003</t>
  </si>
  <si>
    <t>Ⅰ-1761</t>
  </si>
  <si>
    <t>606K上齋原004</t>
  </si>
  <si>
    <t>Ⅰ-2711</t>
  </si>
  <si>
    <t>606K上齋原005</t>
  </si>
  <si>
    <t>Ⅰ-2712</t>
  </si>
  <si>
    <t>606K上齋原006</t>
  </si>
  <si>
    <t>Ⅱ-2235</t>
  </si>
  <si>
    <t>606K上齋原007</t>
  </si>
  <si>
    <t>Ⅱ-2236</t>
  </si>
  <si>
    <t>606K上齋原008</t>
  </si>
  <si>
    <t>Ⅱ-2238</t>
  </si>
  <si>
    <t>606K上齋原009</t>
  </si>
  <si>
    <t>Ⅱ-2239</t>
  </si>
  <si>
    <t>606K上齋原010</t>
  </si>
  <si>
    <t>Ⅱ-2240</t>
  </si>
  <si>
    <t>606K上齋原011</t>
  </si>
  <si>
    <t>Ⅱ-2241</t>
  </si>
  <si>
    <t>606K上齋原012</t>
  </si>
  <si>
    <t>Ⅱ-2242</t>
  </si>
  <si>
    <t>606K上齋原013</t>
  </si>
  <si>
    <t>Ⅱ-2243</t>
  </si>
  <si>
    <t>606K上齋原014</t>
  </si>
  <si>
    <t>Ⅱ-2244</t>
  </si>
  <si>
    <t>606K上齋原015</t>
  </si>
  <si>
    <t>Ⅱ-2245</t>
  </si>
  <si>
    <t>606K上齋原016</t>
  </si>
  <si>
    <t>Ⅱ-2246</t>
  </si>
  <si>
    <t>606K上齋原017</t>
  </si>
  <si>
    <t>Ⅱ-2247</t>
  </si>
  <si>
    <t>606D上齋原001</t>
  </si>
  <si>
    <t>Ⅰ-63011</t>
  </si>
  <si>
    <t>606D上齋原002</t>
  </si>
  <si>
    <t>Ⅰ-63013</t>
  </si>
  <si>
    <t>606D上齋原003</t>
  </si>
  <si>
    <t>Ⅰ-63014</t>
  </si>
  <si>
    <t>606D上齋原004</t>
  </si>
  <si>
    <t>Ⅰ-63020</t>
  </si>
  <si>
    <t>606D上齋原005</t>
  </si>
  <si>
    <t>Ⅰ-63024</t>
  </si>
  <si>
    <t>606D上齋原006</t>
  </si>
  <si>
    <t>Ⅰ-63025</t>
  </si>
  <si>
    <t>606D上齋原007</t>
  </si>
  <si>
    <t>Ⅰ-63026</t>
  </si>
  <si>
    <t>606D上齋原008</t>
  </si>
  <si>
    <t>Ⅰ-63028</t>
  </si>
  <si>
    <t>606D上齋原009</t>
  </si>
  <si>
    <t>Ⅰ-63029</t>
  </si>
  <si>
    <t>606D上齋原010</t>
  </si>
  <si>
    <t>Ⅰ-63033</t>
  </si>
  <si>
    <t>606D上齋原011</t>
  </si>
  <si>
    <t>Ⅰ-63034</t>
  </si>
  <si>
    <t>606D上齋原012</t>
  </si>
  <si>
    <t>Ⅰ-63035</t>
  </si>
  <si>
    <t>606D上齋原013</t>
  </si>
  <si>
    <t>Ⅱ-63005</t>
  </si>
  <si>
    <t>606D上齋原014</t>
  </si>
  <si>
    <t>Ⅱ-63008</t>
  </si>
  <si>
    <t>606D上齋原015</t>
  </si>
  <si>
    <t>Ⅱ-63009</t>
  </si>
  <si>
    <t>606D上齋原016</t>
  </si>
  <si>
    <t>Ⅱ-63010</t>
  </si>
  <si>
    <t>606D上齋原017</t>
  </si>
  <si>
    <t>Ⅱ-63012</t>
  </si>
  <si>
    <t>606D上齋原018</t>
  </si>
  <si>
    <t>Ⅱ-63015</t>
  </si>
  <si>
    <t>606D上齋原019</t>
  </si>
  <si>
    <t>Ⅱ-63016</t>
  </si>
  <si>
    <t>606D上齋原020</t>
  </si>
  <si>
    <t>Ⅱ-63017</t>
  </si>
  <si>
    <t>606D上齋原021</t>
  </si>
  <si>
    <t>Ⅱ-63018</t>
  </si>
  <si>
    <t>606D上齋原022</t>
  </si>
  <si>
    <t>Ⅱ-63019</t>
  </si>
  <si>
    <t>606D上齋原023</t>
  </si>
  <si>
    <t>Ⅱ-63021</t>
  </si>
  <si>
    <t>606D上齋原024</t>
  </si>
  <si>
    <t>Ⅱ-63023</t>
  </si>
  <si>
    <t>606D上齋原025</t>
  </si>
  <si>
    <t>Ⅱ-63027</t>
  </si>
  <si>
    <t>606D上齋原026</t>
  </si>
  <si>
    <t>Ⅱ-63030</t>
  </si>
  <si>
    <t>606D上齋原027</t>
  </si>
  <si>
    <t>Ⅱ-63031</t>
  </si>
  <si>
    <t>606D上齋原028</t>
  </si>
  <si>
    <t>Ⅱ-63032</t>
  </si>
  <si>
    <t>606D上齋原029</t>
  </si>
  <si>
    <t>Ⅱ-63036</t>
  </si>
  <si>
    <t>606D上齋原030</t>
  </si>
  <si>
    <t>Ⅱ-63037</t>
  </si>
  <si>
    <t>606D上齋原031</t>
  </si>
  <si>
    <t>Ⅰ-63001</t>
  </si>
  <si>
    <t>606D上齋原032</t>
  </si>
  <si>
    <t>Ⅰ-63002-1</t>
  </si>
  <si>
    <t>606D上齋原033</t>
  </si>
  <si>
    <t>Ⅰ-63002-2</t>
  </si>
  <si>
    <t>606D上齋原034</t>
  </si>
  <si>
    <t>Ⅰ-63003</t>
  </si>
  <si>
    <t>606D上齋原035</t>
  </si>
  <si>
    <t>Ⅰ-63004</t>
  </si>
  <si>
    <t>606D上齋原036</t>
  </si>
  <si>
    <t>上齋原E</t>
  </si>
  <si>
    <t>606D上齋原037</t>
  </si>
  <si>
    <t>上齋原F</t>
  </si>
  <si>
    <t>606D上齋原038</t>
  </si>
  <si>
    <t>上齋原G</t>
  </si>
  <si>
    <t>606D上齋原039</t>
  </si>
  <si>
    <t>上齋原H</t>
  </si>
  <si>
    <t>富村</t>
  </si>
  <si>
    <t>大</t>
  </si>
  <si>
    <t>606K大001</t>
  </si>
  <si>
    <t>Ⅱ-2102</t>
  </si>
  <si>
    <t>606K大002</t>
  </si>
  <si>
    <t>Ⅱ-2103</t>
  </si>
  <si>
    <t>606K大003</t>
  </si>
  <si>
    <t>Ⅱ-2104</t>
  </si>
  <si>
    <t>606K大004</t>
  </si>
  <si>
    <t>Ⅱ-2105</t>
  </si>
  <si>
    <t>606D大001</t>
  </si>
  <si>
    <t>Ⅰ-59053-1</t>
  </si>
  <si>
    <t>606D大002</t>
  </si>
  <si>
    <t>Ⅰ-59053-2</t>
  </si>
  <si>
    <t>606D大003</t>
  </si>
  <si>
    <t>Ⅱ-59036</t>
  </si>
  <si>
    <t>606D大004</t>
  </si>
  <si>
    <t>Ⅱ-59037</t>
  </si>
  <si>
    <t>606D大005</t>
  </si>
  <si>
    <t>Ⅰ-59040</t>
  </si>
  <si>
    <t>606D大006</t>
  </si>
  <si>
    <t>Ⅰ-59054</t>
  </si>
  <si>
    <t>606D大007</t>
  </si>
  <si>
    <t>Ⅰ-59055</t>
  </si>
  <si>
    <t>606D大008</t>
  </si>
  <si>
    <t>Ⅰ-59056</t>
  </si>
  <si>
    <t>楠</t>
  </si>
  <si>
    <t>606K楠001</t>
  </si>
  <si>
    <t>Ⅰ-1666</t>
  </si>
  <si>
    <t>606K楠002</t>
  </si>
  <si>
    <t>Ⅱ-2106</t>
  </si>
  <si>
    <t>606K楠003</t>
  </si>
  <si>
    <t>Ⅱ-2107-1</t>
  </si>
  <si>
    <t>606K楠004</t>
  </si>
  <si>
    <t>Ⅱ-2107-2</t>
  </si>
  <si>
    <t>606D楠001</t>
  </si>
  <si>
    <t>Ⅱ-59058</t>
  </si>
  <si>
    <t>606D楠002</t>
  </si>
  <si>
    <t>Ⅱ-59059</t>
  </si>
  <si>
    <t>606D楠003</t>
  </si>
  <si>
    <t>Ⅱ-59061-1</t>
  </si>
  <si>
    <t>606D楠004</t>
  </si>
  <si>
    <t>Ⅱ-59061-2</t>
  </si>
  <si>
    <t>606D楠005</t>
  </si>
  <si>
    <t>Ⅰ-59060</t>
  </si>
  <si>
    <t>富仲間</t>
  </si>
  <si>
    <t>606K富仲間001</t>
  </si>
  <si>
    <t>Ⅱ-2114</t>
  </si>
  <si>
    <t>606K富仲間002</t>
  </si>
  <si>
    <t>Ⅱ-2115</t>
  </si>
  <si>
    <t>606K富仲間003</t>
  </si>
  <si>
    <t>Ⅱ-2116</t>
  </si>
  <si>
    <t>606K富仲間004</t>
  </si>
  <si>
    <t>Ⅱ-2117</t>
  </si>
  <si>
    <t>606D富仲間001</t>
  </si>
  <si>
    <t>Ⅱ-59062</t>
  </si>
  <si>
    <t>606D富仲間002</t>
  </si>
  <si>
    <t>Ⅱ-59063</t>
  </si>
  <si>
    <t>606D富仲間003</t>
  </si>
  <si>
    <t>Ⅱ-59064-1</t>
  </si>
  <si>
    <t>606D富仲間004</t>
  </si>
  <si>
    <t>Ⅱ-59064-2</t>
  </si>
  <si>
    <t>606D富仲間005</t>
  </si>
  <si>
    <t>Ⅱ-59066</t>
  </si>
  <si>
    <t>606D富仲間006</t>
  </si>
  <si>
    <t>Ⅱ-59067</t>
  </si>
  <si>
    <t>606D富仲間007</t>
  </si>
  <si>
    <t>Ⅱ-59068</t>
  </si>
  <si>
    <t>606D富仲間008</t>
  </si>
  <si>
    <t>Ⅱ-59072</t>
  </si>
  <si>
    <t>606D富仲間009</t>
  </si>
  <si>
    <t>Ⅰ-59041</t>
  </si>
  <si>
    <t>606D富仲間010</t>
  </si>
  <si>
    <t>Ⅰ-59069</t>
  </si>
  <si>
    <t>606D富仲間011</t>
  </si>
  <si>
    <t>Ⅰ-59070</t>
  </si>
  <si>
    <t>606D富仲間012</t>
  </si>
  <si>
    <t>Ⅰ-59071</t>
  </si>
  <si>
    <t>富西谷</t>
  </si>
  <si>
    <t>606K富西谷001</t>
  </si>
  <si>
    <t>Ⅰ-1654</t>
  </si>
  <si>
    <t>606K富西谷002</t>
  </si>
  <si>
    <t>Ⅰ-1655</t>
  </si>
  <si>
    <t>606K富西谷003</t>
  </si>
  <si>
    <t>Ⅰ-1665</t>
  </si>
  <si>
    <t>606K富西谷004</t>
  </si>
  <si>
    <t>Ⅰ-2688</t>
  </si>
  <si>
    <t>606K富西谷005</t>
  </si>
  <si>
    <t>Ⅱ-2092</t>
  </si>
  <si>
    <t>606K富西谷006</t>
  </si>
  <si>
    <t>Ⅱ-2093</t>
  </si>
  <si>
    <t>606K富西谷007</t>
  </si>
  <si>
    <t>Ⅱ-2094</t>
  </si>
  <si>
    <t>606K富西谷008</t>
  </si>
  <si>
    <t>Ⅱ-2100</t>
  </si>
  <si>
    <t>606K富西谷009</t>
  </si>
  <si>
    <t>Ⅱ-2101</t>
  </si>
  <si>
    <t>606K富西谷010</t>
  </si>
  <si>
    <t>Ⅱ-2108</t>
  </si>
  <si>
    <t>606K富西谷011</t>
  </si>
  <si>
    <t>Ⅱ-2109</t>
  </si>
  <si>
    <t>606K富西谷012</t>
  </si>
  <si>
    <t>Ⅲ-218</t>
  </si>
  <si>
    <t>606D富西谷001</t>
  </si>
  <si>
    <t>Ⅰ-59005</t>
  </si>
  <si>
    <t>606D富西谷002</t>
  </si>
  <si>
    <t>Ⅱ-59001-1</t>
  </si>
  <si>
    <t>606D富西谷003</t>
  </si>
  <si>
    <t>Ⅱ-59001-2</t>
  </si>
  <si>
    <t>606D富西谷004</t>
  </si>
  <si>
    <t>Ⅱ-59002-1</t>
  </si>
  <si>
    <t>606D富西谷005</t>
  </si>
  <si>
    <t>Ⅱ-59002-2</t>
  </si>
  <si>
    <t>606D富西谷006</t>
  </si>
  <si>
    <t>Ⅱ-59004</t>
  </si>
  <si>
    <t>606D富西谷007</t>
  </si>
  <si>
    <t>Ⅱ-59008</t>
  </si>
  <si>
    <t>606D富西谷008</t>
  </si>
  <si>
    <t>Ⅱ-59012</t>
  </si>
  <si>
    <t>606D富西谷009</t>
  </si>
  <si>
    <t>Ⅱ-59014</t>
  </si>
  <si>
    <t>606D富西谷010</t>
  </si>
  <si>
    <t>Ⅱ-59015</t>
  </si>
  <si>
    <t>606D富西谷011</t>
  </si>
  <si>
    <t>Ⅱ-59026</t>
  </si>
  <si>
    <t>606D富西谷012</t>
  </si>
  <si>
    <t>Ⅱ-59027</t>
  </si>
  <si>
    <t>606D富西谷013</t>
  </si>
  <si>
    <t>Ⅱ-59030</t>
  </si>
  <si>
    <t>606D富西谷014</t>
  </si>
  <si>
    <t>Ⅱ-59038</t>
  </si>
  <si>
    <t>606D富西谷015</t>
  </si>
  <si>
    <t>Ⅱ-59039</t>
  </si>
  <si>
    <t>606D富西谷016</t>
  </si>
  <si>
    <t>Ⅱ-59044</t>
  </si>
  <si>
    <t>606D富西谷017</t>
  </si>
  <si>
    <t>Ⅱ-59057</t>
  </si>
  <si>
    <t>606D富西谷018</t>
  </si>
  <si>
    <t>Ⅰ-59006</t>
  </si>
  <si>
    <t>606D富西谷019</t>
  </si>
  <si>
    <t>Ⅰ-59007</t>
  </si>
  <si>
    <t>606D富西谷020</t>
  </si>
  <si>
    <t>Ⅰ-59016</t>
  </si>
  <si>
    <t>606D富西谷021</t>
  </si>
  <si>
    <t>Ⅰ-59017</t>
  </si>
  <si>
    <t>606D富西谷022</t>
  </si>
  <si>
    <t>Ⅰ-59018</t>
  </si>
  <si>
    <t>606D富西谷023</t>
  </si>
  <si>
    <t>Ⅰ-59024</t>
  </si>
  <si>
    <t>606D富西谷024</t>
  </si>
  <si>
    <t>Ⅰ-59025</t>
  </si>
  <si>
    <t>606D富西谷025</t>
  </si>
  <si>
    <t>Ⅰ-59028</t>
  </si>
  <si>
    <t>606D富西谷026</t>
  </si>
  <si>
    <t>Ⅰ-59029</t>
  </si>
  <si>
    <t>606D富西谷027</t>
  </si>
  <si>
    <t>Ⅰ-59031</t>
  </si>
  <si>
    <t>606D富西谷028</t>
  </si>
  <si>
    <t>井手谷川-01</t>
  </si>
  <si>
    <t>606D富西谷029</t>
  </si>
  <si>
    <t>井手谷川-02</t>
  </si>
  <si>
    <t>606J富西谷001</t>
  </si>
  <si>
    <t>166</t>
  </si>
  <si>
    <t>富東谷</t>
  </si>
  <si>
    <t>606K富東谷001</t>
  </si>
  <si>
    <t>Ⅰ-1656</t>
  </si>
  <si>
    <t>606K富東谷002</t>
  </si>
  <si>
    <t>Ⅰ-1657</t>
  </si>
  <si>
    <t>606K富東谷003</t>
  </si>
  <si>
    <t>Ⅰ-1658</t>
  </si>
  <si>
    <t>606K富東谷004</t>
  </si>
  <si>
    <t>Ⅰ-1662</t>
  </si>
  <si>
    <t>606K富東谷005</t>
  </si>
  <si>
    <t>Ⅰ-2689</t>
  </si>
  <si>
    <t>606K富東谷006</t>
  </si>
  <si>
    <t>Ⅱ-2095</t>
  </si>
  <si>
    <t>606K富東谷007</t>
  </si>
  <si>
    <t>Ⅱ-2096</t>
  </si>
  <si>
    <t>606K富東谷008</t>
  </si>
  <si>
    <t>Ⅱ-2097</t>
  </si>
  <si>
    <t>606K富東谷009</t>
  </si>
  <si>
    <t>Ⅱ-2098</t>
  </si>
  <si>
    <t>606K富東谷010</t>
  </si>
  <si>
    <t>Ⅱ-2099</t>
  </si>
  <si>
    <t>606K富東谷011</t>
  </si>
  <si>
    <t>Ⅱ-2110</t>
  </si>
  <si>
    <t>606K富東谷012</t>
  </si>
  <si>
    <t>Ⅱ-2111</t>
  </si>
  <si>
    <t>606K富東谷013</t>
  </si>
  <si>
    <t>Ⅱ-2112</t>
  </si>
  <si>
    <t>606K富東谷014</t>
  </si>
  <si>
    <t>Ⅱ-2113</t>
  </si>
  <si>
    <t>606D富東谷001</t>
  </si>
  <si>
    <t>Ⅱ-59020</t>
  </si>
  <si>
    <t>606D富東谷002</t>
  </si>
  <si>
    <t>Ⅱ-59021</t>
  </si>
  <si>
    <t>606D富東谷003</t>
  </si>
  <si>
    <t>Ⅱ-59023</t>
  </si>
  <si>
    <t>606D富東谷004</t>
  </si>
  <si>
    <t>Ⅱ-59035</t>
  </si>
  <si>
    <t>606D富東谷005</t>
  </si>
  <si>
    <t>Ⅱ-59042</t>
  </si>
  <si>
    <t>606D富東谷006</t>
  </si>
  <si>
    <t>Ⅱ-59045</t>
  </si>
  <si>
    <t>606D富東谷007</t>
  </si>
  <si>
    <t>Ⅱ-59047</t>
  </si>
  <si>
    <t>606D富東谷008</t>
  </si>
  <si>
    <t>Ⅱ-59049</t>
  </si>
  <si>
    <t>606D富東谷009</t>
  </si>
  <si>
    <t>Ⅱ-59050</t>
  </si>
  <si>
    <t>606D富東谷010</t>
  </si>
  <si>
    <t>Ⅱ-59051</t>
  </si>
  <si>
    <t>606D富東谷011</t>
  </si>
  <si>
    <t>Ⅱ-59052</t>
  </si>
  <si>
    <t>606D富東谷012</t>
  </si>
  <si>
    <t>Ⅰ-59022</t>
  </si>
  <si>
    <t>606D富東谷013</t>
  </si>
  <si>
    <t>Ⅰ-59032-1</t>
  </si>
  <si>
    <t>606D富東谷014</t>
  </si>
  <si>
    <t>Ⅰ-59032-2</t>
  </si>
  <si>
    <t>606D富東谷015</t>
  </si>
  <si>
    <t>Ⅰ-59033</t>
  </si>
  <si>
    <t>606D富東谷016</t>
  </si>
  <si>
    <t>Ⅰ-59048</t>
  </si>
  <si>
    <t>606D富東谷017</t>
  </si>
  <si>
    <t>Ⅱ-59043</t>
  </si>
  <si>
    <t>土砂災害警戒区域等の指定箇所一覧表（勝央町）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ショウオウ</t>
    </rPh>
    <rPh sb="20" eb="21">
      <t>チョウ</t>
    </rPh>
    <phoneticPr fontId="4"/>
  </si>
  <si>
    <t>植月中</t>
  </si>
  <si>
    <t>622K植月中001</t>
  </si>
  <si>
    <t>Ⅱ-2505</t>
  </si>
  <si>
    <t>622K植月中002</t>
  </si>
  <si>
    <t>Ⅲ-0225</t>
  </si>
  <si>
    <t>622K植月中003</t>
  </si>
  <si>
    <t>Ⅲ-0226</t>
  </si>
  <si>
    <t>622D植月中001</t>
  </si>
  <si>
    <t>Ⅰ-70001</t>
  </si>
  <si>
    <t>622D植月中002</t>
  </si>
  <si>
    <t>Ⅰ-70006</t>
  </si>
  <si>
    <t>622D植月中003</t>
  </si>
  <si>
    <t>Ⅲ-70002</t>
  </si>
  <si>
    <t>622D植月中004</t>
  </si>
  <si>
    <t>Ⅲ-70007</t>
  </si>
  <si>
    <t>植月東</t>
  </si>
  <si>
    <t>622K植月東001</t>
  </si>
  <si>
    <t>Ⅱ-2504</t>
  </si>
  <si>
    <t>622J植月東001</t>
  </si>
  <si>
    <t>188</t>
  </si>
  <si>
    <t>622D岡001</t>
  </si>
  <si>
    <t>Ⅰ-70013</t>
  </si>
  <si>
    <t>622D岡002</t>
  </si>
  <si>
    <t>Ⅱ-70012-1</t>
  </si>
  <si>
    <t>622D岡003</t>
  </si>
  <si>
    <t>Ⅱ-70012-2</t>
  </si>
  <si>
    <t>小矢田</t>
  </si>
  <si>
    <t>622K小矢田001</t>
  </si>
  <si>
    <t>Ⅱ-2506</t>
  </si>
  <si>
    <t>上香山</t>
  </si>
  <si>
    <t>622K上香山001</t>
  </si>
  <si>
    <t>Ⅱ-2513</t>
  </si>
  <si>
    <t>622K上香山002</t>
  </si>
  <si>
    <t>Ⅱ-2514</t>
  </si>
  <si>
    <t>622J上香山001</t>
  </si>
  <si>
    <t>187</t>
  </si>
  <si>
    <t>黒坂</t>
  </si>
  <si>
    <t>622J黒坂001</t>
  </si>
  <si>
    <t>186</t>
  </si>
  <si>
    <t>曽井</t>
  </si>
  <si>
    <t>622K曽井001</t>
  </si>
  <si>
    <t>Ⅰ-1909</t>
  </si>
  <si>
    <t>622K曽井002</t>
  </si>
  <si>
    <t>Ⅱ-2510</t>
  </si>
  <si>
    <t>622K曽井003</t>
  </si>
  <si>
    <t>Ⅱ-2511</t>
  </si>
  <si>
    <t>622K曽井004</t>
  </si>
  <si>
    <t>Ⅱ-2512</t>
  </si>
  <si>
    <t>622D曽井001</t>
  </si>
  <si>
    <t>Ⅱ-70008</t>
  </si>
  <si>
    <t>622D曽井002</t>
  </si>
  <si>
    <t>Ⅱ-70009</t>
  </si>
  <si>
    <t>平</t>
  </si>
  <si>
    <t>622K平001</t>
  </si>
  <si>
    <t>Ⅰ-1910</t>
  </si>
  <si>
    <t>622K平002</t>
  </si>
  <si>
    <t>Ⅲ-0227</t>
  </si>
  <si>
    <t>622D平001</t>
  </si>
  <si>
    <t>Ⅰ-70003</t>
  </si>
  <si>
    <t>為本</t>
  </si>
  <si>
    <t>622K為本001</t>
  </si>
  <si>
    <t>Ⅲ-0224</t>
  </si>
  <si>
    <t>622D為本001</t>
  </si>
  <si>
    <t>Ⅱ-70004</t>
  </si>
  <si>
    <t>豊久田</t>
  </si>
  <si>
    <t>622K豊久田001</t>
  </si>
  <si>
    <t>Ⅰ-1905</t>
  </si>
  <si>
    <t>622K豊久田002</t>
  </si>
  <si>
    <t>Ⅱ-2507</t>
  </si>
  <si>
    <t>622K豊久田003</t>
  </si>
  <si>
    <t>Ⅱ-2508</t>
  </si>
  <si>
    <t>622J豊久田001</t>
  </si>
  <si>
    <t>185</t>
  </si>
  <si>
    <t>畑屋</t>
  </si>
  <si>
    <t>622K畑屋001</t>
  </si>
  <si>
    <t>Ⅰ-1912</t>
  </si>
  <si>
    <t>福吉</t>
  </si>
  <si>
    <t>622K福吉001</t>
  </si>
  <si>
    <t>Ⅰ-1913</t>
  </si>
  <si>
    <t>土砂災害警戒区域等の指定箇所一覧表（奈義町）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ナギ</t>
    </rPh>
    <rPh sb="20" eb="21">
      <t>チョウ</t>
    </rPh>
    <phoneticPr fontId="4"/>
  </si>
  <si>
    <t>623K小坂001</t>
  </si>
  <si>
    <t>Ⅰ-1918</t>
  </si>
  <si>
    <t>623K小坂002</t>
  </si>
  <si>
    <t>Ⅰ-1920</t>
  </si>
  <si>
    <t>623K小坂003</t>
  </si>
  <si>
    <t>Ⅰ-2748</t>
  </si>
  <si>
    <t>623K小坂004</t>
  </si>
  <si>
    <t>26日</t>
  </si>
  <si>
    <t>Ⅱ-2518</t>
  </si>
  <si>
    <t>623K小坂005</t>
  </si>
  <si>
    <t>Ⅱ-2519</t>
  </si>
  <si>
    <t>623D小坂001</t>
  </si>
  <si>
    <t>Ⅰ-71012</t>
  </si>
  <si>
    <t>623D小坂002</t>
  </si>
  <si>
    <t>Ⅱ-71011</t>
  </si>
  <si>
    <t>623D小坂003</t>
  </si>
  <si>
    <t>Ⅱ-71021</t>
  </si>
  <si>
    <t>623D小坂004</t>
  </si>
  <si>
    <t>Ⅱ-71022</t>
  </si>
  <si>
    <t>623D小坂005</t>
  </si>
  <si>
    <t>Ⅱ-71023</t>
  </si>
  <si>
    <t>623D小坂006</t>
  </si>
  <si>
    <t>Ⅱ-71024</t>
  </si>
  <si>
    <t>623D小坂007</t>
  </si>
  <si>
    <t>Ⅱ-71025</t>
  </si>
  <si>
    <t>623D小坂008</t>
  </si>
  <si>
    <t>Ⅱ-71026</t>
  </si>
  <si>
    <t>623D小坂009</t>
  </si>
  <si>
    <t>Ⅱ-71027</t>
  </si>
  <si>
    <t>623D小坂010</t>
  </si>
  <si>
    <t>Ⅱ-71028</t>
  </si>
  <si>
    <t>623D小坂011</t>
  </si>
  <si>
    <t>Ⅱ-71029</t>
  </si>
  <si>
    <t>623D小坂012</t>
  </si>
  <si>
    <t>Ⅰ-71013</t>
  </si>
  <si>
    <t>623J小坂001</t>
  </si>
  <si>
    <t>190</t>
  </si>
  <si>
    <t>上町川</t>
  </si>
  <si>
    <t>623K上町川001</t>
  </si>
  <si>
    <t>Ⅰ-1914</t>
  </si>
  <si>
    <t>関本</t>
  </si>
  <si>
    <t>623D関本001</t>
  </si>
  <si>
    <t>Ⅰ-71016</t>
  </si>
  <si>
    <t>623D関本002</t>
  </si>
  <si>
    <t>Ⅱ-71014-1</t>
  </si>
  <si>
    <t>623D関本003</t>
  </si>
  <si>
    <t>Ⅱ-71014-2</t>
  </si>
  <si>
    <t>623D関本004</t>
  </si>
  <si>
    <t>Ⅱ-71015</t>
  </si>
  <si>
    <t>623J関本001</t>
  </si>
  <si>
    <t>奈義北</t>
  </si>
  <si>
    <t>滝本</t>
  </si>
  <si>
    <t>623J滝本001</t>
  </si>
  <si>
    <t>滝本広岡</t>
  </si>
  <si>
    <t>623K西原001</t>
  </si>
  <si>
    <t>Ⅰ-2750</t>
  </si>
  <si>
    <t>623D西原001</t>
  </si>
  <si>
    <t>Ⅱ-71034</t>
  </si>
  <si>
    <t>623D西原002</t>
  </si>
  <si>
    <t>Ⅱ-71035</t>
  </si>
  <si>
    <t>623K広岡001</t>
  </si>
  <si>
    <t>Ⅰ-1922</t>
  </si>
  <si>
    <t>馬桑</t>
  </si>
  <si>
    <t>623K馬桑001</t>
  </si>
  <si>
    <t>Ⅰ-1921</t>
  </si>
  <si>
    <t>623K馬桑002</t>
  </si>
  <si>
    <t>Ⅱ-2515</t>
  </si>
  <si>
    <t>623K馬桑003</t>
  </si>
  <si>
    <t>Ⅱ-2516</t>
  </si>
  <si>
    <t>623K馬桑004</t>
  </si>
  <si>
    <t>Ⅱ-2517</t>
  </si>
  <si>
    <t>623D馬桑001</t>
  </si>
  <si>
    <t>Ⅰ-71001</t>
  </si>
  <si>
    <t>623D馬桑002</t>
  </si>
  <si>
    <t>Ⅰ-71003</t>
  </si>
  <si>
    <t>623D馬桑003</t>
  </si>
  <si>
    <t>Ⅰ-71004</t>
  </si>
  <si>
    <t>623D馬桑004</t>
  </si>
  <si>
    <t>Ⅰ-71005</t>
  </si>
  <si>
    <t>623D馬桑006</t>
  </si>
  <si>
    <t>Ⅰ-71017</t>
  </si>
  <si>
    <t>623D馬桑007</t>
  </si>
  <si>
    <t>Ⅰ-71019</t>
  </si>
  <si>
    <t>623D馬桑008</t>
  </si>
  <si>
    <t>Ⅱ-71002</t>
  </si>
  <si>
    <t>623D馬桑009</t>
  </si>
  <si>
    <t>Ⅱ-71006</t>
  </si>
  <si>
    <t>623D馬桑010</t>
  </si>
  <si>
    <t>Ⅱ-71007</t>
  </si>
  <si>
    <t>623D馬桑011</t>
  </si>
  <si>
    <t>Ⅱ-71008</t>
  </si>
  <si>
    <t>623D馬桑012</t>
  </si>
  <si>
    <t>Ⅱ-71009</t>
  </si>
  <si>
    <t>623D馬桑013</t>
  </si>
  <si>
    <t>Ⅱ-71010</t>
  </si>
  <si>
    <t>623D馬桑014</t>
  </si>
  <si>
    <t>Ⅱ-71018</t>
  </si>
  <si>
    <t>623D馬桑015</t>
  </si>
  <si>
    <t>Ⅱ-71020</t>
  </si>
  <si>
    <t>皆木</t>
  </si>
  <si>
    <t>623K皆木001</t>
  </si>
  <si>
    <t>Ⅰ-1915</t>
  </si>
  <si>
    <t>623K皆木002</t>
  </si>
  <si>
    <t>Ⅰ-1917</t>
  </si>
  <si>
    <t>623K皆木003</t>
  </si>
  <si>
    <t>Ⅰ-2749</t>
  </si>
  <si>
    <t>623K皆木004</t>
  </si>
  <si>
    <t>Ⅱ-2523</t>
  </si>
  <si>
    <t>623K皆木005</t>
  </si>
  <si>
    <t>Ⅱ-2524</t>
  </si>
  <si>
    <t>623K皆木006</t>
  </si>
  <si>
    <t>Ⅱ-2525</t>
  </si>
  <si>
    <t>623K皆木007</t>
  </si>
  <si>
    <t>Ⅱ-2526</t>
  </si>
  <si>
    <t>623D皆木001</t>
  </si>
  <si>
    <t>Ⅰ-71040</t>
  </si>
  <si>
    <t>623D皆木002</t>
  </si>
  <si>
    <t>Ⅱ-71030</t>
  </si>
  <si>
    <t>623D皆木003</t>
  </si>
  <si>
    <t>Ⅱ-71031</t>
  </si>
  <si>
    <t>623D皆木004</t>
  </si>
  <si>
    <t>Ⅱ-71032</t>
  </si>
  <si>
    <t>623D皆木005</t>
  </si>
  <si>
    <t>Ⅱ-71033</t>
  </si>
  <si>
    <t>623D皆木006</t>
  </si>
  <si>
    <t>Ⅱ-71036</t>
  </si>
  <si>
    <t>623D皆木007</t>
  </si>
  <si>
    <t>Ⅱ-71037</t>
  </si>
  <si>
    <t>623D皆木008</t>
  </si>
  <si>
    <t>Ⅱ-71038</t>
  </si>
  <si>
    <t>623D皆木009</t>
  </si>
  <si>
    <t>Ⅱ-71039</t>
  </si>
  <si>
    <t>623D皆木010</t>
  </si>
  <si>
    <t>Ⅱ-71041</t>
  </si>
  <si>
    <t>623D皆木011</t>
  </si>
  <si>
    <t>Ⅱ-71042</t>
  </si>
  <si>
    <t>宮内</t>
  </si>
  <si>
    <t>623J宮内001</t>
  </si>
  <si>
    <t>189</t>
  </si>
  <si>
    <t>土砂災害警戒区域等の指定箇所一覧表（西粟倉村）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ニシアワクラ</t>
    </rPh>
    <rPh sb="21" eb="22">
      <t>ソン</t>
    </rPh>
    <phoneticPr fontId="4"/>
  </si>
  <si>
    <t>筏津</t>
  </si>
  <si>
    <t>643K筏津001</t>
  </si>
  <si>
    <t>Ⅰ-1971</t>
  </si>
  <si>
    <t>大茅</t>
  </si>
  <si>
    <t>643K大茅001</t>
  </si>
  <si>
    <t>Ⅱ-2545</t>
  </si>
  <si>
    <t>643K大茅002</t>
  </si>
  <si>
    <t>Ⅱ-2546</t>
  </si>
  <si>
    <t>643K大茅003</t>
  </si>
  <si>
    <t>Ⅱ-2547</t>
  </si>
  <si>
    <t>643D大茅001</t>
  </si>
  <si>
    <t>Ⅰ-75002</t>
  </si>
  <si>
    <t>643D大茅002</t>
  </si>
  <si>
    <t>Ⅰ-75003</t>
  </si>
  <si>
    <t>643D大茅003</t>
  </si>
  <si>
    <t>Ⅰ-75004</t>
  </si>
  <si>
    <t>643D大茅004</t>
  </si>
  <si>
    <t>Ⅰ-75005</t>
  </si>
  <si>
    <t>643D大茅005</t>
  </si>
  <si>
    <t>Ⅰ-75006</t>
  </si>
  <si>
    <t>643D大茅006</t>
  </si>
  <si>
    <t>Ⅰ-75007</t>
  </si>
  <si>
    <t>643D大茅007</t>
  </si>
  <si>
    <t>Ⅰ-75008</t>
  </si>
  <si>
    <t>643D大茅008</t>
  </si>
  <si>
    <t>Ⅰ-75009</t>
  </si>
  <si>
    <t>643D大茅009</t>
  </si>
  <si>
    <t>Ⅰ-75010</t>
  </si>
  <si>
    <t>643D大茅010</t>
  </si>
  <si>
    <t>Ⅰ-75011</t>
  </si>
  <si>
    <t>643D大茅011</t>
  </si>
  <si>
    <t>Ⅰ-75013</t>
  </si>
  <si>
    <t>影石</t>
  </si>
  <si>
    <t>643K影石001</t>
  </si>
  <si>
    <t>Ⅰ-1966</t>
  </si>
  <si>
    <t>643K影石002</t>
  </si>
  <si>
    <t>Ⅰ-1968</t>
  </si>
  <si>
    <t>643K影石003</t>
  </si>
  <si>
    <t>Ⅰ-1969</t>
  </si>
  <si>
    <t>643K影石004</t>
  </si>
  <si>
    <t>Ⅰ-2757</t>
  </si>
  <si>
    <t>643K影石005</t>
  </si>
  <si>
    <t>Ⅰ-2758</t>
  </si>
  <si>
    <t>643K影石006</t>
  </si>
  <si>
    <t>Ⅰ-2759</t>
  </si>
  <si>
    <t>643K影石007</t>
  </si>
  <si>
    <t>Ⅰ-2760</t>
  </si>
  <si>
    <t>643K影石008</t>
  </si>
  <si>
    <t>Ⅱ-2548</t>
  </si>
  <si>
    <t>643K影石009</t>
  </si>
  <si>
    <t>Ⅱ-2549</t>
  </si>
  <si>
    <t>643K影石010</t>
  </si>
  <si>
    <t>Ⅱ-2550</t>
  </si>
  <si>
    <t>643K影石011</t>
  </si>
  <si>
    <t>Ⅱ-2551</t>
  </si>
  <si>
    <t>643D影石001</t>
  </si>
  <si>
    <t>Ⅰ-75018</t>
  </si>
  <si>
    <t>643D影石002</t>
  </si>
  <si>
    <t>Ⅰ-75019</t>
  </si>
  <si>
    <t>643D影石003</t>
  </si>
  <si>
    <t>Ⅰ-75021</t>
  </si>
  <si>
    <t>643D影石004</t>
  </si>
  <si>
    <t>Ⅰ-75022</t>
  </si>
  <si>
    <t>643D影石005</t>
  </si>
  <si>
    <t>Ⅰ-75025</t>
  </si>
  <si>
    <t>643D影石006</t>
  </si>
  <si>
    <t>Ⅰ-75029</t>
  </si>
  <si>
    <t>643D影石007</t>
  </si>
  <si>
    <t>Ⅰ-75032</t>
  </si>
  <si>
    <t>643D影石008</t>
  </si>
  <si>
    <t>Ⅰ-75035</t>
  </si>
  <si>
    <t>643D影石009</t>
  </si>
  <si>
    <t>Ⅰ-75036</t>
  </si>
  <si>
    <t>643D影石010</t>
  </si>
  <si>
    <t>Ⅰ-75039</t>
  </si>
  <si>
    <t>643D影石011</t>
  </si>
  <si>
    <t>Ⅰ-75040</t>
  </si>
  <si>
    <t>643D影石012</t>
  </si>
  <si>
    <t>Ⅰ-75047</t>
  </si>
  <si>
    <t>643D影石013</t>
  </si>
  <si>
    <t>Ⅰ-75048</t>
  </si>
  <si>
    <t>643D影石014</t>
  </si>
  <si>
    <t>Ⅰ-75049</t>
  </si>
  <si>
    <t>643D影石015</t>
  </si>
  <si>
    <t>Ⅰ-75053</t>
  </si>
  <si>
    <t>643D影石016</t>
  </si>
  <si>
    <t>Ⅰ-75055</t>
  </si>
  <si>
    <t>643D影石018</t>
  </si>
  <si>
    <t>Ⅱ-75020</t>
  </si>
  <si>
    <t>643D影石019</t>
  </si>
  <si>
    <t>Ⅱ-75023</t>
  </si>
  <si>
    <t>643D影石020</t>
  </si>
  <si>
    <t>Ⅱ-75024</t>
  </si>
  <si>
    <t>643D影石021</t>
  </si>
  <si>
    <t>Ⅱ-75026</t>
  </si>
  <si>
    <t>643D影石022</t>
  </si>
  <si>
    <t>Ⅱ-75027</t>
  </si>
  <si>
    <t>643D影石023</t>
  </si>
  <si>
    <t>Ⅱ-75028</t>
  </si>
  <si>
    <t>643D影石024</t>
  </si>
  <si>
    <t>Ⅱ-75030</t>
  </si>
  <si>
    <t>643D影石025</t>
  </si>
  <si>
    <t>Ⅱ-75031</t>
  </si>
  <si>
    <t>643D影石026</t>
  </si>
  <si>
    <t>Ⅱ-75033</t>
  </si>
  <si>
    <t>643D影石027</t>
  </si>
  <si>
    <t>Ⅱ-75034</t>
  </si>
  <si>
    <t>643D影石028</t>
  </si>
  <si>
    <t>Ⅱ-75037</t>
  </si>
  <si>
    <t>643D影石029</t>
  </si>
  <si>
    <t>Ⅱ-75038</t>
  </si>
  <si>
    <t>643D影石030</t>
  </si>
  <si>
    <t>Ⅱ-75041</t>
  </si>
  <si>
    <t>643D影石031</t>
  </si>
  <si>
    <t>Ⅱ-75042</t>
  </si>
  <si>
    <t>643D影石032</t>
  </si>
  <si>
    <t>Ⅱ-75043</t>
  </si>
  <si>
    <t>643D影石033</t>
  </si>
  <si>
    <t>Ⅱ-75044</t>
  </si>
  <si>
    <t>643D影石034</t>
  </si>
  <si>
    <t>Ⅱ-75045</t>
  </si>
  <si>
    <t>643D影石035</t>
  </si>
  <si>
    <t>Ⅱ-75046</t>
  </si>
  <si>
    <t>643D影石036</t>
  </si>
  <si>
    <t>Ⅱ-75052</t>
  </si>
  <si>
    <t>643K坂根001</t>
  </si>
  <si>
    <t>Ⅰ-1965</t>
  </si>
  <si>
    <t>643D坂根001</t>
  </si>
  <si>
    <t>Ⅰ-75014</t>
  </si>
  <si>
    <t>643D坂根002</t>
  </si>
  <si>
    <t>Ⅰ-75016</t>
  </si>
  <si>
    <t>643D坂根003</t>
  </si>
  <si>
    <t>Ⅱ-75012</t>
  </si>
  <si>
    <t>643D坂根004</t>
  </si>
  <si>
    <t>Ⅱ-75015</t>
  </si>
  <si>
    <t>643D坂根005</t>
  </si>
  <si>
    <t>Ⅱ-75017</t>
  </si>
  <si>
    <t>知社</t>
  </si>
  <si>
    <t>643K知社001</t>
  </si>
  <si>
    <t>Ⅱ-2555</t>
  </si>
  <si>
    <t>643D知社001</t>
  </si>
  <si>
    <t>Ⅰ-75074</t>
  </si>
  <si>
    <t>643D知社002</t>
  </si>
  <si>
    <t>Ⅱ-75065</t>
  </si>
  <si>
    <t>643D知社003</t>
  </si>
  <si>
    <t>Ⅱ-75068</t>
  </si>
  <si>
    <t>643D知社004</t>
  </si>
  <si>
    <t>Ⅱ-75069</t>
  </si>
  <si>
    <t>643D知社005</t>
  </si>
  <si>
    <t>Ⅱ-75070</t>
  </si>
  <si>
    <t>643K長尾001</t>
  </si>
  <si>
    <t>Ⅱ-2552</t>
  </si>
  <si>
    <t>643K長尾002</t>
  </si>
  <si>
    <t>Ⅱ-2553</t>
  </si>
  <si>
    <t>643K長尾003</t>
  </si>
  <si>
    <t>Ⅱ-2554</t>
  </si>
  <si>
    <t>643K長尾004</t>
  </si>
  <si>
    <t>Ⅱ-2556</t>
  </si>
  <si>
    <t>643D長尾001</t>
  </si>
  <si>
    <t>Ⅰ-75054</t>
  </si>
  <si>
    <t>643D長尾002</t>
  </si>
  <si>
    <t>Ⅰ-75057</t>
  </si>
  <si>
    <t>643D長尾003</t>
  </si>
  <si>
    <t>Ⅰ-75059</t>
  </si>
  <si>
    <t>643D長尾004</t>
  </si>
  <si>
    <t>Ⅰ-75063</t>
  </si>
  <si>
    <t>643D長尾005</t>
  </si>
  <si>
    <t>Ⅰ-75066</t>
  </si>
  <si>
    <t>643D長尾006</t>
  </si>
  <si>
    <t>Ⅰ-75076</t>
  </si>
  <si>
    <t>643D長尾007</t>
  </si>
  <si>
    <t>Ⅱ-75071</t>
  </si>
  <si>
    <t>643D長尾008</t>
  </si>
  <si>
    <t>Ⅱ-75050</t>
  </si>
  <si>
    <t>643D長尾009</t>
  </si>
  <si>
    <t>Ⅱ-75051</t>
  </si>
  <si>
    <t>643D長尾010</t>
  </si>
  <si>
    <t>Ⅱ-75056</t>
  </si>
  <si>
    <t>643D長尾011</t>
  </si>
  <si>
    <t>Ⅱ-75060</t>
  </si>
  <si>
    <t>643D長尾012</t>
  </si>
  <si>
    <t>Ⅱ-75062</t>
  </si>
  <si>
    <t>643D長尾013</t>
  </si>
  <si>
    <t>Ⅱ-75064</t>
  </si>
  <si>
    <t>643D長尾014</t>
  </si>
  <si>
    <t>Ⅱ-75067</t>
  </si>
  <si>
    <t>643D長尾015</t>
  </si>
  <si>
    <t>Ⅱ-75072</t>
  </si>
  <si>
    <t>643D長尾016</t>
  </si>
  <si>
    <t>Ⅱ-75073</t>
  </si>
  <si>
    <t>643D長尾017</t>
  </si>
  <si>
    <t>Ⅱ-75075</t>
  </si>
  <si>
    <t>643D長尾018</t>
  </si>
  <si>
    <t>Ⅱ-75077</t>
  </si>
  <si>
    <t>643D長尾019</t>
  </si>
  <si>
    <t>Ⅰ-75061</t>
  </si>
  <si>
    <t>土砂災害警戒区域等の指定箇所一覧表（久米南町）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クメナン</t>
    </rPh>
    <rPh sb="21" eb="22">
      <t>チョウ</t>
    </rPh>
    <phoneticPr fontId="4"/>
  </si>
  <si>
    <t>上神目</t>
  </si>
  <si>
    <t>663K上神目001</t>
  </si>
  <si>
    <t>Ⅰ-538</t>
  </si>
  <si>
    <t>663K上神目002</t>
  </si>
  <si>
    <t>Ⅱ-423</t>
  </si>
  <si>
    <t>663K上神目003</t>
  </si>
  <si>
    <t>Ⅱ-424</t>
  </si>
  <si>
    <t>663K上神目004</t>
  </si>
  <si>
    <t>Ⅱ-425</t>
  </si>
  <si>
    <t>663K上神目005</t>
  </si>
  <si>
    <t>Ⅱ-428</t>
  </si>
  <si>
    <t>663K上神目006</t>
  </si>
  <si>
    <t>上寄定岡</t>
  </si>
  <si>
    <t>663D上神目001</t>
  </si>
  <si>
    <t>Ⅰ-11032</t>
  </si>
  <si>
    <t>663D上神目002</t>
  </si>
  <si>
    <t>Ⅰ-11038</t>
  </si>
  <si>
    <t>663D上神目003</t>
  </si>
  <si>
    <t>Ⅱ-11029</t>
  </si>
  <si>
    <t>663D上神目004</t>
  </si>
  <si>
    <t>Ⅱ-11030</t>
  </si>
  <si>
    <t>663D上神目005</t>
  </si>
  <si>
    <t>Ⅱ-11031</t>
  </si>
  <si>
    <t>663D上神目006</t>
  </si>
  <si>
    <t>Ⅱ-11033</t>
  </si>
  <si>
    <t>663D上神目007</t>
  </si>
  <si>
    <t>Ⅱ-11034</t>
  </si>
  <si>
    <t>663D上神目008</t>
  </si>
  <si>
    <t>Ⅱ-11039</t>
  </si>
  <si>
    <t>663D上神目009</t>
  </si>
  <si>
    <t>Ⅱ-11040</t>
  </si>
  <si>
    <t>663D上神目010</t>
  </si>
  <si>
    <t>Ⅱ-11041</t>
  </si>
  <si>
    <t>上二ケ</t>
  </si>
  <si>
    <t>663K上二ケ001</t>
  </si>
  <si>
    <t>Ⅰ-536</t>
  </si>
  <si>
    <t>663D上二ケ001</t>
  </si>
  <si>
    <t>Ⅱ-11005</t>
  </si>
  <si>
    <t>663D上二ケ002</t>
  </si>
  <si>
    <t>Ⅱ-11006</t>
  </si>
  <si>
    <t>663D上二ケ003</t>
  </si>
  <si>
    <t>Ⅱ-11048</t>
  </si>
  <si>
    <t>上籾</t>
  </si>
  <si>
    <t>663K上籾001</t>
  </si>
  <si>
    <t>Ⅱ-418</t>
  </si>
  <si>
    <t>663K上籾002</t>
  </si>
  <si>
    <t>Ⅱ-419</t>
  </si>
  <si>
    <t>663K上籾003</t>
  </si>
  <si>
    <t>Ⅱ-420</t>
  </si>
  <si>
    <t>663J上籾001</t>
  </si>
  <si>
    <t>20</t>
  </si>
  <si>
    <t>663J上籾002</t>
  </si>
  <si>
    <t>21</t>
  </si>
  <si>
    <t>上弓削</t>
  </si>
  <si>
    <t>663D上弓削001</t>
  </si>
  <si>
    <t>Ⅱ-11016</t>
  </si>
  <si>
    <t>北庄</t>
  </si>
  <si>
    <t>663K北庄001</t>
  </si>
  <si>
    <t>Ⅱ-411</t>
  </si>
  <si>
    <t>663K北庄002</t>
  </si>
  <si>
    <t>Ⅱ-412</t>
  </si>
  <si>
    <t>663K北庄003</t>
  </si>
  <si>
    <t>Ⅱ-413</t>
  </si>
  <si>
    <t>663K北庄004</t>
  </si>
  <si>
    <t>Ⅱ-414</t>
  </si>
  <si>
    <t>663K北庄005</t>
  </si>
  <si>
    <t>Ⅱ-415</t>
  </si>
  <si>
    <t>663K北庄006</t>
  </si>
  <si>
    <t>Ⅱ-416</t>
  </si>
  <si>
    <t>663D北庄001</t>
  </si>
  <si>
    <t>Ⅱ-11001</t>
  </si>
  <si>
    <t>神目中</t>
  </si>
  <si>
    <t>663K神目中001</t>
  </si>
  <si>
    <t>Ⅱ-429</t>
  </si>
  <si>
    <t>663D神目中001</t>
  </si>
  <si>
    <t>Ⅱ-11035</t>
  </si>
  <si>
    <t>663D神目中002</t>
  </si>
  <si>
    <t>Ⅱ-11036</t>
  </si>
  <si>
    <t>663D神目中003</t>
  </si>
  <si>
    <t>Ⅱ-11037</t>
  </si>
  <si>
    <t>663D神目中004</t>
  </si>
  <si>
    <t>Ⅰ-11058</t>
  </si>
  <si>
    <t>663D神目中005</t>
  </si>
  <si>
    <t>Ⅰ-11061</t>
  </si>
  <si>
    <t>663D神目中006</t>
  </si>
  <si>
    <t>Ⅱ-11059</t>
  </si>
  <si>
    <t>663D神目中007</t>
  </si>
  <si>
    <t>Ⅱ-11060</t>
  </si>
  <si>
    <t>663D神目中008</t>
  </si>
  <si>
    <t>Ⅰ-11057</t>
  </si>
  <si>
    <t>塩之内</t>
  </si>
  <si>
    <t>663K塩之内001</t>
  </si>
  <si>
    <t>Ⅱ-421</t>
  </si>
  <si>
    <t>663D塩之内001</t>
  </si>
  <si>
    <t>Ⅰ-11020</t>
  </si>
  <si>
    <t>663D塩之内002</t>
  </si>
  <si>
    <t>Ⅰ-11021</t>
  </si>
  <si>
    <t>663D塩之内003</t>
  </si>
  <si>
    <t>Ⅱ-11012</t>
  </si>
  <si>
    <t>663D塩之内004</t>
  </si>
  <si>
    <t>Ⅱ-11013</t>
  </si>
  <si>
    <t>663D塩之内005</t>
  </si>
  <si>
    <t>Ⅱ-11014</t>
  </si>
  <si>
    <t>663D塩之内006</t>
  </si>
  <si>
    <t>Ⅱ-11015</t>
  </si>
  <si>
    <t>663D塩之内007</t>
  </si>
  <si>
    <t>Ⅱ-11017</t>
  </si>
  <si>
    <t>663D塩之内008</t>
  </si>
  <si>
    <t>Ⅱ-11023</t>
  </si>
  <si>
    <t>663D塩之内009</t>
  </si>
  <si>
    <t>Ⅱ-11024</t>
  </si>
  <si>
    <t>下二ケ</t>
  </si>
  <si>
    <t>663K下二ケ001</t>
  </si>
  <si>
    <t>Ⅱ-426</t>
  </si>
  <si>
    <t>663K下二ケ002</t>
  </si>
  <si>
    <t>Ⅱ-427</t>
  </si>
  <si>
    <t>663D下二ケ001</t>
  </si>
  <si>
    <t>Ⅰ-11043</t>
  </si>
  <si>
    <t>663D下二ケ002</t>
  </si>
  <si>
    <t>Ⅰ-11044</t>
  </si>
  <si>
    <t>663D下二ケ003</t>
  </si>
  <si>
    <t>Ⅰ-11050</t>
  </si>
  <si>
    <t>663D下二ケ004</t>
  </si>
  <si>
    <t>Ⅱ-11042</t>
  </si>
  <si>
    <t>663D下二ケ005</t>
  </si>
  <si>
    <t>Ⅱ-11045</t>
  </si>
  <si>
    <t>663D下二ケ006</t>
  </si>
  <si>
    <t>Ⅱ-11046</t>
  </si>
  <si>
    <t>663D下二ケ007</t>
  </si>
  <si>
    <t>Ⅱ-11047</t>
  </si>
  <si>
    <t>下弓削</t>
  </si>
  <si>
    <t>663K下弓削001</t>
  </si>
  <si>
    <t>Ⅰ-534</t>
  </si>
  <si>
    <t>663K下弓削002</t>
  </si>
  <si>
    <t>Ⅰ-535</t>
  </si>
  <si>
    <t>663K下弓削003</t>
  </si>
  <si>
    <t>Ⅱ-422</t>
  </si>
  <si>
    <t>663D下弓削001</t>
  </si>
  <si>
    <t>Ⅰ-11004</t>
  </si>
  <si>
    <t>663D下弓削002</t>
  </si>
  <si>
    <t>Ⅰ-11008</t>
  </si>
  <si>
    <t>663D下弓削003</t>
  </si>
  <si>
    <t>Ⅰ-11009</t>
  </si>
  <si>
    <t>663D下弓削004</t>
  </si>
  <si>
    <t>Ⅱ-11007</t>
  </si>
  <si>
    <t>663D下弓削005</t>
  </si>
  <si>
    <t>Ⅱ-11025</t>
  </si>
  <si>
    <t>663D下弓削006</t>
  </si>
  <si>
    <t>Ⅱ-11026</t>
  </si>
  <si>
    <t>663D下弓削007</t>
  </si>
  <si>
    <t>Ⅱ-11027</t>
  </si>
  <si>
    <t>663J下弓削001</t>
  </si>
  <si>
    <t>19</t>
  </si>
  <si>
    <t>羽出木</t>
  </si>
  <si>
    <t>663D羽出木001</t>
  </si>
  <si>
    <t>Ⅱ-11018</t>
  </si>
  <si>
    <t>663D羽出木002</t>
  </si>
  <si>
    <t>Ⅱ-11019</t>
  </si>
  <si>
    <t>663D羽出木003</t>
  </si>
  <si>
    <t>Ⅱ-11028</t>
  </si>
  <si>
    <t>全間</t>
  </si>
  <si>
    <t>663K全間001</t>
  </si>
  <si>
    <t>Ⅰ-537</t>
  </si>
  <si>
    <t>663K全間002</t>
  </si>
  <si>
    <t>Ⅱ-430</t>
  </si>
  <si>
    <t>663K全間003</t>
  </si>
  <si>
    <t>Ⅱ-431-1</t>
  </si>
  <si>
    <t>663K全間004</t>
  </si>
  <si>
    <t>Ⅱ-431-2</t>
  </si>
  <si>
    <t>663K全間005</t>
  </si>
  <si>
    <t>Ⅱ-432-1</t>
  </si>
  <si>
    <t>663K全間006</t>
  </si>
  <si>
    <t>Ⅱ-432-2</t>
  </si>
  <si>
    <t>663K全間007</t>
  </si>
  <si>
    <t>Ⅱ-432-3</t>
  </si>
  <si>
    <t>663K全間008</t>
  </si>
  <si>
    <t>Ⅱ-433</t>
  </si>
  <si>
    <t>663D全間001</t>
  </si>
  <si>
    <t>Ⅰ-11051</t>
  </si>
  <si>
    <t>663D全間002</t>
  </si>
  <si>
    <t>Ⅰ-11055</t>
  </si>
  <si>
    <t>663D全間003</t>
  </si>
  <si>
    <t>Ⅱ-11049</t>
  </si>
  <si>
    <t>663D全間004</t>
  </si>
  <si>
    <t>Ⅱ-11052</t>
  </si>
  <si>
    <t>663D全間005</t>
  </si>
  <si>
    <t>Ⅱ-11053</t>
  </si>
  <si>
    <t>663D全間006</t>
  </si>
  <si>
    <t>Ⅱ-11054-1</t>
  </si>
  <si>
    <t>663D全間007</t>
  </si>
  <si>
    <t>Ⅱ-11054-2</t>
  </si>
  <si>
    <t>663D全間008</t>
  </si>
  <si>
    <t>Ⅱ-11056</t>
  </si>
  <si>
    <t>663D全間009</t>
  </si>
  <si>
    <t>Ⅱ-11065</t>
  </si>
  <si>
    <t>663D全間010</t>
  </si>
  <si>
    <t>Ⅱ-11066</t>
  </si>
  <si>
    <t>663D全間011</t>
  </si>
  <si>
    <t>Ⅱ-11067</t>
  </si>
  <si>
    <t>南庄</t>
  </si>
  <si>
    <t>663K南庄001</t>
  </si>
  <si>
    <t>Ⅱ-417</t>
  </si>
  <si>
    <t>663D南庄001</t>
  </si>
  <si>
    <t>Ⅱ-11010</t>
  </si>
  <si>
    <t>663D南庄002</t>
  </si>
  <si>
    <t>Ⅱ-11011</t>
  </si>
  <si>
    <t>663J南庄001</t>
  </si>
  <si>
    <t>22</t>
  </si>
  <si>
    <t>南畑</t>
  </si>
  <si>
    <t>663K南畑001</t>
  </si>
  <si>
    <t>Ⅱ-434</t>
  </si>
  <si>
    <t>安ヶ乢</t>
  </si>
  <si>
    <t>663D安ヶ乢001</t>
  </si>
  <si>
    <t>Ⅱ-11062-1</t>
  </si>
  <si>
    <t>663D安ヶ乢002</t>
  </si>
  <si>
    <t>Ⅱ-11062-2</t>
  </si>
  <si>
    <t>土砂災害警戒区域等の指定箇所一覧表（美咲町）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ミサキチョウ</t>
    </rPh>
    <phoneticPr fontId="4"/>
  </si>
  <si>
    <t>旭町</t>
  </si>
  <si>
    <t>江与味</t>
  </si>
  <si>
    <t>666K江与味001</t>
  </si>
  <si>
    <t>Ⅰ-531</t>
  </si>
  <si>
    <t>666K江与味002</t>
  </si>
  <si>
    <t>Ⅰ-2159</t>
  </si>
  <si>
    <t>666K江与味003</t>
  </si>
  <si>
    <t>Ⅰ-2162</t>
  </si>
  <si>
    <t>666K江与味004</t>
  </si>
  <si>
    <t>Ⅰ-2157</t>
  </si>
  <si>
    <t>666K江与味005</t>
  </si>
  <si>
    <t>Ⅰ-2160</t>
  </si>
  <si>
    <t>666K江与味006</t>
  </si>
  <si>
    <t>Ⅰ-2161</t>
  </si>
  <si>
    <t>666K江与味007</t>
  </si>
  <si>
    <t>Ⅱ-394</t>
  </si>
  <si>
    <t>666K江与味008</t>
  </si>
  <si>
    <t>Ⅱ-395</t>
  </si>
  <si>
    <t>666K江与味009</t>
  </si>
  <si>
    <t>Ⅱ-396</t>
  </si>
  <si>
    <t>666K江与味010</t>
  </si>
  <si>
    <t>Ⅱ-397</t>
  </si>
  <si>
    <t>666K江与味011</t>
  </si>
  <si>
    <t>Ⅱ-398</t>
  </si>
  <si>
    <t>666K江与味012</t>
  </si>
  <si>
    <t>Ⅱ-399</t>
  </si>
  <si>
    <t>666K江与味013</t>
  </si>
  <si>
    <t>Ⅱ-400</t>
  </si>
  <si>
    <t>666K江与味014</t>
  </si>
  <si>
    <t>Ⅱ-401</t>
  </si>
  <si>
    <t>666K江与味015</t>
  </si>
  <si>
    <t>Ⅱ-402</t>
  </si>
  <si>
    <t>666K江与味016</t>
  </si>
  <si>
    <t>Ⅱ-403</t>
  </si>
  <si>
    <t>666K江与味017</t>
  </si>
  <si>
    <t>Ⅱ-404</t>
  </si>
  <si>
    <t>666K江与味018</t>
  </si>
  <si>
    <t>原黒木山</t>
  </si>
  <si>
    <t>666K江与味019</t>
  </si>
  <si>
    <t>大山南</t>
  </si>
  <si>
    <t>666K江与味020</t>
  </si>
  <si>
    <t>中上飯竹(E)</t>
  </si>
  <si>
    <t>666K江与味021</t>
  </si>
  <si>
    <t>馬乗場</t>
  </si>
  <si>
    <t>666D江与味001</t>
  </si>
  <si>
    <t>Ⅰ-10066</t>
  </si>
  <si>
    <t>666D江与味002</t>
  </si>
  <si>
    <t>Ⅰ-10067</t>
  </si>
  <si>
    <t>666D江与味003</t>
  </si>
  <si>
    <t>Ⅱ-10060-1</t>
  </si>
  <si>
    <t>666D江与味004</t>
  </si>
  <si>
    <t>Ⅱ-10060-2</t>
  </si>
  <si>
    <t>666D江与味005</t>
  </si>
  <si>
    <t>Ⅱ-10060-3</t>
  </si>
  <si>
    <t>666D江与味006</t>
  </si>
  <si>
    <t>Ⅱ-10061</t>
  </si>
  <si>
    <t>666D江与味007</t>
  </si>
  <si>
    <t>Ⅱ-10062</t>
  </si>
  <si>
    <t>666D江与味008</t>
  </si>
  <si>
    <t>Ⅱ-10063</t>
  </si>
  <si>
    <t>666D江与味009</t>
  </si>
  <si>
    <t>Ⅱ-10064</t>
  </si>
  <si>
    <t>666D江与味010</t>
  </si>
  <si>
    <t>Ⅱ-10065</t>
  </si>
  <si>
    <t>666D江与味011</t>
  </si>
  <si>
    <t>Ⅱ-10068</t>
  </si>
  <si>
    <t>666D江与味012</t>
  </si>
  <si>
    <t>Ⅱ-10069</t>
  </si>
  <si>
    <t>666D江与味013</t>
  </si>
  <si>
    <t>Ⅱ-10070</t>
  </si>
  <si>
    <t>666D江与味014</t>
  </si>
  <si>
    <t>Ⅱ-10071</t>
  </si>
  <si>
    <t>666K北001</t>
  </si>
  <si>
    <t>Ⅰ-2152</t>
  </si>
  <si>
    <t>666K北002</t>
  </si>
  <si>
    <t>Ⅱ-330</t>
  </si>
  <si>
    <t>666K北003</t>
  </si>
  <si>
    <t>Ⅱ-331</t>
  </si>
  <si>
    <t>666K北004</t>
  </si>
  <si>
    <t>Ⅱ-337</t>
  </si>
  <si>
    <t>666K北005</t>
  </si>
  <si>
    <t>Ⅱ-353</t>
  </si>
  <si>
    <t>666D北001</t>
  </si>
  <si>
    <t>Ⅱ-10001</t>
  </si>
  <si>
    <t>666D北002</t>
  </si>
  <si>
    <t>Ⅱ-10002</t>
  </si>
  <si>
    <t>666D北003</t>
  </si>
  <si>
    <t>Ⅱ-10003</t>
  </si>
  <si>
    <t>666D北004</t>
  </si>
  <si>
    <t>Ⅱ-10004</t>
  </si>
  <si>
    <t>666D北005</t>
  </si>
  <si>
    <t>Ⅱ-10005</t>
  </si>
  <si>
    <t>666D北006</t>
  </si>
  <si>
    <t>Ⅱ-10006</t>
  </si>
  <si>
    <t>666K小山001</t>
  </si>
  <si>
    <t>Ⅱ-405</t>
  </si>
  <si>
    <t>666K小山002</t>
  </si>
  <si>
    <t>Ⅱ-406</t>
  </si>
  <si>
    <t>666K小山003</t>
  </si>
  <si>
    <t>Ⅱ-407</t>
  </si>
  <si>
    <t>666K小山004</t>
  </si>
  <si>
    <t>Ⅱ-408</t>
  </si>
  <si>
    <t>666K小山005</t>
  </si>
  <si>
    <t>Ⅱ-409</t>
  </si>
  <si>
    <t>666K小山006</t>
  </si>
  <si>
    <t>Ⅱ-410</t>
  </si>
  <si>
    <t>666D小山001</t>
  </si>
  <si>
    <t>Ⅱ-10076</t>
  </si>
  <si>
    <t>666D小山002</t>
  </si>
  <si>
    <t>Ⅱ-10077</t>
  </si>
  <si>
    <t>666D小山003</t>
  </si>
  <si>
    <t>Ⅱ-10078-1</t>
  </si>
  <si>
    <t>666D小山004</t>
  </si>
  <si>
    <t>Ⅱ-10078-2</t>
  </si>
  <si>
    <t>666D小山005</t>
  </si>
  <si>
    <t>Ⅱ-10079</t>
  </si>
  <si>
    <t>里</t>
  </si>
  <si>
    <t>666K里001</t>
  </si>
  <si>
    <t>Ⅱ-345</t>
  </si>
  <si>
    <t>666K里002</t>
  </si>
  <si>
    <t>Ⅱ-346</t>
  </si>
  <si>
    <t>666K里003</t>
  </si>
  <si>
    <t>Ⅱ-374</t>
  </si>
  <si>
    <t>666K里004</t>
  </si>
  <si>
    <t>Ⅱ-383</t>
  </si>
  <si>
    <t>666D里001</t>
  </si>
  <si>
    <t>Ⅱ-10034</t>
  </si>
  <si>
    <t>666D里002</t>
  </si>
  <si>
    <t>Ⅱ-10016</t>
  </si>
  <si>
    <t>666D里003</t>
  </si>
  <si>
    <t>Ⅱ-10040</t>
  </si>
  <si>
    <t>666D里004</t>
  </si>
  <si>
    <t>Ⅱ-10042</t>
  </si>
  <si>
    <t>666J里001</t>
  </si>
  <si>
    <t>18</t>
  </si>
  <si>
    <t>栃原</t>
  </si>
  <si>
    <t>666K栃原001</t>
  </si>
  <si>
    <t>Ⅰ-530</t>
  </si>
  <si>
    <t>666K栃原002</t>
  </si>
  <si>
    <t>Ⅰ-2156</t>
  </si>
  <si>
    <t>666K栃原003</t>
  </si>
  <si>
    <t>Ⅱ-389</t>
  </si>
  <si>
    <t>666K栃原004</t>
  </si>
  <si>
    <t>Ⅱ-390</t>
  </si>
  <si>
    <t>666K栃原005</t>
  </si>
  <si>
    <t>Ⅱ-391</t>
  </si>
  <si>
    <t>666K栃原006</t>
  </si>
  <si>
    <t>Ⅱ-392</t>
  </si>
  <si>
    <t>666K栃原007</t>
  </si>
  <si>
    <t>Ⅱ-393</t>
  </si>
  <si>
    <t>666D栃原001</t>
  </si>
  <si>
    <t>Ⅰ-10053</t>
  </si>
  <si>
    <t>666D栃原002</t>
  </si>
  <si>
    <t>Ⅰ-10055</t>
  </si>
  <si>
    <t>666D栃原003</t>
  </si>
  <si>
    <t>Ⅰ-10073</t>
  </si>
  <si>
    <t>666D栃原004</t>
  </si>
  <si>
    <t>Ⅱ-10054</t>
  </si>
  <si>
    <t>666D栃原005</t>
  </si>
  <si>
    <t>Ⅱ-10056</t>
  </si>
  <si>
    <t>666D栃原006</t>
  </si>
  <si>
    <t>Ⅱ-10074</t>
  </si>
  <si>
    <t>666D栃原007</t>
  </si>
  <si>
    <t>Ⅱ-10075</t>
  </si>
  <si>
    <t>666D栃原008</t>
  </si>
  <si>
    <t>Ⅱ-66033</t>
  </si>
  <si>
    <t>666K中001</t>
  </si>
  <si>
    <t>Ⅰ-509</t>
  </si>
  <si>
    <t>666K中002</t>
  </si>
  <si>
    <t>Ⅰ-510</t>
  </si>
  <si>
    <t>666K中003</t>
  </si>
  <si>
    <t>Ⅰ-511</t>
  </si>
  <si>
    <t>666K中004</t>
  </si>
  <si>
    <t>Ⅱ-332</t>
  </si>
  <si>
    <t>666K中005</t>
  </si>
  <si>
    <t>Ⅱ-333</t>
  </si>
  <si>
    <t>666K中006</t>
  </si>
  <si>
    <t>Ⅱ-334</t>
  </si>
  <si>
    <t>666K中007</t>
  </si>
  <si>
    <t>Ⅱ-335</t>
  </si>
  <si>
    <t>666K中008</t>
  </si>
  <si>
    <t>Ⅱ-336</t>
  </si>
  <si>
    <t>666D中001</t>
  </si>
  <si>
    <t>Ⅱ-10014</t>
  </si>
  <si>
    <t>666D中002</t>
  </si>
  <si>
    <t>Ⅰ-10015</t>
  </si>
  <si>
    <t>666J中001</t>
  </si>
  <si>
    <t>16</t>
  </si>
  <si>
    <t>666J中002</t>
  </si>
  <si>
    <t>松田</t>
  </si>
  <si>
    <t>西</t>
  </si>
  <si>
    <t>666K西001</t>
  </si>
  <si>
    <t>Ⅱ-386</t>
  </si>
  <si>
    <t>666K西002</t>
  </si>
  <si>
    <t>Ⅱ-387</t>
  </si>
  <si>
    <t>666D西001</t>
  </si>
  <si>
    <t>Ⅰ-10058</t>
  </si>
  <si>
    <t>西川</t>
  </si>
  <si>
    <t>666K西川001</t>
  </si>
  <si>
    <t>Ⅰ-523</t>
  </si>
  <si>
    <t>666K西川002</t>
  </si>
  <si>
    <t>Ⅰ-525</t>
  </si>
  <si>
    <t>666K西川003</t>
  </si>
  <si>
    <t>Ⅰ-526</t>
  </si>
  <si>
    <t>666K西川004</t>
  </si>
  <si>
    <t>Ⅰ-2154</t>
  </si>
  <si>
    <t>666K西川005</t>
  </si>
  <si>
    <t>Ⅰ-2155</t>
  </si>
  <si>
    <t>666K西川006</t>
  </si>
  <si>
    <t>Ⅱ-378</t>
  </si>
  <si>
    <t>666D西川001</t>
  </si>
  <si>
    <t>Ⅰ-10047</t>
  </si>
  <si>
    <t>666D西川002</t>
  </si>
  <si>
    <t>Ⅰ-10049</t>
  </si>
  <si>
    <t>666D西川003</t>
  </si>
  <si>
    <t>Ⅰ-10052</t>
  </si>
  <si>
    <t>666D西川004</t>
  </si>
  <si>
    <t>Ⅰ-10057</t>
  </si>
  <si>
    <t>666D西川005</t>
  </si>
  <si>
    <t>Ⅰ-10051</t>
  </si>
  <si>
    <t>666D西川006</t>
  </si>
  <si>
    <t>Ⅱ-10043</t>
  </si>
  <si>
    <t>666D西川007</t>
  </si>
  <si>
    <t>Ⅱ-10044</t>
  </si>
  <si>
    <t>666D西川008</t>
  </si>
  <si>
    <t>Ⅱ-10045</t>
  </si>
  <si>
    <t>666D西川009</t>
  </si>
  <si>
    <t>Ⅱ-10048</t>
  </si>
  <si>
    <t>666D西川010</t>
  </si>
  <si>
    <t>Ⅱ-10050</t>
  </si>
  <si>
    <t>西川上</t>
  </si>
  <si>
    <t>666K西川上001</t>
  </si>
  <si>
    <t>Ⅰ-516</t>
  </si>
  <si>
    <t>666K西川上002</t>
  </si>
  <si>
    <t>Ⅰ-2153</t>
  </si>
  <si>
    <t>666K西川上003</t>
  </si>
  <si>
    <t>Ⅰ-513</t>
  </si>
  <si>
    <t>666K西川上004</t>
  </si>
  <si>
    <t>Ⅰ-519</t>
  </si>
  <si>
    <t>666K西川上005</t>
  </si>
  <si>
    <t>Ⅱ-338</t>
  </si>
  <si>
    <t>666K西川上006</t>
  </si>
  <si>
    <t>Ⅱ-339</t>
  </si>
  <si>
    <t>666K西川上007</t>
  </si>
  <si>
    <t>Ⅱ-340</t>
  </si>
  <si>
    <t>666K西川上008</t>
  </si>
  <si>
    <t>Ⅱ-341</t>
  </si>
  <si>
    <t>666K西川上009</t>
  </si>
  <si>
    <t>Ⅱ-342</t>
  </si>
  <si>
    <t>666K西川上010</t>
  </si>
  <si>
    <t>Ⅱ-343</t>
  </si>
  <si>
    <t>666K西川上011</t>
  </si>
  <si>
    <t>Ⅱ-344</t>
  </si>
  <si>
    <t>666K西川上012</t>
  </si>
  <si>
    <t>Ⅱ-351</t>
  </si>
  <si>
    <t>666K西川上013</t>
  </si>
  <si>
    <t>Ⅱ-352</t>
  </si>
  <si>
    <t>666K西川上014</t>
  </si>
  <si>
    <t>Ⅱ-354</t>
  </si>
  <si>
    <t>666K西川上015</t>
  </si>
  <si>
    <t>Ⅱ-355</t>
  </si>
  <si>
    <t>666K西川上016</t>
  </si>
  <si>
    <t>Ⅱ-356</t>
  </si>
  <si>
    <t>666K西川上017</t>
  </si>
  <si>
    <t>Ⅱ-357</t>
  </si>
  <si>
    <t>666K西川上018</t>
  </si>
  <si>
    <t>Ⅱ-358</t>
  </si>
  <si>
    <t>666K西川上019</t>
  </si>
  <si>
    <t>Ⅱ-359</t>
  </si>
  <si>
    <t>666K西川上020</t>
  </si>
  <si>
    <t>Ⅱ-360</t>
  </si>
  <si>
    <t>666K西川上021</t>
  </si>
  <si>
    <t>Ⅰ-521</t>
  </si>
  <si>
    <t>666K西川上022</t>
  </si>
  <si>
    <t>Ⅱ-361</t>
  </si>
  <si>
    <t>666K西川上023</t>
  </si>
  <si>
    <t>Ⅱ-362</t>
  </si>
  <si>
    <t>666K西川上024</t>
  </si>
  <si>
    <t>Ⅱ-363</t>
  </si>
  <si>
    <t>666K西川上025</t>
  </si>
  <si>
    <t>Ⅱ-364</t>
  </si>
  <si>
    <t>666K西川上026</t>
  </si>
  <si>
    <t>Ⅱ-365</t>
  </si>
  <si>
    <t>666K西川上027</t>
  </si>
  <si>
    <t>Ⅱ-366</t>
  </si>
  <si>
    <t>666K西川上028</t>
  </si>
  <si>
    <t>Ⅱ-367</t>
  </si>
  <si>
    <t>666K西川上029</t>
  </si>
  <si>
    <t>Ⅱ-368</t>
  </si>
  <si>
    <t>666K西川上030</t>
  </si>
  <si>
    <t>Ⅱ-369</t>
  </si>
  <si>
    <t>666K西川上031</t>
  </si>
  <si>
    <t>Ⅱ-370</t>
  </si>
  <si>
    <t>666K西川上032</t>
  </si>
  <si>
    <t>Ⅱ-371</t>
  </si>
  <si>
    <t>666K西川上033</t>
  </si>
  <si>
    <t>Ⅱ-372</t>
  </si>
  <si>
    <t>666K西川上034</t>
  </si>
  <si>
    <t>Ⅱ-373</t>
  </si>
  <si>
    <t>666K西川上035</t>
  </si>
  <si>
    <t>Ⅱ-379</t>
  </si>
  <si>
    <t>666K西川上036</t>
  </si>
  <si>
    <t>Ⅱ-380</t>
  </si>
  <si>
    <t>666K西川上037</t>
  </si>
  <si>
    <t>Ⅱ-381</t>
  </si>
  <si>
    <t>666D西川上001</t>
  </si>
  <si>
    <t>Ⅰ-10023</t>
  </si>
  <si>
    <t>666D西川上002</t>
  </si>
  <si>
    <t>Ⅰ-10024</t>
  </si>
  <si>
    <t>666D西川上003</t>
  </si>
  <si>
    <t>Ⅱ-10007</t>
  </si>
  <si>
    <t>666D西川上004</t>
  </si>
  <si>
    <t>Ⅱ-10008</t>
  </si>
  <si>
    <t>666D西川上005</t>
  </si>
  <si>
    <t>Ⅱ-10009</t>
  </si>
  <si>
    <t>666D西川上006</t>
  </si>
  <si>
    <t>Ⅱ-10010</t>
  </si>
  <si>
    <t>666D西川上007</t>
  </si>
  <si>
    <t>Ⅱ-10011</t>
  </si>
  <si>
    <t>666D西川上008</t>
  </si>
  <si>
    <t>Ⅱ-10012</t>
  </si>
  <si>
    <t>666D西川上009</t>
  </si>
  <si>
    <t>Ⅱ-10013</t>
  </si>
  <si>
    <t>666D西川上010</t>
  </si>
  <si>
    <t>Ⅱ-10018</t>
  </si>
  <si>
    <t>666D西川上011</t>
  </si>
  <si>
    <t>Ⅱ-10019</t>
  </si>
  <si>
    <t>666D西川上012</t>
  </si>
  <si>
    <t>Ⅱ-10020</t>
  </si>
  <si>
    <t>666D西川上013</t>
  </si>
  <si>
    <t>Ⅱ-10021</t>
  </si>
  <si>
    <t>666D西川上014</t>
  </si>
  <si>
    <t>Ⅱ-10022</t>
  </si>
  <si>
    <t>666D西川上015</t>
  </si>
  <si>
    <t>Ⅱ-10025</t>
  </si>
  <si>
    <t>666D西川上016</t>
  </si>
  <si>
    <t>Ⅱ-10026</t>
  </si>
  <si>
    <t>666D西川上017</t>
  </si>
  <si>
    <t>Ⅱ-10027</t>
  </si>
  <si>
    <t>666D西川上018</t>
  </si>
  <si>
    <t>Ⅱ-10028</t>
  </si>
  <si>
    <t>666D西川上019</t>
  </si>
  <si>
    <t>Ⅱ-10029</t>
  </si>
  <si>
    <t>666D西川上020</t>
  </si>
  <si>
    <t>Ⅱ-10030</t>
  </si>
  <si>
    <t>666D西川上021</t>
  </si>
  <si>
    <t>Ⅱ-10031</t>
  </si>
  <si>
    <t>666D西川上022</t>
  </si>
  <si>
    <t>Ⅱ-10032</t>
  </si>
  <si>
    <t>666D西川上023</t>
  </si>
  <si>
    <t>Ⅱ-10033</t>
  </si>
  <si>
    <t>666D西川上024</t>
  </si>
  <si>
    <t>Ⅱ-10036</t>
  </si>
  <si>
    <t>666D西川上025</t>
  </si>
  <si>
    <t>Ⅱ-10037</t>
  </si>
  <si>
    <t>666D西川上026</t>
  </si>
  <si>
    <t>Ⅱ-10038</t>
  </si>
  <si>
    <t>666D西川上027</t>
  </si>
  <si>
    <t>Ⅱ-10039</t>
  </si>
  <si>
    <t>666D西川上028</t>
  </si>
  <si>
    <t>Ⅱ-10046</t>
  </si>
  <si>
    <t>666J西川上001</t>
  </si>
  <si>
    <t>14</t>
  </si>
  <si>
    <t>666J西川上002</t>
  </si>
  <si>
    <t>15</t>
  </si>
  <si>
    <t>666J西川上003</t>
  </si>
  <si>
    <t>17</t>
  </si>
  <si>
    <t>西垪和</t>
  </si>
  <si>
    <t>666K西垪和001</t>
  </si>
  <si>
    <t>Ⅱ-388</t>
  </si>
  <si>
    <t>666D西垪和001</t>
  </si>
  <si>
    <t>Ⅰ-10059</t>
  </si>
  <si>
    <t>666D西垪和002</t>
  </si>
  <si>
    <t>Ⅰ-10072</t>
  </si>
  <si>
    <t>東垪和</t>
  </si>
  <si>
    <t>666K東垪和001</t>
  </si>
  <si>
    <t>Ⅱ-384</t>
  </si>
  <si>
    <t>666K東垪和002</t>
  </si>
  <si>
    <t>Ⅱ-385</t>
  </si>
  <si>
    <t>666K南001</t>
  </si>
  <si>
    <t>Ⅰ-515</t>
  </si>
  <si>
    <t>666K南002</t>
  </si>
  <si>
    <t>Ⅰ-518</t>
  </si>
  <si>
    <t>666K南003</t>
  </si>
  <si>
    <t>Ⅱ-347</t>
  </si>
  <si>
    <t>666K南004</t>
  </si>
  <si>
    <t>Ⅱ-348</t>
  </si>
  <si>
    <t>666K南005</t>
  </si>
  <si>
    <t>Ⅱ-349</t>
  </si>
  <si>
    <t>666K南006</t>
  </si>
  <si>
    <t>Ⅱ-350</t>
  </si>
  <si>
    <t>666K南007</t>
  </si>
  <si>
    <t>Ⅱ-375</t>
  </si>
  <si>
    <t>666K南008</t>
  </si>
  <si>
    <t>Ⅱ-376</t>
  </si>
  <si>
    <t>666K南009</t>
  </si>
  <si>
    <t>Ⅱ-377</t>
  </si>
  <si>
    <t>666D南001</t>
  </si>
  <si>
    <t>Ⅰ-10041</t>
  </si>
  <si>
    <t>666D南002</t>
  </si>
  <si>
    <t>Ⅱ-10017</t>
  </si>
  <si>
    <t>中央町</t>
  </si>
  <si>
    <t>打穴上</t>
  </si>
  <si>
    <t>666K打穴上001</t>
  </si>
  <si>
    <t>Ⅰ-1799</t>
  </si>
  <si>
    <t>666K打穴上002</t>
  </si>
  <si>
    <t>Ⅰ-1803</t>
  </si>
  <si>
    <t>666K打穴上003</t>
  </si>
  <si>
    <t>Ⅰ-2722</t>
  </si>
  <si>
    <t>666K打穴上004</t>
  </si>
  <si>
    <t>Ⅱ-2349</t>
  </si>
  <si>
    <t>666K打穴上005</t>
  </si>
  <si>
    <t>Ⅱ-2350</t>
  </si>
  <si>
    <t>666K打穴上006</t>
  </si>
  <si>
    <t>Ⅱ-2360</t>
  </si>
  <si>
    <t>666K打穴上007</t>
  </si>
  <si>
    <t>Ⅱ-2361</t>
  </si>
  <si>
    <t>666K打穴上008</t>
  </si>
  <si>
    <t>Ⅱ-2362</t>
  </si>
  <si>
    <t>666K打穴上009</t>
  </si>
  <si>
    <t>Ⅱ-2363</t>
  </si>
  <si>
    <t>666K打穴上010</t>
  </si>
  <si>
    <t>Ⅱ-2364</t>
  </si>
  <si>
    <t>666K打穴上011</t>
  </si>
  <si>
    <t>Ⅱ-2365_a</t>
  </si>
  <si>
    <t>666K打穴上012</t>
  </si>
  <si>
    <t>Ⅱ-2365_b</t>
  </si>
  <si>
    <t>666K打穴上013</t>
  </si>
  <si>
    <t>Ⅰ‐1800</t>
  </si>
  <si>
    <t>666D打穴上001</t>
  </si>
  <si>
    <t>Ⅰ-66018</t>
  </si>
  <si>
    <t>666D打穴上002</t>
  </si>
  <si>
    <t>Ⅰ-66023</t>
  </si>
  <si>
    <t>666D打穴上003</t>
  </si>
  <si>
    <t>Ⅰ-66024</t>
  </si>
  <si>
    <t>666D打穴上004</t>
  </si>
  <si>
    <t>Ⅱ-66019</t>
  </si>
  <si>
    <t>666D打穴上005</t>
  </si>
  <si>
    <t>Ⅱ-66020</t>
  </si>
  <si>
    <t>666D打穴上006</t>
  </si>
  <si>
    <t>Ⅱ-66021</t>
  </si>
  <si>
    <t>666D打穴上007</t>
  </si>
  <si>
    <t>Ⅱ-66022</t>
  </si>
  <si>
    <t>666D打穴上008</t>
  </si>
  <si>
    <t>Ⅱ-66025</t>
  </si>
  <si>
    <t>666D打穴上009</t>
  </si>
  <si>
    <t>Ⅱ-66026</t>
  </si>
  <si>
    <t>666D打穴上010</t>
  </si>
  <si>
    <t>打穴川支流(1)</t>
  </si>
  <si>
    <t>打穴北</t>
  </si>
  <si>
    <t>666K打穴北001</t>
  </si>
  <si>
    <t>Ⅰ‐1796</t>
  </si>
  <si>
    <t>666K打穴北002</t>
  </si>
  <si>
    <t>Ⅰ‐1797</t>
  </si>
  <si>
    <t>666K打穴北003</t>
  </si>
  <si>
    <t>Ⅰ‐1798</t>
  </si>
  <si>
    <t>666K打穴北004</t>
  </si>
  <si>
    <t>Ⅱ‐2345</t>
  </si>
  <si>
    <t>666K打穴北005</t>
  </si>
  <si>
    <t>Ⅱ‐2346</t>
  </si>
  <si>
    <t>666K打穴北006</t>
  </si>
  <si>
    <t>Ⅱ‐2351</t>
  </si>
  <si>
    <t>666K打穴北008</t>
  </si>
  <si>
    <t>Ⅱ‐2354</t>
  </si>
  <si>
    <t>666D打穴北001</t>
  </si>
  <si>
    <t>Ⅱ-66009</t>
  </si>
  <si>
    <t>666D打穴北002</t>
  </si>
  <si>
    <t>Ⅱ‐66010</t>
  </si>
  <si>
    <t>打穴里</t>
  </si>
  <si>
    <t>666K打穴里001</t>
  </si>
  <si>
    <t>Ⅰ‐1789</t>
  </si>
  <si>
    <t>666K打穴里003</t>
  </si>
  <si>
    <t>Ⅰ‐2720</t>
  </si>
  <si>
    <t>666K打穴里004</t>
  </si>
  <si>
    <t>Ⅰ‐2721</t>
  </si>
  <si>
    <t>666K打穴里005</t>
  </si>
  <si>
    <t>Ⅰ‐1795-2</t>
  </si>
  <si>
    <t>666K打穴里006</t>
  </si>
  <si>
    <t>Ⅱ‐2353</t>
  </si>
  <si>
    <t>666K打穴里007</t>
  </si>
  <si>
    <t>Ⅱ‐2355</t>
  </si>
  <si>
    <t>666K打穴里008</t>
  </si>
  <si>
    <t>Ⅱ‐2356</t>
  </si>
  <si>
    <t>666K打穴里009</t>
  </si>
  <si>
    <t>Ⅱ‐2357</t>
  </si>
  <si>
    <t>666K打穴里010</t>
  </si>
  <si>
    <t>Ⅱ‐2359</t>
  </si>
  <si>
    <t>666K打穴里011</t>
  </si>
  <si>
    <t>Ⅰ‐1795-1</t>
  </si>
  <si>
    <t>666K打穴里012</t>
  </si>
  <si>
    <t>Ⅱ‐2352</t>
  </si>
  <si>
    <t>666D打穴里001</t>
  </si>
  <si>
    <t>Ⅰ-66011-1</t>
  </si>
  <si>
    <t>666D打穴里002</t>
  </si>
  <si>
    <t>Ⅰ-66011-2</t>
  </si>
  <si>
    <t>666D打穴里003</t>
  </si>
  <si>
    <t>Ⅰ-66012</t>
  </si>
  <si>
    <t>666D打穴里004</t>
  </si>
  <si>
    <t>Ⅰ-66014</t>
  </si>
  <si>
    <t>666D打穴里005</t>
  </si>
  <si>
    <t>Ⅱ‐66013</t>
  </si>
  <si>
    <t>666D打穴里006</t>
  </si>
  <si>
    <t>Ⅱ‐66015</t>
  </si>
  <si>
    <t>666D打穴里007</t>
  </si>
  <si>
    <t>Ⅱ-66016</t>
  </si>
  <si>
    <t>666D打穴里008</t>
  </si>
  <si>
    <t>湯谷川(1)</t>
  </si>
  <si>
    <t>666J打穴里001</t>
  </si>
  <si>
    <t>177</t>
  </si>
  <si>
    <t>打穴下</t>
  </si>
  <si>
    <t>666D打穴下001</t>
  </si>
  <si>
    <t>Ⅱ-66001</t>
  </si>
  <si>
    <t>打穴中</t>
  </si>
  <si>
    <t>666K打穴中001</t>
  </si>
  <si>
    <t>Ⅰ‐1784</t>
  </si>
  <si>
    <t>666K打穴中002</t>
  </si>
  <si>
    <t>Ⅱ‐2301</t>
  </si>
  <si>
    <t>666D打穴中001</t>
  </si>
  <si>
    <t>Ⅱ-66002-1</t>
  </si>
  <si>
    <t>666D打穴中002</t>
  </si>
  <si>
    <t>Ⅱ-66002-2</t>
  </si>
  <si>
    <t>大垪和西</t>
  </si>
  <si>
    <t>666K大垪和西001</t>
  </si>
  <si>
    <t>Ⅰ-1812</t>
  </si>
  <si>
    <t>666K大垪和西002</t>
  </si>
  <si>
    <t>Ⅰ-1815</t>
  </si>
  <si>
    <t>666K大垪和西003</t>
  </si>
  <si>
    <t>Ⅰ-1817</t>
  </si>
  <si>
    <t>666K大垪和西004</t>
  </si>
  <si>
    <t>Ⅱ-2316</t>
  </si>
  <si>
    <t>666K大垪和西005</t>
  </si>
  <si>
    <t>Ⅱ-2317</t>
  </si>
  <si>
    <t>666K大垪和西006</t>
  </si>
  <si>
    <t>Ⅱ-2318</t>
  </si>
  <si>
    <t>666K大垪和西007</t>
  </si>
  <si>
    <t>Ⅱ-2319</t>
  </si>
  <si>
    <t>666K大垪和西008</t>
  </si>
  <si>
    <t>Ⅱ-2323</t>
  </si>
  <si>
    <t>大垪和東</t>
  </si>
  <si>
    <t>666K大垪和東001</t>
  </si>
  <si>
    <t>Ⅰ-1809</t>
  </si>
  <si>
    <t>666K大垪和東002</t>
  </si>
  <si>
    <t>Ⅰ-1813</t>
  </si>
  <si>
    <t>666K大垪和東003</t>
  </si>
  <si>
    <t>Ⅱ-2313</t>
  </si>
  <si>
    <t>666K大垪和東004</t>
  </si>
  <si>
    <t>Ⅱ-2315</t>
  </si>
  <si>
    <t>666K大垪和東005</t>
  </si>
  <si>
    <t>Ⅱ-2320</t>
  </si>
  <si>
    <t>666K大垪和東006</t>
  </si>
  <si>
    <t>Ⅱ-2321</t>
  </si>
  <si>
    <t>666K大垪和東007</t>
  </si>
  <si>
    <t>Ⅱ-2322</t>
  </si>
  <si>
    <t>666K大垪和東008</t>
  </si>
  <si>
    <t>Ⅱ-2341</t>
  </si>
  <si>
    <t>666K大垪和東009</t>
  </si>
  <si>
    <t>Ⅱ-2342</t>
  </si>
  <si>
    <t>666K大垪和東010</t>
  </si>
  <si>
    <t>Ⅱ-2343</t>
  </si>
  <si>
    <t>金堀</t>
  </si>
  <si>
    <t>666D金堀001</t>
  </si>
  <si>
    <t>Ⅱ-66032</t>
  </si>
  <si>
    <t>666J金堀001</t>
  </si>
  <si>
    <t>越尾</t>
  </si>
  <si>
    <t>666K越尾001</t>
  </si>
  <si>
    <t>Ⅰ-1785-1</t>
  </si>
  <si>
    <t>666K越尾002</t>
  </si>
  <si>
    <t>Ⅰ-1785-2</t>
  </si>
  <si>
    <t>666K越尾003</t>
  </si>
  <si>
    <t>Ⅱ-2302</t>
  </si>
  <si>
    <t>666K越尾004</t>
  </si>
  <si>
    <t>Ⅱ-2371</t>
  </si>
  <si>
    <t>666K越尾005</t>
  </si>
  <si>
    <t>Ⅱ-2372</t>
  </si>
  <si>
    <t>666K越尾006</t>
  </si>
  <si>
    <t>Ⅱ-2374</t>
  </si>
  <si>
    <t>666K越尾007</t>
  </si>
  <si>
    <t>Ⅱ-2375</t>
  </si>
  <si>
    <t>666D越尾001</t>
  </si>
  <si>
    <t>Ⅱ-66003</t>
  </si>
  <si>
    <t>666D越尾002</t>
  </si>
  <si>
    <t>Ⅱ-66004-1</t>
  </si>
  <si>
    <t>666D越尾003</t>
  </si>
  <si>
    <t>Ⅱ-66004-2</t>
  </si>
  <si>
    <t>666D越尾004</t>
  </si>
  <si>
    <t>Ⅱ-66005</t>
  </si>
  <si>
    <t>666D越尾005</t>
  </si>
  <si>
    <t>Ⅱ-66006</t>
  </si>
  <si>
    <t>666D越尾006</t>
  </si>
  <si>
    <t>皿川支流</t>
  </si>
  <si>
    <t>西幸</t>
  </si>
  <si>
    <t>666K西幸001</t>
  </si>
  <si>
    <t>Ⅰ-1806</t>
  </si>
  <si>
    <t>666K西幸002</t>
  </si>
  <si>
    <t>Ⅱ-2367</t>
  </si>
  <si>
    <t>境</t>
  </si>
  <si>
    <t>666K境001</t>
  </si>
  <si>
    <t>Ⅰ-1824-1</t>
  </si>
  <si>
    <t>666K境002</t>
  </si>
  <si>
    <t>Ⅰ-1824-2</t>
  </si>
  <si>
    <t>666K境003</t>
  </si>
  <si>
    <t>Ⅱ-2333</t>
  </si>
  <si>
    <t>666K境004</t>
  </si>
  <si>
    <t>Ⅱ-2338</t>
  </si>
  <si>
    <t>666K境005</t>
  </si>
  <si>
    <t>Ⅱ-2339</t>
  </si>
  <si>
    <t>666K境006</t>
  </si>
  <si>
    <t>Ⅱ-2340</t>
  </si>
  <si>
    <t>666K境007</t>
  </si>
  <si>
    <t>Ⅱ-2344_a</t>
  </si>
  <si>
    <t>666K境008</t>
  </si>
  <si>
    <t>Ⅱ-2344_b</t>
  </si>
  <si>
    <t>666D境001</t>
  </si>
  <si>
    <t>Ⅱ-66027</t>
  </si>
  <si>
    <t>666D境002</t>
  </si>
  <si>
    <t>Ⅱ-66028</t>
  </si>
  <si>
    <t>666D境003</t>
  </si>
  <si>
    <t>Ⅱ-66029</t>
  </si>
  <si>
    <t>塩気</t>
  </si>
  <si>
    <t>666D塩気001</t>
  </si>
  <si>
    <t>Ⅱ-68021</t>
  </si>
  <si>
    <t>666D塩気002</t>
  </si>
  <si>
    <t>Ⅱ-68022</t>
  </si>
  <si>
    <t>新城</t>
  </si>
  <si>
    <t>666K新城001</t>
  </si>
  <si>
    <t>Ⅱ-2376</t>
  </si>
  <si>
    <t>666D新城001</t>
  </si>
  <si>
    <t>Ⅰ-66030</t>
  </si>
  <si>
    <t>666D新城002</t>
  </si>
  <si>
    <t>Ⅱ-66008</t>
  </si>
  <si>
    <t>666D新城003</t>
  </si>
  <si>
    <t>Ⅱ-66031</t>
  </si>
  <si>
    <t>惣田</t>
  </si>
  <si>
    <t>666K惣田001</t>
  </si>
  <si>
    <t>Ⅱ-2460</t>
  </si>
  <si>
    <t>666K惣田002</t>
  </si>
  <si>
    <t>Ⅱ-2461</t>
  </si>
  <si>
    <t>角石祖母</t>
  </si>
  <si>
    <t>666K角石祖母001</t>
  </si>
  <si>
    <t>Ⅱ-2327</t>
  </si>
  <si>
    <t>666K角石祖母002</t>
  </si>
  <si>
    <t>Ⅱ-2328</t>
  </si>
  <si>
    <t>666K角石祖母003</t>
  </si>
  <si>
    <t>Ⅱ-2329</t>
  </si>
  <si>
    <t>666K角石祖母004</t>
  </si>
  <si>
    <t>Ⅱ-2330</t>
  </si>
  <si>
    <t>666K角石祖母005</t>
  </si>
  <si>
    <t>Ⅱ-2331</t>
  </si>
  <si>
    <t>666K角石祖母006</t>
  </si>
  <si>
    <t>Ⅱ-2332</t>
  </si>
  <si>
    <t>666K角石祖母007</t>
  </si>
  <si>
    <t>Ⅱ-2334</t>
  </si>
  <si>
    <t>666K角石祖母008</t>
  </si>
  <si>
    <t>Ⅱ-2335</t>
  </si>
  <si>
    <t>666K角石祖母009</t>
  </si>
  <si>
    <t>Ⅱ-2336</t>
  </si>
  <si>
    <t>666K角石祖母010</t>
  </si>
  <si>
    <t>Ⅱ-2337</t>
  </si>
  <si>
    <t>666D角石祖母001</t>
  </si>
  <si>
    <t>Ⅱ-66034</t>
  </si>
  <si>
    <t>666D角石祖母002</t>
  </si>
  <si>
    <t>Ⅱ-66035</t>
  </si>
  <si>
    <t>原田</t>
  </si>
  <si>
    <t>666K原田001</t>
  </si>
  <si>
    <t>Ⅰ-1790</t>
  </si>
  <si>
    <t>666K原田002</t>
  </si>
  <si>
    <t>Ⅰ-1791</t>
  </si>
  <si>
    <t>666K原田003</t>
  </si>
  <si>
    <t>Ⅰ-1787</t>
  </si>
  <si>
    <t>666K原田004</t>
  </si>
  <si>
    <t>Ⅱ-2368</t>
  </si>
  <si>
    <t>666K原田005</t>
  </si>
  <si>
    <t>Ⅱ-2369_a</t>
  </si>
  <si>
    <t>666K原田006</t>
  </si>
  <si>
    <t>Ⅱ‐2369_b</t>
  </si>
  <si>
    <t>666K原田007</t>
  </si>
  <si>
    <t>Ⅱ-2370</t>
  </si>
  <si>
    <t>666D原田001</t>
  </si>
  <si>
    <t>Ⅱ-66007</t>
  </si>
  <si>
    <t>頼元</t>
  </si>
  <si>
    <t>666K頼元001</t>
  </si>
  <si>
    <t>Ⅱ-2366</t>
  </si>
  <si>
    <t>両山寺</t>
  </si>
  <si>
    <t>666K両山寺001</t>
  </si>
  <si>
    <t>Ⅱ‐2347</t>
  </si>
  <si>
    <t>666K両山寺002</t>
  </si>
  <si>
    <t>Ⅱ‐2348</t>
  </si>
  <si>
    <t>和田北</t>
  </si>
  <si>
    <t>666K和田北001</t>
  </si>
  <si>
    <t>Ⅰ-1829-1</t>
  </si>
  <si>
    <t>666K和田北002</t>
  </si>
  <si>
    <t>Ⅰ-1829-2</t>
  </si>
  <si>
    <t>666K和田北003</t>
  </si>
  <si>
    <t>Ⅱ-2303</t>
  </si>
  <si>
    <t>666K和田北004</t>
  </si>
  <si>
    <t>Ⅱ-2304</t>
  </si>
  <si>
    <t>666K和田北005</t>
  </si>
  <si>
    <t>Ⅱ-2305</t>
  </si>
  <si>
    <t>666K和田北006</t>
  </si>
  <si>
    <t>Ⅱ-2306</t>
  </si>
  <si>
    <t>666K和田北007</t>
  </si>
  <si>
    <t>Ⅱ-2307</t>
  </si>
  <si>
    <t>666K和田北008</t>
  </si>
  <si>
    <t>Ⅱ-2308</t>
  </si>
  <si>
    <t>666K和田北009</t>
  </si>
  <si>
    <t>Ⅱ-2309</t>
  </si>
  <si>
    <t>666K和田北010</t>
  </si>
  <si>
    <t>Ⅱ-2310</t>
  </si>
  <si>
    <t>666K和田北011</t>
  </si>
  <si>
    <t>Ⅱ-2312</t>
  </si>
  <si>
    <t>666K和田北012</t>
  </si>
  <si>
    <t>Ⅱ-2324</t>
  </si>
  <si>
    <t>666K和田北013</t>
  </si>
  <si>
    <t>Ⅱ-2325</t>
  </si>
  <si>
    <t>666K和田北014</t>
  </si>
  <si>
    <t>Ⅱ-2326</t>
  </si>
  <si>
    <t>柵原町</t>
  </si>
  <si>
    <t>上間</t>
  </si>
  <si>
    <t>666K上間001</t>
  </si>
  <si>
    <t>Ⅱ-2450</t>
  </si>
  <si>
    <t>666D上間001</t>
  </si>
  <si>
    <t>Ⅰ-68015</t>
  </si>
  <si>
    <t>王子</t>
  </si>
  <si>
    <t>666D王子001</t>
  </si>
  <si>
    <t>Ⅰ-68092</t>
  </si>
  <si>
    <t>書副</t>
  </si>
  <si>
    <t>666D書副001</t>
  </si>
  <si>
    <t>Ⅰ-68027</t>
  </si>
  <si>
    <t>666D書副002</t>
  </si>
  <si>
    <t>Ⅱ-68028</t>
  </si>
  <si>
    <t>吉ヶ原</t>
  </si>
  <si>
    <t>666K吉ヶ原001</t>
  </si>
  <si>
    <t>Ⅰ-1872</t>
  </si>
  <si>
    <t>666K吉ヶ原002</t>
  </si>
  <si>
    <t>Ⅱ-2468</t>
  </si>
  <si>
    <t>666K吉ヶ原003</t>
  </si>
  <si>
    <t>Ⅱ-2469</t>
  </si>
  <si>
    <t>666D吉ヶ原001</t>
  </si>
  <si>
    <t>Ⅰ-68081</t>
  </si>
  <si>
    <t>666D吉ヶ原002</t>
  </si>
  <si>
    <t>Ⅰ-68079</t>
  </si>
  <si>
    <t>666D吉ヶ原003</t>
  </si>
  <si>
    <t>Ⅰ-68080</t>
  </si>
  <si>
    <t>666D吉ヶ原004</t>
  </si>
  <si>
    <t>Ⅰ-68084</t>
  </si>
  <si>
    <t>666D吉ヶ原005</t>
  </si>
  <si>
    <t>Ⅱ-68085</t>
  </si>
  <si>
    <t>栗子</t>
  </si>
  <si>
    <t>666D栗子001</t>
  </si>
  <si>
    <t>Ⅰ-68053</t>
  </si>
  <si>
    <t>666D栗子002</t>
  </si>
  <si>
    <t>Ⅰ-68054</t>
  </si>
  <si>
    <t>666K高下001</t>
  </si>
  <si>
    <t>Ⅱ-2471</t>
  </si>
  <si>
    <t>小瀬</t>
  </si>
  <si>
    <t>666K小瀬001</t>
  </si>
  <si>
    <t>Ⅰ-2737</t>
  </si>
  <si>
    <t>666K小瀬002</t>
  </si>
  <si>
    <t>Ⅰ-2738</t>
  </si>
  <si>
    <t>666K小瀬003</t>
  </si>
  <si>
    <t>Ⅰ-2739</t>
  </si>
  <si>
    <t>666K小瀬004</t>
  </si>
  <si>
    <t>Ⅰ-1864</t>
  </si>
  <si>
    <t>666D小瀬001</t>
  </si>
  <si>
    <t>Ⅰ-68069</t>
  </si>
  <si>
    <t>666D小瀬002</t>
  </si>
  <si>
    <t>Ⅰ-68068</t>
  </si>
  <si>
    <t>666D小瀬003</t>
  </si>
  <si>
    <t>Ⅰ-68070</t>
  </si>
  <si>
    <t>定宗</t>
  </si>
  <si>
    <t>666K定宗001</t>
  </si>
  <si>
    <t>Ⅱ-2442</t>
  </si>
  <si>
    <t>666K定宗002</t>
  </si>
  <si>
    <t>Ⅱ-2443</t>
  </si>
  <si>
    <t>666K定宗003</t>
  </si>
  <si>
    <t>Ⅱ-2444</t>
  </si>
  <si>
    <t>666K定宗004</t>
  </si>
  <si>
    <t>Ⅱ-2445</t>
  </si>
  <si>
    <t>666D定宗001</t>
  </si>
  <si>
    <t>Ⅰ-68041</t>
  </si>
  <si>
    <t>666D定宗002</t>
  </si>
  <si>
    <t>Ⅰ-68042-1</t>
  </si>
  <si>
    <t>666D定宗003</t>
  </si>
  <si>
    <t>Ⅰ-68042-2</t>
  </si>
  <si>
    <t>666D定宗004</t>
  </si>
  <si>
    <t>Ⅱ-68040</t>
  </si>
  <si>
    <t>下谷</t>
  </si>
  <si>
    <t>666K下谷001</t>
  </si>
  <si>
    <t>Ⅱ-2448</t>
  </si>
  <si>
    <t>666K下谷002</t>
  </si>
  <si>
    <t>Ⅱ-2449</t>
  </si>
  <si>
    <t>大戸上</t>
  </si>
  <si>
    <t>666K大戸上001</t>
  </si>
  <si>
    <t>Ⅰ-2736</t>
  </si>
  <si>
    <t>666K大戸上002</t>
  </si>
  <si>
    <t>Ⅱ-2437</t>
  </si>
  <si>
    <t>666K大戸上003</t>
  </si>
  <si>
    <t>Ⅱ-2438</t>
  </si>
  <si>
    <t>666K大戸上004</t>
  </si>
  <si>
    <t>Ⅱ-2439</t>
  </si>
  <si>
    <t>666K大戸上005</t>
  </si>
  <si>
    <t>Ⅱ-2440</t>
  </si>
  <si>
    <t>666K大戸上006</t>
  </si>
  <si>
    <t>Ⅱ-2441</t>
  </si>
  <si>
    <t>666D大戸上001</t>
  </si>
  <si>
    <t>Ⅰ-68043</t>
  </si>
  <si>
    <t>666D大戸上002</t>
  </si>
  <si>
    <t>Ⅱ-68046</t>
  </si>
  <si>
    <t>666D大戸上003</t>
  </si>
  <si>
    <t>Ⅱ-68047</t>
  </si>
  <si>
    <t>666D大戸上004</t>
  </si>
  <si>
    <t>Ⅱ-68048</t>
  </si>
  <si>
    <t>666D大戸上005</t>
  </si>
  <si>
    <t>Ⅱ-68038</t>
  </si>
  <si>
    <t>666D大戸上006</t>
  </si>
  <si>
    <t>Ⅱ-68039</t>
  </si>
  <si>
    <t>666D大戸上007</t>
  </si>
  <si>
    <t>Ⅱ-68044</t>
  </si>
  <si>
    <t>666D大戸上008</t>
  </si>
  <si>
    <t>Ⅱ-68045</t>
  </si>
  <si>
    <t>666D大戸上009</t>
  </si>
  <si>
    <t>Ⅱ-68049</t>
  </si>
  <si>
    <t>大戸下</t>
  </si>
  <si>
    <t>666K大戸下001</t>
  </si>
  <si>
    <t>Ⅰ-1852</t>
  </si>
  <si>
    <t>666K大戸下002</t>
  </si>
  <si>
    <t>Ⅰ-1855</t>
  </si>
  <si>
    <t>666K大戸下003</t>
  </si>
  <si>
    <t>Ⅰ-2734</t>
  </si>
  <si>
    <t>666K大戸下004</t>
  </si>
  <si>
    <t>Ⅰ-2735</t>
  </si>
  <si>
    <t>666K大戸下005</t>
  </si>
  <si>
    <t>Ⅱ-2429</t>
  </si>
  <si>
    <t>666K大戸下006</t>
  </si>
  <si>
    <t>Ⅱ-2430</t>
  </si>
  <si>
    <t>666K大戸下007</t>
  </si>
  <si>
    <t>Ⅱ-2431</t>
  </si>
  <si>
    <t>666K大戸下008</t>
  </si>
  <si>
    <t>Ⅱ-2432</t>
  </si>
  <si>
    <t>666K大戸下009</t>
  </si>
  <si>
    <t>Ⅱ-2433</t>
  </si>
  <si>
    <t>666K大戸下010</t>
  </si>
  <si>
    <t>Ⅱ-2434</t>
  </si>
  <si>
    <t>666K大戸下011</t>
  </si>
  <si>
    <t>Ⅱ-2435</t>
  </si>
  <si>
    <t>666K大戸下012</t>
  </si>
  <si>
    <t>Ⅱ-2436</t>
  </si>
  <si>
    <t>666D大戸下001</t>
  </si>
  <si>
    <t>Ⅰ-68033</t>
  </si>
  <si>
    <t>666D大戸下002</t>
  </si>
  <si>
    <t>Ⅰ-68034</t>
  </si>
  <si>
    <t>666D大戸下003</t>
  </si>
  <si>
    <t>Ⅰ-68035</t>
  </si>
  <si>
    <t>666D大戸下004</t>
  </si>
  <si>
    <t>Ⅰ-68037</t>
  </si>
  <si>
    <t>666D大戸下005</t>
  </si>
  <si>
    <t>Ⅱ-68050</t>
  </si>
  <si>
    <t>666D大戸下006</t>
  </si>
  <si>
    <t>Ⅱ-68051</t>
  </si>
  <si>
    <t>666D大戸下007</t>
  </si>
  <si>
    <t>Ⅱ-68052</t>
  </si>
  <si>
    <t>高城</t>
  </si>
  <si>
    <t>666K高城001</t>
  </si>
  <si>
    <t>Ⅰ-1873</t>
  </si>
  <si>
    <t>666K高城002</t>
  </si>
  <si>
    <t>Ⅱ-2464</t>
  </si>
  <si>
    <t>666K高城003</t>
  </si>
  <si>
    <t>Ⅱ-2465</t>
  </si>
  <si>
    <t>666K高城004</t>
  </si>
  <si>
    <t>Ⅱ-2466</t>
  </si>
  <si>
    <t>塚角</t>
  </si>
  <si>
    <t>666K塚角001</t>
  </si>
  <si>
    <t>Ⅰ-2730</t>
  </si>
  <si>
    <t>666K塚角002</t>
  </si>
  <si>
    <t>Ⅱ-2428</t>
  </si>
  <si>
    <t>666D塚角001</t>
  </si>
  <si>
    <t>Ⅰ-68005</t>
  </si>
  <si>
    <t>666D塚角002</t>
  </si>
  <si>
    <t>Ⅰ-68007</t>
  </si>
  <si>
    <t>666D塚角003</t>
  </si>
  <si>
    <t>Ⅰ-68029</t>
  </si>
  <si>
    <t>666D塚角004</t>
  </si>
  <si>
    <t>Ⅰ-68032</t>
  </si>
  <si>
    <t>666D塚角005</t>
  </si>
  <si>
    <t>Ⅱ-68006</t>
  </si>
  <si>
    <t>666D塚角006</t>
  </si>
  <si>
    <t>Ⅱ-68030</t>
  </si>
  <si>
    <t>666D塚角007</t>
  </si>
  <si>
    <t>Ⅱ-68031</t>
  </si>
  <si>
    <t>百々</t>
  </si>
  <si>
    <t>666K百々001</t>
  </si>
  <si>
    <t>Ⅰ-1847</t>
  </si>
  <si>
    <t>666K百々002</t>
  </si>
  <si>
    <t>Ⅰ-1849</t>
  </si>
  <si>
    <t>666K百々003</t>
  </si>
  <si>
    <t>Ⅰ-1850</t>
  </si>
  <si>
    <t>666K百々004</t>
  </si>
  <si>
    <t>Ⅰ-1851</t>
  </si>
  <si>
    <t>666K百々005</t>
  </si>
  <si>
    <t>Ⅱ-2411</t>
  </si>
  <si>
    <t>666K百々006</t>
  </si>
  <si>
    <t>Ⅱ-2412</t>
  </si>
  <si>
    <t>666K百々007</t>
  </si>
  <si>
    <t>Ⅱ-2414</t>
  </si>
  <si>
    <t>666K百々008</t>
  </si>
  <si>
    <t>Ⅱ-2415</t>
  </si>
  <si>
    <t>666K百々009</t>
  </si>
  <si>
    <t>Ⅱ-2416</t>
  </si>
  <si>
    <t>666K百々010</t>
  </si>
  <si>
    <t>Ⅱ-2418</t>
  </si>
  <si>
    <t>666K百々011</t>
  </si>
  <si>
    <t>Ⅱ-2419</t>
  </si>
  <si>
    <t>666K百々012</t>
  </si>
  <si>
    <t>Ⅱ-2425</t>
  </si>
  <si>
    <t>666K百々013</t>
  </si>
  <si>
    <t>Ⅱ-2426</t>
  </si>
  <si>
    <t>666D百々001</t>
  </si>
  <si>
    <t>Ⅰ-68014</t>
  </si>
  <si>
    <t>666D百々002</t>
  </si>
  <si>
    <t>Ⅰ-68002</t>
  </si>
  <si>
    <t>666D百々003</t>
  </si>
  <si>
    <t>Ⅱ-68003</t>
  </si>
  <si>
    <t>羽仁</t>
  </si>
  <si>
    <t>666K羽仁001</t>
  </si>
  <si>
    <t>Ⅰ-2731</t>
  </si>
  <si>
    <t>666K羽仁002</t>
  </si>
  <si>
    <t>Ⅱ-2420</t>
  </si>
  <si>
    <t>666K羽仁003</t>
  </si>
  <si>
    <t>Ⅱ-2421</t>
  </si>
  <si>
    <t>666K羽仁004</t>
  </si>
  <si>
    <t>Ⅱ-2422</t>
  </si>
  <si>
    <t>666K羽仁005</t>
  </si>
  <si>
    <t>Ⅱ-2423</t>
  </si>
  <si>
    <t>666K羽仁006</t>
  </si>
  <si>
    <t>Ⅱ-2424</t>
  </si>
  <si>
    <t>666D羽仁001</t>
  </si>
  <si>
    <t>Ⅰ-68009</t>
  </si>
  <si>
    <t>666D羽仁002</t>
  </si>
  <si>
    <t>Ⅱ-68008</t>
  </si>
  <si>
    <t>666D羽仁003</t>
  </si>
  <si>
    <t>Ⅱ-68010</t>
  </si>
  <si>
    <t>666D羽仁004</t>
  </si>
  <si>
    <t>Ⅱ-68013</t>
  </si>
  <si>
    <t>久木</t>
  </si>
  <si>
    <t>666K久木001</t>
  </si>
  <si>
    <t>Ⅰ-2740</t>
  </si>
  <si>
    <t>666K久木002</t>
  </si>
  <si>
    <t>Ⅰ-1867</t>
  </si>
  <si>
    <t>666K久木003</t>
  </si>
  <si>
    <t>Ⅰ-1868</t>
  </si>
  <si>
    <t>666K久木004</t>
  </si>
  <si>
    <t>Ⅰ-1869</t>
  </si>
  <si>
    <t>666K久木005</t>
  </si>
  <si>
    <t>Ⅰ-2741</t>
  </si>
  <si>
    <t>666D久木001</t>
  </si>
  <si>
    <t>Ⅰ-68071</t>
  </si>
  <si>
    <t>666D久木002</t>
  </si>
  <si>
    <t>Ⅰ-68072</t>
  </si>
  <si>
    <t>666D久木003</t>
  </si>
  <si>
    <t>Ⅰ-68073</t>
  </si>
  <si>
    <t>666D久木004</t>
  </si>
  <si>
    <t>Ⅰ-68074</t>
  </si>
  <si>
    <t>藤田上</t>
  </si>
  <si>
    <t>666K藤田上001</t>
  </si>
  <si>
    <t>Ⅰ-1858</t>
  </si>
  <si>
    <t>666K藤田上002</t>
  </si>
  <si>
    <t>Ⅱ-2456</t>
  </si>
  <si>
    <t>666K藤田上003</t>
  </si>
  <si>
    <t>Ⅱ-2457</t>
  </si>
  <si>
    <t>666K藤田上004</t>
  </si>
  <si>
    <t>Ⅱ-2458</t>
  </si>
  <si>
    <t>666K藤田上005</t>
  </si>
  <si>
    <t>Ⅱ-2459</t>
  </si>
  <si>
    <t>666D藤田上001</t>
  </si>
  <si>
    <t>Ⅰ-68063</t>
  </si>
  <si>
    <t>666D藤田上002</t>
  </si>
  <si>
    <t>Ⅰ-68078</t>
  </si>
  <si>
    <t>藤田下</t>
  </si>
  <si>
    <t>666K藤田下001</t>
  </si>
  <si>
    <t>Ⅱ-2455</t>
  </si>
  <si>
    <t>666D藤田下001</t>
  </si>
  <si>
    <t>Ⅱ-68062-1</t>
  </si>
  <si>
    <t>666D藤田下002</t>
  </si>
  <si>
    <t>Ⅱ-68062-2</t>
  </si>
  <si>
    <t>666D藤田下003</t>
  </si>
  <si>
    <t>Ⅱ-68023</t>
  </si>
  <si>
    <t>666D藤田下004</t>
  </si>
  <si>
    <t>Ⅱ-68060</t>
  </si>
  <si>
    <t>666D藤田下005</t>
  </si>
  <si>
    <t>Ⅱ-68061</t>
  </si>
  <si>
    <t>藤原</t>
  </si>
  <si>
    <t>666K藤原001</t>
  </si>
  <si>
    <t>Ⅱ-2467</t>
  </si>
  <si>
    <t>666D藤原001</t>
  </si>
  <si>
    <t>Ⅰ-68075</t>
  </si>
  <si>
    <t>666D藤原002</t>
  </si>
  <si>
    <t>Ⅱ-68076</t>
  </si>
  <si>
    <t>666J藤原001</t>
  </si>
  <si>
    <t>181</t>
  </si>
  <si>
    <t>松尾</t>
  </si>
  <si>
    <t>666K松尾001</t>
  </si>
  <si>
    <t>Ⅱ-2451</t>
  </si>
  <si>
    <t>666K松尾002</t>
  </si>
  <si>
    <t>Ⅱ-2452</t>
  </si>
  <si>
    <t>666K松尾003</t>
  </si>
  <si>
    <t>Ⅱ-2453</t>
  </si>
  <si>
    <t>666K松尾004</t>
  </si>
  <si>
    <t>Ⅱ-2454</t>
  </si>
  <si>
    <t>666D松尾001</t>
  </si>
  <si>
    <t>Ⅰ-68019</t>
  </si>
  <si>
    <t>666D松尾002</t>
  </si>
  <si>
    <t>Ⅱ-68017</t>
  </si>
  <si>
    <t>666D松尾003</t>
  </si>
  <si>
    <t>Ⅱ-68018</t>
  </si>
  <si>
    <t>666D松尾004</t>
  </si>
  <si>
    <t>Ⅱ-68020</t>
  </si>
  <si>
    <t>宮山</t>
  </si>
  <si>
    <t>666K宮山001</t>
  </si>
  <si>
    <t>Ⅰ-1846</t>
  </si>
  <si>
    <t>666K宮山002</t>
  </si>
  <si>
    <t>Ⅰ-1841</t>
  </si>
  <si>
    <t>666K宮山003</t>
  </si>
  <si>
    <t>Ⅰ-1842</t>
  </si>
  <si>
    <t>666K宮山004</t>
  </si>
  <si>
    <t>Ⅰ-1843</t>
  </si>
  <si>
    <t>666K宮山005</t>
  </si>
  <si>
    <t>Ⅱ-2407</t>
  </si>
  <si>
    <t>666K宮山006</t>
  </si>
  <si>
    <t>Ⅱ-2408</t>
  </si>
  <si>
    <t>安井</t>
  </si>
  <si>
    <t>666K安井001</t>
  </si>
  <si>
    <t>Ⅰ-1844</t>
  </si>
  <si>
    <t>666K安井002</t>
  </si>
  <si>
    <t>Ⅰ-2729</t>
  </si>
  <si>
    <t>666K安井003</t>
  </si>
  <si>
    <t>Ⅰ-1845</t>
  </si>
  <si>
    <t>666K安井004</t>
  </si>
  <si>
    <t>Ⅰ-2071</t>
  </si>
  <si>
    <t>666K安井005</t>
  </si>
  <si>
    <t>Ⅱ-2409</t>
  </si>
  <si>
    <t>666K安井006</t>
  </si>
  <si>
    <t>Ⅱ-2410</t>
  </si>
  <si>
    <t>666D安井001</t>
  </si>
  <si>
    <t>Ⅱ-68001</t>
  </si>
  <si>
    <t>休石</t>
  </si>
  <si>
    <t>666K休石001</t>
  </si>
  <si>
    <t>Ⅰ-1863</t>
  </si>
  <si>
    <t>666K休石002</t>
  </si>
  <si>
    <t>Ⅰ-1865</t>
  </si>
  <si>
    <t>666K休石003</t>
  </si>
  <si>
    <t>Ⅱ-2462</t>
  </si>
  <si>
    <t>666D休石001</t>
  </si>
  <si>
    <t>Ⅱ-68077</t>
  </si>
  <si>
    <t>666D休石002</t>
  </si>
  <si>
    <t>Ⅰ-68064</t>
  </si>
  <si>
    <t>柵原</t>
  </si>
  <si>
    <t>666K柵原001</t>
  </si>
  <si>
    <t>Ⅰ-1866</t>
  </si>
  <si>
    <t>666K柵原002</t>
  </si>
  <si>
    <t>Ⅱ-2463</t>
  </si>
  <si>
    <t>666D柵原001</t>
  </si>
  <si>
    <t>Ⅰ-68065</t>
  </si>
  <si>
    <t>666D柵原002</t>
  </si>
  <si>
    <t>Ⅰ-68067</t>
  </si>
  <si>
    <t>666D柵原003</t>
  </si>
  <si>
    <t>Ⅱ-68066</t>
  </si>
  <si>
    <t>飯岡</t>
  </si>
  <si>
    <t>666K飯岡001</t>
  </si>
  <si>
    <t>Ⅰ-1876</t>
  </si>
  <si>
    <t>666K飯岡002</t>
  </si>
  <si>
    <t>Ⅰ-1875</t>
  </si>
  <si>
    <t>666K飯岡003</t>
  </si>
  <si>
    <t>Ⅱ-2470</t>
  </si>
  <si>
    <t>666D飯岡001</t>
  </si>
  <si>
    <t>Ⅰ-68089</t>
  </si>
  <si>
    <t>666D飯岡002</t>
  </si>
  <si>
    <t>Ⅰ-68087</t>
  </si>
  <si>
    <t>666D飯岡003</t>
  </si>
  <si>
    <t>Ⅰ-68088</t>
  </si>
  <si>
    <t>666D飯岡004</t>
  </si>
  <si>
    <t>Ⅰ-68090</t>
  </si>
  <si>
    <t>666D飯岡005</t>
  </si>
  <si>
    <t>Ⅰ-68091</t>
  </si>
  <si>
    <t>666D飯岡006</t>
  </si>
  <si>
    <t>Ⅰ-68093</t>
  </si>
  <si>
    <t>666D飯岡007</t>
  </si>
  <si>
    <t>Ⅰ-68086</t>
  </si>
  <si>
    <t>行信</t>
  </si>
  <si>
    <t>666K行信001</t>
  </si>
  <si>
    <t>Ⅰ-2733</t>
  </si>
  <si>
    <t>666K行信002</t>
  </si>
  <si>
    <t>Ⅰ-2732</t>
  </si>
  <si>
    <t>666D行信001</t>
  </si>
  <si>
    <t>Ⅰ-68026-1</t>
  </si>
  <si>
    <t>666D行信002</t>
  </si>
  <si>
    <t>Ⅰ-68026-2</t>
  </si>
  <si>
    <t>666D行信003</t>
  </si>
  <si>
    <t>Ⅱ-68024</t>
  </si>
  <si>
    <t>666D行信004</t>
  </si>
  <si>
    <t>Ⅱ-68025</t>
  </si>
  <si>
    <t>666D行信005</t>
  </si>
  <si>
    <t>Ⅱ-68058</t>
  </si>
  <si>
    <t>666D行信006</t>
  </si>
  <si>
    <t>Ⅱ-68059</t>
  </si>
  <si>
    <t>666D行信007</t>
  </si>
  <si>
    <t>Ⅱ-68057</t>
  </si>
  <si>
    <t>吉留</t>
  </si>
  <si>
    <t>666K吉留001</t>
  </si>
  <si>
    <t>Ⅰ-1860</t>
  </si>
  <si>
    <t>連石</t>
  </si>
  <si>
    <t>666K連石001</t>
  </si>
  <si>
    <t>Ⅰ-1854</t>
  </si>
  <si>
    <t>666K連石002</t>
  </si>
  <si>
    <t>Ⅱ-2446</t>
  </si>
  <si>
    <t>666K連石003</t>
  </si>
  <si>
    <t>Ⅱ-2447</t>
  </si>
  <si>
    <t>666D連石001</t>
  </si>
  <si>
    <t>Ⅰ-68056</t>
  </si>
  <si>
    <t>666D連石002</t>
  </si>
  <si>
    <t>Ⅰ-68055</t>
  </si>
  <si>
    <t>土砂災害警戒区域等の指定箇所一覧表（吉備中央町）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</si>
  <si>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加茂川町</t>
  </si>
  <si>
    <t>粟井谷</t>
  </si>
  <si>
    <t>681D粟井谷001</t>
  </si>
  <si>
    <t>Ⅱ-09007</t>
  </si>
  <si>
    <t>井原</t>
  </si>
  <si>
    <t>681K井原001</t>
  </si>
  <si>
    <t>Ⅱ-284</t>
  </si>
  <si>
    <t>681K井原002</t>
  </si>
  <si>
    <t>Ⅱ-285</t>
  </si>
  <si>
    <t>681K井原003</t>
  </si>
  <si>
    <t>Ⅱ-286</t>
  </si>
  <si>
    <t>681K井原004</t>
  </si>
  <si>
    <t>Ⅱ-287</t>
  </si>
  <si>
    <t>681K井原005</t>
  </si>
  <si>
    <t>Ⅱ-288</t>
  </si>
  <si>
    <t>681K井原006</t>
  </si>
  <si>
    <t>Ⅱ-290</t>
  </si>
  <si>
    <t>681K井原007</t>
  </si>
  <si>
    <t>Ⅱ-291</t>
  </si>
  <si>
    <t>681D井原001</t>
  </si>
  <si>
    <t>Ⅰ-09028</t>
  </si>
  <si>
    <t>681D井原002</t>
  </si>
  <si>
    <t>Ⅱ-09027-1</t>
  </si>
  <si>
    <t>681D井原003</t>
  </si>
  <si>
    <t>Ⅱ-09027-2</t>
  </si>
  <si>
    <t>681D井原004</t>
  </si>
  <si>
    <t>Ⅱ-09029</t>
  </si>
  <si>
    <t>681D井原005</t>
  </si>
  <si>
    <t>Ⅱ-09036</t>
  </si>
  <si>
    <t>681D上田東001</t>
  </si>
  <si>
    <t>Ⅱ-09035</t>
  </si>
  <si>
    <t>大木</t>
  </si>
  <si>
    <t>681K大木001</t>
  </si>
  <si>
    <t>Ⅱ-276</t>
  </si>
  <si>
    <t>681K大木002</t>
  </si>
  <si>
    <t>Ⅱ-277</t>
  </si>
  <si>
    <t>681D大木001</t>
  </si>
  <si>
    <t>Ⅰ-09031</t>
  </si>
  <si>
    <t>681D大木002</t>
  </si>
  <si>
    <t>Ⅱ-09030</t>
  </si>
  <si>
    <t>681D大木003</t>
  </si>
  <si>
    <t>Ⅱ-09032</t>
  </si>
  <si>
    <t>681D大木004</t>
  </si>
  <si>
    <t>Ⅱ-09033</t>
  </si>
  <si>
    <t>681D大木005</t>
  </si>
  <si>
    <t>Ⅱ-09034</t>
  </si>
  <si>
    <t>681K尾原001</t>
  </si>
  <si>
    <t>Ⅰ-2145</t>
  </si>
  <si>
    <t>681K尾原002</t>
  </si>
  <si>
    <t>Ⅱ-267</t>
  </si>
  <si>
    <t>681K尾原003</t>
  </si>
  <si>
    <t>Ⅱ-261</t>
  </si>
  <si>
    <t>681K尾原004</t>
  </si>
  <si>
    <t>Ⅱ-264</t>
  </si>
  <si>
    <t>681K尾原005</t>
  </si>
  <si>
    <t>Ⅱ-265</t>
  </si>
  <si>
    <t>681K尾原006</t>
  </si>
  <si>
    <t>Ⅱ-266</t>
  </si>
  <si>
    <t>681D尾原001</t>
  </si>
  <si>
    <t>Ⅰ-09020</t>
  </si>
  <si>
    <t>681D尾原002</t>
  </si>
  <si>
    <t>Ⅱ-09016</t>
  </si>
  <si>
    <t>681D尾原003</t>
  </si>
  <si>
    <t>Ⅱ-09017</t>
  </si>
  <si>
    <t>681D尾原004</t>
  </si>
  <si>
    <t>Ⅱ-09018</t>
  </si>
  <si>
    <t>681D尾原005</t>
  </si>
  <si>
    <t>Ⅱ-09019</t>
  </si>
  <si>
    <t>681D尾原006</t>
  </si>
  <si>
    <t>Ⅱ-09024</t>
  </si>
  <si>
    <t>681D尾原007</t>
  </si>
  <si>
    <t>Ⅱ-09025</t>
  </si>
  <si>
    <t>上加茂</t>
  </si>
  <si>
    <t>681K上加茂001</t>
  </si>
  <si>
    <t>Ⅰ-2149</t>
  </si>
  <si>
    <t>681K上加茂002</t>
  </si>
  <si>
    <t>Ⅱ-317</t>
  </si>
  <si>
    <t>681K上加茂003</t>
  </si>
  <si>
    <t>Ⅱ-318</t>
  </si>
  <si>
    <t>681K上加茂004</t>
  </si>
  <si>
    <t>Ⅱ-319</t>
  </si>
  <si>
    <t>681K上加茂005</t>
  </si>
  <si>
    <t>Ⅱ-320</t>
  </si>
  <si>
    <t>681D上加茂001</t>
  </si>
  <si>
    <t>Ⅰ-09055</t>
  </si>
  <si>
    <t>681D上加茂002</t>
  </si>
  <si>
    <t>Ⅰ-09064-1</t>
  </si>
  <si>
    <t>681D上加茂003</t>
  </si>
  <si>
    <t>Ⅰ-09064-2</t>
  </si>
  <si>
    <t>681D上加茂004</t>
  </si>
  <si>
    <t>Ⅱ-09054</t>
  </si>
  <si>
    <t>681D上加茂005</t>
  </si>
  <si>
    <t>Ⅱ-09062-1</t>
  </si>
  <si>
    <t>681D上加茂006</t>
  </si>
  <si>
    <t>Ⅱ-09062-2</t>
  </si>
  <si>
    <t>加茂市場</t>
  </si>
  <si>
    <t>681K加茂市場001</t>
  </si>
  <si>
    <t>Ⅰ-2146</t>
  </si>
  <si>
    <t>681K加茂市場002</t>
  </si>
  <si>
    <t>Ⅱ-293</t>
  </si>
  <si>
    <t>681K加茂市場003</t>
  </si>
  <si>
    <t>Ⅱ-294</t>
  </si>
  <si>
    <t>681K加茂市場004</t>
  </si>
  <si>
    <t>Ⅱ-295</t>
  </si>
  <si>
    <t>681K加茂市場005</t>
  </si>
  <si>
    <t>Ⅱ-302</t>
  </si>
  <si>
    <t>681K加茂市場006</t>
  </si>
  <si>
    <t>Ⅲ-44</t>
  </si>
  <si>
    <t>681K加茂市場007</t>
  </si>
  <si>
    <t>Ⅱ-296</t>
  </si>
  <si>
    <t>681D加茂市場001</t>
  </si>
  <si>
    <t>Ⅰ-09038</t>
  </si>
  <si>
    <t>681D加茂市場002</t>
  </si>
  <si>
    <t>Ⅰ-09044</t>
  </si>
  <si>
    <t>681D加茂市場003</t>
  </si>
  <si>
    <t>Ⅱ-09037-1</t>
  </si>
  <si>
    <t>681D加茂市場004</t>
  </si>
  <si>
    <t>Ⅱ-09037-2</t>
  </si>
  <si>
    <t>681D加茂市場005</t>
  </si>
  <si>
    <t>Ⅱ-09041</t>
  </si>
  <si>
    <t>681D加茂市場006</t>
  </si>
  <si>
    <t>Ⅲ-09039</t>
  </si>
  <si>
    <t>681D加茂市場007</t>
  </si>
  <si>
    <t>Ⅲ-09040</t>
  </si>
  <si>
    <t>681D加茂市場008</t>
  </si>
  <si>
    <t>Ⅰ-09049-1</t>
  </si>
  <si>
    <t>681D加茂市場009</t>
  </si>
  <si>
    <t>Ⅰ-09049-2</t>
  </si>
  <si>
    <t>小森</t>
  </si>
  <si>
    <t>681K小森001</t>
  </si>
  <si>
    <t>Ⅰ-2143</t>
  </si>
  <si>
    <t>681K小森002</t>
  </si>
  <si>
    <t>Ⅰ-497</t>
  </si>
  <si>
    <t>681K小森003</t>
  </si>
  <si>
    <t>Ⅰ-498</t>
  </si>
  <si>
    <t>681K小森004</t>
  </si>
  <si>
    <t>Ⅰ-499</t>
  </si>
  <si>
    <t>681K小森005</t>
  </si>
  <si>
    <t>Ⅱ-253</t>
  </si>
  <si>
    <t>681K小森006</t>
  </si>
  <si>
    <t>Ⅱ-254</t>
  </si>
  <si>
    <t>681K小森007</t>
  </si>
  <si>
    <t>Ⅱ-255</t>
  </si>
  <si>
    <t>681K小森008</t>
  </si>
  <si>
    <t>Ⅱ-256</t>
  </si>
  <si>
    <t>681K小森009</t>
  </si>
  <si>
    <t>Ⅱ-257</t>
  </si>
  <si>
    <t>681K小森010</t>
  </si>
  <si>
    <t>Ⅱ-258</t>
  </si>
  <si>
    <t>681K小森011</t>
  </si>
  <si>
    <t>Ⅱ-259</t>
  </si>
  <si>
    <t>681K小森012</t>
  </si>
  <si>
    <t>Ⅱ-260</t>
  </si>
  <si>
    <t>681K小森013</t>
  </si>
  <si>
    <t>Ⅱ-278</t>
  </si>
  <si>
    <t>681K小森014</t>
  </si>
  <si>
    <t>行森(C)</t>
  </si>
  <si>
    <t>681K小森015</t>
  </si>
  <si>
    <t>湯所(B)</t>
  </si>
  <si>
    <t>681K小森016</t>
  </si>
  <si>
    <t>百坂</t>
  </si>
  <si>
    <t>681D小森001</t>
  </si>
  <si>
    <t>Ⅰ-09009-1</t>
  </si>
  <si>
    <t>681D小森002</t>
  </si>
  <si>
    <t>Ⅰ-09009-2</t>
  </si>
  <si>
    <t>681D小森003</t>
  </si>
  <si>
    <t>Ⅱ-09008</t>
  </si>
  <si>
    <t>681D小森004</t>
  </si>
  <si>
    <t>Ⅱ-09010</t>
  </si>
  <si>
    <t>681D小森005</t>
  </si>
  <si>
    <t>Ⅱ-09011</t>
  </si>
  <si>
    <t>681D小森006</t>
  </si>
  <si>
    <t>Ⅱ-09012</t>
  </si>
  <si>
    <t>681D小森007</t>
  </si>
  <si>
    <t>Ⅱ-09013</t>
  </si>
  <si>
    <t>笹目</t>
  </si>
  <si>
    <t>681K笹目001</t>
  </si>
  <si>
    <t>Ⅱ-262</t>
  </si>
  <si>
    <t>681K笹目002</t>
  </si>
  <si>
    <t>Ⅱ-263</t>
  </si>
  <si>
    <t>681D笹目001</t>
  </si>
  <si>
    <t>Ⅱ-09014</t>
  </si>
  <si>
    <t>681D笹目002</t>
  </si>
  <si>
    <t>Ⅱ-09015</t>
  </si>
  <si>
    <t>681J笹目001</t>
  </si>
  <si>
    <t>11</t>
  </si>
  <si>
    <t>下加茂</t>
  </si>
  <si>
    <t>681K下加茂001</t>
  </si>
  <si>
    <t>Ⅰ-503</t>
  </si>
  <si>
    <t>681K下加茂002</t>
  </si>
  <si>
    <t>Ⅰ-504</t>
  </si>
  <si>
    <t>681K下加茂003</t>
  </si>
  <si>
    <t>Ⅰ-505</t>
  </si>
  <si>
    <t>681K下加茂004</t>
  </si>
  <si>
    <t>Ⅰ-2147</t>
  </si>
  <si>
    <t>681K下加茂005</t>
  </si>
  <si>
    <t>Ⅰ-2148</t>
  </si>
  <si>
    <t>681K下加茂006</t>
  </si>
  <si>
    <t>Ⅱ-306</t>
  </si>
  <si>
    <t>681K下加茂007</t>
  </si>
  <si>
    <t>Ⅱ-307</t>
  </si>
  <si>
    <t>681K下加茂008</t>
  </si>
  <si>
    <t>Ⅱ-308</t>
  </si>
  <si>
    <t>681K下加茂009</t>
  </si>
  <si>
    <t>Ⅱ-309</t>
  </si>
  <si>
    <t>681K下加茂010</t>
  </si>
  <si>
    <t>Ⅱ-310</t>
  </si>
  <si>
    <t>681K下加茂011</t>
  </si>
  <si>
    <t>Ⅱ-311</t>
  </si>
  <si>
    <t>681K下加茂012</t>
  </si>
  <si>
    <t>Ⅱ-312</t>
  </si>
  <si>
    <t>681K下加茂013</t>
  </si>
  <si>
    <t>Ⅱ-313</t>
  </si>
  <si>
    <t>681K下加茂014</t>
  </si>
  <si>
    <t>Ⅱ-314</t>
  </si>
  <si>
    <t>681K下加茂015</t>
  </si>
  <si>
    <t>Ⅱ-315</t>
  </si>
  <si>
    <t>681K下加茂016</t>
  </si>
  <si>
    <t>Ⅱ-316</t>
  </si>
  <si>
    <t>681D下加茂001</t>
  </si>
  <si>
    <t>Ⅰ-09047</t>
  </si>
  <si>
    <t>681D下加茂002</t>
  </si>
  <si>
    <t>Ⅰ-09048</t>
  </si>
  <si>
    <t>681D下加茂003</t>
  </si>
  <si>
    <t>Ⅰ-09056</t>
  </si>
  <si>
    <t>681D下加茂004</t>
  </si>
  <si>
    <t>Ⅰ-09057</t>
  </si>
  <si>
    <t>681D下加茂005</t>
  </si>
  <si>
    <t>Ⅰ-09058</t>
  </si>
  <si>
    <t>681D下加茂006</t>
  </si>
  <si>
    <t>Ⅱ-09053</t>
  </si>
  <si>
    <t>681D下加茂007</t>
  </si>
  <si>
    <t>Ⅱ-09059</t>
  </si>
  <si>
    <t>681D下加茂008</t>
  </si>
  <si>
    <t>Ⅱ-09060</t>
  </si>
  <si>
    <t>681D下加茂009</t>
  </si>
  <si>
    <t>Ⅱ-09061</t>
  </si>
  <si>
    <t>下土井</t>
  </si>
  <si>
    <t>681K下土井001</t>
  </si>
  <si>
    <t>Ⅰ-501</t>
  </si>
  <si>
    <t>681K杉谷001</t>
  </si>
  <si>
    <t>Ⅱ-245</t>
  </si>
  <si>
    <t>681K杉谷002</t>
  </si>
  <si>
    <t>Ⅱ-246</t>
  </si>
  <si>
    <t>高谷</t>
  </si>
  <si>
    <t>681K高谷001</t>
  </si>
  <si>
    <t>Ⅰ-502</t>
  </si>
  <si>
    <t>681K高谷002</t>
  </si>
  <si>
    <t>Ⅱ-303</t>
  </si>
  <si>
    <t>681K高谷003</t>
  </si>
  <si>
    <t>Ⅱ-304</t>
  </si>
  <si>
    <t>681K高谷004</t>
  </si>
  <si>
    <t>Ⅱ-305</t>
  </si>
  <si>
    <t>681D高谷001</t>
  </si>
  <si>
    <t>Ⅰ-09051</t>
  </si>
  <si>
    <t>681D高谷002</t>
  </si>
  <si>
    <t>Ⅱ-09050</t>
  </si>
  <si>
    <t>681D高谷003</t>
  </si>
  <si>
    <t>Ⅱ-09052</t>
  </si>
  <si>
    <t>681J高谷001</t>
  </si>
  <si>
    <t>12</t>
  </si>
  <si>
    <t>竹部</t>
  </si>
  <si>
    <t>681K竹部001</t>
  </si>
  <si>
    <t>Ⅰ-508</t>
  </si>
  <si>
    <t>681K竹部002</t>
  </si>
  <si>
    <t>Ⅰ-2150</t>
  </si>
  <si>
    <t>681K竹部003</t>
  </si>
  <si>
    <t>Ⅰ-2151</t>
  </si>
  <si>
    <t>681K竹部004</t>
  </si>
  <si>
    <t>Ⅱ-321</t>
  </si>
  <si>
    <t>681K竹部005</t>
  </si>
  <si>
    <t>Ⅱ-322</t>
  </si>
  <si>
    <t>681K竹部006</t>
  </si>
  <si>
    <t>Ⅱ-324</t>
  </si>
  <si>
    <t>681K竹部007</t>
  </si>
  <si>
    <t>Ⅱ-325</t>
  </si>
  <si>
    <t>681K竹部008</t>
  </si>
  <si>
    <t>Ⅱ-326</t>
  </si>
  <si>
    <t>681K竹部009</t>
  </si>
  <si>
    <t>Ⅱ-327</t>
  </si>
  <si>
    <t>681K竹部010</t>
  </si>
  <si>
    <t>Ⅱ-328</t>
  </si>
  <si>
    <t>681K竹部011</t>
  </si>
  <si>
    <t>Ⅲ-47</t>
  </si>
  <si>
    <t>681K竹部012</t>
  </si>
  <si>
    <t>Ⅲ-48</t>
  </si>
  <si>
    <t>681K竹部013</t>
  </si>
  <si>
    <t>Ⅲ-49-1</t>
  </si>
  <si>
    <t>681K竹部014</t>
  </si>
  <si>
    <t>Ⅲ-49-2</t>
  </si>
  <si>
    <t>681D竹部001</t>
  </si>
  <si>
    <t>Ⅰ-09063</t>
  </si>
  <si>
    <t>681D竹部002</t>
  </si>
  <si>
    <t>Ⅱ-09067</t>
  </si>
  <si>
    <t>681D竹部003</t>
  </si>
  <si>
    <t>Ⅱ-09069</t>
  </si>
  <si>
    <t>681D竹部004</t>
  </si>
  <si>
    <t>Ⅲ-09065</t>
  </si>
  <si>
    <t>681D竹部005</t>
  </si>
  <si>
    <t>Ⅲ-09066-1</t>
  </si>
  <si>
    <t>681D竹部006</t>
  </si>
  <si>
    <t>Ⅲ-09066-2</t>
  </si>
  <si>
    <t>681J竹部001</t>
  </si>
  <si>
    <t>富永</t>
  </si>
  <si>
    <t>681K富永001</t>
  </si>
  <si>
    <t>Ⅱ-289</t>
  </si>
  <si>
    <t>681K富永002</t>
  </si>
  <si>
    <t>Ⅱ-292</t>
  </si>
  <si>
    <t>豊岡上</t>
  </si>
  <si>
    <t>681K豊岡上001</t>
  </si>
  <si>
    <t>Ⅱ-268</t>
  </si>
  <si>
    <t>681K豊岡上002</t>
  </si>
  <si>
    <t>Ⅱ-269</t>
  </si>
  <si>
    <t>681K豊岡上003</t>
  </si>
  <si>
    <t>Ⅱ-270</t>
  </si>
  <si>
    <t>681K豊岡上004</t>
  </si>
  <si>
    <t>Ⅱ-271</t>
  </si>
  <si>
    <t>681K豊岡上005</t>
  </si>
  <si>
    <t>Ⅱ-272</t>
  </si>
  <si>
    <t>681K豊岡上006</t>
  </si>
  <si>
    <t>Ⅱ-273</t>
  </si>
  <si>
    <t>豊岡下</t>
  </si>
  <si>
    <t>681K豊岡下001</t>
  </si>
  <si>
    <t>Ⅰ-500</t>
  </si>
  <si>
    <t>681K豊岡下002</t>
  </si>
  <si>
    <t>Ⅱ-274</t>
  </si>
  <si>
    <t>681K豊岡下003</t>
  </si>
  <si>
    <t>Ⅱ-275</t>
  </si>
  <si>
    <t>681D豊岡下001</t>
  </si>
  <si>
    <t>Ⅰ-09021</t>
  </si>
  <si>
    <t>681D豊岡下002</t>
  </si>
  <si>
    <t>Ⅰ-09022</t>
  </si>
  <si>
    <t>681D豊岡下003</t>
  </si>
  <si>
    <t>Ⅱ-09023</t>
  </si>
  <si>
    <t>681D豊岡下004</t>
  </si>
  <si>
    <t>Ⅱ-09026</t>
  </si>
  <si>
    <t>広面</t>
  </si>
  <si>
    <t>681K広面001</t>
  </si>
  <si>
    <t>Ⅱ-323</t>
  </si>
  <si>
    <t>681K広面002</t>
  </si>
  <si>
    <t>Ⅱ-329</t>
  </si>
  <si>
    <t>681K広面003</t>
  </si>
  <si>
    <t>Ⅲ-51</t>
  </si>
  <si>
    <t>681D広面001</t>
  </si>
  <si>
    <t>Ⅱ-09068</t>
  </si>
  <si>
    <t>681D広面002</t>
  </si>
  <si>
    <t>Ⅱ-09070</t>
  </si>
  <si>
    <t>681D広面003</t>
  </si>
  <si>
    <t>Ⅱ-09071</t>
  </si>
  <si>
    <t>681J広面001</t>
  </si>
  <si>
    <t>13</t>
  </si>
  <si>
    <t>福沢</t>
  </si>
  <si>
    <t>681K福沢001</t>
  </si>
  <si>
    <t>Ⅰ-2144</t>
  </si>
  <si>
    <t>681K福沢002</t>
  </si>
  <si>
    <t>Ⅱ-247</t>
  </si>
  <si>
    <t>681K福沢003</t>
  </si>
  <si>
    <t>Ⅱ-248</t>
  </si>
  <si>
    <t>681K福沢004</t>
  </si>
  <si>
    <t>Ⅱ-249</t>
  </si>
  <si>
    <t>681K福沢005</t>
  </si>
  <si>
    <t>Ⅱ-250</t>
  </si>
  <si>
    <t>681K福沢006</t>
  </si>
  <si>
    <t>Ⅱ-251</t>
  </si>
  <si>
    <t>681K福沢007</t>
  </si>
  <si>
    <t>Ⅱ-252</t>
  </si>
  <si>
    <t>681D福沢001</t>
  </si>
  <si>
    <t>Ⅰ-09003</t>
  </si>
  <si>
    <t>681D福沢002</t>
  </si>
  <si>
    <t>Ⅱ-09002</t>
  </si>
  <si>
    <t>681D福沢003</t>
  </si>
  <si>
    <t>Ⅱ-09004</t>
  </si>
  <si>
    <t>681D福沢004</t>
  </si>
  <si>
    <t>Ⅱ-09005</t>
  </si>
  <si>
    <t>681D福沢005</t>
  </si>
  <si>
    <t>Ⅱ-09006</t>
  </si>
  <si>
    <t>細田</t>
  </si>
  <si>
    <t>681K細田001</t>
  </si>
  <si>
    <t>Ⅱ-282</t>
  </si>
  <si>
    <t>溝部</t>
  </si>
  <si>
    <t>681K溝部001</t>
  </si>
  <si>
    <t>Ⅱ-241</t>
  </si>
  <si>
    <t>681K溝部002</t>
  </si>
  <si>
    <t>Ⅱ-242</t>
  </si>
  <si>
    <t>681K溝部003</t>
  </si>
  <si>
    <t>Ⅱ-243</t>
  </si>
  <si>
    <t>681K溝部004</t>
  </si>
  <si>
    <t>Ⅱ-244</t>
  </si>
  <si>
    <t>681D溝部001</t>
  </si>
  <si>
    <t>Ⅱ-09001</t>
  </si>
  <si>
    <t>三谷</t>
  </si>
  <si>
    <t>681K三谷001</t>
  </si>
  <si>
    <t>Ⅱ-279</t>
  </si>
  <si>
    <t>681K三谷002</t>
  </si>
  <si>
    <t>Ⅱ-280</t>
  </si>
  <si>
    <t>681K三谷003</t>
  </si>
  <si>
    <t>Ⅱ-281</t>
  </si>
  <si>
    <t>美原</t>
  </si>
  <si>
    <t>681K美原001</t>
  </si>
  <si>
    <t>Ⅱ-297</t>
  </si>
  <si>
    <t>681K美原002</t>
  </si>
  <si>
    <t>Ⅱ-298</t>
  </si>
  <si>
    <t>681K美原003</t>
  </si>
  <si>
    <t>Ⅱ-299</t>
  </si>
  <si>
    <t>681K美原004</t>
  </si>
  <si>
    <t>Ⅱ-300</t>
  </si>
  <si>
    <t>681K美原005</t>
  </si>
  <si>
    <t>Ⅱ-301</t>
  </si>
  <si>
    <t>681D美原001</t>
  </si>
  <si>
    <t>Ⅰ-09043-1</t>
  </si>
  <si>
    <t>681D美原002</t>
  </si>
  <si>
    <t>Ⅰ-09043-2</t>
  </si>
  <si>
    <t>681D美原003</t>
  </si>
  <si>
    <t>Ⅰ-09045</t>
  </si>
  <si>
    <t>681D美原004</t>
  </si>
  <si>
    <t>Ⅱ-09042</t>
  </si>
  <si>
    <t>681D美原005</t>
  </si>
  <si>
    <t>Ⅱ-09046</t>
  </si>
  <si>
    <t>賀陽町</t>
  </si>
  <si>
    <t>上竹</t>
  </si>
  <si>
    <t>681K上竹001</t>
  </si>
  <si>
    <t>Ⅱ-1298</t>
  </si>
  <si>
    <t>681K上竹002</t>
  </si>
  <si>
    <t>Ⅱ-1299</t>
  </si>
  <si>
    <t>681D上竹001</t>
  </si>
  <si>
    <t>Ⅰ-41014</t>
  </si>
  <si>
    <t>681D上竹002</t>
  </si>
  <si>
    <t>Ⅱ-41015</t>
  </si>
  <si>
    <t>681J上竹001</t>
  </si>
  <si>
    <t>69</t>
  </si>
  <si>
    <t>681J上竹002</t>
  </si>
  <si>
    <t>681D北002</t>
  </si>
  <si>
    <t>Ⅱ-41052</t>
  </si>
  <si>
    <t>681D北003</t>
  </si>
  <si>
    <t>Ⅱ-41053</t>
  </si>
  <si>
    <t>黒土</t>
  </si>
  <si>
    <t>681D黒土001</t>
  </si>
  <si>
    <t>Ⅱ-41018</t>
  </si>
  <si>
    <t>黒山</t>
  </si>
  <si>
    <t>681K黒山001</t>
  </si>
  <si>
    <t>Ⅰ-1350</t>
  </si>
  <si>
    <t>681K黒山002</t>
  </si>
  <si>
    <t>Ⅱ-1325</t>
  </si>
  <si>
    <t>681K黒山003</t>
  </si>
  <si>
    <t>Ⅱ-1326</t>
  </si>
  <si>
    <t>681D黒山001</t>
  </si>
  <si>
    <t>Ⅱ-41062</t>
  </si>
  <si>
    <t>岨谷</t>
  </si>
  <si>
    <t>681K岨谷001</t>
  </si>
  <si>
    <t>Ⅰ-1352</t>
  </si>
  <si>
    <t>681K岨谷002</t>
  </si>
  <si>
    <t>Ⅰ-2518</t>
  </si>
  <si>
    <t>681K岨谷003</t>
  </si>
  <si>
    <t>Ⅱ-1319</t>
  </si>
  <si>
    <t>681K岨谷004</t>
  </si>
  <si>
    <t>Ⅱ-1324</t>
  </si>
  <si>
    <t>681D岨谷001</t>
  </si>
  <si>
    <t>Ⅰ-41056</t>
  </si>
  <si>
    <t>681D岨谷002</t>
  </si>
  <si>
    <t>Ⅰ-41060</t>
  </si>
  <si>
    <t>681D岨谷003</t>
  </si>
  <si>
    <t>Ⅱ-41055</t>
  </si>
  <si>
    <t>681J岨谷001</t>
  </si>
  <si>
    <t>71</t>
  </si>
  <si>
    <t>681J岨谷002</t>
  </si>
  <si>
    <t>72</t>
  </si>
  <si>
    <t>竹荘</t>
  </si>
  <si>
    <t>681K竹荘001</t>
  </si>
  <si>
    <t>Ⅰ-2513</t>
  </si>
  <si>
    <t>681K竹荘002</t>
  </si>
  <si>
    <t>Ⅰ-2514</t>
  </si>
  <si>
    <t>681K竹荘003</t>
  </si>
  <si>
    <t>Ⅱ-1286</t>
  </si>
  <si>
    <t>681K竹荘004</t>
  </si>
  <si>
    <t>Ⅱ-1287</t>
  </si>
  <si>
    <t>681K竹荘005</t>
  </si>
  <si>
    <t>Ⅱ-1288</t>
  </si>
  <si>
    <t>681K竹荘006</t>
  </si>
  <si>
    <t>Ⅱ-1289</t>
  </si>
  <si>
    <t>681D竹荘001</t>
  </si>
  <si>
    <t>Ⅰ-41016</t>
  </si>
  <si>
    <t>681D竹荘002</t>
  </si>
  <si>
    <t>Ⅰ-41017</t>
  </si>
  <si>
    <t>681D竹荘003</t>
  </si>
  <si>
    <t>Ⅱ-41010</t>
  </si>
  <si>
    <t>681D竹荘004</t>
  </si>
  <si>
    <t>Ⅱ-41011</t>
  </si>
  <si>
    <t>681D竹荘005</t>
  </si>
  <si>
    <t>Ⅱ-41012</t>
  </si>
  <si>
    <t>681D竹荘006</t>
  </si>
  <si>
    <t>Ⅱ-41013</t>
  </si>
  <si>
    <t>681K田土001</t>
  </si>
  <si>
    <t>Ⅰ-1347</t>
  </si>
  <si>
    <t>681K田土002</t>
  </si>
  <si>
    <t>Ⅰ-1348</t>
  </si>
  <si>
    <t>681K田土003</t>
  </si>
  <si>
    <t>Ⅱ-1303</t>
  </si>
  <si>
    <t>681K田土004</t>
  </si>
  <si>
    <t>Ⅱ-1304</t>
  </si>
  <si>
    <t>681K田土005</t>
  </si>
  <si>
    <t>Ⅰ-1345-1</t>
  </si>
  <si>
    <t>681K田土006</t>
  </si>
  <si>
    <t>Ⅰ-1345-2</t>
  </si>
  <si>
    <t>681K田土007</t>
  </si>
  <si>
    <t>Ⅰ-1345-3</t>
  </si>
  <si>
    <t>681K田土008</t>
  </si>
  <si>
    <t>Ⅰ-1345-4</t>
  </si>
  <si>
    <t>681K田土009</t>
  </si>
  <si>
    <t>土生-B</t>
  </si>
  <si>
    <t>681K田土010</t>
  </si>
  <si>
    <t>土生-C</t>
  </si>
  <si>
    <t>681K田土011</t>
  </si>
  <si>
    <t>Ⅰ-1346</t>
  </si>
  <si>
    <t>681K田土012</t>
  </si>
  <si>
    <t>Ⅱ-1302</t>
  </si>
  <si>
    <t>681K田土013</t>
  </si>
  <si>
    <t>Ⅰ-1344</t>
  </si>
  <si>
    <t>681K田土014</t>
  </si>
  <si>
    <t>Ⅱ-1301</t>
  </si>
  <si>
    <t>681K田土015</t>
  </si>
  <si>
    <t>Ⅱ-1297-1</t>
  </si>
  <si>
    <t>681K田土016</t>
  </si>
  <si>
    <t>Ⅱ-1297-2</t>
  </si>
  <si>
    <t>681K田土017</t>
  </si>
  <si>
    <t>Ⅱ-1297-3</t>
  </si>
  <si>
    <t>681K田土018</t>
  </si>
  <si>
    <t>Ⅱ-1297-4</t>
  </si>
  <si>
    <t>681K田土019</t>
  </si>
  <si>
    <t>Ⅱ-1297-5</t>
  </si>
  <si>
    <t>681K田土020</t>
  </si>
  <si>
    <t>Ⅱ-1297-6</t>
  </si>
  <si>
    <t>681K田土021</t>
  </si>
  <si>
    <t>Ⅱ-1297-7</t>
  </si>
  <si>
    <t>681K田土022</t>
  </si>
  <si>
    <t>681D田土001</t>
  </si>
  <si>
    <t>Ⅰ-41020</t>
  </si>
  <si>
    <t>681D田土002</t>
  </si>
  <si>
    <t>Ⅰ-41021</t>
  </si>
  <si>
    <t>681D田土003</t>
  </si>
  <si>
    <t>Ⅰ-41022</t>
  </si>
  <si>
    <t>681D田土004</t>
  </si>
  <si>
    <t>Ⅰ-41023</t>
  </si>
  <si>
    <t>681D田土005</t>
  </si>
  <si>
    <t>Ⅱ-41024</t>
  </si>
  <si>
    <t>681D田土006</t>
  </si>
  <si>
    <t>Ⅱ-41019</t>
  </si>
  <si>
    <t>681D田土007</t>
  </si>
  <si>
    <t>荒神の谷</t>
  </si>
  <si>
    <t>681J田土001</t>
  </si>
  <si>
    <t>681K豊野001</t>
  </si>
  <si>
    <t>Ⅱ-1295</t>
  </si>
  <si>
    <t>681K豊野002</t>
  </si>
  <si>
    <t>Ⅱ-1296</t>
  </si>
  <si>
    <t>681K豊野003</t>
  </si>
  <si>
    <t>Ⅰ-1343</t>
  </si>
  <si>
    <t>681K豊野004</t>
  </si>
  <si>
    <t>Ⅰ-2515</t>
  </si>
  <si>
    <t>681K豊野005</t>
  </si>
  <si>
    <t>Ⅱ-1290</t>
  </si>
  <si>
    <t>681K豊野006</t>
  </si>
  <si>
    <t>Ⅱ-1291</t>
  </si>
  <si>
    <t>681K豊野007</t>
  </si>
  <si>
    <t>Ⅱ-1292</t>
  </si>
  <si>
    <t>681K豊野008</t>
  </si>
  <si>
    <t>Ⅱ-1293</t>
  </si>
  <si>
    <t>681K豊野009</t>
  </si>
  <si>
    <t>Ⅱ-1294</t>
  </si>
  <si>
    <t>681D豊野001</t>
  </si>
  <si>
    <t>Ⅱ-41007</t>
  </si>
  <si>
    <t>681D豊野002</t>
  </si>
  <si>
    <t>Ⅱ-41008</t>
  </si>
  <si>
    <t>681D豊野003</t>
  </si>
  <si>
    <t>Ⅱ-41009</t>
  </si>
  <si>
    <t>681D豊野004</t>
  </si>
  <si>
    <t>Ⅰ-41004</t>
  </si>
  <si>
    <t>681D豊野005</t>
  </si>
  <si>
    <t>Ⅰ-41006</t>
  </si>
  <si>
    <t>681D豊野006</t>
  </si>
  <si>
    <t>Ⅱ-41001</t>
  </si>
  <si>
    <t>681D豊野007</t>
  </si>
  <si>
    <t>Ⅱ-41002</t>
  </si>
  <si>
    <t>681D豊野008</t>
  </si>
  <si>
    <t>Ⅱ-41003</t>
  </si>
  <si>
    <t>681D豊野009</t>
  </si>
  <si>
    <t>Ⅱ-41005</t>
  </si>
  <si>
    <t>681J豊野001</t>
  </si>
  <si>
    <t>66</t>
  </si>
  <si>
    <t>681J豊野002</t>
  </si>
  <si>
    <t>67</t>
  </si>
  <si>
    <t>納地</t>
  </si>
  <si>
    <t>681K納地001</t>
  </si>
  <si>
    <t>Ⅱ-1300</t>
  </si>
  <si>
    <t>681D納地001</t>
  </si>
  <si>
    <t>Ⅱ-41054</t>
  </si>
  <si>
    <t>681K宮地001</t>
  </si>
  <si>
    <t>Ⅱ-1320</t>
  </si>
  <si>
    <t>681K宮地002</t>
  </si>
  <si>
    <t>Ⅱ-1321</t>
  </si>
  <si>
    <t>681J宮地001</t>
  </si>
  <si>
    <t>70</t>
  </si>
  <si>
    <t>湯山</t>
  </si>
  <si>
    <t>681K湯山001</t>
  </si>
  <si>
    <t>Ⅰ-1349</t>
  </si>
  <si>
    <t>681K湯山002</t>
  </si>
  <si>
    <t>Ⅱ-1305</t>
  </si>
  <si>
    <t>681K湯山003</t>
  </si>
  <si>
    <t>Ⅱ-1314</t>
  </si>
  <si>
    <t>681K湯山004</t>
  </si>
  <si>
    <t>Ⅰ-2516</t>
  </si>
  <si>
    <t>681K湯山005</t>
  </si>
  <si>
    <t>Ⅰ-2517</t>
  </si>
  <si>
    <t>681K湯山006</t>
  </si>
  <si>
    <t>Ⅱ-1306-1</t>
  </si>
  <si>
    <t>681K湯山007</t>
  </si>
  <si>
    <t>Ⅱ-1306-2</t>
  </si>
  <si>
    <t>681K湯山008</t>
  </si>
  <si>
    <t>Ⅱ-1307-1</t>
  </si>
  <si>
    <t>681K湯山009</t>
  </si>
  <si>
    <t>Ⅱ-1307-2</t>
  </si>
  <si>
    <t>681K湯山010</t>
  </si>
  <si>
    <t>Ⅱ-1307-3</t>
  </si>
  <si>
    <t>681K湯山011</t>
  </si>
  <si>
    <t>Ⅱ-1307-4</t>
  </si>
  <si>
    <t>681K湯山012</t>
  </si>
  <si>
    <t>Ⅱ-1307-5</t>
  </si>
  <si>
    <t>681K湯山013</t>
  </si>
  <si>
    <t>Ⅱ-1307-6</t>
  </si>
  <si>
    <t>681K湯山014</t>
  </si>
  <si>
    <t>Ⅱ-1308-1</t>
  </si>
  <si>
    <t>681K湯山015</t>
  </si>
  <si>
    <t>Ⅱ-1308-2</t>
  </si>
  <si>
    <t>681K湯山016</t>
  </si>
  <si>
    <t>Ⅱ-1309</t>
  </si>
  <si>
    <t>681K湯山017</t>
  </si>
  <si>
    <t>Ⅱ-1310</t>
  </si>
  <si>
    <t>681K湯山018</t>
  </si>
  <si>
    <t>Ⅱ-1311</t>
  </si>
  <si>
    <t>681K湯山019</t>
  </si>
  <si>
    <t>Ⅱ-1312</t>
  </si>
  <si>
    <t>681K湯山020</t>
  </si>
  <si>
    <t>Ⅱ-1313</t>
  </si>
  <si>
    <t>681K湯山021</t>
  </si>
  <si>
    <t>Ⅱ-1317</t>
  </si>
  <si>
    <t>681K湯山022</t>
  </si>
  <si>
    <t>Ⅱ-1318</t>
  </si>
  <si>
    <t>681K湯山023</t>
  </si>
  <si>
    <t>清水-B</t>
  </si>
  <si>
    <t>681D湯山001</t>
  </si>
  <si>
    <t>Ⅰ-41025</t>
  </si>
  <si>
    <t>681D湯山002</t>
  </si>
  <si>
    <t>Ⅰ-41026</t>
  </si>
  <si>
    <t>681D湯山003</t>
  </si>
  <si>
    <t>Ⅰ-41031</t>
  </si>
  <si>
    <t>681D湯山004</t>
  </si>
  <si>
    <t>Ⅰ-41046</t>
  </si>
  <si>
    <t>681D湯山005</t>
  </si>
  <si>
    <t>Ⅱ-41027</t>
  </si>
  <si>
    <t>681D湯山006</t>
  </si>
  <si>
    <t>Ⅱ-41029</t>
  </si>
  <si>
    <t>681D湯山007</t>
  </si>
  <si>
    <t>Ⅱ-41030</t>
  </si>
  <si>
    <t>681D湯山008</t>
  </si>
  <si>
    <t>Ⅱ-41032</t>
  </si>
  <si>
    <t>681D湯山009</t>
  </si>
  <si>
    <t>Ⅱ-41033</t>
  </si>
  <si>
    <t>681D湯山010</t>
  </si>
  <si>
    <t>Ⅱ-41034</t>
  </si>
  <si>
    <t>681D湯山011</t>
  </si>
  <si>
    <t>Ⅱ-41035</t>
  </si>
  <si>
    <t>681D湯山012</t>
  </si>
  <si>
    <t>Ⅱ-41036</t>
  </si>
  <si>
    <t>681D湯山013</t>
  </si>
  <si>
    <t>Ⅱ-41037</t>
  </si>
  <si>
    <t>681D湯山014</t>
  </si>
  <si>
    <t>Ⅱ-41038</t>
  </si>
  <si>
    <t>681D湯山015</t>
  </si>
  <si>
    <t>Ⅱ-41039</t>
  </si>
  <si>
    <t>681D湯山016</t>
  </si>
  <si>
    <t>Ⅱ-41041</t>
  </si>
  <si>
    <t>681D湯山017</t>
  </si>
  <si>
    <t>Ⅱ-41042</t>
  </si>
  <si>
    <t>681D湯山018</t>
  </si>
  <si>
    <t>Ⅱ-41045</t>
  </si>
  <si>
    <t>681D湯山019</t>
  </si>
  <si>
    <t>Ⅱ-41047</t>
  </si>
  <si>
    <t>681D湯山020</t>
  </si>
  <si>
    <t>Ⅱ-41048</t>
  </si>
  <si>
    <t>681D湯山021</t>
  </si>
  <si>
    <t>Ⅱ-41049</t>
  </si>
  <si>
    <t>681D湯山022</t>
  </si>
  <si>
    <t>Ⅱ-41050</t>
  </si>
  <si>
    <t>681D湯山023</t>
  </si>
  <si>
    <t>Ⅱ-41051</t>
  </si>
  <si>
    <t>681D湯山024</t>
  </si>
  <si>
    <t>Ⅲ-41028</t>
  </si>
  <si>
    <t>681D湯山025</t>
  </si>
  <si>
    <t>Ⅲ-41040</t>
  </si>
  <si>
    <t>681D湯山026</t>
  </si>
  <si>
    <t>Ⅲ-41043</t>
  </si>
  <si>
    <t>681D湯山027</t>
  </si>
  <si>
    <t>Ⅱ-41044</t>
  </si>
  <si>
    <t>吉川</t>
  </si>
  <si>
    <t>681K吉川001</t>
  </si>
  <si>
    <t>Ⅱ-1315</t>
  </si>
  <si>
    <t>681K吉川002</t>
  </si>
  <si>
    <t>Ⅱ-1316</t>
  </si>
  <si>
    <t>681K吉川003</t>
  </si>
  <si>
    <t>Ⅱ-1322</t>
  </si>
  <si>
    <t>681K吉川004</t>
  </si>
  <si>
    <t>Ⅱ-1323</t>
  </si>
  <si>
    <t>681D吉川001</t>
  </si>
  <si>
    <t>Ⅱ-41057</t>
  </si>
  <si>
    <t>681D吉川002</t>
  </si>
  <si>
    <t>Ⅱ-41058</t>
  </si>
  <si>
    <t>681D吉川003</t>
  </si>
  <si>
    <t>Ⅱ-41059</t>
  </si>
  <si>
    <t>681D吉川004</t>
  </si>
  <si>
    <t>Ⅱ-41061</t>
  </si>
  <si>
    <t>207J大江町001</t>
    <rPh sb="4" eb="7">
      <t>オオエチョウ</t>
    </rPh>
    <phoneticPr fontId="7"/>
  </si>
  <si>
    <t>7月</t>
    <phoneticPr fontId="4"/>
  </si>
  <si>
    <t>29日</t>
    <phoneticPr fontId="4"/>
  </si>
  <si>
    <t>大江</t>
  </si>
  <si>
    <t>30日</t>
    <phoneticPr fontId="4"/>
  </si>
  <si>
    <t>201J菅野001</t>
  </si>
  <si>
    <t>地滑り</t>
    <rPh sb="0" eb="2">
      <t>ジスベ</t>
    </rPh>
    <phoneticPr fontId="9"/>
  </si>
  <si>
    <t>11月</t>
    <phoneticPr fontId="4"/>
  </si>
  <si>
    <t>菅野</t>
    <rPh sb="0" eb="2">
      <t>スガノ</t>
    </rPh>
    <phoneticPr fontId="5"/>
  </si>
  <si>
    <t>地滑り</t>
    <rPh sb="0" eb="2">
      <t>ジスベ</t>
    </rPh>
    <phoneticPr fontId="5"/>
  </si>
  <si>
    <t>3年</t>
    <phoneticPr fontId="4"/>
  </si>
  <si>
    <t>畑鮎</t>
    <rPh sb="0" eb="2">
      <t>ハタアユ</t>
    </rPh>
    <phoneticPr fontId="5"/>
  </si>
  <si>
    <t>畑鮎(3)</t>
    <rPh sb="0" eb="2">
      <t>ハタアユ</t>
    </rPh>
    <phoneticPr fontId="5"/>
  </si>
  <si>
    <t>201J畑鮎001</t>
  </si>
  <si>
    <t>201J畑鮎002</t>
  </si>
  <si>
    <t>御津草生</t>
    <phoneticPr fontId="4"/>
  </si>
  <si>
    <t>201J御津北野001</t>
  </si>
  <si>
    <t>大坪</t>
    <rPh sb="0" eb="2">
      <t>オオツボ</t>
    </rPh>
    <phoneticPr fontId="5"/>
  </si>
  <si>
    <t>倉敷市</t>
    <phoneticPr fontId="4"/>
  </si>
  <si>
    <t>202K浅原006</t>
  </si>
  <si>
    <t>浅原(1)</t>
  </si>
  <si>
    <t>202K生坂002</t>
  </si>
  <si>
    <t>202K生坂003</t>
  </si>
  <si>
    <t>202K生坂004</t>
  </si>
  <si>
    <t>生坂-01</t>
  </si>
  <si>
    <t>生坂-02</t>
  </si>
  <si>
    <t>生坂-03</t>
  </si>
  <si>
    <t>202K栗坂003</t>
  </si>
  <si>
    <t>202K中帯江002</t>
  </si>
  <si>
    <t>中帯江(1)</t>
  </si>
  <si>
    <t>○</t>
    <phoneticPr fontId="4"/>
  </si>
  <si>
    <t>Ⅱ-0669</t>
    <phoneticPr fontId="4"/>
  </si>
  <si>
    <t>×(対象外)</t>
    <phoneticPr fontId="4"/>
  </si>
  <si>
    <t>214D三阪008</t>
    <phoneticPr fontId="4"/>
  </si>
  <si>
    <t>×(該当無)</t>
    <phoneticPr fontId="4"/>
  </si>
  <si>
    <t>－</t>
    <phoneticPr fontId="4"/>
  </si>
  <si>
    <t>209D玉川町増原008</t>
    <phoneticPr fontId="4"/>
  </si>
  <si>
    <t>玉川町増原</t>
    <phoneticPr fontId="4"/>
  </si>
  <si>
    <t>令和</t>
    <rPh sb="0" eb="2">
      <t>レイワ</t>
    </rPh>
    <phoneticPr fontId="4"/>
  </si>
  <si>
    <t>4年</t>
    <phoneticPr fontId="4"/>
  </si>
  <si>
    <t>22日</t>
    <phoneticPr fontId="4"/>
  </si>
  <si>
    <t>Ⅰ-671</t>
    <phoneticPr fontId="4"/>
  </si>
  <si>
    <t>Ⅰ-669</t>
    <phoneticPr fontId="4"/>
  </si>
  <si>
    <t>Ⅰ-670</t>
    <phoneticPr fontId="4"/>
  </si>
  <si>
    <t>Ⅰ-34</t>
    <phoneticPr fontId="4"/>
  </si>
  <si>
    <t>Ⅱ-512</t>
    <phoneticPr fontId="4"/>
  </si>
  <si>
    <t>Ⅱ-513</t>
    <phoneticPr fontId="4"/>
  </si>
  <si>
    <t>Ⅰ-672</t>
    <phoneticPr fontId="4"/>
  </si>
  <si>
    <t>Ⅰ-641</t>
    <phoneticPr fontId="4"/>
  </si>
  <si>
    <t>Ⅲ-83</t>
    <phoneticPr fontId="4"/>
  </si>
  <si>
    <t>Ⅱ-483</t>
    <phoneticPr fontId="4"/>
  </si>
  <si>
    <t>Ⅰ-636</t>
    <phoneticPr fontId="4"/>
  </si>
  <si>
    <t>Ⅰ-640</t>
    <phoneticPr fontId="4"/>
  </si>
  <si>
    <t>Ⅲ-82</t>
    <phoneticPr fontId="4"/>
  </si>
  <si>
    <t>Ⅰ-637</t>
    <phoneticPr fontId="4"/>
  </si>
  <si>
    <t>Ⅰ-634</t>
    <phoneticPr fontId="4"/>
  </si>
  <si>
    <t>Ⅰ-633</t>
    <phoneticPr fontId="4"/>
  </si>
  <si>
    <t>Ⅰ-638</t>
    <phoneticPr fontId="4"/>
  </si>
  <si>
    <t>Ⅰ-635</t>
    <phoneticPr fontId="4"/>
  </si>
  <si>
    <t>205K笠岡012</t>
    <phoneticPr fontId="4"/>
  </si>
  <si>
    <t>令和</t>
    <phoneticPr fontId="4"/>
  </si>
  <si>
    <t>8月</t>
    <phoneticPr fontId="4"/>
  </si>
  <si>
    <t>26日</t>
    <phoneticPr fontId="4"/>
  </si>
  <si>
    <t>宮地中</t>
    <phoneticPr fontId="4"/>
  </si>
  <si>
    <t>208K日羽007</t>
    <phoneticPr fontId="4"/>
  </si>
  <si>
    <t>208K日羽008</t>
    <phoneticPr fontId="4"/>
  </si>
  <si>
    <t>208K日羽009</t>
  </si>
  <si>
    <t>208K日羽010</t>
  </si>
  <si>
    <t>208K日羽011</t>
  </si>
  <si>
    <t>208K日羽012</t>
  </si>
  <si>
    <t>208K日羽013</t>
  </si>
  <si>
    <t>208K日羽014</t>
  </si>
  <si>
    <t>208K日羽015</t>
  </si>
  <si>
    <t>208K日羽016</t>
  </si>
  <si>
    <t>208K日羽017</t>
  </si>
  <si>
    <t>208K日羽018</t>
  </si>
  <si>
    <t>208K日羽019</t>
  </si>
  <si>
    <t>208K日羽020</t>
  </si>
  <si>
    <t>208K日羽021</t>
  </si>
  <si>
    <t>208K日羽022</t>
  </si>
  <si>
    <t>208K日羽023</t>
  </si>
  <si>
    <t>208K日羽024</t>
  </si>
  <si>
    <t>208K日羽025</t>
  </si>
  <si>
    <t>日羽-01</t>
  </si>
  <si>
    <t>日羽-02</t>
  </si>
  <si>
    <t>日羽-03</t>
  </si>
  <si>
    <t>日羽-05</t>
  </si>
  <si>
    <t>日羽-06</t>
  </si>
  <si>
    <t>日羽-07</t>
  </si>
  <si>
    <t>日羽-08</t>
  </si>
  <si>
    <t>日羽-10</t>
  </si>
  <si>
    <t>日羽-11</t>
  </si>
  <si>
    <t>日羽-12</t>
  </si>
  <si>
    <t>日羽-13</t>
  </si>
  <si>
    <t>日羽-14</t>
  </si>
  <si>
    <t>日羽-15</t>
  </si>
  <si>
    <t>日羽-16</t>
  </si>
  <si>
    <t>日羽-17</t>
  </si>
  <si>
    <t>日羽-18</t>
  </si>
  <si>
    <t>日羽-19</t>
  </si>
  <si>
    <t>日羽-20</t>
  </si>
  <si>
    <t>208D日羽009</t>
  </si>
  <si>
    <t>208D日羽010</t>
  </si>
  <si>
    <t>208D日羽011</t>
  </si>
  <si>
    <t>208D日羽012</t>
  </si>
  <si>
    <t>日羽-04</t>
  </si>
  <si>
    <t>214D江川007</t>
    <phoneticPr fontId="4"/>
  </si>
  <si>
    <t>214D柴原004</t>
    <phoneticPr fontId="4"/>
  </si>
  <si>
    <t>203K加茂町宇野002</t>
    <phoneticPr fontId="4"/>
  </si>
  <si>
    <t>5年</t>
    <phoneticPr fontId="4"/>
  </si>
  <si>
    <t>2月</t>
    <phoneticPr fontId="4"/>
  </si>
  <si>
    <t>14日</t>
    <phoneticPr fontId="4"/>
  </si>
  <si>
    <t>加茂宇野</t>
    <rPh sb="0" eb="2">
      <t>カモ</t>
    </rPh>
    <rPh sb="2" eb="4">
      <t>ウノ</t>
    </rPh>
    <phoneticPr fontId="4"/>
  </si>
  <si>
    <t>203D加茂町宇野011</t>
    <phoneticPr fontId="4"/>
  </si>
  <si>
    <t>203K中北上014</t>
    <phoneticPr fontId="4"/>
  </si>
  <si>
    <t>中北上</t>
    <rPh sb="0" eb="3">
      <t>ナカキタカミ</t>
    </rPh>
    <phoneticPr fontId="4"/>
  </si>
  <si>
    <t>203D中北上011</t>
    <phoneticPr fontId="4"/>
  </si>
  <si>
    <t>203K油木上001</t>
    <rPh sb="6" eb="7">
      <t>ウエ</t>
    </rPh>
    <phoneticPr fontId="4"/>
  </si>
  <si>
    <t>油木上</t>
    <rPh sb="2" eb="3">
      <t>ウエ</t>
    </rPh>
    <phoneticPr fontId="4"/>
  </si>
  <si>
    <t>油木上-01</t>
    <rPh sb="0" eb="1">
      <t>ユ</t>
    </rPh>
    <rPh sb="1" eb="2">
      <t>キ</t>
    </rPh>
    <rPh sb="2" eb="3">
      <t>ウエ</t>
    </rPh>
    <phoneticPr fontId="4"/>
  </si>
  <si>
    <t>203K油木上002</t>
    <rPh sb="6" eb="7">
      <t>ウエ</t>
    </rPh>
    <phoneticPr fontId="4"/>
  </si>
  <si>
    <t>油木上-02</t>
    <rPh sb="0" eb="1">
      <t>ユ</t>
    </rPh>
    <rPh sb="1" eb="2">
      <t>キ</t>
    </rPh>
    <rPh sb="2" eb="3">
      <t>ウエ</t>
    </rPh>
    <phoneticPr fontId="4"/>
  </si>
  <si>
    <t>203K油木上003</t>
    <rPh sb="6" eb="7">
      <t>ウエ</t>
    </rPh>
    <phoneticPr fontId="4"/>
  </si>
  <si>
    <t>油木上-03</t>
    <rPh sb="0" eb="1">
      <t>ユ</t>
    </rPh>
    <rPh sb="1" eb="2">
      <t>キ</t>
    </rPh>
    <rPh sb="2" eb="3">
      <t>ウエ</t>
    </rPh>
    <phoneticPr fontId="4"/>
  </si>
  <si>
    <t>203K油木上004</t>
    <rPh sb="6" eb="7">
      <t>ウエ</t>
    </rPh>
    <phoneticPr fontId="4"/>
  </si>
  <si>
    <t>油木上-04</t>
    <rPh sb="0" eb="1">
      <t>ユ</t>
    </rPh>
    <rPh sb="1" eb="2">
      <t>キ</t>
    </rPh>
    <rPh sb="2" eb="3">
      <t>ウエ</t>
    </rPh>
    <phoneticPr fontId="4"/>
  </si>
  <si>
    <t>領家</t>
    <rPh sb="0" eb="2">
      <t>リョウケ</t>
    </rPh>
    <phoneticPr fontId="4"/>
  </si>
  <si>
    <t>203K領家001</t>
    <rPh sb="4" eb="6">
      <t>リョウケ</t>
    </rPh>
    <phoneticPr fontId="4"/>
  </si>
  <si>
    <t>212K長船町土師003</t>
    <phoneticPr fontId="4"/>
  </si>
  <si>
    <t>東向(A)</t>
    <rPh sb="0" eb="1">
      <t>ヒガシ</t>
    </rPh>
    <rPh sb="1" eb="2">
      <t>ム</t>
    </rPh>
    <phoneticPr fontId="4"/>
  </si>
  <si>
    <t>東向(B)</t>
    <rPh sb="0" eb="1">
      <t>ヒガシ</t>
    </rPh>
    <rPh sb="1" eb="2">
      <t>ム</t>
    </rPh>
    <phoneticPr fontId="4"/>
  </si>
  <si>
    <t>212K長船町土師004</t>
    <phoneticPr fontId="4"/>
  </si>
  <si>
    <t>212K長船町土師005</t>
    <phoneticPr fontId="4"/>
  </si>
  <si>
    <t>宮下(B)</t>
    <rPh sb="0" eb="2">
      <t>ミヤシタ</t>
    </rPh>
    <phoneticPr fontId="4"/>
  </si>
  <si>
    <t>宮下(C)</t>
    <rPh sb="0" eb="2">
      <t>ミヤシタ</t>
    </rPh>
    <phoneticPr fontId="4"/>
  </si>
  <si>
    <t>宮下(D)</t>
    <rPh sb="0" eb="2">
      <t>ミヤシタ</t>
    </rPh>
    <phoneticPr fontId="4"/>
  </si>
  <si>
    <t>212K長船町土師006</t>
    <phoneticPr fontId="4"/>
  </si>
  <si>
    <t>212K長船町土師007</t>
    <phoneticPr fontId="4"/>
  </si>
  <si>
    <t>212D長船町土師001</t>
    <phoneticPr fontId="4"/>
  </si>
  <si>
    <t>土石流</t>
    <rPh sb="0" eb="3">
      <t>ドセキリュウ</t>
    </rPh>
    <phoneticPr fontId="4"/>
  </si>
  <si>
    <t>宮下</t>
    <rPh sb="0" eb="2">
      <t>ミヤシタ</t>
    </rPh>
    <phoneticPr fontId="4"/>
  </si>
  <si>
    <t>中北上-02</t>
    <rPh sb="0" eb="3">
      <t>ナカキタカミ</t>
    </rPh>
    <phoneticPr fontId="4"/>
  </si>
  <si>
    <t>総社市重複</t>
    <rPh sb="0" eb="3">
      <t>ソウジャシ</t>
    </rPh>
    <rPh sb="3" eb="5">
      <t>チョウフク</t>
    </rPh>
    <phoneticPr fontId="4"/>
  </si>
  <si>
    <t>高梁市重複</t>
    <rPh sb="0" eb="3">
      <t>タカハシシ</t>
    </rPh>
    <rPh sb="3" eb="5">
      <t>チョウフク</t>
    </rPh>
    <phoneticPr fontId="4"/>
  </si>
  <si>
    <t>井原市重複</t>
    <rPh sb="0" eb="3">
      <t>イバラシ</t>
    </rPh>
    <rPh sb="3" eb="5">
      <t>チョウフク</t>
    </rPh>
    <phoneticPr fontId="4"/>
  </si>
  <si>
    <t>里庄町重複</t>
    <rPh sb="0" eb="3">
      <t>サトショウチョウ</t>
    </rPh>
    <rPh sb="3" eb="5">
      <t>チョウフク</t>
    </rPh>
    <phoneticPr fontId="4"/>
  </si>
  <si>
    <t>矢掛町重複</t>
    <rPh sb="0" eb="3">
      <t>ヤカゲチョウ</t>
    </rPh>
    <rPh sb="3" eb="5">
      <t>チョウフク</t>
    </rPh>
    <phoneticPr fontId="4"/>
  </si>
  <si>
    <t>高梁市重複</t>
    <rPh sb="0" eb="3">
      <t>タカハシシ</t>
    </rPh>
    <rPh sb="3" eb="5">
      <t>チョウフク</t>
    </rPh>
    <phoneticPr fontId="4"/>
  </si>
  <si>
    <t>新見市重複</t>
    <rPh sb="0" eb="3">
      <t>ニイミシ</t>
    </rPh>
    <rPh sb="3" eb="5">
      <t>チョウフク</t>
    </rPh>
    <phoneticPr fontId="4"/>
  </si>
  <si>
    <t>美咲町重複</t>
    <rPh sb="0" eb="3">
      <t>ミサキチョウ</t>
    </rPh>
    <rPh sb="3" eb="5">
      <t>チョウフク</t>
    </rPh>
    <phoneticPr fontId="4"/>
  </si>
  <si>
    <t>真庭市重複</t>
    <rPh sb="0" eb="3">
      <t>マニワシ</t>
    </rPh>
    <rPh sb="3" eb="5">
      <t>チョウフク</t>
    </rPh>
    <phoneticPr fontId="4"/>
  </si>
  <si>
    <t>真庭市重複</t>
    <rPh sb="0" eb="3">
      <t>マニワシ</t>
    </rPh>
    <rPh sb="3" eb="5">
      <t>チョウフク</t>
    </rPh>
    <phoneticPr fontId="4"/>
  </si>
  <si>
    <t>新庄村重複</t>
    <rPh sb="0" eb="3">
      <t>シンジョウソン</t>
    </rPh>
    <rPh sb="3" eb="5">
      <t>チョウフク</t>
    </rPh>
    <phoneticPr fontId="4"/>
  </si>
  <si>
    <t>美作市重複</t>
    <rPh sb="0" eb="3">
      <t>ミマサカシ</t>
    </rPh>
    <rPh sb="3" eb="5">
      <t>チョウフク</t>
    </rPh>
    <phoneticPr fontId="4"/>
  </si>
  <si>
    <t>美星町/
成羽町</t>
    <rPh sb="0" eb="3">
      <t>ビセイチョウ</t>
    </rPh>
    <phoneticPr fontId="4"/>
  </si>
  <si>
    <t>美星町明治/
成羽町上日名</t>
    <rPh sb="0" eb="3">
      <t>ビセイチョウ</t>
    </rPh>
    <rPh sb="3" eb="5">
      <t>メイジ</t>
    </rPh>
    <phoneticPr fontId="4"/>
  </si>
  <si>
    <t>209J成羽町上日名003</t>
    <phoneticPr fontId="4"/>
  </si>
  <si>
    <t>美星町/
矢掛町</t>
    <rPh sb="0" eb="3">
      <t>ビセイチョウ</t>
    </rPh>
    <rPh sb="5" eb="8">
      <t>ヤカゲチョウ</t>
    </rPh>
    <phoneticPr fontId="4"/>
  </si>
  <si>
    <t>美星町東水砂/
西川面</t>
    <rPh sb="0" eb="3">
      <t>ビセイチョウ</t>
    </rPh>
    <rPh sb="3" eb="4">
      <t>ヒガシ</t>
    </rPh>
    <rPh sb="4" eb="5">
      <t>ミズ</t>
    </rPh>
    <rPh sb="5" eb="6">
      <t>スナ</t>
    </rPh>
    <phoneticPr fontId="4"/>
  </si>
  <si>
    <t>461D西川面004</t>
    <phoneticPr fontId="4"/>
  </si>
  <si>
    <t>209D成羽町上日名012</t>
    <phoneticPr fontId="4"/>
  </si>
  <si>
    <t>○（高梁市側）</t>
    <rPh sb="2" eb="5">
      <t>タカハシシ</t>
    </rPh>
    <rPh sb="5" eb="6">
      <t>ガワ</t>
    </rPh>
    <phoneticPr fontId="4"/>
  </si>
  <si>
    <t>井原市/
笠岡市</t>
    <rPh sb="0" eb="3">
      <t>イバラシ</t>
    </rPh>
    <phoneticPr fontId="4"/>
  </si>
  <si>
    <t>門田町/
走出</t>
    <rPh sb="0" eb="3">
      <t>カドタマチ</t>
    </rPh>
    <phoneticPr fontId="4"/>
  </si>
  <si>
    <t>205D走出005</t>
    <phoneticPr fontId="4"/>
  </si>
  <si>
    <t>笠岡市重複</t>
    <phoneticPr fontId="4"/>
  </si>
  <si>
    <t>美星町/
成羽町</t>
    <phoneticPr fontId="4"/>
  </si>
  <si>
    <t>美星町明治/
成羽町上日名</t>
    <phoneticPr fontId="4"/>
  </si>
  <si>
    <t>207K美星町明治002</t>
    <phoneticPr fontId="4"/>
  </si>
  <si>
    <t>美星町/
矢掛町</t>
    <phoneticPr fontId="4"/>
  </si>
  <si>
    <t>美星町東水砂/
西川面</t>
    <phoneticPr fontId="4"/>
  </si>
  <si>
    <t>207K美星町東水砂001</t>
    <phoneticPr fontId="4"/>
  </si>
  <si>
    <t>久米町/
落合町</t>
    <phoneticPr fontId="4"/>
  </si>
  <si>
    <t>中北上・坪井上/
上河内</t>
    <rPh sb="4" eb="6">
      <t>ツボイ</t>
    </rPh>
    <rPh sb="6" eb="7">
      <t>カミ</t>
    </rPh>
    <phoneticPr fontId="4"/>
  </si>
  <si>
    <t>久米南町重複</t>
    <rPh sb="0" eb="4">
      <t>クメナンチョウ</t>
    </rPh>
    <rPh sb="4" eb="6">
      <t>チョウフク</t>
    </rPh>
    <phoneticPr fontId="4"/>
  </si>
  <si>
    <t>瀬戸町/
山陽町</t>
    <rPh sb="0" eb="3">
      <t>セトチョウ</t>
    </rPh>
    <phoneticPr fontId="4"/>
  </si>
  <si>
    <t>213J長尾001</t>
    <phoneticPr fontId="4"/>
  </si>
  <si>
    <t>赤磐市重複</t>
    <rPh sb="0" eb="3">
      <t>アカイワシ</t>
    </rPh>
    <rPh sb="3" eb="5">
      <t>チョウフク</t>
    </rPh>
    <phoneticPr fontId="4"/>
  </si>
  <si>
    <t>建部町/
久米南町</t>
    <rPh sb="0" eb="3">
      <t>タケベチョウ</t>
    </rPh>
    <rPh sb="5" eb="9">
      <t>クメナンチョウ</t>
    </rPh>
    <phoneticPr fontId="4"/>
  </si>
  <si>
    <t>建部町下神目/
神目中</t>
    <rPh sb="0" eb="3">
      <t>タケベチョウ</t>
    </rPh>
    <rPh sb="3" eb="4">
      <t>シモ</t>
    </rPh>
    <rPh sb="4" eb="5">
      <t>カミ</t>
    </rPh>
    <rPh sb="5" eb="6">
      <t>メ</t>
    </rPh>
    <rPh sb="8" eb="9">
      <t>カミ</t>
    </rPh>
    <rPh sb="9" eb="10">
      <t>メ</t>
    </rPh>
    <rPh sb="10" eb="11">
      <t>ナカ</t>
    </rPh>
    <phoneticPr fontId="4"/>
  </si>
  <si>
    <t>663D神目中003</t>
    <phoneticPr fontId="4"/>
  </si>
  <si>
    <t>○（久米南町側）</t>
    <rPh sb="2" eb="6">
      <t>クメナンチョウ</t>
    </rPh>
    <rPh sb="6" eb="7">
      <t>ガワ</t>
    </rPh>
    <phoneticPr fontId="4"/>
  </si>
  <si>
    <t>建部町/
加茂川町</t>
    <rPh sb="0" eb="3">
      <t>タケベチョウ</t>
    </rPh>
    <phoneticPr fontId="4"/>
  </si>
  <si>
    <t>建部町品田/
上田東</t>
    <rPh sb="0" eb="3">
      <t>タケベチョウ</t>
    </rPh>
    <rPh sb="3" eb="4">
      <t>シナ</t>
    </rPh>
    <rPh sb="4" eb="5">
      <t>タ</t>
    </rPh>
    <phoneticPr fontId="4"/>
  </si>
  <si>
    <t>681D上田東001</t>
    <phoneticPr fontId="4"/>
  </si>
  <si>
    <t>吉備中央町重複</t>
    <rPh sb="0" eb="5">
      <t>キビチュウオウチョウ</t>
    </rPh>
    <rPh sb="5" eb="7">
      <t>チョウフク</t>
    </rPh>
    <phoneticPr fontId="4"/>
  </si>
  <si>
    <t>瀬戸町/
熊山町</t>
    <rPh sb="0" eb="3">
      <t>セトチョウ</t>
    </rPh>
    <phoneticPr fontId="4"/>
  </si>
  <si>
    <t>瀬戸町弓削/
勢力</t>
    <rPh sb="0" eb="3">
      <t>セトチョウ</t>
    </rPh>
    <rPh sb="3" eb="5">
      <t>ユゲ</t>
    </rPh>
    <phoneticPr fontId="4"/>
  </si>
  <si>
    <t>213D勢力007</t>
    <phoneticPr fontId="4"/>
  </si>
  <si>
    <t>建部町/
久米南町</t>
    <phoneticPr fontId="4"/>
  </si>
  <si>
    <t xml:space="preserve">
建部町下神目/
神目中</t>
    <phoneticPr fontId="4"/>
  </si>
  <si>
    <t>岡山市/
山陽町</t>
    <rPh sb="5" eb="8">
      <t>サンヨウチョウ</t>
    </rPh>
    <phoneticPr fontId="4"/>
  </si>
  <si>
    <t>牟佐/
馬屋</t>
    <rPh sb="4" eb="6">
      <t>ウマヤ</t>
    </rPh>
    <phoneticPr fontId="4"/>
  </si>
  <si>
    <t>岡山市/
早島町</t>
    <phoneticPr fontId="4"/>
  </si>
  <si>
    <t>箕島/
早島</t>
    <phoneticPr fontId="4"/>
  </si>
  <si>
    <t>早島町重複</t>
    <rPh sb="0" eb="3">
      <t>ハヤシマチョウ</t>
    </rPh>
    <rPh sb="3" eb="5">
      <t>チョウフク</t>
    </rPh>
    <phoneticPr fontId="4"/>
  </si>
  <si>
    <t>長船町/
備前市</t>
    <rPh sb="0" eb="3">
      <t>オサフネチョウ</t>
    </rPh>
    <phoneticPr fontId="4"/>
  </si>
  <si>
    <t>長船/
坂根</t>
    <rPh sb="0" eb="2">
      <t>オサフネ</t>
    </rPh>
    <phoneticPr fontId="4"/>
  </si>
  <si>
    <t>211D坂根001</t>
    <phoneticPr fontId="4"/>
  </si>
  <si>
    <t>○（備前市側）</t>
    <rPh sb="2" eb="4">
      <t>ビゼン</t>
    </rPh>
    <rPh sb="4" eb="6">
      <t>シガワ</t>
    </rPh>
    <phoneticPr fontId="4"/>
  </si>
  <si>
    <t>備前市重複</t>
    <rPh sb="0" eb="3">
      <t>ビゼンシ</t>
    </rPh>
    <rPh sb="3" eb="5">
      <t>チョウフク</t>
    </rPh>
    <phoneticPr fontId="4"/>
  </si>
  <si>
    <t>吉井町/
佐伯町</t>
    <rPh sb="0" eb="2">
      <t>ヨシイ</t>
    </rPh>
    <rPh sb="2" eb="3">
      <t>マチ</t>
    </rPh>
    <phoneticPr fontId="4"/>
  </si>
  <si>
    <t>暮田/
矢田部</t>
    <rPh sb="0" eb="1">
      <t>ク</t>
    </rPh>
    <rPh sb="1" eb="2">
      <t>タ</t>
    </rPh>
    <phoneticPr fontId="4"/>
  </si>
  <si>
    <t>346D矢田部002</t>
    <phoneticPr fontId="4"/>
  </si>
  <si>
    <t>和気町重複</t>
    <rPh sb="0" eb="3">
      <t>ワケチョウ</t>
    </rPh>
    <rPh sb="3" eb="5">
      <t>チョウフク</t>
    </rPh>
    <phoneticPr fontId="4"/>
  </si>
  <si>
    <t>山陽町/
岡山市</t>
    <rPh sb="0" eb="3">
      <t>サンヨウチョウ</t>
    </rPh>
    <rPh sb="5" eb="8">
      <t>オカヤマシ</t>
    </rPh>
    <phoneticPr fontId="4"/>
  </si>
  <si>
    <t>馬屋/
牟佐</t>
    <rPh sb="0" eb="1">
      <t>ウマ</t>
    </rPh>
    <rPh sb="1" eb="2">
      <t>ヤ</t>
    </rPh>
    <rPh sb="4" eb="6">
      <t>ムサ</t>
    </rPh>
    <phoneticPr fontId="4"/>
  </si>
  <si>
    <t>201D牟佐001</t>
    <phoneticPr fontId="4"/>
  </si>
  <si>
    <t>○（岡山市側）</t>
    <rPh sb="2" eb="5">
      <t>オカヤマシ</t>
    </rPh>
    <rPh sb="5" eb="6">
      <t>ガワ</t>
    </rPh>
    <phoneticPr fontId="4"/>
  </si>
  <si>
    <t>岡山市北区重複</t>
    <rPh sb="0" eb="3">
      <t>オカヤマシ</t>
    </rPh>
    <rPh sb="3" eb="5">
      <t>キタク</t>
    </rPh>
    <rPh sb="5" eb="7">
      <t>チョウフク</t>
    </rPh>
    <phoneticPr fontId="4"/>
  </si>
  <si>
    <t>山陽町/
瀬戸町</t>
    <phoneticPr fontId="4"/>
  </si>
  <si>
    <t>岡山市東区重複</t>
    <rPh sb="0" eb="3">
      <t>オカヤマシ</t>
    </rPh>
    <rPh sb="3" eb="5">
      <t>ヒガシク</t>
    </rPh>
    <rPh sb="5" eb="7">
      <t>チョウフク</t>
    </rPh>
    <phoneticPr fontId="4"/>
  </si>
  <si>
    <t>熊山町/
瀬戸町</t>
    <phoneticPr fontId="4"/>
  </si>
  <si>
    <t>勢力/
瀬戸町弓削</t>
    <phoneticPr fontId="4"/>
  </si>
  <si>
    <t>熊山町/
和気町</t>
    <rPh sb="5" eb="8">
      <t>ワケチョウ</t>
    </rPh>
    <phoneticPr fontId="4"/>
  </si>
  <si>
    <t>吉原/
本</t>
    <rPh sb="4" eb="5">
      <t>ホン</t>
    </rPh>
    <phoneticPr fontId="4"/>
  </si>
  <si>
    <t>和気町/
熊山町</t>
    <rPh sb="0" eb="3">
      <t>ワケチョウ</t>
    </rPh>
    <phoneticPr fontId="4"/>
  </si>
  <si>
    <t>本/
吉原</t>
    <rPh sb="0" eb="1">
      <t>ホン</t>
    </rPh>
    <phoneticPr fontId="4"/>
  </si>
  <si>
    <t>213K吉原002</t>
    <phoneticPr fontId="4"/>
  </si>
  <si>
    <t>佐伯町/
吉井町</t>
    <phoneticPr fontId="4"/>
  </si>
  <si>
    <t>矢田部/
暮田</t>
    <phoneticPr fontId="4"/>
  </si>
  <si>
    <t>真備町/
矢掛町</t>
    <rPh sb="0" eb="3">
      <t>マビチョウ</t>
    </rPh>
    <phoneticPr fontId="4"/>
  </si>
  <si>
    <t>真備町妹/
東三成</t>
    <rPh sb="0" eb="3">
      <t>マビチョウ</t>
    </rPh>
    <rPh sb="3" eb="4">
      <t>イモウト</t>
    </rPh>
    <rPh sb="6" eb="7">
      <t>ヒガシ</t>
    </rPh>
    <rPh sb="7" eb="9">
      <t>ミツナリ</t>
    </rPh>
    <phoneticPr fontId="4"/>
  </si>
  <si>
    <t>461D東三成004</t>
    <phoneticPr fontId="4"/>
  </si>
  <si>
    <t>真備町/
矢掛町</t>
    <phoneticPr fontId="4"/>
  </si>
  <si>
    <t>真備町妹/
東光成</t>
    <phoneticPr fontId="4"/>
  </si>
  <si>
    <t>矢掛町/
真備町</t>
    <phoneticPr fontId="4"/>
  </si>
  <si>
    <t>東三成/
真備町妹</t>
    <phoneticPr fontId="4"/>
  </si>
  <si>
    <t>倉敷市重複</t>
    <rPh sb="0" eb="3">
      <t>クラシキシ</t>
    </rPh>
    <rPh sb="3" eb="5">
      <t>チョウフク</t>
    </rPh>
    <phoneticPr fontId="4"/>
  </si>
  <si>
    <t>総社市/
賀陽町</t>
    <rPh sb="0" eb="3">
      <t>ソウジャシ</t>
    </rPh>
    <phoneticPr fontId="4"/>
  </si>
  <si>
    <t>槇谷/
岨谷</t>
    <rPh sb="0" eb="2">
      <t>マキタニ</t>
    </rPh>
    <phoneticPr fontId="4"/>
  </si>
  <si>
    <t>681K岨谷001</t>
    <phoneticPr fontId="4"/>
  </si>
  <si>
    <t>○（吉備中央町側）</t>
    <rPh sb="2" eb="7">
      <t>キビチュウオウチョウ</t>
    </rPh>
    <rPh sb="7" eb="8">
      <t>ガワ</t>
    </rPh>
    <phoneticPr fontId="4"/>
  </si>
  <si>
    <t>681D岨谷001</t>
    <phoneticPr fontId="4"/>
  </si>
  <si>
    <t>681J岨谷002</t>
    <phoneticPr fontId="4"/>
  </si>
  <si>
    <t>早島町/
岡山市</t>
    <rPh sb="0" eb="3">
      <t>ハヤシマチョウ</t>
    </rPh>
    <phoneticPr fontId="4"/>
  </si>
  <si>
    <t>早島/
箕島</t>
    <rPh sb="0" eb="2">
      <t>ハヤシマ</t>
    </rPh>
    <phoneticPr fontId="4"/>
  </si>
  <si>
    <t>201K箕島003</t>
    <phoneticPr fontId="4"/>
  </si>
  <si>
    <t>岡山市南区重複</t>
    <rPh sb="0" eb="3">
      <t>オカヤマシ</t>
    </rPh>
    <rPh sb="3" eb="5">
      <t>ミナミク</t>
    </rPh>
    <rPh sb="5" eb="7">
      <t>チョウフク</t>
    </rPh>
    <phoneticPr fontId="4"/>
  </si>
  <si>
    <t>里庄町/
笠岡市</t>
    <rPh sb="0" eb="3">
      <t>サトショウチョウ</t>
    </rPh>
    <phoneticPr fontId="4"/>
  </si>
  <si>
    <t>浜中/
西大島</t>
    <rPh sb="0" eb="2">
      <t>ハマナカ</t>
    </rPh>
    <phoneticPr fontId="4"/>
  </si>
  <si>
    <t>205D西大島013</t>
    <phoneticPr fontId="4"/>
  </si>
  <si>
    <t>笠岡市重複</t>
    <rPh sb="0" eb="3">
      <t>カサオカシ</t>
    </rPh>
    <rPh sb="3" eb="5">
      <t>チョウフク</t>
    </rPh>
    <phoneticPr fontId="4"/>
  </si>
  <si>
    <t>矢掛町/
真備町</t>
    <rPh sb="0" eb="3">
      <t>ヤカゲチョウ</t>
    </rPh>
    <phoneticPr fontId="4"/>
  </si>
  <si>
    <t>東光成/
真備町妹</t>
    <rPh sb="0" eb="1">
      <t>ヒガシ</t>
    </rPh>
    <rPh sb="1" eb="3">
      <t>ミツナリ</t>
    </rPh>
    <phoneticPr fontId="4"/>
  </si>
  <si>
    <t>202K真備町妹001</t>
    <phoneticPr fontId="4"/>
  </si>
  <si>
    <t>○（倉敷市側）</t>
    <rPh sb="2" eb="5">
      <t>クラシキシ</t>
    </rPh>
    <rPh sb="5" eb="6">
      <t>ガワ</t>
    </rPh>
    <phoneticPr fontId="4"/>
  </si>
  <si>
    <t>矢掛町/
笠岡市</t>
    <rPh sb="0" eb="3">
      <t>ヤカゲチョウ</t>
    </rPh>
    <phoneticPr fontId="4"/>
  </si>
  <si>
    <t>浅海/
甲弩</t>
    <rPh sb="0" eb="2">
      <t>センカイ</t>
    </rPh>
    <phoneticPr fontId="4"/>
  </si>
  <si>
    <t>205D甲弩006</t>
    <phoneticPr fontId="4"/>
  </si>
  <si>
    <t>○（笠岡市側）</t>
    <rPh sb="2" eb="5">
      <t>カサオカシ</t>
    </rPh>
    <rPh sb="5" eb="6">
      <t>ガワ</t>
    </rPh>
    <phoneticPr fontId="4"/>
  </si>
  <si>
    <t>矢掛町/
美星町</t>
    <rPh sb="0" eb="3">
      <t>ヤカゲチョウ</t>
    </rPh>
    <phoneticPr fontId="4"/>
  </si>
  <si>
    <t>西川面/
美星町東水砂</t>
    <rPh sb="0" eb="1">
      <t>ニシ</t>
    </rPh>
    <rPh sb="1" eb="2">
      <t>カワ</t>
    </rPh>
    <rPh sb="2" eb="3">
      <t>メン</t>
    </rPh>
    <phoneticPr fontId="4"/>
  </si>
  <si>
    <t>○（井原市側）</t>
    <rPh sb="2" eb="5">
      <t>イバラシ</t>
    </rPh>
    <rPh sb="5" eb="6">
      <t>ガワ</t>
    </rPh>
    <phoneticPr fontId="4"/>
  </si>
  <si>
    <t>高梁市/
新見市</t>
    <rPh sb="0" eb="3">
      <t>タカハシシ</t>
    </rPh>
    <phoneticPr fontId="4"/>
  </si>
  <si>
    <t>高倉町飯部/
法曽</t>
    <rPh sb="0" eb="3">
      <t>タカクラチョウ</t>
    </rPh>
    <rPh sb="3" eb="4">
      <t>メシ</t>
    </rPh>
    <rPh sb="4" eb="5">
      <t>ブ</t>
    </rPh>
    <phoneticPr fontId="4"/>
  </si>
  <si>
    <t>210D法曽019</t>
    <phoneticPr fontId="4"/>
  </si>
  <si>
    <t>新見市重複</t>
    <phoneticPr fontId="4"/>
  </si>
  <si>
    <t>210J法曽002</t>
    <phoneticPr fontId="4"/>
  </si>
  <si>
    <t>高梁市/
新見市</t>
    <rPh sb="0" eb="3">
      <t>タカハシシ</t>
    </rPh>
    <rPh sb="5" eb="8">
      <t>ニイミシ</t>
    </rPh>
    <phoneticPr fontId="4"/>
  </si>
  <si>
    <t>中井町西方/
草間</t>
    <rPh sb="0" eb="2">
      <t>ナカイ</t>
    </rPh>
    <rPh sb="2" eb="3">
      <t>マチ</t>
    </rPh>
    <rPh sb="3" eb="5">
      <t>ニシカタ</t>
    </rPh>
    <phoneticPr fontId="4"/>
  </si>
  <si>
    <t>210J草間002</t>
    <phoneticPr fontId="4"/>
  </si>
  <si>
    <t>成羽町/
美星町/</t>
    <rPh sb="0" eb="3">
      <t>ナリワチョウ</t>
    </rPh>
    <phoneticPr fontId="4"/>
  </si>
  <si>
    <t>成羽町上日名/
美星町明治</t>
    <rPh sb="0" eb="3">
      <t>ナリワチョウ</t>
    </rPh>
    <rPh sb="3" eb="6">
      <t>カミヒナ</t>
    </rPh>
    <phoneticPr fontId="4"/>
  </si>
  <si>
    <t>新見市/
高梁市</t>
    <rPh sb="0" eb="3">
      <t>ニイミシ</t>
    </rPh>
    <phoneticPr fontId="4"/>
  </si>
  <si>
    <t>草間/
中井町西方</t>
    <rPh sb="0" eb="2">
      <t>クサマ</t>
    </rPh>
    <phoneticPr fontId="4"/>
  </si>
  <si>
    <t>209J中井町西方001</t>
    <phoneticPr fontId="4"/>
  </si>
  <si>
    <t>209K中井町西方010</t>
    <phoneticPr fontId="4"/>
  </si>
  <si>
    <t>○（高梁市側）</t>
    <rPh sb="2" eb="6">
      <t>タカハシシガワ</t>
    </rPh>
    <phoneticPr fontId="4"/>
  </si>
  <si>
    <t>209K中井町西方004</t>
    <phoneticPr fontId="4"/>
  </si>
  <si>
    <t>新見市/
北房町</t>
    <rPh sb="0" eb="3">
      <t>ニイミシ</t>
    </rPh>
    <phoneticPr fontId="4"/>
  </si>
  <si>
    <t>豊永赤馬/
上呰部</t>
    <rPh sb="0" eb="2">
      <t>トヨナガ</t>
    </rPh>
    <rPh sb="2" eb="4">
      <t>アカウマ</t>
    </rPh>
    <phoneticPr fontId="4"/>
  </si>
  <si>
    <t>214J上呰部001</t>
    <phoneticPr fontId="4"/>
  </si>
  <si>
    <t>214D上呰部007</t>
    <phoneticPr fontId="4"/>
  </si>
  <si>
    <t>中央町/
建部町</t>
    <rPh sb="0" eb="3">
      <t>チュウオウチョウ</t>
    </rPh>
    <phoneticPr fontId="4"/>
  </si>
  <si>
    <t>境/
建部町角石谷</t>
    <rPh sb="0" eb="1">
      <t>サカイ</t>
    </rPh>
    <phoneticPr fontId="4"/>
  </si>
  <si>
    <t>201D建部町角石谷007</t>
    <phoneticPr fontId="4"/>
  </si>
  <si>
    <t>中央町/
建部町</t>
    <phoneticPr fontId="4"/>
  </si>
  <si>
    <t>角石祖母/
建部町角石谷</t>
    <phoneticPr fontId="4"/>
  </si>
  <si>
    <t>201D建部町角石谷008</t>
    <phoneticPr fontId="4"/>
  </si>
  <si>
    <t>旭町/
落合町</t>
    <phoneticPr fontId="4"/>
  </si>
  <si>
    <t>西川上/
下見</t>
    <phoneticPr fontId="4"/>
  </si>
  <si>
    <t>214K下見007</t>
    <phoneticPr fontId="4"/>
  </si>
  <si>
    <t>○（真庭市側）</t>
    <rPh sb="2" eb="4">
      <t>マニワ</t>
    </rPh>
    <rPh sb="4" eb="5">
      <t>シ</t>
    </rPh>
    <rPh sb="5" eb="6">
      <t>ガワ</t>
    </rPh>
    <phoneticPr fontId="4"/>
  </si>
  <si>
    <t>中央町/
美作町</t>
    <phoneticPr fontId="4"/>
  </si>
  <si>
    <t>塩気/
長内</t>
    <phoneticPr fontId="4"/>
  </si>
  <si>
    <t>215D長内002</t>
    <phoneticPr fontId="4"/>
  </si>
  <si>
    <t>215K長内001</t>
    <phoneticPr fontId="4"/>
  </si>
  <si>
    <t>○（美作市側）</t>
    <rPh sb="2" eb="6">
      <t>ミマサカシガワ</t>
    </rPh>
    <phoneticPr fontId="4"/>
  </si>
  <si>
    <t>久世町/
富村</t>
    <phoneticPr fontId="4"/>
  </si>
  <si>
    <t>樫西/
富西谷</t>
    <phoneticPr fontId="4"/>
  </si>
  <si>
    <t>606J富西谷001</t>
    <phoneticPr fontId="4"/>
  </si>
  <si>
    <t>鏡野町重複</t>
    <rPh sb="0" eb="3">
      <t>カガミノチョウ</t>
    </rPh>
    <rPh sb="3" eb="5">
      <t>チョウフク</t>
    </rPh>
    <phoneticPr fontId="4"/>
  </si>
  <si>
    <t>落合町/
旭町</t>
    <rPh sb="0" eb="3">
      <t>オチアイチョウ</t>
    </rPh>
    <phoneticPr fontId="4"/>
  </si>
  <si>
    <t>吉/
江与味</t>
    <rPh sb="0" eb="1">
      <t>ヨシ</t>
    </rPh>
    <phoneticPr fontId="4"/>
  </si>
  <si>
    <t>666D江与味004</t>
    <phoneticPr fontId="4"/>
  </si>
  <si>
    <t>吉/
西川上</t>
    <rPh sb="0" eb="1">
      <t>ヨシ</t>
    </rPh>
    <phoneticPr fontId="4"/>
  </si>
  <si>
    <t>666J西川上002</t>
    <phoneticPr fontId="4"/>
  </si>
  <si>
    <t>落合町/
久米町</t>
    <phoneticPr fontId="4"/>
  </si>
  <si>
    <t>上河内/
中北上・坪井上</t>
    <phoneticPr fontId="4"/>
  </si>
  <si>
    <t>203K中北上006</t>
    <phoneticPr fontId="4"/>
  </si>
  <si>
    <t>津山市重複</t>
    <rPh sb="0" eb="3">
      <t>ツヤマシ</t>
    </rPh>
    <rPh sb="3" eb="5">
      <t>チョウフク</t>
    </rPh>
    <phoneticPr fontId="4"/>
  </si>
  <si>
    <t>新庄村/
美甘村</t>
    <rPh sb="0" eb="3">
      <t>シンジョウソン</t>
    </rPh>
    <phoneticPr fontId="4"/>
  </si>
  <si>
    <t>大所/
美甘</t>
    <rPh sb="0" eb="2">
      <t>オオトコロ</t>
    </rPh>
    <phoneticPr fontId="4"/>
  </si>
  <si>
    <t>214K美甘008</t>
    <phoneticPr fontId="4"/>
  </si>
  <si>
    <t>214D美甘012</t>
    <phoneticPr fontId="4"/>
  </si>
  <si>
    <t>大所/
美甘</t>
    <rPh sb="0" eb="2">
      <t>オオトコロ</t>
    </rPh>
    <rPh sb="4" eb="6">
      <t>ミカモ</t>
    </rPh>
    <phoneticPr fontId="4"/>
  </si>
  <si>
    <t>214D美甘013</t>
    <phoneticPr fontId="4"/>
  </si>
  <si>
    <t>勝田町/
勝央町</t>
    <rPh sb="0" eb="3">
      <t>カツタチョウ</t>
    </rPh>
    <phoneticPr fontId="4"/>
  </si>
  <si>
    <t>矢田/
豊久田</t>
    <rPh sb="0" eb="2">
      <t>ヤタ</t>
    </rPh>
    <phoneticPr fontId="4"/>
  </si>
  <si>
    <t>622J豊久田001</t>
    <phoneticPr fontId="4"/>
  </si>
  <si>
    <t>勝央町重複</t>
    <rPh sb="0" eb="3">
      <t>ショウオウチョウ</t>
    </rPh>
    <rPh sb="3" eb="5">
      <t>チョウフク</t>
    </rPh>
    <phoneticPr fontId="4"/>
  </si>
  <si>
    <t>英田町/
柵原町</t>
    <rPh sb="0" eb="3">
      <t>アイダチョウ</t>
    </rPh>
    <phoneticPr fontId="4"/>
  </si>
  <si>
    <t>奥/
高下</t>
    <rPh sb="0" eb="1">
      <t>オク</t>
    </rPh>
    <phoneticPr fontId="4"/>
  </si>
  <si>
    <t>666K高下001</t>
    <phoneticPr fontId="4"/>
  </si>
  <si>
    <t>久米南町/
建部町</t>
    <phoneticPr fontId="4"/>
  </si>
  <si>
    <t>神目中/
建部町下神目</t>
    <phoneticPr fontId="4"/>
  </si>
  <si>
    <t>久米南町/建部町</t>
    <rPh sb="5" eb="8">
      <t>タケベチョウ</t>
    </rPh>
    <phoneticPr fontId="4"/>
  </si>
  <si>
    <t>岡山市北区重複</t>
    <rPh sb="0" eb="3">
      <t>オカヤマシ</t>
    </rPh>
    <rPh sb="3" eb="4">
      <t>キタ</t>
    </rPh>
    <rPh sb="4" eb="5">
      <t>ク</t>
    </rPh>
    <rPh sb="5" eb="7">
      <t>チョウフク</t>
    </rPh>
    <phoneticPr fontId="4"/>
  </si>
  <si>
    <t>加茂川町/
建部町</t>
    <phoneticPr fontId="4"/>
  </si>
  <si>
    <t>上田東/
建部町品田</t>
    <phoneticPr fontId="4"/>
  </si>
  <si>
    <t>備前市/
長船町</t>
    <phoneticPr fontId="4"/>
  </si>
  <si>
    <t>坂根/
長船</t>
    <phoneticPr fontId="4"/>
  </si>
  <si>
    <t>瀬戸内市重複</t>
    <rPh sb="0" eb="4">
      <t>セトウチシ</t>
    </rPh>
    <rPh sb="4" eb="6">
      <t>チョウフク</t>
    </rPh>
    <phoneticPr fontId="4"/>
  </si>
  <si>
    <t>賀陽町/
総社市</t>
    <phoneticPr fontId="4"/>
  </si>
  <si>
    <t>岨谷/
槇谷</t>
    <phoneticPr fontId="4"/>
  </si>
  <si>
    <t>成羽町/
美星町</t>
    <phoneticPr fontId="4"/>
  </si>
  <si>
    <t>成羽町上日名/
美星町明治</t>
    <phoneticPr fontId="4"/>
  </si>
  <si>
    <t>矢掛町/
美星町</t>
    <rPh sb="5" eb="8">
      <t>ビセイチョウ</t>
    </rPh>
    <phoneticPr fontId="4"/>
  </si>
  <si>
    <t>西川面/
美星町東水砂</t>
    <phoneticPr fontId="4"/>
  </si>
  <si>
    <t>笠岡市/
井原市</t>
    <phoneticPr fontId="4"/>
  </si>
  <si>
    <t>走出/
門田町</t>
    <phoneticPr fontId="4"/>
  </si>
  <si>
    <t>笠岡市/
里庄町</t>
    <phoneticPr fontId="4"/>
  </si>
  <si>
    <t>西大島/
浜中</t>
    <phoneticPr fontId="4"/>
  </si>
  <si>
    <t>笠岡市/
矢掛町</t>
    <phoneticPr fontId="4"/>
  </si>
  <si>
    <t>甲弩/
浅海</t>
    <phoneticPr fontId="4"/>
  </si>
  <si>
    <t>新見市/
高梁市</t>
    <phoneticPr fontId="4"/>
  </si>
  <si>
    <t>法曽/
高倉町飯部</t>
    <phoneticPr fontId="4"/>
  </si>
  <si>
    <t>新見市/
高梁市</t>
    <rPh sb="5" eb="8">
      <t>タカハシシ</t>
    </rPh>
    <phoneticPr fontId="4"/>
  </si>
  <si>
    <t>草間/
中井町西方</t>
    <phoneticPr fontId="4"/>
  </si>
  <si>
    <t>高梁市/
新見市</t>
    <phoneticPr fontId="4"/>
  </si>
  <si>
    <t>中井町西方/
草間</t>
    <phoneticPr fontId="4"/>
  </si>
  <si>
    <t>新見市重複</t>
    <rPh sb="0" eb="5">
      <t>ニイミシチョウフク</t>
    </rPh>
    <phoneticPr fontId="4"/>
  </si>
  <si>
    <t>北房町/
新見市</t>
    <phoneticPr fontId="4"/>
  </si>
  <si>
    <t>上呰部/
豊永赤馬</t>
    <phoneticPr fontId="4"/>
  </si>
  <si>
    <t>建部町/
中央町</t>
    <phoneticPr fontId="4"/>
  </si>
  <si>
    <t>建部町角石谷/
境</t>
    <phoneticPr fontId="4"/>
  </si>
  <si>
    <t>建部町角石谷/
角石祖母</t>
    <phoneticPr fontId="4"/>
  </si>
  <si>
    <t>落合町/
旭町</t>
    <phoneticPr fontId="4"/>
  </si>
  <si>
    <t>下見/
西川上</t>
    <phoneticPr fontId="4"/>
  </si>
  <si>
    <t>美作町/
中央町</t>
    <phoneticPr fontId="4"/>
  </si>
  <si>
    <t>長内/
塩気</t>
    <phoneticPr fontId="4"/>
  </si>
  <si>
    <t>富村/
久世町</t>
    <phoneticPr fontId="4"/>
  </si>
  <si>
    <t>富西谷/
樫西</t>
    <phoneticPr fontId="4"/>
  </si>
  <si>
    <t>江与味/
吉</t>
    <phoneticPr fontId="4"/>
  </si>
  <si>
    <t>西川上/
吉</t>
    <phoneticPr fontId="4"/>
  </si>
  <si>
    <t>美甘村/
新庄村</t>
    <phoneticPr fontId="4"/>
  </si>
  <si>
    <t>美甘/
大所</t>
    <phoneticPr fontId="4"/>
  </si>
  <si>
    <t>勝央町/
勝田町</t>
    <phoneticPr fontId="4"/>
  </si>
  <si>
    <t>豊久田/
矢田</t>
    <phoneticPr fontId="4"/>
  </si>
  <si>
    <t>瀬戸町笹岡/
長尾・立川</t>
    <rPh sb="0" eb="3">
      <t>セトチョウ</t>
    </rPh>
    <rPh sb="3" eb="5">
      <t>ササオカ</t>
    </rPh>
    <rPh sb="10" eb="12">
      <t>タチカワ</t>
    </rPh>
    <phoneticPr fontId="4"/>
  </si>
  <si>
    <t>長尾・立川/
瀬戸町笹岡</t>
    <rPh sb="3" eb="5">
      <t>タチカワ</t>
    </rPh>
    <phoneticPr fontId="4"/>
  </si>
  <si>
    <t>倉敷市 </t>
    <phoneticPr fontId="4"/>
  </si>
  <si>
    <t>真庭市重複</t>
    <rPh sb="0" eb="2">
      <t>マニワ</t>
    </rPh>
    <rPh sb="2" eb="3">
      <t>シ</t>
    </rPh>
    <rPh sb="3" eb="5">
      <t>チョウフク</t>
    </rPh>
    <phoneticPr fontId="4"/>
  </si>
  <si>
    <t>201K吉宗011</t>
  </si>
  <si>
    <t>6年</t>
    <rPh sb="1" eb="2">
      <t>ネン</t>
    </rPh>
    <phoneticPr fontId="4"/>
  </si>
  <si>
    <t>3月</t>
    <rPh sb="1" eb="2">
      <t>ガツ</t>
    </rPh>
    <phoneticPr fontId="4"/>
  </si>
  <si>
    <t>1日</t>
    <rPh sb="1" eb="2">
      <t>ニチ</t>
    </rPh>
    <phoneticPr fontId="4"/>
  </si>
  <si>
    <t>吉宗</t>
    <rPh sb="0" eb="2">
      <t>ヨシムネ</t>
    </rPh>
    <phoneticPr fontId="4"/>
  </si>
  <si>
    <t>（令和６年３月１日時点）</t>
    <rPh sb="1" eb="3">
      <t>レイワ</t>
    </rPh>
    <rPh sb="4" eb="5">
      <t>ネン</t>
    </rPh>
    <rPh sb="6" eb="7">
      <t>ガツ</t>
    </rPh>
    <rPh sb="8" eb="9">
      <t>ニチ</t>
    </rPh>
    <rPh sb="9" eb="11">
      <t>ジテン</t>
    </rPh>
    <phoneticPr fontId="4"/>
  </si>
  <si>
    <t>210J金谷003</t>
  </si>
  <si>
    <t>金谷宮組</t>
    <rPh sb="0" eb="2">
      <t>カナヤ</t>
    </rPh>
    <rPh sb="2" eb="4">
      <t>ミヤグミ</t>
    </rPh>
    <phoneticPr fontId="4"/>
  </si>
  <si>
    <t>○（真庭市側）</t>
    <rPh sb="2" eb="5">
      <t>マニワシ</t>
    </rPh>
    <rPh sb="5" eb="6">
      <t>ガワ</t>
    </rPh>
    <phoneticPr fontId="4"/>
  </si>
  <si>
    <t>柵原町/
英田町</t>
    <rPh sb="5" eb="6">
      <t>エイ</t>
    </rPh>
    <rPh sb="6" eb="7">
      <t>タ</t>
    </rPh>
    <rPh sb="7" eb="8">
      <t>チョウ</t>
    </rPh>
    <phoneticPr fontId="4"/>
  </si>
  <si>
    <t>高下/
奥</t>
    <rPh sb="4" eb="5">
      <t>オク</t>
    </rPh>
    <phoneticPr fontId="4"/>
  </si>
  <si>
    <t>地滑り</t>
    <phoneticPr fontId="4"/>
  </si>
  <si>
    <t>岡山県　土砂災害警戒区域等の指定箇所数一覧表（市町村別）</t>
    <rPh sb="0" eb="3">
      <t>オカヤマケン</t>
    </rPh>
    <rPh sb="4" eb="6">
      <t>ドシャ</t>
    </rPh>
    <rPh sb="6" eb="8">
      <t>サイガイ</t>
    </rPh>
    <rPh sb="8" eb="10">
      <t>ケイカイ</t>
    </rPh>
    <rPh sb="10" eb="12">
      <t>クイキ</t>
    </rPh>
    <rPh sb="12" eb="13">
      <t>トウ</t>
    </rPh>
    <rPh sb="14" eb="16">
      <t>シテイ</t>
    </rPh>
    <rPh sb="16" eb="18">
      <t>カショ</t>
    </rPh>
    <rPh sb="18" eb="19">
      <t>スウ</t>
    </rPh>
    <rPh sb="19" eb="22">
      <t>イチランヒョウ</t>
    </rPh>
    <rPh sb="23" eb="26">
      <t>シチョウソン</t>
    </rPh>
    <rPh sb="26" eb="27">
      <t>ベツ</t>
    </rPh>
    <phoneticPr fontId="4"/>
  </si>
  <si>
    <t>岡山県　土砂災害警戒区域等の指定箇所数一覧表（県民局別）</t>
    <rPh sb="0" eb="3">
      <t>オカヤマケン</t>
    </rPh>
    <rPh sb="4" eb="6">
      <t>ドシャ</t>
    </rPh>
    <rPh sb="6" eb="8">
      <t>サイガイ</t>
    </rPh>
    <rPh sb="8" eb="10">
      <t>ケイカイ</t>
    </rPh>
    <rPh sb="10" eb="12">
      <t>クイキ</t>
    </rPh>
    <rPh sb="12" eb="13">
      <t>トウ</t>
    </rPh>
    <rPh sb="14" eb="16">
      <t>シテイ</t>
    </rPh>
    <rPh sb="16" eb="18">
      <t>カショ</t>
    </rPh>
    <rPh sb="18" eb="19">
      <t>スウ</t>
    </rPh>
    <rPh sb="19" eb="22">
      <t>イチランヒョウ</t>
    </rPh>
    <rPh sb="23" eb="26">
      <t>ケンミンキョク</t>
    </rPh>
    <rPh sb="26" eb="27">
      <t>ベツ</t>
    </rPh>
    <phoneticPr fontId="4"/>
  </si>
  <si>
    <t>内特別</t>
    <phoneticPr fontId="4"/>
  </si>
  <si>
    <t>倉敷市</t>
    <phoneticPr fontId="4"/>
  </si>
  <si>
    <t>　　　　　事象別
　市町村 </t>
    <rPh sb="5" eb="7">
      <t>ジショウ</t>
    </rPh>
    <rPh sb="7" eb="8">
      <t>ベツ</t>
    </rPh>
    <phoneticPr fontId="4"/>
  </si>
  <si>
    <t>※　市町村境を跨ぐ区域はすべての市町村に計上しているため、県内合計（重複除く）と市町村計は一致しない。</t>
    <rPh sb="2" eb="5">
      <t>シチョウソン</t>
    </rPh>
    <rPh sb="5" eb="6">
      <t>サカイ</t>
    </rPh>
    <rPh sb="7" eb="8">
      <t>マタ</t>
    </rPh>
    <rPh sb="9" eb="11">
      <t>クイキ</t>
    </rPh>
    <rPh sb="16" eb="19">
      <t>シチョウソン</t>
    </rPh>
    <rPh sb="20" eb="22">
      <t>ケイジョウ</t>
    </rPh>
    <rPh sb="29" eb="31">
      <t>ケンナイ</t>
    </rPh>
    <rPh sb="31" eb="33">
      <t>ゴウケイ</t>
    </rPh>
    <rPh sb="34" eb="36">
      <t>チョウフク</t>
    </rPh>
    <rPh sb="36" eb="37">
      <t>ノゾ</t>
    </rPh>
    <rPh sb="40" eb="43">
      <t>シチョウソン</t>
    </rPh>
    <rPh sb="43" eb="44">
      <t>ケイ</t>
    </rPh>
    <rPh sb="45" eb="47">
      <t>イッチ</t>
    </rPh>
    <phoneticPr fontId="4"/>
  </si>
  <si>
    <t>県内合計※
（重複除く）</t>
    <rPh sb="0" eb="2">
      <t>ケンナイ</t>
    </rPh>
    <rPh sb="2" eb="4">
      <t>ゴウケイ</t>
    </rPh>
    <rPh sb="7" eb="9">
      <t>チョウフク</t>
    </rPh>
    <rPh sb="9" eb="10">
      <t>ノゾ</t>
    </rPh>
    <phoneticPr fontId="4"/>
  </si>
  <si>
    <t>備前県民局本局※</t>
    <rPh sb="2" eb="5">
      <t>ケンミンキョク</t>
    </rPh>
    <rPh sb="5" eb="7">
      <t>ホンキョク</t>
    </rPh>
    <phoneticPr fontId="4"/>
  </si>
  <si>
    <t>東備地域事務所※</t>
    <rPh sb="0" eb="2">
      <t>トウビ</t>
    </rPh>
    <rPh sb="2" eb="4">
      <t>チイキ</t>
    </rPh>
    <rPh sb="4" eb="7">
      <t>ジムショ</t>
    </rPh>
    <phoneticPr fontId="4"/>
  </si>
  <si>
    <t>備中県民局本局※</t>
    <rPh sb="0" eb="2">
      <t>ビッチュウ</t>
    </rPh>
    <rPh sb="2" eb="5">
      <t>ケンミンキョク</t>
    </rPh>
    <rPh sb="5" eb="7">
      <t>ホンキョク</t>
    </rPh>
    <phoneticPr fontId="4"/>
  </si>
  <si>
    <t>井笠地域事務所※</t>
    <rPh sb="1" eb="2">
      <t>カサ</t>
    </rPh>
    <rPh sb="2" eb="4">
      <t>チイキ</t>
    </rPh>
    <rPh sb="4" eb="7">
      <t>ジムショ</t>
    </rPh>
    <phoneticPr fontId="4"/>
  </si>
  <si>
    <t>高梁地域事務所※</t>
    <rPh sb="2" eb="4">
      <t>チイキ</t>
    </rPh>
    <rPh sb="4" eb="7">
      <t>ジムショ</t>
    </rPh>
    <phoneticPr fontId="4"/>
  </si>
  <si>
    <t>新見地域事務所※</t>
    <rPh sb="2" eb="4">
      <t>チイキ</t>
    </rPh>
    <rPh sb="4" eb="7">
      <t>ジムショ</t>
    </rPh>
    <phoneticPr fontId="4"/>
  </si>
  <si>
    <t>美作県民局本局※</t>
    <rPh sb="2" eb="5">
      <t>ケンミンキョク</t>
    </rPh>
    <rPh sb="5" eb="7">
      <t>ホンキョク</t>
    </rPh>
    <phoneticPr fontId="4"/>
  </si>
  <si>
    <t>真庭地域事務所※</t>
    <rPh sb="2" eb="4">
      <t>チイキ</t>
    </rPh>
    <rPh sb="4" eb="7">
      <t>ジムショ</t>
    </rPh>
    <phoneticPr fontId="4"/>
  </si>
  <si>
    <t>勝央地域事務所※</t>
    <rPh sb="2" eb="4">
      <t>チイキ</t>
    </rPh>
    <rPh sb="4" eb="7">
      <t>ジムショ</t>
    </rPh>
    <phoneticPr fontId="4"/>
  </si>
  <si>
    <t>備前県民局管内計※
（重複除く）</t>
    <rPh sb="0" eb="2">
      <t>ビゼン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</si>
  <si>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備中県民局管内計※
（重複除く）</t>
    <rPh sb="0" eb="2">
      <t>ビッチュウ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</si>
  <si>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美作県民局管内計※
（重複除く）</t>
    <rPh sb="0" eb="2">
      <t>ミマサカ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</si>
  <si>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※　市町村境を跨ぐ区域はすべての市町村に計上しているため、県内合計（重複除く）・県民局・地域事務所計（重複除く）と</t>
    <rPh sb="40" eb="43">
      <t>ケンミンキョク</t>
    </rPh>
    <rPh sb="44" eb="46">
      <t>チイキ</t>
    </rPh>
    <rPh sb="46" eb="49">
      <t>ジムショ</t>
    </rPh>
    <rPh sb="49" eb="50">
      <t>ケイ</t>
    </rPh>
    <rPh sb="51" eb="53">
      <t>チョウフク</t>
    </rPh>
    <rPh sb="53" eb="54">
      <t>ノゾ</t>
    </rPh>
    <phoneticPr fontId="4"/>
  </si>
  <si>
    <t>市町村計</t>
    <rPh sb="0" eb="3">
      <t>シチョウソン</t>
    </rPh>
    <rPh sb="3" eb="4">
      <t>ケイ</t>
    </rPh>
    <phoneticPr fontId="4"/>
  </si>
  <si>
    <r>
      <rPr>
        <sz val="11"/>
        <color theme="0"/>
        <rFont val="BIZ UDPゴシック"/>
        <family val="3"/>
        <charset val="128"/>
      </rPr>
      <t>※　</t>
    </r>
    <r>
      <rPr>
        <sz val="11"/>
        <rFont val="BIZ UDPゴシック"/>
        <family val="3"/>
        <charset val="128"/>
      </rPr>
      <t>各市町村の計は一致しない。※印の計はすべて重複除く箇所数</t>
    </r>
    <rPh sb="16" eb="17">
      <t>シルシ</t>
    </rPh>
    <rPh sb="18" eb="19">
      <t>ケイ</t>
    </rPh>
    <rPh sb="23" eb="25">
      <t>チョウフク</t>
    </rPh>
    <rPh sb="25" eb="26">
      <t>ノゾ</t>
    </rPh>
    <rPh sb="27" eb="30">
      <t>カショスウ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</si>
</sst>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6" formatCode="&quot;¥&quot;#,##0;[Red]&quot;¥&quot;\-#,##0"/>
  </numFmts>
  <fonts count="61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BIZ UDPゴシック"/>
      <family val="3"/>
      <charset val="128"/>
    </font>
    <font>
      <u/>
      <sz val="11"/>
      <color theme="10"/>
      <name val="游ゴシック"/>
      <family val="2"/>
      <scheme val="minor"/>
    </font>
    <font>
      <b/>
      <sz val="11"/>
      <color theme="3"/>
      <name val="游ゴシック"/>
      <family val="2"/>
      <charset val="128"/>
      <scheme val="minor"/>
    </font>
    <font>
      <sz val="10"/>
      <name val="BIZ UDPゴシック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11"/>
      <name val="BIZ UDPゴシック"/>
      <family val="3"/>
      <charset val="128"/>
    </font>
    <font>
      <u/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"/>
      <name val="HG丸ｺﾞｼｯｸM-PRO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明朝"/>
      <family val="2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color indexed="8"/>
      <name val="游ゴシック"/>
      <family val="3"/>
      <charset val="128"/>
      <scheme val="minor"/>
    </font>
    <font>
      <sz val="11"/>
      <color indexed="9"/>
      <name val="游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游ゴシック"/>
      <family val="3"/>
      <charset val="128"/>
      <scheme val="minor"/>
    </font>
    <font>
      <sz val="11"/>
      <color rgb="FF9C6500"/>
      <name val="游ゴシック"/>
      <family val="3"/>
      <charset val="128"/>
      <scheme val="minor"/>
    </font>
    <font>
      <sz val="11"/>
      <color rgb="FFFA7D00"/>
      <name val="游ゴシック"/>
      <family val="3"/>
      <charset val="128"/>
      <scheme val="minor"/>
    </font>
    <font>
      <sz val="11"/>
      <color rgb="FF9C0006"/>
      <name val="游ゴシック"/>
      <family val="3"/>
      <charset val="128"/>
      <scheme val="minor"/>
    </font>
    <font>
      <b/>
      <sz val="11"/>
      <color rgb="FFFA7D00"/>
      <name val="游ゴシック"/>
      <family val="3"/>
      <charset val="128"/>
      <scheme val="minor"/>
    </font>
    <font>
      <sz val="11"/>
      <color indexed="10"/>
      <name val="游ゴシック"/>
      <family val="3"/>
      <charset val="128"/>
      <scheme val="minor"/>
    </font>
    <font>
      <b/>
      <sz val="15"/>
      <color theme="3"/>
      <name val="游ゴシック"/>
      <family val="3"/>
      <charset val="128"/>
      <scheme val="minor"/>
    </font>
    <font>
      <b/>
      <sz val="13"/>
      <color theme="3"/>
      <name val="游ゴシック"/>
      <family val="3"/>
      <charset val="128"/>
      <scheme val="minor"/>
    </font>
    <font>
      <b/>
      <sz val="11"/>
      <color theme="3"/>
      <name val="游ゴシック"/>
      <family val="3"/>
      <charset val="128"/>
      <scheme val="minor"/>
    </font>
    <font>
      <b/>
      <sz val="11"/>
      <color indexed="8"/>
      <name val="游ゴシック"/>
      <family val="3"/>
      <charset val="128"/>
      <scheme val="minor"/>
    </font>
    <font>
      <b/>
      <sz val="11"/>
      <color rgb="FF3F3F3F"/>
      <name val="游ゴシック"/>
      <family val="3"/>
      <charset val="128"/>
      <scheme val="minor"/>
    </font>
    <font>
      <i/>
      <sz val="11"/>
      <color rgb="FF7F7F7F"/>
      <name val="游ゴシック"/>
      <family val="3"/>
      <charset val="128"/>
      <scheme val="minor"/>
    </font>
    <font>
      <sz val="11"/>
      <color rgb="FF3F3F76"/>
      <name val="游ゴシック"/>
      <family val="3"/>
      <charset val="128"/>
      <scheme val="minor"/>
    </font>
    <font>
      <sz val="11"/>
      <color rgb="FF006100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3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10"/>
      <color theme="1"/>
      <name val="BIZ UDPゴシック"/>
      <family val="3"/>
      <charset val="128"/>
    </font>
  </fonts>
  <fills count="7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 diagonalDown="1"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 style="thin">
        <color theme="0" tint="-0.499984740745262"/>
      </diagonal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 diagonalDown="1"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80162968840602"/>
      </bottom>
      <diagonal/>
    </border>
    <border>
      <left/>
      <right/>
      <top/>
      <bottom style="thick">
        <color theme="4" tint="0.4998626667073580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thin">
        <color indexed="64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double">
        <color indexed="64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double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double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5855">
    <xf numFmtId="0" fontId="0" fillId="0" borderId="0"/>
    <xf numFmtId="38" fontId="3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9" fillId="0" borderId="22" applyNumberFormat="0" applyFill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7" fillId="0" borderId="24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7" borderId="25" applyNumberFormat="0" applyAlignment="0" applyProtection="0">
      <alignment vertical="center"/>
    </xf>
    <xf numFmtId="0" fontId="17" fillId="8" borderId="26" applyNumberFormat="0" applyAlignment="0" applyProtection="0">
      <alignment vertical="center"/>
    </xf>
    <xf numFmtId="0" fontId="18" fillId="8" borderId="25" applyNumberFormat="0" applyAlignment="0" applyProtection="0">
      <alignment vertical="center"/>
    </xf>
    <xf numFmtId="0" fontId="19" fillId="0" borderId="27" applyNumberFormat="0" applyFill="0" applyAlignment="0" applyProtection="0">
      <alignment vertical="center"/>
    </xf>
    <xf numFmtId="0" fontId="20" fillId="9" borderId="28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0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7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54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60" borderId="28" applyNumberFormat="0" applyAlignment="0" applyProtection="0">
      <alignment vertical="center"/>
    </xf>
    <xf numFmtId="0" fontId="36" fillId="61" borderId="0" applyNumberFormat="0" applyBorder="0" applyAlignment="0" applyProtection="0">
      <alignment vertical="center"/>
    </xf>
    <xf numFmtId="0" fontId="26" fillId="39" borderId="29" applyNumberFormat="0" applyFont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9" fillId="63" borderId="2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38" fontId="26" fillId="0" borderId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63" borderId="2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41" borderId="25" applyNumberFormat="0" applyAlignment="0" applyProtection="0">
      <alignment vertical="center"/>
    </xf>
    <xf numFmtId="0" fontId="26" fillId="0" borderId="0">
      <alignment vertical="center"/>
    </xf>
    <xf numFmtId="1" fontId="31" fillId="0" borderId="0"/>
    <xf numFmtId="0" fontId="48" fillId="64" borderId="0" applyNumberFormat="0" applyBorder="0" applyAlignment="0" applyProtection="0">
      <alignment vertical="center"/>
    </xf>
    <xf numFmtId="0" fontId="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4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3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26" fillId="0" borderId="0"/>
    <xf numFmtId="38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6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3" fillId="0" borderId="0"/>
    <xf numFmtId="0" fontId="26" fillId="0" borderId="0"/>
    <xf numFmtId="38" fontId="5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28" fillId="0" borderId="0"/>
    <xf numFmtId="0" fontId="26" fillId="0" borderId="0">
      <alignment vertical="center"/>
    </xf>
    <xf numFmtId="0" fontId="29" fillId="0" borderId="0">
      <alignment vertical="center"/>
    </xf>
    <xf numFmtId="0" fontId="32" fillId="65" borderId="0" applyNumberFormat="0" applyBorder="0" applyAlignment="0" applyProtection="0">
      <alignment vertical="center"/>
    </xf>
    <xf numFmtId="0" fontId="32" fillId="66" borderId="0" applyNumberFormat="0" applyBorder="0" applyAlignment="0" applyProtection="0">
      <alignment vertical="center"/>
    </xf>
    <xf numFmtId="0" fontId="32" fillId="67" borderId="0" applyNumberFormat="0" applyBorder="0" applyAlignment="0" applyProtection="0">
      <alignment vertical="center"/>
    </xf>
    <xf numFmtId="0" fontId="32" fillId="68" borderId="0" applyNumberFormat="0" applyBorder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2" fillId="0" borderId="3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67" borderId="0" applyNumberFormat="0" applyBorder="0" applyAlignment="0" applyProtection="0">
      <alignment vertical="center"/>
    </xf>
    <xf numFmtId="0" fontId="32" fillId="68" borderId="0" applyNumberFormat="0" applyBorder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32" fillId="66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54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6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0" fontId="26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9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4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46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32" fillId="49" borderId="0" applyNumberFormat="0" applyBorder="0" applyAlignment="0" applyProtection="0">
      <alignment vertical="center"/>
    </xf>
    <xf numFmtId="0" fontId="32" fillId="6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67" borderId="0" applyNumberFormat="0" applyBorder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32" fillId="66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0" borderId="0">
      <alignment vertical="center"/>
    </xf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9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54" fillId="0" borderId="0" applyFont="0" applyFill="0" applyBorder="0" applyAlignment="0" applyProtection="0">
      <alignment vertical="center"/>
    </xf>
    <xf numFmtId="0" fontId="5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6" fillId="0" borderId="0"/>
    <xf numFmtId="0" fontId="30" fillId="0" borderId="0">
      <alignment vertical="center"/>
    </xf>
    <xf numFmtId="0" fontId="26" fillId="0" borderId="0">
      <alignment vertical="center"/>
    </xf>
    <xf numFmtId="0" fontId="26" fillId="0" borderId="0"/>
    <xf numFmtId="0" fontId="53" fillId="0" borderId="0">
      <alignment vertical="center"/>
    </xf>
    <xf numFmtId="0" fontId="29" fillId="0" borderId="0">
      <alignment vertical="center"/>
    </xf>
    <xf numFmtId="0" fontId="53" fillId="0" borderId="0">
      <alignment vertical="center"/>
    </xf>
    <xf numFmtId="0" fontId="5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/>
    <xf numFmtId="0" fontId="26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2" fillId="0" borderId="31" applyNumberFormat="0" applyFill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54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54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0" borderId="0">
      <alignment vertical="center"/>
    </xf>
    <xf numFmtId="0" fontId="26" fillId="0" borderId="0">
      <alignment vertical="center"/>
    </xf>
    <xf numFmtId="0" fontId="2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6" fontId="26" fillId="0" borderId="0" applyFont="0" applyFill="0" applyBorder="0" applyAlignment="0" applyProtection="0">
      <alignment vertical="center"/>
    </xf>
    <xf numFmtId="0" fontId="3" fillId="0" borderId="0"/>
    <xf numFmtId="0" fontId="5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4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6">
    <xf numFmtId="0" fontId="0" fillId="0" borderId="0" xfId="0"/>
    <xf numFmtId="0" fontId="8" fillId="0" borderId="1" xfId="0" applyFont="1" applyBorder="1"/>
    <xf numFmtId="0" fontId="8" fillId="0" borderId="14" xfId="0" applyFont="1" applyBorder="1"/>
    <xf numFmtId="0" fontId="10" fillId="0" borderId="0" xfId="0" applyFont="1"/>
    <xf numFmtId="0" fontId="10" fillId="0" borderId="0" xfId="0" applyFont="1" applyAlignment="1">
      <alignment horizontal="right"/>
    </xf>
    <xf numFmtId="0" fontId="8" fillId="0" borderId="7" xfId="0" applyFont="1" applyBorder="1" applyAlignment="1">
      <alignment horizontal="center"/>
    </xf>
    <xf numFmtId="0" fontId="8" fillId="2" borderId="2" xfId="0" applyFont="1" applyFill="1" applyBorder="1"/>
    <xf numFmtId="0" fontId="8" fillId="3" borderId="2" xfId="0" applyFont="1" applyFill="1" applyBorder="1"/>
    <xf numFmtId="0" fontId="8" fillId="0" borderId="9" xfId="0" applyFont="1" applyBorder="1"/>
    <xf numFmtId="0" fontId="8" fillId="2" borderId="3" xfId="0" applyFont="1" applyFill="1" applyBorder="1"/>
    <xf numFmtId="0" fontId="8" fillId="3" borderId="3" xfId="0" applyFont="1" applyFill="1" applyBorder="1"/>
    <xf numFmtId="0" fontId="8" fillId="0" borderId="11" xfId="0" applyFont="1" applyBorder="1" applyAlignment="1">
      <alignment horizontal="center"/>
    </xf>
    <xf numFmtId="38" fontId="8" fillId="2" borderId="4" xfId="1" applyFont="1" applyFill="1" applyBorder="1" applyAlignment="1"/>
    <xf numFmtId="38" fontId="8" fillId="3" borderId="4" xfId="1" applyFont="1" applyFill="1" applyBorder="1" applyAlignment="1"/>
    <xf numFmtId="0" fontId="8" fillId="0" borderId="12" xfId="0" applyFont="1" applyBorder="1"/>
    <xf numFmtId="0" fontId="8" fillId="0" borderId="16" xfId="0" applyFont="1" applyBorder="1" applyAlignment="1">
      <alignment horizontal="left"/>
    </xf>
    <xf numFmtId="0" fontId="8" fillId="0" borderId="17" xfId="0" applyFont="1" applyBorder="1"/>
    <xf numFmtId="0" fontId="11" fillId="0" borderId="10" xfId="2" applyFont="1" applyBorder="1"/>
    <xf numFmtId="3" fontId="8" fillId="0" borderId="1" xfId="0" applyNumberFormat="1" applyFont="1" applyBorder="1"/>
    <xf numFmtId="0" fontId="11" fillId="0" borderId="13" xfId="2" applyFont="1" applyBorder="1"/>
    <xf numFmtId="0" fontId="8" fillId="0" borderId="15" xfId="0" applyFont="1" applyBorder="1"/>
    <xf numFmtId="0" fontId="8" fillId="0" borderId="0" xfId="0" applyFont="1"/>
    <xf numFmtId="0" fontId="8" fillId="2" borderId="20" xfId="0" applyFont="1" applyFill="1" applyBorder="1"/>
    <xf numFmtId="0" fontId="8" fillId="0" borderId="4" xfId="0" applyFont="1" applyBorder="1" applyAlignment="1">
      <alignment horizontal="center"/>
    </xf>
    <xf numFmtId="38" fontId="8" fillId="0" borderId="4" xfId="1" applyFont="1" applyFill="1" applyBorder="1" applyAlignment="1"/>
    <xf numFmtId="0" fontId="8" fillId="0" borderId="4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8" fillId="2" borderId="20" xfId="0" applyFont="1" applyFill="1" applyBorder="1" applyAlignment="1">
      <alignment horizontal="left"/>
    </xf>
    <xf numFmtId="0" fontId="8" fillId="0" borderId="2" xfId="0" applyFont="1" applyBorder="1"/>
    <xf numFmtId="0" fontId="12" fillId="0" borderId="1" xfId="0" applyFont="1" applyBorder="1"/>
    <xf numFmtId="0" fontId="8" fillId="2" borderId="33" xfId="0" applyFont="1" applyFill="1" applyBorder="1"/>
    <xf numFmtId="0" fontId="8" fillId="70" borderId="1" xfId="0" applyFont="1" applyFill="1" applyBorder="1" applyAlignment="1">
      <alignment wrapText="1"/>
    </xf>
    <xf numFmtId="0" fontId="8" fillId="70" borderId="1" xfId="0" applyFont="1" applyFill="1" applyBorder="1" applyAlignment="1">
      <alignment shrinkToFit="1"/>
    </xf>
    <xf numFmtId="0" fontId="8" fillId="0" borderId="1" xfId="0" applyFont="1" applyBorder="1" applyAlignment="1">
      <alignment horizontal="left"/>
    </xf>
    <xf numFmtId="3" fontId="8" fillId="0" borderId="14" xfId="0" applyNumberFormat="1" applyFont="1" applyBorder="1"/>
    <xf numFmtId="0" fontId="8" fillId="0" borderId="37" xfId="0" applyFont="1" applyBorder="1"/>
    <xf numFmtId="0" fontId="11" fillId="0" borderId="10" xfId="2" applyFont="1" applyBorder="1" applyAlignment="1">
      <alignment horizontal="right"/>
    </xf>
    <xf numFmtId="0" fontId="11" fillId="0" borderId="10" xfId="2" applyFont="1" applyFill="1" applyBorder="1" applyAlignment="1">
      <alignment horizontal="right"/>
    </xf>
    <xf numFmtId="0" fontId="11" fillId="0" borderId="36" xfId="2" applyFont="1" applyBorder="1" applyAlignment="1">
      <alignment horizontal="right"/>
    </xf>
    <xf numFmtId="0" fontId="11" fillId="0" borderId="36" xfId="2" applyFont="1" applyFill="1" applyBorder="1" applyAlignment="1">
      <alignment horizontal="right"/>
    </xf>
    <xf numFmtId="38" fontId="8" fillId="0" borderId="1" xfId="0" applyNumberFormat="1" applyFont="1" applyBorder="1"/>
    <xf numFmtId="38" fontId="8" fillId="0" borderId="1" xfId="0" applyNumberFormat="1" applyFont="1" applyBorder="1" applyAlignment="1">
      <alignment horizontal="right"/>
    </xf>
    <xf numFmtId="38" fontId="58" fillId="0" borderId="1" xfId="0" applyNumberFormat="1" applyFont="1" applyBorder="1"/>
    <xf numFmtId="38" fontId="8" fillId="0" borderId="2" xfId="0" applyNumberFormat="1" applyFont="1" applyBorder="1"/>
    <xf numFmtId="0" fontId="8" fillId="3" borderId="38" xfId="0" applyFont="1" applyFill="1" applyBorder="1"/>
    <xf numFmtId="0" fontId="8" fillId="3" borderId="39" xfId="0" applyFont="1" applyFill="1" applyBorder="1"/>
    <xf numFmtId="38" fontId="8" fillId="3" borderId="40" xfId="1" applyFont="1" applyFill="1" applyBorder="1" applyAlignment="1"/>
    <xf numFmtId="0" fontId="8" fillId="2" borderId="42" xfId="0" applyFont="1" applyFill="1" applyBorder="1"/>
    <xf numFmtId="0" fontId="8" fillId="2" borderId="43" xfId="0" applyFont="1" applyFill="1" applyBorder="1"/>
    <xf numFmtId="38" fontId="8" fillId="2" borderId="44" xfId="1" applyFont="1" applyFill="1" applyBorder="1" applyAlignment="1"/>
    <xf numFmtId="0" fontId="8" fillId="0" borderId="1" xfId="0" applyFont="1" applyFill="1" applyBorder="1"/>
    <xf numFmtId="0" fontId="8" fillId="0" borderId="21" xfId="0" applyFont="1" applyFill="1" applyBorder="1" applyAlignment="1">
      <alignment horizontal="right"/>
    </xf>
    <xf numFmtId="3" fontId="8" fillId="0" borderId="45" xfId="0" applyNumberFormat="1" applyFont="1" applyFill="1" applyBorder="1"/>
    <xf numFmtId="3" fontId="8" fillId="0" borderId="1" xfId="0" applyNumberFormat="1" applyFont="1" applyFill="1" applyBorder="1"/>
    <xf numFmtId="0" fontId="58" fillId="0" borderId="1" xfId="0" applyFont="1" applyFill="1" applyBorder="1"/>
    <xf numFmtId="0" fontId="8" fillId="0" borderId="21" xfId="0" applyFont="1" applyFill="1" applyBorder="1"/>
    <xf numFmtId="0" fontId="8" fillId="0" borderId="2" xfId="0" applyFont="1" applyFill="1" applyBorder="1"/>
    <xf numFmtId="0" fontId="8" fillId="0" borderId="38" xfId="0" applyFont="1" applyFill="1" applyBorder="1"/>
    <xf numFmtId="3" fontId="8" fillId="0" borderId="46" xfId="0" applyNumberFormat="1" applyFont="1" applyFill="1" applyBorder="1"/>
    <xf numFmtId="3" fontId="8" fillId="0" borderId="2" xfId="0" applyNumberFormat="1" applyFont="1" applyFill="1" applyBorder="1"/>
    <xf numFmtId="38" fontId="58" fillId="0" borderId="2" xfId="0" applyNumberFormat="1" applyFont="1" applyBorder="1"/>
    <xf numFmtId="38" fontId="8" fillId="0" borderId="2" xfId="0" applyNumberFormat="1" applyFont="1" applyBorder="1" applyAlignment="1">
      <alignment horizontal="right"/>
    </xf>
    <xf numFmtId="0" fontId="10" fillId="2" borderId="0" xfId="0" applyFont="1" applyFill="1"/>
    <xf numFmtId="0" fontId="8" fillId="0" borderId="36" xfId="2" applyFont="1" applyBorder="1" applyAlignment="1">
      <alignment horizontal="right"/>
    </xf>
    <xf numFmtId="0" fontId="8" fillId="0" borderId="10" xfId="2" applyFont="1" applyFill="1" applyBorder="1" applyAlignment="1">
      <alignment horizontal="right"/>
    </xf>
    <xf numFmtId="0" fontId="8" fillId="0" borderId="10" xfId="0" applyFont="1" applyBorder="1" applyAlignment="1">
      <alignment horizontal="right"/>
    </xf>
    <xf numFmtId="0" fontId="8" fillId="0" borderId="48" xfId="0" applyFont="1" applyBorder="1" applyAlignment="1">
      <alignment horizontal="center"/>
    </xf>
    <xf numFmtId="38" fontId="8" fillId="2" borderId="2" xfId="1" applyFont="1" applyFill="1" applyBorder="1" applyAlignment="1"/>
    <xf numFmtId="38" fontId="8" fillId="3" borderId="2" xfId="1" applyFont="1" applyFill="1" applyBorder="1" applyAlignment="1"/>
    <xf numFmtId="38" fontId="8" fillId="0" borderId="3" xfId="0" applyNumberFormat="1" applyFont="1" applyBorder="1"/>
    <xf numFmtId="0" fontId="8" fillId="0" borderId="16" xfId="2" applyFont="1" applyFill="1" applyBorder="1" applyAlignment="1">
      <alignment horizontal="right"/>
    </xf>
    <xf numFmtId="0" fontId="8" fillId="0" borderId="47" xfId="0" applyFont="1" applyBorder="1"/>
    <xf numFmtId="0" fontId="11" fillId="0" borderId="13" xfId="2" applyFont="1" applyFill="1" applyBorder="1" applyAlignment="1">
      <alignment horizontal="right"/>
    </xf>
    <xf numFmtId="38" fontId="8" fillId="0" borderId="14" xfId="0" applyNumberFormat="1" applyFont="1" applyBorder="1"/>
    <xf numFmtId="38" fontId="8" fillId="71" borderId="6" xfId="0" applyNumberFormat="1" applyFont="1" applyFill="1" applyBorder="1"/>
    <xf numFmtId="0" fontId="8" fillId="71" borderId="7" xfId="0" applyFont="1" applyFill="1" applyBorder="1"/>
    <xf numFmtId="38" fontId="58" fillId="71" borderId="6" xfId="0" applyNumberFormat="1" applyFont="1" applyFill="1" applyBorder="1"/>
    <xf numFmtId="0" fontId="8" fillId="0" borderId="49" xfId="0" applyFont="1" applyBorder="1" applyAlignment="1">
      <alignment horizontal="left"/>
    </xf>
    <xf numFmtId="0" fontId="8" fillId="0" borderId="33" xfId="0" applyFont="1" applyFill="1" applyBorder="1"/>
    <xf numFmtId="0" fontId="8" fillId="0" borderId="51" xfId="0" applyFont="1" applyFill="1" applyBorder="1"/>
    <xf numFmtId="0" fontId="8" fillId="0" borderId="42" xfId="0" applyFont="1" applyFill="1" applyBorder="1"/>
    <xf numFmtId="0" fontId="11" fillId="0" borderId="52" xfId="2" applyFont="1" applyBorder="1" applyAlignment="1">
      <alignment horizontal="right"/>
    </xf>
    <xf numFmtId="0" fontId="8" fillId="0" borderId="56" xfId="0" applyFont="1" applyBorder="1"/>
    <xf numFmtId="38" fontId="8" fillId="71" borderId="53" xfId="0" applyNumberFormat="1" applyFont="1" applyFill="1" applyBorder="1"/>
    <xf numFmtId="0" fontId="8" fillId="71" borderId="56" xfId="0" applyFont="1" applyFill="1" applyBorder="1"/>
    <xf numFmtId="0" fontId="60" fillId="0" borderId="53" xfId="0" applyFont="1" applyFill="1" applyBorder="1"/>
    <xf numFmtId="0" fontId="60" fillId="0" borderId="54" xfId="0" applyFont="1" applyFill="1" applyBorder="1" applyAlignment="1">
      <alignment horizontal="right"/>
    </xf>
    <xf numFmtId="3" fontId="60" fillId="0" borderId="55" xfId="0" applyNumberFormat="1" applyFont="1" applyFill="1" applyBorder="1"/>
    <xf numFmtId="3" fontId="60" fillId="0" borderId="53" xfId="0" applyNumberFormat="1" applyFont="1" applyFill="1" applyBorder="1"/>
    <xf numFmtId="0" fontId="60" fillId="0" borderId="1" xfId="0" applyFont="1" applyFill="1" applyBorder="1"/>
    <xf numFmtId="0" fontId="60" fillId="0" borderId="21" xfId="0" applyFont="1" applyFill="1" applyBorder="1" applyAlignment="1">
      <alignment horizontal="right"/>
    </xf>
    <xf numFmtId="3" fontId="60" fillId="0" borderId="45" xfId="0" applyNumberFormat="1" applyFont="1" applyFill="1" applyBorder="1"/>
    <xf numFmtId="3" fontId="60" fillId="0" borderId="1" xfId="0" applyNumberFormat="1" applyFont="1" applyFill="1" applyBorder="1"/>
    <xf numFmtId="0" fontId="8" fillId="0" borderId="47" xfId="0" applyFont="1" applyBorder="1" applyAlignment="1">
      <alignment horizontal="center"/>
    </xf>
    <xf numFmtId="0" fontId="8" fillId="2" borderId="3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2" borderId="18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2" borderId="2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0" borderId="11" xfId="0" applyFont="1" applyBorder="1" applyAlignment="1">
      <alignment horizontal="distributed" vertical="center" wrapText="1"/>
    </xf>
    <xf numFmtId="0" fontId="8" fillId="0" borderId="36" xfId="0" applyFont="1" applyBorder="1" applyAlignment="1">
      <alignment horizontal="distributed" vertical="center" wrapText="1"/>
    </xf>
    <xf numFmtId="0" fontId="8" fillId="71" borderId="52" xfId="2" applyFont="1" applyFill="1" applyBorder="1" applyAlignment="1">
      <alignment horizontal="distributed" wrapText="1"/>
    </xf>
    <xf numFmtId="0" fontId="8" fillId="71" borderId="50" xfId="2" applyFont="1" applyFill="1" applyBorder="1" applyAlignment="1">
      <alignment horizontal="distributed" wrapText="1"/>
    </xf>
    <xf numFmtId="38" fontId="8" fillId="0" borderId="58" xfId="1" applyFont="1" applyFill="1" applyBorder="1" applyAlignment="1"/>
    <xf numFmtId="38" fontId="8" fillId="0" borderId="59" xfId="1" applyFont="1" applyFill="1" applyBorder="1" applyAlignment="1"/>
    <xf numFmtId="38" fontId="8" fillId="0" borderId="60" xfId="1" applyFont="1" applyFill="1" applyBorder="1" applyAlignment="1"/>
    <xf numFmtId="0" fontId="8" fillId="0" borderId="61" xfId="0" applyFont="1" applyBorder="1"/>
    <xf numFmtId="0" fontId="8" fillId="0" borderId="57" xfId="0" applyFont="1" applyBorder="1" applyAlignment="1">
      <alignment horizontal="distributed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shrinkToFit="1"/>
    </xf>
    <xf numFmtId="0" fontId="8" fillId="0" borderId="3" xfId="0" applyFont="1" applyFill="1" applyBorder="1" applyAlignment="1">
      <alignment shrinkToFit="1"/>
    </xf>
    <xf numFmtId="0" fontId="8" fillId="0" borderId="0" xfId="0" applyFont="1" applyFill="1"/>
    <xf numFmtId="0" fontId="8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horizontal="left" wrapText="1"/>
    </xf>
  </cellXfs>
  <cellStyles count="25855">
    <cellStyle name="20% - アクセント 1" xfId="18" builtinId="30" customBuiltin="1"/>
    <cellStyle name="20% - アクセント 1 10" xfId="826"/>
    <cellStyle name="20% - アクセント 1 10 2" xfId="1844"/>
    <cellStyle name="20% - アクセント 1 10 2 2" xfId="3875"/>
    <cellStyle name="20% - アクセント 1 10 2 2 2" xfId="10295"/>
    <cellStyle name="20% - アクセント 1 10 2 2 2 2" xfId="23110"/>
    <cellStyle name="20% - アクセント 1 10 2 2 3" xfId="16703"/>
    <cellStyle name="20% - アクセント 1 10 2 3" xfId="6039"/>
    <cellStyle name="20% - アクセント 1 10 2 3 2" xfId="12452"/>
    <cellStyle name="20% - アクセント 1 10 2 3 2 2" xfId="25267"/>
    <cellStyle name="20% - アクセント 1 10 2 3 3" xfId="18860"/>
    <cellStyle name="20% - アクセント 1 10 2 4" xfId="8270"/>
    <cellStyle name="20% - アクセント 1 10 2 4 2" xfId="21085"/>
    <cellStyle name="20% - アクセント 1 10 2 5" xfId="14678"/>
    <cellStyle name="20% - アクセント 1 10 3" xfId="2853"/>
    <cellStyle name="20% - アクセント 1 10 3 2" xfId="9276"/>
    <cellStyle name="20% - アクセント 1 10 3 2 2" xfId="22091"/>
    <cellStyle name="20% - アクセント 1 10 3 3" xfId="15684"/>
    <cellStyle name="20% - アクセント 1 10 4" xfId="5017"/>
    <cellStyle name="20% - アクセント 1 10 4 2" xfId="11430"/>
    <cellStyle name="20% - アクセント 1 10 4 2 2" xfId="24245"/>
    <cellStyle name="20% - アクセント 1 10 4 3" xfId="17838"/>
    <cellStyle name="20% - アクセント 1 10 5" xfId="7279"/>
    <cellStyle name="20% - アクセント 1 10 5 2" xfId="20094"/>
    <cellStyle name="20% - アクセント 1 10 6" xfId="13687"/>
    <cellStyle name="20% - アクセント 1 11" xfId="1300"/>
    <cellStyle name="20% - アクセント 1 11 2" xfId="3347"/>
    <cellStyle name="20% - アクセント 1 11 2 2" xfId="9770"/>
    <cellStyle name="20% - アクセント 1 11 2 2 2" xfId="22585"/>
    <cellStyle name="20% - アクセント 1 11 2 3" xfId="16178"/>
    <cellStyle name="20% - アクセント 1 11 3" xfId="5511"/>
    <cellStyle name="20% - アクセント 1 11 3 2" xfId="11924"/>
    <cellStyle name="20% - アクセント 1 11 3 2 2" xfId="24739"/>
    <cellStyle name="20% - アクセント 1 11 3 3" xfId="18332"/>
    <cellStyle name="20% - アクセント 1 11 4" xfId="7748"/>
    <cellStyle name="20% - アクセント 1 11 4 2" xfId="20563"/>
    <cellStyle name="20% - アクセント 1 11 5" xfId="14156"/>
    <cellStyle name="20% - アクセント 1 12" xfId="2341"/>
    <cellStyle name="20% - アクセント 1 12 2" xfId="8764"/>
    <cellStyle name="20% - アクセント 1 12 2 2" xfId="21579"/>
    <cellStyle name="20% - アクセント 1 12 3" xfId="15172"/>
    <cellStyle name="20% - アクセント 1 13" xfId="4474"/>
    <cellStyle name="20% - アクセント 1 13 2" xfId="10887"/>
    <cellStyle name="20% - アクセント 1 13 2 2" xfId="23702"/>
    <cellStyle name="20% - アクセント 1 13 3" xfId="17295"/>
    <cellStyle name="20% - アクセント 1 14" xfId="673"/>
    <cellStyle name="20% - アクセント 1 14 2" xfId="7135"/>
    <cellStyle name="20% - アクセント 1 14 2 2" xfId="19950"/>
    <cellStyle name="20% - アクセント 1 14 3" xfId="13543"/>
    <cellStyle name="20% - アクセント 1 15" xfId="6526"/>
    <cellStyle name="20% - アクセント 1 15 2" xfId="12939"/>
    <cellStyle name="20% - アクセント 1 15 2 2" xfId="25754"/>
    <cellStyle name="20% - アクセント 1 15 3" xfId="19347"/>
    <cellStyle name="20% - アクセント 1 16" xfId="6643"/>
    <cellStyle name="20% - アクセント 1 16 2" xfId="19458"/>
    <cellStyle name="20% - アクセント 1 17" xfId="13042"/>
    <cellStyle name="20% - アクセント 1 2" xfId="51"/>
    <cellStyle name="20% - アクセント 1 3" xfId="211"/>
    <cellStyle name="20% - アクセント 1 3 10" xfId="13125"/>
    <cellStyle name="20% - アクセント 1 3 2" xfId="303"/>
    <cellStyle name="20% - アクセント 1 3 2 2" xfId="1194"/>
    <cellStyle name="20% - アクセント 1 3 2 2 2" xfId="2234"/>
    <cellStyle name="20% - アクセント 1 3 2 2 2 2" xfId="4265"/>
    <cellStyle name="20% - アクセント 1 3 2 2 2 2 2" xfId="10685"/>
    <cellStyle name="20% - アクセント 1 3 2 2 2 2 2 2" xfId="23500"/>
    <cellStyle name="20% - アクセント 1 3 2 2 2 2 3" xfId="17093"/>
    <cellStyle name="20% - アクセント 1 3 2 2 2 3" xfId="6429"/>
    <cellStyle name="20% - アクセント 1 3 2 2 2 3 2" xfId="12842"/>
    <cellStyle name="20% - アクセント 1 3 2 2 2 3 2 2" xfId="25657"/>
    <cellStyle name="20% - アクセント 1 3 2 2 2 3 3" xfId="19250"/>
    <cellStyle name="20% - アクセント 1 3 2 2 2 4" xfId="8660"/>
    <cellStyle name="20% - アクセント 1 3 2 2 2 4 2" xfId="21475"/>
    <cellStyle name="20% - アクセント 1 3 2 2 2 5" xfId="15068"/>
    <cellStyle name="20% - アクセント 1 3 2 2 3" xfId="3243"/>
    <cellStyle name="20% - アクセント 1 3 2 2 3 2" xfId="9666"/>
    <cellStyle name="20% - アクセント 1 3 2 2 3 2 2" xfId="22481"/>
    <cellStyle name="20% - アクセント 1 3 2 2 3 3" xfId="16074"/>
    <cellStyle name="20% - アクセント 1 3 2 2 4" xfId="5407"/>
    <cellStyle name="20% - アクセント 1 3 2 2 4 2" xfId="11820"/>
    <cellStyle name="20% - アクセント 1 3 2 2 4 2 2" xfId="24635"/>
    <cellStyle name="20% - アクセント 1 3 2 2 4 3" xfId="18228"/>
    <cellStyle name="20% - アクセント 1 3 2 2 5" xfId="7647"/>
    <cellStyle name="20% - アクセント 1 3 2 2 5 2" xfId="20462"/>
    <cellStyle name="20% - アクセント 1 3 2 2 6" xfId="14055"/>
    <cellStyle name="20% - アクセント 1 3 2 3" xfId="1752"/>
    <cellStyle name="20% - アクセント 1 3 2 3 2" xfId="3783"/>
    <cellStyle name="20% - アクセント 1 3 2 3 2 2" xfId="10203"/>
    <cellStyle name="20% - アクセント 1 3 2 3 2 2 2" xfId="23018"/>
    <cellStyle name="20% - アクセント 1 3 2 3 2 3" xfId="16611"/>
    <cellStyle name="20% - アクセント 1 3 2 3 3" xfId="5947"/>
    <cellStyle name="20% - アクセント 1 3 2 3 3 2" xfId="12360"/>
    <cellStyle name="20% - アクセント 1 3 2 3 3 2 2" xfId="25175"/>
    <cellStyle name="20% - アクセント 1 3 2 3 3 3" xfId="18768"/>
    <cellStyle name="20% - アクセント 1 3 2 3 4" xfId="8178"/>
    <cellStyle name="20% - アクセント 1 3 2 3 4 2" xfId="20993"/>
    <cellStyle name="20% - アクセント 1 3 2 3 5" xfId="14586"/>
    <cellStyle name="20% - アクセント 1 3 2 4" xfId="2761"/>
    <cellStyle name="20% - アクセント 1 3 2 4 2" xfId="9184"/>
    <cellStyle name="20% - アクセント 1 3 2 4 2 2" xfId="21999"/>
    <cellStyle name="20% - アクセント 1 3 2 4 3" xfId="15592"/>
    <cellStyle name="20% - アクセント 1 3 2 5" xfId="4925"/>
    <cellStyle name="20% - アクセント 1 3 2 5 2" xfId="11338"/>
    <cellStyle name="20% - アクセント 1 3 2 5 2 2" xfId="24153"/>
    <cellStyle name="20% - アクセント 1 3 2 5 3" xfId="17746"/>
    <cellStyle name="20% - アクセント 1 3 2 6" xfId="6794"/>
    <cellStyle name="20% - アクセント 1 3 2 6 2" xfId="19609"/>
    <cellStyle name="20% - アクセント 1 3 2 7" xfId="13202"/>
    <cellStyle name="20% - アクセント 1 3 3" xfId="366"/>
    <cellStyle name="20% - アクセント 1 3 3 2" xfId="2046"/>
    <cellStyle name="20% - アクセント 1 3 3 2 2" xfId="4077"/>
    <cellStyle name="20% - アクセント 1 3 3 2 2 2" xfId="10497"/>
    <cellStyle name="20% - アクセント 1 3 3 2 2 2 2" xfId="23312"/>
    <cellStyle name="20% - アクセント 1 3 3 2 2 3" xfId="16905"/>
    <cellStyle name="20% - アクセント 1 3 3 2 3" xfId="6241"/>
    <cellStyle name="20% - アクセント 1 3 3 2 3 2" xfId="12654"/>
    <cellStyle name="20% - アクセント 1 3 3 2 3 2 2" xfId="25469"/>
    <cellStyle name="20% - アクセント 1 3 3 2 3 3" xfId="19062"/>
    <cellStyle name="20% - アクセント 1 3 3 2 4" xfId="8472"/>
    <cellStyle name="20% - アクセント 1 3 3 2 4 2" xfId="21287"/>
    <cellStyle name="20% - アクセント 1 3 3 2 5" xfId="14880"/>
    <cellStyle name="20% - アクセント 1 3 3 3" xfId="3055"/>
    <cellStyle name="20% - アクセント 1 3 3 3 2" xfId="9478"/>
    <cellStyle name="20% - アクセント 1 3 3 3 2 2" xfId="22293"/>
    <cellStyle name="20% - アクセント 1 3 3 3 3" xfId="15886"/>
    <cellStyle name="20% - アクセント 1 3 3 4" xfId="5219"/>
    <cellStyle name="20% - アクセント 1 3 3 4 2" xfId="11632"/>
    <cellStyle name="20% - アクセント 1 3 3 4 2 2" xfId="24447"/>
    <cellStyle name="20% - アクセント 1 3 3 4 3" xfId="18040"/>
    <cellStyle name="20% - アクセント 1 3 3 5" xfId="6857"/>
    <cellStyle name="20% - アクセント 1 3 3 5 2" xfId="19672"/>
    <cellStyle name="20% - アクセント 1 3 3 6" xfId="13265"/>
    <cellStyle name="20% - アクセント 1 3 4" xfId="1567"/>
    <cellStyle name="20% - アクセント 1 3 4 2" xfId="3598"/>
    <cellStyle name="20% - アクセント 1 3 4 2 2" xfId="10018"/>
    <cellStyle name="20% - アクセント 1 3 4 2 2 2" xfId="22833"/>
    <cellStyle name="20% - アクセント 1 3 4 2 3" xfId="16426"/>
    <cellStyle name="20% - アクセント 1 3 4 3" xfId="5762"/>
    <cellStyle name="20% - アクセント 1 3 4 3 2" xfId="12175"/>
    <cellStyle name="20% - アクセント 1 3 4 3 2 2" xfId="24990"/>
    <cellStyle name="20% - アクセント 1 3 4 3 3" xfId="18583"/>
    <cellStyle name="20% - アクセント 1 3 4 4" xfId="7993"/>
    <cellStyle name="20% - アクセント 1 3 4 4 2" xfId="20808"/>
    <cellStyle name="20% - アクセント 1 3 4 5" xfId="14401"/>
    <cellStyle name="20% - アクセント 1 3 5" xfId="2576"/>
    <cellStyle name="20% - アクセント 1 3 5 2" xfId="8999"/>
    <cellStyle name="20% - アクセント 1 3 5 2 2" xfId="21814"/>
    <cellStyle name="20% - アクセント 1 3 5 3" xfId="15407"/>
    <cellStyle name="20% - アクセント 1 3 6" xfId="4740"/>
    <cellStyle name="20% - アクセント 1 3 6 2" xfId="11153"/>
    <cellStyle name="20% - アクセント 1 3 6 2 2" xfId="23968"/>
    <cellStyle name="20% - アクセント 1 3 6 3" xfId="17561"/>
    <cellStyle name="20% - アクセント 1 3 7" xfId="770"/>
    <cellStyle name="20% - アクセント 1 3 7 2" xfId="7223"/>
    <cellStyle name="20% - アクセント 1 3 7 2 2" xfId="20038"/>
    <cellStyle name="20% - アクセント 1 3 7 3" xfId="13631"/>
    <cellStyle name="20% - アクセント 1 3 8" xfId="6553"/>
    <cellStyle name="20% - アクセント 1 3 8 2" xfId="12966"/>
    <cellStyle name="20% - アクセント 1 3 8 2 2" xfId="25781"/>
    <cellStyle name="20% - アクセント 1 3 8 3" xfId="19374"/>
    <cellStyle name="20% - アクセント 1 3 9" xfId="6717"/>
    <cellStyle name="20% - アクセント 1 3 9 2" xfId="19532"/>
    <cellStyle name="20% - アクセント 1 4" xfId="244"/>
    <cellStyle name="20% - アクセント 1 4 2" xfId="618"/>
    <cellStyle name="20% - アクセント 1 4 2 2" xfId="1224"/>
    <cellStyle name="20% - アクセント 1 4 2 2 2" xfId="2264"/>
    <cellStyle name="20% - アクセント 1 4 2 2 2 2" xfId="4295"/>
    <cellStyle name="20% - アクセント 1 4 2 2 2 2 2" xfId="10715"/>
    <cellStyle name="20% - アクセント 1 4 2 2 2 2 2 2" xfId="23530"/>
    <cellStyle name="20% - アクセント 1 4 2 2 2 2 3" xfId="17123"/>
    <cellStyle name="20% - アクセント 1 4 2 2 2 3" xfId="6459"/>
    <cellStyle name="20% - アクセント 1 4 2 2 2 3 2" xfId="12872"/>
    <cellStyle name="20% - アクセント 1 4 2 2 2 3 2 2" xfId="25687"/>
    <cellStyle name="20% - アクセント 1 4 2 2 2 3 3" xfId="19280"/>
    <cellStyle name="20% - アクセント 1 4 2 2 2 4" xfId="8690"/>
    <cellStyle name="20% - アクセント 1 4 2 2 2 4 2" xfId="21505"/>
    <cellStyle name="20% - アクセント 1 4 2 2 2 5" xfId="15098"/>
    <cellStyle name="20% - アクセント 1 4 2 2 3" xfId="3273"/>
    <cellStyle name="20% - アクセント 1 4 2 2 3 2" xfId="9696"/>
    <cellStyle name="20% - アクセント 1 4 2 2 3 2 2" xfId="22511"/>
    <cellStyle name="20% - アクセント 1 4 2 2 3 3" xfId="16104"/>
    <cellStyle name="20% - アクセント 1 4 2 2 4" xfId="5437"/>
    <cellStyle name="20% - アクセント 1 4 2 2 4 2" xfId="11850"/>
    <cellStyle name="20% - アクセント 1 4 2 2 4 2 2" xfId="24665"/>
    <cellStyle name="20% - アクセント 1 4 2 2 4 3" xfId="18258"/>
    <cellStyle name="20% - アクセント 1 4 2 2 5" xfId="7677"/>
    <cellStyle name="20% - アクセント 1 4 2 2 5 2" xfId="20492"/>
    <cellStyle name="20% - アクセント 1 4 2 2 6" xfId="14085"/>
    <cellStyle name="20% - アクセント 1 4 2 3" xfId="1782"/>
    <cellStyle name="20% - アクセント 1 4 2 3 2" xfId="3813"/>
    <cellStyle name="20% - アクセント 1 4 2 3 2 2" xfId="10233"/>
    <cellStyle name="20% - アクセント 1 4 2 3 2 2 2" xfId="23048"/>
    <cellStyle name="20% - アクセント 1 4 2 3 2 3" xfId="16641"/>
    <cellStyle name="20% - アクセント 1 4 2 3 3" xfId="5977"/>
    <cellStyle name="20% - アクセント 1 4 2 3 3 2" xfId="12390"/>
    <cellStyle name="20% - アクセント 1 4 2 3 3 2 2" xfId="25205"/>
    <cellStyle name="20% - アクセント 1 4 2 3 3 3" xfId="18798"/>
    <cellStyle name="20% - アクセント 1 4 2 3 4" xfId="8208"/>
    <cellStyle name="20% - アクセント 1 4 2 3 4 2" xfId="21023"/>
    <cellStyle name="20% - アクセント 1 4 2 3 5" xfId="14616"/>
    <cellStyle name="20% - アクセント 1 4 2 4" xfId="2791"/>
    <cellStyle name="20% - アクセント 1 4 2 4 2" xfId="9214"/>
    <cellStyle name="20% - アクセント 1 4 2 4 2 2" xfId="22029"/>
    <cellStyle name="20% - アクセント 1 4 2 4 3" xfId="15622"/>
    <cellStyle name="20% - アクセント 1 4 2 5" xfId="4955"/>
    <cellStyle name="20% - アクセント 1 4 2 5 2" xfId="11368"/>
    <cellStyle name="20% - アクセント 1 4 2 5 2 2" xfId="24183"/>
    <cellStyle name="20% - アクセント 1 4 2 5 3" xfId="17776"/>
    <cellStyle name="20% - アクセント 1 4 2 6" xfId="7095"/>
    <cellStyle name="20% - アクセント 1 4 2 6 2" xfId="19910"/>
    <cellStyle name="20% - アクセント 1 4 2 7" xfId="13503"/>
    <cellStyle name="20% - アクセント 1 4 3" xfId="1041"/>
    <cellStyle name="20% - アクセント 1 4 3 2" xfId="2076"/>
    <cellStyle name="20% - アクセント 1 4 3 2 2" xfId="4107"/>
    <cellStyle name="20% - アクセント 1 4 3 2 2 2" xfId="10527"/>
    <cellStyle name="20% - アクセント 1 4 3 2 2 2 2" xfId="23342"/>
    <cellStyle name="20% - アクセント 1 4 3 2 2 3" xfId="16935"/>
    <cellStyle name="20% - アクセント 1 4 3 2 3" xfId="6271"/>
    <cellStyle name="20% - アクセント 1 4 3 2 3 2" xfId="12684"/>
    <cellStyle name="20% - アクセント 1 4 3 2 3 2 2" xfId="25499"/>
    <cellStyle name="20% - アクセント 1 4 3 2 3 3" xfId="19092"/>
    <cellStyle name="20% - アクセント 1 4 3 2 4" xfId="8502"/>
    <cellStyle name="20% - アクセント 1 4 3 2 4 2" xfId="21317"/>
    <cellStyle name="20% - アクセント 1 4 3 2 5" xfId="14910"/>
    <cellStyle name="20% - アクセント 1 4 3 3" xfId="3085"/>
    <cellStyle name="20% - アクセント 1 4 3 3 2" xfId="9508"/>
    <cellStyle name="20% - アクセント 1 4 3 3 2 2" xfId="22323"/>
    <cellStyle name="20% - アクセント 1 4 3 3 3" xfId="15916"/>
    <cellStyle name="20% - アクセント 1 4 3 4" xfId="5249"/>
    <cellStyle name="20% - アクセント 1 4 3 4 2" xfId="11662"/>
    <cellStyle name="20% - アクセント 1 4 3 4 2 2" xfId="24477"/>
    <cellStyle name="20% - アクセント 1 4 3 4 3" xfId="18070"/>
    <cellStyle name="20% - アクセント 1 4 3 5" xfId="7494"/>
    <cellStyle name="20% - アクセント 1 4 3 5 2" xfId="20309"/>
    <cellStyle name="20% - アクセント 1 4 3 6" xfId="13902"/>
    <cellStyle name="20% - アクセント 1 4 4" xfId="1596"/>
    <cellStyle name="20% - アクセント 1 4 4 2" xfId="3627"/>
    <cellStyle name="20% - アクセント 1 4 4 2 2" xfId="10047"/>
    <cellStyle name="20% - アクセント 1 4 4 2 2 2" xfId="22862"/>
    <cellStyle name="20% - アクセント 1 4 4 2 3" xfId="16455"/>
    <cellStyle name="20% - アクセント 1 4 4 3" xfId="5791"/>
    <cellStyle name="20% - アクセント 1 4 4 3 2" xfId="12204"/>
    <cellStyle name="20% - アクセント 1 4 4 3 2 2" xfId="25019"/>
    <cellStyle name="20% - アクセント 1 4 4 3 3" xfId="18612"/>
    <cellStyle name="20% - アクセント 1 4 4 4" xfId="8022"/>
    <cellStyle name="20% - アクセント 1 4 4 4 2" xfId="20837"/>
    <cellStyle name="20% - アクセント 1 4 4 5" xfId="14430"/>
    <cellStyle name="20% - アクセント 1 4 5" xfId="2605"/>
    <cellStyle name="20% - アクセント 1 4 5 2" xfId="9028"/>
    <cellStyle name="20% - アクセント 1 4 5 2 2" xfId="21843"/>
    <cellStyle name="20% - アクセント 1 4 5 3" xfId="15436"/>
    <cellStyle name="20% - アクセント 1 4 6" xfId="4769"/>
    <cellStyle name="20% - アクセント 1 4 6 2" xfId="11182"/>
    <cellStyle name="20% - アクセント 1 4 6 2 2" xfId="23997"/>
    <cellStyle name="20% - アクセント 1 4 6 3" xfId="17590"/>
    <cellStyle name="20% - アクセント 1 4 7" xfId="6745"/>
    <cellStyle name="20% - アクセント 1 4 7 2" xfId="19560"/>
    <cellStyle name="20% - アクセント 1 4 8" xfId="13153"/>
    <cellStyle name="20% - アクセント 1 5" xfId="339"/>
    <cellStyle name="20% - アクセント 1 5 2" xfId="563"/>
    <cellStyle name="20% - アクセント 1 5 2 2" xfId="1152"/>
    <cellStyle name="20% - アクセント 1 5 2 2 2" xfId="2192"/>
    <cellStyle name="20% - アクセント 1 5 2 2 2 2" xfId="4223"/>
    <cellStyle name="20% - アクセント 1 5 2 2 2 2 2" xfId="10643"/>
    <cellStyle name="20% - アクセント 1 5 2 2 2 2 2 2" xfId="23458"/>
    <cellStyle name="20% - アクセント 1 5 2 2 2 2 3" xfId="17051"/>
    <cellStyle name="20% - アクセント 1 5 2 2 2 3" xfId="6387"/>
    <cellStyle name="20% - アクセント 1 5 2 2 2 3 2" xfId="12800"/>
    <cellStyle name="20% - アクセント 1 5 2 2 2 3 2 2" xfId="25615"/>
    <cellStyle name="20% - アクセント 1 5 2 2 2 3 3" xfId="19208"/>
    <cellStyle name="20% - アクセント 1 5 2 2 2 4" xfId="8618"/>
    <cellStyle name="20% - アクセント 1 5 2 2 2 4 2" xfId="21433"/>
    <cellStyle name="20% - アクセント 1 5 2 2 2 5" xfId="15026"/>
    <cellStyle name="20% - アクセント 1 5 2 2 3" xfId="3201"/>
    <cellStyle name="20% - アクセント 1 5 2 2 3 2" xfId="9624"/>
    <cellStyle name="20% - アクセント 1 5 2 2 3 2 2" xfId="22439"/>
    <cellStyle name="20% - アクセント 1 5 2 2 3 3" xfId="16032"/>
    <cellStyle name="20% - アクセント 1 5 2 2 4" xfId="5365"/>
    <cellStyle name="20% - アクセント 1 5 2 2 4 2" xfId="11778"/>
    <cellStyle name="20% - アクセント 1 5 2 2 4 2 2" xfId="24593"/>
    <cellStyle name="20% - アクセント 1 5 2 2 4 3" xfId="18186"/>
    <cellStyle name="20% - アクセント 1 5 2 2 5" xfId="7605"/>
    <cellStyle name="20% - アクセント 1 5 2 2 5 2" xfId="20420"/>
    <cellStyle name="20% - アクセント 1 5 2 2 6" xfId="14013"/>
    <cellStyle name="20% - アクセント 1 5 2 3" xfId="1710"/>
    <cellStyle name="20% - アクセント 1 5 2 3 2" xfId="3741"/>
    <cellStyle name="20% - アクセント 1 5 2 3 2 2" xfId="10161"/>
    <cellStyle name="20% - アクセント 1 5 2 3 2 2 2" xfId="22976"/>
    <cellStyle name="20% - アクセント 1 5 2 3 2 3" xfId="16569"/>
    <cellStyle name="20% - アクセント 1 5 2 3 3" xfId="5905"/>
    <cellStyle name="20% - アクセント 1 5 2 3 3 2" xfId="12318"/>
    <cellStyle name="20% - アクセント 1 5 2 3 3 2 2" xfId="25133"/>
    <cellStyle name="20% - アクセント 1 5 2 3 3 3" xfId="18726"/>
    <cellStyle name="20% - アクセント 1 5 2 3 4" xfId="8136"/>
    <cellStyle name="20% - アクセント 1 5 2 3 4 2" xfId="20951"/>
    <cellStyle name="20% - アクセント 1 5 2 3 5" xfId="14544"/>
    <cellStyle name="20% - アクセント 1 5 2 4" xfId="2719"/>
    <cellStyle name="20% - アクセント 1 5 2 4 2" xfId="9142"/>
    <cellStyle name="20% - アクセント 1 5 2 4 2 2" xfId="21957"/>
    <cellStyle name="20% - アクセント 1 5 2 4 3" xfId="15550"/>
    <cellStyle name="20% - アクセント 1 5 2 5" xfId="4883"/>
    <cellStyle name="20% - アクセント 1 5 2 5 2" xfId="11296"/>
    <cellStyle name="20% - アクセント 1 5 2 5 2 2" xfId="24111"/>
    <cellStyle name="20% - アクセント 1 5 2 5 3" xfId="17704"/>
    <cellStyle name="20% - アクセント 1 5 2 6" xfId="7040"/>
    <cellStyle name="20% - アクセント 1 5 2 6 2" xfId="19855"/>
    <cellStyle name="20% - アクセント 1 5 2 7" xfId="13448"/>
    <cellStyle name="20% - アクセント 1 5 3" xfId="982"/>
    <cellStyle name="20% - アクセント 1 5 3 2" xfId="2004"/>
    <cellStyle name="20% - アクセント 1 5 3 2 2" xfId="4035"/>
    <cellStyle name="20% - アクセント 1 5 3 2 2 2" xfId="10455"/>
    <cellStyle name="20% - アクセント 1 5 3 2 2 2 2" xfId="23270"/>
    <cellStyle name="20% - アクセント 1 5 3 2 2 3" xfId="16863"/>
    <cellStyle name="20% - アクセント 1 5 3 2 3" xfId="6199"/>
    <cellStyle name="20% - アクセント 1 5 3 2 3 2" xfId="12612"/>
    <cellStyle name="20% - アクセント 1 5 3 2 3 2 2" xfId="25427"/>
    <cellStyle name="20% - アクセント 1 5 3 2 3 3" xfId="19020"/>
    <cellStyle name="20% - アクセント 1 5 3 2 4" xfId="8430"/>
    <cellStyle name="20% - アクセント 1 5 3 2 4 2" xfId="21245"/>
    <cellStyle name="20% - アクセント 1 5 3 2 5" xfId="14838"/>
    <cellStyle name="20% - アクセント 1 5 3 3" xfId="3013"/>
    <cellStyle name="20% - アクセント 1 5 3 3 2" xfId="9436"/>
    <cellStyle name="20% - アクセント 1 5 3 3 2 2" xfId="22251"/>
    <cellStyle name="20% - アクセント 1 5 3 3 3" xfId="15844"/>
    <cellStyle name="20% - アクセント 1 5 3 4" xfId="5177"/>
    <cellStyle name="20% - アクセント 1 5 3 4 2" xfId="11590"/>
    <cellStyle name="20% - アクセント 1 5 3 4 2 2" xfId="24405"/>
    <cellStyle name="20% - アクセント 1 5 3 4 3" xfId="17998"/>
    <cellStyle name="20% - アクセント 1 5 3 5" xfId="7435"/>
    <cellStyle name="20% - アクセント 1 5 3 5 2" xfId="20250"/>
    <cellStyle name="20% - アクセント 1 5 3 6" xfId="13843"/>
    <cellStyle name="20% - アクセント 1 5 4" xfId="1524"/>
    <cellStyle name="20% - アクセント 1 5 4 2" xfId="3556"/>
    <cellStyle name="20% - アクセント 1 5 4 2 2" xfId="9976"/>
    <cellStyle name="20% - アクセント 1 5 4 2 2 2" xfId="22791"/>
    <cellStyle name="20% - アクセント 1 5 4 2 3" xfId="16384"/>
    <cellStyle name="20% - アクセント 1 5 4 3" xfId="5720"/>
    <cellStyle name="20% - アクセント 1 5 4 3 2" xfId="12133"/>
    <cellStyle name="20% - アクセント 1 5 4 3 2 2" xfId="24948"/>
    <cellStyle name="20% - アクセント 1 5 4 3 3" xfId="18541"/>
    <cellStyle name="20% - アクセント 1 5 4 4" xfId="7951"/>
    <cellStyle name="20% - アクセント 1 5 4 4 2" xfId="20766"/>
    <cellStyle name="20% - アクセント 1 5 4 5" xfId="14359"/>
    <cellStyle name="20% - アクセント 1 5 5" xfId="2534"/>
    <cellStyle name="20% - アクセント 1 5 5 2" xfId="8957"/>
    <cellStyle name="20% - アクセント 1 5 5 2 2" xfId="21772"/>
    <cellStyle name="20% - アクセント 1 5 5 3" xfId="15365"/>
    <cellStyle name="20% - アクセント 1 5 6" xfId="4698"/>
    <cellStyle name="20% - アクセント 1 5 6 2" xfId="11111"/>
    <cellStyle name="20% - アクセント 1 5 6 2 2" xfId="23926"/>
    <cellStyle name="20% - アクセント 1 5 6 3" xfId="17519"/>
    <cellStyle name="20% - アクセント 1 5 7" xfId="6830"/>
    <cellStyle name="20% - アクセント 1 5 7 2" xfId="19645"/>
    <cellStyle name="20% - アクセント 1 5 8" xfId="13238"/>
    <cellStyle name="20% - アクセント 1 6" xfId="438"/>
    <cellStyle name="20% - アクセント 1 6 2" xfId="522"/>
    <cellStyle name="20% - アクセント 1 6 2 2" xfId="1110"/>
    <cellStyle name="20% - アクセント 1 6 2 2 2" xfId="2150"/>
    <cellStyle name="20% - アクセント 1 6 2 2 2 2" xfId="4181"/>
    <cellStyle name="20% - アクセント 1 6 2 2 2 2 2" xfId="10601"/>
    <cellStyle name="20% - アクセント 1 6 2 2 2 2 2 2" xfId="23416"/>
    <cellStyle name="20% - アクセント 1 6 2 2 2 2 3" xfId="17009"/>
    <cellStyle name="20% - アクセント 1 6 2 2 2 3" xfId="6345"/>
    <cellStyle name="20% - アクセント 1 6 2 2 2 3 2" xfId="12758"/>
    <cellStyle name="20% - アクセント 1 6 2 2 2 3 2 2" xfId="25573"/>
    <cellStyle name="20% - アクセント 1 6 2 2 2 3 3" xfId="19166"/>
    <cellStyle name="20% - アクセント 1 6 2 2 2 4" xfId="8576"/>
    <cellStyle name="20% - アクセント 1 6 2 2 2 4 2" xfId="21391"/>
    <cellStyle name="20% - アクセント 1 6 2 2 2 5" xfId="14984"/>
    <cellStyle name="20% - アクセント 1 6 2 2 3" xfId="3159"/>
    <cellStyle name="20% - アクセント 1 6 2 2 3 2" xfId="9582"/>
    <cellStyle name="20% - アクセント 1 6 2 2 3 2 2" xfId="22397"/>
    <cellStyle name="20% - アクセント 1 6 2 2 3 3" xfId="15990"/>
    <cellStyle name="20% - アクセント 1 6 2 2 4" xfId="5323"/>
    <cellStyle name="20% - アクセント 1 6 2 2 4 2" xfId="11736"/>
    <cellStyle name="20% - アクセント 1 6 2 2 4 2 2" xfId="24551"/>
    <cellStyle name="20% - アクセント 1 6 2 2 4 3" xfId="18144"/>
    <cellStyle name="20% - アクセント 1 6 2 2 5" xfId="7563"/>
    <cellStyle name="20% - アクセント 1 6 2 2 5 2" xfId="20378"/>
    <cellStyle name="20% - アクセント 1 6 2 2 6" xfId="13971"/>
    <cellStyle name="20% - アクセント 1 6 2 3" xfId="1668"/>
    <cellStyle name="20% - アクセント 1 6 2 3 2" xfId="3699"/>
    <cellStyle name="20% - アクセント 1 6 2 3 2 2" xfId="10119"/>
    <cellStyle name="20% - アクセント 1 6 2 3 2 2 2" xfId="22934"/>
    <cellStyle name="20% - アクセント 1 6 2 3 2 3" xfId="16527"/>
    <cellStyle name="20% - アクセント 1 6 2 3 3" xfId="5863"/>
    <cellStyle name="20% - アクセント 1 6 2 3 3 2" xfId="12276"/>
    <cellStyle name="20% - アクセント 1 6 2 3 3 2 2" xfId="25091"/>
    <cellStyle name="20% - アクセント 1 6 2 3 3 3" xfId="18684"/>
    <cellStyle name="20% - アクセント 1 6 2 3 4" xfId="8094"/>
    <cellStyle name="20% - アクセント 1 6 2 3 4 2" xfId="20909"/>
    <cellStyle name="20% - アクセント 1 6 2 3 5" xfId="14502"/>
    <cellStyle name="20% - アクセント 1 6 2 4" xfId="2677"/>
    <cellStyle name="20% - アクセント 1 6 2 4 2" xfId="9100"/>
    <cellStyle name="20% - アクセント 1 6 2 4 2 2" xfId="21915"/>
    <cellStyle name="20% - アクセント 1 6 2 4 3" xfId="15508"/>
    <cellStyle name="20% - アクセント 1 6 2 5" xfId="4841"/>
    <cellStyle name="20% - アクセント 1 6 2 5 2" xfId="11254"/>
    <cellStyle name="20% - アクセント 1 6 2 5 2 2" xfId="24069"/>
    <cellStyle name="20% - アクセント 1 6 2 5 3" xfId="17662"/>
    <cellStyle name="20% - アクセント 1 6 2 6" xfId="6999"/>
    <cellStyle name="20% - アクセント 1 6 2 6 2" xfId="19814"/>
    <cellStyle name="20% - アクセント 1 6 2 7" xfId="13407"/>
    <cellStyle name="20% - アクセント 1 6 3" xfId="943"/>
    <cellStyle name="20% - アクセント 1 6 3 2" xfId="1965"/>
    <cellStyle name="20% - アクセント 1 6 3 2 2" xfId="3996"/>
    <cellStyle name="20% - アクセント 1 6 3 2 2 2" xfId="10416"/>
    <cellStyle name="20% - アクセント 1 6 3 2 2 2 2" xfId="23231"/>
    <cellStyle name="20% - アクセント 1 6 3 2 2 3" xfId="16824"/>
    <cellStyle name="20% - アクセント 1 6 3 2 3" xfId="6160"/>
    <cellStyle name="20% - アクセント 1 6 3 2 3 2" xfId="12573"/>
    <cellStyle name="20% - アクセント 1 6 3 2 3 2 2" xfId="25388"/>
    <cellStyle name="20% - アクセント 1 6 3 2 3 3" xfId="18981"/>
    <cellStyle name="20% - アクセント 1 6 3 2 4" xfId="8391"/>
    <cellStyle name="20% - アクセント 1 6 3 2 4 2" xfId="21206"/>
    <cellStyle name="20% - アクセント 1 6 3 2 5" xfId="14799"/>
    <cellStyle name="20% - アクセント 1 6 3 3" xfId="2974"/>
    <cellStyle name="20% - アクセント 1 6 3 3 2" xfId="9397"/>
    <cellStyle name="20% - アクセント 1 6 3 3 2 2" xfId="22212"/>
    <cellStyle name="20% - アクセント 1 6 3 3 3" xfId="15805"/>
    <cellStyle name="20% - アクセント 1 6 3 4" xfId="5138"/>
    <cellStyle name="20% - アクセント 1 6 3 4 2" xfId="11551"/>
    <cellStyle name="20% - アクセント 1 6 3 4 2 2" xfId="24366"/>
    <cellStyle name="20% - アクセント 1 6 3 4 3" xfId="17959"/>
    <cellStyle name="20% - アクセント 1 6 3 5" xfId="7396"/>
    <cellStyle name="20% - アクセント 1 6 3 5 2" xfId="20211"/>
    <cellStyle name="20% - アクセント 1 6 3 6" xfId="13804"/>
    <cellStyle name="20% - アクセント 1 6 4" xfId="1486"/>
    <cellStyle name="20% - アクセント 1 6 4 2" xfId="3518"/>
    <cellStyle name="20% - アクセント 1 6 4 2 2" xfId="9938"/>
    <cellStyle name="20% - アクセント 1 6 4 2 2 2" xfId="22753"/>
    <cellStyle name="20% - アクセント 1 6 4 2 3" xfId="16346"/>
    <cellStyle name="20% - アクセント 1 6 4 3" xfId="5682"/>
    <cellStyle name="20% - アクセント 1 6 4 3 2" xfId="12095"/>
    <cellStyle name="20% - アクセント 1 6 4 3 2 2" xfId="24910"/>
    <cellStyle name="20% - アクセント 1 6 4 3 3" xfId="18503"/>
    <cellStyle name="20% - アクセント 1 6 4 4" xfId="7913"/>
    <cellStyle name="20% - アクセント 1 6 4 4 2" xfId="20728"/>
    <cellStyle name="20% - アクセント 1 6 4 5" xfId="14321"/>
    <cellStyle name="20% - アクセント 1 6 5" xfId="2496"/>
    <cellStyle name="20% - アクセント 1 6 5 2" xfId="8919"/>
    <cellStyle name="20% - アクセント 1 6 5 2 2" xfId="21734"/>
    <cellStyle name="20% - アクセント 1 6 5 3" xfId="15327"/>
    <cellStyle name="20% - アクセント 1 6 6" xfId="4660"/>
    <cellStyle name="20% - アクセント 1 6 6 2" xfId="11073"/>
    <cellStyle name="20% - アクセント 1 6 6 2 2" xfId="23888"/>
    <cellStyle name="20% - アクセント 1 6 6 3" xfId="17481"/>
    <cellStyle name="20% - アクセント 1 6 7" xfId="6921"/>
    <cellStyle name="20% - アクセント 1 6 7 2" xfId="19736"/>
    <cellStyle name="20% - アクセント 1 6 8" xfId="13329"/>
    <cellStyle name="20% - アクセント 1 7" xfId="474"/>
    <cellStyle name="20% - アクセント 1 7 2" xfId="911"/>
    <cellStyle name="20% - アクセント 1 7 2 2" xfId="1933"/>
    <cellStyle name="20% - アクセント 1 7 2 2 2" xfId="3964"/>
    <cellStyle name="20% - アクセント 1 7 2 2 2 2" xfId="10384"/>
    <cellStyle name="20% - アクセント 1 7 2 2 2 2 2" xfId="23199"/>
    <cellStyle name="20% - アクセント 1 7 2 2 2 3" xfId="16792"/>
    <cellStyle name="20% - アクセント 1 7 2 2 3" xfId="6128"/>
    <cellStyle name="20% - アクセント 1 7 2 2 3 2" xfId="12541"/>
    <cellStyle name="20% - アクセント 1 7 2 2 3 2 2" xfId="25356"/>
    <cellStyle name="20% - アクセント 1 7 2 2 3 3" xfId="18949"/>
    <cellStyle name="20% - アクセント 1 7 2 2 4" xfId="8359"/>
    <cellStyle name="20% - アクセント 1 7 2 2 4 2" xfId="21174"/>
    <cellStyle name="20% - アクセント 1 7 2 2 5" xfId="14767"/>
    <cellStyle name="20% - アクセント 1 7 2 3" xfId="2942"/>
    <cellStyle name="20% - アクセント 1 7 2 3 2" xfId="9365"/>
    <cellStyle name="20% - アクセント 1 7 2 3 2 2" xfId="22180"/>
    <cellStyle name="20% - アクセント 1 7 2 3 3" xfId="15773"/>
    <cellStyle name="20% - アクセント 1 7 2 4" xfId="5106"/>
    <cellStyle name="20% - アクセント 1 7 2 4 2" xfId="11519"/>
    <cellStyle name="20% - アクセント 1 7 2 4 2 2" xfId="24334"/>
    <cellStyle name="20% - アクセント 1 7 2 4 3" xfId="17927"/>
    <cellStyle name="20% - アクセント 1 7 2 5" xfId="7364"/>
    <cellStyle name="20% - アクセント 1 7 2 5 2" xfId="20179"/>
    <cellStyle name="20% - アクセント 1 7 2 6" xfId="13772"/>
    <cellStyle name="20% - アクセント 1 7 3" xfId="1454"/>
    <cellStyle name="20% - アクセント 1 7 3 2" xfId="3486"/>
    <cellStyle name="20% - アクセント 1 7 3 2 2" xfId="9906"/>
    <cellStyle name="20% - アクセント 1 7 3 2 2 2" xfId="22721"/>
    <cellStyle name="20% - アクセント 1 7 3 2 3" xfId="16314"/>
    <cellStyle name="20% - アクセント 1 7 3 3" xfId="5650"/>
    <cellStyle name="20% - アクセント 1 7 3 3 2" xfId="12063"/>
    <cellStyle name="20% - アクセント 1 7 3 3 2 2" xfId="24878"/>
    <cellStyle name="20% - アクセント 1 7 3 3 3" xfId="18471"/>
    <cellStyle name="20% - アクセント 1 7 3 4" xfId="7881"/>
    <cellStyle name="20% - アクセント 1 7 3 4 2" xfId="20696"/>
    <cellStyle name="20% - アクセント 1 7 3 5" xfId="14289"/>
    <cellStyle name="20% - アクセント 1 7 4" xfId="2464"/>
    <cellStyle name="20% - アクセント 1 7 4 2" xfId="8887"/>
    <cellStyle name="20% - アクセント 1 7 4 2 2" xfId="21702"/>
    <cellStyle name="20% - アクセント 1 7 4 3" xfId="15295"/>
    <cellStyle name="20% - アクセント 1 7 5" xfId="4628"/>
    <cellStyle name="20% - アクセント 1 7 5 2" xfId="11041"/>
    <cellStyle name="20% - アクセント 1 7 5 2 2" xfId="23856"/>
    <cellStyle name="20% - アクセント 1 7 5 3" xfId="17449"/>
    <cellStyle name="20% - アクセント 1 7 6" xfId="6953"/>
    <cellStyle name="20% - アクセント 1 7 6 2" xfId="19768"/>
    <cellStyle name="20% - アクセント 1 7 7" xfId="13361"/>
    <cellStyle name="20% - アクセント 1 8" xfId="498"/>
    <cellStyle name="20% - アクセント 1 8 2" xfId="1083"/>
    <cellStyle name="20% - アクセント 1 8 2 2" xfId="2123"/>
    <cellStyle name="20% - アクセント 1 8 2 2 2" xfId="4154"/>
    <cellStyle name="20% - アクセント 1 8 2 2 2 2" xfId="10574"/>
    <cellStyle name="20% - アクセント 1 8 2 2 2 2 2" xfId="23389"/>
    <cellStyle name="20% - アクセント 1 8 2 2 2 3" xfId="16982"/>
    <cellStyle name="20% - アクセント 1 8 2 2 3" xfId="6318"/>
    <cellStyle name="20% - アクセント 1 8 2 2 3 2" xfId="12731"/>
    <cellStyle name="20% - アクセント 1 8 2 2 3 2 2" xfId="25546"/>
    <cellStyle name="20% - アクセント 1 8 2 2 3 3" xfId="19139"/>
    <cellStyle name="20% - アクセント 1 8 2 2 4" xfId="8549"/>
    <cellStyle name="20% - アクセント 1 8 2 2 4 2" xfId="21364"/>
    <cellStyle name="20% - アクセント 1 8 2 2 5" xfId="14957"/>
    <cellStyle name="20% - アクセント 1 8 2 3" xfId="3132"/>
    <cellStyle name="20% - アクセント 1 8 2 3 2" xfId="9555"/>
    <cellStyle name="20% - アクセント 1 8 2 3 2 2" xfId="22370"/>
    <cellStyle name="20% - アクセント 1 8 2 3 3" xfId="15963"/>
    <cellStyle name="20% - アクセント 1 8 2 4" xfId="5296"/>
    <cellStyle name="20% - アクセント 1 8 2 4 2" xfId="11709"/>
    <cellStyle name="20% - アクセント 1 8 2 4 2 2" xfId="24524"/>
    <cellStyle name="20% - アクセント 1 8 2 4 3" xfId="18117"/>
    <cellStyle name="20% - アクセント 1 8 2 5" xfId="7536"/>
    <cellStyle name="20% - アクセント 1 8 2 5 2" xfId="20351"/>
    <cellStyle name="20% - アクセント 1 8 2 6" xfId="13944"/>
    <cellStyle name="20% - アクセント 1 8 3" xfId="1641"/>
    <cellStyle name="20% - アクセント 1 8 3 2" xfId="3672"/>
    <cellStyle name="20% - アクセント 1 8 3 2 2" xfId="10092"/>
    <cellStyle name="20% - アクセント 1 8 3 2 2 2" xfId="22907"/>
    <cellStyle name="20% - アクセント 1 8 3 2 3" xfId="16500"/>
    <cellStyle name="20% - アクセント 1 8 3 3" xfId="5836"/>
    <cellStyle name="20% - アクセント 1 8 3 3 2" xfId="12249"/>
    <cellStyle name="20% - アクセント 1 8 3 3 2 2" xfId="25064"/>
    <cellStyle name="20% - アクセント 1 8 3 3 3" xfId="18657"/>
    <cellStyle name="20% - アクセント 1 8 3 4" xfId="8067"/>
    <cellStyle name="20% - アクセント 1 8 3 4 2" xfId="20882"/>
    <cellStyle name="20% - アクセント 1 8 3 5" xfId="14475"/>
    <cellStyle name="20% - アクセント 1 8 4" xfId="2650"/>
    <cellStyle name="20% - アクセント 1 8 4 2" xfId="9073"/>
    <cellStyle name="20% - アクセント 1 8 4 2 2" xfId="21888"/>
    <cellStyle name="20% - アクセント 1 8 4 3" xfId="15481"/>
    <cellStyle name="20% - アクセント 1 8 5" xfId="4814"/>
    <cellStyle name="20% - アクセント 1 8 5 2" xfId="11227"/>
    <cellStyle name="20% - アクセント 1 8 5 2 2" xfId="24042"/>
    <cellStyle name="20% - アクセント 1 8 5 3" xfId="17635"/>
    <cellStyle name="20% - アクセント 1 8 6" xfId="6975"/>
    <cellStyle name="20% - アクセント 1 8 6 2" xfId="19790"/>
    <cellStyle name="20% - アクセント 1 8 7" xfId="13383"/>
    <cellStyle name="20% - アクセント 1 9" xfId="755"/>
    <cellStyle name="20% - アクセント 1 9 2" xfId="888"/>
    <cellStyle name="20% - アクセント 1 9 2 2" xfId="1910"/>
    <cellStyle name="20% - アクセント 1 9 2 2 2" xfId="3941"/>
    <cellStyle name="20% - アクセント 1 9 2 2 2 2" xfId="10361"/>
    <cellStyle name="20% - アクセント 1 9 2 2 2 2 2" xfId="23176"/>
    <cellStyle name="20% - アクセント 1 9 2 2 2 3" xfId="16769"/>
    <cellStyle name="20% - アクセント 1 9 2 2 3" xfId="6105"/>
    <cellStyle name="20% - アクセント 1 9 2 2 3 2" xfId="12518"/>
    <cellStyle name="20% - アクセント 1 9 2 2 3 2 2" xfId="25333"/>
    <cellStyle name="20% - アクセント 1 9 2 2 3 3" xfId="18926"/>
    <cellStyle name="20% - アクセント 1 9 2 2 4" xfId="8336"/>
    <cellStyle name="20% - アクセント 1 9 2 2 4 2" xfId="21151"/>
    <cellStyle name="20% - アクセント 1 9 2 2 5" xfId="14744"/>
    <cellStyle name="20% - アクセント 1 9 2 3" xfId="2919"/>
    <cellStyle name="20% - アクセント 1 9 2 3 2" xfId="9342"/>
    <cellStyle name="20% - アクセント 1 9 2 3 2 2" xfId="22157"/>
    <cellStyle name="20% - アクセント 1 9 2 3 3" xfId="15750"/>
    <cellStyle name="20% - アクセント 1 9 2 4" xfId="5083"/>
    <cellStyle name="20% - アクセント 1 9 2 4 2" xfId="11496"/>
    <cellStyle name="20% - アクセント 1 9 2 4 2 2" xfId="24311"/>
    <cellStyle name="20% - アクセント 1 9 2 4 3" xfId="17904"/>
    <cellStyle name="20% - アクセント 1 9 2 5" xfId="7341"/>
    <cellStyle name="20% - アクセント 1 9 2 5 2" xfId="20156"/>
    <cellStyle name="20% - アクセント 1 9 2 6" xfId="13749"/>
    <cellStyle name="20% - アクセント 1 9 3" xfId="1431"/>
    <cellStyle name="20% - アクセント 1 9 3 2" xfId="3463"/>
    <cellStyle name="20% - アクセント 1 9 3 2 2" xfId="9883"/>
    <cellStyle name="20% - アクセント 1 9 3 2 2 2" xfId="22698"/>
    <cellStyle name="20% - アクセント 1 9 3 2 3" xfId="16291"/>
    <cellStyle name="20% - アクセント 1 9 3 3" xfId="5627"/>
    <cellStyle name="20% - アクセント 1 9 3 3 2" xfId="12040"/>
    <cellStyle name="20% - アクセント 1 9 3 3 2 2" xfId="24855"/>
    <cellStyle name="20% - アクセント 1 9 3 3 3" xfId="18448"/>
    <cellStyle name="20% - アクセント 1 9 3 4" xfId="7858"/>
    <cellStyle name="20% - アクセント 1 9 3 4 2" xfId="20673"/>
    <cellStyle name="20% - アクセント 1 9 3 5" xfId="14266"/>
    <cellStyle name="20% - アクセント 1 9 4" xfId="2441"/>
    <cellStyle name="20% - アクセント 1 9 4 2" xfId="8864"/>
    <cellStyle name="20% - アクセント 1 9 4 2 2" xfId="21679"/>
    <cellStyle name="20% - アクセント 1 9 4 3" xfId="15272"/>
    <cellStyle name="20% - アクセント 1 9 5" xfId="4605"/>
    <cellStyle name="20% - アクセント 1 9 5 2" xfId="11018"/>
    <cellStyle name="20% - アクセント 1 9 5 2 2" xfId="23833"/>
    <cellStyle name="20% - アクセント 1 9 5 3" xfId="17426"/>
    <cellStyle name="20% - アクセント 1 9 6" xfId="7209"/>
    <cellStyle name="20% - アクセント 1 9 6 2" xfId="20024"/>
    <cellStyle name="20% - アクセント 1 9 7" xfId="13617"/>
    <cellStyle name="20% - アクセント 2" xfId="21" builtinId="34" customBuiltin="1"/>
    <cellStyle name="20% - アクセント 2 10" xfId="828"/>
    <cellStyle name="20% - アクセント 2 10 2" xfId="1846"/>
    <cellStyle name="20% - アクセント 2 10 2 2" xfId="3877"/>
    <cellStyle name="20% - アクセント 2 10 2 2 2" xfId="10297"/>
    <cellStyle name="20% - アクセント 2 10 2 2 2 2" xfId="23112"/>
    <cellStyle name="20% - アクセント 2 10 2 2 3" xfId="16705"/>
    <cellStyle name="20% - アクセント 2 10 2 3" xfId="6041"/>
    <cellStyle name="20% - アクセント 2 10 2 3 2" xfId="12454"/>
    <cellStyle name="20% - アクセント 2 10 2 3 2 2" xfId="25269"/>
    <cellStyle name="20% - アクセント 2 10 2 3 3" xfId="18862"/>
    <cellStyle name="20% - アクセント 2 10 2 4" xfId="8272"/>
    <cellStyle name="20% - アクセント 2 10 2 4 2" xfId="21087"/>
    <cellStyle name="20% - アクセント 2 10 2 5" xfId="14680"/>
    <cellStyle name="20% - アクセント 2 10 3" xfId="2855"/>
    <cellStyle name="20% - アクセント 2 10 3 2" xfId="9278"/>
    <cellStyle name="20% - アクセント 2 10 3 2 2" xfId="22093"/>
    <cellStyle name="20% - アクセント 2 10 3 3" xfId="15686"/>
    <cellStyle name="20% - アクセント 2 10 4" xfId="5019"/>
    <cellStyle name="20% - アクセント 2 10 4 2" xfId="11432"/>
    <cellStyle name="20% - アクセント 2 10 4 2 2" xfId="24247"/>
    <cellStyle name="20% - アクセント 2 10 4 3" xfId="17840"/>
    <cellStyle name="20% - アクセント 2 10 5" xfId="7281"/>
    <cellStyle name="20% - アクセント 2 10 5 2" xfId="20096"/>
    <cellStyle name="20% - アクセント 2 10 6" xfId="13689"/>
    <cellStyle name="20% - アクセント 2 11" xfId="1302"/>
    <cellStyle name="20% - アクセント 2 11 2" xfId="3349"/>
    <cellStyle name="20% - アクセント 2 11 2 2" xfId="9772"/>
    <cellStyle name="20% - アクセント 2 11 2 2 2" xfId="22587"/>
    <cellStyle name="20% - アクセント 2 11 2 3" xfId="16180"/>
    <cellStyle name="20% - アクセント 2 11 3" xfId="5513"/>
    <cellStyle name="20% - アクセント 2 11 3 2" xfId="11926"/>
    <cellStyle name="20% - アクセント 2 11 3 2 2" xfId="24741"/>
    <cellStyle name="20% - アクセント 2 11 3 3" xfId="18334"/>
    <cellStyle name="20% - アクセント 2 11 4" xfId="7750"/>
    <cellStyle name="20% - アクセント 2 11 4 2" xfId="20565"/>
    <cellStyle name="20% - アクセント 2 11 5" xfId="14158"/>
    <cellStyle name="20% - アクセント 2 12" xfId="2343"/>
    <cellStyle name="20% - アクセント 2 12 2" xfId="8766"/>
    <cellStyle name="20% - アクセント 2 12 2 2" xfId="21581"/>
    <cellStyle name="20% - アクセント 2 12 3" xfId="15174"/>
    <cellStyle name="20% - アクセント 2 13" xfId="4476"/>
    <cellStyle name="20% - アクセント 2 13 2" xfId="10889"/>
    <cellStyle name="20% - アクセント 2 13 2 2" xfId="23704"/>
    <cellStyle name="20% - アクセント 2 13 3" xfId="17297"/>
    <cellStyle name="20% - アクセント 2 14" xfId="675"/>
    <cellStyle name="20% - アクセント 2 14 2" xfId="7137"/>
    <cellStyle name="20% - アクセント 2 14 2 2" xfId="19952"/>
    <cellStyle name="20% - アクセント 2 14 3" xfId="13545"/>
    <cellStyle name="20% - アクセント 2 15" xfId="6528"/>
    <cellStyle name="20% - アクセント 2 15 2" xfId="12941"/>
    <cellStyle name="20% - アクセント 2 15 2 2" xfId="25756"/>
    <cellStyle name="20% - アクセント 2 15 3" xfId="19349"/>
    <cellStyle name="20% - アクセント 2 16" xfId="6645"/>
    <cellStyle name="20% - アクセント 2 16 2" xfId="19460"/>
    <cellStyle name="20% - アクセント 2 17" xfId="13044"/>
    <cellStyle name="20% - アクセント 2 2" xfId="52"/>
    <cellStyle name="20% - アクセント 2 3" xfId="213"/>
    <cellStyle name="20% - アクセント 2 3 10" xfId="13127"/>
    <cellStyle name="20% - アクセント 2 3 2" xfId="305"/>
    <cellStyle name="20% - アクセント 2 3 2 2" xfId="1196"/>
    <cellStyle name="20% - アクセント 2 3 2 2 2" xfId="2236"/>
    <cellStyle name="20% - アクセント 2 3 2 2 2 2" xfId="4267"/>
    <cellStyle name="20% - アクセント 2 3 2 2 2 2 2" xfId="10687"/>
    <cellStyle name="20% - アクセント 2 3 2 2 2 2 2 2" xfId="23502"/>
    <cellStyle name="20% - アクセント 2 3 2 2 2 2 3" xfId="17095"/>
    <cellStyle name="20% - アクセント 2 3 2 2 2 3" xfId="6431"/>
    <cellStyle name="20% - アクセント 2 3 2 2 2 3 2" xfId="12844"/>
    <cellStyle name="20% - アクセント 2 3 2 2 2 3 2 2" xfId="25659"/>
    <cellStyle name="20% - アクセント 2 3 2 2 2 3 3" xfId="19252"/>
    <cellStyle name="20% - アクセント 2 3 2 2 2 4" xfId="8662"/>
    <cellStyle name="20% - アクセント 2 3 2 2 2 4 2" xfId="21477"/>
    <cellStyle name="20% - アクセント 2 3 2 2 2 5" xfId="15070"/>
    <cellStyle name="20% - アクセント 2 3 2 2 3" xfId="3245"/>
    <cellStyle name="20% - アクセント 2 3 2 2 3 2" xfId="9668"/>
    <cellStyle name="20% - アクセント 2 3 2 2 3 2 2" xfId="22483"/>
    <cellStyle name="20% - アクセント 2 3 2 2 3 3" xfId="16076"/>
    <cellStyle name="20% - アクセント 2 3 2 2 4" xfId="5409"/>
    <cellStyle name="20% - アクセント 2 3 2 2 4 2" xfId="11822"/>
    <cellStyle name="20% - アクセント 2 3 2 2 4 2 2" xfId="24637"/>
    <cellStyle name="20% - アクセント 2 3 2 2 4 3" xfId="18230"/>
    <cellStyle name="20% - アクセント 2 3 2 2 5" xfId="7649"/>
    <cellStyle name="20% - アクセント 2 3 2 2 5 2" xfId="20464"/>
    <cellStyle name="20% - アクセント 2 3 2 2 6" xfId="14057"/>
    <cellStyle name="20% - アクセント 2 3 2 3" xfId="1754"/>
    <cellStyle name="20% - アクセント 2 3 2 3 2" xfId="3785"/>
    <cellStyle name="20% - アクセント 2 3 2 3 2 2" xfId="10205"/>
    <cellStyle name="20% - アクセント 2 3 2 3 2 2 2" xfId="23020"/>
    <cellStyle name="20% - アクセント 2 3 2 3 2 3" xfId="16613"/>
    <cellStyle name="20% - アクセント 2 3 2 3 3" xfId="5949"/>
    <cellStyle name="20% - アクセント 2 3 2 3 3 2" xfId="12362"/>
    <cellStyle name="20% - アクセント 2 3 2 3 3 2 2" xfId="25177"/>
    <cellStyle name="20% - アクセント 2 3 2 3 3 3" xfId="18770"/>
    <cellStyle name="20% - アクセント 2 3 2 3 4" xfId="8180"/>
    <cellStyle name="20% - アクセント 2 3 2 3 4 2" xfId="20995"/>
    <cellStyle name="20% - アクセント 2 3 2 3 5" xfId="14588"/>
    <cellStyle name="20% - アクセント 2 3 2 4" xfId="2763"/>
    <cellStyle name="20% - アクセント 2 3 2 4 2" xfId="9186"/>
    <cellStyle name="20% - アクセント 2 3 2 4 2 2" xfId="22001"/>
    <cellStyle name="20% - アクセント 2 3 2 4 3" xfId="15594"/>
    <cellStyle name="20% - アクセント 2 3 2 5" xfId="4927"/>
    <cellStyle name="20% - アクセント 2 3 2 5 2" xfId="11340"/>
    <cellStyle name="20% - アクセント 2 3 2 5 2 2" xfId="24155"/>
    <cellStyle name="20% - アクセント 2 3 2 5 3" xfId="17748"/>
    <cellStyle name="20% - アクセント 2 3 2 6" xfId="6796"/>
    <cellStyle name="20% - アクセント 2 3 2 6 2" xfId="19611"/>
    <cellStyle name="20% - アクセント 2 3 2 7" xfId="13204"/>
    <cellStyle name="20% - アクセント 2 3 3" xfId="368"/>
    <cellStyle name="20% - アクセント 2 3 3 2" xfId="2048"/>
    <cellStyle name="20% - アクセント 2 3 3 2 2" xfId="4079"/>
    <cellStyle name="20% - アクセント 2 3 3 2 2 2" xfId="10499"/>
    <cellStyle name="20% - アクセント 2 3 3 2 2 2 2" xfId="23314"/>
    <cellStyle name="20% - アクセント 2 3 3 2 2 3" xfId="16907"/>
    <cellStyle name="20% - アクセント 2 3 3 2 3" xfId="6243"/>
    <cellStyle name="20% - アクセント 2 3 3 2 3 2" xfId="12656"/>
    <cellStyle name="20% - アクセント 2 3 3 2 3 2 2" xfId="25471"/>
    <cellStyle name="20% - アクセント 2 3 3 2 3 3" xfId="19064"/>
    <cellStyle name="20% - アクセント 2 3 3 2 4" xfId="8474"/>
    <cellStyle name="20% - アクセント 2 3 3 2 4 2" xfId="21289"/>
    <cellStyle name="20% - アクセント 2 3 3 2 5" xfId="14882"/>
    <cellStyle name="20% - アクセント 2 3 3 3" xfId="3057"/>
    <cellStyle name="20% - アクセント 2 3 3 3 2" xfId="9480"/>
    <cellStyle name="20% - アクセント 2 3 3 3 2 2" xfId="22295"/>
    <cellStyle name="20% - アクセント 2 3 3 3 3" xfId="15888"/>
    <cellStyle name="20% - アクセント 2 3 3 4" xfId="5221"/>
    <cellStyle name="20% - アクセント 2 3 3 4 2" xfId="11634"/>
    <cellStyle name="20% - アクセント 2 3 3 4 2 2" xfId="24449"/>
    <cellStyle name="20% - アクセント 2 3 3 4 3" xfId="18042"/>
    <cellStyle name="20% - アクセント 2 3 3 5" xfId="6859"/>
    <cellStyle name="20% - アクセント 2 3 3 5 2" xfId="19674"/>
    <cellStyle name="20% - アクセント 2 3 3 6" xfId="13267"/>
    <cellStyle name="20% - アクセント 2 3 4" xfId="1569"/>
    <cellStyle name="20% - アクセント 2 3 4 2" xfId="3600"/>
    <cellStyle name="20% - アクセント 2 3 4 2 2" xfId="10020"/>
    <cellStyle name="20% - アクセント 2 3 4 2 2 2" xfId="22835"/>
    <cellStyle name="20% - アクセント 2 3 4 2 3" xfId="16428"/>
    <cellStyle name="20% - アクセント 2 3 4 3" xfId="5764"/>
    <cellStyle name="20% - アクセント 2 3 4 3 2" xfId="12177"/>
    <cellStyle name="20% - アクセント 2 3 4 3 2 2" xfId="24992"/>
    <cellStyle name="20% - アクセント 2 3 4 3 3" xfId="18585"/>
    <cellStyle name="20% - アクセント 2 3 4 4" xfId="7995"/>
    <cellStyle name="20% - アクセント 2 3 4 4 2" xfId="20810"/>
    <cellStyle name="20% - アクセント 2 3 4 5" xfId="14403"/>
    <cellStyle name="20% - アクセント 2 3 5" xfId="2578"/>
    <cellStyle name="20% - アクセント 2 3 5 2" xfId="9001"/>
    <cellStyle name="20% - アクセント 2 3 5 2 2" xfId="21816"/>
    <cellStyle name="20% - アクセント 2 3 5 3" xfId="15409"/>
    <cellStyle name="20% - アクセント 2 3 6" xfId="4742"/>
    <cellStyle name="20% - アクセント 2 3 6 2" xfId="11155"/>
    <cellStyle name="20% - アクセント 2 3 6 2 2" xfId="23970"/>
    <cellStyle name="20% - アクセント 2 3 6 3" xfId="17563"/>
    <cellStyle name="20% - アクセント 2 3 7" xfId="772"/>
    <cellStyle name="20% - アクセント 2 3 7 2" xfId="7225"/>
    <cellStyle name="20% - アクセント 2 3 7 2 2" xfId="20040"/>
    <cellStyle name="20% - アクセント 2 3 7 3" xfId="13633"/>
    <cellStyle name="20% - アクセント 2 3 8" xfId="6555"/>
    <cellStyle name="20% - アクセント 2 3 8 2" xfId="12968"/>
    <cellStyle name="20% - アクセント 2 3 8 2 2" xfId="25783"/>
    <cellStyle name="20% - アクセント 2 3 8 3" xfId="19376"/>
    <cellStyle name="20% - アクセント 2 3 9" xfId="6719"/>
    <cellStyle name="20% - アクセント 2 3 9 2" xfId="19534"/>
    <cellStyle name="20% - アクセント 2 4" xfId="246"/>
    <cellStyle name="20% - アクセント 2 4 2" xfId="619"/>
    <cellStyle name="20% - アクセント 2 4 2 2" xfId="1226"/>
    <cellStyle name="20% - アクセント 2 4 2 2 2" xfId="2266"/>
    <cellStyle name="20% - アクセント 2 4 2 2 2 2" xfId="4297"/>
    <cellStyle name="20% - アクセント 2 4 2 2 2 2 2" xfId="10717"/>
    <cellStyle name="20% - アクセント 2 4 2 2 2 2 2 2" xfId="23532"/>
    <cellStyle name="20% - アクセント 2 4 2 2 2 2 3" xfId="17125"/>
    <cellStyle name="20% - アクセント 2 4 2 2 2 3" xfId="6461"/>
    <cellStyle name="20% - アクセント 2 4 2 2 2 3 2" xfId="12874"/>
    <cellStyle name="20% - アクセント 2 4 2 2 2 3 2 2" xfId="25689"/>
    <cellStyle name="20% - アクセント 2 4 2 2 2 3 3" xfId="19282"/>
    <cellStyle name="20% - アクセント 2 4 2 2 2 4" xfId="8692"/>
    <cellStyle name="20% - アクセント 2 4 2 2 2 4 2" xfId="21507"/>
    <cellStyle name="20% - アクセント 2 4 2 2 2 5" xfId="15100"/>
    <cellStyle name="20% - アクセント 2 4 2 2 3" xfId="3275"/>
    <cellStyle name="20% - アクセント 2 4 2 2 3 2" xfId="9698"/>
    <cellStyle name="20% - アクセント 2 4 2 2 3 2 2" xfId="22513"/>
    <cellStyle name="20% - アクセント 2 4 2 2 3 3" xfId="16106"/>
    <cellStyle name="20% - アクセント 2 4 2 2 4" xfId="5439"/>
    <cellStyle name="20% - アクセント 2 4 2 2 4 2" xfId="11852"/>
    <cellStyle name="20% - アクセント 2 4 2 2 4 2 2" xfId="24667"/>
    <cellStyle name="20% - アクセント 2 4 2 2 4 3" xfId="18260"/>
    <cellStyle name="20% - アクセント 2 4 2 2 5" xfId="7679"/>
    <cellStyle name="20% - アクセント 2 4 2 2 5 2" xfId="20494"/>
    <cellStyle name="20% - アクセント 2 4 2 2 6" xfId="14087"/>
    <cellStyle name="20% - アクセント 2 4 2 3" xfId="1784"/>
    <cellStyle name="20% - アクセント 2 4 2 3 2" xfId="3815"/>
    <cellStyle name="20% - アクセント 2 4 2 3 2 2" xfId="10235"/>
    <cellStyle name="20% - アクセント 2 4 2 3 2 2 2" xfId="23050"/>
    <cellStyle name="20% - アクセント 2 4 2 3 2 3" xfId="16643"/>
    <cellStyle name="20% - アクセント 2 4 2 3 3" xfId="5979"/>
    <cellStyle name="20% - アクセント 2 4 2 3 3 2" xfId="12392"/>
    <cellStyle name="20% - アクセント 2 4 2 3 3 2 2" xfId="25207"/>
    <cellStyle name="20% - アクセント 2 4 2 3 3 3" xfId="18800"/>
    <cellStyle name="20% - アクセント 2 4 2 3 4" xfId="8210"/>
    <cellStyle name="20% - アクセント 2 4 2 3 4 2" xfId="21025"/>
    <cellStyle name="20% - アクセント 2 4 2 3 5" xfId="14618"/>
    <cellStyle name="20% - アクセント 2 4 2 4" xfId="2793"/>
    <cellStyle name="20% - アクセント 2 4 2 4 2" xfId="9216"/>
    <cellStyle name="20% - アクセント 2 4 2 4 2 2" xfId="22031"/>
    <cellStyle name="20% - アクセント 2 4 2 4 3" xfId="15624"/>
    <cellStyle name="20% - アクセント 2 4 2 5" xfId="4957"/>
    <cellStyle name="20% - アクセント 2 4 2 5 2" xfId="11370"/>
    <cellStyle name="20% - アクセント 2 4 2 5 2 2" xfId="24185"/>
    <cellStyle name="20% - アクセント 2 4 2 5 3" xfId="17778"/>
    <cellStyle name="20% - アクセント 2 4 2 6" xfId="7096"/>
    <cellStyle name="20% - アクセント 2 4 2 6 2" xfId="19911"/>
    <cellStyle name="20% - アクセント 2 4 2 7" xfId="13504"/>
    <cellStyle name="20% - アクセント 2 4 3" xfId="1042"/>
    <cellStyle name="20% - アクセント 2 4 3 2" xfId="2078"/>
    <cellStyle name="20% - アクセント 2 4 3 2 2" xfId="4109"/>
    <cellStyle name="20% - アクセント 2 4 3 2 2 2" xfId="10529"/>
    <cellStyle name="20% - アクセント 2 4 3 2 2 2 2" xfId="23344"/>
    <cellStyle name="20% - アクセント 2 4 3 2 2 3" xfId="16937"/>
    <cellStyle name="20% - アクセント 2 4 3 2 3" xfId="6273"/>
    <cellStyle name="20% - アクセント 2 4 3 2 3 2" xfId="12686"/>
    <cellStyle name="20% - アクセント 2 4 3 2 3 2 2" xfId="25501"/>
    <cellStyle name="20% - アクセント 2 4 3 2 3 3" xfId="19094"/>
    <cellStyle name="20% - アクセント 2 4 3 2 4" xfId="8504"/>
    <cellStyle name="20% - アクセント 2 4 3 2 4 2" xfId="21319"/>
    <cellStyle name="20% - アクセント 2 4 3 2 5" xfId="14912"/>
    <cellStyle name="20% - アクセント 2 4 3 3" xfId="3087"/>
    <cellStyle name="20% - アクセント 2 4 3 3 2" xfId="9510"/>
    <cellStyle name="20% - アクセント 2 4 3 3 2 2" xfId="22325"/>
    <cellStyle name="20% - アクセント 2 4 3 3 3" xfId="15918"/>
    <cellStyle name="20% - アクセント 2 4 3 4" xfId="5251"/>
    <cellStyle name="20% - アクセント 2 4 3 4 2" xfId="11664"/>
    <cellStyle name="20% - アクセント 2 4 3 4 2 2" xfId="24479"/>
    <cellStyle name="20% - アクセント 2 4 3 4 3" xfId="18072"/>
    <cellStyle name="20% - アクセント 2 4 3 5" xfId="7495"/>
    <cellStyle name="20% - アクセント 2 4 3 5 2" xfId="20310"/>
    <cellStyle name="20% - アクセント 2 4 3 6" xfId="13903"/>
    <cellStyle name="20% - アクセント 2 4 4" xfId="1598"/>
    <cellStyle name="20% - アクセント 2 4 4 2" xfId="3629"/>
    <cellStyle name="20% - アクセント 2 4 4 2 2" xfId="10049"/>
    <cellStyle name="20% - アクセント 2 4 4 2 2 2" xfId="22864"/>
    <cellStyle name="20% - アクセント 2 4 4 2 3" xfId="16457"/>
    <cellStyle name="20% - アクセント 2 4 4 3" xfId="5793"/>
    <cellStyle name="20% - アクセント 2 4 4 3 2" xfId="12206"/>
    <cellStyle name="20% - アクセント 2 4 4 3 2 2" xfId="25021"/>
    <cellStyle name="20% - アクセント 2 4 4 3 3" xfId="18614"/>
    <cellStyle name="20% - アクセント 2 4 4 4" xfId="8024"/>
    <cellStyle name="20% - アクセント 2 4 4 4 2" xfId="20839"/>
    <cellStyle name="20% - アクセント 2 4 4 5" xfId="14432"/>
    <cellStyle name="20% - アクセント 2 4 5" xfId="2607"/>
    <cellStyle name="20% - アクセント 2 4 5 2" xfId="9030"/>
    <cellStyle name="20% - アクセント 2 4 5 2 2" xfId="21845"/>
    <cellStyle name="20% - アクセント 2 4 5 3" xfId="15438"/>
    <cellStyle name="20% - アクセント 2 4 6" xfId="4771"/>
    <cellStyle name="20% - アクセント 2 4 6 2" xfId="11184"/>
    <cellStyle name="20% - アクセント 2 4 6 2 2" xfId="23999"/>
    <cellStyle name="20% - アクセント 2 4 6 3" xfId="17592"/>
    <cellStyle name="20% - アクセント 2 4 7" xfId="6747"/>
    <cellStyle name="20% - アクセント 2 4 7 2" xfId="19562"/>
    <cellStyle name="20% - アクセント 2 4 8" xfId="13155"/>
    <cellStyle name="20% - アクセント 2 5" xfId="341"/>
    <cellStyle name="20% - アクセント 2 5 2" xfId="562"/>
    <cellStyle name="20% - アクセント 2 5 2 2" xfId="1151"/>
    <cellStyle name="20% - アクセント 2 5 2 2 2" xfId="2191"/>
    <cellStyle name="20% - アクセント 2 5 2 2 2 2" xfId="4222"/>
    <cellStyle name="20% - アクセント 2 5 2 2 2 2 2" xfId="10642"/>
    <cellStyle name="20% - アクセント 2 5 2 2 2 2 2 2" xfId="23457"/>
    <cellStyle name="20% - アクセント 2 5 2 2 2 2 3" xfId="17050"/>
    <cellStyle name="20% - アクセント 2 5 2 2 2 3" xfId="6386"/>
    <cellStyle name="20% - アクセント 2 5 2 2 2 3 2" xfId="12799"/>
    <cellStyle name="20% - アクセント 2 5 2 2 2 3 2 2" xfId="25614"/>
    <cellStyle name="20% - アクセント 2 5 2 2 2 3 3" xfId="19207"/>
    <cellStyle name="20% - アクセント 2 5 2 2 2 4" xfId="8617"/>
    <cellStyle name="20% - アクセント 2 5 2 2 2 4 2" xfId="21432"/>
    <cellStyle name="20% - アクセント 2 5 2 2 2 5" xfId="15025"/>
    <cellStyle name="20% - アクセント 2 5 2 2 3" xfId="3200"/>
    <cellStyle name="20% - アクセント 2 5 2 2 3 2" xfId="9623"/>
    <cellStyle name="20% - アクセント 2 5 2 2 3 2 2" xfId="22438"/>
    <cellStyle name="20% - アクセント 2 5 2 2 3 3" xfId="16031"/>
    <cellStyle name="20% - アクセント 2 5 2 2 4" xfId="5364"/>
    <cellStyle name="20% - アクセント 2 5 2 2 4 2" xfId="11777"/>
    <cellStyle name="20% - アクセント 2 5 2 2 4 2 2" xfId="24592"/>
    <cellStyle name="20% - アクセント 2 5 2 2 4 3" xfId="18185"/>
    <cellStyle name="20% - アクセント 2 5 2 2 5" xfId="7604"/>
    <cellStyle name="20% - アクセント 2 5 2 2 5 2" xfId="20419"/>
    <cellStyle name="20% - アクセント 2 5 2 2 6" xfId="14012"/>
    <cellStyle name="20% - アクセント 2 5 2 3" xfId="1709"/>
    <cellStyle name="20% - アクセント 2 5 2 3 2" xfId="3740"/>
    <cellStyle name="20% - アクセント 2 5 2 3 2 2" xfId="10160"/>
    <cellStyle name="20% - アクセント 2 5 2 3 2 2 2" xfId="22975"/>
    <cellStyle name="20% - アクセント 2 5 2 3 2 3" xfId="16568"/>
    <cellStyle name="20% - アクセント 2 5 2 3 3" xfId="5904"/>
    <cellStyle name="20% - アクセント 2 5 2 3 3 2" xfId="12317"/>
    <cellStyle name="20% - アクセント 2 5 2 3 3 2 2" xfId="25132"/>
    <cellStyle name="20% - アクセント 2 5 2 3 3 3" xfId="18725"/>
    <cellStyle name="20% - アクセント 2 5 2 3 4" xfId="8135"/>
    <cellStyle name="20% - アクセント 2 5 2 3 4 2" xfId="20950"/>
    <cellStyle name="20% - アクセント 2 5 2 3 5" xfId="14543"/>
    <cellStyle name="20% - アクセント 2 5 2 4" xfId="2718"/>
    <cellStyle name="20% - アクセント 2 5 2 4 2" xfId="9141"/>
    <cellStyle name="20% - アクセント 2 5 2 4 2 2" xfId="21956"/>
    <cellStyle name="20% - アクセント 2 5 2 4 3" xfId="15549"/>
    <cellStyle name="20% - アクセント 2 5 2 5" xfId="4882"/>
    <cellStyle name="20% - アクセント 2 5 2 5 2" xfId="11295"/>
    <cellStyle name="20% - アクセント 2 5 2 5 2 2" xfId="24110"/>
    <cellStyle name="20% - アクセント 2 5 2 5 3" xfId="17703"/>
    <cellStyle name="20% - アクセント 2 5 2 6" xfId="7039"/>
    <cellStyle name="20% - アクセント 2 5 2 6 2" xfId="19854"/>
    <cellStyle name="20% - アクセント 2 5 2 7" xfId="13447"/>
    <cellStyle name="20% - アクセント 2 5 3" xfId="981"/>
    <cellStyle name="20% - アクセント 2 5 3 2" xfId="2003"/>
    <cellStyle name="20% - アクセント 2 5 3 2 2" xfId="4034"/>
    <cellStyle name="20% - アクセント 2 5 3 2 2 2" xfId="10454"/>
    <cellStyle name="20% - アクセント 2 5 3 2 2 2 2" xfId="23269"/>
    <cellStyle name="20% - アクセント 2 5 3 2 2 3" xfId="16862"/>
    <cellStyle name="20% - アクセント 2 5 3 2 3" xfId="6198"/>
    <cellStyle name="20% - アクセント 2 5 3 2 3 2" xfId="12611"/>
    <cellStyle name="20% - アクセント 2 5 3 2 3 2 2" xfId="25426"/>
    <cellStyle name="20% - アクセント 2 5 3 2 3 3" xfId="19019"/>
    <cellStyle name="20% - アクセント 2 5 3 2 4" xfId="8429"/>
    <cellStyle name="20% - アクセント 2 5 3 2 4 2" xfId="21244"/>
    <cellStyle name="20% - アクセント 2 5 3 2 5" xfId="14837"/>
    <cellStyle name="20% - アクセント 2 5 3 3" xfId="3012"/>
    <cellStyle name="20% - アクセント 2 5 3 3 2" xfId="9435"/>
    <cellStyle name="20% - アクセント 2 5 3 3 2 2" xfId="22250"/>
    <cellStyle name="20% - アクセント 2 5 3 3 3" xfId="15843"/>
    <cellStyle name="20% - アクセント 2 5 3 4" xfId="5176"/>
    <cellStyle name="20% - アクセント 2 5 3 4 2" xfId="11589"/>
    <cellStyle name="20% - アクセント 2 5 3 4 2 2" xfId="24404"/>
    <cellStyle name="20% - アクセント 2 5 3 4 3" xfId="17997"/>
    <cellStyle name="20% - アクセント 2 5 3 5" xfId="7434"/>
    <cellStyle name="20% - アクセント 2 5 3 5 2" xfId="20249"/>
    <cellStyle name="20% - アクセント 2 5 3 6" xfId="13842"/>
    <cellStyle name="20% - アクセント 2 5 4" xfId="1523"/>
    <cellStyle name="20% - アクセント 2 5 4 2" xfId="3555"/>
    <cellStyle name="20% - アクセント 2 5 4 2 2" xfId="9975"/>
    <cellStyle name="20% - アクセント 2 5 4 2 2 2" xfId="22790"/>
    <cellStyle name="20% - アクセント 2 5 4 2 3" xfId="16383"/>
    <cellStyle name="20% - アクセント 2 5 4 3" xfId="5719"/>
    <cellStyle name="20% - アクセント 2 5 4 3 2" xfId="12132"/>
    <cellStyle name="20% - アクセント 2 5 4 3 2 2" xfId="24947"/>
    <cellStyle name="20% - アクセント 2 5 4 3 3" xfId="18540"/>
    <cellStyle name="20% - アクセント 2 5 4 4" xfId="7950"/>
    <cellStyle name="20% - アクセント 2 5 4 4 2" xfId="20765"/>
    <cellStyle name="20% - アクセント 2 5 4 5" xfId="14358"/>
    <cellStyle name="20% - アクセント 2 5 5" xfId="2533"/>
    <cellStyle name="20% - アクセント 2 5 5 2" xfId="8956"/>
    <cellStyle name="20% - アクセント 2 5 5 2 2" xfId="21771"/>
    <cellStyle name="20% - アクセント 2 5 5 3" xfId="15364"/>
    <cellStyle name="20% - アクセント 2 5 6" xfId="4697"/>
    <cellStyle name="20% - アクセント 2 5 6 2" xfId="11110"/>
    <cellStyle name="20% - アクセント 2 5 6 2 2" xfId="23925"/>
    <cellStyle name="20% - アクセント 2 5 6 3" xfId="17518"/>
    <cellStyle name="20% - アクセント 2 5 7" xfId="6832"/>
    <cellStyle name="20% - アクセント 2 5 7 2" xfId="19647"/>
    <cellStyle name="20% - アクセント 2 5 8" xfId="13240"/>
    <cellStyle name="20% - アクセント 2 6" xfId="410"/>
    <cellStyle name="20% - アクセント 2 6 2" xfId="543"/>
    <cellStyle name="20% - アクセント 2 6 2 2" xfId="1132"/>
    <cellStyle name="20% - アクセント 2 6 2 2 2" xfId="2172"/>
    <cellStyle name="20% - アクセント 2 6 2 2 2 2" xfId="4203"/>
    <cellStyle name="20% - アクセント 2 6 2 2 2 2 2" xfId="10623"/>
    <cellStyle name="20% - アクセント 2 6 2 2 2 2 2 2" xfId="23438"/>
    <cellStyle name="20% - アクセント 2 6 2 2 2 2 3" xfId="17031"/>
    <cellStyle name="20% - アクセント 2 6 2 2 2 3" xfId="6367"/>
    <cellStyle name="20% - アクセント 2 6 2 2 2 3 2" xfId="12780"/>
    <cellStyle name="20% - アクセント 2 6 2 2 2 3 2 2" xfId="25595"/>
    <cellStyle name="20% - アクセント 2 6 2 2 2 3 3" xfId="19188"/>
    <cellStyle name="20% - アクセント 2 6 2 2 2 4" xfId="8598"/>
    <cellStyle name="20% - アクセント 2 6 2 2 2 4 2" xfId="21413"/>
    <cellStyle name="20% - アクセント 2 6 2 2 2 5" xfId="15006"/>
    <cellStyle name="20% - アクセント 2 6 2 2 3" xfId="3181"/>
    <cellStyle name="20% - アクセント 2 6 2 2 3 2" xfId="9604"/>
    <cellStyle name="20% - アクセント 2 6 2 2 3 2 2" xfId="22419"/>
    <cellStyle name="20% - アクセント 2 6 2 2 3 3" xfId="16012"/>
    <cellStyle name="20% - アクセント 2 6 2 2 4" xfId="5345"/>
    <cellStyle name="20% - アクセント 2 6 2 2 4 2" xfId="11758"/>
    <cellStyle name="20% - アクセント 2 6 2 2 4 2 2" xfId="24573"/>
    <cellStyle name="20% - アクセント 2 6 2 2 4 3" xfId="18166"/>
    <cellStyle name="20% - アクセント 2 6 2 2 5" xfId="7585"/>
    <cellStyle name="20% - アクセント 2 6 2 2 5 2" xfId="20400"/>
    <cellStyle name="20% - アクセント 2 6 2 2 6" xfId="13993"/>
    <cellStyle name="20% - アクセント 2 6 2 3" xfId="1690"/>
    <cellStyle name="20% - アクセント 2 6 2 3 2" xfId="3721"/>
    <cellStyle name="20% - アクセント 2 6 2 3 2 2" xfId="10141"/>
    <cellStyle name="20% - アクセント 2 6 2 3 2 2 2" xfId="22956"/>
    <cellStyle name="20% - アクセント 2 6 2 3 2 3" xfId="16549"/>
    <cellStyle name="20% - アクセント 2 6 2 3 3" xfId="5885"/>
    <cellStyle name="20% - アクセント 2 6 2 3 3 2" xfId="12298"/>
    <cellStyle name="20% - アクセント 2 6 2 3 3 2 2" xfId="25113"/>
    <cellStyle name="20% - アクセント 2 6 2 3 3 3" xfId="18706"/>
    <cellStyle name="20% - アクセント 2 6 2 3 4" xfId="8116"/>
    <cellStyle name="20% - アクセント 2 6 2 3 4 2" xfId="20931"/>
    <cellStyle name="20% - アクセント 2 6 2 3 5" xfId="14524"/>
    <cellStyle name="20% - アクセント 2 6 2 4" xfId="2699"/>
    <cellStyle name="20% - アクセント 2 6 2 4 2" xfId="9122"/>
    <cellStyle name="20% - アクセント 2 6 2 4 2 2" xfId="21937"/>
    <cellStyle name="20% - アクセント 2 6 2 4 3" xfId="15530"/>
    <cellStyle name="20% - アクセント 2 6 2 5" xfId="4863"/>
    <cellStyle name="20% - アクセント 2 6 2 5 2" xfId="11276"/>
    <cellStyle name="20% - アクセント 2 6 2 5 2 2" xfId="24091"/>
    <cellStyle name="20% - アクセント 2 6 2 5 3" xfId="17684"/>
    <cellStyle name="20% - アクセント 2 6 2 6" xfId="7020"/>
    <cellStyle name="20% - アクセント 2 6 2 6 2" xfId="19835"/>
    <cellStyle name="20% - アクセント 2 6 2 7" xfId="13428"/>
    <cellStyle name="20% - アクセント 2 6 3" xfId="945"/>
    <cellStyle name="20% - アクセント 2 6 3 2" xfId="1967"/>
    <cellStyle name="20% - アクセント 2 6 3 2 2" xfId="3998"/>
    <cellStyle name="20% - アクセント 2 6 3 2 2 2" xfId="10418"/>
    <cellStyle name="20% - アクセント 2 6 3 2 2 2 2" xfId="23233"/>
    <cellStyle name="20% - アクセント 2 6 3 2 2 3" xfId="16826"/>
    <cellStyle name="20% - アクセント 2 6 3 2 3" xfId="6162"/>
    <cellStyle name="20% - アクセント 2 6 3 2 3 2" xfId="12575"/>
    <cellStyle name="20% - アクセント 2 6 3 2 3 2 2" xfId="25390"/>
    <cellStyle name="20% - アクセント 2 6 3 2 3 3" xfId="18983"/>
    <cellStyle name="20% - アクセント 2 6 3 2 4" xfId="8393"/>
    <cellStyle name="20% - アクセント 2 6 3 2 4 2" xfId="21208"/>
    <cellStyle name="20% - アクセント 2 6 3 2 5" xfId="14801"/>
    <cellStyle name="20% - アクセント 2 6 3 3" xfId="2976"/>
    <cellStyle name="20% - アクセント 2 6 3 3 2" xfId="9399"/>
    <cellStyle name="20% - アクセント 2 6 3 3 2 2" xfId="22214"/>
    <cellStyle name="20% - アクセント 2 6 3 3 3" xfId="15807"/>
    <cellStyle name="20% - アクセント 2 6 3 4" xfId="5140"/>
    <cellStyle name="20% - アクセント 2 6 3 4 2" xfId="11553"/>
    <cellStyle name="20% - アクセント 2 6 3 4 2 2" xfId="24368"/>
    <cellStyle name="20% - アクセント 2 6 3 4 3" xfId="17961"/>
    <cellStyle name="20% - アクセント 2 6 3 5" xfId="7398"/>
    <cellStyle name="20% - アクセント 2 6 3 5 2" xfId="20213"/>
    <cellStyle name="20% - アクセント 2 6 3 6" xfId="13806"/>
    <cellStyle name="20% - アクセント 2 6 4" xfId="1488"/>
    <cellStyle name="20% - アクセント 2 6 4 2" xfId="3520"/>
    <cellStyle name="20% - アクセント 2 6 4 2 2" xfId="9940"/>
    <cellStyle name="20% - アクセント 2 6 4 2 2 2" xfId="22755"/>
    <cellStyle name="20% - アクセント 2 6 4 2 3" xfId="16348"/>
    <cellStyle name="20% - アクセント 2 6 4 3" xfId="5684"/>
    <cellStyle name="20% - アクセント 2 6 4 3 2" xfId="12097"/>
    <cellStyle name="20% - アクセント 2 6 4 3 2 2" xfId="24912"/>
    <cellStyle name="20% - アクセント 2 6 4 3 3" xfId="18505"/>
    <cellStyle name="20% - アクセント 2 6 4 4" xfId="7915"/>
    <cellStyle name="20% - アクセント 2 6 4 4 2" xfId="20730"/>
    <cellStyle name="20% - アクセント 2 6 4 5" xfId="14323"/>
    <cellStyle name="20% - アクセント 2 6 5" xfId="2498"/>
    <cellStyle name="20% - アクセント 2 6 5 2" xfId="8921"/>
    <cellStyle name="20% - アクセント 2 6 5 2 2" xfId="21736"/>
    <cellStyle name="20% - アクセント 2 6 5 3" xfId="15329"/>
    <cellStyle name="20% - アクセント 2 6 6" xfId="4662"/>
    <cellStyle name="20% - アクセント 2 6 6 2" xfId="11075"/>
    <cellStyle name="20% - アクセント 2 6 6 2 2" xfId="23890"/>
    <cellStyle name="20% - アクセント 2 6 6 3" xfId="17483"/>
    <cellStyle name="20% - アクセント 2 6 7" xfId="6895"/>
    <cellStyle name="20% - アクセント 2 6 7 2" xfId="19710"/>
    <cellStyle name="20% - アクセント 2 6 8" xfId="13303"/>
    <cellStyle name="20% - アクセント 2 7" xfId="433"/>
    <cellStyle name="20% - アクセント 2 7 2" xfId="909"/>
    <cellStyle name="20% - アクセント 2 7 2 2" xfId="1931"/>
    <cellStyle name="20% - アクセント 2 7 2 2 2" xfId="3962"/>
    <cellStyle name="20% - アクセント 2 7 2 2 2 2" xfId="10382"/>
    <cellStyle name="20% - アクセント 2 7 2 2 2 2 2" xfId="23197"/>
    <cellStyle name="20% - アクセント 2 7 2 2 2 3" xfId="16790"/>
    <cellStyle name="20% - アクセント 2 7 2 2 3" xfId="6126"/>
    <cellStyle name="20% - アクセント 2 7 2 2 3 2" xfId="12539"/>
    <cellStyle name="20% - アクセント 2 7 2 2 3 2 2" xfId="25354"/>
    <cellStyle name="20% - アクセント 2 7 2 2 3 3" xfId="18947"/>
    <cellStyle name="20% - アクセント 2 7 2 2 4" xfId="8357"/>
    <cellStyle name="20% - アクセント 2 7 2 2 4 2" xfId="21172"/>
    <cellStyle name="20% - アクセント 2 7 2 2 5" xfId="14765"/>
    <cellStyle name="20% - アクセント 2 7 2 3" xfId="2940"/>
    <cellStyle name="20% - アクセント 2 7 2 3 2" xfId="9363"/>
    <cellStyle name="20% - アクセント 2 7 2 3 2 2" xfId="22178"/>
    <cellStyle name="20% - アクセント 2 7 2 3 3" xfId="15771"/>
    <cellStyle name="20% - アクセント 2 7 2 4" xfId="5104"/>
    <cellStyle name="20% - アクセント 2 7 2 4 2" xfId="11517"/>
    <cellStyle name="20% - アクセント 2 7 2 4 2 2" xfId="24332"/>
    <cellStyle name="20% - アクセント 2 7 2 4 3" xfId="17925"/>
    <cellStyle name="20% - アクセント 2 7 2 5" xfId="7362"/>
    <cellStyle name="20% - アクセント 2 7 2 5 2" xfId="20177"/>
    <cellStyle name="20% - アクセント 2 7 2 6" xfId="13770"/>
    <cellStyle name="20% - アクセント 2 7 3" xfId="1452"/>
    <cellStyle name="20% - アクセント 2 7 3 2" xfId="3484"/>
    <cellStyle name="20% - アクセント 2 7 3 2 2" xfId="9904"/>
    <cellStyle name="20% - アクセント 2 7 3 2 2 2" xfId="22719"/>
    <cellStyle name="20% - アクセント 2 7 3 2 3" xfId="16312"/>
    <cellStyle name="20% - アクセント 2 7 3 3" xfId="5648"/>
    <cellStyle name="20% - アクセント 2 7 3 3 2" xfId="12061"/>
    <cellStyle name="20% - アクセント 2 7 3 3 2 2" xfId="24876"/>
    <cellStyle name="20% - アクセント 2 7 3 3 3" xfId="18469"/>
    <cellStyle name="20% - アクセント 2 7 3 4" xfId="7879"/>
    <cellStyle name="20% - アクセント 2 7 3 4 2" xfId="20694"/>
    <cellStyle name="20% - アクセント 2 7 3 5" xfId="14287"/>
    <cellStyle name="20% - アクセント 2 7 4" xfId="2462"/>
    <cellStyle name="20% - アクセント 2 7 4 2" xfId="8885"/>
    <cellStyle name="20% - アクセント 2 7 4 2 2" xfId="21700"/>
    <cellStyle name="20% - アクセント 2 7 4 3" xfId="15293"/>
    <cellStyle name="20% - アクセント 2 7 5" xfId="4626"/>
    <cellStyle name="20% - アクセント 2 7 5 2" xfId="11039"/>
    <cellStyle name="20% - アクセント 2 7 5 2 2" xfId="23854"/>
    <cellStyle name="20% - アクセント 2 7 5 3" xfId="17447"/>
    <cellStyle name="20% - アクセント 2 7 6" xfId="6916"/>
    <cellStyle name="20% - アクセント 2 7 6 2" xfId="19731"/>
    <cellStyle name="20% - アクセント 2 7 7" xfId="13324"/>
    <cellStyle name="20% - アクセント 2 8" xfId="496"/>
    <cellStyle name="20% - アクセント 2 8 2" xfId="1081"/>
    <cellStyle name="20% - アクセント 2 8 2 2" xfId="2121"/>
    <cellStyle name="20% - アクセント 2 8 2 2 2" xfId="4152"/>
    <cellStyle name="20% - アクセント 2 8 2 2 2 2" xfId="10572"/>
    <cellStyle name="20% - アクセント 2 8 2 2 2 2 2" xfId="23387"/>
    <cellStyle name="20% - アクセント 2 8 2 2 2 3" xfId="16980"/>
    <cellStyle name="20% - アクセント 2 8 2 2 3" xfId="6316"/>
    <cellStyle name="20% - アクセント 2 8 2 2 3 2" xfId="12729"/>
    <cellStyle name="20% - アクセント 2 8 2 2 3 2 2" xfId="25544"/>
    <cellStyle name="20% - アクセント 2 8 2 2 3 3" xfId="19137"/>
    <cellStyle name="20% - アクセント 2 8 2 2 4" xfId="8547"/>
    <cellStyle name="20% - アクセント 2 8 2 2 4 2" xfId="21362"/>
    <cellStyle name="20% - アクセント 2 8 2 2 5" xfId="14955"/>
    <cellStyle name="20% - アクセント 2 8 2 3" xfId="3130"/>
    <cellStyle name="20% - アクセント 2 8 2 3 2" xfId="9553"/>
    <cellStyle name="20% - アクセント 2 8 2 3 2 2" xfId="22368"/>
    <cellStyle name="20% - アクセント 2 8 2 3 3" xfId="15961"/>
    <cellStyle name="20% - アクセント 2 8 2 4" xfId="5294"/>
    <cellStyle name="20% - アクセント 2 8 2 4 2" xfId="11707"/>
    <cellStyle name="20% - アクセント 2 8 2 4 2 2" xfId="24522"/>
    <cellStyle name="20% - アクセント 2 8 2 4 3" xfId="18115"/>
    <cellStyle name="20% - アクセント 2 8 2 5" xfId="7534"/>
    <cellStyle name="20% - アクセント 2 8 2 5 2" xfId="20349"/>
    <cellStyle name="20% - アクセント 2 8 2 6" xfId="13942"/>
    <cellStyle name="20% - アクセント 2 8 3" xfId="1639"/>
    <cellStyle name="20% - アクセント 2 8 3 2" xfId="3670"/>
    <cellStyle name="20% - アクセント 2 8 3 2 2" xfId="10090"/>
    <cellStyle name="20% - アクセント 2 8 3 2 2 2" xfId="22905"/>
    <cellStyle name="20% - アクセント 2 8 3 2 3" xfId="16498"/>
    <cellStyle name="20% - アクセント 2 8 3 3" xfId="5834"/>
    <cellStyle name="20% - アクセント 2 8 3 3 2" xfId="12247"/>
    <cellStyle name="20% - アクセント 2 8 3 3 2 2" xfId="25062"/>
    <cellStyle name="20% - アクセント 2 8 3 3 3" xfId="18655"/>
    <cellStyle name="20% - アクセント 2 8 3 4" xfId="8065"/>
    <cellStyle name="20% - アクセント 2 8 3 4 2" xfId="20880"/>
    <cellStyle name="20% - アクセント 2 8 3 5" xfId="14473"/>
    <cellStyle name="20% - アクセント 2 8 4" xfId="2648"/>
    <cellStyle name="20% - アクセント 2 8 4 2" xfId="9071"/>
    <cellStyle name="20% - アクセント 2 8 4 2 2" xfId="21886"/>
    <cellStyle name="20% - アクセント 2 8 4 3" xfId="15479"/>
    <cellStyle name="20% - アクセント 2 8 5" xfId="4812"/>
    <cellStyle name="20% - アクセント 2 8 5 2" xfId="11225"/>
    <cellStyle name="20% - アクセント 2 8 5 2 2" xfId="24040"/>
    <cellStyle name="20% - アクセント 2 8 5 3" xfId="17633"/>
    <cellStyle name="20% - アクセント 2 8 6" xfId="6973"/>
    <cellStyle name="20% - アクセント 2 8 6 2" xfId="19788"/>
    <cellStyle name="20% - アクセント 2 8 7" xfId="13381"/>
    <cellStyle name="20% - アクセント 2 9" xfId="753"/>
    <cellStyle name="20% - アクセント 2 9 2" xfId="886"/>
    <cellStyle name="20% - アクセント 2 9 2 2" xfId="1908"/>
    <cellStyle name="20% - アクセント 2 9 2 2 2" xfId="3939"/>
    <cellStyle name="20% - アクセント 2 9 2 2 2 2" xfId="10359"/>
    <cellStyle name="20% - アクセント 2 9 2 2 2 2 2" xfId="23174"/>
    <cellStyle name="20% - アクセント 2 9 2 2 2 3" xfId="16767"/>
    <cellStyle name="20% - アクセント 2 9 2 2 3" xfId="6103"/>
    <cellStyle name="20% - アクセント 2 9 2 2 3 2" xfId="12516"/>
    <cellStyle name="20% - アクセント 2 9 2 2 3 2 2" xfId="25331"/>
    <cellStyle name="20% - アクセント 2 9 2 2 3 3" xfId="18924"/>
    <cellStyle name="20% - アクセント 2 9 2 2 4" xfId="8334"/>
    <cellStyle name="20% - アクセント 2 9 2 2 4 2" xfId="21149"/>
    <cellStyle name="20% - アクセント 2 9 2 2 5" xfId="14742"/>
    <cellStyle name="20% - アクセント 2 9 2 3" xfId="2917"/>
    <cellStyle name="20% - アクセント 2 9 2 3 2" xfId="9340"/>
    <cellStyle name="20% - アクセント 2 9 2 3 2 2" xfId="22155"/>
    <cellStyle name="20% - アクセント 2 9 2 3 3" xfId="15748"/>
    <cellStyle name="20% - アクセント 2 9 2 4" xfId="5081"/>
    <cellStyle name="20% - アクセント 2 9 2 4 2" xfId="11494"/>
    <cellStyle name="20% - アクセント 2 9 2 4 2 2" xfId="24309"/>
    <cellStyle name="20% - アクセント 2 9 2 4 3" xfId="17902"/>
    <cellStyle name="20% - アクセント 2 9 2 5" xfId="7339"/>
    <cellStyle name="20% - アクセント 2 9 2 5 2" xfId="20154"/>
    <cellStyle name="20% - アクセント 2 9 2 6" xfId="13747"/>
    <cellStyle name="20% - アクセント 2 9 3" xfId="1429"/>
    <cellStyle name="20% - アクセント 2 9 3 2" xfId="3461"/>
    <cellStyle name="20% - アクセント 2 9 3 2 2" xfId="9881"/>
    <cellStyle name="20% - アクセント 2 9 3 2 2 2" xfId="22696"/>
    <cellStyle name="20% - アクセント 2 9 3 2 3" xfId="16289"/>
    <cellStyle name="20% - アクセント 2 9 3 3" xfId="5625"/>
    <cellStyle name="20% - アクセント 2 9 3 3 2" xfId="12038"/>
    <cellStyle name="20% - アクセント 2 9 3 3 2 2" xfId="24853"/>
    <cellStyle name="20% - アクセント 2 9 3 3 3" xfId="18446"/>
    <cellStyle name="20% - アクセント 2 9 3 4" xfId="7856"/>
    <cellStyle name="20% - アクセント 2 9 3 4 2" xfId="20671"/>
    <cellStyle name="20% - アクセント 2 9 3 5" xfId="14264"/>
    <cellStyle name="20% - アクセント 2 9 4" xfId="2439"/>
    <cellStyle name="20% - アクセント 2 9 4 2" xfId="8862"/>
    <cellStyle name="20% - アクセント 2 9 4 2 2" xfId="21677"/>
    <cellStyle name="20% - アクセント 2 9 4 3" xfId="15270"/>
    <cellStyle name="20% - アクセント 2 9 5" xfId="4603"/>
    <cellStyle name="20% - アクセント 2 9 5 2" xfId="11016"/>
    <cellStyle name="20% - アクセント 2 9 5 2 2" xfId="23831"/>
    <cellStyle name="20% - アクセント 2 9 5 3" xfId="17424"/>
    <cellStyle name="20% - アクセント 2 9 6" xfId="7207"/>
    <cellStyle name="20% - アクセント 2 9 6 2" xfId="20022"/>
    <cellStyle name="20% - アクセント 2 9 7" xfId="13615"/>
    <cellStyle name="20% - アクセント 3" xfId="24" builtinId="38" customBuiltin="1"/>
    <cellStyle name="20% - アクセント 3 10" xfId="830"/>
    <cellStyle name="20% - アクセント 3 10 2" xfId="1848"/>
    <cellStyle name="20% - アクセント 3 10 2 2" xfId="3879"/>
    <cellStyle name="20% - アクセント 3 10 2 2 2" xfId="10299"/>
    <cellStyle name="20% - アクセント 3 10 2 2 2 2" xfId="23114"/>
    <cellStyle name="20% - アクセント 3 10 2 2 3" xfId="16707"/>
    <cellStyle name="20% - アクセント 3 10 2 3" xfId="6043"/>
    <cellStyle name="20% - アクセント 3 10 2 3 2" xfId="12456"/>
    <cellStyle name="20% - アクセント 3 10 2 3 2 2" xfId="25271"/>
    <cellStyle name="20% - アクセント 3 10 2 3 3" xfId="18864"/>
    <cellStyle name="20% - アクセント 3 10 2 4" xfId="8274"/>
    <cellStyle name="20% - アクセント 3 10 2 4 2" xfId="21089"/>
    <cellStyle name="20% - アクセント 3 10 2 5" xfId="14682"/>
    <cellStyle name="20% - アクセント 3 10 3" xfId="2857"/>
    <cellStyle name="20% - アクセント 3 10 3 2" xfId="9280"/>
    <cellStyle name="20% - アクセント 3 10 3 2 2" xfId="22095"/>
    <cellStyle name="20% - アクセント 3 10 3 3" xfId="15688"/>
    <cellStyle name="20% - アクセント 3 10 4" xfId="5021"/>
    <cellStyle name="20% - アクセント 3 10 4 2" xfId="11434"/>
    <cellStyle name="20% - アクセント 3 10 4 2 2" xfId="24249"/>
    <cellStyle name="20% - アクセント 3 10 4 3" xfId="17842"/>
    <cellStyle name="20% - アクセント 3 10 5" xfId="7283"/>
    <cellStyle name="20% - アクセント 3 10 5 2" xfId="20098"/>
    <cellStyle name="20% - アクセント 3 10 6" xfId="13691"/>
    <cellStyle name="20% - アクセント 3 11" xfId="1304"/>
    <cellStyle name="20% - アクセント 3 11 2" xfId="3351"/>
    <cellStyle name="20% - アクセント 3 11 2 2" xfId="9774"/>
    <cellStyle name="20% - アクセント 3 11 2 2 2" xfId="22589"/>
    <cellStyle name="20% - アクセント 3 11 2 3" xfId="16182"/>
    <cellStyle name="20% - アクセント 3 11 3" xfId="5515"/>
    <cellStyle name="20% - アクセント 3 11 3 2" xfId="11928"/>
    <cellStyle name="20% - アクセント 3 11 3 2 2" xfId="24743"/>
    <cellStyle name="20% - アクセント 3 11 3 3" xfId="18336"/>
    <cellStyle name="20% - アクセント 3 11 4" xfId="7752"/>
    <cellStyle name="20% - アクセント 3 11 4 2" xfId="20567"/>
    <cellStyle name="20% - アクセント 3 11 5" xfId="14160"/>
    <cellStyle name="20% - アクセント 3 12" xfId="2345"/>
    <cellStyle name="20% - アクセント 3 12 2" xfId="8768"/>
    <cellStyle name="20% - アクセント 3 12 2 2" xfId="21583"/>
    <cellStyle name="20% - アクセント 3 12 3" xfId="15176"/>
    <cellStyle name="20% - アクセント 3 13" xfId="4478"/>
    <cellStyle name="20% - アクセント 3 13 2" xfId="10891"/>
    <cellStyle name="20% - アクセント 3 13 2 2" xfId="23706"/>
    <cellStyle name="20% - アクセント 3 13 3" xfId="17299"/>
    <cellStyle name="20% - アクセント 3 14" xfId="677"/>
    <cellStyle name="20% - アクセント 3 14 2" xfId="7139"/>
    <cellStyle name="20% - アクセント 3 14 2 2" xfId="19954"/>
    <cellStyle name="20% - アクセント 3 14 3" xfId="13547"/>
    <cellStyle name="20% - アクセント 3 15" xfId="6530"/>
    <cellStyle name="20% - アクセント 3 15 2" xfId="12943"/>
    <cellStyle name="20% - アクセント 3 15 2 2" xfId="25758"/>
    <cellStyle name="20% - アクセント 3 15 3" xfId="19351"/>
    <cellStyle name="20% - アクセント 3 16" xfId="6647"/>
    <cellStyle name="20% - アクセント 3 16 2" xfId="19462"/>
    <cellStyle name="20% - アクセント 3 17" xfId="13046"/>
    <cellStyle name="20% - アクセント 3 2" xfId="53"/>
    <cellStyle name="20% - アクセント 3 3" xfId="215"/>
    <cellStyle name="20% - アクセント 3 3 10" xfId="13129"/>
    <cellStyle name="20% - アクセント 3 3 2" xfId="307"/>
    <cellStyle name="20% - アクセント 3 3 2 2" xfId="1198"/>
    <cellStyle name="20% - アクセント 3 3 2 2 2" xfId="2238"/>
    <cellStyle name="20% - アクセント 3 3 2 2 2 2" xfId="4269"/>
    <cellStyle name="20% - アクセント 3 3 2 2 2 2 2" xfId="10689"/>
    <cellStyle name="20% - アクセント 3 3 2 2 2 2 2 2" xfId="23504"/>
    <cellStyle name="20% - アクセント 3 3 2 2 2 2 3" xfId="17097"/>
    <cellStyle name="20% - アクセント 3 3 2 2 2 3" xfId="6433"/>
    <cellStyle name="20% - アクセント 3 3 2 2 2 3 2" xfId="12846"/>
    <cellStyle name="20% - アクセント 3 3 2 2 2 3 2 2" xfId="25661"/>
    <cellStyle name="20% - アクセント 3 3 2 2 2 3 3" xfId="19254"/>
    <cellStyle name="20% - アクセント 3 3 2 2 2 4" xfId="8664"/>
    <cellStyle name="20% - アクセント 3 3 2 2 2 4 2" xfId="21479"/>
    <cellStyle name="20% - アクセント 3 3 2 2 2 5" xfId="15072"/>
    <cellStyle name="20% - アクセント 3 3 2 2 3" xfId="3247"/>
    <cellStyle name="20% - アクセント 3 3 2 2 3 2" xfId="9670"/>
    <cellStyle name="20% - アクセント 3 3 2 2 3 2 2" xfId="22485"/>
    <cellStyle name="20% - アクセント 3 3 2 2 3 3" xfId="16078"/>
    <cellStyle name="20% - アクセント 3 3 2 2 4" xfId="5411"/>
    <cellStyle name="20% - アクセント 3 3 2 2 4 2" xfId="11824"/>
    <cellStyle name="20% - アクセント 3 3 2 2 4 2 2" xfId="24639"/>
    <cellStyle name="20% - アクセント 3 3 2 2 4 3" xfId="18232"/>
    <cellStyle name="20% - アクセント 3 3 2 2 5" xfId="7651"/>
    <cellStyle name="20% - アクセント 3 3 2 2 5 2" xfId="20466"/>
    <cellStyle name="20% - アクセント 3 3 2 2 6" xfId="14059"/>
    <cellStyle name="20% - アクセント 3 3 2 3" xfId="1756"/>
    <cellStyle name="20% - アクセント 3 3 2 3 2" xfId="3787"/>
    <cellStyle name="20% - アクセント 3 3 2 3 2 2" xfId="10207"/>
    <cellStyle name="20% - アクセント 3 3 2 3 2 2 2" xfId="23022"/>
    <cellStyle name="20% - アクセント 3 3 2 3 2 3" xfId="16615"/>
    <cellStyle name="20% - アクセント 3 3 2 3 3" xfId="5951"/>
    <cellStyle name="20% - アクセント 3 3 2 3 3 2" xfId="12364"/>
    <cellStyle name="20% - アクセント 3 3 2 3 3 2 2" xfId="25179"/>
    <cellStyle name="20% - アクセント 3 3 2 3 3 3" xfId="18772"/>
    <cellStyle name="20% - アクセント 3 3 2 3 4" xfId="8182"/>
    <cellStyle name="20% - アクセント 3 3 2 3 4 2" xfId="20997"/>
    <cellStyle name="20% - アクセント 3 3 2 3 5" xfId="14590"/>
    <cellStyle name="20% - アクセント 3 3 2 4" xfId="2765"/>
    <cellStyle name="20% - アクセント 3 3 2 4 2" xfId="9188"/>
    <cellStyle name="20% - アクセント 3 3 2 4 2 2" xfId="22003"/>
    <cellStyle name="20% - アクセント 3 3 2 4 3" xfId="15596"/>
    <cellStyle name="20% - アクセント 3 3 2 5" xfId="4929"/>
    <cellStyle name="20% - アクセント 3 3 2 5 2" xfId="11342"/>
    <cellStyle name="20% - アクセント 3 3 2 5 2 2" xfId="24157"/>
    <cellStyle name="20% - アクセント 3 3 2 5 3" xfId="17750"/>
    <cellStyle name="20% - アクセント 3 3 2 6" xfId="6798"/>
    <cellStyle name="20% - アクセント 3 3 2 6 2" xfId="19613"/>
    <cellStyle name="20% - アクセント 3 3 2 7" xfId="13206"/>
    <cellStyle name="20% - アクセント 3 3 3" xfId="370"/>
    <cellStyle name="20% - アクセント 3 3 3 2" xfId="2050"/>
    <cellStyle name="20% - アクセント 3 3 3 2 2" xfId="4081"/>
    <cellStyle name="20% - アクセント 3 3 3 2 2 2" xfId="10501"/>
    <cellStyle name="20% - アクセント 3 3 3 2 2 2 2" xfId="23316"/>
    <cellStyle name="20% - アクセント 3 3 3 2 2 3" xfId="16909"/>
    <cellStyle name="20% - アクセント 3 3 3 2 3" xfId="6245"/>
    <cellStyle name="20% - アクセント 3 3 3 2 3 2" xfId="12658"/>
    <cellStyle name="20% - アクセント 3 3 3 2 3 2 2" xfId="25473"/>
    <cellStyle name="20% - アクセント 3 3 3 2 3 3" xfId="19066"/>
    <cellStyle name="20% - アクセント 3 3 3 2 4" xfId="8476"/>
    <cellStyle name="20% - アクセント 3 3 3 2 4 2" xfId="21291"/>
    <cellStyle name="20% - アクセント 3 3 3 2 5" xfId="14884"/>
    <cellStyle name="20% - アクセント 3 3 3 3" xfId="3059"/>
    <cellStyle name="20% - アクセント 3 3 3 3 2" xfId="9482"/>
    <cellStyle name="20% - アクセント 3 3 3 3 2 2" xfId="22297"/>
    <cellStyle name="20% - アクセント 3 3 3 3 3" xfId="15890"/>
    <cellStyle name="20% - アクセント 3 3 3 4" xfId="5223"/>
    <cellStyle name="20% - アクセント 3 3 3 4 2" xfId="11636"/>
    <cellStyle name="20% - アクセント 3 3 3 4 2 2" xfId="24451"/>
    <cellStyle name="20% - アクセント 3 3 3 4 3" xfId="18044"/>
    <cellStyle name="20% - アクセント 3 3 3 5" xfId="6861"/>
    <cellStyle name="20% - アクセント 3 3 3 5 2" xfId="19676"/>
    <cellStyle name="20% - アクセント 3 3 3 6" xfId="13269"/>
    <cellStyle name="20% - アクセント 3 3 4" xfId="1571"/>
    <cellStyle name="20% - アクセント 3 3 4 2" xfId="3602"/>
    <cellStyle name="20% - アクセント 3 3 4 2 2" xfId="10022"/>
    <cellStyle name="20% - アクセント 3 3 4 2 2 2" xfId="22837"/>
    <cellStyle name="20% - アクセント 3 3 4 2 3" xfId="16430"/>
    <cellStyle name="20% - アクセント 3 3 4 3" xfId="5766"/>
    <cellStyle name="20% - アクセント 3 3 4 3 2" xfId="12179"/>
    <cellStyle name="20% - アクセント 3 3 4 3 2 2" xfId="24994"/>
    <cellStyle name="20% - アクセント 3 3 4 3 3" xfId="18587"/>
    <cellStyle name="20% - アクセント 3 3 4 4" xfId="7997"/>
    <cellStyle name="20% - アクセント 3 3 4 4 2" xfId="20812"/>
    <cellStyle name="20% - アクセント 3 3 4 5" xfId="14405"/>
    <cellStyle name="20% - アクセント 3 3 5" xfId="2580"/>
    <cellStyle name="20% - アクセント 3 3 5 2" xfId="9003"/>
    <cellStyle name="20% - アクセント 3 3 5 2 2" xfId="21818"/>
    <cellStyle name="20% - アクセント 3 3 5 3" xfId="15411"/>
    <cellStyle name="20% - アクセント 3 3 6" xfId="4744"/>
    <cellStyle name="20% - アクセント 3 3 6 2" xfId="11157"/>
    <cellStyle name="20% - アクセント 3 3 6 2 2" xfId="23972"/>
    <cellStyle name="20% - アクセント 3 3 6 3" xfId="17565"/>
    <cellStyle name="20% - アクセント 3 3 7" xfId="774"/>
    <cellStyle name="20% - アクセント 3 3 7 2" xfId="7227"/>
    <cellStyle name="20% - アクセント 3 3 7 2 2" xfId="20042"/>
    <cellStyle name="20% - アクセント 3 3 7 3" xfId="13635"/>
    <cellStyle name="20% - アクセント 3 3 8" xfId="6557"/>
    <cellStyle name="20% - アクセント 3 3 8 2" xfId="12970"/>
    <cellStyle name="20% - アクセント 3 3 8 2 2" xfId="25785"/>
    <cellStyle name="20% - アクセント 3 3 8 3" xfId="19378"/>
    <cellStyle name="20% - アクセント 3 3 9" xfId="6721"/>
    <cellStyle name="20% - アクセント 3 3 9 2" xfId="19536"/>
    <cellStyle name="20% - アクセント 3 4" xfId="248"/>
    <cellStyle name="20% - アクセント 3 4 2" xfId="620"/>
    <cellStyle name="20% - アクセント 3 4 2 2" xfId="1228"/>
    <cellStyle name="20% - アクセント 3 4 2 2 2" xfId="2268"/>
    <cellStyle name="20% - アクセント 3 4 2 2 2 2" xfId="4299"/>
    <cellStyle name="20% - アクセント 3 4 2 2 2 2 2" xfId="10719"/>
    <cellStyle name="20% - アクセント 3 4 2 2 2 2 2 2" xfId="23534"/>
    <cellStyle name="20% - アクセント 3 4 2 2 2 2 3" xfId="17127"/>
    <cellStyle name="20% - アクセント 3 4 2 2 2 3" xfId="6463"/>
    <cellStyle name="20% - アクセント 3 4 2 2 2 3 2" xfId="12876"/>
    <cellStyle name="20% - アクセント 3 4 2 2 2 3 2 2" xfId="25691"/>
    <cellStyle name="20% - アクセント 3 4 2 2 2 3 3" xfId="19284"/>
    <cellStyle name="20% - アクセント 3 4 2 2 2 4" xfId="8694"/>
    <cellStyle name="20% - アクセント 3 4 2 2 2 4 2" xfId="21509"/>
    <cellStyle name="20% - アクセント 3 4 2 2 2 5" xfId="15102"/>
    <cellStyle name="20% - アクセント 3 4 2 2 3" xfId="3277"/>
    <cellStyle name="20% - アクセント 3 4 2 2 3 2" xfId="9700"/>
    <cellStyle name="20% - アクセント 3 4 2 2 3 2 2" xfId="22515"/>
    <cellStyle name="20% - アクセント 3 4 2 2 3 3" xfId="16108"/>
    <cellStyle name="20% - アクセント 3 4 2 2 4" xfId="5441"/>
    <cellStyle name="20% - アクセント 3 4 2 2 4 2" xfId="11854"/>
    <cellStyle name="20% - アクセント 3 4 2 2 4 2 2" xfId="24669"/>
    <cellStyle name="20% - アクセント 3 4 2 2 4 3" xfId="18262"/>
    <cellStyle name="20% - アクセント 3 4 2 2 5" xfId="7681"/>
    <cellStyle name="20% - アクセント 3 4 2 2 5 2" xfId="20496"/>
    <cellStyle name="20% - アクセント 3 4 2 2 6" xfId="14089"/>
    <cellStyle name="20% - アクセント 3 4 2 3" xfId="1786"/>
    <cellStyle name="20% - アクセント 3 4 2 3 2" xfId="3817"/>
    <cellStyle name="20% - アクセント 3 4 2 3 2 2" xfId="10237"/>
    <cellStyle name="20% - アクセント 3 4 2 3 2 2 2" xfId="23052"/>
    <cellStyle name="20% - アクセント 3 4 2 3 2 3" xfId="16645"/>
    <cellStyle name="20% - アクセント 3 4 2 3 3" xfId="5981"/>
    <cellStyle name="20% - アクセント 3 4 2 3 3 2" xfId="12394"/>
    <cellStyle name="20% - アクセント 3 4 2 3 3 2 2" xfId="25209"/>
    <cellStyle name="20% - アクセント 3 4 2 3 3 3" xfId="18802"/>
    <cellStyle name="20% - アクセント 3 4 2 3 4" xfId="8212"/>
    <cellStyle name="20% - アクセント 3 4 2 3 4 2" xfId="21027"/>
    <cellStyle name="20% - アクセント 3 4 2 3 5" xfId="14620"/>
    <cellStyle name="20% - アクセント 3 4 2 4" xfId="2795"/>
    <cellStyle name="20% - アクセント 3 4 2 4 2" xfId="9218"/>
    <cellStyle name="20% - アクセント 3 4 2 4 2 2" xfId="22033"/>
    <cellStyle name="20% - アクセント 3 4 2 4 3" xfId="15626"/>
    <cellStyle name="20% - アクセント 3 4 2 5" xfId="4959"/>
    <cellStyle name="20% - アクセント 3 4 2 5 2" xfId="11372"/>
    <cellStyle name="20% - アクセント 3 4 2 5 2 2" xfId="24187"/>
    <cellStyle name="20% - アクセント 3 4 2 5 3" xfId="17780"/>
    <cellStyle name="20% - アクセント 3 4 2 6" xfId="7097"/>
    <cellStyle name="20% - アクセント 3 4 2 6 2" xfId="19912"/>
    <cellStyle name="20% - アクセント 3 4 2 7" xfId="13505"/>
    <cellStyle name="20% - アクセント 3 4 3" xfId="1043"/>
    <cellStyle name="20% - アクセント 3 4 3 2" xfId="2080"/>
    <cellStyle name="20% - アクセント 3 4 3 2 2" xfId="4111"/>
    <cellStyle name="20% - アクセント 3 4 3 2 2 2" xfId="10531"/>
    <cellStyle name="20% - アクセント 3 4 3 2 2 2 2" xfId="23346"/>
    <cellStyle name="20% - アクセント 3 4 3 2 2 3" xfId="16939"/>
    <cellStyle name="20% - アクセント 3 4 3 2 3" xfId="6275"/>
    <cellStyle name="20% - アクセント 3 4 3 2 3 2" xfId="12688"/>
    <cellStyle name="20% - アクセント 3 4 3 2 3 2 2" xfId="25503"/>
    <cellStyle name="20% - アクセント 3 4 3 2 3 3" xfId="19096"/>
    <cellStyle name="20% - アクセント 3 4 3 2 4" xfId="8506"/>
    <cellStyle name="20% - アクセント 3 4 3 2 4 2" xfId="21321"/>
    <cellStyle name="20% - アクセント 3 4 3 2 5" xfId="14914"/>
    <cellStyle name="20% - アクセント 3 4 3 3" xfId="3089"/>
    <cellStyle name="20% - アクセント 3 4 3 3 2" xfId="9512"/>
    <cellStyle name="20% - アクセント 3 4 3 3 2 2" xfId="22327"/>
    <cellStyle name="20% - アクセント 3 4 3 3 3" xfId="15920"/>
    <cellStyle name="20% - アクセント 3 4 3 4" xfId="5253"/>
    <cellStyle name="20% - アクセント 3 4 3 4 2" xfId="11666"/>
    <cellStyle name="20% - アクセント 3 4 3 4 2 2" xfId="24481"/>
    <cellStyle name="20% - アクセント 3 4 3 4 3" xfId="18074"/>
    <cellStyle name="20% - アクセント 3 4 3 5" xfId="7496"/>
    <cellStyle name="20% - アクセント 3 4 3 5 2" xfId="20311"/>
    <cellStyle name="20% - アクセント 3 4 3 6" xfId="13904"/>
    <cellStyle name="20% - アクセント 3 4 4" xfId="1600"/>
    <cellStyle name="20% - アクセント 3 4 4 2" xfId="3631"/>
    <cellStyle name="20% - アクセント 3 4 4 2 2" xfId="10051"/>
    <cellStyle name="20% - アクセント 3 4 4 2 2 2" xfId="22866"/>
    <cellStyle name="20% - アクセント 3 4 4 2 3" xfId="16459"/>
    <cellStyle name="20% - アクセント 3 4 4 3" xfId="5795"/>
    <cellStyle name="20% - アクセント 3 4 4 3 2" xfId="12208"/>
    <cellStyle name="20% - アクセント 3 4 4 3 2 2" xfId="25023"/>
    <cellStyle name="20% - アクセント 3 4 4 3 3" xfId="18616"/>
    <cellStyle name="20% - アクセント 3 4 4 4" xfId="8026"/>
    <cellStyle name="20% - アクセント 3 4 4 4 2" xfId="20841"/>
    <cellStyle name="20% - アクセント 3 4 4 5" xfId="14434"/>
    <cellStyle name="20% - アクセント 3 4 5" xfId="2609"/>
    <cellStyle name="20% - アクセント 3 4 5 2" xfId="9032"/>
    <cellStyle name="20% - アクセント 3 4 5 2 2" xfId="21847"/>
    <cellStyle name="20% - アクセント 3 4 5 3" xfId="15440"/>
    <cellStyle name="20% - アクセント 3 4 6" xfId="4773"/>
    <cellStyle name="20% - アクセント 3 4 6 2" xfId="11186"/>
    <cellStyle name="20% - アクセント 3 4 6 2 2" xfId="24001"/>
    <cellStyle name="20% - アクセント 3 4 6 3" xfId="17594"/>
    <cellStyle name="20% - アクセント 3 4 7" xfId="6749"/>
    <cellStyle name="20% - アクセント 3 4 7 2" xfId="19564"/>
    <cellStyle name="20% - アクセント 3 4 8" xfId="13157"/>
    <cellStyle name="20% - アクセント 3 5" xfId="343"/>
    <cellStyle name="20% - アクセント 3 5 2" xfId="565"/>
    <cellStyle name="20% - アクセント 3 5 2 2" xfId="1154"/>
    <cellStyle name="20% - アクセント 3 5 2 2 2" xfId="2194"/>
    <cellStyle name="20% - アクセント 3 5 2 2 2 2" xfId="4225"/>
    <cellStyle name="20% - アクセント 3 5 2 2 2 2 2" xfId="10645"/>
    <cellStyle name="20% - アクセント 3 5 2 2 2 2 2 2" xfId="23460"/>
    <cellStyle name="20% - アクセント 3 5 2 2 2 2 3" xfId="17053"/>
    <cellStyle name="20% - アクセント 3 5 2 2 2 3" xfId="6389"/>
    <cellStyle name="20% - アクセント 3 5 2 2 2 3 2" xfId="12802"/>
    <cellStyle name="20% - アクセント 3 5 2 2 2 3 2 2" xfId="25617"/>
    <cellStyle name="20% - アクセント 3 5 2 2 2 3 3" xfId="19210"/>
    <cellStyle name="20% - アクセント 3 5 2 2 2 4" xfId="8620"/>
    <cellStyle name="20% - アクセント 3 5 2 2 2 4 2" xfId="21435"/>
    <cellStyle name="20% - アクセント 3 5 2 2 2 5" xfId="15028"/>
    <cellStyle name="20% - アクセント 3 5 2 2 3" xfId="3203"/>
    <cellStyle name="20% - アクセント 3 5 2 2 3 2" xfId="9626"/>
    <cellStyle name="20% - アクセント 3 5 2 2 3 2 2" xfId="22441"/>
    <cellStyle name="20% - アクセント 3 5 2 2 3 3" xfId="16034"/>
    <cellStyle name="20% - アクセント 3 5 2 2 4" xfId="5367"/>
    <cellStyle name="20% - アクセント 3 5 2 2 4 2" xfId="11780"/>
    <cellStyle name="20% - アクセント 3 5 2 2 4 2 2" xfId="24595"/>
    <cellStyle name="20% - アクセント 3 5 2 2 4 3" xfId="18188"/>
    <cellStyle name="20% - アクセント 3 5 2 2 5" xfId="7607"/>
    <cellStyle name="20% - アクセント 3 5 2 2 5 2" xfId="20422"/>
    <cellStyle name="20% - アクセント 3 5 2 2 6" xfId="14015"/>
    <cellStyle name="20% - アクセント 3 5 2 3" xfId="1712"/>
    <cellStyle name="20% - アクセント 3 5 2 3 2" xfId="3743"/>
    <cellStyle name="20% - アクセント 3 5 2 3 2 2" xfId="10163"/>
    <cellStyle name="20% - アクセント 3 5 2 3 2 2 2" xfId="22978"/>
    <cellStyle name="20% - アクセント 3 5 2 3 2 3" xfId="16571"/>
    <cellStyle name="20% - アクセント 3 5 2 3 3" xfId="5907"/>
    <cellStyle name="20% - アクセント 3 5 2 3 3 2" xfId="12320"/>
    <cellStyle name="20% - アクセント 3 5 2 3 3 2 2" xfId="25135"/>
    <cellStyle name="20% - アクセント 3 5 2 3 3 3" xfId="18728"/>
    <cellStyle name="20% - アクセント 3 5 2 3 4" xfId="8138"/>
    <cellStyle name="20% - アクセント 3 5 2 3 4 2" xfId="20953"/>
    <cellStyle name="20% - アクセント 3 5 2 3 5" xfId="14546"/>
    <cellStyle name="20% - アクセント 3 5 2 4" xfId="2721"/>
    <cellStyle name="20% - アクセント 3 5 2 4 2" xfId="9144"/>
    <cellStyle name="20% - アクセント 3 5 2 4 2 2" xfId="21959"/>
    <cellStyle name="20% - アクセント 3 5 2 4 3" xfId="15552"/>
    <cellStyle name="20% - アクセント 3 5 2 5" xfId="4885"/>
    <cellStyle name="20% - アクセント 3 5 2 5 2" xfId="11298"/>
    <cellStyle name="20% - アクセント 3 5 2 5 2 2" xfId="24113"/>
    <cellStyle name="20% - アクセント 3 5 2 5 3" xfId="17706"/>
    <cellStyle name="20% - アクセント 3 5 2 6" xfId="7042"/>
    <cellStyle name="20% - アクセント 3 5 2 6 2" xfId="19857"/>
    <cellStyle name="20% - アクセント 3 5 2 7" xfId="13450"/>
    <cellStyle name="20% - アクセント 3 5 3" xfId="984"/>
    <cellStyle name="20% - アクセント 3 5 3 2" xfId="2006"/>
    <cellStyle name="20% - アクセント 3 5 3 2 2" xfId="4037"/>
    <cellStyle name="20% - アクセント 3 5 3 2 2 2" xfId="10457"/>
    <cellStyle name="20% - アクセント 3 5 3 2 2 2 2" xfId="23272"/>
    <cellStyle name="20% - アクセント 3 5 3 2 2 3" xfId="16865"/>
    <cellStyle name="20% - アクセント 3 5 3 2 3" xfId="6201"/>
    <cellStyle name="20% - アクセント 3 5 3 2 3 2" xfId="12614"/>
    <cellStyle name="20% - アクセント 3 5 3 2 3 2 2" xfId="25429"/>
    <cellStyle name="20% - アクセント 3 5 3 2 3 3" xfId="19022"/>
    <cellStyle name="20% - アクセント 3 5 3 2 4" xfId="8432"/>
    <cellStyle name="20% - アクセント 3 5 3 2 4 2" xfId="21247"/>
    <cellStyle name="20% - アクセント 3 5 3 2 5" xfId="14840"/>
    <cellStyle name="20% - アクセント 3 5 3 3" xfId="3015"/>
    <cellStyle name="20% - アクセント 3 5 3 3 2" xfId="9438"/>
    <cellStyle name="20% - アクセント 3 5 3 3 2 2" xfId="22253"/>
    <cellStyle name="20% - アクセント 3 5 3 3 3" xfId="15846"/>
    <cellStyle name="20% - アクセント 3 5 3 4" xfId="5179"/>
    <cellStyle name="20% - アクセント 3 5 3 4 2" xfId="11592"/>
    <cellStyle name="20% - アクセント 3 5 3 4 2 2" xfId="24407"/>
    <cellStyle name="20% - アクセント 3 5 3 4 3" xfId="18000"/>
    <cellStyle name="20% - アクセント 3 5 3 5" xfId="7437"/>
    <cellStyle name="20% - アクセント 3 5 3 5 2" xfId="20252"/>
    <cellStyle name="20% - アクセント 3 5 3 6" xfId="13845"/>
    <cellStyle name="20% - アクセント 3 5 4" xfId="1526"/>
    <cellStyle name="20% - アクセント 3 5 4 2" xfId="3558"/>
    <cellStyle name="20% - アクセント 3 5 4 2 2" xfId="9978"/>
    <cellStyle name="20% - アクセント 3 5 4 2 2 2" xfId="22793"/>
    <cellStyle name="20% - アクセント 3 5 4 2 3" xfId="16386"/>
    <cellStyle name="20% - アクセント 3 5 4 3" xfId="5722"/>
    <cellStyle name="20% - アクセント 3 5 4 3 2" xfId="12135"/>
    <cellStyle name="20% - アクセント 3 5 4 3 2 2" xfId="24950"/>
    <cellStyle name="20% - アクセント 3 5 4 3 3" xfId="18543"/>
    <cellStyle name="20% - アクセント 3 5 4 4" xfId="7953"/>
    <cellStyle name="20% - アクセント 3 5 4 4 2" xfId="20768"/>
    <cellStyle name="20% - アクセント 3 5 4 5" xfId="14361"/>
    <cellStyle name="20% - アクセント 3 5 5" xfId="2536"/>
    <cellStyle name="20% - アクセント 3 5 5 2" xfId="8959"/>
    <cellStyle name="20% - アクセント 3 5 5 2 2" xfId="21774"/>
    <cellStyle name="20% - アクセント 3 5 5 3" xfId="15367"/>
    <cellStyle name="20% - アクセント 3 5 6" xfId="4700"/>
    <cellStyle name="20% - アクセント 3 5 6 2" xfId="11113"/>
    <cellStyle name="20% - アクセント 3 5 6 2 2" xfId="23928"/>
    <cellStyle name="20% - アクセント 3 5 6 3" xfId="17521"/>
    <cellStyle name="20% - アクセント 3 5 7" xfId="6834"/>
    <cellStyle name="20% - アクセント 3 5 7 2" xfId="19649"/>
    <cellStyle name="20% - アクセント 3 5 8" xfId="13242"/>
    <cellStyle name="20% - アクセント 3 6" xfId="385"/>
    <cellStyle name="20% - アクセント 3 6 2" xfId="541"/>
    <cellStyle name="20% - アクセント 3 6 2 2" xfId="1130"/>
    <cellStyle name="20% - アクセント 3 6 2 2 2" xfId="2170"/>
    <cellStyle name="20% - アクセント 3 6 2 2 2 2" xfId="4201"/>
    <cellStyle name="20% - アクセント 3 6 2 2 2 2 2" xfId="10621"/>
    <cellStyle name="20% - アクセント 3 6 2 2 2 2 2 2" xfId="23436"/>
    <cellStyle name="20% - アクセント 3 6 2 2 2 2 3" xfId="17029"/>
    <cellStyle name="20% - アクセント 3 6 2 2 2 3" xfId="6365"/>
    <cellStyle name="20% - アクセント 3 6 2 2 2 3 2" xfId="12778"/>
    <cellStyle name="20% - アクセント 3 6 2 2 2 3 2 2" xfId="25593"/>
    <cellStyle name="20% - アクセント 3 6 2 2 2 3 3" xfId="19186"/>
    <cellStyle name="20% - アクセント 3 6 2 2 2 4" xfId="8596"/>
    <cellStyle name="20% - アクセント 3 6 2 2 2 4 2" xfId="21411"/>
    <cellStyle name="20% - アクセント 3 6 2 2 2 5" xfId="15004"/>
    <cellStyle name="20% - アクセント 3 6 2 2 3" xfId="3179"/>
    <cellStyle name="20% - アクセント 3 6 2 2 3 2" xfId="9602"/>
    <cellStyle name="20% - アクセント 3 6 2 2 3 2 2" xfId="22417"/>
    <cellStyle name="20% - アクセント 3 6 2 2 3 3" xfId="16010"/>
    <cellStyle name="20% - アクセント 3 6 2 2 4" xfId="5343"/>
    <cellStyle name="20% - アクセント 3 6 2 2 4 2" xfId="11756"/>
    <cellStyle name="20% - アクセント 3 6 2 2 4 2 2" xfId="24571"/>
    <cellStyle name="20% - アクセント 3 6 2 2 4 3" xfId="18164"/>
    <cellStyle name="20% - アクセント 3 6 2 2 5" xfId="7583"/>
    <cellStyle name="20% - アクセント 3 6 2 2 5 2" xfId="20398"/>
    <cellStyle name="20% - アクセント 3 6 2 2 6" xfId="13991"/>
    <cellStyle name="20% - アクセント 3 6 2 3" xfId="1688"/>
    <cellStyle name="20% - アクセント 3 6 2 3 2" xfId="3719"/>
    <cellStyle name="20% - アクセント 3 6 2 3 2 2" xfId="10139"/>
    <cellStyle name="20% - アクセント 3 6 2 3 2 2 2" xfId="22954"/>
    <cellStyle name="20% - アクセント 3 6 2 3 2 3" xfId="16547"/>
    <cellStyle name="20% - アクセント 3 6 2 3 3" xfId="5883"/>
    <cellStyle name="20% - アクセント 3 6 2 3 3 2" xfId="12296"/>
    <cellStyle name="20% - アクセント 3 6 2 3 3 2 2" xfId="25111"/>
    <cellStyle name="20% - アクセント 3 6 2 3 3 3" xfId="18704"/>
    <cellStyle name="20% - アクセント 3 6 2 3 4" xfId="8114"/>
    <cellStyle name="20% - アクセント 3 6 2 3 4 2" xfId="20929"/>
    <cellStyle name="20% - アクセント 3 6 2 3 5" xfId="14522"/>
    <cellStyle name="20% - アクセント 3 6 2 4" xfId="2697"/>
    <cellStyle name="20% - アクセント 3 6 2 4 2" xfId="9120"/>
    <cellStyle name="20% - アクセント 3 6 2 4 2 2" xfId="21935"/>
    <cellStyle name="20% - アクセント 3 6 2 4 3" xfId="15528"/>
    <cellStyle name="20% - アクセント 3 6 2 5" xfId="4861"/>
    <cellStyle name="20% - アクセント 3 6 2 5 2" xfId="11274"/>
    <cellStyle name="20% - アクセント 3 6 2 5 2 2" xfId="24089"/>
    <cellStyle name="20% - アクセント 3 6 2 5 3" xfId="17682"/>
    <cellStyle name="20% - アクセント 3 6 2 6" xfId="7018"/>
    <cellStyle name="20% - アクセント 3 6 2 6 2" xfId="19833"/>
    <cellStyle name="20% - アクセント 3 6 2 7" xfId="13426"/>
    <cellStyle name="20% - アクセント 3 6 3" xfId="947"/>
    <cellStyle name="20% - アクセント 3 6 3 2" xfId="1969"/>
    <cellStyle name="20% - アクセント 3 6 3 2 2" xfId="4000"/>
    <cellStyle name="20% - アクセント 3 6 3 2 2 2" xfId="10420"/>
    <cellStyle name="20% - アクセント 3 6 3 2 2 2 2" xfId="23235"/>
    <cellStyle name="20% - アクセント 3 6 3 2 2 3" xfId="16828"/>
    <cellStyle name="20% - アクセント 3 6 3 2 3" xfId="6164"/>
    <cellStyle name="20% - アクセント 3 6 3 2 3 2" xfId="12577"/>
    <cellStyle name="20% - アクセント 3 6 3 2 3 2 2" xfId="25392"/>
    <cellStyle name="20% - アクセント 3 6 3 2 3 3" xfId="18985"/>
    <cellStyle name="20% - アクセント 3 6 3 2 4" xfId="8395"/>
    <cellStyle name="20% - アクセント 3 6 3 2 4 2" xfId="21210"/>
    <cellStyle name="20% - アクセント 3 6 3 2 5" xfId="14803"/>
    <cellStyle name="20% - アクセント 3 6 3 3" xfId="2978"/>
    <cellStyle name="20% - アクセント 3 6 3 3 2" xfId="9401"/>
    <cellStyle name="20% - アクセント 3 6 3 3 2 2" xfId="22216"/>
    <cellStyle name="20% - アクセント 3 6 3 3 3" xfId="15809"/>
    <cellStyle name="20% - アクセント 3 6 3 4" xfId="5142"/>
    <cellStyle name="20% - アクセント 3 6 3 4 2" xfId="11555"/>
    <cellStyle name="20% - アクセント 3 6 3 4 2 2" xfId="24370"/>
    <cellStyle name="20% - アクセント 3 6 3 4 3" xfId="17963"/>
    <cellStyle name="20% - アクセント 3 6 3 5" xfId="7400"/>
    <cellStyle name="20% - アクセント 3 6 3 5 2" xfId="20215"/>
    <cellStyle name="20% - アクセント 3 6 3 6" xfId="13808"/>
    <cellStyle name="20% - アクセント 3 6 4" xfId="1490"/>
    <cellStyle name="20% - アクセント 3 6 4 2" xfId="3522"/>
    <cellStyle name="20% - アクセント 3 6 4 2 2" xfId="9942"/>
    <cellStyle name="20% - アクセント 3 6 4 2 2 2" xfId="22757"/>
    <cellStyle name="20% - アクセント 3 6 4 2 3" xfId="16350"/>
    <cellStyle name="20% - アクセント 3 6 4 3" xfId="5686"/>
    <cellStyle name="20% - アクセント 3 6 4 3 2" xfId="12099"/>
    <cellStyle name="20% - アクセント 3 6 4 3 2 2" xfId="24914"/>
    <cellStyle name="20% - アクセント 3 6 4 3 3" xfId="18507"/>
    <cellStyle name="20% - アクセント 3 6 4 4" xfId="7917"/>
    <cellStyle name="20% - アクセント 3 6 4 4 2" xfId="20732"/>
    <cellStyle name="20% - アクセント 3 6 4 5" xfId="14325"/>
    <cellStyle name="20% - アクセント 3 6 5" xfId="2500"/>
    <cellStyle name="20% - アクセント 3 6 5 2" xfId="8923"/>
    <cellStyle name="20% - アクセント 3 6 5 2 2" xfId="21738"/>
    <cellStyle name="20% - アクセント 3 6 5 3" xfId="15331"/>
    <cellStyle name="20% - アクセント 3 6 6" xfId="4664"/>
    <cellStyle name="20% - アクセント 3 6 6 2" xfId="11077"/>
    <cellStyle name="20% - アクセント 3 6 6 2 2" xfId="23892"/>
    <cellStyle name="20% - アクセント 3 6 6 3" xfId="17485"/>
    <cellStyle name="20% - アクセント 3 6 7" xfId="6876"/>
    <cellStyle name="20% - アクセント 3 6 7 2" xfId="19691"/>
    <cellStyle name="20% - アクセント 3 6 8" xfId="13284"/>
    <cellStyle name="20% - アクセント 3 7" xfId="430"/>
    <cellStyle name="20% - アクセント 3 7 2" xfId="903"/>
    <cellStyle name="20% - アクセント 3 7 2 2" xfId="1925"/>
    <cellStyle name="20% - アクセント 3 7 2 2 2" xfId="3956"/>
    <cellStyle name="20% - アクセント 3 7 2 2 2 2" xfId="10376"/>
    <cellStyle name="20% - アクセント 3 7 2 2 2 2 2" xfId="23191"/>
    <cellStyle name="20% - アクセント 3 7 2 2 2 3" xfId="16784"/>
    <cellStyle name="20% - アクセント 3 7 2 2 3" xfId="6120"/>
    <cellStyle name="20% - アクセント 3 7 2 2 3 2" xfId="12533"/>
    <cellStyle name="20% - アクセント 3 7 2 2 3 2 2" xfId="25348"/>
    <cellStyle name="20% - アクセント 3 7 2 2 3 3" xfId="18941"/>
    <cellStyle name="20% - アクセント 3 7 2 2 4" xfId="8351"/>
    <cellStyle name="20% - アクセント 3 7 2 2 4 2" xfId="21166"/>
    <cellStyle name="20% - アクセント 3 7 2 2 5" xfId="14759"/>
    <cellStyle name="20% - アクセント 3 7 2 3" xfId="2934"/>
    <cellStyle name="20% - アクセント 3 7 2 3 2" xfId="9357"/>
    <cellStyle name="20% - アクセント 3 7 2 3 2 2" xfId="22172"/>
    <cellStyle name="20% - アクセント 3 7 2 3 3" xfId="15765"/>
    <cellStyle name="20% - アクセント 3 7 2 4" xfId="5098"/>
    <cellStyle name="20% - アクセント 3 7 2 4 2" xfId="11511"/>
    <cellStyle name="20% - アクセント 3 7 2 4 2 2" xfId="24326"/>
    <cellStyle name="20% - アクセント 3 7 2 4 3" xfId="17919"/>
    <cellStyle name="20% - アクセント 3 7 2 5" xfId="7356"/>
    <cellStyle name="20% - アクセント 3 7 2 5 2" xfId="20171"/>
    <cellStyle name="20% - アクセント 3 7 2 6" xfId="13764"/>
    <cellStyle name="20% - アクセント 3 7 3" xfId="1446"/>
    <cellStyle name="20% - アクセント 3 7 3 2" xfId="3478"/>
    <cellStyle name="20% - アクセント 3 7 3 2 2" xfId="9898"/>
    <cellStyle name="20% - アクセント 3 7 3 2 2 2" xfId="22713"/>
    <cellStyle name="20% - アクセント 3 7 3 2 3" xfId="16306"/>
    <cellStyle name="20% - アクセント 3 7 3 3" xfId="5642"/>
    <cellStyle name="20% - アクセント 3 7 3 3 2" xfId="12055"/>
    <cellStyle name="20% - アクセント 3 7 3 3 2 2" xfId="24870"/>
    <cellStyle name="20% - アクセント 3 7 3 3 3" xfId="18463"/>
    <cellStyle name="20% - アクセント 3 7 3 4" xfId="7873"/>
    <cellStyle name="20% - アクセント 3 7 3 4 2" xfId="20688"/>
    <cellStyle name="20% - アクセント 3 7 3 5" xfId="14281"/>
    <cellStyle name="20% - アクセント 3 7 4" xfId="2456"/>
    <cellStyle name="20% - アクセント 3 7 4 2" xfId="8879"/>
    <cellStyle name="20% - アクセント 3 7 4 2 2" xfId="21694"/>
    <cellStyle name="20% - アクセント 3 7 4 3" xfId="15287"/>
    <cellStyle name="20% - アクセント 3 7 5" xfId="4620"/>
    <cellStyle name="20% - アクセント 3 7 5 2" xfId="11033"/>
    <cellStyle name="20% - アクセント 3 7 5 2 2" xfId="23848"/>
    <cellStyle name="20% - アクセント 3 7 5 3" xfId="17441"/>
    <cellStyle name="20% - アクセント 3 7 6" xfId="6913"/>
    <cellStyle name="20% - アクセント 3 7 6 2" xfId="19728"/>
    <cellStyle name="20% - アクセント 3 7 7" xfId="13321"/>
    <cellStyle name="20% - アクセント 3 8" xfId="490"/>
    <cellStyle name="20% - アクセント 3 8 2" xfId="1075"/>
    <cellStyle name="20% - アクセント 3 8 2 2" xfId="2115"/>
    <cellStyle name="20% - アクセント 3 8 2 2 2" xfId="4146"/>
    <cellStyle name="20% - アクセント 3 8 2 2 2 2" xfId="10566"/>
    <cellStyle name="20% - アクセント 3 8 2 2 2 2 2" xfId="23381"/>
    <cellStyle name="20% - アクセント 3 8 2 2 2 3" xfId="16974"/>
    <cellStyle name="20% - アクセント 3 8 2 2 3" xfId="6310"/>
    <cellStyle name="20% - アクセント 3 8 2 2 3 2" xfId="12723"/>
    <cellStyle name="20% - アクセント 3 8 2 2 3 2 2" xfId="25538"/>
    <cellStyle name="20% - アクセント 3 8 2 2 3 3" xfId="19131"/>
    <cellStyle name="20% - アクセント 3 8 2 2 4" xfId="8541"/>
    <cellStyle name="20% - アクセント 3 8 2 2 4 2" xfId="21356"/>
    <cellStyle name="20% - アクセント 3 8 2 2 5" xfId="14949"/>
    <cellStyle name="20% - アクセント 3 8 2 3" xfId="3124"/>
    <cellStyle name="20% - アクセント 3 8 2 3 2" xfId="9547"/>
    <cellStyle name="20% - アクセント 3 8 2 3 2 2" xfId="22362"/>
    <cellStyle name="20% - アクセント 3 8 2 3 3" xfId="15955"/>
    <cellStyle name="20% - アクセント 3 8 2 4" xfId="5288"/>
    <cellStyle name="20% - アクセント 3 8 2 4 2" xfId="11701"/>
    <cellStyle name="20% - アクセント 3 8 2 4 2 2" xfId="24516"/>
    <cellStyle name="20% - アクセント 3 8 2 4 3" xfId="18109"/>
    <cellStyle name="20% - アクセント 3 8 2 5" xfId="7528"/>
    <cellStyle name="20% - アクセント 3 8 2 5 2" xfId="20343"/>
    <cellStyle name="20% - アクセント 3 8 2 6" xfId="13936"/>
    <cellStyle name="20% - アクセント 3 8 3" xfId="1633"/>
    <cellStyle name="20% - アクセント 3 8 3 2" xfId="3664"/>
    <cellStyle name="20% - アクセント 3 8 3 2 2" xfId="10084"/>
    <cellStyle name="20% - アクセント 3 8 3 2 2 2" xfId="22899"/>
    <cellStyle name="20% - アクセント 3 8 3 2 3" xfId="16492"/>
    <cellStyle name="20% - アクセント 3 8 3 3" xfId="5828"/>
    <cellStyle name="20% - アクセント 3 8 3 3 2" xfId="12241"/>
    <cellStyle name="20% - アクセント 3 8 3 3 2 2" xfId="25056"/>
    <cellStyle name="20% - アクセント 3 8 3 3 3" xfId="18649"/>
    <cellStyle name="20% - アクセント 3 8 3 4" xfId="8059"/>
    <cellStyle name="20% - アクセント 3 8 3 4 2" xfId="20874"/>
    <cellStyle name="20% - アクセント 3 8 3 5" xfId="14467"/>
    <cellStyle name="20% - アクセント 3 8 4" xfId="2642"/>
    <cellStyle name="20% - アクセント 3 8 4 2" xfId="9065"/>
    <cellStyle name="20% - アクセント 3 8 4 2 2" xfId="21880"/>
    <cellStyle name="20% - アクセント 3 8 4 3" xfId="15473"/>
    <cellStyle name="20% - アクセント 3 8 5" xfId="4806"/>
    <cellStyle name="20% - アクセント 3 8 5 2" xfId="11219"/>
    <cellStyle name="20% - アクセント 3 8 5 2 2" xfId="24034"/>
    <cellStyle name="20% - アクセント 3 8 5 3" xfId="17627"/>
    <cellStyle name="20% - アクセント 3 8 6" xfId="6967"/>
    <cellStyle name="20% - アクセント 3 8 6 2" xfId="19782"/>
    <cellStyle name="20% - アクセント 3 8 7" xfId="13375"/>
    <cellStyle name="20% - アクセント 3 9" xfId="739"/>
    <cellStyle name="20% - アクセント 3 9 2" xfId="872"/>
    <cellStyle name="20% - アクセント 3 9 2 2" xfId="1894"/>
    <cellStyle name="20% - アクセント 3 9 2 2 2" xfId="3925"/>
    <cellStyle name="20% - アクセント 3 9 2 2 2 2" xfId="10345"/>
    <cellStyle name="20% - アクセント 3 9 2 2 2 2 2" xfId="23160"/>
    <cellStyle name="20% - アクセント 3 9 2 2 2 3" xfId="16753"/>
    <cellStyle name="20% - アクセント 3 9 2 2 3" xfId="6089"/>
    <cellStyle name="20% - アクセント 3 9 2 2 3 2" xfId="12502"/>
    <cellStyle name="20% - アクセント 3 9 2 2 3 2 2" xfId="25317"/>
    <cellStyle name="20% - アクセント 3 9 2 2 3 3" xfId="18910"/>
    <cellStyle name="20% - アクセント 3 9 2 2 4" xfId="8320"/>
    <cellStyle name="20% - アクセント 3 9 2 2 4 2" xfId="21135"/>
    <cellStyle name="20% - アクセント 3 9 2 2 5" xfId="14728"/>
    <cellStyle name="20% - アクセント 3 9 2 3" xfId="2903"/>
    <cellStyle name="20% - アクセント 3 9 2 3 2" xfId="9326"/>
    <cellStyle name="20% - アクセント 3 9 2 3 2 2" xfId="22141"/>
    <cellStyle name="20% - アクセント 3 9 2 3 3" xfId="15734"/>
    <cellStyle name="20% - アクセント 3 9 2 4" xfId="5067"/>
    <cellStyle name="20% - アクセント 3 9 2 4 2" xfId="11480"/>
    <cellStyle name="20% - アクセント 3 9 2 4 2 2" xfId="24295"/>
    <cellStyle name="20% - アクセント 3 9 2 4 3" xfId="17888"/>
    <cellStyle name="20% - アクセント 3 9 2 5" xfId="7325"/>
    <cellStyle name="20% - アクセント 3 9 2 5 2" xfId="20140"/>
    <cellStyle name="20% - アクセント 3 9 2 6" xfId="13733"/>
    <cellStyle name="20% - アクセント 3 9 3" xfId="1415"/>
    <cellStyle name="20% - アクセント 3 9 3 2" xfId="3447"/>
    <cellStyle name="20% - アクセント 3 9 3 2 2" xfId="9867"/>
    <cellStyle name="20% - アクセント 3 9 3 2 2 2" xfId="22682"/>
    <cellStyle name="20% - アクセント 3 9 3 2 3" xfId="16275"/>
    <cellStyle name="20% - アクセント 3 9 3 3" xfId="5611"/>
    <cellStyle name="20% - アクセント 3 9 3 3 2" xfId="12024"/>
    <cellStyle name="20% - アクセント 3 9 3 3 2 2" xfId="24839"/>
    <cellStyle name="20% - アクセント 3 9 3 3 3" xfId="18432"/>
    <cellStyle name="20% - アクセント 3 9 3 4" xfId="7842"/>
    <cellStyle name="20% - アクセント 3 9 3 4 2" xfId="20657"/>
    <cellStyle name="20% - アクセント 3 9 3 5" xfId="14250"/>
    <cellStyle name="20% - アクセント 3 9 4" xfId="2425"/>
    <cellStyle name="20% - アクセント 3 9 4 2" xfId="8848"/>
    <cellStyle name="20% - アクセント 3 9 4 2 2" xfId="21663"/>
    <cellStyle name="20% - アクセント 3 9 4 3" xfId="15256"/>
    <cellStyle name="20% - アクセント 3 9 5" xfId="4589"/>
    <cellStyle name="20% - アクセント 3 9 5 2" xfId="11002"/>
    <cellStyle name="20% - アクセント 3 9 5 2 2" xfId="23817"/>
    <cellStyle name="20% - アクセント 3 9 5 3" xfId="17410"/>
    <cellStyle name="20% - アクセント 3 9 6" xfId="7193"/>
    <cellStyle name="20% - アクセント 3 9 6 2" xfId="20008"/>
    <cellStyle name="20% - アクセント 3 9 7" xfId="13601"/>
    <cellStyle name="20% - アクセント 4" xfId="27" builtinId="42" customBuiltin="1"/>
    <cellStyle name="20% - アクセント 4 10" xfId="832"/>
    <cellStyle name="20% - アクセント 4 10 2" xfId="1850"/>
    <cellStyle name="20% - アクセント 4 10 2 2" xfId="3881"/>
    <cellStyle name="20% - アクセント 4 10 2 2 2" xfId="10301"/>
    <cellStyle name="20% - アクセント 4 10 2 2 2 2" xfId="23116"/>
    <cellStyle name="20% - アクセント 4 10 2 2 3" xfId="16709"/>
    <cellStyle name="20% - アクセント 4 10 2 3" xfId="6045"/>
    <cellStyle name="20% - アクセント 4 10 2 3 2" xfId="12458"/>
    <cellStyle name="20% - アクセント 4 10 2 3 2 2" xfId="25273"/>
    <cellStyle name="20% - アクセント 4 10 2 3 3" xfId="18866"/>
    <cellStyle name="20% - アクセント 4 10 2 4" xfId="8276"/>
    <cellStyle name="20% - アクセント 4 10 2 4 2" xfId="21091"/>
    <cellStyle name="20% - アクセント 4 10 2 5" xfId="14684"/>
    <cellStyle name="20% - アクセント 4 10 3" xfId="2859"/>
    <cellStyle name="20% - アクセント 4 10 3 2" xfId="9282"/>
    <cellStyle name="20% - アクセント 4 10 3 2 2" xfId="22097"/>
    <cellStyle name="20% - アクセント 4 10 3 3" xfId="15690"/>
    <cellStyle name="20% - アクセント 4 10 4" xfId="5023"/>
    <cellStyle name="20% - アクセント 4 10 4 2" xfId="11436"/>
    <cellStyle name="20% - アクセント 4 10 4 2 2" xfId="24251"/>
    <cellStyle name="20% - アクセント 4 10 4 3" xfId="17844"/>
    <cellStyle name="20% - アクセント 4 10 5" xfId="7285"/>
    <cellStyle name="20% - アクセント 4 10 5 2" xfId="20100"/>
    <cellStyle name="20% - アクセント 4 10 6" xfId="13693"/>
    <cellStyle name="20% - アクセント 4 11" xfId="1306"/>
    <cellStyle name="20% - アクセント 4 11 2" xfId="3353"/>
    <cellStyle name="20% - アクセント 4 11 2 2" xfId="9776"/>
    <cellStyle name="20% - アクセント 4 11 2 2 2" xfId="22591"/>
    <cellStyle name="20% - アクセント 4 11 2 3" xfId="16184"/>
    <cellStyle name="20% - アクセント 4 11 3" xfId="5517"/>
    <cellStyle name="20% - アクセント 4 11 3 2" xfId="11930"/>
    <cellStyle name="20% - アクセント 4 11 3 2 2" xfId="24745"/>
    <cellStyle name="20% - アクセント 4 11 3 3" xfId="18338"/>
    <cellStyle name="20% - アクセント 4 11 4" xfId="7754"/>
    <cellStyle name="20% - アクセント 4 11 4 2" xfId="20569"/>
    <cellStyle name="20% - アクセント 4 11 5" xfId="14162"/>
    <cellStyle name="20% - アクセント 4 12" xfId="2347"/>
    <cellStyle name="20% - アクセント 4 12 2" xfId="8770"/>
    <cellStyle name="20% - アクセント 4 12 2 2" xfId="21585"/>
    <cellStyle name="20% - アクセント 4 12 3" xfId="15178"/>
    <cellStyle name="20% - アクセント 4 13" xfId="4480"/>
    <cellStyle name="20% - アクセント 4 13 2" xfId="10893"/>
    <cellStyle name="20% - アクセント 4 13 2 2" xfId="23708"/>
    <cellStyle name="20% - アクセント 4 13 3" xfId="17301"/>
    <cellStyle name="20% - アクセント 4 14" xfId="679"/>
    <cellStyle name="20% - アクセント 4 14 2" xfId="7141"/>
    <cellStyle name="20% - アクセント 4 14 2 2" xfId="19956"/>
    <cellStyle name="20% - アクセント 4 14 3" xfId="13549"/>
    <cellStyle name="20% - アクセント 4 15" xfId="6532"/>
    <cellStyle name="20% - アクセント 4 15 2" xfId="12945"/>
    <cellStyle name="20% - アクセント 4 15 2 2" xfId="25760"/>
    <cellStyle name="20% - アクセント 4 15 3" xfId="19353"/>
    <cellStyle name="20% - アクセント 4 16" xfId="6649"/>
    <cellStyle name="20% - アクセント 4 16 2" xfId="19464"/>
    <cellStyle name="20% - アクセント 4 17" xfId="13048"/>
    <cellStyle name="20% - アクセント 4 2" xfId="54"/>
    <cellStyle name="20% - アクセント 4 3" xfId="218"/>
    <cellStyle name="20% - アクセント 4 3 10" xfId="13132"/>
    <cellStyle name="20% - アクセント 4 3 2" xfId="310"/>
    <cellStyle name="20% - アクセント 4 3 2 2" xfId="1200"/>
    <cellStyle name="20% - アクセント 4 3 2 2 2" xfId="2240"/>
    <cellStyle name="20% - アクセント 4 3 2 2 2 2" xfId="4271"/>
    <cellStyle name="20% - アクセント 4 3 2 2 2 2 2" xfId="10691"/>
    <cellStyle name="20% - アクセント 4 3 2 2 2 2 2 2" xfId="23506"/>
    <cellStyle name="20% - アクセント 4 3 2 2 2 2 3" xfId="17099"/>
    <cellStyle name="20% - アクセント 4 3 2 2 2 3" xfId="6435"/>
    <cellStyle name="20% - アクセント 4 3 2 2 2 3 2" xfId="12848"/>
    <cellStyle name="20% - アクセント 4 3 2 2 2 3 2 2" xfId="25663"/>
    <cellStyle name="20% - アクセント 4 3 2 2 2 3 3" xfId="19256"/>
    <cellStyle name="20% - アクセント 4 3 2 2 2 4" xfId="8666"/>
    <cellStyle name="20% - アクセント 4 3 2 2 2 4 2" xfId="21481"/>
    <cellStyle name="20% - アクセント 4 3 2 2 2 5" xfId="15074"/>
    <cellStyle name="20% - アクセント 4 3 2 2 3" xfId="3249"/>
    <cellStyle name="20% - アクセント 4 3 2 2 3 2" xfId="9672"/>
    <cellStyle name="20% - アクセント 4 3 2 2 3 2 2" xfId="22487"/>
    <cellStyle name="20% - アクセント 4 3 2 2 3 3" xfId="16080"/>
    <cellStyle name="20% - アクセント 4 3 2 2 4" xfId="5413"/>
    <cellStyle name="20% - アクセント 4 3 2 2 4 2" xfId="11826"/>
    <cellStyle name="20% - アクセント 4 3 2 2 4 2 2" xfId="24641"/>
    <cellStyle name="20% - アクセント 4 3 2 2 4 3" xfId="18234"/>
    <cellStyle name="20% - アクセント 4 3 2 2 5" xfId="7653"/>
    <cellStyle name="20% - アクセント 4 3 2 2 5 2" xfId="20468"/>
    <cellStyle name="20% - アクセント 4 3 2 2 6" xfId="14061"/>
    <cellStyle name="20% - アクセント 4 3 2 3" xfId="1758"/>
    <cellStyle name="20% - アクセント 4 3 2 3 2" xfId="3789"/>
    <cellStyle name="20% - アクセント 4 3 2 3 2 2" xfId="10209"/>
    <cellStyle name="20% - アクセント 4 3 2 3 2 2 2" xfId="23024"/>
    <cellStyle name="20% - アクセント 4 3 2 3 2 3" xfId="16617"/>
    <cellStyle name="20% - アクセント 4 3 2 3 3" xfId="5953"/>
    <cellStyle name="20% - アクセント 4 3 2 3 3 2" xfId="12366"/>
    <cellStyle name="20% - アクセント 4 3 2 3 3 2 2" xfId="25181"/>
    <cellStyle name="20% - アクセント 4 3 2 3 3 3" xfId="18774"/>
    <cellStyle name="20% - アクセント 4 3 2 3 4" xfId="8184"/>
    <cellStyle name="20% - アクセント 4 3 2 3 4 2" xfId="20999"/>
    <cellStyle name="20% - アクセント 4 3 2 3 5" xfId="14592"/>
    <cellStyle name="20% - アクセント 4 3 2 4" xfId="2767"/>
    <cellStyle name="20% - アクセント 4 3 2 4 2" xfId="9190"/>
    <cellStyle name="20% - アクセント 4 3 2 4 2 2" xfId="22005"/>
    <cellStyle name="20% - アクセント 4 3 2 4 3" xfId="15598"/>
    <cellStyle name="20% - アクセント 4 3 2 5" xfId="4931"/>
    <cellStyle name="20% - アクセント 4 3 2 5 2" xfId="11344"/>
    <cellStyle name="20% - アクセント 4 3 2 5 2 2" xfId="24159"/>
    <cellStyle name="20% - アクセント 4 3 2 5 3" xfId="17752"/>
    <cellStyle name="20% - アクセント 4 3 2 6" xfId="6801"/>
    <cellStyle name="20% - アクセント 4 3 2 6 2" xfId="19616"/>
    <cellStyle name="20% - アクセント 4 3 2 7" xfId="13209"/>
    <cellStyle name="20% - アクセント 4 3 3" xfId="372"/>
    <cellStyle name="20% - アクセント 4 3 3 2" xfId="2052"/>
    <cellStyle name="20% - アクセント 4 3 3 2 2" xfId="4083"/>
    <cellStyle name="20% - アクセント 4 3 3 2 2 2" xfId="10503"/>
    <cellStyle name="20% - アクセント 4 3 3 2 2 2 2" xfId="23318"/>
    <cellStyle name="20% - アクセント 4 3 3 2 2 3" xfId="16911"/>
    <cellStyle name="20% - アクセント 4 3 3 2 3" xfId="6247"/>
    <cellStyle name="20% - アクセント 4 3 3 2 3 2" xfId="12660"/>
    <cellStyle name="20% - アクセント 4 3 3 2 3 2 2" xfId="25475"/>
    <cellStyle name="20% - アクセント 4 3 3 2 3 3" xfId="19068"/>
    <cellStyle name="20% - アクセント 4 3 3 2 4" xfId="8478"/>
    <cellStyle name="20% - アクセント 4 3 3 2 4 2" xfId="21293"/>
    <cellStyle name="20% - アクセント 4 3 3 2 5" xfId="14886"/>
    <cellStyle name="20% - アクセント 4 3 3 3" xfId="3061"/>
    <cellStyle name="20% - アクセント 4 3 3 3 2" xfId="9484"/>
    <cellStyle name="20% - アクセント 4 3 3 3 2 2" xfId="22299"/>
    <cellStyle name="20% - アクセント 4 3 3 3 3" xfId="15892"/>
    <cellStyle name="20% - アクセント 4 3 3 4" xfId="5225"/>
    <cellStyle name="20% - アクセント 4 3 3 4 2" xfId="11638"/>
    <cellStyle name="20% - アクセント 4 3 3 4 2 2" xfId="24453"/>
    <cellStyle name="20% - アクセント 4 3 3 4 3" xfId="18046"/>
    <cellStyle name="20% - アクセント 4 3 3 5" xfId="6863"/>
    <cellStyle name="20% - アクセント 4 3 3 5 2" xfId="19678"/>
    <cellStyle name="20% - アクセント 4 3 3 6" xfId="13271"/>
    <cellStyle name="20% - アクセント 4 3 4" xfId="1573"/>
    <cellStyle name="20% - アクセント 4 3 4 2" xfId="3604"/>
    <cellStyle name="20% - アクセント 4 3 4 2 2" xfId="10024"/>
    <cellStyle name="20% - アクセント 4 3 4 2 2 2" xfId="22839"/>
    <cellStyle name="20% - アクセント 4 3 4 2 3" xfId="16432"/>
    <cellStyle name="20% - アクセント 4 3 4 3" xfId="5768"/>
    <cellStyle name="20% - アクセント 4 3 4 3 2" xfId="12181"/>
    <cellStyle name="20% - アクセント 4 3 4 3 2 2" xfId="24996"/>
    <cellStyle name="20% - アクセント 4 3 4 3 3" xfId="18589"/>
    <cellStyle name="20% - アクセント 4 3 4 4" xfId="7999"/>
    <cellStyle name="20% - アクセント 4 3 4 4 2" xfId="20814"/>
    <cellStyle name="20% - アクセント 4 3 4 5" xfId="14407"/>
    <cellStyle name="20% - アクセント 4 3 5" xfId="2582"/>
    <cellStyle name="20% - アクセント 4 3 5 2" xfId="9005"/>
    <cellStyle name="20% - アクセント 4 3 5 2 2" xfId="21820"/>
    <cellStyle name="20% - アクセント 4 3 5 3" xfId="15413"/>
    <cellStyle name="20% - アクセント 4 3 6" xfId="4746"/>
    <cellStyle name="20% - アクセント 4 3 6 2" xfId="11159"/>
    <cellStyle name="20% - アクセント 4 3 6 2 2" xfId="23974"/>
    <cellStyle name="20% - アクセント 4 3 6 3" xfId="17567"/>
    <cellStyle name="20% - アクセント 4 3 7" xfId="776"/>
    <cellStyle name="20% - アクセント 4 3 7 2" xfId="7229"/>
    <cellStyle name="20% - アクセント 4 3 7 2 2" xfId="20044"/>
    <cellStyle name="20% - アクセント 4 3 7 3" xfId="13637"/>
    <cellStyle name="20% - アクセント 4 3 8" xfId="6559"/>
    <cellStyle name="20% - アクセント 4 3 8 2" xfId="12972"/>
    <cellStyle name="20% - アクセント 4 3 8 2 2" xfId="25787"/>
    <cellStyle name="20% - アクセント 4 3 8 3" xfId="19380"/>
    <cellStyle name="20% - アクセント 4 3 9" xfId="6724"/>
    <cellStyle name="20% - アクセント 4 3 9 2" xfId="19539"/>
    <cellStyle name="20% - アクセント 4 4" xfId="250"/>
    <cellStyle name="20% - アクセント 4 4 2" xfId="622"/>
    <cellStyle name="20% - アクセント 4 4 2 2" xfId="1230"/>
    <cellStyle name="20% - アクセント 4 4 2 2 2" xfId="2270"/>
    <cellStyle name="20% - アクセント 4 4 2 2 2 2" xfId="4301"/>
    <cellStyle name="20% - アクセント 4 4 2 2 2 2 2" xfId="10721"/>
    <cellStyle name="20% - アクセント 4 4 2 2 2 2 2 2" xfId="23536"/>
    <cellStyle name="20% - アクセント 4 4 2 2 2 2 3" xfId="17129"/>
    <cellStyle name="20% - アクセント 4 4 2 2 2 3" xfId="6465"/>
    <cellStyle name="20% - アクセント 4 4 2 2 2 3 2" xfId="12878"/>
    <cellStyle name="20% - アクセント 4 4 2 2 2 3 2 2" xfId="25693"/>
    <cellStyle name="20% - アクセント 4 4 2 2 2 3 3" xfId="19286"/>
    <cellStyle name="20% - アクセント 4 4 2 2 2 4" xfId="8696"/>
    <cellStyle name="20% - アクセント 4 4 2 2 2 4 2" xfId="21511"/>
    <cellStyle name="20% - アクセント 4 4 2 2 2 5" xfId="15104"/>
    <cellStyle name="20% - アクセント 4 4 2 2 3" xfId="3279"/>
    <cellStyle name="20% - アクセント 4 4 2 2 3 2" xfId="9702"/>
    <cellStyle name="20% - アクセント 4 4 2 2 3 2 2" xfId="22517"/>
    <cellStyle name="20% - アクセント 4 4 2 2 3 3" xfId="16110"/>
    <cellStyle name="20% - アクセント 4 4 2 2 4" xfId="5443"/>
    <cellStyle name="20% - アクセント 4 4 2 2 4 2" xfId="11856"/>
    <cellStyle name="20% - アクセント 4 4 2 2 4 2 2" xfId="24671"/>
    <cellStyle name="20% - アクセント 4 4 2 2 4 3" xfId="18264"/>
    <cellStyle name="20% - アクセント 4 4 2 2 5" xfId="7683"/>
    <cellStyle name="20% - アクセント 4 4 2 2 5 2" xfId="20498"/>
    <cellStyle name="20% - アクセント 4 4 2 2 6" xfId="14091"/>
    <cellStyle name="20% - アクセント 4 4 2 3" xfId="1788"/>
    <cellStyle name="20% - アクセント 4 4 2 3 2" xfId="3819"/>
    <cellStyle name="20% - アクセント 4 4 2 3 2 2" xfId="10239"/>
    <cellStyle name="20% - アクセント 4 4 2 3 2 2 2" xfId="23054"/>
    <cellStyle name="20% - アクセント 4 4 2 3 2 3" xfId="16647"/>
    <cellStyle name="20% - アクセント 4 4 2 3 3" xfId="5983"/>
    <cellStyle name="20% - アクセント 4 4 2 3 3 2" xfId="12396"/>
    <cellStyle name="20% - アクセント 4 4 2 3 3 2 2" xfId="25211"/>
    <cellStyle name="20% - アクセント 4 4 2 3 3 3" xfId="18804"/>
    <cellStyle name="20% - アクセント 4 4 2 3 4" xfId="8214"/>
    <cellStyle name="20% - アクセント 4 4 2 3 4 2" xfId="21029"/>
    <cellStyle name="20% - アクセント 4 4 2 3 5" xfId="14622"/>
    <cellStyle name="20% - アクセント 4 4 2 4" xfId="2797"/>
    <cellStyle name="20% - アクセント 4 4 2 4 2" xfId="9220"/>
    <cellStyle name="20% - アクセント 4 4 2 4 2 2" xfId="22035"/>
    <cellStyle name="20% - アクセント 4 4 2 4 3" xfId="15628"/>
    <cellStyle name="20% - アクセント 4 4 2 5" xfId="4961"/>
    <cellStyle name="20% - アクセント 4 4 2 5 2" xfId="11374"/>
    <cellStyle name="20% - アクセント 4 4 2 5 2 2" xfId="24189"/>
    <cellStyle name="20% - アクセント 4 4 2 5 3" xfId="17782"/>
    <cellStyle name="20% - アクセント 4 4 2 6" xfId="7099"/>
    <cellStyle name="20% - アクセント 4 4 2 6 2" xfId="19914"/>
    <cellStyle name="20% - アクセント 4 4 2 7" xfId="13507"/>
    <cellStyle name="20% - アクセント 4 4 3" xfId="1045"/>
    <cellStyle name="20% - アクセント 4 4 3 2" xfId="2082"/>
    <cellStyle name="20% - アクセント 4 4 3 2 2" xfId="4113"/>
    <cellStyle name="20% - アクセント 4 4 3 2 2 2" xfId="10533"/>
    <cellStyle name="20% - アクセント 4 4 3 2 2 2 2" xfId="23348"/>
    <cellStyle name="20% - アクセント 4 4 3 2 2 3" xfId="16941"/>
    <cellStyle name="20% - アクセント 4 4 3 2 3" xfId="6277"/>
    <cellStyle name="20% - アクセント 4 4 3 2 3 2" xfId="12690"/>
    <cellStyle name="20% - アクセント 4 4 3 2 3 2 2" xfId="25505"/>
    <cellStyle name="20% - アクセント 4 4 3 2 3 3" xfId="19098"/>
    <cellStyle name="20% - アクセント 4 4 3 2 4" xfId="8508"/>
    <cellStyle name="20% - アクセント 4 4 3 2 4 2" xfId="21323"/>
    <cellStyle name="20% - アクセント 4 4 3 2 5" xfId="14916"/>
    <cellStyle name="20% - アクセント 4 4 3 3" xfId="3091"/>
    <cellStyle name="20% - アクセント 4 4 3 3 2" xfId="9514"/>
    <cellStyle name="20% - アクセント 4 4 3 3 2 2" xfId="22329"/>
    <cellStyle name="20% - アクセント 4 4 3 3 3" xfId="15922"/>
    <cellStyle name="20% - アクセント 4 4 3 4" xfId="5255"/>
    <cellStyle name="20% - アクセント 4 4 3 4 2" xfId="11668"/>
    <cellStyle name="20% - アクセント 4 4 3 4 2 2" xfId="24483"/>
    <cellStyle name="20% - アクセント 4 4 3 4 3" xfId="18076"/>
    <cellStyle name="20% - アクセント 4 4 3 5" xfId="7498"/>
    <cellStyle name="20% - アクセント 4 4 3 5 2" xfId="20313"/>
    <cellStyle name="20% - アクセント 4 4 3 6" xfId="13906"/>
    <cellStyle name="20% - アクセント 4 4 4" xfId="1602"/>
    <cellStyle name="20% - アクセント 4 4 4 2" xfId="3633"/>
    <cellStyle name="20% - アクセント 4 4 4 2 2" xfId="10053"/>
    <cellStyle name="20% - アクセント 4 4 4 2 2 2" xfId="22868"/>
    <cellStyle name="20% - アクセント 4 4 4 2 3" xfId="16461"/>
    <cellStyle name="20% - アクセント 4 4 4 3" xfId="5797"/>
    <cellStyle name="20% - アクセント 4 4 4 3 2" xfId="12210"/>
    <cellStyle name="20% - アクセント 4 4 4 3 2 2" xfId="25025"/>
    <cellStyle name="20% - アクセント 4 4 4 3 3" xfId="18618"/>
    <cellStyle name="20% - アクセント 4 4 4 4" xfId="8028"/>
    <cellStyle name="20% - アクセント 4 4 4 4 2" xfId="20843"/>
    <cellStyle name="20% - アクセント 4 4 4 5" xfId="14436"/>
    <cellStyle name="20% - アクセント 4 4 5" xfId="2611"/>
    <cellStyle name="20% - アクセント 4 4 5 2" xfId="9034"/>
    <cellStyle name="20% - アクセント 4 4 5 2 2" xfId="21849"/>
    <cellStyle name="20% - アクセント 4 4 5 3" xfId="15442"/>
    <cellStyle name="20% - アクセント 4 4 6" xfId="4775"/>
    <cellStyle name="20% - アクセント 4 4 6 2" xfId="11188"/>
    <cellStyle name="20% - アクセント 4 4 6 2 2" xfId="24003"/>
    <cellStyle name="20% - アクセント 4 4 6 3" xfId="17596"/>
    <cellStyle name="20% - アクセント 4 4 7" xfId="6751"/>
    <cellStyle name="20% - アクセント 4 4 7 2" xfId="19566"/>
    <cellStyle name="20% - アクセント 4 4 8" xfId="13159"/>
    <cellStyle name="20% - アクセント 4 5" xfId="345"/>
    <cellStyle name="20% - アクセント 4 5 2" xfId="567"/>
    <cellStyle name="20% - アクセント 4 5 2 2" xfId="1156"/>
    <cellStyle name="20% - アクセント 4 5 2 2 2" xfId="2196"/>
    <cellStyle name="20% - アクセント 4 5 2 2 2 2" xfId="4227"/>
    <cellStyle name="20% - アクセント 4 5 2 2 2 2 2" xfId="10647"/>
    <cellStyle name="20% - アクセント 4 5 2 2 2 2 2 2" xfId="23462"/>
    <cellStyle name="20% - アクセント 4 5 2 2 2 2 3" xfId="17055"/>
    <cellStyle name="20% - アクセント 4 5 2 2 2 3" xfId="6391"/>
    <cellStyle name="20% - アクセント 4 5 2 2 2 3 2" xfId="12804"/>
    <cellStyle name="20% - アクセント 4 5 2 2 2 3 2 2" xfId="25619"/>
    <cellStyle name="20% - アクセント 4 5 2 2 2 3 3" xfId="19212"/>
    <cellStyle name="20% - アクセント 4 5 2 2 2 4" xfId="8622"/>
    <cellStyle name="20% - アクセント 4 5 2 2 2 4 2" xfId="21437"/>
    <cellStyle name="20% - アクセント 4 5 2 2 2 5" xfId="15030"/>
    <cellStyle name="20% - アクセント 4 5 2 2 3" xfId="3205"/>
    <cellStyle name="20% - アクセント 4 5 2 2 3 2" xfId="9628"/>
    <cellStyle name="20% - アクセント 4 5 2 2 3 2 2" xfId="22443"/>
    <cellStyle name="20% - アクセント 4 5 2 2 3 3" xfId="16036"/>
    <cellStyle name="20% - アクセント 4 5 2 2 4" xfId="5369"/>
    <cellStyle name="20% - アクセント 4 5 2 2 4 2" xfId="11782"/>
    <cellStyle name="20% - アクセント 4 5 2 2 4 2 2" xfId="24597"/>
    <cellStyle name="20% - アクセント 4 5 2 2 4 3" xfId="18190"/>
    <cellStyle name="20% - アクセント 4 5 2 2 5" xfId="7609"/>
    <cellStyle name="20% - アクセント 4 5 2 2 5 2" xfId="20424"/>
    <cellStyle name="20% - アクセント 4 5 2 2 6" xfId="14017"/>
    <cellStyle name="20% - アクセント 4 5 2 3" xfId="1714"/>
    <cellStyle name="20% - アクセント 4 5 2 3 2" xfId="3745"/>
    <cellStyle name="20% - アクセント 4 5 2 3 2 2" xfId="10165"/>
    <cellStyle name="20% - アクセント 4 5 2 3 2 2 2" xfId="22980"/>
    <cellStyle name="20% - アクセント 4 5 2 3 2 3" xfId="16573"/>
    <cellStyle name="20% - アクセント 4 5 2 3 3" xfId="5909"/>
    <cellStyle name="20% - アクセント 4 5 2 3 3 2" xfId="12322"/>
    <cellStyle name="20% - アクセント 4 5 2 3 3 2 2" xfId="25137"/>
    <cellStyle name="20% - アクセント 4 5 2 3 3 3" xfId="18730"/>
    <cellStyle name="20% - アクセント 4 5 2 3 4" xfId="8140"/>
    <cellStyle name="20% - アクセント 4 5 2 3 4 2" xfId="20955"/>
    <cellStyle name="20% - アクセント 4 5 2 3 5" xfId="14548"/>
    <cellStyle name="20% - アクセント 4 5 2 4" xfId="2723"/>
    <cellStyle name="20% - アクセント 4 5 2 4 2" xfId="9146"/>
    <cellStyle name="20% - アクセント 4 5 2 4 2 2" xfId="21961"/>
    <cellStyle name="20% - アクセント 4 5 2 4 3" xfId="15554"/>
    <cellStyle name="20% - アクセント 4 5 2 5" xfId="4887"/>
    <cellStyle name="20% - アクセント 4 5 2 5 2" xfId="11300"/>
    <cellStyle name="20% - アクセント 4 5 2 5 2 2" xfId="24115"/>
    <cellStyle name="20% - アクセント 4 5 2 5 3" xfId="17708"/>
    <cellStyle name="20% - アクセント 4 5 2 6" xfId="7044"/>
    <cellStyle name="20% - アクセント 4 5 2 6 2" xfId="19859"/>
    <cellStyle name="20% - アクセント 4 5 2 7" xfId="13452"/>
    <cellStyle name="20% - アクセント 4 5 3" xfId="986"/>
    <cellStyle name="20% - アクセント 4 5 3 2" xfId="2008"/>
    <cellStyle name="20% - アクセント 4 5 3 2 2" xfId="4039"/>
    <cellStyle name="20% - アクセント 4 5 3 2 2 2" xfId="10459"/>
    <cellStyle name="20% - アクセント 4 5 3 2 2 2 2" xfId="23274"/>
    <cellStyle name="20% - アクセント 4 5 3 2 2 3" xfId="16867"/>
    <cellStyle name="20% - アクセント 4 5 3 2 3" xfId="6203"/>
    <cellStyle name="20% - アクセント 4 5 3 2 3 2" xfId="12616"/>
    <cellStyle name="20% - アクセント 4 5 3 2 3 2 2" xfId="25431"/>
    <cellStyle name="20% - アクセント 4 5 3 2 3 3" xfId="19024"/>
    <cellStyle name="20% - アクセント 4 5 3 2 4" xfId="8434"/>
    <cellStyle name="20% - アクセント 4 5 3 2 4 2" xfId="21249"/>
    <cellStyle name="20% - アクセント 4 5 3 2 5" xfId="14842"/>
    <cellStyle name="20% - アクセント 4 5 3 3" xfId="3017"/>
    <cellStyle name="20% - アクセント 4 5 3 3 2" xfId="9440"/>
    <cellStyle name="20% - アクセント 4 5 3 3 2 2" xfId="22255"/>
    <cellStyle name="20% - アクセント 4 5 3 3 3" xfId="15848"/>
    <cellStyle name="20% - アクセント 4 5 3 4" xfId="5181"/>
    <cellStyle name="20% - アクセント 4 5 3 4 2" xfId="11594"/>
    <cellStyle name="20% - アクセント 4 5 3 4 2 2" xfId="24409"/>
    <cellStyle name="20% - アクセント 4 5 3 4 3" xfId="18002"/>
    <cellStyle name="20% - アクセント 4 5 3 5" xfId="7439"/>
    <cellStyle name="20% - アクセント 4 5 3 5 2" xfId="20254"/>
    <cellStyle name="20% - アクセント 4 5 3 6" xfId="13847"/>
    <cellStyle name="20% - アクセント 4 5 4" xfId="1528"/>
    <cellStyle name="20% - アクセント 4 5 4 2" xfId="3560"/>
    <cellStyle name="20% - アクセント 4 5 4 2 2" xfId="9980"/>
    <cellStyle name="20% - アクセント 4 5 4 2 2 2" xfId="22795"/>
    <cellStyle name="20% - アクセント 4 5 4 2 3" xfId="16388"/>
    <cellStyle name="20% - アクセント 4 5 4 3" xfId="5724"/>
    <cellStyle name="20% - アクセント 4 5 4 3 2" xfId="12137"/>
    <cellStyle name="20% - アクセント 4 5 4 3 2 2" xfId="24952"/>
    <cellStyle name="20% - アクセント 4 5 4 3 3" xfId="18545"/>
    <cellStyle name="20% - アクセント 4 5 4 4" xfId="7955"/>
    <cellStyle name="20% - アクセント 4 5 4 4 2" xfId="20770"/>
    <cellStyle name="20% - アクセント 4 5 4 5" xfId="14363"/>
    <cellStyle name="20% - アクセント 4 5 5" xfId="2538"/>
    <cellStyle name="20% - アクセント 4 5 5 2" xfId="8961"/>
    <cellStyle name="20% - アクセント 4 5 5 2 2" xfId="21776"/>
    <cellStyle name="20% - アクセント 4 5 5 3" xfId="15369"/>
    <cellStyle name="20% - アクセント 4 5 6" xfId="4702"/>
    <cellStyle name="20% - アクセント 4 5 6 2" xfId="11115"/>
    <cellStyle name="20% - アクセント 4 5 6 2 2" xfId="23930"/>
    <cellStyle name="20% - アクセント 4 5 6 3" xfId="17523"/>
    <cellStyle name="20% - アクセント 4 5 7" xfId="6836"/>
    <cellStyle name="20% - アクセント 4 5 7 2" xfId="19651"/>
    <cellStyle name="20% - アクセント 4 5 8" xfId="13244"/>
    <cellStyle name="20% - アクセント 4 6" xfId="119"/>
    <cellStyle name="20% - アクセント 4 6 2" xfId="539"/>
    <cellStyle name="20% - アクセント 4 6 2 2" xfId="1128"/>
    <cellStyle name="20% - アクセント 4 6 2 2 2" xfId="2168"/>
    <cellStyle name="20% - アクセント 4 6 2 2 2 2" xfId="4199"/>
    <cellStyle name="20% - アクセント 4 6 2 2 2 2 2" xfId="10619"/>
    <cellStyle name="20% - アクセント 4 6 2 2 2 2 2 2" xfId="23434"/>
    <cellStyle name="20% - アクセント 4 6 2 2 2 2 3" xfId="17027"/>
    <cellStyle name="20% - アクセント 4 6 2 2 2 3" xfId="6363"/>
    <cellStyle name="20% - アクセント 4 6 2 2 2 3 2" xfId="12776"/>
    <cellStyle name="20% - アクセント 4 6 2 2 2 3 2 2" xfId="25591"/>
    <cellStyle name="20% - アクセント 4 6 2 2 2 3 3" xfId="19184"/>
    <cellStyle name="20% - アクセント 4 6 2 2 2 4" xfId="8594"/>
    <cellStyle name="20% - アクセント 4 6 2 2 2 4 2" xfId="21409"/>
    <cellStyle name="20% - アクセント 4 6 2 2 2 5" xfId="15002"/>
    <cellStyle name="20% - アクセント 4 6 2 2 3" xfId="3177"/>
    <cellStyle name="20% - アクセント 4 6 2 2 3 2" xfId="9600"/>
    <cellStyle name="20% - アクセント 4 6 2 2 3 2 2" xfId="22415"/>
    <cellStyle name="20% - アクセント 4 6 2 2 3 3" xfId="16008"/>
    <cellStyle name="20% - アクセント 4 6 2 2 4" xfId="5341"/>
    <cellStyle name="20% - アクセント 4 6 2 2 4 2" xfId="11754"/>
    <cellStyle name="20% - アクセント 4 6 2 2 4 2 2" xfId="24569"/>
    <cellStyle name="20% - アクセント 4 6 2 2 4 3" xfId="18162"/>
    <cellStyle name="20% - アクセント 4 6 2 2 5" xfId="7581"/>
    <cellStyle name="20% - アクセント 4 6 2 2 5 2" xfId="20396"/>
    <cellStyle name="20% - アクセント 4 6 2 2 6" xfId="13989"/>
    <cellStyle name="20% - アクセント 4 6 2 3" xfId="1686"/>
    <cellStyle name="20% - アクセント 4 6 2 3 2" xfId="3717"/>
    <cellStyle name="20% - アクセント 4 6 2 3 2 2" xfId="10137"/>
    <cellStyle name="20% - アクセント 4 6 2 3 2 2 2" xfId="22952"/>
    <cellStyle name="20% - アクセント 4 6 2 3 2 3" xfId="16545"/>
    <cellStyle name="20% - アクセント 4 6 2 3 3" xfId="5881"/>
    <cellStyle name="20% - アクセント 4 6 2 3 3 2" xfId="12294"/>
    <cellStyle name="20% - アクセント 4 6 2 3 3 2 2" xfId="25109"/>
    <cellStyle name="20% - アクセント 4 6 2 3 3 3" xfId="18702"/>
    <cellStyle name="20% - アクセント 4 6 2 3 4" xfId="8112"/>
    <cellStyle name="20% - アクセント 4 6 2 3 4 2" xfId="20927"/>
    <cellStyle name="20% - アクセント 4 6 2 3 5" xfId="14520"/>
    <cellStyle name="20% - アクセント 4 6 2 4" xfId="2695"/>
    <cellStyle name="20% - アクセント 4 6 2 4 2" xfId="9118"/>
    <cellStyle name="20% - アクセント 4 6 2 4 2 2" xfId="21933"/>
    <cellStyle name="20% - アクセント 4 6 2 4 3" xfId="15526"/>
    <cellStyle name="20% - アクセント 4 6 2 5" xfId="4859"/>
    <cellStyle name="20% - アクセント 4 6 2 5 2" xfId="11272"/>
    <cellStyle name="20% - アクセント 4 6 2 5 2 2" xfId="24087"/>
    <cellStyle name="20% - アクセント 4 6 2 5 3" xfId="17680"/>
    <cellStyle name="20% - アクセント 4 6 2 6" xfId="7016"/>
    <cellStyle name="20% - アクセント 4 6 2 6 2" xfId="19831"/>
    <cellStyle name="20% - アクセント 4 6 2 7" xfId="13424"/>
    <cellStyle name="20% - アクセント 4 6 3" xfId="949"/>
    <cellStyle name="20% - アクセント 4 6 3 2" xfId="1971"/>
    <cellStyle name="20% - アクセント 4 6 3 2 2" xfId="4002"/>
    <cellStyle name="20% - アクセント 4 6 3 2 2 2" xfId="10422"/>
    <cellStyle name="20% - アクセント 4 6 3 2 2 2 2" xfId="23237"/>
    <cellStyle name="20% - アクセント 4 6 3 2 2 3" xfId="16830"/>
    <cellStyle name="20% - アクセント 4 6 3 2 3" xfId="6166"/>
    <cellStyle name="20% - アクセント 4 6 3 2 3 2" xfId="12579"/>
    <cellStyle name="20% - アクセント 4 6 3 2 3 2 2" xfId="25394"/>
    <cellStyle name="20% - アクセント 4 6 3 2 3 3" xfId="18987"/>
    <cellStyle name="20% - アクセント 4 6 3 2 4" xfId="8397"/>
    <cellStyle name="20% - アクセント 4 6 3 2 4 2" xfId="21212"/>
    <cellStyle name="20% - アクセント 4 6 3 2 5" xfId="14805"/>
    <cellStyle name="20% - アクセント 4 6 3 3" xfId="2980"/>
    <cellStyle name="20% - アクセント 4 6 3 3 2" xfId="9403"/>
    <cellStyle name="20% - アクセント 4 6 3 3 2 2" xfId="22218"/>
    <cellStyle name="20% - アクセント 4 6 3 3 3" xfId="15811"/>
    <cellStyle name="20% - アクセント 4 6 3 4" xfId="5144"/>
    <cellStyle name="20% - アクセント 4 6 3 4 2" xfId="11557"/>
    <cellStyle name="20% - アクセント 4 6 3 4 2 2" xfId="24372"/>
    <cellStyle name="20% - アクセント 4 6 3 4 3" xfId="17965"/>
    <cellStyle name="20% - アクセント 4 6 3 5" xfId="7402"/>
    <cellStyle name="20% - アクセント 4 6 3 5 2" xfId="20217"/>
    <cellStyle name="20% - アクセント 4 6 3 6" xfId="13810"/>
    <cellStyle name="20% - アクセント 4 6 4" xfId="1492"/>
    <cellStyle name="20% - アクセント 4 6 4 2" xfId="3524"/>
    <cellStyle name="20% - アクセント 4 6 4 2 2" xfId="9944"/>
    <cellStyle name="20% - アクセント 4 6 4 2 2 2" xfId="22759"/>
    <cellStyle name="20% - アクセント 4 6 4 2 3" xfId="16352"/>
    <cellStyle name="20% - アクセント 4 6 4 3" xfId="5688"/>
    <cellStyle name="20% - アクセント 4 6 4 3 2" xfId="12101"/>
    <cellStyle name="20% - アクセント 4 6 4 3 2 2" xfId="24916"/>
    <cellStyle name="20% - アクセント 4 6 4 3 3" xfId="18509"/>
    <cellStyle name="20% - アクセント 4 6 4 4" xfId="7919"/>
    <cellStyle name="20% - アクセント 4 6 4 4 2" xfId="20734"/>
    <cellStyle name="20% - アクセント 4 6 4 5" xfId="14327"/>
    <cellStyle name="20% - アクセント 4 6 5" xfId="2502"/>
    <cellStyle name="20% - アクセント 4 6 5 2" xfId="8925"/>
    <cellStyle name="20% - アクセント 4 6 5 2 2" xfId="21740"/>
    <cellStyle name="20% - アクセント 4 6 5 3" xfId="15333"/>
    <cellStyle name="20% - アクセント 4 6 6" xfId="4666"/>
    <cellStyle name="20% - アクセント 4 6 6 2" xfId="11079"/>
    <cellStyle name="20% - アクセント 4 6 6 2 2" xfId="23894"/>
    <cellStyle name="20% - アクセント 4 6 6 3" xfId="17487"/>
    <cellStyle name="20% - アクセント 4 6 7" xfId="6669"/>
    <cellStyle name="20% - アクセント 4 6 7 2" xfId="19484"/>
    <cellStyle name="20% - アクセント 4 6 8" xfId="13077"/>
    <cellStyle name="20% - アクセント 4 7" xfId="156"/>
    <cellStyle name="20% - アクセント 4 7 2" xfId="905"/>
    <cellStyle name="20% - アクセント 4 7 2 2" xfId="1927"/>
    <cellStyle name="20% - アクセント 4 7 2 2 2" xfId="3958"/>
    <cellStyle name="20% - アクセント 4 7 2 2 2 2" xfId="10378"/>
    <cellStyle name="20% - アクセント 4 7 2 2 2 2 2" xfId="23193"/>
    <cellStyle name="20% - アクセント 4 7 2 2 2 3" xfId="16786"/>
    <cellStyle name="20% - アクセント 4 7 2 2 3" xfId="6122"/>
    <cellStyle name="20% - アクセント 4 7 2 2 3 2" xfId="12535"/>
    <cellStyle name="20% - アクセント 4 7 2 2 3 2 2" xfId="25350"/>
    <cellStyle name="20% - アクセント 4 7 2 2 3 3" xfId="18943"/>
    <cellStyle name="20% - アクセント 4 7 2 2 4" xfId="8353"/>
    <cellStyle name="20% - アクセント 4 7 2 2 4 2" xfId="21168"/>
    <cellStyle name="20% - アクセント 4 7 2 2 5" xfId="14761"/>
    <cellStyle name="20% - アクセント 4 7 2 3" xfId="2936"/>
    <cellStyle name="20% - アクセント 4 7 2 3 2" xfId="9359"/>
    <cellStyle name="20% - アクセント 4 7 2 3 2 2" xfId="22174"/>
    <cellStyle name="20% - アクセント 4 7 2 3 3" xfId="15767"/>
    <cellStyle name="20% - アクセント 4 7 2 4" xfId="5100"/>
    <cellStyle name="20% - アクセント 4 7 2 4 2" xfId="11513"/>
    <cellStyle name="20% - アクセント 4 7 2 4 2 2" xfId="24328"/>
    <cellStyle name="20% - アクセント 4 7 2 4 3" xfId="17921"/>
    <cellStyle name="20% - アクセント 4 7 2 5" xfId="7358"/>
    <cellStyle name="20% - アクセント 4 7 2 5 2" xfId="20173"/>
    <cellStyle name="20% - アクセント 4 7 2 6" xfId="13766"/>
    <cellStyle name="20% - アクセント 4 7 3" xfId="1448"/>
    <cellStyle name="20% - アクセント 4 7 3 2" xfId="3480"/>
    <cellStyle name="20% - アクセント 4 7 3 2 2" xfId="9900"/>
    <cellStyle name="20% - アクセント 4 7 3 2 2 2" xfId="22715"/>
    <cellStyle name="20% - アクセント 4 7 3 2 3" xfId="16308"/>
    <cellStyle name="20% - アクセント 4 7 3 3" xfId="5644"/>
    <cellStyle name="20% - アクセント 4 7 3 3 2" xfId="12057"/>
    <cellStyle name="20% - アクセント 4 7 3 3 2 2" xfId="24872"/>
    <cellStyle name="20% - アクセント 4 7 3 3 3" xfId="18465"/>
    <cellStyle name="20% - アクセント 4 7 3 4" xfId="7875"/>
    <cellStyle name="20% - アクセント 4 7 3 4 2" xfId="20690"/>
    <cellStyle name="20% - アクセント 4 7 3 5" xfId="14283"/>
    <cellStyle name="20% - アクセント 4 7 4" xfId="2458"/>
    <cellStyle name="20% - アクセント 4 7 4 2" xfId="8881"/>
    <cellStyle name="20% - アクセント 4 7 4 2 2" xfId="21696"/>
    <cellStyle name="20% - アクセント 4 7 4 3" xfId="15289"/>
    <cellStyle name="20% - アクセント 4 7 5" xfId="4622"/>
    <cellStyle name="20% - アクセント 4 7 5 2" xfId="11035"/>
    <cellStyle name="20% - アクセント 4 7 5 2 2" xfId="23850"/>
    <cellStyle name="20% - アクセント 4 7 5 3" xfId="17443"/>
    <cellStyle name="20% - アクセント 4 7 6" xfId="6681"/>
    <cellStyle name="20% - アクセント 4 7 6 2" xfId="19496"/>
    <cellStyle name="20% - アクセント 4 7 7" xfId="13089"/>
    <cellStyle name="20% - アクセント 4 8" xfId="492"/>
    <cellStyle name="20% - アクセント 4 8 2" xfId="1077"/>
    <cellStyle name="20% - アクセント 4 8 2 2" xfId="2117"/>
    <cellStyle name="20% - アクセント 4 8 2 2 2" xfId="4148"/>
    <cellStyle name="20% - アクセント 4 8 2 2 2 2" xfId="10568"/>
    <cellStyle name="20% - アクセント 4 8 2 2 2 2 2" xfId="23383"/>
    <cellStyle name="20% - アクセント 4 8 2 2 2 3" xfId="16976"/>
    <cellStyle name="20% - アクセント 4 8 2 2 3" xfId="6312"/>
    <cellStyle name="20% - アクセント 4 8 2 2 3 2" xfId="12725"/>
    <cellStyle name="20% - アクセント 4 8 2 2 3 2 2" xfId="25540"/>
    <cellStyle name="20% - アクセント 4 8 2 2 3 3" xfId="19133"/>
    <cellStyle name="20% - アクセント 4 8 2 2 4" xfId="8543"/>
    <cellStyle name="20% - アクセント 4 8 2 2 4 2" xfId="21358"/>
    <cellStyle name="20% - アクセント 4 8 2 2 5" xfId="14951"/>
    <cellStyle name="20% - アクセント 4 8 2 3" xfId="3126"/>
    <cellStyle name="20% - アクセント 4 8 2 3 2" xfId="9549"/>
    <cellStyle name="20% - アクセント 4 8 2 3 2 2" xfId="22364"/>
    <cellStyle name="20% - アクセント 4 8 2 3 3" xfId="15957"/>
    <cellStyle name="20% - アクセント 4 8 2 4" xfId="5290"/>
    <cellStyle name="20% - アクセント 4 8 2 4 2" xfId="11703"/>
    <cellStyle name="20% - アクセント 4 8 2 4 2 2" xfId="24518"/>
    <cellStyle name="20% - アクセント 4 8 2 4 3" xfId="18111"/>
    <cellStyle name="20% - アクセント 4 8 2 5" xfId="7530"/>
    <cellStyle name="20% - アクセント 4 8 2 5 2" xfId="20345"/>
    <cellStyle name="20% - アクセント 4 8 2 6" xfId="13938"/>
    <cellStyle name="20% - アクセント 4 8 3" xfId="1635"/>
    <cellStyle name="20% - アクセント 4 8 3 2" xfId="3666"/>
    <cellStyle name="20% - アクセント 4 8 3 2 2" xfId="10086"/>
    <cellStyle name="20% - アクセント 4 8 3 2 2 2" xfId="22901"/>
    <cellStyle name="20% - アクセント 4 8 3 2 3" xfId="16494"/>
    <cellStyle name="20% - アクセント 4 8 3 3" xfId="5830"/>
    <cellStyle name="20% - アクセント 4 8 3 3 2" xfId="12243"/>
    <cellStyle name="20% - アクセント 4 8 3 3 2 2" xfId="25058"/>
    <cellStyle name="20% - アクセント 4 8 3 3 3" xfId="18651"/>
    <cellStyle name="20% - アクセント 4 8 3 4" xfId="8061"/>
    <cellStyle name="20% - アクセント 4 8 3 4 2" xfId="20876"/>
    <cellStyle name="20% - アクセント 4 8 3 5" xfId="14469"/>
    <cellStyle name="20% - アクセント 4 8 4" xfId="2644"/>
    <cellStyle name="20% - アクセント 4 8 4 2" xfId="9067"/>
    <cellStyle name="20% - アクセント 4 8 4 2 2" xfId="21882"/>
    <cellStyle name="20% - アクセント 4 8 4 3" xfId="15475"/>
    <cellStyle name="20% - アクセント 4 8 5" xfId="4808"/>
    <cellStyle name="20% - アクセント 4 8 5 2" xfId="11221"/>
    <cellStyle name="20% - アクセント 4 8 5 2 2" xfId="24036"/>
    <cellStyle name="20% - アクセント 4 8 5 3" xfId="17629"/>
    <cellStyle name="20% - アクセント 4 8 6" xfId="6969"/>
    <cellStyle name="20% - アクセント 4 8 6 2" xfId="19784"/>
    <cellStyle name="20% - アクセント 4 8 7" xfId="13377"/>
    <cellStyle name="20% - アクセント 4 9" xfId="741"/>
    <cellStyle name="20% - アクセント 4 9 2" xfId="874"/>
    <cellStyle name="20% - アクセント 4 9 2 2" xfId="1896"/>
    <cellStyle name="20% - アクセント 4 9 2 2 2" xfId="3927"/>
    <cellStyle name="20% - アクセント 4 9 2 2 2 2" xfId="10347"/>
    <cellStyle name="20% - アクセント 4 9 2 2 2 2 2" xfId="23162"/>
    <cellStyle name="20% - アクセント 4 9 2 2 2 3" xfId="16755"/>
    <cellStyle name="20% - アクセント 4 9 2 2 3" xfId="6091"/>
    <cellStyle name="20% - アクセント 4 9 2 2 3 2" xfId="12504"/>
    <cellStyle name="20% - アクセント 4 9 2 2 3 2 2" xfId="25319"/>
    <cellStyle name="20% - アクセント 4 9 2 2 3 3" xfId="18912"/>
    <cellStyle name="20% - アクセント 4 9 2 2 4" xfId="8322"/>
    <cellStyle name="20% - アクセント 4 9 2 2 4 2" xfId="21137"/>
    <cellStyle name="20% - アクセント 4 9 2 2 5" xfId="14730"/>
    <cellStyle name="20% - アクセント 4 9 2 3" xfId="2905"/>
    <cellStyle name="20% - アクセント 4 9 2 3 2" xfId="9328"/>
    <cellStyle name="20% - アクセント 4 9 2 3 2 2" xfId="22143"/>
    <cellStyle name="20% - アクセント 4 9 2 3 3" xfId="15736"/>
    <cellStyle name="20% - アクセント 4 9 2 4" xfId="5069"/>
    <cellStyle name="20% - アクセント 4 9 2 4 2" xfId="11482"/>
    <cellStyle name="20% - アクセント 4 9 2 4 2 2" xfId="24297"/>
    <cellStyle name="20% - アクセント 4 9 2 4 3" xfId="17890"/>
    <cellStyle name="20% - アクセント 4 9 2 5" xfId="7327"/>
    <cellStyle name="20% - アクセント 4 9 2 5 2" xfId="20142"/>
    <cellStyle name="20% - アクセント 4 9 2 6" xfId="13735"/>
    <cellStyle name="20% - アクセント 4 9 3" xfId="1417"/>
    <cellStyle name="20% - アクセント 4 9 3 2" xfId="3449"/>
    <cellStyle name="20% - アクセント 4 9 3 2 2" xfId="9869"/>
    <cellStyle name="20% - アクセント 4 9 3 2 2 2" xfId="22684"/>
    <cellStyle name="20% - アクセント 4 9 3 2 3" xfId="16277"/>
    <cellStyle name="20% - アクセント 4 9 3 3" xfId="5613"/>
    <cellStyle name="20% - アクセント 4 9 3 3 2" xfId="12026"/>
    <cellStyle name="20% - アクセント 4 9 3 3 2 2" xfId="24841"/>
    <cellStyle name="20% - アクセント 4 9 3 3 3" xfId="18434"/>
    <cellStyle name="20% - アクセント 4 9 3 4" xfId="7844"/>
    <cellStyle name="20% - アクセント 4 9 3 4 2" xfId="20659"/>
    <cellStyle name="20% - アクセント 4 9 3 5" xfId="14252"/>
    <cellStyle name="20% - アクセント 4 9 4" xfId="2427"/>
    <cellStyle name="20% - アクセント 4 9 4 2" xfId="8850"/>
    <cellStyle name="20% - アクセント 4 9 4 2 2" xfId="21665"/>
    <cellStyle name="20% - アクセント 4 9 4 3" xfId="15258"/>
    <cellStyle name="20% - アクセント 4 9 5" xfId="4591"/>
    <cellStyle name="20% - アクセント 4 9 5 2" xfId="11004"/>
    <cellStyle name="20% - アクセント 4 9 5 2 2" xfId="23819"/>
    <cellStyle name="20% - アクセント 4 9 5 3" xfId="17412"/>
    <cellStyle name="20% - アクセント 4 9 6" xfId="7195"/>
    <cellStyle name="20% - アクセント 4 9 6 2" xfId="20010"/>
    <cellStyle name="20% - アクセント 4 9 7" xfId="13603"/>
    <cellStyle name="20% - アクセント 5" xfId="30" builtinId="46" customBuiltin="1"/>
    <cellStyle name="20% - アクセント 5 10" xfId="834"/>
    <cellStyle name="20% - アクセント 5 10 2" xfId="1852"/>
    <cellStyle name="20% - アクセント 5 10 2 2" xfId="3883"/>
    <cellStyle name="20% - アクセント 5 10 2 2 2" xfId="10303"/>
    <cellStyle name="20% - アクセント 5 10 2 2 2 2" xfId="23118"/>
    <cellStyle name="20% - アクセント 5 10 2 2 3" xfId="16711"/>
    <cellStyle name="20% - アクセント 5 10 2 3" xfId="6047"/>
    <cellStyle name="20% - アクセント 5 10 2 3 2" xfId="12460"/>
    <cellStyle name="20% - アクセント 5 10 2 3 2 2" xfId="25275"/>
    <cellStyle name="20% - アクセント 5 10 2 3 3" xfId="18868"/>
    <cellStyle name="20% - アクセント 5 10 2 4" xfId="8278"/>
    <cellStyle name="20% - アクセント 5 10 2 4 2" xfId="21093"/>
    <cellStyle name="20% - アクセント 5 10 2 5" xfId="14686"/>
    <cellStyle name="20% - アクセント 5 10 3" xfId="2861"/>
    <cellStyle name="20% - アクセント 5 10 3 2" xfId="9284"/>
    <cellStyle name="20% - アクセント 5 10 3 2 2" xfId="22099"/>
    <cellStyle name="20% - アクセント 5 10 3 3" xfId="15692"/>
    <cellStyle name="20% - アクセント 5 10 4" xfId="5025"/>
    <cellStyle name="20% - アクセント 5 10 4 2" xfId="11438"/>
    <cellStyle name="20% - アクセント 5 10 4 2 2" xfId="24253"/>
    <cellStyle name="20% - アクセント 5 10 4 3" xfId="17846"/>
    <cellStyle name="20% - アクセント 5 10 5" xfId="7287"/>
    <cellStyle name="20% - アクセント 5 10 5 2" xfId="20102"/>
    <cellStyle name="20% - アクセント 5 10 6" xfId="13695"/>
    <cellStyle name="20% - アクセント 5 11" xfId="1308"/>
    <cellStyle name="20% - アクセント 5 11 2" xfId="3355"/>
    <cellStyle name="20% - アクセント 5 11 2 2" xfId="9778"/>
    <cellStyle name="20% - アクセント 5 11 2 2 2" xfId="22593"/>
    <cellStyle name="20% - アクセント 5 11 2 3" xfId="16186"/>
    <cellStyle name="20% - アクセント 5 11 3" xfId="5519"/>
    <cellStyle name="20% - アクセント 5 11 3 2" xfId="11932"/>
    <cellStyle name="20% - アクセント 5 11 3 2 2" xfId="24747"/>
    <cellStyle name="20% - アクセント 5 11 3 3" xfId="18340"/>
    <cellStyle name="20% - アクセント 5 11 4" xfId="7756"/>
    <cellStyle name="20% - アクセント 5 11 4 2" xfId="20571"/>
    <cellStyle name="20% - アクセント 5 11 5" xfId="14164"/>
    <cellStyle name="20% - アクセント 5 12" xfId="2349"/>
    <cellStyle name="20% - アクセント 5 12 2" xfId="8772"/>
    <cellStyle name="20% - アクセント 5 12 2 2" xfId="21587"/>
    <cellStyle name="20% - アクセント 5 12 3" xfId="15180"/>
    <cellStyle name="20% - アクセント 5 13" xfId="4482"/>
    <cellStyle name="20% - アクセント 5 13 2" xfId="10895"/>
    <cellStyle name="20% - アクセント 5 13 2 2" xfId="23710"/>
    <cellStyle name="20% - アクセント 5 13 3" xfId="17303"/>
    <cellStyle name="20% - アクセント 5 14" xfId="681"/>
    <cellStyle name="20% - アクセント 5 14 2" xfId="7143"/>
    <cellStyle name="20% - アクセント 5 14 2 2" xfId="19958"/>
    <cellStyle name="20% - アクセント 5 14 3" xfId="13551"/>
    <cellStyle name="20% - アクセント 5 15" xfId="6534"/>
    <cellStyle name="20% - アクセント 5 15 2" xfId="12947"/>
    <cellStyle name="20% - アクセント 5 15 2 2" xfId="25762"/>
    <cellStyle name="20% - アクセント 5 15 3" xfId="19355"/>
    <cellStyle name="20% - アクセント 5 16" xfId="6651"/>
    <cellStyle name="20% - アクセント 5 16 2" xfId="19466"/>
    <cellStyle name="20% - アクセント 5 17" xfId="13050"/>
    <cellStyle name="20% - アクセント 5 2" xfId="55"/>
    <cellStyle name="20% - アクセント 5 3" xfId="220"/>
    <cellStyle name="20% - アクセント 5 3 10" xfId="13134"/>
    <cellStyle name="20% - アクセント 5 3 2" xfId="312"/>
    <cellStyle name="20% - アクセント 5 3 2 2" xfId="1202"/>
    <cellStyle name="20% - アクセント 5 3 2 2 2" xfId="2242"/>
    <cellStyle name="20% - アクセント 5 3 2 2 2 2" xfId="4273"/>
    <cellStyle name="20% - アクセント 5 3 2 2 2 2 2" xfId="10693"/>
    <cellStyle name="20% - アクセント 5 3 2 2 2 2 2 2" xfId="23508"/>
    <cellStyle name="20% - アクセント 5 3 2 2 2 2 3" xfId="17101"/>
    <cellStyle name="20% - アクセント 5 3 2 2 2 3" xfId="6437"/>
    <cellStyle name="20% - アクセント 5 3 2 2 2 3 2" xfId="12850"/>
    <cellStyle name="20% - アクセント 5 3 2 2 2 3 2 2" xfId="25665"/>
    <cellStyle name="20% - アクセント 5 3 2 2 2 3 3" xfId="19258"/>
    <cellStyle name="20% - アクセント 5 3 2 2 2 4" xfId="8668"/>
    <cellStyle name="20% - アクセント 5 3 2 2 2 4 2" xfId="21483"/>
    <cellStyle name="20% - アクセント 5 3 2 2 2 5" xfId="15076"/>
    <cellStyle name="20% - アクセント 5 3 2 2 3" xfId="3251"/>
    <cellStyle name="20% - アクセント 5 3 2 2 3 2" xfId="9674"/>
    <cellStyle name="20% - アクセント 5 3 2 2 3 2 2" xfId="22489"/>
    <cellStyle name="20% - アクセント 5 3 2 2 3 3" xfId="16082"/>
    <cellStyle name="20% - アクセント 5 3 2 2 4" xfId="5415"/>
    <cellStyle name="20% - アクセント 5 3 2 2 4 2" xfId="11828"/>
    <cellStyle name="20% - アクセント 5 3 2 2 4 2 2" xfId="24643"/>
    <cellStyle name="20% - アクセント 5 3 2 2 4 3" xfId="18236"/>
    <cellStyle name="20% - アクセント 5 3 2 2 5" xfId="7655"/>
    <cellStyle name="20% - アクセント 5 3 2 2 5 2" xfId="20470"/>
    <cellStyle name="20% - アクセント 5 3 2 2 6" xfId="14063"/>
    <cellStyle name="20% - アクセント 5 3 2 3" xfId="1760"/>
    <cellStyle name="20% - アクセント 5 3 2 3 2" xfId="3791"/>
    <cellStyle name="20% - アクセント 5 3 2 3 2 2" xfId="10211"/>
    <cellStyle name="20% - アクセント 5 3 2 3 2 2 2" xfId="23026"/>
    <cellStyle name="20% - アクセント 5 3 2 3 2 3" xfId="16619"/>
    <cellStyle name="20% - アクセント 5 3 2 3 3" xfId="5955"/>
    <cellStyle name="20% - アクセント 5 3 2 3 3 2" xfId="12368"/>
    <cellStyle name="20% - アクセント 5 3 2 3 3 2 2" xfId="25183"/>
    <cellStyle name="20% - アクセント 5 3 2 3 3 3" xfId="18776"/>
    <cellStyle name="20% - アクセント 5 3 2 3 4" xfId="8186"/>
    <cellStyle name="20% - アクセント 5 3 2 3 4 2" xfId="21001"/>
    <cellStyle name="20% - アクセント 5 3 2 3 5" xfId="14594"/>
    <cellStyle name="20% - アクセント 5 3 2 4" xfId="2769"/>
    <cellStyle name="20% - アクセント 5 3 2 4 2" xfId="9192"/>
    <cellStyle name="20% - アクセント 5 3 2 4 2 2" xfId="22007"/>
    <cellStyle name="20% - アクセント 5 3 2 4 3" xfId="15600"/>
    <cellStyle name="20% - アクセント 5 3 2 5" xfId="4933"/>
    <cellStyle name="20% - アクセント 5 3 2 5 2" xfId="11346"/>
    <cellStyle name="20% - アクセント 5 3 2 5 2 2" xfId="24161"/>
    <cellStyle name="20% - アクセント 5 3 2 5 3" xfId="17754"/>
    <cellStyle name="20% - アクセント 5 3 2 6" xfId="6803"/>
    <cellStyle name="20% - アクセント 5 3 2 6 2" xfId="19618"/>
    <cellStyle name="20% - アクセント 5 3 2 7" xfId="13211"/>
    <cellStyle name="20% - アクセント 5 3 3" xfId="374"/>
    <cellStyle name="20% - アクセント 5 3 3 2" xfId="2054"/>
    <cellStyle name="20% - アクセント 5 3 3 2 2" xfId="4085"/>
    <cellStyle name="20% - アクセント 5 3 3 2 2 2" xfId="10505"/>
    <cellStyle name="20% - アクセント 5 3 3 2 2 2 2" xfId="23320"/>
    <cellStyle name="20% - アクセント 5 3 3 2 2 3" xfId="16913"/>
    <cellStyle name="20% - アクセント 5 3 3 2 3" xfId="6249"/>
    <cellStyle name="20% - アクセント 5 3 3 2 3 2" xfId="12662"/>
    <cellStyle name="20% - アクセント 5 3 3 2 3 2 2" xfId="25477"/>
    <cellStyle name="20% - アクセント 5 3 3 2 3 3" xfId="19070"/>
    <cellStyle name="20% - アクセント 5 3 3 2 4" xfId="8480"/>
    <cellStyle name="20% - アクセント 5 3 3 2 4 2" xfId="21295"/>
    <cellStyle name="20% - アクセント 5 3 3 2 5" xfId="14888"/>
    <cellStyle name="20% - アクセント 5 3 3 3" xfId="3063"/>
    <cellStyle name="20% - アクセント 5 3 3 3 2" xfId="9486"/>
    <cellStyle name="20% - アクセント 5 3 3 3 2 2" xfId="22301"/>
    <cellStyle name="20% - アクセント 5 3 3 3 3" xfId="15894"/>
    <cellStyle name="20% - アクセント 5 3 3 4" xfId="5227"/>
    <cellStyle name="20% - アクセント 5 3 3 4 2" xfId="11640"/>
    <cellStyle name="20% - アクセント 5 3 3 4 2 2" xfId="24455"/>
    <cellStyle name="20% - アクセント 5 3 3 4 3" xfId="18048"/>
    <cellStyle name="20% - アクセント 5 3 3 5" xfId="6865"/>
    <cellStyle name="20% - アクセント 5 3 3 5 2" xfId="19680"/>
    <cellStyle name="20% - アクセント 5 3 3 6" xfId="13273"/>
    <cellStyle name="20% - アクセント 5 3 4" xfId="1575"/>
    <cellStyle name="20% - アクセント 5 3 4 2" xfId="3606"/>
    <cellStyle name="20% - アクセント 5 3 4 2 2" xfId="10026"/>
    <cellStyle name="20% - アクセント 5 3 4 2 2 2" xfId="22841"/>
    <cellStyle name="20% - アクセント 5 3 4 2 3" xfId="16434"/>
    <cellStyle name="20% - アクセント 5 3 4 3" xfId="5770"/>
    <cellStyle name="20% - アクセント 5 3 4 3 2" xfId="12183"/>
    <cellStyle name="20% - アクセント 5 3 4 3 2 2" xfId="24998"/>
    <cellStyle name="20% - アクセント 5 3 4 3 3" xfId="18591"/>
    <cellStyle name="20% - アクセント 5 3 4 4" xfId="8001"/>
    <cellStyle name="20% - アクセント 5 3 4 4 2" xfId="20816"/>
    <cellStyle name="20% - アクセント 5 3 4 5" xfId="14409"/>
    <cellStyle name="20% - アクセント 5 3 5" xfId="2584"/>
    <cellStyle name="20% - アクセント 5 3 5 2" xfId="9007"/>
    <cellStyle name="20% - アクセント 5 3 5 2 2" xfId="21822"/>
    <cellStyle name="20% - アクセント 5 3 5 3" xfId="15415"/>
    <cellStyle name="20% - アクセント 5 3 6" xfId="4748"/>
    <cellStyle name="20% - アクセント 5 3 6 2" xfId="11161"/>
    <cellStyle name="20% - アクセント 5 3 6 2 2" xfId="23976"/>
    <cellStyle name="20% - アクセント 5 3 6 3" xfId="17569"/>
    <cellStyle name="20% - アクセント 5 3 7" xfId="778"/>
    <cellStyle name="20% - アクセント 5 3 7 2" xfId="7231"/>
    <cellStyle name="20% - アクセント 5 3 7 2 2" xfId="20046"/>
    <cellStyle name="20% - アクセント 5 3 7 3" xfId="13639"/>
    <cellStyle name="20% - アクセント 5 3 8" xfId="6561"/>
    <cellStyle name="20% - アクセント 5 3 8 2" xfId="12974"/>
    <cellStyle name="20% - アクセント 5 3 8 2 2" xfId="25789"/>
    <cellStyle name="20% - アクセント 5 3 8 3" xfId="19382"/>
    <cellStyle name="20% - アクセント 5 3 9" xfId="6726"/>
    <cellStyle name="20% - アクセント 5 3 9 2" xfId="19541"/>
    <cellStyle name="20% - アクセント 5 4" xfId="252"/>
    <cellStyle name="20% - アクセント 5 4 2" xfId="623"/>
    <cellStyle name="20% - アクセント 5 4 2 2" xfId="1232"/>
    <cellStyle name="20% - アクセント 5 4 2 2 2" xfId="2272"/>
    <cellStyle name="20% - アクセント 5 4 2 2 2 2" xfId="4303"/>
    <cellStyle name="20% - アクセント 5 4 2 2 2 2 2" xfId="10723"/>
    <cellStyle name="20% - アクセント 5 4 2 2 2 2 2 2" xfId="23538"/>
    <cellStyle name="20% - アクセント 5 4 2 2 2 2 3" xfId="17131"/>
    <cellStyle name="20% - アクセント 5 4 2 2 2 3" xfId="6467"/>
    <cellStyle name="20% - アクセント 5 4 2 2 2 3 2" xfId="12880"/>
    <cellStyle name="20% - アクセント 5 4 2 2 2 3 2 2" xfId="25695"/>
    <cellStyle name="20% - アクセント 5 4 2 2 2 3 3" xfId="19288"/>
    <cellStyle name="20% - アクセント 5 4 2 2 2 4" xfId="8698"/>
    <cellStyle name="20% - アクセント 5 4 2 2 2 4 2" xfId="21513"/>
    <cellStyle name="20% - アクセント 5 4 2 2 2 5" xfId="15106"/>
    <cellStyle name="20% - アクセント 5 4 2 2 3" xfId="3281"/>
    <cellStyle name="20% - アクセント 5 4 2 2 3 2" xfId="9704"/>
    <cellStyle name="20% - アクセント 5 4 2 2 3 2 2" xfId="22519"/>
    <cellStyle name="20% - アクセント 5 4 2 2 3 3" xfId="16112"/>
    <cellStyle name="20% - アクセント 5 4 2 2 4" xfId="5445"/>
    <cellStyle name="20% - アクセント 5 4 2 2 4 2" xfId="11858"/>
    <cellStyle name="20% - アクセント 5 4 2 2 4 2 2" xfId="24673"/>
    <cellStyle name="20% - アクセント 5 4 2 2 4 3" xfId="18266"/>
    <cellStyle name="20% - アクセント 5 4 2 2 5" xfId="7685"/>
    <cellStyle name="20% - アクセント 5 4 2 2 5 2" xfId="20500"/>
    <cellStyle name="20% - アクセント 5 4 2 2 6" xfId="14093"/>
    <cellStyle name="20% - アクセント 5 4 2 3" xfId="1790"/>
    <cellStyle name="20% - アクセント 5 4 2 3 2" xfId="3821"/>
    <cellStyle name="20% - アクセント 5 4 2 3 2 2" xfId="10241"/>
    <cellStyle name="20% - アクセント 5 4 2 3 2 2 2" xfId="23056"/>
    <cellStyle name="20% - アクセント 5 4 2 3 2 3" xfId="16649"/>
    <cellStyle name="20% - アクセント 5 4 2 3 3" xfId="5985"/>
    <cellStyle name="20% - アクセント 5 4 2 3 3 2" xfId="12398"/>
    <cellStyle name="20% - アクセント 5 4 2 3 3 2 2" xfId="25213"/>
    <cellStyle name="20% - アクセント 5 4 2 3 3 3" xfId="18806"/>
    <cellStyle name="20% - アクセント 5 4 2 3 4" xfId="8216"/>
    <cellStyle name="20% - アクセント 5 4 2 3 4 2" xfId="21031"/>
    <cellStyle name="20% - アクセント 5 4 2 3 5" xfId="14624"/>
    <cellStyle name="20% - アクセント 5 4 2 4" xfId="2799"/>
    <cellStyle name="20% - アクセント 5 4 2 4 2" xfId="9222"/>
    <cellStyle name="20% - アクセント 5 4 2 4 2 2" xfId="22037"/>
    <cellStyle name="20% - アクセント 5 4 2 4 3" xfId="15630"/>
    <cellStyle name="20% - アクセント 5 4 2 5" xfId="4963"/>
    <cellStyle name="20% - アクセント 5 4 2 5 2" xfId="11376"/>
    <cellStyle name="20% - アクセント 5 4 2 5 2 2" xfId="24191"/>
    <cellStyle name="20% - アクセント 5 4 2 5 3" xfId="17784"/>
    <cellStyle name="20% - アクセント 5 4 2 6" xfId="7100"/>
    <cellStyle name="20% - アクセント 5 4 2 6 2" xfId="19915"/>
    <cellStyle name="20% - アクセント 5 4 2 7" xfId="13508"/>
    <cellStyle name="20% - アクセント 5 4 3" xfId="1046"/>
    <cellStyle name="20% - アクセント 5 4 3 2" xfId="2084"/>
    <cellStyle name="20% - アクセント 5 4 3 2 2" xfId="4115"/>
    <cellStyle name="20% - アクセント 5 4 3 2 2 2" xfId="10535"/>
    <cellStyle name="20% - アクセント 5 4 3 2 2 2 2" xfId="23350"/>
    <cellStyle name="20% - アクセント 5 4 3 2 2 3" xfId="16943"/>
    <cellStyle name="20% - アクセント 5 4 3 2 3" xfId="6279"/>
    <cellStyle name="20% - アクセント 5 4 3 2 3 2" xfId="12692"/>
    <cellStyle name="20% - アクセント 5 4 3 2 3 2 2" xfId="25507"/>
    <cellStyle name="20% - アクセント 5 4 3 2 3 3" xfId="19100"/>
    <cellStyle name="20% - アクセント 5 4 3 2 4" xfId="8510"/>
    <cellStyle name="20% - アクセント 5 4 3 2 4 2" xfId="21325"/>
    <cellStyle name="20% - アクセント 5 4 3 2 5" xfId="14918"/>
    <cellStyle name="20% - アクセント 5 4 3 3" xfId="3093"/>
    <cellStyle name="20% - アクセント 5 4 3 3 2" xfId="9516"/>
    <cellStyle name="20% - アクセント 5 4 3 3 2 2" xfId="22331"/>
    <cellStyle name="20% - アクセント 5 4 3 3 3" xfId="15924"/>
    <cellStyle name="20% - アクセント 5 4 3 4" xfId="5257"/>
    <cellStyle name="20% - アクセント 5 4 3 4 2" xfId="11670"/>
    <cellStyle name="20% - アクセント 5 4 3 4 2 2" xfId="24485"/>
    <cellStyle name="20% - アクセント 5 4 3 4 3" xfId="18078"/>
    <cellStyle name="20% - アクセント 5 4 3 5" xfId="7499"/>
    <cellStyle name="20% - アクセント 5 4 3 5 2" xfId="20314"/>
    <cellStyle name="20% - アクセント 5 4 3 6" xfId="13907"/>
    <cellStyle name="20% - アクセント 5 4 4" xfId="1604"/>
    <cellStyle name="20% - アクセント 5 4 4 2" xfId="3635"/>
    <cellStyle name="20% - アクセント 5 4 4 2 2" xfId="10055"/>
    <cellStyle name="20% - アクセント 5 4 4 2 2 2" xfId="22870"/>
    <cellStyle name="20% - アクセント 5 4 4 2 3" xfId="16463"/>
    <cellStyle name="20% - アクセント 5 4 4 3" xfId="5799"/>
    <cellStyle name="20% - アクセント 5 4 4 3 2" xfId="12212"/>
    <cellStyle name="20% - アクセント 5 4 4 3 2 2" xfId="25027"/>
    <cellStyle name="20% - アクセント 5 4 4 3 3" xfId="18620"/>
    <cellStyle name="20% - アクセント 5 4 4 4" xfId="8030"/>
    <cellStyle name="20% - アクセント 5 4 4 4 2" xfId="20845"/>
    <cellStyle name="20% - アクセント 5 4 4 5" xfId="14438"/>
    <cellStyle name="20% - アクセント 5 4 5" xfId="2613"/>
    <cellStyle name="20% - アクセント 5 4 5 2" xfId="9036"/>
    <cellStyle name="20% - アクセント 5 4 5 2 2" xfId="21851"/>
    <cellStyle name="20% - アクセント 5 4 5 3" xfId="15444"/>
    <cellStyle name="20% - アクセント 5 4 6" xfId="4777"/>
    <cellStyle name="20% - アクセント 5 4 6 2" xfId="11190"/>
    <cellStyle name="20% - アクセント 5 4 6 2 2" xfId="24005"/>
    <cellStyle name="20% - アクセント 5 4 6 3" xfId="17598"/>
    <cellStyle name="20% - アクセント 5 4 7" xfId="6753"/>
    <cellStyle name="20% - アクセント 5 4 7 2" xfId="19568"/>
    <cellStyle name="20% - アクセント 5 4 8" xfId="13161"/>
    <cellStyle name="20% - アクセント 5 5" xfId="347"/>
    <cellStyle name="20% - アクセント 5 5 2" xfId="557"/>
    <cellStyle name="20% - アクセント 5 5 2 2" xfId="1146"/>
    <cellStyle name="20% - アクセント 5 5 2 2 2" xfId="2186"/>
    <cellStyle name="20% - アクセント 5 5 2 2 2 2" xfId="4217"/>
    <cellStyle name="20% - アクセント 5 5 2 2 2 2 2" xfId="10637"/>
    <cellStyle name="20% - アクセント 5 5 2 2 2 2 2 2" xfId="23452"/>
    <cellStyle name="20% - アクセント 5 5 2 2 2 2 3" xfId="17045"/>
    <cellStyle name="20% - アクセント 5 5 2 2 2 3" xfId="6381"/>
    <cellStyle name="20% - アクセント 5 5 2 2 2 3 2" xfId="12794"/>
    <cellStyle name="20% - アクセント 5 5 2 2 2 3 2 2" xfId="25609"/>
    <cellStyle name="20% - アクセント 5 5 2 2 2 3 3" xfId="19202"/>
    <cellStyle name="20% - アクセント 5 5 2 2 2 4" xfId="8612"/>
    <cellStyle name="20% - アクセント 5 5 2 2 2 4 2" xfId="21427"/>
    <cellStyle name="20% - アクセント 5 5 2 2 2 5" xfId="15020"/>
    <cellStyle name="20% - アクセント 5 5 2 2 3" xfId="3195"/>
    <cellStyle name="20% - アクセント 5 5 2 2 3 2" xfId="9618"/>
    <cellStyle name="20% - アクセント 5 5 2 2 3 2 2" xfId="22433"/>
    <cellStyle name="20% - アクセント 5 5 2 2 3 3" xfId="16026"/>
    <cellStyle name="20% - アクセント 5 5 2 2 4" xfId="5359"/>
    <cellStyle name="20% - アクセント 5 5 2 2 4 2" xfId="11772"/>
    <cellStyle name="20% - アクセント 5 5 2 2 4 2 2" xfId="24587"/>
    <cellStyle name="20% - アクセント 5 5 2 2 4 3" xfId="18180"/>
    <cellStyle name="20% - アクセント 5 5 2 2 5" xfId="7599"/>
    <cellStyle name="20% - アクセント 5 5 2 2 5 2" xfId="20414"/>
    <cellStyle name="20% - アクセント 5 5 2 2 6" xfId="14007"/>
    <cellStyle name="20% - アクセント 5 5 2 3" xfId="1704"/>
    <cellStyle name="20% - アクセント 5 5 2 3 2" xfId="3735"/>
    <cellStyle name="20% - アクセント 5 5 2 3 2 2" xfId="10155"/>
    <cellStyle name="20% - アクセント 5 5 2 3 2 2 2" xfId="22970"/>
    <cellStyle name="20% - アクセント 5 5 2 3 2 3" xfId="16563"/>
    <cellStyle name="20% - アクセント 5 5 2 3 3" xfId="5899"/>
    <cellStyle name="20% - アクセント 5 5 2 3 3 2" xfId="12312"/>
    <cellStyle name="20% - アクセント 5 5 2 3 3 2 2" xfId="25127"/>
    <cellStyle name="20% - アクセント 5 5 2 3 3 3" xfId="18720"/>
    <cellStyle name="20% - アクセント 5 5 2 3 4" xfId="8130"/>
    <cellStyle name="20% - アクセント 5 5 2 3 4 2" xfId="20945"/>
    <cellStyle name="20% - アクセント 5 5 2 3 5" xfId="14538"/>
    <cellStyle name="20% - アクセント 5 5 2 4" xfId="2713"/>
    <cellStyle name="20% - アクセント 5 5 2 4 2" xfId="9136"/>
    <cellStyle name="20% - アクセント 5 5 2 4 2 2" xfId="21951"/>
    <cellStyle name="20% - アクセント 5 5 2 4 3" xfId="15544"/>
    <cellStyle name="20% - アクセント 5 5 2 5" xfId="4877"/>
    <cellStyle name="20% - アクセント 5 5 2 5 2" xfId="11290"/>
    <cellStyle name="20% - アクセント 5 5 2 5 2 2" xfId="24105"/>
    <cellStyle name="20% - アクセント 5 5 2 5 3" xfId="17698"/>
    <cellStyle name="20% - アクセント 5 5 2 6" xfId="7034"/>
    <cellStyle name="20% - アクセント 5 5 2 6 2" xfId="19849"/>
    <cellStyle name="20% - アクセント 5 5 2 7" xfId="13442"/>
    <cellStyle name="20% - アクセント 5 5 3" xfId="976"/>
    <cellStyle name="20% - アクセント 5 5 3 2" xfId="1998"/>
    <cellStyle name="20% - アクセント 5 5 3 2 2" xfId="4029"/>
    <cellStyle name="20% - アクセント 5 5 3 2 2 2" xfId="10449"/>
    <cellStyle name="20% - アクセント 5 5 3 2 2 2 2" xfId="23264"/>
    <cellStyle name="20% - アクセント 5 5 3 2 2 3" xfId="16857"/>
    <cellStyle name="20% - アクセント 5 5 3 2 3" xfId="6193"/>
    <cellStyle name="20% - アクセント 5 5 3 2 3 2" xfId="12606"/>
    <cellStyle name="20% - アクセント 5 5 3 2 3 2 2" xfId="25421"/>
    <cellStyle name="20% - アクセント 5 5 3 2 3 3" xfId="19014"/>
    <cellStyle name="20% - アクセント 5 5 3 2 4" xfId="8424"/>
    <cellStyle name="20% - アクセント 5 5 3 2 4 2" xfId="21239"/>
    <cellStyle name="20% - アクセント 5 5 3 2 5" xfId="14832"/>
    <cellStyle name="20% - アクセント 5 5 3 3" xfId="3007"/>
    <cellStyle name="20% - アクセント 5 5 3 3 2" xfId="9430"/>
    <cellStyle name="20% - アクセント 5 5 3 3 2 2" xfId="22245"/>
    <cellStyle name="20% - アクセント 5 5 3 3 3" xfId="15838"/>
    <cellStyle name="20% - アクセント 5 5 3 4" xfId="5171"/>
    <cellStyle name="20% - アクセント 5 5 3 4 2" xfId="11584"/>
    <cellStyle name="20% - アクセント 5 5 3 4 2 2" xfId="24399"/>
    <cellStyle name="20% - アクセント 5 5 3 4 3" xfId="17992"/>
    <cellStyle name="20% - アクセント 5 5 3 5" xfId="7429"/>
    <cellStyle name="20% - アクセント 5 5 3 5 2" xfId="20244"/>
    <cellStyle name="20% - アクセント 5 5 3 6" xfId="13837"/>
    <cellStyle name="20% - アクセント 5 5 4" xfId="1518"/>
    <cellStyle name="20% - アクセント 5 5 4 2" xfId="3550"/>
    <cellStyle name="20% - アクセント 5 5 4 2 2" xfId="9970"/>
    <cellStyle name="20% - アクセント 5 5 4 2 2 2" xfId="22785"/>
    <cellStyle name="20% - アクセント 5 5 4 2 3" xfId="16378"/>
    <cellStyle name="20% - アクセント 5 5 4 3" xfId="5714"/>
    <cellStyle name="20% - アクセント 5 5 4 3 2" xfId="12127"/>
    <cellStyle name="20% - アクセント 5 5 4 3 2 2" xfId="24942"/>
    <cellStyle name="20% - アクセント 5 5 4 3 3" xfId="18535"/>
    <cellStyle name="20% - アクセント 5 5 4 4" xfId="7945"/>
    <cellStyle name="20% - アクセント 5 5 4 4 2" xfId="20760"/>
    <cellStyle name="20% - アクセント 5 5 4 5" xfId="14353"/>
    <cellStyle name="20% - アクセント 5 5 5" xfId="2528"/>
    <cellStyle name="20% - アクセント 5 5 5 2" xfId="8951"/>
    <cellStyle name="20% - アクセント 5 5 5 2 2" xfId="21766"/>
    <cellStyle name="20% - アクセント 5 5 5 3" xfId="15359"/>
    <cellStyle name="20% - アクセント 5 5 6" xfId="4692"/>
    <cellStyle name="20% - アクセント 5 5 6 2" xfId="11105"/>
    <cellStyle name="20% - アクセント 5 5 6 2 2" xfId="23920"/>
    <cellStyle name="20% - アクセント 5 5 6 3" xfId="17513"/>
    <cellStyle name="20% - アクセント 5 5 7" xfId="6838"/>
    <cellStyle name="20% - アクセント 5 5 7 2" xfId="19653"/>
    <cellStyle name="20% - アクセント 5 5 8" xfId="13246"/>
    <cellStyle name="20% - アクセント 5 6" xfId="482"/>
    <cellStyle name="20% - アクセント 5 6 2" xfId="537"/>
    <cellStyle name="20% - アクセント 5 6 2 2" xfId="1126"/>
    <cellStyle name="20% - アクセント 5 6 2 2 2" xfId="2166"/>
    <cellStyle name="20% - アクセント 5 6 2 2 2 2" xfId="4197"/>
    <cellStyle name="20% - アクセント 5 6 2 2 2 2 2" xfId="10617"/>
    <cellStyle name="20% - アクセント 5 6 2 2 2 2 2 2" xfId="23432"/>
    <cellStyle name="20% - アクセント 5 6 2 2 2 2 3" xfId="17025"/>
    <cellStyle name="20% - アクセント 5 6 2 2 2 3" xfId="6361"/>
    <cellStyle name="20% - アクセント 5 6 2 2 2 3 2" xfId="12774"/>
    <cellStyle name="20% - アクセント 5 6 2 2 2 3 2 2" xfId="25589"/>
    <cellStyle name="20% - アクセント 5 6 2 2 2 3 3" xfId="19182"/>
    <cellStyle name="20% - アクセント 5 6 2 2 2 4" xfId="8592"/>
    <cellStyle name="20% - アクセント 5 6 2 2 2 4 2" xfId="21407"/>
    <cellStyle name="20% - アクセント 5 6 2 2 2 5" xfId="15000"/>
    <cellStyle name="20% - アクセント 5 6 2 2 3" xfId="3175"/>
    <cellStyle name="20% - アクセント 5 6 2 2 3 2" xfId="9598"/>
    <cellStyle name="20% - アクセント 5 6 2 2 3 2 2" xfId="22413"/>
    <cellStyle name="20% - アクセント 5 6 2 2 3 3" xfId="16006"/>
    <cellStyle name="20% - アクセント 5 6 2 2 4" xfId="5339"/>
    <cellStyle name="20% - アクセント 5 6 2 2 4 2" xfId="11752"/>
    <cellStyle name="20% - アクセント 5 6 2 2 4 2 2" xfId="24567"/>
    <cellStyle name="20% - アクセント 5 6 2 2 4 3" xfId="18160"/>
    <cellStyle name="20% - アクセント 5 6 2 2 5" xfId="7579"/>
    <cellStyle name="20% - アクセント 5 6 2 2 5 2" xfId="20394"/>
    <cellStyle name="20% - アクセント 5 6 2 2 6" xfId="13987"/>
    <cellStyle name="20% - アクセント 5 6 2 3" xfId="1684"/>
    <cellStyle name="20% - アクセント 5 6 2 3 2" xfId="3715"/>
    <cellStyle name="20% - アクセント 5 6 2 3 2 2" xfId="10135"/>
    <cellStyle name="20% - アクセント 5 6 2 3 2 2 2" xfId="22950"/>
    <cellStyle name="20% - アクセント 5 6 2 3 2 3" xfId="16543"/>
    <cellStyle name="20% - アクセント 5 6 2 3 3" xfId="5879"/>
    <cellStyle name="20% - アクセント 5 6 2 3 3 2" xfId="12292"/>
    <cellStyle name="20% - アクセント 5 6 2 3 3 2 2" xfId="25107"/>
    <cellStyle name="20% - アクセント 5 6 2 3 3 3" xfId="18700"/>
    <cellStyle name="20% - アクセント 5 6 2 3 4" xfId="8110"/>
    <cellStyle name="20% - アクセント 5 6 2 3 4 2" xfId="20925"/>
    <cellStyle name="20% - アクセント 5 6 2 3 5" xfId="14518"/>
    <cellStyle name="20% - アクセント 5 6 2 4" xfId="2693"/>
    <cellStyle name="20% - アクセント 5 6 2 4 2" xfId="9116"/>
    <cellStyle name="20% - アクセント 5 6 2 4 2 2" xfId="21931"/>
    <cellStyle name="20% - アクセント 5 6 2 4 3" xfId="15524"/>
    <cellStyle name="20% - アクセント 5 6 2 5" xfId="4857"/>
    <cellStyle name="20% - アクセント 5 6 2 5 2" xfId="11270"/>
    <cellStyle name="20% - アクセント 5 6 2 5 2 2" xfId="24085"/>
    <cellStyle name="20% - アクセント 5 6 2 5 3" xfId="17678"/>
    <cellStyle name="20% - アクセント 5 6 2 6" xfId="7014"/>
    <cellStyle name="20% - アクセント 5 6 2 6 2" xfId="19829"/>
    <cellStyle name="20% - アクセント 5 6 2 7" xfId="13422"/>
    <cellStyle name="20% - アクセント 5 6 3" xfId="951"/>
    <cellStyle name="20% - アクセント 5 6 3 2" xfId="1973"/>
    <cellStyle name="20% - アクセント 5 6 3 2 2" xfId="4004"/>
    <cellStyle name="20% - アクセント 5 6 3 2 2 2" xfId="10424"/>
    <cellStyle name="20% - アクセント 5 6 3 2 2 2 2" xfId="23239"/>
    <cellStyle name="20% - アクセント 5 6 3 2 2 3" xfId="16832"/>
    <cellStyle name="20% - アクセント 5 6 3 2 3" xfId="6168"/>
    <cellStyle name="20% - アクセント 5 6 3 2 3 2" xfId="12581"/>
    <cellStyle name="20% - アクセント 5 6 3 2 3 2 2" xfId="25396"/>
    <cellStyle name="20% - アクセント 5 6 3 2 3 3" xfId="18989"/>
    <cellStyle name="20% - アクセント 5 6 3 2 4" xfId="8399"/>
    <cellStyle name="20% - アクセント 5 6 3 2 4 2" xfId="21214"/>
    <cellStyle name="20% - アクセント 5 6 3 2 5" xfId="14807"/>
    <cellStyle name="20% - アクセント 5 6 3 3" xfId="2982"/>
    <cellStyle name="20% - アクセント 5 6 3 3 2" xfId="9405"/>
    <cellStyle name="20% - アクセント 5 6 3 3 2 2" xfId="22220"/>
    <cellStyle name="20% - アクセント 5 6 3 3 3" xfId="15813"/>
    <cellStyle name="20% - アクセント 5 6 3 4" xfId="5146"/>
    <cellStyle name="20% - アクセント 5 6 3 4 2" xfId="11559"/>
    <cellStyle name="20% - アクセント 5 6 3 4 2 2" xfId="24374"/>
    <cellStyle name="20% - アクセント 5 6 3 4 3" xfId="17967"/>
    <cellStyle name="20% - アクセント 5 6 3 5" xfId="7404"/>
    <cellStyle name="20% - アクセント 5 6 3 5 2" xfId="20219"/>
    <cellStyle name="20% - アクセント 5 6 3 6" xfId="13812"/>
    <cellStyle name="20% - アクセント 5 6 4" xfId="1494"/>
    <cellStyle name="20% - アクセント 5 6 4 2" xfId="3526"/>
    <cellStyle name="20% - アクセント 5 6 4 2 2" xfId="9946"/>
    <cellStyle name="20% - アクセント 5 6 4 2 2 2" xfId="22761"/>
    <cellStyle name="20% - アクセント 5 6 4 2 3" xfId="16354"/>
    <cellStyle name="20% - アクセント 5 6 4 3" xfId="5690"/>
    <cellStyle name="20% - アクセント 5 6 4 3 2" xfId="12103"/>
    <cellStyle name="20% - アクセント 5 6 4 3 2 2" xfId="24918"/>
    <cellStyle name="20% - アクセント 5 6 4 3 3" xfId="18511"/>
    <cellStyle name="20% - アクセント 5 6 4 4" xfId="7921"/>
    <cellStyle name="20% - アクセント 5 6 4 4 2" xfId="20736"/>
    <cellStyle name="20% - アクセント 5 6 4 5" xfId="14329"/>
    <cellStyle name="20% - アクセント 5 6 5" xfId="2504"/>
    <cellStyle name="20% - アクセント 5 6 5 2" xfId="8927"/>
    <cellStyle name="20% - アクセント 5 6 5 2 2" xfId="21742"/>
    <cellStyle name="20% - アクセント 5 6 5 3" xfId="15335"/>
    <cellStyle name="20% - アクセント 5 6 6" xfId="4668"/>
    <cellStyle name="20% - アクセント 5 6 6 2" xfId="11081"/>
    <cellStyle name="20% - アクセント 5 6 6 2 2" xfId="23896"/>
    <cellStyle name="20% - アクセント 5 6 6 3" xfId="17489"/>
    <cellStyle name="20% - アクセント 5 6 7" xfId="6959"/>
    <cellStyle name="20% - アクセント 5 6 7 2" xfId="19774"/>
    <cellStyle name="20% - アクセント 5 6 8" xfId="13367"/>
    <cellStyle name="20% - アクセント 5 7" xfId="397"/>
    <cellStyle name="20% - アクセント 5 7 2" xfId="907"/>
    <cellStyle name="20% - アクセント 5 7 2 2" xfId="1929"/>
    <cellStyle name="20% - アクセント 5 7 2 2 2" xfId="3960"/>
    <cellStyle name="20% - アクセント 5 7 2 2 2 2" xfId="10380"/>
    <cellStyle name="20% - アクセント 5 7 2 2 2 2 2" xfId="23195"/>
    <cellStyle name="20% - アクセント 5 7 2 2 2 3" xfId="16788"/>
    <cellStyle name="20% - アクセント 5 7 2 2 3" xfId="6124"/>
    <cellStyle name="20% - アクセント 5 7 2 2 3 2" xfId="12537"/>
    <cellStyle name="20% - アクセント 5 7 2 2 3 2 2" xfId="25352"/>
    <cellStyle name="20% - アクセント 5 7 2 2 3 3" xfId="18945"/>
    <cellStyle name="20% - アクセント 5 7 2 2 4" xfId="8355"/>
    <cellStyle name="20% - アクセント 5 7 2 2 4 2" xfId="21170"/>
    <cellStyle name="20% - アクセント 5 7 2 2 5" xfId="14763"/>
    <cellStyle name="20% - アクセント 5 7 2 3" xfId="2938"/>
    <cellStyle name="20% - アクセント 5 7 2 3 2" xfId="9361"/>
    <cellStyle name="20% - アクセント 5 7 2 3 2 2" xfId="22176"/>
    <cellStyle name="20% - アクセント 5 7 2 3 3" xfId="15769"/>
    <cellStyle name="20% - アクセント 5 7 2 4" xfId="5102"/>
    <cellStyle name="20% - アクセント 5 7 2 4 2" xfId="11515"/>
    <cellStyle name="20% - アクセント 5 7 2 4 2 2" xfId="24330"/>
    <cellStyle name="20% - アクセント 5 7 2 4 3" xfId="17923"/>
    <cellStyle name="20% - アクセント 5 7 2 5" xfId="7360"/>
    <cellStyle name="20% - アクセント 5 7 2 5 2" xfId="20175"/>
    <cellStyle name="20% - アクセント 5 7 2 6" xfId="13768"/>
    <cellStyle name="20% - アクセント 5 7 3" xfId="1450"/>
    <cellStyle name="20% - アクセント 5 7 3 2" xfId="3482"/>
    <cellStyle name="20% - アクセント 5 7 3 2 2" xfId="9902"/>
    <cellStyle name="20% - アクセント 5 7 3 2 2 2" xfId="22717"/>
    <cellStyle name="20% - アクセント 5 7 3 2 3" xfId="16310"/>
    <cellStyle name="20% - アクセント 5 7 3 3" xfId="5646"/>
    <cellStyle name="20% - アクセント 5 7 3 3 2" xfId="12059"/>
    <cellStyle name="20% - アクセント 5 7 3 3 2 2" xfId="24874"/>
    <cellStyle name="20% - アクセント 5 7 3 3 3" xfId="18467"/>
    <cellStyle name="20% - アクセント 5 7 3 4" xfId="7877"/>
    <cellStyle name="20% - アクセント 5 7 3 4 2" xfId="20692"/>
    <cellStyle name="20% - アクセント 5 7 3 5" xfId="14285"/>
    <cellStyle name="20% - アクセント 5 7 4" xfId="2460"/>
    <cellStyle name="20% - アクセント 5 7 4 2" xfId="8883"/>
    <cellStyle name="20% - アクセント 5 7 4 2 2" xfId="21698"/>
    <cellStyle name="20% - アクセント 5 7 4 3" xfId="15291"/>
    <cellStyle name="20% - アクセント 5 7 5" xfId="4624"/>
    <cellStyle name="20% - アクセント 5 7 5 2" xfId="11037"/>
    <cellStyle name="20% - アクセント 5 7 5 2 2" xfId="23852"/>
    <cellStyle name="20% - アクセント 5 7 5 3" xfId="17445"/>
    <cellStyle name="20% - アクセント 5 7 6" xfId="6885"/>
    <cellStyle name="20% - アクセント 5 7 6 2" xfId="19700"/>
    <cellStyle name="20% - アクセント 5 7 7" xfId="13293"/>
    <cellStyle name="20% - アクセント 5 8" xfId="488"/>
    <cellStyle name="20% - アクセント 5 8 2" xfId="1073"/>
    <cellStyle name="20% - アクセント 5 8 2 2" xfId="2113"/>
    <cellStyle name="20% - アクセント 5 8 2 2 2" xfId="4144"/>
    <cellStyle name="20% - アクセント 5 8 2 2 2 2" xfId="10564"/>
    <cellStyle name="20% - アクセント 5 8 2 2 2 2 2" xfId="23379"/>
    <cellStyle name="20% - アクセント 5 8 2 2 2 3" xfId="16972"/>
    <cellStyle name="20% - アクセント 5 8 2 2 3" xfId="6308"/>
    <cellStyle name="20% - アクセント 5 8 2 2 3 2" xfId="12721"/>
    <cellStyle name="20% - アクセント 5 8 2 2 3 2 2" xfId="25536"/>
    <cellStyle name="20% - アクセント 5 8 2 2 3 3" xfId="19129"/>
    <cellStyle name="20% - アクセント 5 8 2 2 4" xfId="8539"/>
    <cellStyle name="20% - アクセント 5 8 2 2 4 2" xfId="21354"/>
    <cellStyle name="20% - アクセント 5 8 2 2 5" xfId="14947"/>
    <cellStyle name="20% - アクセント 5 8 2 3" xfId="3122"/>
    <cellStyle name="20% - アクセント 5 8 2 3 2" xfId="9545"/>
    <cellStyle name="20% - アクセント 5 8 2 3 2 2" xfId="22360"/>
    <cellStyle name="20% - アクセント 5 8 2 3 3" xfId="15953"/>
    <cellStyle name="20% - アクセント 5 8 2 4" xfId="5286"/>
    <cellStyle name="20% - アクセント 5 8 2 4 2" xfId="11699"/>
    <cellStyle name="20% - アクセント 5 8 2 4 2 2" xfId="24514"/>
    <cellStyle name="20% - アクセント 5 8 2 4 3" xfId="18107"/>
    <cellStyle name="20% - アクセント 5 8 2 5" xfId="7526"/>
    <cellStyle name="20% - アクセント 5 8 2 5 2" xfId="20341"/>
    <cellStyle name="20% - アクセント 5 8 2 6" xfId="13934"/>
    <cellStyle name="20% - アクセント 5 8 3" xfId="1631"/>
    <cellStyle name="20% - アクセント 5 8 3 2" xfId="3662"/>
    <cellStyle name="20% - アクセント 5 8 3 2 2" xfId="10082"/>
    <cellStyle name="20% - アクセント 5 8 3 2 2 2" xfId="22897"/>
    <cellStyle name="20% - アクセント 5 8 3 2 3" xfId="16490"/>
    <cellStyle name="20% - アクセント 5 8 3 3" xfId="5826"/>
    <cellStyle name="20% - アクセント 5 8 3 3 2" xfId="12239"/>
    <cellStyle name="20% - アクセント 5 8 3 3 2 2" xfId="25054"/>
    <cellStyle name="20% - アクセント 5 8 3 3 3" xfId="18647"/>
    <cellStyle name="20% - アクセント 5 8 3 4" xfId="8057"/>
    <cellStyle name="20% - アクセント 5 8 3 4 2" xfId="20872"/>
    <cellStyle name="20% - アクセント 5 8 3 5" xfId="14465"/>
    <cellStyle name="20% - アクセント 5 8 4" xfId="2640"/>
    <cellStyle name="20% - アクセント 5 8 4 2" xfId="9063"/>
    <cellStyle name="20% - アクセント 5 8 4 2 2" xfId="21878"/>
    <cellStyle name="20% - アクセント 5 8 4 3" xfId="15471"/>
    <cellStyle name="20% - アクセント 5 8 5" xfId="4804"/>
    <cellStyle name="20% - アクセント 5 8 5 2" xfId="11217"/>
    <cellStyle name="20% - アクセント 5 8 5 2 2" xfId="24032"/>
    <cellStyle name="20% - アクセント 5 8 5 3" xfId="17625"/>
    <cellStyle name="20% - アクセント 5 8 6" xfId="6965"/>
    <cellStyle name="20% - アクセント 5 8 6 2" xfId="19780"/>
    <cellStyle name="20% - アクセント 5 8 7" xfId="13373"/>
    <cellStyle name="20% - アクセント 5 9" xfId="751"/>
    <cellStyle name="20% - アクセント 5 9 2" xfId="884"/>
    <cellStyle name="20% - アクセント 5 9 2 2" xfId="1906"/>
    <cellStyle name="20% - アクセント 5 9 2 2 2" xfId="3937"/>
    <cellStyle name="20% - アクセント 5 9 2 2 2 2" xfId="10357"/>
    <cellStyle name="20% - アクセント 5 9 2 2 2 2 2" xfId="23172"/>
    <cellStyle name="20% - アクセント 5 9 2 2 2 3" xfId="16765"/>
    <cellStyle name="20% - アクセント 5 9 2 2 3" xfId="6101"/>
    <cellStyle name="20% - アクセント 5 9 2 2 3 2" xfId="12514"/>
    <cellStyle name="20% - アクセント 5 9 2 2 3 2 2" xfId="25329"/>
    <cellStyle name="20% - アクセント 5 9 2 2 3 3" xfId="18922"/>
    <cellStyle name="20% - アクセント 5 9 2 2 4" xfId="8332"/>
    <cellStyle name="20% - アクセント 5 9 2 2 4 2" xfId="21147"/>
    <cellStyle name="20% - アクセント 5 9 2 2 5" xfId="14740"/>
    <cellStyle name="20% - アクセント 5 9 2 3" xfId="2915"/>
    <cellStyle name="20% - アクセント 5 9 2 3 2" xfId="9338"/>
    <cellStyle name="20% - アクセント 5 9 2 3 2 2" xfId="22153"/>
    <cellStyle name="20% - アクセント 5 9 2 3 3" xfId="15746"/>
    <cellStyle name="20% - アクセント 5 9 2 4" xfId="5079"/>
    <cellStyle name="20% - アクセント 5 9 2 4 2" xfId="11492"/>
    <cellStyle name="20% - アクセント 5 9 2 4 2 2" xfId="24307"/>
    <cellStyle name="20% - アクセント 5 9 2 4 3" xfId="17900"/>
    <cellStyle name="20% - アクセント 5 9 2 5" xfId="7337"/>
    <cellStyle name="20% - アクセント 5 9 2 5 2" xfId="20152"/>
    <cellStyle name="20% - アクセント 5 9 2 6" xfId="13745"/>
    <cellStyle name="20% - アクセント 5 9 3" xfId="1427"/>
    <cellStyle name="20% - アクセント 5 9 3 2" xfId="3459"/>
    <cellStyle name="20% - アクセント 5 9 3 2 2" xfId="9879"/>
    <cellStyle name="20% - アクセント 5 9 3 2 2 2" xfId="22694"/>
    <cellStyle name="20% - アクセント 5 9 3 2 3" xfId="16287"/>
    <cellStyle name="20% - アクセント 5 9 3 3" xfId="5623"/>
    <cellStyle name="20% - アクセント 5 9 3 3 2" xfId="12036"/>
    <cellStyle name="20% - アクセント 5 9 3 3 2 2" xfId="24851"/>
    <cellStyle name="20% - アクセント 5 9 3 3 3" xfId="18444"/>
    <cellStyle name="20% - アクセント 5 9 3 4" xfId="7854"/>
    <cellStyle name="20% - アクセント 5 9 3 4 2" xfId="20669"/>
    <cellStyle name="20% - アクセント 5 9 3 5" xfId="14262"/>
    <cellStyle name="20% - アクセント 5 9 4" xfId="2437"/>
    <cellStyle name="20% - アクセント 5 9 4 2" xfId="8860"/>
    <cellStyle name="20% - アクセント 5 9 4 2 2" xfId="21675"/>
    <cellStyle name="20% - アクセント 5 9 4 3" xfId="15268"/>
    <cellStyle name="20% - アクセント 5 9 5" xfId="4601"/>
    <cellStyle name="20% - アクセント 5 9 5 2" xfId="11014"/>
    <cellStyle name="20% - アクセント 5 9 5 2 2" xfId="23829"/>
    <cellStyle name="20% - アクセント 5 9 5 3" xfId="17422"/>
    <cellStyle name="20% - アクセント 5 9 6" xfId="7205"/>
    <cellStyle name="20% - アクセント 5 9 6 2" xfId="20020"/>
    <cellStyle name="20% - アクセント 5 9 7" xfId="13613"/>
    <cellStyle name="20% - アクセント 6" xfId="33" builtinId="50" customBuiltin="1"/>
    <cellStyle name="20% - アクセント 6 10" xfId="836"/>
    <cellStyle name="20% - アクセント 6 10 2" xfId="1854"/>
    <cellStyle name="20% - アクセント 6 10 2 2" xfId="3885"/>
    <cellStyle name="20% - アクセント 6 10 2 2 2" xfId="10305"/>
    <cellStyle name="20% - アクセント 6 10 2 2 2 2" xfId="23120"/>
    <cellStyle name="20% - アクセント 6 10 2 2 3" xfId="16713"/>
    <cellStyle name="20% - アクセント 6 10 2 3" xfId="6049"/>
    <cellStyle name="20% - アクセント 6 10 2 3 2" xfId="12462"/>
    <cellStyle name="20% - アクセント 6 10 2 3 2 2" xfId="25277"/>
    <cellStyle name="20% - アクセント 6 10 2 3 3" xfId="18870"/>
    <cellStyle name="20% - アクセント 6 10 2 4" xfId="8280"/>
    <cellStyle name="20% - アクセント 6 10 2 4 2" xfId="21095"/>
    <cellStyle name="20% - アクセント 6 10 2 5" xfId="14688"/>
    <cellStyle name="20% - アクセント 6 10 3" xfId="2863"/>
    <cellStyle name="20% - アクセント 6 10 3 2" xfId="9286"/>
    <cellStyle name="20% - アクセント 6 10 3 2 2" xfId="22101"/>
    <cellStyle name="20% - アクセント 6 10 3 3" xfId="15694"/>
    <cellStyle name="20% - アクセント 6 10 4" xfId="5027"/>
    <cellStyle name="20% - アクセント 6 10 4 2" xfId="11440"/>
    <cellStyle name="20% - アクセント 6 10 4 2 2" xfId="24255"/>
    <cellStyle name="20% - アクセント 6 10 4 3" xfId="17848"/>
    <cellStyle name="20% - アクセント 6 10 5" xfId="7289"/>
    <cellStyle name="20% - アクセント 6 10 5 2" xfId="20104"/>
    <cellStyle name="20% - アクセント 6 10 6" xfId="13697"/>
    <cellStyle name="20% - アクセント 6 11" xfId="1310"/>
    <cellStyle name="20% - アクセント 6 11 2" xfId="3357"/>
    <cellStyle name="20% - アクセント 6 11 2 2" xfId="9780"/>
    <cellStyle name="20% - アクセント 6 11 2 2 2" xfId="22595"/>
    <cellStyle name="20% - アクセント 6 11 2 3" xfId="16188"/>
    <cellStyle name="20% - アクセント 6 11 3" xfId="5521"/>
    <cellStyle name="20% - アクセント 6 11 3 2" xfId="11934"/>
    <cellStyle name="20% - アクセント 6 11 3 2 2" xfId="24749"/>
    <cellStyle name="20% - アクセント 6 11 3 3" xfId="18342"/>
    <cellStyle name="20% - アクセント 6 11 4" xfId="7758"/>
    <cellStyle name="20% - アクセント 6 11 4 2" xfId="20573"/>
    <cellStyle name="20% - アクセント 6 11 5" xfId="14166"/>
    <cellStyle name="20% - アクセント 6 12" xfId="2351"/>
    <cellStyle name="20% - アクセント 6 12 2" xfId="8774"/>
    <cellStyle name="20% - アクセント 6 12 2 2" xfId="21589"/>
    <cellStyle name="20% - アクセント 6 12 3" xfId="15182"/>
    <cellStyle name="20% - アクセント 6 13" xfId="4484"/>
    <cellStyle name="20% - アクセント 6 13 2" xfId="10897"/>
    <cellStyle name="20% - アクセント 6 13 2 2" xfId="23712"/>
    <cellStyle name="20% - アクセント 6 13 3" xfId="17305"/>
    <cellStyle name="20% - アクセント 6 14" xfId="683"/>
    <cellStyle name="20% - アクセント 6 14 2" xfId="7145"/>
    <cellStyle name="20% - アクセント 6 14 2 2" xfId="19960"/>
    <cellStyle name="20% - アクセント 6 14 3" xfId="13553"/>
    <cellStyle name="20% - アクセント 6 15" xfId="6536"/>
    <cellStyle name="20% - アクセント 6 15 2" xfId="12949"/>
    <cellStyle name="20% - アクセント 6 15 2 2" xfId="25764"/>
    <cellStyle name="20% - アクセント 6 15 3" xfId="19357"/>
    <cellStyle name="20% - アクセント 6 16" xfId="6653"/>
    <cellStyle name="20% - アクセント 6 16 2" xfId="19468"/>
    <cellStyle name="20% - アクセント 6 17" xfId="13052"/>
    <cellStyle name="20% - アクセント 6 2" xfId="56"/>
    <cellStyle name="20% - アクセント 6 3" xfId="222"/>
    <cellStyle name="20% - アクセント 6 3 10" xfId="13136"/>
    <cellStyle name="20% - アクセント 6 3 2" xfId="314"/>
    <cellStyle name="20% - アクセント 6 3 2 2" xfId="1204"/>
    <cellStyle name="20% - アクセント 6 3 2 2 2" xfId="2244"/>
    <cellStyle name="20% - アクセント 6 3 2 2 2 2" xfId="4275"/>
    <cellStyle name="20% - アクセント 6 3 2 2 2 2 2" xfId="10695"/>
    <cellStyle name="20% - アクセント 6 3 2 2 2 2 2 2" xfId="23510"/>
    <cellStyle name="20% - アクセント 6 3 2 2 2 2 3" xfId="17103"/>
    <cellStyle name="20% - アクセント 6 3 2 2 2 3" xfId="6439"/>
    <cellStyle name="20% - アクセント 6 3 2 2 2 3 2" xfId="12852"/>
    <cellStyle name="20% - アクセント 6 3 2 2 2 3 2 2" xfId="25667"/>
    <cellStyle name="20% - アクセント 6 3 2 2 2 3 3" xfId="19260"/>
    <cellStyle name="20% - アクセント 6 3 2 2 2 4" xfId="8670"/>
    <cellStyle name="20% - アクセント 6 3 2 2 2 4 2" xfId="21485"/>
    <cellStyle name="20% - アクセント 6 3 2 2 2 5" xfId="15078"/>
    <cellStyle name="20% - アクセント 6 3 2 2 3" xfId="3253"/>
    <cellStyle name="20% - アクセント 6 3 2 2 3 2" xfId="9676"/>
    <cellStyle name="20% - アクセント 6 3 2 2 3 2 2" xfId="22491"/>
    <cellStyle name="20% - アクセント 6 3 2 2 3 3" xfId="16084"/>
    <cellStyle name="20% - アクセント 6 3 2 2 4" xfId="5417"/>
    <cellStyle name="20% - アクセント 6 3 2 2 4 2" xfId="11830"/>
    <cellStyle name="20% - アクセント 6 3 2 2 4 2 2" xfId="24645"/>
    <cellStyle name="20% - アクセント 6 3 2 2 4 3" xfId="18238"/>
    <cellStyle name="20% - アクセント 6 3 2 2 5" xfId="7657"/>
    <cellStyle name="20% - アクセント 6 3 2 2 5 2" xfId="20472"/>
    <cellStyle name="20% - アクセント 6 3 2 2 6" xfId="14065"/>
    <cellStyle name="20% - アクセント 6 3 2 3" xfId="1762"/>
    <cellStyle name="20% - アクセント 6 3 2 3 2" xfId="3793"/>
    <cellStyle name="20% - アクセント 6 3 2 3 2 2" xfId="10213"/>
    <cellStyle name="20% - アクセント 6 3 2 3 2 2 2" xfId="23028"/>
    <cellStyle name="20% - アクセント 6 3 2 3 2 3" xfId="16621"/>
    <cellStyle name="20% - アクセント 6 3 2 3 3" xfId="5957"/>
    <cellStyle name="20% - アクセント 6 3 2 3 3 2" xfId="12370"/>
    <cellStyle name="20% - アクセント 6 3 2 3 3 2 2" xfId="25185"/>
    <cellStyle name="20% - アクセント 6 3 2 3 3 3" xfId="18778"/>
    <cellStyle name="20% - アクセント 6 3 2 3 4" xfId="8188"/>
    <cellStyle name="20% - アクセント 6 3 2 3 4 2" xfId="21003"/>
    <cellStyle name="20% - アクセント 6 3 2 3 5" xfId="14596"/>
    <cellStyle name="20% - アクセント 6 3 2 4" xfId="2771"/>
    <cellStyle name="20% - アクセント 6 3 2 4 2" xfId="9194"/>
    <cellStyle name="20% - アクセント 6 3 2 4 2 2" xfId="22009"/>
    <cellStyle name="20% - アクセント 6 3 2 4 3" xfId="15602"/>
    <cellStyle name="20% - アクセント 6 3 2 5" xfId="4935"/>
    <cellStyle name="20% - アクセント 6 3 2 5 2" xfId="11348"/>
    <cellStyle name="20% - アクセント 6 3 2 5 2 2" xfId="24163"/>
    <cellStyle name="20% - アクセント 6 3 2 5 3" xfId="17756"/>
    <cellStyle name="20% - アクセント 6 3 2 6" xfId="6805"/>
    <cellStyle name="20% - アクセント 6 3 2 6 2" xfId="19620"/>
    <cellStyle name="20% - アクセント 6 3 2 7" xfId="13213"/>
    <cellStyle name="20% - アクセント 6 3 3" xfId="376"/>
    <cellStyle name="20% - アクセント 6 3 3 2" xfId="2056"/>
    <cellStyle name="20% - アクセント 6 3 3 2 2" xfId="4087"/>
    <cellStyle name="20% - アクセント 6 3 3 2 2 2" xfId="10507"/>
    <cellStyle name="20% - アクセント 6 3 3 2 2 2 2" xfId="23322"/>
    <cellStyle name="20% - アクセント 6 3 3 2 2 3" xfId="16915"/>
    <cellStyle name="20% - アクセント 6 3 3 2 3" xfId="6251"/>
    <cellStyle name="20% - アクセント 6 3 3 2 3 2" xfId="12664"/>
    <cellStyle name="20% - アクセント 6 3 3 2 3 2 2" xfId="25479"/>
    <cellStyle name="20% - アクセント 6 3 3 2 3 3" xfId="19072"/>
    <cellStyle name="20% - アクセント 6 3 3 2 4" xfId="8482"/>
    <cellStyle name="20% - アクセント 6 3 3 2 4 2" xfId="21297"/>
    <cellStyle name="20% - アクセント 6 3 3 2 5" xfId="14890"/>
    <cellStyle name="20% - アクセント 6 3 3 3" xfId="3065"/>
    <cellStyle name="20% - アクセント 6 3 3 3 2" xfId="9488"/>
    <cellStyle name="20% - アクセント 6 3 3 3 2 2" xfId="22303"/>
    <cellStyle name="20% - アクセント 6 3 3 3 3" xfId="15896"/>
    <cellStyle name="20% - アクセント 6 3 3 4" xfId="5229"/>
    <cellStyle name="20% - アクセント 6 3 3 4 2" xfId="11642"/>
    <cellStyle name="20% - アクセント 6 3 3 4 2 2" xfId="24457"/>
    <cellStyle name="20% - アクセント 6 3 3 4 3" xfId="18050"/>
    <cellStyle name="20% - アクセント 6 3 3 5" xfId="6867"/>
    <cellStyle name="20% - アクセント 6 3 3 5 2" xfId="19682"/>
    <cellStyle name="20% - アクセント 6 3 3 6" xfId="13275"/>
    <cellStyle name="20% - アクセント 6 3 4" xfId="1577"/>
    <cellStyle name="20% - アクセント 6 3 4 2" xfId="3608"/>
    <cellStyle name="20% - アクセント 6 3 4 2 2" xfId="10028"/>
    <cellStyle name="20% - アクセント 6 3 4 2 2 2" xfId="22843"/>
    <cellStyle name="20% - アクセント 6 3 4 2 3" xfId="16436"/>
    <cellStyle name="20% - アクセント 6 3 4 3" xfId="5772"/>
    <cellStyle name="20% - アクセント 6 3 4 3 2" xfId="12185"/>
    <cellStyle name="20% - アクセント 6 3 4 3 2 2" xfId="25000"/>
    <cellStyle name="20% - アクセント 6 3 4 3 3" xfId="18593"/>
    <cellStyle name="20% - アクセント 6 3 4 4" xfId="8003"/>
    <cellStyle name="20% - アクセント 6 3 4 4 2" xfId="20818"/>
    <cellStyle name="20% - アクセント 6 3 4 5" xfId="14411"/>
    <cellStyle name="20% - アクセント 6 3 5" xfId="2586"/>
    <cellStyle name="20% - アクセント 6 3 5 2" xfId="9009"/>
    <cellStyle name="20% - アクセント 6 3 5 2 2" xfId="21824"/>
    <cellStyle name="20% - アクセント 6 3 5 3" xfId="15417"/>
    <cellStyle name="20% - アクセント 6 3 6" xfId="4750"/>
    <cellStyle name="20% - アクセント 6 3 6 2" xfId="11163"/>
    <cellStyle name="20% - アクセント 6 3 6 2 2" xfId="23978"/>
    <cellStyle name="20% - アクセント 6 3 6 3" xfId="17571"/>
    <cellStyle name="20% - アクセント 6 3 7" xfId="780"/>
    <cellStyle name="20% - アクセント 6 3 7 2" xfId="7233"/>
    <cellStyle name="20% - アクセント 6 3 7 2 2" xfId="20048"/>
    <cellStyle name="20% - アクセント 6 3 7 3" xfId="13641"/>
    <cellStyle name="20% - アクセント 6 3 8" xfId="6563"/>
    <cellStyle name="20% - アクセント 6 3 8 2" xfId="12976"/>
    <cellStyle name="20% - アクセント 6 3 8 2 2" xfId="25791"/>
    <cellStyle name="20% - アクセント 6 3 8 3" xfId="19384"/>
    <cellStyle name="20% - アクセント 6 3 9" xfId="6728"/>
    <cellStyle name="20% - アクセント 6 3 9 2" xfId="19543"/>
    <cellStyle name="20% - アクセント 6 4" xfId="254"/>
    <cellStyle name="20% - アクセント 6 4 2" xfId="624"/>
    <cellStyle name="20% - アクセント 6 4 2 2" xfId="1234"/>
    <cellStyle name="20% - アクセント 6 4 2 2 2" xfId="2274"/>
    <cellStyle name="20% - アクセント 6 4 2 2 2 2" xfId="4305"/>
    <cellStyle name="20% - アクセント 6 4 2 2 2 2 2" xfId="10725"/>
    <cellStyle name="20% - アクセント 6 4 2 2 2 2 2 2" xfId="23540"/>
    <cellStyle name="20% - アクセント 6 4 2 2 2 2 3" xfId="17133"/>
    <cellStyle name="20% - アクセント 6 4 2 2 2 3" xfId="6469"/>
    <cellStyle name="20% - アクセント 6 4 2 2 2 3 2" xfId="12882"/>
    <cellStyle name="20% - アクセント 6 4 2 2 2 3 2 2" xfId="25697"/>
    <cellStyle name="20% - アクセント 6 4 2 2 2 3 3" xfId="19290"/>
    <cellStyle name="20% - アクセント 6 4 2 2 2 4" xfId="8700"/>
    <cellStyle name="20% - アクセント 6 4 2 2 2 4 2" xfId="21515"/>
    <cellStyle name="20% - アクセント 6 4 2 2 2 5" xfId="15108"/>
    <cellStyle name="20% - アクセント 6 4 2 2 3" xfId="3283"/>
    <cellStyle name="20% - アクセント 6 4 2 2 3 2" xfId="9706"/>
    <cellStyle name="20% - アクセント 6 4 2 2 3 2 2" xfId="22521"/>
    <cellStyle name="20% - アクセント 6 4 2 2 3 3" xfId="16114"/>
    <cellStyle name="20% - アクセント 6 4 2 2 4" xfId="5447"/>
    <cellStyle name="20% - アクセント 6 4 2 2 4 2" xfId="11860"/>
    <cellStyle name="20% - アクセント 6 4 2 2 4 2 2" xfId="24675"/>
    <cellStyle name="20% - アクセント 6 4 2 2 4 3" xfId="18268"/>
    <cellStyle name="20% - アクセント 6 4 2 2 5" xfId="7687"/>
    <cellStyle name="20% - アクセント 6 4 2 2 5 2" xfId="20502"/>
    <cellStyle name="20% - アクセント 6 4 2 2 6" xfId="14095"/>
    <cellStyle name="20% - アクセント 6 4 2 3" xfId="1792"/>
    <cellStyle name="20% - アクセント 6 4 2 3 2" xfId="3823"/>
    <cellStyle name="20% - アクセント 6 4 2 3 2 2" xfId="10243"/>
    <cellStyle name="20% - アクセント 6 4 2 3 2 2 2" xfId="23058"/>
    <cellStyle name="20% - アクセント 6 4 2 3 2 3" xfId="16651"/>
    <cellStyle name="20% - アクセント 6 4 2 3 3" xfId="5987"/>
    <cellStyle name="20% - アクセント 6 4 2 3 3 2" xfId="12400"/>
    <cellStyle name="20% - アクセント 6 4 2 3 3 2 2" xfId="25215"/>
    <cellStyle name="20% - アクセント 6 4 2 3 3 3" xfId="18808"/>
    <cellStyle name="20% - アクセント 6 4 2 3 4" xfId="8218"/>
    <cellStyle name="20% - アクセント 6 4 2 3 4 2" xfId="21033"/>
    <cellStyle name="20% - アクセント 6 4 2 3 5" xfId="14626"/>
    <cellStyle name="20% - アクセント 6 4 2 4" xfId="2801"/>
    <cellStyle name="20% - アクセント 6 4 2 4 2" xfId="9224"/>
    <cellStyle name="20% - アクセント 6 4 2 4 2 2" xfId="22039"/>
    <cellStyle name="20% - アクセント 6 4 2 4 3" xfId="15632"/>
    <cellStyle name="20% - アクセント 6 4 2 5" xfId="4965"/>
    <cellStyle name="20% - アクセント 6 4 2 5 2" xfId="11378"/>
    <cellStyle name="20% - アクセント 6 4 2 5 2 2" xfId="24193"/>
    <cellStyle name="20% - アクセント 6 4 2 5 3" xfId="17786"/>
    <cellStyle name="20% - アクセント 6 4 2 6" xfId="7101"/>
    <cellStyle name="20% - アクセント 6 4 2 6 2" xfId="19916"/>
    <cellStyle name="20% - アクセント 6 4 2 7" xfId="13509"/>
    <cellStyle name="20% - アクセント 6 4 3" xfId="1047"/>
    <cellStyle name="20% - アクセント 6 4 3 2" xfId="2086"/>
    <cellStyle name="20% - アクセント 6 4 3 2 2" xfId="4117"/>
    <cellStyle name="20% - アクセント 6 4 3 2 2 2" xfId="10537"/>
    <cellStyle name="20% - アクセント 6 4 3 2 2 2 2" xfId="23352"/>
    <cellStyle name="20% - アクセント 6 4 3 2 2 3" xfId="16945"/>
    <cellStyle name="20% - アクセント 6 4 3 2 3" xfId="6281"/>
    <cellStyle name="20% - アクセント 6 4 3 2 3 2" xfId="12694"/>
    <cellStyle name="20% - アクセント 6 4 3 2 3 2 2" xfId="25509"/>
    <cellStyle name="20% - アクセント 6 4 3 2 3 3" xfId="19102"/>
    <cellStyle name="20% - アクセント 6 4 3 2 4" xfId="8512"/>
    <cellStyle name="20% - アクセント 6 4 3 2 4 2" xfId="21327"/>
    <cellStyle name="20% - アクセント 6 4 3 2 5" xfId="14920"/>
    <cellStyle name="20% - アクセント 6 4 3 3" xfId="3095"/>
    <cellStyle name="20% - アクセント 6 4 3 3 2" xfId="9518"/>
    <cellStyle name="20% - アクセント 6 4 3 3 2 2" xfId="22333"/>
    <cellStyle name="20% - アクセント 6 4 3 3 3" xfId="15926"/>
    <cellStyle name="20% - アクセント 6 4 3 4" xfId="5259"/>
    <cellStyle name="20% - アクセント 6 4 3 4 2" xfId="11672"/>
    <cellStyle name="20% - アクセント 6 4 3 4 2 2" xfId="24487"/>
    <cellStyle name="20% - アクセント 6 4 3 4 3" xfId="18080"/>
    <cellStyle name="20% - アクセント 6 4 3 5" xfId="7500"/>
    <cellStyle name="20% - アクセント 6 4 3 5 2" xfId="20315"/>
    <cellStyle name="20% - アクセント 6 4 3 6" xfId="13908"/>
    <cellStyle name="20% - アクセント 6 4 4" xfId="1606"/>
    <cellStyle name="20% - アクセント 6 4 4 2" xfId="3637"/>
    <cellStyle name="20% - アクセント 6 4 4 2 2" xfId="10057"/>
    <cellStyle name="20% - アクセント 6 4 4 2 2 2" xfId="22872"/>
    <cellStyle name="20% - アクセント 6 4 4 2 3" xfId="16465"/>
    <cellStyle name="20% - アクセント 6 4 4 3" xfId="5801"/>
    <cellStyle name="20% - アクセント 6 4 4 3 2" xfId="12214"/>
    <cellStyle name="20% - アクセント 6 4 4 3 2 2" xfId="25029"/>
    <cellStyle name="20% - アクセント 6 4 4 3 3" xfId="18622"/>
    <cellStyle name="20% - アクセント 6 4 4 4" xfId="8032"/>
    <cellStyle name="20% - アクセント 6 4 4 4 2" xfId="20847"/>
    <cellStyle name="20% - アクセント 6 4 4 5" xfId="14440"/>
    <cellStyle name="20% - アクセント 6 4 5" xfId="2615"/>
    <cellStyle name="20% - アクセント 6 4 5 2" xfId="9038"/>
    <cellStyle name="20% - アクセント 6 4 5 2 2" xfId="21853"/>
    <cellStyle name="20% - アクセント 6 4 5 3" xfId="15446"/>
    <cellStyle name="20% - アクセント 6 4 6" xfId="4779"/>
    <cellStyle name="20% - アクセント 6 4 6 2" xfId="11192"/>
    <cellStyle name="20% - アクセント 6 4 6 2 2" xfId="24007"/>
    <cellStyle name="20% - アクセント 6 4 6 3" xfId="17600"/>
    <cellStyle name="20% - アクセント 6 4 7" xfId="6755"/>
    <cellStyle name="20% - アクセント 6 4 7 2" xfId="19570"/>
    <cellStyle name="20% - アクセント 6 4 8" xfId="13163"/>
    <cellStyle name="20% - アクセント 6 5" xfId="349"/>
    <cellStyle name="20% - アクセント 6 5 2" xfId="569"/>
    <cellStyle name="20% - アクセント 6 5 2 2" xfId="1158"/>
    <cellStyle name="20% - アクセント 6 5 2 2 2" xfId="2198"/>
    <cellStyle name="20% - アクセント 6 5 2 2 2 2" xfId="4229"/>
    <cellStyle name="20% - アクセント 6 5 2 2 2 2 2" xfId="10649"/>
    <cellStyle name="20% - アクセント 6 5 2 2 2 2 2 2" xfId="23464"/>
    <cellStyle name="20% - アクセント 6 5 2 2 2 2 3" xfId="17057"/>
    <cellStyle name="20% - アクセント 6 5 2 2 2 3" xfId="6393"/>
    <cellStyle name="20% - アクセント 6 5 2 2 2 3 2" xfId="12806"/>
    <cellStyle name="20% - アクセント 6 5 2 2 2 3 2 2" xfId="25621"/>
    <cellStyle name="20% - アクセント 6 5 2 2 2 3 3" xfId="19214"/>
    <cellStyle name="20% - アクセント 6 5 2 2 2 4" xfId="8624"/>
    <cellStyle name="20% - アクセント 6 5 2 2 2 4 2" xfId="21439"/>
    <cellStyle name="20% - アクセント 6 5 2 2 2 5" xfId="15032"/>
    <cellStyle name="20% - アクセント 6 5 2 2 3" xfId="3207"/>
    <cellStyle name="20% - アクセント 6 5 2 2 3 2" xfId="9630"/>
    <cellStyle name="20% - アクセント 6 5 2 2 3 2 2" xfId="22445"/>
    <cellStyle name="20% - アクセント 6 5 2 2 3 3" xfId="16038"/>
    <cellStyle name="20% - アクセント 6 5 2 2 4" xfId="5371"/>
    <cellStyle name="20% - アクセント 6 5 2 2 4 2" xfId="11784"/>
    <cellStyle name="20% - アクセント 6 5 2 2 4 2 2" xfId="24599"/>
    <cellStyle name="20% - アクセント 6 5 2 2 4 3" xfId="18192"/>
    <cellStyle name="20% - アクセント 6 5 2 2 5" xfId="7611"/>
    <cellStyle name="20% - アクセント 6 5 2 2 5 2" xfId="20426"/>
    <cellStyle name="20% - アクセント 6 5 2 2 6" xfId="14019"/>
    <cellStyle name="20% - アクセント 6 5 2 3" xfId="1716"/>
    <cellStyle name="20% - アクセント 6 5 2 3 2" xfId="3747"/>
    <cellStyle name="20% - アクセント 6 5 2 3 2 2" xfId="10167"/>
    <cellStyle name="20% - アクセント 6 5 2 3 2 2 2" xfId="22982"/>
    <cellStyle name="20% - アクセント 6 5 2 3 2 3" xfId="16575"/>
    <cellStyle name="20% - アクセント 6 5 2 3 3" xfId="5911"/>
    <cellStyle name="20% - アクセント 6 5 2 3 3 2" xfId="12324"/>
    <cellStyle name="20% - アクセント 6 5 2 3 3 2 2" xfId="25139"/>
    <cellStyle name="20% - アクセント 6 5 2 3 3 3" xfId="18732"/>
    <cellStyle name="20% - アクセント 6 5 2 3 4" xfId="8142"/>
    <cellStyle name="20% - アクセント 6 5 2 3 4 2" xfId="20957"/>
    <cellStyle name="20% - アクセント 6 5 2 3 5" xfId="14550"/>
    <cellStyle name="20% - アクセント 6 5 2 4" xfId="2725"/>
    <cellStyle name="20% - アクセント 6 5 2 4 2" xfId="9148"/>
    <cellStyle name="20% - アクセント 6 5 2 4 2 2" xfId="21963"/>
    <cellStyle name="20% - アクセント 6 5 2 4 3" xfId="15556"/>
    <cellStyle name="20% - アクセント 6 5 2 5" xfId="4889"/>
    <cellStyle name="20% - アクセント 6 5 2 5 2" xfId="11302"/>
    <cellStyle name="20% - アクセント 6 5 2 5 2 2" xfId="24117"/>
    <cellStyle name="20% - アクセント 6 5 2 5 3" xfId="17710"/>
    <cellStyle name="20% - アクセント 6 5 2 6" xfId="7046"/>
    <cellStyle name="20% - アクセント 6 5 2 6 2" xfId="19861"/>
    <cellStyle name="20% - アクセント 6 5 2 7" xfId="13454"/>
    <cellStyle name="20% - アクセント 6 5 3" xfId="988"/>
    <cellStyle name="20% - アクセント 6 5 3 2" xfId="2010"/>
    <cellStyle name="20% - アクセント 6 5 3 2 2" xfId="4041"/>
    <cellStyle name="20% - アクセント 6 5 3 2 2 2" xfId="10461"/>
    <cellStyle name="20% - アクセント 6 5 3 2 2 2 2" xfId="23276"/>
    <cellStyle name="20% - アクセント 6 5 3 2 2 3" xfId="16869"/>
    <cellStyle name="20% - アクセント 6 5 3 2 3" xfId="6205"/>
    <cellStyle name="20% - アクセント 6 5 3 2 3 2" xfId="12618"/>
    <cellStyle name="20% - アクセント 6 5 3 2 3 2 2" xfId="25433"/>
    <cellStyle name="20% - アクセント 6 5 3 2 3 3" xfId="19026"/>
    <cellStyle name="20% - アクセント 6 5 3 2 4" xfId="8436"/>
    <cellStyle name="20% - アクセント 6 5 3 2 4 2" xfId="21251"/>
    <cellStyle name="20% - アクセント 6 5 3 2 5" xfId="14844"/>
    <cellStyle name="20% - アクセント 6 5 3 3" xfId="3019"/>
    <cellStyle name="20% - アクセント 6 5 3 3 2" xfId="9442"/>
    <cellStyle name="20% - アクセント 6 5 3 3 2 2" xfId="22257"/>
    <cellStyle name="20% - アクセント 6 5 3 3 3" xfId="15850"/>
    <cellStyle name="20% - アクセント 6 5 3 4" xfId="5183"/>
    <cellStyle name="20% - アクセント 6 5 3 4 2" xfId="11596"/>
    <cellStyle name="20% - アクセント 6 5 3 4 2 2" xfId="24411"/>
    <cellStyle name="20% - アクセント 6 5 3 4 3" xfId="18004"/>
    <cellStyle name="20% - アクセント 6 5 3 5" xfId="7441"/>
    <cellStyle name="20% - アクセント 6 5 3 5 2" xfId="20256"/>
    <cellStyle name="20% - アクセント 6 5 3 6" xfId="13849"/>
    <cellStyle name="20% - アクセント 6 5 4" xfId="1530"/>
    <cellStyle name="20% - アクセント 6 5 4 2" xfId="3562"/>
    <cellStyle name="20% - アクセント 6 5 4 2 2" xfId="9982"/>
    <cellStyle name="20% - アクセント 6 5 4 2 2 2" xfId="22797"/>
    <cellStyle name="20% - アクセント 6 5 4 2 3" xfId="16390"/>
    <cellStyle name="20% - アクセント 6 5 4 3" xfId="5726"/>
    <cellStyle name="20% - アクセント 6 5 4 3 2" xfId="12139"/>
    <cellStyle name="20% - アクセント 6 5 4 3 2 2" xfId="24954"/>
    <cellStyle name="20% - アクセント 6 5 4 3 3" xfId="18547"/>
    <cellStyle name="20% - アクセント 6 5 4 4" xfId="7957"/>
    <cellStyle name="20% - アクセント 6 5 4 4 2" xfId="20772"/>
    <cellStyle name="20% - アクセント 6 5 4 5" xfId="14365"/>
    <cellStyle name="20% - アクセント 6 5 5" xfId="2540"/>
    <cellStyle name="20% - アクセント 6 5 5 2" xfId="8963"/>
    <cellStyle name="20% - アクセント 6 5 5 2 2" xfId="21778"/>
    <cellStyle name="20% - アクセント 6 5 5 3" xfId="15371"/>
    <cellStyle name="20% - アクセント 6 5 6" xfId="4704"/>
    <cellStyle name="20% - アクセント 6 5 6 2" xfId="11117"/>
    <cellStyle name="20% - アクセント 6 5 6 2 2" xfId="23932"/>
    <cellStyle name="20% - アクセント 6 5 6 3" xfId="17525"/>
    <cellStyle name="20% - アクセント 6 5 7" xfId="6840"/>
    <cellStyle name="20% - アクセント 6 5 7 2" xfId="19655"/>
    <cellStyle name="20% - アクセント 6 5 8" xfId="13248"/>
    <cellStyle name="20% - アクセント 6 6" xfId="436"/>
    <cellStyle name="20% - アクセント 6 6 2" xfId="535"/>
    <cellStyle name="20% - アクセント 6 6 2 2" xfId="1124"/>
    <cellStyle name="20% - アクセント 6 6 2 2 2" xfId="2164"/>
    <cellStyle name="20% - アクセント 6 6 2 2 2 2" xfId="4195"/>
    <cellStyle name="20% - アクセント 6 6 2 2 2 2 2" xfId="10615"/>
    <cellStyle name="20% - アクセント 6 6 2 2 2 2 2 2" xfId="23430"/>
    <cellStyle name="20% - アクセント 6 6 2 2 2 2 3" xfId="17023"/>
    <cellStyle name="20% - アクセント 6 6 2 2 2 3" xfId="6359"/>
    <cellStyle name="20% - アクセント 6 6 2 2 2 3 2" xfId="12772"/>
    <cellStyle name="20% - アクセント 6 6 2 2 2 3 2 2" xfId="25587"/>
    <cellStyle name="20% - アクセント 6 6 2 2 2 3 3" xfId="19180"/>
    <cellStyle name="20% - アクセント 6 6 2 2 2 4" xfId="8590"/>
    <cellStyle name="20% - アクセント 6 6 2 2 2 4 2" xfId="21405"/>
    <cellStyle name="20% - アクセント 6 6 2 2 2 5" xfId="14998"/>
    <cellStyle name="20% - アクセント 6 6 2 2 3" xfId="3173"/>
    <cellStyle name="20% - アクセント 6 6 2 2 3 2" xfId="9596"/>
    <cellStyle name="20% - アクセント 6 6 2 2 3 2 2" xfId="22411"/>
    <cellStyle name="20% - アクセント 6 6 2 2 3 3" xfId="16004"/>
    <cellStyle name="20% - アクセント 6 6 2 2 4" xfId="5337"/>
    <cellStyle name="20% - アクセント 6 6 2 2 4 2" xfId="11750"/>
    <cellStyle name="20% - アクセント 6 6 2 2 4 2 2" xfId="24565"/>
    <cellStyle name="20% - アクセント 6 6 2 2 4 3" xfId="18158"/>
    <cellStyle name="20% - アクセント 6 6 2 2 5" xfId="7577"/>
    <cellStyle name="20% - アクセント 6 6 2 2 5 2" xfId="20392"/>
    <cellStyle name="20% - アクセント 6 6 2 2 6" xfId="13985"/>
    <cellStyle name="20% - アクセント 6 6 2 3" xfId="1682"/>
    <cellStyle name="20% - アクセント 6 6 2 3 2" xfId="3713"/>
    <cellStyle name="20% - アクセント 6 6 2 3 2 2" xfId="10133"/>
    <cellStyle name="20% - アクセント 6 6 2 3 2 2 2" xfId="22948"/>
    <cellStyle name="20% - アクセント 6 6 2 3 2 3" xfId="16541"/>
    <cellStyle name="20% - アクセント 6 6 2 3 3" xfId="5877"/>
    <cellStyle name="20% - アクセント 6 6 2 3 3 2" xfId="12290"/>
    <cellStyle name="20% - アクセント 6 6 2 3 3 2 2" xfId="25105"/>
    <cellStyle name="20% - アクセント 6 6 2 3 3 3" xfId="18698"/>
    <cellStyle name="20% - アクセント 6 6 2 3 4" xfId="8108"/>
    <cellStyle name="20% - アクセント 6 6 2 3 4 2" xfId="20923"/>
    <cellStyle name="20% - アクセント 6 6 2 3 5" xfId="14516"/>
    <cellStyle name="20% - アクセント 6 6 2 4" xfId="2691"/>
    <cellStyle name="20% - アクセント 6 6 2 4 2" xfId="9114"/>
    <cellStyle name="20% - アクセント 6 6 2 4 2 2" xfId="21929"/>
    <cellStyle name="20% - アクセント 6 6 2 4 3" xfId="15522"/>
    <cellStyle name="20% - アクセント 6 6 2 5" xfId="4855"/>
    <cellStyle name="20% - アクセント 6 6 2 5 2" xfId="11268"/>
    <cellStyle name="20% - アクセント 6 6 2 5 2 2" xfId="24083"/>
    <cellStyle name="20% - アクセント 6 6 2 5 3" xfId="17676"/>
    <cellStyle name="20% - アクセント 6 6 2 6" xfId="7012"/>
    <cellStyle name="20% - アクセント 6 6 2 6 2" xfId="19827"/>
    <cellStyle name="20% - アクセント 6 6 2 7" xfId="13420"/>
    <cellStyle name="20% - アクセント 6 6 3" xfId="953"/>
    <cellStyle name="20% - アクセント 6 6 3 2" xfId="1975"/>
    <cellStyle name="20% - アクセント 6 6 3 2 2" xfId="4006"/>
    <cellStyle name="20% - アクセント 6 6 3 2 2 2" xfId="10426"/>
    <cellStyle name="20% - アクセント 6 6 3 2 2 2 2" xfId="23241"/>
    <cellStyle name="20% - アクセント 6 6 3 2 2 3" xfId="16834"/>
    <cellStyle name="20% - アクセント 6 6 3 2 3" xfId="6170"/>
    <cellStyle name="20% - アクセント 6 6 3 2 3 2" xfId="12583"/>
    <cellStyle name="20% - アクセント 6 6 3 2 3 2 2" xfId="25398"/>
    <cellStyle name="20% - アクセント 6 6 3 2 3 3" xfId="18991"/>
    <cellStyle name="20% - アクセント 6 6 3 2 4" xfId="8401"/>
    <cellStyle name="20% - アクセント 6 6 3 2 4 2" xfId="21216"/>
    <cellStyle name="20% - アクセント 6 6 3 2 5" xfId="14809"/>
    <cellStyle name="20% - アクセント 6 6 3 3" xfId="2984"/>
    <cellStyle name="20% - アクセント 6 6 3 3 2" xfId="9407"/>
    <cellStyle name="20% - アクセント 6 6 3 3 2 2" xfId="22222"/>
    <cellStyle name="20% - アクセント 6 6 3 3 3" xfId="15815"/>
    <cellStyle name="20% - アクセント 6 6 3 4" xfId="5148"/>
    <cellStyle name="20% - アクセント 6 6 3 4 2" xfId="11561"/>
    <cellStyle name="20% - アクセント 6 6 3 4 2 2" xfId="24376"/>
    <cellStyle name="20% - アクセント 6 6 3 4 3" xfId="17969"/>
    <cellStyle name="20% - アクセント 6 6 3 5" xfId="7406"/>
    <cellStyle name="20% - アクセント 6 6 3 5 2" xfId="20221"/>
    <cellStyle name="20% - アクセント 6 6 3 6" xfId="13814"/>
    <cellStyle name="20% - アクセント 6 6 4" xfId="1496"/>
    <cellStyle name="20% - アクセント 6 6 4 2" xfId="3528"/>
    <cellStyle name="20% - アクセント 6 6 4 2 2" xfId="9948"/>
    <cellStyle name="20% - アクセント 6 6 4 2 2 2" xfId="22763"/>
    <cellStyle name="20% - アクセント 6 6 4 2 3" xfId="16356"/>
    <cellStyle name="20% - アクセント 6 6 4 3" xfId="5692"/>
    <cellStyle name="20% - アクセント 6 6 4 3 2" xfId="12105"/>
    <cellStyle name="20% - アクセント 6 6 4 3 2 2" xfId="24920"/>
    <cellStyle name="20% - アクセント 6 6 4 3 3" xfId="18513"/>
    <cellStyle name="20% - アクセント 6 6 4 4" xfId="7923"/>
    <cellStyle name="20% - アクセント 6 6 4 4 2" xfId="20738"/>
    <cellStyle name="20% - アクセント 6 6 4 5" xfId="14331"/>
    <cellStyle name="20% - アクセント 6 6 5" xfId="2506"/>
    <cellStyle name="20% - アクセント 6 6 5 2" xfId="8929"/>
    <cellStyle name="20% - アクセント 6 6 5 2 2" xfId="21744"/>
    <cellStyle name="20% - アクセント 6 6 5 3" xfId="15337"/>
    <cellStyle name="20% - アクセント 6 6 6" xfId="4670"/>
    <cellStyle name="20% - アクセント 6 6 6 2" xfId="11083"/>
    <cellStyle name="20% - アクセント 6 6 6 2 2" xfId="23898"/>
    <cellStyle name="20% - アクセント 6 6 6 3" xfId="17491"/>
    <cellStyle name="20% - アクセント 6 6 7" xfId="6919"/>
    <cellStyle name="20% - アクセント 6 6 7 2" xfId="19734"/>
    <cellStyle name="20% - アクセント 6 6 8" xfId="13327"/>
    <cellStyle name="20% - アクセント 6 7" xfId="456"/>
    <cellStyle name="20% - アクセント 6 7 2" xfId="915"/>
    <cellStyle name="20% - アクセント 6 7 2 2" xfId="1937"/>
    <cellStyle name="20% - アクセント 6 7 2 2 2" xfId="3968"/>
    <cellStyle name="20% - アクセント 6 7 2 2 2 2" xfId="10388"/>
    <cellStyle name="20% - アクセント 6 7 2 2 2 2 2" xfId="23203"/>
    <cellStyle name="20% - アクセント 6 7 2 2 2 3" xfId="16796"/>
    <cellStyle name="20% - アクセント 6 7 2 2 3" xfId="6132"/>
    <cellStyle name="20% - アクセント 6 7 2 2 3 2" xfId="12545"/>
    <cellStyle name="20% - アクセント 6 7 2 2 3 2 2" xfId="25360"/>
    <cellStyle name="20% - アクセント 6 7 2 2 3 3" xfId="18953"/>
    <cellStyle name="20% - アクセント 6 7 2 2 4" xfId="8363"/>
    <cellStyle name="20% - アクセント 6 7 2 2 4 2" xfId="21178"/>
    <cellStyle name="20% - アクセント 6 7 2 2 5" xfId="14771"/>
    <cellStyle name="20% - アクセント 6 7 2 3" xfId="2946"/>
    <cellStyle name="20% - アクセント 6 7 2 3 2" xfId="9369"/>
    <cellStyle name="20% - アクセント 6 7 2 3 2 2" xfId="22184"/>
    <cellStyle name="20% - アクセント 6 7 2 3 3" xfId="15777"/>
    <cellStyle name="20% - アクセント 6 7 2 4" xfId="5110"/>
    <cellStyle name="20% - アクセント 6 7 2 4 2" xfId="11523"/>
    <cellStyle name="20% - アクセント 6 7 2 4 2 2" xfId="24338"/>
    <cellStyle name="20% - アクセント 6 7 2 4 3" xfId="17931"/>
    <cellStyle name="20% - アクセント 6 7 2 5" xfId="7368"/>
    <cellStyle name="20% - アクセント 6 7 2 5 2" xfId="20183"/>
    <cellStyle name="20% - アクセント 6 7 2 6" xfId="13776"/>
    <cellStyle name="20% - アクセント 6 7 3" xfId="1458"/>
    <cellStyle name="20% - アクセント 6 7 3 2" xfId="3490"/>
    <cellStyle name="20% - アクセント 6 7 3 2 2" xfId="9910"/>
    <cellStyle name="20% - アクセント 6 7 3 2 2 2" xfId="22725"/>
    <cellStyle name="20% - アクセント 6 7 3 2 3" xfId="16318"/>
    <cellStyle name="20% - アクセント 6 7 3 3" xfId="5654"/>
    <cellStyle name="20% - アクセント 6 7 3 3 2" xfId="12067"/>
    <cellStyle name="20% - アクセント 6 7 3 3 2 2" xfId="24882"/>
    <cellStyle name="20% - アクセント 6 7 3 3 3" xfId="18475"/>
    <cellStyle name="20% - アクセント 6 7 3 4" xfId="7885"/>
    <cellStyle name="20% - アクセント 6 7 3 4 2" xfId="20700"/>
    <cellStyle name="20% - アクセント 6 7 3 5" xfId="14293"/>
    <cellStyle name="20% - アクセント 6 7 4" xfId="2468"/>
    <cellStyle name="20% - アクセント 6 7 4 2" xfId="8891"/>
    <cellStyle name="20% - アクセント 6 7 4 2 2" xfId="21706"/>
    <cellStyle name="20% - アクセント 6 7 4 3" xfId="15299"/>
    <cellStyle name="20% - アクセント 6 7 5" xfId="4632"/>
    <cellStyle name="20% - アクセント 6 7 5 2" xfId="11045"/>
    <cellStyle name="20% - アクセント 6 7 5 2 2" xfId="23860"/>
    <cellStyle name="20% - アクセント 6 7 5 3" xfId="17453"/>
    <cellStyle name="20% - アクセント 6 7 6" xfId="6936"/>
    <cellStyle name="20% - アクセント 6 7 6 2" xfId="19751"/>
    <cellStyle name="20% - アクセント 6 7 7" xfId="13344"/>
    <cellStyle name="20% - アクセント 6 8" xfId="494"/>
    <cellStyle name="20% - アクセント 6 8 2" xfId="1079"/>
    <cellStyle name="20% - アクセント 6 8 2 2" xfId="2119"/>
    <cellStyle name="20% - アクセント 6 8 2 2 2" xfId="4150"/>
    <cellStyle name="20% - アクセント 6 8 2 2 2 2" xfId="10570"/>
    <cellStyle name="20% - アクセント 6 8 2 2 2 2 2" xfId="23385"/>
    <cellStyle name="20% - アクセント 6 8 2 2 2 3" xfId="16978"/>
    <cellStyle name="20% - アクセント 6 8 2 2 3" xfId="6314"/>
    <cellStyle name="20% - アクセント 6 8 2 2 3 2" xfId="12727"/>
    <cellStyle name="20% - アクセント 6 8 2 2 3 2 2" xfId="25542"/>
    <cellStyle name="20% - アクセント 6 8 2 2 3 3" xfId="19135"/>
    <cellStyle name="20% - アクセント 6 8 2 2 4" xfId="8545"/>
    <cellStyle name="20% - アクセント 6 8 2 2 4 2" xfId="21360"/>
    <cellStyle name="20% - アクセント 6 8 2 2 5" xfId="14953"/>
    <cellStyle name="20% - アクセント 6 8 2 3" xfId="3128"/>
    <cellStyle name="20% - アクセント 6 8 2 3 2" xfId="9551"/>
    <cellStyle name="20% - アクセント 6 8 2 3 2 2" xfId="22366"/>
    <cellStyle name="20% - アクセント 6 8 2 3 3" xfId="15959"/>
    <cellStyle name="20% - アクセント 6 8 2 4" xfId="5292"/>
    <cellStyle name="20% - アクセント 6 8 2 4 2" xfId="11705"/>
    <cellStyle name="20% - アクセント 6 8 2 4 2 2" xfId="24520"/>
    <cellStyle name="20% - アクセント 6 8 2 4 3" xfId="18113"/>
    <cellStyle name="20% - アクセント 6 8 2 5" xfId="7532"/>
    <cellStyle name="20% - アクセント 6 8 2 5 2" xfId="20347"/>
    <cellStyle name="20% - アクセント 6 8 2 6" xfId="13940"/>
    <cellStyle name="20% - アクセント 6 8 3" xfId="1637"/>
    <cellStyle name="20% - アクセント 6 8 3 2" xfId="3668"/>
    <cellStyle name="20% - アクセント 6 8 3 2 2" xfId="10088"/>
    <cellStyle name="20% - アクセント 6 8 3 2 2 2" xfId="22903"/>
    <cellStyle name="20% - アクセント 6 8 3 2 3" xfId="16496"/>
    <cellStyle name="20% - アクセント 6 8 3 3" xfId="5832"/>
    <cellStyle name="20% - アクセント 6 8 3 3 2" xfId="12245"/>
    <cellStyle name="20% - アクセント 6 8 3 3 2 2" xfId="25060"/>
    <cellStyle name="20% - アクセント 6 8 3 3 3" xfId="18653"/>
    <cellStyle name="20% - アクセント 6 8 3 4" xfId="8063"/>
    <cellStyle name="20% - アクセント 6 8 3 4 2" xfId="20878"/>
    <cellStyle name="20% - アクセント 6 8 3 5" xfId="14471"/>
    <cellStyle name="20% - アクセント 6 8 4" xfId="2646"/>
    <cellStyle name="20% - アクセント 6 8 4 2" xfId="9069"/>
    <cellStyle name="20% - アクセント 6 8 4 2 2" xfId="21884"/>
    <cellStyle name="20% - アクセント 6 8 4 3" xfId="15477"/>
    <cellStyle name="20% - アクセント 6 8 5" xfId="4810"/>
    <cellStyle name="20% - アクセント 6 8 5 2" xfId="11223"/>
    <cellStyle name="20% - アクセント 6 8 5 2 2" xfId="24038"/>
    <cellStyle name="20% - アクセント 6 8 5 3" xfId="17631"/>
    <cellStyle name="20% - アクセント 6 8 6" xfId="6971"/>
    <cellStyle name="20% - アクセント 6 8 6 2" xfId="19786"/>
    <cellStyle name="20% - アクセント 6 8 7" xfId="13379"/>
    <cellStyle name="20% - アクセント 6 9" xfId="732"/>
    <cellStyle name="20% - アクセント 6 9 2" xfId="863"/>
    <cellStyle name="20% - アクセント 6 9 2 2" xfId="1882"/>
    <cellStyle name="20% - アクセント 6 9 2 2 2" xfId="3913"/>
    <cellStyle name="20% - アクセント 6 9 2 2 2 2" xfId="10333"/>
    <cellStyle name="20% - アクセント 6 9 2 2 2 2 2" xfId="23148"/>
    <cellStyle name="20% - アクセント 6 9 2 2 2 3" xfId="16741"/>
    <cellStyle name="20% - アクセント 6 9 2 2 3" xfId="6077"/>
    <cellStyle name="20% - アクセント 6 9 2 2 3 2" xfId="12490"/>
    <cellStyle name="20% - アクセント 6 9 2 2 3 2 2" xfId="25305"/>
    <cellStyle name="20% - アクセント 6 9 2 2 3 3" xfId="18898"/>
    <cellStyle name="20% - アクセント 6 9 2 2 4" xfId="8308"/>
    <cellStyle name="20% - アクセント 6 9 2 2 4 2" xfId="21123"/>
    <cellStyle name="20% - アクセント 6 9 2 2 5" xfId="14716"/>
    <cellStyle name="20% - アクセント 6 9 2 3" xfId="2891"/>
    <cellStyle name="20% - アクセント 6 9 2 3 2" xfId="9314"/>
    <cellStyle name="20% - アクセント 6 9 2 3 2 2" xfId="22129"/>
    <cellStyle name="20% - アクセント 6 9 2 3 3" xfId="15722"/>
    <cellStyle name="20% - アクセント 6 9 2 4" xfId="5055"/>
    <cellStyle name="20% - アクセント 6 9 2 4 2" xfId="11468"/>
    <cellStyle name="20% - アクセント 6 9 2 4 2 2" xfId="24283"/>
    <cellStyle name="20% - アクセント 6 9 2 4 3" xfId="17876"/>
    <cellStyle name="20% - アクセント 6 9 2 5" xfId="7316"/>
    <cellStyle name="20% - アクセント 6 9 2 5 2" xfId="20131"/>
    <cellStyle name="20% - アクセント 6 9 2 6" xfId="13724"/>
    <cellStyle name="20% - アクセント 6 9 3" xfId="1407"/>
    <cellStyle name="20% - アクセント 6 9 3 2" xfId="3439"/>
    <cellStyle name="20% - アクセント 6 9 3 2 2" xfId="9859"/>
    <cellStyle name="20% - アクセント 6 9 3 2 2 2" xfId="22674"/>
    <cellStyle name="20% - アクセント 6 9 3 2 3" xfId="16267"/>
    <cellStyle name="20% - アクセント 6 9 3 3" xfId="5603"/>
    <cellStyle name="20% - アクセント 6 9 3 3 2" xfId="12016"/>
    <cellStyle name="20% - アクセント 6 9 3 3 2 2" xfId="24831"/>
    <cellStyle name="20% - アクセント 6 9 3 3 3" xfId="18424"/>
    <cellStyle name="20% - アクセント 6 9 3 4" xfId="7834"/>
    <cellStyle name="20% - アクセント 6 9 3 4 2" xfId="20649"/>
    <cellStyle name="20% - アクセント 6 9 3 5" xfId="14242"/>
    <cellStyle name="20% - アクセント 6 9 4" xfId="2417"/>
    <cellStyle name="20% - アクセント 6 9 4 2" xfId="8840"/>
    <cellStyle name="20% - アクセント 6 9 4 2 2" xfId="21655"/>
    <cellStyle name="20% - アクセント 6 9 4 3" xfId="15248"/>
    <cellStyle name="20% - アクセント 6 9 5" xfId="4581"/>
    <cellStyle name="20% - アクセント 6 9 5 2" xfId="10994"/>
    <cellStyle name="20% - アクセント 6 9 5 2 2" xfId="23809"/>
    <cellStyle name="20% - アクセント 6 9 5 3" xfId="17402"/>
    <cellStyle name="20% - アクセント 6 9 6" xfId="7186"/>
    <cellStyle name="20% - アクセント 6 9 6 2" xfId="20001"/>
    <cellStyle name="20% - アクセント 6 9 7" xfId="13594"/>
    <cellStyle name="40% - アクセント 1" xfId="19" builtinId="31" customBuiltin="1"/>
    <cellStyle name="40% - アクセント 1 10" xfId="827"/>
    <cellStyle name="40% - アクセント 1 10 2" xfId="1845"/>
    <cellStyle name="40% - アクセント 1 10 2 2" xfId="3876"/>
    <cellStyle name="40% - アクセント 1 10 2 2 2" xfId="10296"/>
    <cellStyle name="40% - アクセント 1 10 2 2 2 2" xfId="23111"/>
    <cellStyle name="40% - アクセント 1 10 2 2 3" xfId="16704"/>
    <cellStyle name="40% - アクセント 1 10 2 3" xfId="6040"/>
    <cellStyle name="40% - アクセント 1 10 2 3 2" xfId="12453"/>
    <cellStyle name="40% - アクセント 1 10 2 3 2 2" xfId="25268"/>
    <cellStyle name="40% - アクセント 1 10 2 3 3" xfId="18861"/>
    <cellStyle name="40% - アクセント 1 10 2 4" xfId="8271"/>
    <cellStyle name="40% - アクセント 1 10 2 4 2" xfId="21086"/>
    <cellStyle name="40% - アクセント 1 10 2 5" xfId="14679"/>
    <cellStyle name="40% - アクセント 1 10 3" xfId="2854"/>
    <cellStyle name="40% - アクセント 1 10 3 2" xfId="9277"/>
    <cellStyle name="40% - アクセント 1 10 3 2 2" xfId="22092"/>
    <cellStyle name="40% - アクセント 1 10 3 3" xfId="15685"/>
    <cellStyle name="40% - アクセント 1 10 4" xfId="5018"/>
    <cellStyle name="40% - アクセント 1 10 4 2" xfId="11431"/>
    <cellStyle name="40% - アクセント 1 10 4 2 2" xfId="24246"/>
    <cellStyle name="40% - アクセント 1 10 4 3" xfId="17839"/>
    <cellStyle name="40% - アクセント 1 10 5" xfId="7280"/>
    <cellStyle name="40% - アクセント 1 10 5 2" xfId="20095"/>
    <cellStyle name="40% - アクセント 1 10 6" xfId="13688"/>
    <cellStyle name="40% - アクセント 1 11" xfId="1301"/>
    <cellStyle name="40% - アクセント 1 11 2" xfId="3348"/>
    <cellStyle name="40% - アクセント 1 11 2 2" xfId="9771"/>
    <cellStyle name="40% - アクセント 1 11 2 2 2" xfId="22586"/>
    <cellStyle name="40% - アクセント 1 11 2 3" xfId="16179"/>
    <cellStyle name="40% - アクセント 1 11 3" xfId="5512"/>
    <cellStyle name="40% - アクセント 1 11 3 2" xfId="11925"/>
    <cellStyle name="40% - アクセント 1 11 3 2 2" xfId="24740"/>
    <cellStyle name="40% - アクセント 1 11 3 3" xfId="18333"/>
    <cellStyle name="40% - アクセント 1 11 4" xfId="7749"/>
    <cellStyle name="40% - アクセント 1 11 4 2" xfId="20564"/>
    <cellStyle name="40% - アクセント 1 11 5" xfId="14157"/>
    <cellStyle name="40% - アクセント 1 12" xfId="2342"/>
    <cellStyle name="40% - アクセント 1 12 2" xfId="8765"/>
    <cellStyle name="40% - アクセント 1 12 2 2" xfId="21580"/>
    <cellStyle name="40% - アクセント 1 12 3" xfId="15173"/>
    <cellStyle name="40% - アクセント 1 13" xfId="4475"/>
    <cellStyle name="40% - アクセント 1 13 2" xfId="10888"/>
    <cellStyle name="40% - アクセント 1 13 2 2" xfId="23703"/>
    <cellStyle name="40% - アクセント 1 13 3" xfId="17296"/>
    <cellStyle name="40% - アクセント 1 14" xfId="674"/>
    <cellStyle name="40% - アクセント 1 14 2" xfId="7136"/>
    <cellStyle name="40% - アクセント 1 14 2 2" xfId="19951"/>
    <cellStyle name="40% - アクセント 1 14 3" xfId="13544"/>
    <cellStyle name="40% - アクセント 1 15" xfId="6527"/>
    <cellStyle name="40% - アクセント 1 15 2" xfId="12940"/>
    <cellStyle name="40% - アクセント 1 15 2 2" xfId="25755"/>
    <cellStyle name="40% - アクセント 1 15 3" xfId="19348"/>
    <cellStyle name="40% - アクセント 1 16" xfId="6644"/>
    <cellStyle name="40% - アクセント 1 16 2" xfId="19459"/>
    <cellStyle name="40% - アクセント 1 17" xfId="13043"/>
    <cellStyle name="40% - アクセント 1 2" xfId="57"/>
    <cellStyle name="40% - アクセント 1 2 2" xfId="151"/>
    <cellStyle name="40% - アクセント 1 2 3" xfId="1354"/>
    <cellStyle name="40% - アクセント 1 2 4" xfId="644"/>
    <cellStyle name="40% - アクセント 1 3" xfId="205"/>
    <cellStyle name="40% - アクセント 1 3 2" xfId="601"/>
    <cellStyle name="40% - アクセント 1 3 2 2" xfId="1195"/>
    <cellStyle name="40% - アクセント 1 3 2 2 2" xfId="2235"/>
    <cellStyle name="40% - アクセント 1 3 2 2 2 2" xfId="4266"/>
    <cellStyle name="40% - アクセント 1 3 2 2 2 2 2" xfId="10686"/>
    <cellStyle name="40% - アクセント 1 3 2 2 2 2 2 2" xfId="23501"/>
    <cellStyle name="40% - アクセント 1 3 2 2 2 2 3" xfId="17094"/>
    <cellStyle name="40% - アクセント 1 3 2 2 2 3" xfId="6430"/>
    <cellStyle name="40% - アクセント 1 3 2 2 2 3 2" xfId="12843"/>
    <cellStyle name="40% - アクセント 1 3 2 2 2 3 2 2" xfId="25658"/>
    <cellStyle name="40% - アクセント 1 3 2 2 2 3 3" xfId="19251"/>
    <cellStyle name="40% - アクセント 1 3 2 2 2 4" xfId="8661"/>
    <cellStyle name="40% - アクセント 1 3 2 2 2 4 2" xfId="21476"/>
    <cellStyle name="40% - アクセント 1 3 2 2 2 5" xfId="15069"/>
    <cellStyle name="40% - アクセント 1 3 2 2 3" xfId="3244"/>
    <cellStyle name="40% - アクセント 1 3 2 2 3 2" xfId="9667"/>
    <cellStyle name="40% - アクセント 1 3 2 2 3 2 2" xfId="22482"/>
    <cellStyle name="40% - アクセント 1 3 2 2 3 3" xfId="16075"/>
    <cellStyle name="40% - アクセント 1 3 2 2 4" xfId="5408"/>
    <cellStyle name="40% - アクセント 1 3 2 2 4 2" xfId="11821"/>
    <cellStyle name="40% - アクセント 1 3 2 2 4 2 2" xfId="24636"/>
    <cellStyle name="40% - アクセント 1 3 2 2 4 3" xfId="18229"/>
    <cellStyle name="40% - アクセント 1 3 2 2 5" xfId="7648"/>
    <cellStyle name="40% - アクセント 1 3 2 2 5 2" xfId="20463"/>
    <cellStyle name="40% - アクセント 1 3 2 2 6" xfId="14056"/>
    <cellStyle name="40% - アクセント 1 3 2 3" xfId="1753"/>
    <cellStyle name="40% - アクセント 1 3 2 3 2" xfId="3784"/>
    <cellStyle name="40% - アクセント 1 3 2 3 2 2" xfId="10204"/>
    <cellStyle name="40% - アクセント 1 3 2 3 2 2 2" xfId="23019"/>
    <cellStyle name="40% - アクセント 1 3 2 3 2 3" xfId="16612"/>
    <cellStyle name="40% - アクセント 1 3 2 3 3" xfId="5948"/>
    <cellStyle name="40% - アクセント 1 3 2 3 3 2" xfId="12361"/>
    <cellStyle name="40% - アクセント 1 3 2 3 3 2 2" xfId="25176"/>
    <cellStyle name="40% - アクセント 1 3 2 3 3 3" xfId="18769"/>
    <cellStyle name="40% - アクセント 1 3 2 3 4" xfId="8179"/>
    <cellStyle name="40% - アクセント 1 3 2 3 4 2" xfId="20994"/>
    <cellStyle name="40% - アクセント 1 3 2 3 5" xfId="14587"/>
    <cellStyle name="40% - アクセント 1 3 2 4" xfId="2762"/>
    <cellStyle name="40% - アクセント 1 3 2 4 2" xfId="9185"/>
    <cellStyle name="40% - アクセント 1 3 2 4 2 2" xfId="22000"/>
    <cellStyle name="40% - アクセント 1 3 2 4 3" xfId="15593"/>
    <cellStyle name="40% - アクセント 1 3 2 5" xfId="4926"/>
    <cellStyle name="40% - アクセント 1 3 2 5 2" xfId="11339"/>
    <cellStyle name="40% - アクセント 1 3 2 5 2 2" xfId="24154"/>
    <cellStyle name="40% - アクセント 1 3 2 5 3" xfId="17747"/>
    <cellStyle name="40% - アクセント 1 3 2 6" xfId="7078"/>
    <cellStyle name="40% - アクセント 1 3 2 6 2" xfId="19893"/>
    <cellStyle name="40% - アクセント 1 3 2 7" xfId="13486"/>
    <cellStyle name="40% - アクセント 1 3 3" xfId="1023"/>
    <cellStyle name="40% - アクセント 1 3 3 2" xfId="2047"/>
    <cellStyle name="40% - アクセント 1 3 3 2 2" xfId="4078"/>
    <cellStyle name="40% - アクセント 1 3 3 2 2 2" xfId="10498"/>
    <cellStyle name="40% - アクセント 1 3 3 2 2 2 2" xfId="23313"/>
    <cellStyle name="40% - アクセント 1 3 3 2 2 3" xfId="16906"/>
    <cellStyle name="40% - アクセント 1 3 3 2 3" xfId="6242"/>
    <cellStyle name="40% - アクセント 1 3 3 2 3 2" xfId="12655"/>
    <cellStyle name="40% - アクセント 1 3 3 2 3 2 2" xfId="25470"/>
    <cellStyle name="40% - アクセント 1 3 3 2 3 3" xfId="19063"/>
    <cellStyle name="40% - アクセント 1 3 3 2 4" xfId="8473"/>
    <cellStyle name="40% - アクセント 1 3 3 2 4 2" xfId="21288"/>
    <cellStyle name="40% - アクセント 1 3 3 2 5" xfId="14881"/>
    <cellStyle name="40% - アクセント 1 3 3 3" xfId="3056"/>
    <cellStyle name="40% - アクセント 1 3 3 3 2" xfId="9479"/>
    <cellStyle name="40% - アクセント 1 3 3 3 2 2" xfId="22294"/>
    <cellStyle name="40% - アクセント 1 3 3 3 3" xfId="15887"/>
    <cellStyle name="40% - アクセント 1 3 3 4" xfId="5220"/>
    <cellStyle name="40% - アクセント 1 3 3 4 2" xfId="11633"/>
    <cellStyle name="40% - アクセント 1 3 3 4 2 2" xfId="24448"/>
    <cellStyle name="40% - アクセント 1 3 3 4 3" xfId="18041"/>
    <cellStyle name="40% - アクセント 1 3 3 5" xfId="7476"/>
    <cellStyle name="40% - アクセント 1 3 3 5 2" xfId="20291"/>
    <cellStyle name="40% - アクセント 1 3 3 6" xfId="13884"/>
    <cellStyle name="40% - アクセント 1 3 4" xfId="1568"/>
    <cellStyle name="40% - アクセント 1 3 4 2" xfId="3599"/>
    <cellStyle name="40% - アクセント 1 3 4 2 2" xfId="10019"/>
    <cellStyle name="40% - アクセント 1 3 4 2 2 2" xfId="22834"/>
    <cellStyle name="40% - アクセント 1 3 4 2 3" xfId="16427"/>
    <cellStyle name="40% - アクセント 1 3 4 3" xfId="5763"/>
    <cellStyle name="40% - アクセント 1 3 4 3 2" xfId="12176"/>
    <cellStyle name="40% - アクセント 1 3 4 3 2 2" xfId="24991"/>
    <cellStyle name="40% - アクセント 1 3 4 3 3" xfId="18584"/>
    <cellStyle name="40% - アクセント 1 3 4 4" xfId="7994"/>
    <cellStyle name="40% - アクセント 1 3 4 4 2" xfId="20809"/>
    <cellStyle name="40% - アクセント 1 3 4 5" xfId="14402"/>
    <cellStyle name="40% - アクセント 1 3 5" xfId="2577"/>
    <cellStyle name="40% - アクセント 1 3 5 2" xfId="9000"/>
    <cellStyle name="40% - アクセント 1 3 5 2 2" xfId="21815"/>
    <cellStyle name="40% - アクセント 1 3 5 3" xfId="15408"/>
    <cellStyle name="40% - アクセント 1 3 6" xfId="4741"/>
    <cellStyle name="40% - アクセント 1 3 6 2" xfId="11154"/>
    <cellStyle name="40% - アクセント 1 3 6 2 2" xfId="23969"/>
    <cellStyle name="40% - アクセント 1 3 6 3" xfId="17562"/>
    <cellStyle name="40% - アクセント 1 3 7" xfId="771"/>
    <cellStyle name="40% - アクセント 1 3 7 2" xfId="7224"/>
    <cellStyle name="40% - アクセント 1 3 7 2 2" xfId="20039"/>
    <cellStyle name="40% - アクセント 1 3 7 3" xfId="13632"/>
    <cellStyle name="40% - アクセント 1 3 8" xfId="659"/>
    <cellStyle name="40% - アクセント 1 3 9" xfId="394"/>
    <cellStyle name="40% - アクセント 1 3 9 2" xfId="6883"/>
    <cellStyle name="40% - アクセント 1 3 9 2 2" xfId="19698"/>
    <cellStyle name="40% - アクセント 1 3 9 3" xfId="13291"/>
    <cellStyle name="40% - アクセント 1 4" xfId="212"/>
    <cellStyle name="40% - アクセント 1 4 10" xfId="13126"/>
    <cellStyle name="40% - アクセント 1 4 2" xfId="304"/>
    <cellStyle name="40% - アクセント 1 4 2 2" xfId="1225"/>
    <cellStyle name="40% - アクセント 1 4 2 2 2" xfId="2265"/>
    <cellStyle name="40% - アクセント 1 4 2 2 2 2" xfId="4296"/>
    <cellStyle name="40% - アクセント 1 4 2 2 2 2 2" xfId="10716"/>
    <cellStyle name="40% - アクセント 1 4 2 2 2 2 2 2" xfId="23531"/>
    <cellStyle name="40% - アクセント 1 4 2 2 2 2 3" xfId="17124"/>
    <cellStyle name="40% - アクセント 1 4 2 2 2 3" xfId="6460"/>
    <cellStyle name="40% - アクセント 1 4 2 2 2 3 2" xfId="12873"/>
    <cellStyle name="40% - アクセント 1 4 2 2 2 3 2 2" xfId="25688"/>
    <cellStyle name="40% - アクセント 1 4 2 2 2 3 3" xfId="19281"/>
    <cellStyle name="40% - アクセント 1 4 2 2 2 4" xfId="8691"/>
    <cellStyle name="40% - アクセント 1 4 2 2 2 4 2" xfId="21506"/>
    <cellStyle name="40% - アクセント 1 4 2 2 2 5" xfId="15099"/>
    <cellStyle name="40% - アクセント 1 4 2 2 3" xfId="3274"/>
    <cellStyle name="40% - アクセント 1 4 2 2 3 2" xfId="9697"/>
    <cellStyle name="40% - アクセント 1 4 2 2 3 2 2" xfId="22512"/>
    <cellStyle name="40% - アクセント 1 4 2 2 3 3" xfId="16105"/>
    <cellStyle name="40% - アクセント 1 4 2 2 4" xfId="5438"/>
    <cellStyle name="40% - アクセント 1 4 2 2 4 2" xfId="11851"/>
    <cellStyle name="40% - アクセント 1 4 2 2 4 2 2" xfId="24666"/>
    <cellStyle name="40% - アクセント 1 4 2 2 4 3" xfId="18259"/>
    <cellStyle name="40% - アクセント 1 4 2 2 5" xfId="7678"/>
    <cellStyle name="40% - アクセント 1 4 2 2 5 2" xfId="20493"/>
    <cellStyle name="40% - アクセント 1 4 2 2 6" xfId="14086"/>
    <cellStyle name="40% - アクセント 1 4 2 3" xfId="1783"/>
    <cellStyle name="40% - アクセント 1 4 2 3 2" xfId="3814"/>
    <cellStyle name="40% - アクセント 1 4 2 3 2 2" xfId="10234"/>
    <cellStyle name="40% - アクセント 1 4 2 3 2 2 2" xfId="23049"/>
    <cellStyle name="40% - アクセント 1 4 2 3 2 3" xfId="16642"/>
    <cellStyle name="40% - アクセント 1 4 2 3 3" xfId="5978"/>
    <cellStyle name="40% - アクセント 1 4 2 3 3 2" xfId="12391"/>
    <cellStyle name="40% - アクセント 1 4 2 3 3 2 2" xfId="25206"/>
    <cellStyle name="40% - アクセント 1 4 2 3 3 3" xfId="18799"/>
    <cellStyle name="40% - アクセント 1 4 2 3 4" xfId="8209"/>
    <cellStyle name="40% - アクセント 1 4 2 3 4 2" xfId="21024"/>
    <cellStyle name="40% - アクセント 1 4 2 3 5" xfId="14617"/>
    <cellStyle name="40% - アクセント 1 4 2 4" xfId="2792"/>
    <cellStyle name="40% - アクセント 1 4 2 4 2" xfId="9215"/>
    <cellStyle name="40% - アクセント 1 4 2 4 2 2" xfId="22030"/>
    <cellStyle name="40% - アクセント 1 4 2 4 3" xfId="15623"/>
    <cellStyle name="40% - アクセント 1 4 2 5" xfId="4956"/>
    <cellStyle name="40% - アクセント 1 4 2 5 2" xfId="11369"/>
    <cellStyle name="40% - アクセント 1 4 2 5 2 2" xfId="24184"/>
    <cellStyle name="40% - アクセント 1 4 2 5 3" xfId="17777"/>
    <cellStyle name="40% - アクセント 1 4 2 6" xfId="6795"/>
    <cellStyle name="40% - アクセント 1 4 2 6 2" xfId="19610"/>
    <cellStyle name="40% - アクセント 1 4 2 7" xfId="13203"/>
    <cellStyle name="40% - アクセント 1 4 3" xfId="367"/>
    <cellStyle name="40% - アクセント 1 4 3 2" xfId="2077"/>
    <cellStyle name="40% - アクセント 1 4 3 2 2" xfId="4108"/>
    <cellStyle name="40% - アクセント 1 4 3 2 2 2" xfId="10528"/>
    <cellStyle name="40% - アクセント 1 4 3 2 2 2 2" xfId="23343"/>
    <cellStyle name="40% - アクセント 1 4 3 2 2 3" xfId="16936"/>
    <cellStyle name="40% - アクセント 1 4 3 2 3" xfId="6272"/>
    <cellStyle name="40% - アクセント 1 4 3 2 3 2" xfId="12685"/>
    <cellStyle name="40% - アクセント 1 4 3 2 3 2 2" xfId="25500"/>
    <cellStyle name="40% - アクセント 1 4 3 2 3 3" xfId="19093"/>
    <cellStyle name="40% - アクセント 1 4 3 2 4" xfId="8503"/>
    <cellStyle name="40% - アクセント 1 4 3 2 4 2" xfId="21318"/>
    <cellStyle name="40% - アクセント 1 4 3 2 5" xfId="14911"/>
    <cellStyle name="40% - アクセント 1 4 3 3" xfId="3086"/>
    <cellStyle name="40% - アクセント 1 4 3 3 2" xfId="9509"/>
    <cellStyle name="40% - アクセント 1 4 3 3 2 2" xfId="22324"/>
    <cellStyle name="40% - アクセント 1 4 3 3 3" xfId="15917"/>
    <cellStyle name="40% - アクセント 1 4 3 4" xfId="5250"/>
    <cellStyle name="40% - アクセント 1 4 3 4 2" xfId="11663"/>
    <cellStyle name="40% - アクセント 1 4 3 4 2 2" xfId="24478"/>
    <cellStyle name="40% - アクセント 1 4 3 4 3" xfId="18071"/>
    <cellStyle name="40% - アクセント 1 4 3 5" xfId="6858"/>
    <cellStyle name="40% - アクセント 1 4 3 5 2" xfId="19673"/>
    <cellStyle name="40% - アクセント 1 4 3 6" xfId="13266"/>
    <cellStyle name="40% - アクセント 1 4 4" xfId="1597"/>
    <cellStyle name="40% - アクセント 1 4 4 2" xfId="3628"/>
    <cellStyle name="40% - アクセント 1 4 4 2 2" xfId="10048"/>
    <cellStyle name="40% - アクセント 1 4 4 2 2 2" xfId="22863"/>
    <cellStyle name="40% - アクセント 1 4 4 2 3" xfId="16456"/>
    <cellStyle name="40% - アクセント 1 4 4 3" xfId="5792"/>
    <cellStyle name="40% - アクセント 1 4 4 3 2" xfId="12205"/>
    <cellStyle name="40% - アクセント 1 4 4 3 2 2" xfId="25020"/>
    <cellStyle name="40% - アクセント 1 4 4 3 3" xfId="18613"/>
    <cellStyle name="40% - アクセント 1 4 4 4" xfId="8023"/>
    <cellStyle name="40% - アクセント 1 4 4 4 2" xfId="20838"/>
    <cellStyle name="40% - アクセント 1 4 4 5" xfId="14431"/>
    <cellStyle name="40% - アクセント 1 4 5" xfId="2606"/>
    <cellStyle name="40% - アクセント 1 4 5 2" xfId="9029"/>
    <cellStyle name="40% - アクセント 1 4 5 2 2" xfId="21844"/>
    <cellStyle name="40% - アクセント 1 4 5 3" xfId="15437"/>
    <cellStyle name="40% - アクセント 1 4 6" xfId="4770"/>
    <cellStyle name="40% - アクセント 1 4 6 2" xfId="11183"/>
    <cellStyle name="40% - アクセント 1 4 6 2 2" xfId="23998"/>
    <cellStyle name="40% - アクセント 1 4 6 3" xfId="17591"/>
    <cellStyle name="40% - アクセント 1 4 7" xfId="787"/>
    <cellStyle name="40% - アクセント 1 4 7 2" xfId="7240"/>
    <cellStyle name="40% - アクセント 1 4 7 2 2" xfId="20055"/>
    <cellStyle name="40% - アクセント 1 4 7 3" xfId="13648"/>
    <cellStyle name="40% - アクセント 1 4 8" xfId="6554"/>
    <cellStyle name="40% - アクセント 1 4 8 2" xfId="12967"/>
    <cellStyle name="40% - アクセント 1 4 8 2 2" xfId="25782"/>
    <cellStyle name="40% - アクセント 1 4 8 3" xfId="19375"/>
    <cellStyle name="40% - アクセント 1 4 9" xfId="6718"/>
    <cellStyle name="40% - アクセント 1 4 9 2" xfId="19533"/>
    <cellStyle name="40% - アクセント 1 5" xfId="245"/>
    <cellStyle name="40% - アクセント 1 5 2" xfId="573"/>
    <cellStyle name="40% - アクセント 1 5 2 2" xfId="1163"/>
    <cellStyle name="40% - アクセント 1 5 2 2 2" xfId="2203"/>
    <cellStyle name="40% - アクセント 1 5 2 2 2 2" xfId="4234"/>
    <cellStyle name="40% - アクセント 1 5 2 2 2 2 2" xfId="10654"/>
    <cellStyle name="40% - アクセント 1 5 2 2 2 2 2 2" xfId="23469"/>
    <cellStyle name="40% - アクセント 1 5 2 2 2 2 3" xfId="17062"/>
    <cellStyle name="40% - アクセント 1 5 2 2 2 3" xfId="6398"/>
    <cellStyle name="40% - アクセント 1 5 2 2 2 3 2" xfId="12811"/>
    <cellStyle name="40% - アクセント 1 5 2 2 2 3 2 2" xfId="25626"/>
    <cellStyle name="40% - アクセント 1 5 2 2 2 3 3" xfId="19219"/>
    <cellStyle name="40% - アクセント 1 5 2 2 2 4" xfId="8629"/>
    <cellStyle name="40% - アクセント 1 5 2 2 2 4 2" xfId="21444"/>
    <cellStyle name="40% - アクセント 1 5 2 2 2 5" xfId="15037"/>
    <cellStyle name="40% - アクセント 1 5 2 2 3" xfId="3212"/>
    <cellStyle name="40% - アクセント 1 5 2 2 3 2" xfId="9635"/>
    <cellStyle name="40% - アクセント 1 5 2 2 3 2 2" xfId="22450"/>
    <cellStyle name="40% - アクセント 1 5 2 2 3 3" xfId="16043"/>
    <cellStyle name="40% - アクセント 1 5 2 2 4" xfId="5376"/>
    <cellStyle name="40% - アクセント 1 5 2 2 4 2" xfId="11789"/>
    <cellStyle name="40% - アクセント 1 5 2 2 4 2 2" xfId="24604"/>
    <cellStyle name="40% - アクセント 1 5 2 2 4 3" xfId="18197"/>
    <cellStyle name="40% - アクセント 1 5 2 2 5" xfId="7616"/>
    <cellStyle name="40% - アクセント 1 5 2 2 5 2" xfId="20431"/>
    <cellStyle name="40% - アクセント 1 5 2 2 6" xfId="14024"/>
    <cellStyle name="40% - アクセント 1 5 2 3" xfId="1721"/>
    <cellStyle name="40% - アクセント 1 5 2 3 2" xfId="3752"/>
    <cellStyle name="40% - アクセント 1 5 2 3 2 2" xfId="10172"/>
    <cellStyle name="40% - アクセント 1 5 2 3 2 2 2" xfId="22987"/>
    <cellStyle name="40% - アクセント 1 5 2 3 2 3" xfId="16580"/>
    <cellStyle name="40% - アクセント 1 5 2 3 3" xfId="5916"/>
    <cellStyle name="40% - アクセント 1 5 2 3 3 2" xfId="12329"/>
    <cellStyle name="40% - アクセント 1 5 2 3 3 2 2" xfId="25144"/>
    <cellStyle name="40% - アクセント 1 5 2 3 3 3" xfId="18737"/>
    <cellStyle name="40% - アクセント 1 5 2 3 4" xfId="8147"/>
    <cellStyle name="40% - アクセント 1 5 2 3 4 2" xfId="20962"/>
    <cellStyle name="40% - アクセント 1 5 2 3 5" xfId="14555"/>
    <cellStyle name="40% - アクセント 1 5 2 4" xfId="2730"/>
    <cellStyle name="40% - アクセント 1 5 2 4 2" xfId="9153"/>
    <cellStyle name="40% - アクセント 1 5 2 4 2 2" xfId="21968"/>
    <cellStyle name="40% - アクセント 1 5 2 4 3" xfId="15561"/>
    <cellStyle name="40% - アクセント 1 5 2 5" xfId="4894"/>
    <cellStyle name="40% - アクセント 1 5 2 5 2" xfId="11307"/>
    <cellStyle name="40% - アクセント 1 5 2 5 2 2" xfId="24122"/>
    <cellStyle name="40% - アクセント 1 5 2 5 3" xfId="17715"/>
    <cellStyle name="40% - アクセント 1 5 2 6" xfId="7050"/>
    <cellStyle name="40% - アクセント 1 5 2 6 2" xfId="19865"/>
    <cellStyle name="40% - アクセント 1 5 2 7" xfId="13458"/>
    <cellStyle name="40% - アクセント 1 5 3" xfId="993"/>
    <cellStyle name="40% - アクセント 1 5 3 2" xfId="2015"/>
    <cellStyle name="40% - アクセント 1 5 3 2 2" xfId="4046"/>
    <cellStyle name="40% - アクセント 1 5 3 2 2 2" xfId="10466"/>
    <cellStyle name="40% - アクセント 1 5 3 2 2 2 2" xfId="23281"/>
    <cellStyle name="40% - アクセント 1 5 3 2 2 3" xfId="16874"/>
    <cellStyle name="40% - アクセント 1 5 3 2 3" xfId="6210"/>
    <cellStyle name="40% - アクセント 1 5 3 2 3 2" xfId="12623"/>
    <cellStyle name="40% - アクセント 1 5 3 2 3 2 2" xfId="25438"/>
    <cellStyle name="40% - アクセント 1 5 3 2 3 3" xfId="19031"/>
    <cellStyle name="40% - アクセント 1 5 3 2 4" xfId="8441"/>
    <cellStyle name="40% - アクセント 1 5 3 2 4 2" xfId="21256"/>
    <cellStyle name="40% - アクセント 1 5 3 2 5" xfId="14849"/>
    <cellStyle name="40% - アクセント 1 5 3 3" xfId="3024"/>
    <cellStyle name="40% - アクセント 1 5 3 3 2" xfId="9447"/>
    <cellStyle name="40% - アクセント 1 5 3 3 2 2" xfId="22262"/>
    <cellStyle name="40% - アクセント 1 5 3 3 3" xfId="15855"/>
    <cellStyle name="40% - アクセント 1 5 3 4" xfId="5188"/>
    <cellStyle name="40% - アクセント 1 5 3 4 2" xfId="11601"/>
    <cellStyle name="40% - アクセント 1 5 3 4 2 2" xfId="24416"/>
    <cellStyle name="40% - アクセント 1 5 3 4 3" xfId="18009"/>
    <cellStyle name="40% - アクセント 1 5 3 5" xfId="7446"/>
    <cellStyle name="40% - アクセント 1 5 3 5 2" xfId="20261"/>
    <cellStyle name="40% - アクセント 1 5 3 6" xfId="13854"/>
    <cellStyle name="40% - アクセント 1 5 4" xfId="1535"/>
    <cellStyle name="40% - アクセント 1 5 4 2" xfId="3567"/>
    <cellStyle name="40% - アクセント 1 5 4 2 2" xfId="9987"/>
    <cellStyle name="40% - アクセント 1 5 4 2 2 2" xfId="22802"/>
    <cellStyle name="40% - アクセント 1 5 4 2 3" xfId="16395"/>
    <cellStyle name="40% - アクセント 1 5 4 3" xfId="5731"/>
    <cellStyle name="40% - アクセント 1 5 4 3 2" xfId="12144"/>
    <cellStyle name="40% - アクセント 1 5 4 3 2 2" xfId="24959"/>
    <cellStyle name="40% - アクセント 1 5 4 3 3" xfId="18552"/>
    <cellStyle name="40% - アクセント 1 5 4 4" xfId="7962"/>
    <cellStyle name="40% - アクセント 1 5 4 4 2" xfId="20777"/>
    <cellStyle name="40% - アクセント 1 5 4 5" xfId="14370"/>
    <cellStyle name="40% - アクセント 1 5 5" xfId="2545"/>
    <cellStyle name="40% - アクセント 1 5 5 2" xfId="8968"/>
    <cellStyle name="40% - アクセント 1 5 5 2 2" xfId="21783"/>
    <cellStyle name="40% - アクセント 1 5 5 3" xfId="15376"/>
    <cellStyle name="40% - アクセント 1 5 6" xfId="4709"/>
    <cellStyle name="40% - アクセント 1 5 6 2" xfId="11122"/>
    <cellStyle name="40% - アクセント 1 5 6 2 2" xfId="23937"/>
    <cellStyle name="40% - アクセント 1 5 6 3" xfId="17530"/>
    <cellStyle name="40% - アクセント 1 5 7" xfId="6746"/>
    <cellStyle name="40% - アクセント 1 5 7 2" xfId="19561"/>
    <cellStyle name="40% - アクセント 1 5 8" xfId="13154"/>
    <cellStyle name="40% - アクセント 1 6" xfId="340"/>
    <cellStyle name="40% - アクセント 1 6 2" xfId="544"/>
    <cellStyle name="40% - アクセント 1 6 2 2" xfId="1133"/>
    <cellStyle name="40% - アクセント 1 6 2 2 2" xfId="2173"/>
    <cellStyle name="40% - アクセント 1 6 2 2 2 2" xfId="4204"/>
    <cellStyle name="40% - アクセント 1 6 2 2 2 2 2" xfId="10624"/>
    <cellStyle name="40% - アクセント 1 6 2 2 2 2 2 2" xfId="23439"/>
    <cellStyle name="40% - アクセント 1 6 2 2 2 2 3" xfId="17032"/>
    <cellStyle name="40% - アクセント 1 6 2 2 2 3" xfId="6368"/>
    <cellStyle name="40% - アクセント 1 6 2 2 2 3 2" xfId="12781"/>
    <cellStyle name="40% - アクセント 1 6 2 2 2 3 2 2" xfId="25596"/>
    <cellStyle name="40% - アクセント 1 6 2 2 2 3 3" xfId="19189"/>
    <cellStyle name="40% - アクセント 1 6 2 2 2 4" xfId="8599"/>
    <cellStyle name="40% - アクセント 1 6 2 2 2 4 2" xfId="21414"/>
    <cellStyle name="40% - アクセント 1 6 2 2 2 5" xfId="15007"/>
    <cellStyle name="40% - アクセント 1 6 2 2 3" xfId="3182"/>
    <cellStyle name="40% - アクセント 1 6 2 2 3 2" xfId="9605"/>
    <cellStyle name="40% - アクセント 1 6 2 2 3 2 2" xfId="22420"/>
    <cellStyle name="40% - アクセント 1 6 2 2 3 3" xfId="16013"/>
    <cellStyle name="40% - アクセント 1 6 2 2 4" xfId="5346"/>
    <cellStyle name="40% - アクセント 1 6 2 2 4 2" xfId="11759"/>
    <cellStyle name="40% - アクセント 1 6 2 2 4 2 2" xfId="24574"/>
    <cellStyle name="40% - アクセント 1 6 2 2 4 3" xfId="18167"/>
    <cellStyle name="40% - アクセント 1 6 2 2 5" xfId="7586"/>
    <cellStyle name="40% - アクセント 1 6 2 2 5 2" xfId="20401"/>
    <cellStyle name="40% - アクセント 1 6 2 2 6" xfId="13994"/>
    <cellStyle name="40% - アクセント 1 6 2 3" xfId="1691"/>
    <cellStyle name="40% - アクセント 1 6 2 3 2" xfId="3722"/>
    <cellStyle name="40% - アクセント 1 6 2 3 2 2" xfId="10142"/>
    <cellStyle name="40% - アクセント 1 6 2 3 2 2 2" xfId="22957"/>
    <cellStyle name="40% - アクセント 1 6 2 3 2 3" xfId="16550"/>
    <cellStyle name="40% - アクセント 1 6 2 3 3" xfId="5886"/>
    <cellStyle name="40% - アクセント 1 6 2 3 3 2" xfId="12299"/>
    <cellStyle name="40% - アクセント 1 6 2 3 3 2 2" xfId="25114"/>
    <cellStyle name="40% - アクセント 1 6 2 3 3 3" xfId="18707"/>
    <cellStyle name="40% - アクセント 1 6 2 3 4" xfId="8117"/>
    <cellStyle name="40% - アクセント 1 6 2 3 4 2" xfId="20932"/>
    <cellStyle name="40% - アクセント 1 6 2 3 5" xfId="14525"/>
    <cellStyle name="40% - アクセント 1 6 2 4" xfId="2700"/>
    <cellStyle name="40% - アクセント 1 6 2 4 2" xfId="9123"/>
    <cellStyle name="40% - アクセント 1 6 2 4 2 2" xfId="21938"/>
    <cellStyle name="40% - アクセント 1 6 2 4 3" xfId="15531"/>
    <cellStyle name="40% - アクセント 1 6 2 5" xfId="4864"/>
    <cellStyle name="40% - アクセント 1 6 2 5 2" xfId="11277"/>
    <cellStyle name="40% - アクセント 1 6 2 5 2 2" xfId="24092"/>
    <cellStyle name="40% - アクセント 1 6 2 5 3" xfId="17685"/>
    <cellStyle name="40% - アクセント 1 6 2 6" xfId="7021"/>
    <cellStyle name="40% - アクセント 1 6 2 6 2" xfId="19836"/>
    <cellStyle name="40% - アクセント 1 6 2 7" xfId="13429"/>
    <cellStyle name="40% - アクセント 1 6 3" xfId="944"/>
    <cellStyle name="40% - アクセント 1 6 3 2" xfId="1966"/>
    <cellStyle name="40% - アクセント 1 6 3 2 2" xfId="3997"/>
    <cellStyle name="40% - アクセント 1 6 3 2 2 2" xfId="10417"/>
    <cellStyle name="40% - アクセント 1 6 3 2 2 2 2" xfId="23232"/>
    <cellStyle name="40% - アクセント 1 6 3 2 2 3" xfId="16825"/>
    <cellStyle name="40% - アクセント 1 6 3 2 3" xfId="6161"/>
    <cellStyle name="40% - アクセント 1 6 3 2 3 2" xfId="12574"/>
    <cellStyle name="40% - アクセント 1 6 3 2 3 2 2" xfId="25389"/>
    <cellStyle name="40% - アクセント 1 6 3 2 3 3" xfId="18982"/>
    <cellStyle name="40% - アクセント 1 6 3 2 4" xfId="8392"/>
    <cellStyle name="40% - アクセント 1 6 3 2 4 2" xfId="21207"/>
    <cellStyle name="40% - アクセント 1 6 3 2 5" xfId="14800"/>
    <cellStyle name="40% - アクセント 1 6 3 3" xfId="2975"/>
    <cellStyle name="40% - アクセント 1 6 3 3 2" xfId="9398"/>
    <cellStyle name="40% - アクセント 1 6 3 3 2 2" xfId="22213"/>
    <cellStyle name="40% - アクセント 1 6 3 3 3" xfId="15806"/>
    <cellStyle name="40% - アクセント 1 6 3 4" xfId="5139"/>
    <cellStyle name="40% - アクセント 1 6 3 4 2" xfId="11552"/>
    <cellStyle name="40% - アクセント 1 6 3 4 2 2" xfId="24367"/>
    <cellStyle name="40% - アクセント 1 6 3 4 3" xfId="17960"/>
    <cellStyle name="40% - アクセント 1 6 3 5" xfId="7397"/>
    <cellStyle name="40% - アクセント 1 6 3 5 2" xfId="20212"/>
    <cellStyle name="40% - アクセント 1 6 3 6" xfId="13805"/>
    <cellStyle name="40% - アクセント 1 6 4" xfId="1487"/>
    <cellStyle name="40% - アクセント 1 6 4 2" xfId="3519"/>
    <cellStyle name="40% - アクセント 1 6 4 2 2" xfId="9939"/>
    <cellStyle name="40% - アクセント 1 6 4 2 2 2" xfId="22754"/>
    <cellStyle name="40% - アクセント 1 6 4 2 3" xfId="16347"/>
    <cellStyle name="40% - アクセント 1 6 4 3" xfId="5683"/>
    <cellStyle name="40% - アクセント 1 6 4 3 2" xfId="12096"/>
    <cellStyle name="40% - アクセント 1 6 4 3 2 2" xfId="24911"/>
    <cellStyle name="40% - アクセント 1 6 4 3 3" xfId="18504"/>
    <cellStyle name="40% - アクセント 1 6 4 4" xfId="7914"/>
    <cellStyle name="40% - アクセント 1 6 4 4 2" xfId="20729"/>
    <cellStyle name="40% - アクセント 1 6 4 5" xfId="14322"/>
    <cellStyle name="40% - アクセント 1 6 5" xfId="2497"/>
    <cellStyle name="40% - アクセント 1 6 5 2" xfId="8920"/>
    <cellStyle name="40% - アクセント 1 6 5 2 2" xfId="21735"/>
    <cellStyle name="40% - アクセント 1 6 5 3" xfId="15328"/>
    <cellStyle name="40% - アクセント 1 6 6" xfId="4661"/>
    <cellStyle name="40% - アクセント 1 6 6 2" xfId="11074"/>
    <cellStyle name="40% - アクセント 1 6 6 2 2" xfId="23889"/>
    <cellStyle name="40% - アクセント 1 6 6 3" xfId="17482"/>
    <cellStyle name="40% - アクセント 1 6 7" xfId="6831"/>
    <cellStyle name="40% - アクセント 1 6 7 2" xfId="19646"/>
    <cellStyle name="40% - アクセント 1 6 8" xfId="13239"/>
    <cellStyle name="40% - アクセント 1 7" xfId="447"/>
    <cellStyle name="40% - アクセント 1 7 2" xfId="910"/>
    <cellStyle name="40% - アクセント 1 7 2 2" xfId="1932"/>
    <cellStyle name="40% - アクセント 1 7 2 2 2" xfId="3963"/>
    <cellStyle name="40% - アクセント 1 7 2 2 2 2" xfId="10383"/>
    <cellStyle name="40% - アクセント 1 7 2 2 2 2 2" xfId="23198"/>
    <cellStyle name="40% - アクセント 1 7 2 2 2 3" xfId="16791"/>
    <cellStyle name="40% - アクセント 1 7 2 2 3" xfId="6127"/>
    <cellStyle name="40% - アクセント 1 7 2 2 3 2" xfId="12540"/>
    <cellStyle name="40% - アクセント 1 7 2 2 3 2 2" xfId="25355"/>
    <cellStyle name="40% - アクセント 1 7 2 2 3 3" xfId="18948"/>
    <cellStyle name="40% - アクセント 1 7 2 2 4" xfId="8358"/>
    <cellStyle name="40% - アクセント 1 7 2 2 4 2" xfId="21173"/>
    <cellStyle name="40% - アクセント 1 7 2 2 5" xfId="14766"/>
    <cellStyle name="40% - アクセント 1 7 2 3" xfId="2941"/>
    <cellStyle name="40% - アクセント 1 7 2 3 2" xfId="9364"/>
    <cellStyle name="40% - アクセント 1 7 2 3 2 2" xfId="22179"/>
    <cellStyle name="40% - アクセント 1 7 2 3 3" xfId="15772"/>
    <cellStyle name="40% - アクセント 1 7 2 4" xfId="5105"/>
    <cellStyle name="40% - アクセント 1 7 2 4 2" xfId="11518"/>
    <cellStyle name="40% - アクセント 1 7 2 4 2 2" xfId="24333"/>
    <cellStyle name="40% - アクセント 1 7 2 4 3" xfId="17926"/>
    <cellStyle name="40% - アクセント 1 7 2 5" xfId="7363"/>
    <cellStyle name="40% - アクセント 1 7 2 5 2" xfId="20178"/>
    <cellStyle name="40% - アクセント 1 7 2 6" xfId="13771"/>
    <cellStyle name="40% - アクセント 1 7 3" xfId="1453"/>
    <cellStyle name="40% - アクセント 1 7 3 2" xfId="3485"/>
    <cellStyle name="40% - アクセント 1 7 3 2 2" xfId="9905"/>
    <cellStyle name="40% - アクセント 1 7 3 2 2 2" xfId="22720"/>
    <cellStyle name="40% - アクセント 1 7 3 2 3" xfId="16313"/>
    <cellStyle name="40% - アクセント 1 7 3 3" xfId="5649"/>
    <cellStyle name="40% - アクセント 1 7 3 3 2" xfId="12062"/>
    <cellStyle name="40% - アクセント 1 7 3 3 2 2" xfId="24877"/>
    <cellStyle name="40% - アクセント 1 7 3 3 3" xfId="18470"/>
    <cellStyle name="40% - アクセント 1 7 3 4" xfId="7880"/>
    <cellStyle name="40% - アクセント 1 7 3 4 2" xfId="20695"/>
    <cellStyle name="40% - アクセント 1 7 3 5" xfId="14288"/>
    <cellStyle name="40% - アクセント 1 7 4" xfId="2463"/>
    <cellStyle name="40% - アクセント 1 7 4 2" xfId="8886"/>
    <cellStyle name="40% - アクセント 1 7 4 2 2" xfId="21701"/>
    <cellStyle name="40% - アクセント 1 7 4 3" xfId="15294"/>
    <cellStyle name="40% - アクセント 1 7 5" xfId="4627"/>
    <cellStyle name="40% - アクセント 1 7 5 2" xfId="11040"/>
    <cellStyle name="40% - アクセント 1 7 5 2 2" xfId="23855"/>
    <cellStyle name="40% - アクセント 1 7 5 3" xfId="17448"/>
    <cellStyle name="40% - アクセント 1 7 6" xfId="6927"/>
    <cellStyle name="40% - アクセント 1 7 6 2" xfId="19742"/>
    <cellStyle name="40% - アクセント 1 7 7" xfId="13335"/>
    <cellStyle name="40% - アクセント 1 8" xfId="497"/>
    <cellStyle name="40% - アクセント 1 8 2" xfId="1082"/>
    <cellStyle name="40% - アクセント 1 8 2 2" xfId="2122"/>
    <cellStyle name="40% - アクセント 1 8 2 2 2" xfId="4153"/>
    <cellStyle name="40% - アクセント 1 8 2 2 2 2" xfId="10573"/>
    <cellStyle name="40% - アクセント 1 8 2 2 2 2 2" xfId="23388"/>
    <cellStyle name="40% - アクセント 1 8 2 2 2 3" xfId="16981"/>
    <cellStyle name="40% - アクセント 1 8 2 2 3" xfId="6317"/>
    <cellStyle name="40% - アクセント 1 8 2 2 3 2" xfId="12730"/>
    <cellStyle name="40% - アクセント 1 8 2 2 3 2 2" xfId="25545"/>
    <cellStyle name="40% - アクセント 1 8 2 2 3 3" xfId="19138"/>
    <cellStyle name="40% - アクセント 1 8 2 2 4" xfId="8548"/>
    <cellStyle name="40% - アクセント 1 8 2 2 4 2" xfId="21363"/>
    <cellStyle name="40% - アクセント 1 8 2 2 5" xfId="14956"/>
    <cellStyle name="40% - アクセント 1 8 2 3" xfId="3131"/>
    <cellStyle name="40% - アクセント 1 8 2 3 2" xfId="9554"/>
    <cellStyle name="40% - アクセント 1 8 2 3 2 2" xfId="22369"/>
    <cellStyle name="40% - アクセント 1 8 2 3 3" xfId="15962"/>
    <cellStyle name="40% - アクセント 1 8 2 4" xfId="5295"/>
    <cellStyle name="40% - アクセント 1 8 2 4 2" xfId="11708"/>
    <cellStyle name="40% - アクセント 1 8 2 4 2 2" xfId="24523"/>
    <cellStyle name="40% - アクセント 1 8 2 4 3" xfId="18116"/>
    <cellStyle name="40% - アクセント 1 8 2 5" xfId="7535"/>
    <cellStyle name="40% - アクセント 1 8 2 5 2" xfId="20350"/>
    <cellStyle name="40% - アクセント 1 8 2 6" xfId="13943"/>
    <cellStyle name="40% - アクセント 1 8 3" xfId="1640"/>
    <cellStyle name="40% - アクセント 1 8 3 2" xfId="3671"/>
    <cellStyle name="40% - アクセント 1 8 3 2 2" xfId="10091"/>
    <cellStyle name="40% - アクセント 1 8 3 2 2 2" xfId="22906"/>
    <cellStyle name="40% - アクセント 1 8 3 2 3" xfId="16499"/>
    <cellStyle name="40% - アクセント 1 8 3 3" xfId="5835"/>
    <cellStyle name="40% - アクセント 1 8 3 3 2" xfId="12248"/>
    <cellStyle name="40% - アクセント 1 8 3 3 2 2" xfId="25063"/>
    <cellStyle name="40% - アクセント 1 8 3 3 3" xfId="18656"/>
    <cellStyle name="40% - アクセント 1 8 3 4" xfId="8066"/>
    <cellStyle name="40% - アクセント 1 8 3 4 2" xfId="20881"/>
    <cellStyle name="40% - アクセント 1 8 3 5" xfId="14474"/>
    <cellStyle name="40% - アクセント 1 8 4" xfId="2649"/>
    <cellStyle name="40% - アクセント 1 8 4 2" xfId="9072"/>
    <cellStyle name="40% - アクセント 1 8 4 2 2" xfId="21887"/>
    <cellStyle name="40% - アクセント 1 8 4 3" xfId="15480"/>
    <cellStyle name="40% - アクセント 1 8 5" xfId="4813"/>
    <cellStyle name="40% - アクセント 1 8 5 2" xfId="11226"/>
    <cellStyle name="40% - アクセント 1 8 5 2 2" xfId="24041"/>
    <cellStyle name="40% - アクセント 1 8 5 3" xfId="17634"/>
    <cellStyle name="40% - アクセント 1 8 6" xfId="6974"/>
    <cellStyle name="40% - アクセント 1 8 6 2" xfId="19789"/>
    <cellStyle name="40% - アクセント 1 8 7" xfId="13382"/>
    <cellStyle name="40% - アクセント 1 9" xfId="754"/>
    <cellStyle name="40% - アクセント 1 9 2" xfId="887"/>
    <cellStyle name="40% - アクセント 1 9 2 2" xfId="1909"/>
    <cellStyle name="40% - アクセント 1 9 2 2 2" xfId="3940"/>
    <cellStyle name="40% - アクセント 1 9 2 2 2 2" xfId="10360"/>
    <cellStyle name="40% - アクセント 1 9 2 2 2 2 2" xfId="23175"/>
    <cellStyle name="40% - アクセント 1 9 2 2 2 3" xfId="16768"/>
    <cellStyle name="40% - アクセント 1 9 2 2 3" xfId="6104"/>
    <cellStyle name="40% - アクセント 1 9 2 2 3 2" xfId="12517"/>
    <cellStyle name="40% - アクセント 1 9 2 2 3 2 2" xfId="25332"/>
    <cellStyle name="40% - アクセント 1 9 2 2 3 3" xfId="18925"/>
    <cellStyle name="40% - アクセント 1 9 2 2 4" xfId="8335"/>
    <cellStyle name="40% - アクセント 1 9 2 2 4 2" xfId="21150"/>
    <cellStyle name="40% - アクセント 1 9 2 2 5" xfId="14743"/>
    <cellStyle name="40% - アクセント 1 9 2 3" xfId="2918"/>
    <cellStyle name="40% - アクセント 1 9 2 3 2" xfId="9341"/>
    <cellStyle name="40% - アクセント 1 9 2 3 2 2" xfId="22156"/>
    <cellStyle name="40% - アクセント 1 9 2 3 3" xfId="15749"/>
    <cellStyle name="40% - アクセント 1 9 2 4" xfId="5082"/>
    <cellStyle name="40% - アクセント 1 9 2 4 2" xfId="11495"/>
    <cellStyle name="40% - アクセント 1 9 2 4 2 2" xfId="24310"/>
    <cellStyle name="40% - アクセント 1 9 2 4 3" xfId="17903"/>
    <cellStyle name="40% - アクセント 1 9 2 5" xfId="7340"/>
    <cellStyle name="40% - アクセント 1 9 2 5 2" xfId="20155"/>
    <cellStyle name="40% - アクセント 1 9 2 6" xfId="13748"/>
    <cellStyle name="40% - アクセント 1 9 3" xfId="1430"/>
    <cellStyle name="40% - アクセント 1 9 3 2" xfId="3462"/>
    <cellStyle name="40% - アクセント 1 9 3 2 2" xfId="9882"/>
    <cellStyle name="40% - アクセント 1 9 3 2 2 2" xfId="22697"/>
    <cellStyle name="40% - アクセント 1 9 3 2 3" xfId="16290"/>
    <cellStyle name="40% - アクセント 1 9 3 3" xfId="5626"/>
    <cellStyle name="40% - アクセント 1 9 3 3 2" xfId="12039"/>
    <cellStyle name="40% - アクセント 1 9 3 3 2 2" xfId="24854"/>
    <cellStyle name="40% - アクセント 1 9 3 3 3" xfId="18447"/>
    <cellStyle name="40% - アクセント 1 9 3 4" xfId="7857"/>
    <cellStyle name="40% - アクセント 1 9 3 4 2" xfId="20672"/>
    <cellStyle name="40% - アクセント 1 9 3 5" xfId="14265"/>
    <cellStyle name="40% - アクセント 1 9 4" xfId="2440"/>
    <cellStyle name="40% - アクセント 1 9 4 2" xfId="8863"/>
    <cellStyle name="40% - アクセント 1 9 4 2 2" xfId="21678"/>
    <cellStyle name="40% - アクセント 1 9 4 3" xfId="15271"/>
    <cellStyle name="40% - アクセント 1 9 5" xfId="4604"/>
    <cellStyle name="40% - アクセント 1 9 5 2" xfId="11017"/>
    <cellStyle name="40% - アクセント 1 9 5 2 2" xfId="23832"/>
    <cellStyle name="40% - アクセント 1 9 5 3" xfId="17425"/>
    <cellStyle name="40% - アクセント 1 9 6" xfId="7208"/>
    <cellStyle name="40% - アクセント 1 9 6 2" xfId="20023"/>
    <cellStyle name="40% - アクセント 1 9 7" xfId="13616"/>
    <cellStyle name="40% - アクセント 2" xfId="22" builtinId="35" customBuiltin="1"/>
    <cellStyle name="40% - アクセント 2 10" xfId="829"/>
    <cellStyle name="40% - アクセント 2 10 2" xfId="1847"/>
    <cellStyle name="40% - アクセント 2 10 2 2" xfId="3878"/>
    <cellStyle name="40% - アクセント 2 10 2 2 2" xfId="10298"/>
    <cellStyle name="40% - アクセント 2 10 2 2 2 2" xfId="23113"/>
    <cellStyle name="40% - アクセント 2 10 2 2 3" xfId="16706"/>
    <cellStyle name="40% - アクセント 2 10 2 3" xfId="6042"/>
    <cellStyle name="40% - アクセント 2 10 2 3 2" xfId="12455"/>
    <cellStyle name="40% - アクセント 2 10 2 3 2 2" xfId="25270"/>
    <cellStyle name="40% - アクセント 2 10 2 3 3" xfId="18863"/>
    <cellStyle name="40% - アクセント 2 10 2 4" xfId="8273"/>
    <cellStyle name="40% - アクセント 2 10 2 4 2" xfId="21088"/>
    <cellStyle name="40% - アクセント 2 10 2 5" xfId="14681"/>
    <cellStyle name="40% - アクセント 2 10 3" xfId="2856"/>
    <cellStyle name="40% - アクセント 2 10 3 2" xfId="9279"/>
    <cellStyle name="40% - アクセント 2 10 3 2 2" xfId="22094"/>
    <cellStyle name="40% - アクセント 2 10 3 3" xfId="15687"/>
    <cellStyle name="40% - アクセント 2 10 4" xfId="5020"/>
    <cellStyle name="40% - アクセント 2 10 4 2" xfId="11433"/>
    <cellStyle name="40% - アクセント 2 10 4 2 2" xfId="24248"/>
    <cellStyle name="40% - アクセント 2 10 4 3" xfId="17841"/>
    <cellStyle name="40% - アクセント 2 10 5" xfId="7282"/>
    <cellStyle name="40% - アクセント 2 10 5 2" xfId="20097"/>
    <cellStyle name="40% - アクセント 2 10 6" xfId="13690"/>
    <cellStyle name="40% - アクセント 2 11" xfId="1303"/>
    <cellStyle name="40% - アクセント 2 11 2" xfId="3350"/>
    <cellStyle name="40% - アクセント 2 11 2 2" xfId="9773"/>
    <cellStyle name="40% - アクセント 2 11 2 2 2" xfId="22588"/>
    <cellStyle name="40% - アクセント 2 11 2 3" xfId="16181"/>
    <cellStyle name="40% - アクセント 2 11 3" xfId="5514"/>
    <cellStyle name="40% - アクセント 2 11 3 2" xfId="11927"/>
    <cellStyle name="40% - アクセント 2 11 3 2 2" xfId="24742"/>
    <cellStyle name="40% - アクセント 2 11 3 3" xfId="18335"/>
    <cellStyle name="40% - アクセント 2 11 4" xfId="7751"/>
    <cellStyle name="40% - アクセント 2 11 4 2" xfId="20566"/>
    <cellStyle name="40% - アクセント 2 11 5" xfId="14159"/>
    <cellStyle name="40% - アクセント 2 12" xfId="2344"/>
    <cellStyle name="40% - アクセント 2 12 2" xfId="8767"/>
    <cellStyle name="40% - アクセント 2 12 2 2" xfId="21582"/>
    <cellStyle name="40% - アクセント 2 12 3" xfId="15175"/>
    <cellStyle name="40% - アクセント 2 13" xfId="4477"/>
    <cellStyle name="40% - アクセント 2 13 2" xfId="10890"/>
    <cellStyle name="40% - アクセント 2 13 2 2" xfId="23705"/>
    <cellStyle name="40% - アクセント 2 13 3" xfId="17298"/>
    <cellStyle name="40% - アクセント 2 14" xfId="676"/>
    <cellStyle name="40% - アクセント 2 14 2" xfId="7138"/>
    <cellStyle name="40% - アクセント 2 14 2 2" xfId="19953"/>
    <cellStyle name="40% - アクセント 2 14 3" xfId="13546"/>
    <cellStyle name="40% - アクセント 2 15" xfId="6529"/>
    <cellStyle name="40% - アクセント 2 15 2" xfId="12942"/>
    <cellStyle name="40% - アクセント 2 15 2 2" xfId="25757"/>
    <cellStyle name="40% - アクセント 2 15 3" xfId="19350"/>
    <cellStyle name="40% - アクセント 2 16" xfId="6646"/>
    <cellStyle name="40% - アクセント 2 16 2" xfId="19461"/>
    <cellStyle name="40% - アクセント 2 17" xfId="13045"/>
    <cellStyle name="40% - アクセント 2 2" xfId="58"/>
    <cellStyle name="40% - アクセント 2 2 2" xfId="152"/>
    <cellStyle name="40% - アクセント 2 2 3" xfId="1353"/>
    <cellStyle name="40% - アクセント 2 2 4" xfId="638"/>
    <cellStyle name="40% - アクセント 2 3" xfId="204"/>
    <cellStyle name="40% - アクセント 2 3 2" xfId="602"/>
    <cellStyle name="40% - アクセント 2 3 2 2" xfId="1197"/>
    <cellStyle name="40% - アクセント 2 3 2 2 2" xfId="2237"/>
    <cellStyle name="40% - アクセント 2 3 2 2 2 2" xfId="4268"/>
    <cellStyle name="40% - アクセント 2 3 2 2 2 2 2" xfId="10688"/>
    <cellStyle name="40% - アクセント 2 3 2 2 2 2 2 2" xfId="23503"/>
    <cellStyle name="40% - アクセント 2 3 2 2 2 2 3" xfId="17096"/>
    <cellStyle name="40% - アクセント 2 3 2 2 2 3" xfId="6432"/>
    <cellStyle name="40% - アクセント 2 3 2 2 2 3 2" xfId="12845"/>
    <cellStyle name="40% - アクセント 2 3 2 2 2 3 2 2" xfId="25660"/>
    <cellStyle name="40% - アクセント 2 3 2 2 2 3 3" xfId="19253"/>
    <cellStyle name="40% - アクセント 2 3 2 2 2 4" xfId="8663"/>
    <cellStyle name="40% - アクセント 2 3 2 2 2 4 2" xfId="21478"/>
    <cellStyle name="40% - アクセント 2 3 2 2 2 5" xfId="15071"/>
    <cellStyle name="40% - アクセント 2 3 2 2 3" xfId="3246"/>
    <cellStyle name="40% - アクセント 2 3 2 2 3 2" xfId="9669"/>
    <cellStyle name="40% - アクセント 2 3 2 2 3 2 2" xfId="22484"/>
    <cellStyle name="40% - アクセント 2 3 2 2 3 3" xfId="16077"/>
    <cellStyle name="40% - アクセント 2 3 2 2 4" xfId="5410"/>
    <cellStyle name="40% - アクセント 2 3 2 2 4 2" xfId="11823"/>
    <cellStyle name="40% - アクセント 2 3 2 2 4 2 2" xfId="24638"/>
    <cellStyle name="40% - アクセント 2 3 2 2 4 3" xfId="18231"/>
    <cellStyle name="40% - アクセント 2 3 2 2 5" xfId="7650"/>
    <cellStyle name="40% - アクセント 2 3 2 2 5 2" xfId="20465"/>
    <cellStyle name="40% - アクセント 2 3 2 2 6" xfId="14058"/>
    <cellStyle name="40% - アクセント 2 3 2 3" xfId="1755"/>
    <cellStyle name="40% - アクセント 2 3 2 3 2" xfId="3786"/>
    <cellStyle name="40% - アクセント 2 3 2 3 2 2" xfId="10206"/>
    <cellStyle name="40% - アクセント 2 3 2 3 2 2 2" xfId="23021"/>
    <cellStyle name="40% - アクセント 2 3 2 3 2 3" xfId="16614"/>
    <cellStyle name="40% - アクセント 2 3 2 3 3" xfId="5950"/>
    <cellStyle name="40% - アクセント 2 3 2 3 3 2" xfId="12363"/>
    <cellStyle name="40% - アクセント 2 3 2 3 3 2 2" xfId="25178"/>
    <cellStyle name="40% - アクセント 2 3 2 3 3 3" xfId="18771"/>
    <cellStyle name="40% - アクセント 2 3 2 3 4" xfId="8181"/>
    <cellStyle name="40% - アクセント 2 3 2 3 4 2" xfId="20996"/>
    <cellStyle name="40% - アクセント 2 3 2 3 5" xfId="14589"/>
    <cellStyle name="40% - アクセント 2 3 2 4" xfId="2764"/>
    <cellStyle name="40% - アクセント 2 3 2 4 2" xfId="9187"/>
    <cellStyle name="40% - アクセント 2 3 2 4 2 2" xfId="22002"/>
    <cellStyle name="40% - アクセント 2 3 2 4 3" xfId="15595"/>
    <cellStyle name="40% - アクセント 2 3 2 5" xfId="4928"/>
    <cellStyle name="40% - アクセント 2 3 2 5 2" xfId="11341"/>
    <cellStyle name="40% - アクセント 2 3 2 5 2 2" xfId="24156"/>
    <cellStyle name="40% - アクセント 2 3 2 5 3" xfId="17749"/>
    <cellStyle name="40% - アクセント 2 3 2 6" xfId="7079"/>
    <cellStyle name="40% - アクセント 2 3 2 6 2" xfId="19894"/>
    <cellStyle name="40% - アクセント 2 3 2 7" xfId="13487"/>
    <cellStyle name="40% - アクセント 2 3 3" xfId="1024"/>
    <cellStyle name="40% - アクセント 2 3 3 2" xfId="2049"/>
    <cellStyle name="40% - アクセント 2 3 3 2 2" xfId="4080"/>
    <cellStyle name="40% - アクセント 2 3 3 2 2 2" xfId="10500"/>
    <cellStyle name="40% - アクセント 2 3 3 2 2 2 2" xfId="23315"/>
    <cellStyle name="40% - アクセント 2 3 3 2 2 3" xfId="16908"/>
    <cellStyle name="40% - アクセント 2 3 3 2 3" xfId="6244"/>
    <cellStyle name="40% - アクセント 2 3 3 2 3 2" xfId="12657"/>
    <cellStyle name="40% - アクセント 2 3 3 2 3 2 2" xfId="25472"/>
    <cellStyle name="40% - アクセント 2 3 3 2 3 3" xfId="19065"/>
    <cellStyle name="40% - アクセント 2 3 3 2 4" xfId="8475"/>
    <cellStyle name="40% - アクセント 2 3 3 2 4 2" xfId="21290"/>
    <cellStyle name="40% - アクセント 2 3 3 2 5" xfId="14883"/>
    <cellStyle name="40% - アクセント 2 3 3 3" xfId="3058"/>
    <cellStyle name="40% - アクセント 2 3 3 3 2" xfId="9481"/>
    <cellStyle name="40% - アクセント 2 3 3 3 2 2" xfId="22296"/>
    <cellStyle name="40% - アクセント 2 3 3 3 3" xfId="15889"/>
    <cellStyle name="40% - アクセント 2 3 3 4" xfId="5222"/>
    <cellStyle name="40% - アクセント 2 3 3 4 2" xfId="11635"/>
    <cellStyle name="40% - アクセント 2 3 3 4 2 2" xfId="24450"/>
    <cellStyle name="40% - アクセント 2 3 3 4 3" xfId="18043"/>
    <cellStyle name="40% - アクセント 2 3 3 5" xfId="7477"/>
    <cellStyle name="40% - アクセント 2 3 3 5 2" xfId="20292"/>
    <cellStyle name="40% - アクセント 2 3 3 6" xfId="13885"/>
    <cellStyle name="40% - アクセント 2 3 4" xfId="1570"/>
    <cellStyle name="40% - アクセント 2 3 4 2" xfId="3601"/>
    <cellStyle name="40% - アクセント 2 3 4 2 2" xfId="10021"/>
    <cellStyle name="40% - アクセント 2 3 4 2 2 2" xfId="22836"/>
    <cellStyle name="40% - アクセント 2 3 4 2 3" xfId="16429"/>
    <cellStyle name="40% - アクセント 2 3 4 3" xfId="5765"/>
    <cellStyle name="40% - アクセント 2 3 4 3 2" xfId="12178"/>
    <cellStyle name="40% - アクセント 2 3 4 3 2 2" xfId="24993"/>
    <cellStyle name="40% - アクセント 2 3 4 3 3" xfId="18586"/>
    <cellStyle name="40% - アクセント 2 3 4 4" xfId="7996"/>
    <cellStyle name="40% - アクセント 2 3 4 4 2" xfId="20811"/>
    <cellStyle name="40% - アクセント 2 3 4 5" xfId="14404"/>
    <cellStyle name="40% - アクセント 2 3 5" xfId="2579"/>
    <cellStyle name="40% - アクセント 2 3 5 2" xfId="9002"/>
    <cellStyle name="40% - アクセント 2 3 5 2 2" xfId="21817"/>
    <cellStyle name="40% - アクセント 2 3 5 3" xfId="15410"/>
    <cellStyle name="40% - アクセント 2 3 6" xfId="4743"/>
    <cellStyle name="40% - アクセント 2 3 6 2" xfId="11156"/>
    <cellStyle name="40% - アクセント 2 3 6 2 2" xfId="23971"/>
    <cellStyle name="40% - アクセント 2 3 6 3" xfId="17564"/>
    <cellStyle name="40% - アクセント 2 3 7" xfId="773"/>
    <cellStyle name="40% - アクセント 2 3 7 2" xfId="7226"/>
    <cellStyle name="40% - アクセント 2 3 7 2 2" xfId="20041"/>
    <cellStyle name="40% - アクセント 2 3 7 3" xfId="13634"/>
    <cellStyle name="40% - アクセント 2 3 8" xfId="658"/>
    <cellStyle name="40% - アクセント 2 3 9" xfId="470"/>
    <cellStyle name="40% - アクセント 2 3 9 2" xfId="6949"/>
    <cellStyle name="40% - アクセント 2 3 9 2 2" xfId="19764"/>
    <cellStyle name="40% - アクセント 2 3 9 3" xfId="13357"/>
    <cellStyle name="40% - アクセント 2 4" xfId="214"/>
    <cellStyle name="40% - アクセント 2 4 10" xfId="13128"/>
    <cellStyle name="40% - アクセント 2 4 2" xfId="306"/>
    <cellStyle name="40% - アクセント 2 4 2 2" xfId="1227"/>
    <cellStyle name="40% - アクセント 2 4 2 2 2" xfId="2267"/>
    <cellStyle name="40% - アクセント 2 4 2 2 2 2" xfId="4298"/>
    <cellStyle name="40% - アクセント 2 4 2 2 2 2 2" xfId="10718"/>
    <cellStyle name="40% - アクセント 2 4 2 2 2 2 2 2" xfId="23533"/>
    <cellStyle name="40% - アクセント 2 4 2 2 2 2 3" xfId="17126"/>
    <cellStyle name="40% - アクセント 2 4 2 2 2 3" xfId="6462"/>
    <cellStyle name="40% - アクセント 2 4 2 2 2 3 2" xfId="12875"/>
    <cellStyle name="40% - アクセント 2 4 2 2 2 3 2 2" xfId="25690"/>
    <cellStyle name="40% - アクセント 2 4 2 2 2 3 3" xfId="19283"/>
    <cellStyle name="40% - アクセント 2 4 2 2 2 4" xfId="8693"/>
    <cellStyle name="40% - アクセント 2 4 2 2 2 4 2" xfId="21508"/>
    <cellStyle name="40% - アクセント 2 4 2 2 2 5" xfId="15101"/>
    <cellStyle name="40% - アクセント 2 4 2 2 3" xfId="3276"/>
    <cellStyle name="40% - アクセント 2 4 2 2 3 2" xfId="9699"/>
    <cellStyle name="40% - アクセント 2 4 2 2 3 2 2" xfId="22514"/>
    <cellStyle name="40% - アクセント 2 4 2 2 3 3" xfId="16107"/>
    <cellStyle name="40% - アクセント 2 4 2 2 4" xfId="5440"/>
    <cellStyle name="40% - アクセント 2 4 2 2 4 2" xfId="11853"/>
    <cellStyle name="40% - アクセント 2 4 2 2 4 2 2" xfId="24668"/>
    <cellStyle name="40% - アクセント 2 4 2 2 4 3" xfId="18261"/>
    <cellStyle name="40% - アクセント 2 4 2 2 5" xfId="7680"/>
    <cellStyle name="40% - アクセント 2 4 2 2 5 2" xfId="20495"/>
    <cellStyle name="40% - アクセント 2 4 2 2 6" xfId="14088"/>
    <cellStyle name="40% - アクセント 2 4 2 3" xfId="1785"/>
    <cellStyle name="40% - アクセント 2 4 2 3 2" xfId="3816"/>
    <cellStyle name="40% - アクセント 2 4 2 3 2 2" xfId="10236"/>
    <cellStyle name="40% - アクセント 2 4 2 3 2 2 2" xfId="23051"/>
    <cellStyle name="40% - アクセント 2 4 2 3 2 3" xfId="16644"/>
    <cellStyle name="40% - アクセント 2 4 2 3 3" xfId="5980"/>
    <cellStyle name="40% - アクセント 2 4 2 3 3 2" xfId="12393"/>
    <cellStyle name="40% - アクセント 2 4 2 3 3 2 2" xfId="25208"/>
    <cellStyle name="40% - アクセント 2 4 2 3 3 3" xfId="18801"/>
    <cellStyle name="40% - アクセント 2 4 2 3 4" xfId="8211"/>
    <cellStyle name="40% - アクセント 2 4 2 3 4 2" xfId="21026"/>
    <cellStyle name="40% - アクセント 2 4 2 3 5" xfId="14619"/>
    <cellStyle name="40% - アクセント 2 4 2 4" xfId="2794"/>
    <cellStyle name="40% - アクセント 2 4 2 4 2" xfId="9217"/>
    <cellStyle name="40% - アクセント 2 4 2 4 2 2" xfId="22032"/>
    <cellStyle name="40% - アクセント 2 4 2 4 3" xfId="15625"/>
    <cellStyle name="40% - アクセント 2 4 2 5" xfId="4958"/>
    <cellStyle name="40% - アクセント 2 4 2 5 2" xfId="11371"/>
    <cellStyle name="40% - アクセント 2 4 2 5 2 2" xfId="24186"/>
    <cellStyle name="40% - アクセント 2 4 2 5 3" xfId="17779"/>
    <cellStyle name="40% - アクセント 2 4 2 6" xfId="6797"/>
    <cellStyle name="40% - アクセント 2 4 2 6 2" xfId="19612"/>
    <cellStyle name="40% - アクセント 2 4 2 7" xfId="13205"/>
    <cellStyle name="40% - アクセント 2 4 3" xfId="369"/>
    <cellStyle name="40% - アクセント 2 4 3 2" xfId="2079"/>
    <cellStyle name="40% - アクセント 2 4 3 2 2" xfId="4110"/>
    <cellStyle name="40% - アクセント 2 4 3 2 2 2" xfId="10530"/>
    <cellStyle name="40% - アクセント 2 4 3 2 2 2 2" xfId="23345"/>
    <cellStyle name="40% - アクセント 2 4 3 2 2 3" xfId="16938"/>
    <cellStyle name="40% - アクセント 2 4 3 2 3" xfId="6274"/>
    <cellStyle name="40% - アクセント 2 4 3 2 3 2" xfId="12687"/>
    <cellStyle name="40% - アクセント 2 4 3 2 3 2 2" xfId="25502"/>
    <cellStyle name="40% - アクセント 2 4 3 2 3 3" xfId="19095"/>
    <cellStyle name="40% - アクセント 2 4 3 2 4" xfId="8505"/>
    <cellStyle name="40% - アクセント 2 4 3 2 4 2" xfId="21320"/>
    <cellStyle name="40% - アクセント 2 4 3 2 5" xfId="14913"/>
    <cellStyle name="40% - アクセント 2 4 3 3" xfId="3088"/>
    <cellStyle name="40% - アクセント 2 4 3 3 2" xfId="9511"/>
    <cellStyle name="40% - アクセント 2 4 3 3 2 2" xfId="22326"/>
    <cellStyle name="40% - アクセント 2 4 3 3 3" xfId="15919"/>
    <cellStyle name="40% - アクセント 2 4 3 4" xfId="5252"/>
    <cellStyle name="40% - アクセント 2 4 3 4 2" xfId="11665"/>
    <cellStyle name="40% - アクセント 2 4 3 4 2 2" xfId="24480"/>
    <cellStyle name="40% - アクセント 2 4 3 4 3" xfId="18073"/>
    <cellStyle name="40% - アクセント 2 4 3 5" xfId="6860"/>
    <cellStyle name="40% - アクセント 2 4 3 5 2" xfId="19675"/>
    <cellStyle name="40% - アクセント 2 4 3 6" xfId="13268"/>
    <cellStyle name="40% - アクセント 2 4 4" xfId="1599"/>
    <cellStyle name="40% - アクセント 2 4 4 2" xfId="3630"/>
    <cellStyle name="40% - アクセント 2 4 4 2 2" xfId="10050"/>
    <cellStyle name="40% - アクセント 2 4 4 2 2 2" xfId="22865"/>
    <cellStyle name="40% - アクセント 2 4 4 2 3" xfId="16458"/>
    <cellStyle name="40% - アクセント 2 4 4 3" xfId="5794"/>
    <cellStyle name="40% - アクセント 2 4 4 3 2" xfId="12207"/>
    <cellStyle name="40% - アクセント 2 4 4 3 2 2" xfId="25022"/>
    <cellStyle name="40% - アクセント 2 4 4 3 3" xfId="18615"/>
    <cellStyle name="40% - アクセント 2 4 4 4" xfId="8025"/>
    <cellStyle name="40% - アクセント 2 4 4 4 2" xfId="20840"/>
    <cellStyle name="40% - アクセント 2 4 4 5" xfId="14433"/>
    <cellStyle name="40% - アクセント 2 4 5" xfId="2608"/>
    <cellStyle name="40% - アクセント 2 4 5 2" xfId="9031"/>
    <cellStyle name="40% - アクセント 2 4 5 2 2" xfId="21846"/>
    <cellStyle name="40% - アクセント 2 4 5 3" xfId="15439"/>
    <cellStyle name="40% - アクセント 2 4 6" xfId="4772"/>
    <cellStyle name="40% - アクセント 2 4 6 2" xfId="11185"/>
    <cellStyle name="40% - アクセント 2 4 6 2 2" xfId="24000"/>
    <cellStyle name="40% - アクセント 2 4 6 3" xfId="17593"/>
    <cellStyle name="40% - アクセント 2 4 7" xfId="788"/>
    <cellStyle name="40% - アクセント 2 4 7 2" xfId="7241"/>
    <cellStyle name="40% - アクセント 2 4 7 2 2" xfId="20056"/>
    <cellStyle name="40% - アクセント 2 4 7 3" xfId="13649"/>
    <cellStyle name="40% - アクセント 2 4 8" xfId="6556"/>
    <cellStyle name="40% - アクセント 2 4 8 2" xfId="12969"/>
    <cellStyle name="40% - アクセント 2 4 8 2 2" xfId="25784"/>
    <cellStyle name="40% - アクセント 2 4 8 3" xfId="19377"/>
    <cellStyle name="40% - アクセント 2 4 9" xfId="6720"/>
    <cellStyle name="40% - アクセント 2 4 9 2" xfId="19535"/>
    <cellStyle name="40% - アクセント 2 5" xfId="247"/>
    <cellStyle name="40% - アクセント 2 5 2" xfId="560"/>
    <cellStyle name="40% - アクセント 2 5 2 2" xfId="1149"/>
    <cellStyle name="40% - アクセント 2 5 2 2 2" xfId="2189"/>
    <cellStyle name="40% - アクセント 2 5 2 2 2 2" xfId="4220"/>
    <cellStyle name="40% - アクセント 2 5 2 2 2 2 2" xfId="10640"/>
    <cellStyle name="40% - アクセント 2 5 2 2 2 2 2 2" xfId="23455"/>
    <cellStyle name="40% - アクセント 2 5 2 2 2 2 3" xfId="17048"/>
    <cellStyle name="40% - アクセント 2 5 2 2 2 3" xfId="6384"/>
    <cellStyle name="40% - アクセント 2 5 2 2 2 3 2" xfId="12797"/>
    <cellStyle name="40% - アクセント 2 5 2 2 2 3 2 2" xfId="25612"/>
    <cellStyle name="40% - アクセント 2 5 2 2 2 3 3" xfId="19205"/>
    <cellStyle name="40% - アクセント 2 5 2 2 2 4" xfId="8615"/>
    <cellStyle name="40% - アクセント 2 5 2 2 2 4 2" xfId="21430"/>
    <cellStyle name="40% - アクセント 2 5 2 2 2 5" xfId="15023"/>
    <cellStyle name="40% - アクセント 2 5 2 2 3" xfId="3198"/>
    <cellStyle name="40% - アクセント 2 5 2 2 3 2" xfId="9621"/>
    <cellStyle name="40% - アクセント 2 5 2 2 3 2 2" xfId="22436"/>
    <cellStyle name="40% - アクセント 2 5 2 2 3 3" xfId="16029"/>
    <cellStyle name="40% - アクセント 2 5 2 2 4" xfId="5362"/>
    <cellStyle name="40% - アクセント 2 5 2 2 4 2" xfId="11775"/>
    <cellStyle name="40% - アクセント 2 5 2 2 4 2 2" xfId="24590"/>
    <cellStyle name="40% - アクセント 2 5 2 2 4 3" xfId="18183"/>
    <cellStyle name="40% - アクセント 2 5 2 2 5" xfId="7602"/>
    <cellStyle name="40% - アクセント 2 5 2 2 5 2" xfId="20417"/>
    <cellStyle name="40% - アクセント 2 5 2 2 6" xfId="14010"/>
    <cellStyle name="40% - アクセント 2 5 2 3" xfId="1707"/>
    <cellStyle name="40% - アクセント 2 5 2 3 2" xfId="3738"/>
    <cellStyle name="40% - アクセント 2 5 2 3 2 2" xfId="10158"/>
    <cellStyle name="40% - アクセント 2 5 2 3 2 2 2" xfId="22973"/>
    <cellStyle name="40% - アクセント 2 5 2 3 2 3" xfId="16566"/>
    <cellStyle name="40% - アクセント 2 5 2 3 3" xfId="5902"/>
    <cellStyle name="40% - アクセント 2 5 2 3 3 2" xfId="12315"/>
    <cellStyle name="40% - アクセント 2 5 2 3 3 2 2" xfId="25130"/>
    <cellStyle name="40% - アクセント 2 5 2 3 3 3" xfId="18723"/>
    <cellStyle name="40% - アクセント 2 5 2 3 4" xfId="8133"/>
    <cellStyle name="40% - アクセント 2 5 2 3 4 2" xfId="20948"/>
    <cellStyle name="40% - アクセント 2 5 2 3 5" xfId="14541"/>
    <cellStyle name="40% - アクセント 2 5 2 4" xfId="2716"/>
    <cellStyle name="40% - アクセント 2 5 2 4 2" xfId="9139"/>
    <cellStyle name="40% - アクセント 2 5 2 4 2 2" xfId="21954"/>
    <cellStyle name="40% - アクセント 2 5 2 4 3" xfId="15547"/>
    <cellStyle name="40% - アクセント 2 5 2 5" xfId="4880"/>
    <cellStyle name="40% - アクセント 2 5 2 5 2" xfId="11293"/>
    <cellStyle name="40% - アクセント 2 5 2 5 2 2" xfId="24108"/>
    <cellStyle name="40% - アクセント 2 5 2 5 3" xfId="17701"/>
    <cellStyle name="40% - アクセント 2 5 2 6" xfId="7037"/>
    <cellStyle name="40% - アクセント 2 5 2 6 2" xfId="19852"/>
    <cellStyle name="40% - アクセント 2 5 2 7" xfId="13445"/>
    <cellStyle name="40% - アクセント 2 5 3" xfId="979"/>
    <cellStyle name="40% - アクセント 2 5 3 2" xfId="2001"/>
    <cellStyle name="40% - アクセント 2 5 3 2 2" xfId="4032"/>
    <cellStyle name="40% - アクセント 2 5 3 2 2 2" xfId="10452"/>
    <cellStyle name="40% - アクセント 2 5 3 2 2 2 2" xfId="23267"/>
    <cellStyle name="40% - アクセント 2 5 3 2 2 3" xfId="16860"/>
    <cellStyle name="40% - アクセント 2 5 3 2 3" xfId="6196"/>
    <cellStyle name="40% - アクセント 2 5 3 2 3 2" xfId="12609"/>
    <cellStyle name="40% - アクセント 2 5 3 2 3 2 2" xfId="25424"/>
    <cellStyle name="40% - アクセント 2 5 3 2 3 3" xfId="19017"/>
    <cellStyle name="40% - アクセント 2 5 3 2 4" xfId="8427"/>
    <cellStyle name="40% - アクセント 2 5 3 2 4 2" xfId="21242"/>
    <cellStyle name="40% - アクセント 2 5 3 2 5" xfId="14835"/>
    <cellStyle name="40% - アクセント 2 5 3 3" xfId="3010"/>
    <cellStyle name="40% - アクセント 2 5 3 3 2" xfId="9433"/>
    <cellStyle name="40% - アクセント 2 5 3 3 2 2" xfId="22248"/>
    <cellStyle name="40% - アクセント 2 5 3 3 3" xfId="15841"/>
    <cellStyle name="40% - アクセント 2 5 3 4" xfId="5174"/>
    <cellStyle name="40% - アクセント 2 5 3 4 2" xfId="11587"/>
    <cellStyle name="40% - アクセント 2 5 3 4 2 2" xfId="24402"/>
    <cellStyle name="40% - アクセント 2 5 3 4 3" xfId="17995"/>
    <cellStyle name="40% - アクセント 2 5 3 5" xfId="7432"/>
    <cellStyle name="40% - アクセント 2 5 3 5 2" xfId="20247"/>
    <cellStyle name="40% - アクセント 2 5 3 6" xfId="13840"/>
    <cellStyle name="40% - アクセント 2 5 4" xfId="1521"/>
    <cellStyle name="40% - アクセント 2 5 4 2" xfId="3553"/>
    <cellStyle name="40% - アクセント 2 5 4 2 2" xfId="9973"/>
    <cellStyle name="40% - アクセント 2 5 4 2 2 2" xfId="22788"/>
    <cellStyle name="40% - アクセント 2 5 4 2 3" xfId="16381"/>
    <cellStyle name="40% - アクセント 2 5 4 3" xfId="5717"/>
    <cellStyle name="40% - アクセント 2 5 4 3 2" xfId="12130"/>
    <cellStyle name="40% - アクセント 2 5 4 3 2 2" xfId="24945"/>
    <cellStyle name="40% - アクセント 2 5 4 3 3" xfId="18538"/>
    <cellStyle name="40% - アクセント 2 5 4 4" xfId="7948"/>
    <cellStyle name="40% - アクセント 2 5 4 4 2" xfId="20763"/>
    <cellStyle name="40% - アクセント 2 5 4 5" xfId="14356"/>
    <cellStyle name="40% - アクセント 2 5 5" xfId="2531"/>
    <cellStyle name="40% - アクセント 2 5 5 2" xfId="8954"/>
    <cellStyle name="40% - アクセント 2 5 5 2 2" xfId="21769"/>
    <cellStyle name="40% - アクセント 2 5 5 3" xfId="15362"/>
    <cellStyle name="40% - アクセント 2 5 6" xfId="4695"/>
    <cellStyle name="40% - アクセント 2 5 6 2" xfId="11108"/>
    <cellStyle name="40% - アクセント 2 5 6 2 2" xfId="23923"/>
    <cellStyle name="40% - アクセント 2 5 6 3" xfId="17516"/>
    <cellStyle name="40% - アクセント 2 5 7" xfId="6748"/>
    <cellStyle name="40% - アクセント 2 5 7 2" xfId="19563"/>
    <cellStyle name="40% - アクセント 2 5 8" xfId="13156"/>
    <cellStyle name="40% - アクセント 2 6" xfId="342"/>
    <cellStyle name="40% - アクセント 2 6 2" xfId="542"/>
    <cellStyle name="40% - アクセント 2 6 2 2" xfId="1131"/>
    <cellStyle name="40% - アクセント 2 6 2 2 2" xfId="2171"/>
    <cellStyle name="40% - アクセント 2 6 2 2 2 2" xfId="4202"/>
    <cellStyle name="40% - アクセント 2 6 2 2 2 2 2" xfId="10622"/>
    <cellStyle name="40% - アクセント 2 6 2 2 2 2 2 2" xfId="23437"/>
    <cellStyle name="40% - アクセント 2 6 2 2 2 2 3" xfId="17030"/>
    <cellStyle name="40% - アクセント 2 6 2 2 2 3" xfId="6366"/>
    <cellStyle name="40% - アクセント 2 6 2 2 2 3 2" xfId="12779"/>
    <cellStyle name="40% - アクセント 2 6 2 2 2 3 2 2" xfId="25594"/>
    <cellStyle name="40% - アクセント 2 6 2 2 2 3 3" xfId="19187"/>
    <cellStyle name="40% - アクセント 2 6 2 2 2 4" xfId="8597"/>
    <cellStyle name="40% - アクセント 2 6 2 2 2 4 2" xfId="21412"/>
    <cellStyle name="40% - アクセント 2 6 2 2 2 5" xfId="15005"/>
    <cellStyle name="40% - アクセント 2 6 2 2 3" xfId="3180"/>
    <cellStyle name="40% - アクセント 2 6 2 2 3 2" xfId="9603"/>
    <cellStyle name="40% - アクセント 2 6 2 2 3 2 2" xfId="22418"/>
    <cellStyle name="40% - アクセント 2 6 2 2 3 3" xfId="16011"/>
    <cellStyle name="40% - アクセント 2 6 2 2 4" xfId="5344"/>
    <cellStyle name="40% - アクセント 2 6 2 2 4 2" xfId="11757"/>
    <cellStyle name="40% - アクセント 2 6 2 2 4 2 2" xfId="24572"/>
    <cellStyle name="40% - アクセント 2 6 2 2 4 3" xfId="18165"/>
    <cellStyle name="40% - アクセント 2 6 2 2 5" xfId="7584"/>
    <cellStyle name="40% - アクセント 2 6 2 2 5 2" xfId="20399"/>
    <cellStyle name="40% - アクセント 2 6 2 2 6" xfId="13992"/>
    <cellStyle name="40% - アクセント 2 6 2 3" xfId="1689"/>
    <cellStyle name="40% - アクセント 2 6 2 3 2" xfId="3720"/>
    <cellStyle name="40% - アクセント 2 6 2 3 2 2" xfId="10140"/>
    <cellStyle name="40% - アクセント 2 6 2 3 2 2 2" xfId="22955"/>
    <cellStyle name="40% - アクセント 2 6 2 3 2 3" xfId="16548"/>
    <cellStyle name="40% - アクセント 2 6 2 3 3" xfId="5884"/>
    <cellStyle name="40% - アクセント 2 6 2 3 3 2" xfId="12297"/>
    <cellStyle name="40% - アクセント 2 6 2 3 3 2 2" xfId="25112"/>
    <cellStyle name="40% - アクセント 2 6 2 3 3 3" xfId="18705"/>
    <cellStyle name="40% - アクセント 2 6 2 3 4" xfId="8115"/>
    <cellStyle name="40% - アクセント 2 6 2 3 4 2" xfId="20930"/>
    <cellStyle name="40% - アクセント 2 6 2 3 5" xfId="14523"/>
    <cellStyle name="40% - アクセント 2 6 2 4" xfId="2698"/>
    <cellStyle name="40% - アクセント 2 6 2 4 2" xfId="9121"/>
    <cellStyle name="40% - アクセント 2 6 2 4 2 2" xfId="21936"/>
    <cellStyle name="40% - アクセント 2 6 2 4 3" xfId="15529"/>
    <cellStyle name="40% - アクセント 2 6 2 5" xfId="4862"/>
    <cellStyle name="40% - アクセント 2 6 2 5 2" xfId="11275"/>
    <cellStyle name="40% - アクセント 2 6 2 5 2 2" xfId="24090"/>
    <cellStyle name="40% - アクセント 2 6 2 5 3" xfId="17683"/>
    <cellStyle name="40% - アクセント 2 6 2 6" xfId="7019"/>
    <cellStyle name="40% - アクセント 2 6 2 6 2" xfId="19834"/>
    <cellStyle name="40% - アクセント 2 6 2 7" xfId="13427"/>
    <cellStyle name="40% - アクセント 2 6 3" xfId="946"/>
    <cellStyle name="40% - アクセント 2 6 3 2" xfId="1968"/>
    <cellStyle name="40% - アクセント 2 6 3 2 2" xfId="3999"/>
    <cellStyle name="40% - アクセント 2 6 3 2 2 2" xfId="10419"/>
    <cellStyle name="40% - アクセント 2 6 3 2 2 2 2" xfId="23234"/>
    <cellStyle name="40% - アクセント 2 6 3 2 2 3" xfId="16827"/>
    <cellStyle name="40% - アクセント 2 6 3 2 3" xfId="6163"/>
    <cellStyle name="40% - アクセント 2 6 3 2 3 2" xfId="12576"/>
    <cellStyle name="40% - アクセント 2 6 3 2 3 2 2" xfId="25391"/>
    <cellStyle name="40% - アクセント 2 6 3 2 3 3" xfId="18984"/>
    <cellStyle name="40% - アクセント 2 6 3 2 4" xfId="8394"/>
    <cellStyle name="40% - アクセント 2 6 3 2 4 2" xfId="21209"/>
    <cellStyle name="40% - アクセント 2 6 3 2 5" xfId="14802"/>
    <cellStyle name="40% - アクセント 2 6 3 3" xfId="2977"/>
    <cellStyle name="40% - アクセント 2 6 3 3 2" xfId="9400"/>
    <cellStyle name="40% - アクセント 2 6 3 3 2 2" xfId="22215"/>
    <cellStyle name="40% - アクセント 2 6 3 3 3" xfId="15808"/>
    <cellStyle name="40% - アクセント 2 6 3 4" xfId="5141"/>
    <cellStyle name="40% - アクセント 2 6 3 4 2" xfId="11554"/>
    <cellStyle name="40% - アクセント 2 6 3 4 2 2" xfId="24369"/>
    <cellStyle name="40% - アクセント 2 6 3 4 3" xfId="17962"/>
    <cellStyle name="40% - アクセント 2 6 3 5" xfId="7399"/>
    <cellStyle name="40% - アクセント 2 6 3 5 2" xfId="20214"/>
    <cellStyle name="40% - アクセント 2 6 3 6" xfId="13807"/>
    <cellStyle name="40% - アクセント 2 6 4" xfId="1489"/>
    <cellStyle name="40% - アクセント 2 6 4 2" xfId="3521"/>
    <cellStyle name="40% - アクセント 2 6 4 2 2" xfId="9941"/>
    <cellStyle name="40% - アクセント 2 6 4 2 2 2" xfId="22756"/>
    <cellStyle name="40% - アクセント 2 6 4 2 3" xfId="16349"/>
    <cellStyle name="40% - アクセント 2 6 4 3" xfId="5685"/>
    <cellStyle name="40% - アクセント 2 6 4 3 2" xfId="12098"/>
    <cellStyle name="40% - アクセント 2 6 4 3 2 2" xfId="24913"/>
    <cellStyle name="40% - アクセント 2 6 4 3 3" xfId="18506"/>
    <cellStyle name="40% - アクセント 2 6 4 4" xfId="7916"/>
    <cellStyle name="40% - アクセント 2 6 4 4 2" xfId="20731"/>
    <cellStyle name="40% - アクセント 2 6 4 5" xfId="14324"/>
    <cellStyle name="40% - アクセント 2 6 5" xfId="2499"/>
    <cellStyle name="40% - アクセント 2 6 5 2" xfId="8922"/>
    <cellStyle name="40% - アクセント 2 6 5 2 2" xfId="21737"/>
    <cellStyle name="40% - アクセント 2 6 5 3" xfId="15330"/>
    <cellStyle name="40% - アクセント 2 6 6" xfId="4663"/>
    <cellStyle name="40% - アクセント 2 6 6 2" xfId="11076"/>
    <cellStyle name="40% - アクセント 2 6 6 2 2" xfId="23891"/>
    <cellStyle name="40% - アクセント 2 6 6 3" xfId="17484"/>
    <cellStyle name="40% - アクセント 2 6 7" xfId="6833"/>
    <cellStyle name="40% - アクセント 2 6 7 2" xfId="19648"/>
    <cellStyle name="40% - アクセント 2 6 8" xfId="13241"/>
    <cellStyle name="40% - アクセント 2 7" xfId="453"/>
    <cellStyle name="40% - アクセント 2 7 2" xfId="908"/>
    <cellStyle name="40% - アクセント 2 7 2 2" xfId="1930"/>
    <cellStyle name="40% - アクセント 2 7 2 2 2" xfId="3961"/>
    <cellStyle name="40% - アクセント 2 7 2 2 2 2" xfId="10381"/>
    <cellStyle name="40% - アクセント 2 7 2 2 2 2 2" xfId="23196"/>
    <cellStyle name="40% - アクセント 2 7 2 2 2 3" xfId="16789"/>
    <cellStyle name="40% - アクセント 2 7 2 2 3" xfId="6125"/>
    <cellStyle name="40% - アクセント 2 7 2 2 3 2" xfId="12538"/>
    <cellStyle name="40% - アクセント 2 7 2 2 3 2 2" xfId="25353"/>
    <cellStyle name="40% - アクセント 2 7 2 2 3 3" xfId="18946"/>
    <cellStyle name="40% - アクセント 2 7 2 2 4" xfId="8356"/>
    <cellStyle name="40% - アクセント 2 7 2 2 4 2" xfId="21171"/>
    <cellStyle name="40% - アクセント 2 7 2 2 5" xfId="14764"/>
    <cellStyle name="40% - アクセント 2 7 2 3" xfId="2939"/>
    <cellStyle name="40% - アクセント 2 7 2 3 2" xfId="9362"/>
    <cellStyle name="40% - アクセント 2 7 2 3 2 2" xfId="22177"/>
    <cellStyle name="40% - アクセント 2 7 2 3 3" xfId="15770"/>
    <cellStyle name="40% - アクセント 2 7 2 4" xfId="5103"/>
    <cellStyle name="40% - アクセント 2 7 2 4 2" xfId="11516"/>
    <cellStyle name="40% - アクセント 2 7 2 4 2 2" xfId="24331"/>
    <cellStyle name="40% - アクセント 2 7 2 4 3" xfId="17924"/>
    <cellStyle name="40% - アクセント 2 7 2 5" xfId="7361"/>
    <cellStyle name="40% - アクセント 2 7 2 5 2" xfId="20176"/>
    <cellStyle name="40% - アクセント 2 7 2 6" xfId="13769"/>
    <cellStyle name="40% - アクセント 2 7 3" xfId="1451"/>
    <cellStyle name="40% - アクセント 2 7 3 2" xfId="3483"/>
    <cellStyle name="40% - アクセント 2 7 3 2 2" xfId="9903"/>
    <cellStyle name="40% - アクセント 2 7 3 2 2 2" xfId="22718"/>
    <cellStyle name="40% - アクセント 2 7 3 2 3" xfId="16311"/>
    <cellStyle name="40% - アクセント 2 7 3 3" xfId="5647"/>
    <cellStyle name="40% - アクセント 2 7 3 3 2" xfId="12060"/>
    <cellStyle name="40% - アクセント 2 7 3 3 2 2" xfId="24875"/>
    <cellStyle name="40% - アクセント 2 7 3 3 3" xfId="18468"/>
    <cellStyle name="40% - アクセント 2 7 3 4" xfId="7878"/>
    <cellStyle name="40% - アクセント 2 7 3 4 2" xfId="20693"/>
    <cellStyle name="40% - アクセント 2 7 3 5" xfId="14286"/>
    <cellStyle name="40% - アクセント 2 7 4" xfId="2461"/>
    <cellStyle name="40% - アクセント 2 7 4 2" xfId="8884"/>
    <cellStyle name="40% - アクセント 2 7 4 2 2" xfId="21699"/>
    <cellStyle name="40% - アクセント 2 7 4 3" xfId="15292"/>
    <cellStyle name="40% - アクセント 2 7 5" xfId="4625"/>
    <cellStyle name="40% - アクセント 2 7 5 2" xfId="11038"/>
    <cellStyle name="40% - アクセント 2 7 5 2 2" xfId="23853"/>
    <cellStyle name="40% - アクセント 2 7 5 3" xfId="17446"/>
    <cellStyle name="40% - アクセント 2 7 6" xfId="6933"/>
    <cellStyle name="40% - アクセント 2 7 6 2" xfId="19748"/>
    <cellStyle name="40% - アクセント 2 7 7" xfId="13341"/>
    <cellStyle name="40% - アクセント 2 8" xfId="495"/>
    <cellStyle name="40% - アクセント 2 8 2" xfId="1080"/>
    <cellStyle name="40% - アクセント 2 8 2 2" xfId="2120"/>
    <cellStyle name="40% - アクセント 2 8 2 2 2" xfId="4151"/>
    <cellStyle name="40% - アクセント 2 8 2 2 2 2" xfId="10571"/>
    <cellStyle name="40% - アクセント 2 8 2 2 2 2 2" xfId="23386"/>
    <cellStyle name="40% - アクセント 2 8 2 2 2 3" xfId="16979"/>
    <cellStyle name="40% - アクセント 2 8 2 2 3" xfId="6315"/>
    <cellStyle name="40% - アクセント 2 8 2 2 3 2" xfId="12728"/>
    <cellStyle name="40% - アクセント 2 8 2 2 3 2 2" xfId="25543"/>
    <cellStyle name="40% - アクセント 2 8 2 2 3 3" xfId="19136"/>
    <cellStyle name="40% - アクセント 2 8 2 2 4" xfId="8546"/>
    <cellStyle name="40% - アクセント 2 8 2 2 4 2" xfId="21361"/>
    <cellStyle name="40% - アクセント 2 8 2 2 5" xfId="14954"/>
    <cellStyle name="40% - アクセント 2 8 2 3" xfId="3129"/>
    <cellStyle name="40% - アクセント 2 8 2 3 2" xfId="9552"/>
    <cellStyle name="40% - アクセント 2 8 2 3 2 2" xfId="22367"/>
    <cellStyle name="40% - アクセント 2 8 2 3 3" xfId="15960"/>
    <cellStyle name="40% - アクセント 2 8 2 4" xfId="5293"/>
    <cellStyle name="40% - アクセント 2 8 2 4 2" xfId="11706"/>
    <cellStyle name="40% - アクセント 2 8 2 4 2 2" xfId="24521"/>
    <cellStyle name="40% - アクセント 2 8 2 4 3" xfId="18114"/>
    <cellStyle name="40% - アクセント 2 8 2 5" xfId="7533"/>
    <cellStyle name="40% - アクセント 2 8 2 5 2" xfId="20348"/>
    <cellStyle name="40% - アクセント 2 8 2 6" xfId="13941"/>
    <cellStyle name="40% - アクセント 2 8 3" xfId="1638"/>
    <cellStyle name="40% - アクセント 2 8 3 2" xfId="3669"/>
    <cellStyle name="40% - アクセント 2 8 3 2 2" xfId="10089"/>
    <cellStyle name="40% - アクセント 2 8 3 2 2 2" xfId="22904"/>
    <cellStyle name="40% - アクセント 2 8 3 2 3" xfId="16497"/>
    <cellStyle name="40% - アクセント 2 8 3 3" xfId="5833"/>
    <cellStyle name="40% - アクセント 2 8 3 3 2" xfId="12246"/>
    <cellStyle name="40% - アクセント 2 8 3 3 2 2" xfId="25061"/>
    <cellStyle name="40% - アクセント 2 8 3 3 3" xfId="18654"/>
    <cellStyle name="40% - アクセント 2 8 3 4" xfId="8064"/>
    <cellStyle name="40% - アクセント 2 8 3 4 2" xfId="20879"/>
    <cellStyle name="40% - アクセント 2 8 3 5" xfId="14472"/>
    <cellStyle name="40% - アクセント 2 8 4" xfId="2647"/>
    <cellStyle name="40% - アクセント 2 8 4 2" xfId="9070"/>
    <cellStyle name="40% - アクセント 2 8 4 2 2" xfId="21885"/>
    <cellStyle name="40% - アクセント 2 8 4 3" xfId="15478"/>
    <cellStyle name="40% - アクセント 2 8 5" xfId="4811"/>
    <cellStyle name="40% - アクセント 2 8 5 2" xfId="11224"/>
    <cellStyle name="40% - アクセント 2 8 5 2 2" xfId="24039"/>
    <cellStyle name="40% - アクセント 2 8 5 3" xfId="17632"/>
    <cellStyle name="40% - アクセント 2 8 6" xfId="6972"/>
    <cellStyle name="40% - アクセント 2 8 6 2" xfId="19787"/>
    <cellStyle name="40% - アクセント 2 8 7" xfId="13380"/>
    <cellStyle name="40% - アクセント 2 9" xfId="752"/>
    <cellStyle name="40% - アクセント 2 9 2" xfId="885"/>
    <cellStyle name="40% - アクセント 2 9 2 2" xfId="1907"/>
    <cellStyle name="40% - アクセント 2 9 2 2 2" xfId="3938"/>
    <cellStyle name="40% - アクセント 2 9 2 2 2 2" xfId="10358"/>
    <cellStyle name="40% - アクセント 2 9 2 2 2 2 2" xfId="23173"/>
    <cellStyle name="40% - アクセント 2 9 2 2 2 3" xfId="16766"/>
    <cellStyle name="40% - アクセント 2 9 2 2 3" xfId="6102"/>
    <cellStyle name="40% - アクセント 2 9 2 2 3 2" xfId="12515"/>
    <cellStyle name="40% - アクセント 2 9 2 2 3 2 2" xfId="25330"/>
    <cellStyle name="40% - アクセント 2 9 2 2 3 3" xfId="18923"/>
    <cellStyle name="40% - アクセント 2 9 2 2 4" xfId="8333"/>
    <cellStyle name="40% - アクセント 2 9 2 2 4 2" xfId="21148"/>
    <cellStyle name="40% - アクセント 2 9 2 2 5" xfId="14741"/>
    <cellStyle name="40% - アクセント 2 9 2 3" xfId="2916"/>
    <cellStyle name="40% - アクセント 2 9 2 3 2" xfId="9339"/>
    <cellStyle name="40% - アクセント 2 9 2 3 2 2" xfId="22154"/>
    <cellStyle name="40% - アクセント 2 9 2 3 3" xfId="15747"/>
    <cellStyle name="40% - アクセント 2 9 2 4" xfId="5080"/>
    <cellStyle name="40% - アクセント 2 9 2 4 2" xfId="11493"/>
    <cellStyle name="40% - アクセント 2 9 2 4 2 2" xfId="24308"/>
    <cellStyle name="40% - アクセント 2 9 2 4 3" xfId="17901"/>
    <cellStyle name="40% - アクセント 2 9 2 5" xfId="7338"/>
    <cellStyle name="40% - アクセント 2 9 2 5 2" xfId="20153"/>
    <cellStyle name="40% - アクセント 2 9 2 6" xfId="13746"/>
    <cellStyle name="40% - アクセント 2 9 3" xfId="1428"/>
    <cellStyle name="40% - アクセント 2 9 3 2" xfId="3460"/>
    <cellStyle name="40% - アクセント 2 9 3 2 2" xfId="9880"/>
    <cellStyle name="40% - アクセント 2 9 3 2 2 2" xfId="22695"/>
    <cellStyle name="40% - アクセント 2 9 3 2 3" xfId="16288"/>
    <cellStyle name="40% - アクセント 2 9 3 3" xfId="5624"/>
    <cellStyle name="40% - アクセント 2 9 3 3 2" xfId="12037"/>
    <cellStyle name="40% - アクセント 2 9 3 3 2 2" xfId="24852"/>
    <cellStyle name="40% - アクセント 2 9 3 3 3" xfId="18445"/>
    <cellStyle name="40% - アクセント 2 9 3 4" xfId="7855"/>
    <cellStyle name="40% - アクセント 2 9 3 4 2" xfId="20670"/>
    <cellStyle name="40% - アクセント 2 9 3 5" xfId="14263"/>
    <cellStyle name="40% - アクセント 2 9 4" xfId="2438"/>
    <cellStyle name="40% - アクセント 2 9 4 2" xfId="8861"/>
    <cellStyle name="40% - アクセント 2 9 4 2 2" xfId="21676"/>
    <cellStyle name="40% - アクセント 2 9 4 3" xfId="15269"/>
    <cellStyle name="40% - アクセント 2 9 5" xfId="4602"/>
    <cellStyle name="40% - アクセント 2 9 5 2" xfId="11015"/>
    <cellStyle name="40% - アクセント 2 9 5 2 2" xfId="23830"/>
    <cellStyle name="40% - アクセント 2 9 5 3" xfId="17423"/>
    <cellStyle name="40% - アクセント 2 9 6" xfId="7206"/>
    <cellStyle name="40% - アクセント 2 9 6 2" xfId="20021"/>
    <cellStyle name="40% - アクセント 2 9 7" xfId="13614"/>
    <cellStyle name="40% - アクセント 3" xfId="25" builtinId="39" customBuiltin="1"/>
    <cellStyle name="40% - アクセント 3 10" xfId="831"/>
    <cellStyle name="40% - アクセント 3 10 2" xfId="1849"/>
    <cellStyle name="40% - アクセント 3 10 2 2" xfId="3880"/>
    <cellStyle name="40% - アクセント 3 10 2 2 2" xfId="10300"/>
    <cellStyle name="40% - アクセント 3 10 2 2 2 2" xfId="23115"/>
    <cellStyle name="40% - アクセント 3 10 2 2 3" xfId="16708"/>
    <cellStyle name="40% - アクセント 3 10 2 3" xfId="6044"/>
    <cellStyle name="40% - アクセント 3 10 2 3 2" xfId="12457"/>
    <cellStyle name="40% - アクセント 3 10 2 3 2 2" xfId="25272"/>
    <cellStyle name="40% - アクセント 3 10 2 3 3" xfId="18865"/>
    <cellStyle name="40% - アクセント 3 10 2 4" xfId="8275"/>
    <cellStyle name="40% - アクセント 3 10 2 4 2" xfId="21090"/>
    <cellStyle name="40% - アクセント 3 10 2 5" xfId="14683"/>
    <cellStyle name="40% - アクセント 3 10 3" xfId="2858"/>
    <cellStyle name="40% - アクセント 3 10 3 2" xfId="9281"/>
    <cellStyle name="40% - アクセント 3 10 3 2 2" xfId="22096"/>
    <cellStyle name="40% - アクセント 3 10 3 3" xfId="15689"/>
    <cellStyle name="40% - アクセント 3 10 4" xfId="5022"/>
    <cellStyle name="40% - アクセント 3 10 4 2" xfId="11435"/>
    <cellStyle name="40% - アクセント 3 10 4 2 2" xfId="24250"/>
    <cellStyle name="40% - アクセント 3 10 4 3" xfId="17843"/>
    <cellStyle name="40% - アクセント 3 10 5" xfId="7284"/>
    <cellStyle name="40% - アクセント 3 10 5 2" xfId="20099"/>
    <cellStyle name="40% - アクセント 3 10 6" xfId="13692"/>
    <cellStyle name="40% - アクセント 3 11" xfId="1305"/>
    <cellStyle name="40% - アクセント 3 11 2" xfId="3352"/>
    <cellStyle name="40% - アクセント 3 11 2 2" xfId="9775"/>
    <cellStyle name="40% - アクセント 3 11 2 2 2" xfId="22590"/>
    <cellStyle name="40% - アクセント 3 11 2 3" xfId="16183"/>
    <cellStyle name="40% - アクセント 3 11 3" xfId="5516"/>
    <cellStyle name="40% - アクセント 3 11 3 2" xfId="11929"/>
    <cellStyle name="40% - アクセント 3 11 3 2 2" xfId="24744"/>
    <cellStyle name="40% - アクセント 3 11 3 3" xfId="18337"/>
    <cellStyle name="40% - アクセント 3 11 4" xfId="7753"/>
    <cellStyle name="40% - アクセント 3 11 4 2" xfId="20568"/>
    <cellStyle name="40% - アクセント 3 11 5" xfId="14161"/>
    <cellStyle name="40% - アクセント 3 12" xfId="2346"/>
    <cellStyle name="40% - アクセント 3 12 2" xfId="8769"/>
    <cellStyle name="40% - アクセント 3 12 2 2" xfId="21584"/>
    <cellStyle name="40% - アクセント 3 12 3" xfId="15177"/>
    <cellStyle name="40% - アクセント 3 13" xfId="4479"/>
    <cellStyle name="40% - アクセント 3 13 2" xfId="10892"/>
    <cellStyle name="40% - アクセント 3 13 2 2" xfId="23707"/>
    <cellStyle name="40% - アクセント 3 13 3" xfId="17300"/>
    <cellStyle name="40% - アクセント 3 14" xfId="678"/>
    <cellStyle name="40% - アクセント 3 14 2" xfId="7140"/>
    <cellStyle name="40% - アクセント 3 14 2 2" xfId="19955"/>
    <cellStyle name="40% - アクセント 3 14 3" xfId="13548"/>
    <cellStyle name="40% - アクセント 3 15" xfId="6531"/>
    <cellStyle name="40% - アクセント 3 15 2" xfId="12944"/>
    <cellStyle name="40% - アクセント 3 15 2 2" xfId="25759"/>
    <cellStyle name="40% - アクセント 3 15 3" xfId="19352"/>
    <cellStyle name="40% - アクセント 3 16" xfId="6648"/>
    <cellStyle name="40% - アクセント 3 16 2" xfId="19463"/>
    <cellStyle name="40% - アクセント 3 17" xfId="13047"/>
    <cellStyle name="40% - アクセント 3 2" xfId="59"/>
    <cellStyle name="40% - アクセント 3 3" xfId="216"/>
    <cellStyle name="40% - アクセント 3 3 10" xfId="13130"/>
    <cellStyle name="40% - アクセント 3 3 2" xfId="308"/>
    <cellStyle name="40% - アクセント 3 3 2 2" xfId="1199"/>
    <cellStyle name="40% - アクセント 3 3 2 2 2" xfId="2239"/>
    <cellStyle name="40% - アクセント 3 3 2 2 2 2" xfId="4270"/>
    <cellStyle name="40% - アクセント 3 3 2 2 2 2 2" xfId="10690"/>
    <cellStyle name="40% - アクセント 3 3 2 2 2 2 2 2" xfId="23505"/>
    <cellStyle name="40% - アクセント 3 3 2 2 2 2 3" xfId="17098"/>
    <cellStyle name="40% - アクセント 3 3 2 2 2 3" xfId="6434"/>
    <cellStyle name="40% - アクセント 3 3 2 2 2 3 2" xfId="12847"/>
    <cellStyle name="40% - アクセント 3 3 2 2 2 3 2 2" xfId="25662"/>
    <cellStyle name="40% - アクセント 3 3 2 2 2 3 3" xfId="19255"/>
    <cellStyle name="40% - アクセント 3 3 2 2 2 4" xfId="8665"/>
    <cellStyle name="40% - アクセント 3 3 2 2 2 4 2" xfId="21480"/>
    <cellStyle name="40% - アクセント 3 3 2 2 2 5" xfId="15073"/>
    <cellStyle name="40% - アクセント 3 3 2 2 3" xfId="3248"/>
    <cellStyle name="40% - アクセント 3 3 2 2 3 2" xfId="9671"/>
    <cellStyle name="40% - アクセント 3 3 2 2 3 2 2" xfId="22486"/>
    <cellStyle name="40% - アクセント 3 3 2 2 3 3" xfId="16079"/>
    <cellStyle name="40% - アクセント 3 3 2 2 4" xfId="5412"/>
    <cellStyle name="40% - アクセント 3 3 2 2 4 2" xfId="11825"/>
    <cellStyle name="40% - アクセント 3 3 2 2 4 2 2" xfId="24640"/>
    <cellStyle name="40% - アクセント 3 3 2 2 4 3" xfId="18233"/>
    <cellStyle name="40% - アクセント 3 3 2 2 5" xfId="7652"/>
    <cellStyle name="40% - アクセント 3 3 2 2 5 2" xfId="20467"/>
    <cellStyle name="40% - アクセント 3 3 2 2 6" xfId="14060"/>
    <cellStyle name="40% - アクセント 3 3 2 3" xfId="1757"/>
    <cellStyle name="40% - アクセント 3 3 2 3 2" xfId="3788"/>
    <cellStyle name="40% - アクセント 3 3 2 3 2 2" xfId="10208"/>
    <cellStyle name="40% - アクセント 3 3 2 3 2 2 2" xfId="23023"/>
    <cellStyle name="40% - アクセント 3 3 2 3 2 3" xfId="16616"/>
    <cellStyle name="40% - アクセント 3 3 2 3 3" xfId="5952"/>
    <cellStyle name="40% - アクセント 3 3 2 3 3 2" xfId="12365"/>
    <cellStyle name="40% - アクセント 3 3 2 3 3 2 2" xfId="25180"/>
    <cellStyle name="40% - アクセント 3 3 2 3 3 3" xfId="18773"/>
    <cellStyle name="40% - アクセント 3 3 2 3 4" xfId="8183"/>
    <cellStyle name="40% - アクセント 3 3 2 3 4 2" xfId="20998"/>
    <cellStyle name="40% - アクセント 3 3 2 3 5" xfId="14591"/>
    <cellStyle name="40% - アクセント 3 3 2 4" xfId="2766"/>
    <cellStyle name="40% - アクセント 3 3 2 4 2" xfId="9189"/>
    <cellStyle name="40% - アクセント 3 3 2 4 2 2" xfId="22004"/>
    <cellStyle name="40% - アクセント 3 3 2 4 3" xfId="15597"/>
    <cellStyle name="40% - アクセント 3 3 2 5" xfId="4930"/>
    <cellStyle name="40% - アクセント 3 3 2 5 2" xfId="11343"/>
    <cellStyle name="40% - アクセント 3 3 2 5 2 2" xfId="24158"/>
    <cellStyle name="40% - アクセント 3 3 2 5 3" xfId="17751"/>
    <cellStyle name="40% - アクセント 3 3 2 6" xfId="6799"/>
    <cellStyle name="40% - アクセント 3 3 2 6 2" xfId="19614"/>
    <cellStyle name="40% - アクセント 3 3 2 7" xfId="13207"/>
    <cellStyle name="40% - アクセント 3 3 3" xfId="371"/>
    <cellStyle name="40% - アクセント 3 3 3 2" xfId="2051"/>
    <cellStyle name="40% - アクセント 3 3 3 2 2" xfId="4082"/>
    <cellStyle name="40% - アクセント 3 3 3 2 2 2" xfId="10502"/>
    <cellStyle name="40% - アクセント 3 3 3 2 2 2 2" xfId="23317"/>
    <cellStyle name="40% - アクセント 3 3 3 2 2 3" xfId="16910"/>
    <cellStyle name="40% - アクセント 3 3 3 2 3" xfId="6246"/>
    <cellStyle name="40% - アクセント 3 3 3 2 3 2" xfId="12659"/>
    <cellStyle name="40% - アクセント 3 3 3 2 3 2 2" xfId="25474"/>
    <cellStyle name="40% - アクセント 3 3 3 2 3 3" xfId="19067"/>
    <cellStyle name="40% - アクセント 3 3 3 2 4" xfId="8477"/>
    <cellStyle name="40% - アクセント 3 3 3 2 4 2" xfId="21292"/>
    <cellStyle name="40% - アクセント 3 3 3 2 5" xfId="14885"/>
    <cellStyle name="40% - アクセント 3 3 3 3" xfId="3060"/>
    <cellStyle name="40% - アクセント 3 3 3 3 2" xfId="9483"/>
    <cellStyle name="40% - アクセント 3 3 3 3 2 2" xfId="22298"/>
    <cellStyle name="40% - アクセント 3 3 3 3 3" xfId="15891"/>
    <cellStyle name="40% - アクセント 3 3 3 4" xfId="5224"/>
    <cellStyle name="40% - アクセント 3 3 3 4 2" xfId="11637"/>
    <cellStyle name="40% - アクセント 3 3 3 4 2 2" xfId="24452"/>
    <cellStyle name="40% - アクセント 3 3 3 4 3" xfId="18045"/>
    <cellStyle name="40% - アクセント 3 3 3 5" xfId="6862"/>
    <cellStyle name="40% - アクセント 3 3 3 5 2" xfId="19677"/>
    <cellStyle name="40% - アクセント 3 3 3 6" xfId="13270"/>
    <cellStyle name="40% - アクセント 3 3 4" xfId="1572"/>
    <cellStyle name="40% - アクセント 3 3 4 2" xfId="3603"/>
    <cellStyle name="40% - アクセント 3 3 4 2 2" xfId="10023"/>
    <cellStyle name="40% - アクセント 3 3 4 2 2 2" xfId="22838"/>
    <cellStyle name="40% - アクセント 3 3 4 2 3" xfId="16431"/>
    <cellStyle name="40% - アクセント 3 3 4 3" xfId="5767"/>
    <cellStyle name="40% - アクセント 3 3 4 3 2" xfId="12180"/>
    <cellStyle name="40% - アクセント 3 3 4 3 2 2" xfId="24995"/>
    <cellStyle name="40% - アクセント 3 3 4 3 3" xfId="18588"/>
    <cellStyle name="40% - アクセント 3 3 4 4" xfId="7998"/>
    <cellStyle name="40% - アクセント 3 3 4 4 2" xfId="20813"/>
    <cellStyle name="40% - アクセント 3 3 4 5" xfId="14406"/>
    <cellStyle name="40% - アクセント 3 3 5" xfId="2581"/>
    <cellStyle name="40% - アクセント 3 3 5 2" xfId="9004"/>
    <cellStyle name="40% - アクセント 3 3 5 2 2" xfId="21819"/>
    <cellStyle name="40% - アクセント 3 3 5 3" xfId="15412"/>
    <cellStyle name="40% - アクセント 3 3 6" xfId="4745"/>
    <cellStyle name="40% - アクセント 3 3 6 2" xfId="11158"/>
    <cellStyle name="40% - アクセント 3 3 6 2 2" xfId="23973"/>
    <cellStyle name="40% - アクセント 3 3 6 3" xfId="17566"/>
    <cellStyle name="40% - アクセント 3 3 7" xfId="775"/>
    <cellStyle name="40% - アクセント 3 3 7 2" xfId="7228"/>
    <cellStyle name="40% - アクセント 3 3 7 2 2" xfId="20043"/>
    <cellStyle name="40% - アクセント 3 3 7 3" xfId="13636"/>
    <cellStyle name="40% - アクセント 3 3 8" xfId="6558"/>
    <cellStyle name="40% - アクセント 3 3 8 2" xfId="12971"/>
    <cellStyle name="40% - アクセント 3 3 8 2 2" xfId="25786"/>
    <cellStyle name="40% - アクセント 3 3 8 3" xfId="19379"/>
    <cellStyle name="40% - アクセント 3 3 9" xfId="6722"/>
    <cellStyle name="40% - アクセント 3 3 9 2" xfId="19537"/>
    <cellStyle name="40% - アクセント 3 4" xfId="249"/>
    <cellStyle name="40% - アクセント 3 4 2" xfId="621"/>
    <cellStyle name="40% - アクセント 3 4 2 2" xfId="1229"/>
    <cellStyle name="40% - アクセント 3 4 2 2 2" xfId="2269"/>
    <cellStyle name="40% - アクセント 3 4 2 2 2 2" xfId="4300"/>
    <cellStyle name="40% - アクセント 3 4 2 2 2 2 2" xfId="10720"/>
    <cellStyle name="40% - アクセント 3 4 2 2 2 2 2 2" xfId="23535"/>
    <cellStyle name="40% - アクセント 3 4 2 2 2 2 3" xfId="17128"/>
    <cellStyle name="40% - アクセント 3 4 2 2 2 3" xfId="6464"/>
    <cellStyle name="40% - アクセント 3 4 2 2 2 3 2" xfId="12877"/>
    <cellStyle name="40% - アクセント 3 4 2 2 2 3 2 2" xfId="25692"/>
    <cellStyle name="40% - アクセント 3 4 2 2 2 3 3" xfId="19285"/>
    <cellStyle name="40% - アクセント 3 4 2 2 2 4" xfId="8695"/>
    <cellStyle name="40% - アクセント 3 4 2 2 2 4 2" xfId="21510"/>
    <cellStyle name="40% - アクセント 3 4 2 2 2 5" xfId="15103"/>
    <cellStyle name="40% - アクセント 3 4 2 2 3" xfId="3278"/>
    <cellStyle name="40% - アクセント 3 4 2 2 3 2" xfId="9701"/>
    <cellStyle name="40% - アクセント 3 4 2 2 3 2 2" xfId="22516"/>
    <cellStyle name="40% - アクセント 3 4 2 2 3 3" xfId="16109"/>
    <cellStyle name="40% - アクセント 3 4 2 2 4" xfId="5442"/>
    <cellStyle name="40% - アクセント 3 4 2 2 4 2" xfId="11855"/>
    <cellStyle name="40% - アクセント 3 4 2 2 4 2 2" xfId="24670"/>
    <cellStyle name="40% - アクセント 3 4 2 2 4 3" xfId="18263"/>
    <cellStyle name="40% - アクセント 3 4 2 2 5" xfId="7682"/>
    <cellStyle name="40% - アクセント 3 4 2 2 5 2" xfId="20497"/>
    <cellStyle name="40% - アクセント 3 4 2 2 6" xfId="14090"/>
    <cellStyle name="40% - アクセント 3 4 2 3" xfId="1787"/>
    <cellStyle name="40% - アクセント 3 4 2 3 2" xfId="3818"/>
    <cellStyle name="40% - アクセント 3 4 2 3 2 2" xfId="10238"/>
    <cellStyle name="40% - アクセント 3 4 2 3 2 2 2" xfId="23053"/>
    <cellStyle name="40% - アクセント 3 4 2 3 2 3" xfId="16646"/>
    <cellStyle name="40% - アクセント 3 4 2 3 3" xfId="5982"/>
    <cellStyle name="40% - アクセント 3 4 2 3 3 2" xfId="12395"/>
    <cellStyle name="40% - アクセント 3 4 2 3 3 2 2" xfId="25210"/>
    <cellStyle name="40% - アクセント 3 4 2 3 3 3" xfId="18803"/>
    <cellStyle name="40% - アクセント 3 4 2 3 4" xfId="8213"/>
    <cellStyle name="40% - アクセント 3 4 2 3 4 2" xfId="21028"/>
    <cellStyle name="40% - アクセント 3 4 2 3 5" xfId="14621"/>
    <cellStyle name="40% - アクセント 3 4 2 4" xfId="2796"/>
    <cellStyle name="40% - アクセント 3 4 2 4 2" xfId="9219"/>
    <cellStyle name="40% - アクセント 3 4 2 4 2 2" xfId="22034"/>
    <cellStyle name="40% - アクセント 3 4 2 4 3" xfId="15627"/>
    <cellStyle name="40% - アクセント 3 4 2 5" xfId="4960"/>
    <cellStyle name="40% - アクセント 3 4 2 5 2" xfId="11373"/>
    <cellStyle name="40% - アクセント 3 4 2 5 2 2" xfId="24188"/>
    <cellStyle name="40% - アクセント 3 4 2 5 3" xfId="17781"/>
    <cellStyle name="40% - アクセント 3 4 2 6" xfId="7098"/>
    <cellStyle name="40% - アクセント 3 4 2 6 2" xfId="19913"/>
    <cellStyle name="40% - アクセント 3 4 2 7" xfId="13506"/>
    <cellStyle name="40% - アクセント 3 4 3" xfId="1044"/>
    <cellStyle name="40% - アクセント 3 4 3 2" xfId="2081"/>
    <cellStyle name="40% - アクセント 3 4 3 2 2" xfId="4112"/>
    <cellStyle name="40% - アクセント 3 4 3 2 2 2" xfId="10532"/>
    <cellStyle name="40% - アクセント 3 4 3 2 2 2 2" xfId="23347"/>
    <cellStyle name="40% - アクセント 3 4 3 2 2 3" xfId="16940"/>
    <cellStyle name="40% - アクセント 3 4 3 2 3" xfId="6276"/>
    <cellStyle name="40% - アクセント 3 4 3 2 3 2" xfId="12689"/>
    <cellStyle name="40% - アクセント 3 4 3 2 3 2 2" xfId="25504"/>
    <cellStyle name="40% - アクセント 3 4 3 2 3 3" xfId="19097"/>
    <cellStyle name="40% - アクセント 3 4 3 2 4" xfId="8507"/>
    <cellStyle name="40% - アクセント 3 4 3 2 4 2" xfId="21322"/>
    <cellStyle name="40% - アクセント 3 4 3 2 5" xfId="14915"/>
    <cellStyle name="40% - アクセント 3 4 3 3" xfId="3090"/>
    <cellStyle name="40% - アクセント 3 4 3 3 2" xfId="9513"/>
    <cellStyle name="40% - アクセント 3 4 3 3 2 2" xfId="22328"/>
    <cellStyle name="40% - アクセント 3 4 3 3 3" xfId="15921"/>
    <cellStyle name="40% - アクセント 3 4 3 4" xfId="5254"/>
    <cellStyle name="40% - アクセント 3 4 3 4 2" xfId="11667"/>
    <cellStyle name="40% - アクセント 3 4 3 4 2 2" xfId="24482"/>
    <cellStyle name="40% - アクセント 3 4 3 4 3" xfId="18075"/>
    <cellStyle name="40% - アクセント 3 4 3 5" xfId="7497"/>
    <cellStyle name="40% - アクセント 3 4 3 5 2" xfId="20312"/>
    <cellStyle name="40% - アクセント 3 4 3 6" xfId="13905"/>
    <cellStyle name="40% - アクセント 3 4 4" xfId="1601"/>
    <cellStyle name="40% - アクセント 3 4 4 2" xfId="3632"/>
    <cellStyle name="40% - アクセント 3 4 4 2 2" xfId="10052"/>
    <cellStyle name="40% - アクセント 3 4 4 2 2 2" xfId="22867"/>
    <cellStyle name="40% - アクセント 3 4 4 2 3" xfId="16460"/>
    <cellStyle name="40% - アクセント 3 4 4 3" xfId="5796"/>
    <cellStyle name="40% - アクセント 3 4 4 3 2" xfId="12209"/>
    <cellStyle name="40% - アクセント 3 4 4 3 2 2" xfId="25024"/>
    <cellStyle name="40% - アクセント 3 4 4 3 3" xfId="18617"/>
    <cellStyle name="40% - アクセント 3 4 4 4" xfId="8027"/>
    <cellStyle name="40% - アクセント 3 4 4 4 2" xfId="20842"/>
    <cellStyle name="40% - アクセント 3 4 4 5" xfId="14435"/>
    <cellStyle name="40% - アクセント 3 4 5" xfId="2610"/>
    <cellStyle name="40% - アクセント 3 4 5 2" xfId="9033"/>
    <cellStyle name="40% - アクセント 3 4 5 2 2" xfId="21848"/>
    <cellStyle name="40% - アクセント 3 4 5 3" xfId="15441"/>
    <cellStyle name="40% - アクセント 3 4 6" xfId="4774"/>
    <cellStyle name="40% - アクセント 3 4 6 2" xfId="11187"/>
    <cellStyle name="40% - アクセント 3 4 6 2 2" xfId="24002"/>
    <cellStyle name="40% - アクセント 3 4 6 3" xfId="17595"/>
    <cellStyle name="40% - アクセント 3 4 7" xfId="6750"/>
    <cellStyle name="40% - アクセント 3 4 7 2" xfId="19565"/>
    <cellStyle name="40% - アクセント 3 4 8" xfId="13158"/>
    <cellStyle name="40% - アクセント 3 5" xfId="344"/>
    <cellStyle name="40% - アクセント 3 5 2" xfId="566"/>
    <cellStyle name="40% - アクセント 3 5 2 2" xfId="1155"/>
    <cellStyle name="40% - アクセント 3 5 2 2 2" xfId="2195"/>
    <cellStyle name="40% - アクセント 3 5 2 2 2 2" xfId="4226"/>
    <cellStyle name="40% - アクセント 3 5 2 2 2 2 2" xfId="10646"/>
    <cellStyle name="40% - アクセント 3 5 2 2 2 2 2 2" xfId="23461"/>
    <cellStyle name="40% - アクセント 3 5 2 2 2 2 3" xfId="17054"/>
    <cellStyle name="40% - アクセント 3 5 2 2 2 3" xfId="6390"/>
    <cellStyle name="40% - アクセント 3 5 2 2 2 3 2" xfId="12803"/>
    <cellStyle name="40% - アクセント 3 5 2 2 2 3 2 2" xfId="25618"/>
    <cellStyle name="40% - アクセント 3 5 2 2 2 3 3" xfId="19211"/>
    <cellStyle name="40% - アクセント 3 5 2 2 2 4" xfId="8621"/>
    <cellStyle name="40% - アクセント 3 5 2 2 2 4 2" xfId="21436"/>
    <cellStyle name="40% - アクセント 3 5 2 2 2 5" xfId="15029"/>
    <cellStyle name="40% - アクセント 3 5 2 2 3" xfId="3204"/>
    <cellStyle name="40% - アクセント 3 5 2 2 3 2" xfId="9627"/>
    <cellStyle name="40% - アクセント 3 5 2 2 3 2 2" xfId="22442"/>
    <cellStyle name="40% - アクセント 3 5 2 2 3 3" xfId="16035"/>
    <cellStyle name="40% - アクセント 3 5 2 2 4" xfId="5368"/>
    <cellStyle name="40% - アクセント 3 5 2 2 4 2" xfId="11781"/>
    <cellStyle name="40% - アクセント 3 5 2 2 4 2 2" xfId="24596"/>
    <cellStyle name="40% - アクセント 3 5 2 2 4 3" xfId="18189"/>
    <cellStyle name="40% - アクセント 3 5 2 2 5" xfId="7608"/>
    <cellStyle name="40% - アクセント 3 5 2 2 5 2" xfId="20423"/>
    <cellStyle name="40% - アクセント 3 5 2 2 6" xfId="14016"/>
    <cellStyle name="40% - アクセント 3 5 2 3" xfId="1713"/>
    <cellStyle name="40% - アクセント 3 5 2 3 2" xfId="3744"/>
    <cellStyle name="40% - アクセント 3 5 2 3 2 2" xfId="10164"/>
    <cellStyle name="40% - アクセント 3 5 2 3 2 2 2" xfId="22979"/>
    <cellStyle name="40% - アクセント 3 5 2 3 2 3" xfId="16572"/>
    <cellStyle name="40% - アクセント 3 5 2 3 3" xfId="5908"/>
    <cellStyle name="40% - アクセント 3 5 2 3 3 2" xfId="12321"/>
    <cellStyle name="40% - アクセント 3 5 2 3 3 2 2" xfId="25136"/>
    <cellStyle name="40% - アクセント 3 5 2 3 3 3" xfId="18729"/>
    <cellStyle name="40% - アクセント 3 5 2 3 4" xfId="8139"/>
    <cellStyle name="40% - アクセント 3 5 2 3 4 2" xfId="20954"/>
    <cellStyle name="40% - アクセント 3 5 2 3 5" xfId="14547"/>
    <cellStyle name="40% - アクセント 3 5 2 4" xfId="2722"/>
    <cellStyle name="40% - アクセント 3 5 2 4 2" xfId="9145"/>
    <cellStyle name="40% - アクセント 3 5 2 4 2 2" xfId="21960"/>
    <cellStyle name="40% - アクセント 3 5 2 4 3" xfId="15553"/>
    <cellStyle name="40% - アクセント 3 5 2 5" xfId="4886"/>
    <cellStyle name="40% - アクセント 3 5 2 5 2" xfId="11299"/>
    <cellStyle name="40% - アクセント 3 5 2 5 2 2" xfId="24114"/>
    <cellStyle name="40% - アクセント 3 5 2 5 3" xfId="17707"/>
    <cellStyle name="40% - アクセント 3 5 2 6" xfId="7043"/>
    <cellStyle name="40% - アクセント 3 5 2 6 2" xfId="19858"/>
    <cellStyle name="40% - アクセント 3 5 2 7" xfId="13451"/>
    <cellStyle name="40% - アクセント 3 5 3" xfId="985"/>
    <cellStyle name="40% - アクセント 3 5 3 2" xfId="2007"/>
    <cellStyle name="40% - アクセント 3 5 3 2 2" xfId="4038"/>
    <cellStyle name="40% - アクセント 3 5 3 2 2 2" xfId="10458"/>
    <cellStyle name="40% - アクセント 3 5 3 2 2 2 2" xfId="23273"/>
    <cellStyle name="40% - アクセント 3 5 3 2 2 3" xfId="16866"/>
    <cellStyle name="40% - アクセント 3 5 3 2 3" xfId="6202"/>
    <cellStyle name="40% - アクセント 3 5 3 2 3 2" xfId="12615"/>
    <cellStyle name="40% - アクセント 3 5 3 2 3 2 2" xfId="25430"/>
    <cellStyle name="40% - アクセント 3 5 3 2 3 3" xfId="19023"/>
    <cellStyle name="40% - アクセント 3 5 3 2 4" xfId="8433"/>
    <cellStyle name="40% - アクセント 3 5 3 2 4 2" xfId="21248"/>
    <cellStyle name="40% - アクセント 3 5 3 2 5" xfId="14841"/>
    <cellStyle name="40% - アクセント 3 5 3 3" xfId="3016"/>
    <cellStyle name="40% - アクセント 3 5 3 3 2" xfId="9439"/>
    <cellStyle name="40% - アクセント 3 5 3 3 2 2" xfId="22254"/>
    <cellStyle name="40% - アクセント 3 5 3 3 3" xfId="15847"/>
    <cellStyle name="40% - アクセント 3 5 3 4" xfId="5180"/>
    <cellStyle name="40% - アクセント 3 5 3 4 2" xfId="11593"/>
    <cellStyle name="40% - アクセント 3 5 3 4 2 2" xfId="24408"/>
    <cellStyle name="40% - アクセント 3 5 3 4 3" xfId="18001"/>
    <cellStyle name="40% - アクセント 3 5 3 5" xfId="7438"/>
    <cellStyle name="40% - アクセント 3 5 3 5 2" xfId="20253"/>
    <cellStyle name="40% - アクセント 3 5 3 6" xfId="13846"/>
    <cellStyle name="40% - アクセント 3 5 4" xfId="1527"/>
    <cellStyle name="40% - アクセント 3 5 4 2" xfId="3559"/>
    <cellStyle name="40% - アクセント 3 5 4 2 2" xfId="9979"/>
    <cellStyle name="40% - アクセント 3 5 4 2 2 2" xfId="22794"/>
    <cellStyle name="40% - アクセント 3 5 4 2 3" xfId="16387"/>
    <cellStyle name="40% - アクセント 3 5 4 3" xfId="5723"/>
    <cellStyle name="40% - アクセント 3 5 4 3 2" xfId="12136"/>
    <cellStyle name="40% - アクセント 3 5 4 3 2 2" xfId="24951"/>
    <cellStyle name="40% - アクセント 3 5 4 3 3" xfId="18544"/>
    <cellStyle name="40% - アクセント 3 5 4 4" xfId="7954"/>
    <cellStyle name="40% - アクセント 3 5 4 4 2" xfId="20769"/>
    <cellStyle name="40% - アクセント 3 5 4 5" xfId="14362"/>
    <cellStyle name="40% - アクセント 3 5 5" xfId="2537"/>
    <cellStyle name="40% - アクセント 3 5 5 2" xfId="8960"/>
    <cellStyle name="40% - アクセント 3 5 5 2 2" xfId="21775"/>
    <cellStyle name="40% - アクセント 3 5 5 3" xfId="15368"/>
    <cellStyle name="40% - アクセント 3 5 6" xfId="4701"/>
    <cellStyle name="40% - アクセント 3 5 6 2" xfId="11114"/>
    <cellStyle name="40% - アクセント 3 5 6 2 2" xfId="23929"/>
    <cellStyle name="40% - アクセント 3 5 6 3" xfId="17522"/>
    <cellStyle name="40% - アクセント 3 5 7" xfId="6835"/>
    <cellStyle name="40% - アクセント 3 5 7 2" xfId="19650"/>
    <cellStyle name="40% - アクセント 3 5 8" xfId="13243"/>
    <cellStyle name="40% - アクセント 3 6" xfId="409"/>
    <cellStyle name="40% - アクセント 3 6 2" xfId="540"/>
    <cellStyle name="40% - アクセント 3 6 2 2" xfId="1129"/>
    <cellStyle name="40% - アクセント 3 6 2 2 2" xfId="2169"/>
    <cellStyle name="40% - アクセント 3 6 2 2 2 2" xfId="4200"/>
    <cellStyle name="40% - アクセント 3 6 2 2 2 2 2" xfId="10620"/>
    <cellStyle name="40% - アクセント 3 6 2 2 2 2 2 2" xfId="23435"/>
    <cellStyle name="40% - アクセント 3 6 2 2 2 2 3" xfId="17028"/>
    <cellStyle name="40% - アクセント 3 6 2 2 2 3" xfId="6364"/>
    <cellStyle name="40% - アクセント 3 6 2 2 2 3 2" xfId="12777"/>
    <cellStyle name="40% - アクセント 3 6 2 2 2 3 2 2" xfId="25592"/>
    <cellStyle name="40% - アクセント 3 6 2 2 2 3 3" xfId="19185"/>
    <cellStyle name="40% - アクセント 3 6 2 2 2 4" xfId="8595"/>
    <cellStyle name="40% - アクセント 3 6 2 2 2 4 2" xfId="21410"/>
    <cellStyle name="40% - アクセント 3 6 2 2 2 5" xfId="15003"/>
    <cellStyle name="40% - アクセント 3 6 2 2 3" xfId="3178"/>
    <cellStyle name="40% - アクセント 3 6 2 2 3 2" xfId="9601"/>
    <cellStyle name="40% - アクセント 3 6 2 2 3 2 2" xfId="22416"/>
    <cellStyle name="40% - アクセント 3 6 2 2 3 3" xfId="16009"/>
    <cellStyle name="40% - アクセント 3 6 2 2 4" xfId="5342"/>
    <cellStyle name="40% - アクセント 3 6 2 2 4 2" xfId="11755"/>
    <cellStyle name="40% - アクセント 3 6 2 2 4 2 2" xfId="24570"/>
    <cellStyle name="40% - アクセント 3 6 2 2 4 3" xfId="18163"/>
    <cellStyle name="40% - アクセント 3 6 2 2 5" xfId="7582"/>
    <cellStyle name="40% - アクセント 3 6 2 2 5 2" xfId="20397"/>
    <cellStyle name="40% - アクセント 3 6 2 2 6" xfId="13990"/>
    <cellStyle name="40% - アクセント 3 6 2 3" xfId="1687"/>
    <cellStyle name="40% - アクセント 3 6 2 3 2" xfId="3718"/>
    <cellStyle name="40% - アクセント 3 6 2 3 2 2" xfId="10138"/>
    <cellStyle name="40% - アクセント 3 6 2 3 2 2 2" xfId="22953"/>
    <cellStyle name="40% - アクセント 3 6 2 3 2 3" xfId="16546"/>
    <cellStyle name="40% - アクセント 3 6 2 3 3" xfId="5882"/>
    <cellStyle name="40% - アクセント 3 6 2 3 3 2" xfId="12295"/>
    <cellStyle name="40% - アクセント 3 6 2 3 3 2 2" xfId="25110"/>
    <cellStyle name="40% - アクセント 3 6 2 3 3 3" xfId="18703"/>
    <cellStyle name="40% - アクセント 3 6 2 3 4" xfId="8113"/>
    <cellStyle name="40% - アクセント 3 6 2 3 4 2" xfId="20928"/>
    <cellStyle name="40% - アクセント 3 6 2 3 5" xfId="14521"/>
    <cellStyle name="40% - アクセント 3 6 2 4" xfId="2696"/>
    <cellStyle name="40% - アクセント 3 6 2 4 2" xfId="9119"/>
    <cellStyle name="40% - アクセント 3 6 2 4 2 2" xfId="21934"/>
    <cellStyle name="40% - アクセント 3 6 2 4 3" xfId="15527"/>
    <cellStyle name="40% - アクセント 3 6 2 5" xfId="4860"/>
    <cellStyle name="40% - アクセント 3 6 2 5 2" xfId="11273"/>
    <cellStyle name="40% - アクセント 3 6 2 5 2 2" xfId="24088"/>
    <cellStyle name="40% - アクセント 3 6 2 5 3" xfId="17681"/>
    <cellStyle name="40% - アクセント 3 6 2 6" xfId="7017"/>
    <cellStyle name="40% - アクセント 3 6 2 6 2" xfId="19832"/>
    <cellStyle name="40% - アクセント 3 6 2 7" xfId="13425"/>
    <cellStyle name="40% - アクセント 3 6 3" xfId="948"/>
    <cellStyle name="40% - アクセント 3 6 3 2" xfId="1970"/>
    <cellStyle name="40% - アクセント 3 6 3 2 2" xfId="4001"/>
    <cellStyle name="40% - アクセント 3 6 3 2 2 2" xfId="10421"/>
    <cellStyle name="40% - アクセント 3 6 3 2 2 2 2" xfId="23236"/>
    <cellStyle name="40% - アクセント 3 6 3 2 2 3" xfId="16829"/>
    <cellStyle name="40% - アクセント 3 6 3 2 3" xfId="6165"/>
    <cellStyle name="40% - アクセント 3 6 3 2 3 2" xfId="12578"/>
    <cellStyle name="40% - アクセント 3 6 3 2 3 2 2" xfId="25393"/>
    <cellStyle name="40% - アクセント 3 6 3 2 3 3" xfId="18986"/>
    <cellStyle name="40% - アクセント 3 6 3 2 4" xfId="8396"/>
    <cellStyle name="40% - アクセント 3 6 3 2 4 2" xfId="21211"/>
    <cellStyle name="40% - アクセント 3 6 3 2 5" xfId="14804"/>
    <cellStyle name="40% - アクセント 3 6 3 3" xfId="2979"/>
    <cellStyle name="40% - アクセント 3 6 3 3 2" xfId="9402"/>
    <cellStyle name="40% - アクセント 3 6 3 3 2 2" xfId="22217"/>
    <cellStyle name="40% - アクセント 3 6 3 3 3" xfId="15810"/>
    <cellStyle name="40% - アクセント 3 6 3 4" xfId="5143"/>
    <cellStyle name="40% - アクセント 3 6 3 4 2" xfId="11556"/>
    <cellStyle name="40% - アクセント 3 6 3 4 2 2" xfId="24371"/>
    <cellStyle name="40% - アクセント 3 6 3 4 3" xfId="17964"/>
    <cellStyle name="40% - アクセント 3 6 3 5" xfId="7401"/>
    <cellStyle name="40% - アクセント 3 6 3 5 2" xfId="20216"/>
    <cellStyle name="40% - アクセント 3 6 3 6" xfId="13809"/>
    <cellStyle name="40% - アクセント 3 6 4" xfId="1491"/>
    <cellStyle name="40% - アクセント 3 6 4 2" xfId="3523"/>
    <cellStyle name="40% - アクセント 3 6 4 2 2" xfId="9943"/>
    <cellStyle name="40% - アクセント 3 6 4 2 2 2" xfId="22758"/>
    <cellStyle name="40% - アクセント 3 6 4 2 3" xfId="16351"/>
    <cellStyle name="40% - アクセント 3 6 4 3" xfId="5687"/>
    <cellStyle name="40% - アクセント 3 6 4 3 2" xfId="12100"/>
    <cellStyle name="40% - アクセント 3 6 4 3 2 2" xfId="24915"/>
    <cellStyle name="40% - アクセント 3 6 4 3 3" xfId="18508"/>
    <cellStyle name="40% - アクセント 3 6 4 4" xfId="7918"/>
    <cellStyle name="40% - アクセント 3 6 4 4 2" xfId="20733"/>
    <cellStyle name="40% - アクセント 3 6 4 5" xfId="14326"/>
    <cellStyle name="40% - アクセント 3 6 5" xfId="2501"/>
    <cellStyle name="40% - アクセント 3 6 5 2" xfId="8924"/>
    <cellStyle name="40% - アクセント 3 6 5 2 2" xfId="21739"/>
    <cellStyle name="40% - アクセント 3 6 5 3" xfId="15332"/>
    <cellStyle name="40% - アクセント 3 6 6" xfId="4665"/>
    <cellStyle name="40% - アクセント 3 6 6 2" xfId="11078"/>
    <cellStyle name="40% - アクセント 3 6 6 2 2" xfId="23893"/>
    <cellStyle name="40% - アクセント 3 6 6 3" xfId="17486"/>
    <cellStyle name="40% - アクセント 3 6 7" xfId="6894"/>
    <cellStyle name="40% - アクセント 3 6 7 2" xfId="19709"/>
    <cellStyle name="40% - アクセント 3 6 8" xfId="13302"/>
    <cellStyle name="40% - アクセント 3 7" xfId="458"/>
    <cellStyle name="40% - アクセント 3 7 2" xfId="913"/>
    <cellStyle name="40% - アクセント 3 7 2 2" xfId="1935"/>
    <cellStyle name="40% - アクセント 3 7 2 2 2" xfId="3966"/>
    <cellStyle name="40% - アクセント 3 7 2 2 2 2" xfId="10386"/>
    <cellStyle name="40% - アクセント 3 7 2 2 2 2 2" xfId="23201"/>
    <cellStyle name="40% - アクセント 3 7 2 2 2 3" xfId="16794"/>
    <cellStyle name="40% - アクセント 3 7 2 2 3" xfId="6130"/>
    <cellStyle name="40% - アクセント 3 7 2 2 3 2" xfId="12543"/>
    <cellStyle name="40% - アクセント 3 7 2 2 3 2 2" xfId="25358"/>
    <cellStyle name="40% - アクセント 3 7 2 2 3 3" xfId="18951"/>
    <cellStyle name="40% - アクセント 3 7 2 2 4" xfId="8361"/>
    <cellStyle name="40% - アクセント 3 7 2 2 4 2" xfId="21176"/>
    <cellStyle name="40% - アクセント 3 7 2 2 5" xfId="14769"/>
    <cellStyle name="40% - アクセント 3 7 2 3" xfId="2944"/>
    <cellStyle name="40% - アクセント 3 7 2 3 2" xfId="9367"/>
    <cellStyle name="40% - アクセント 3 7 2 3 2 2" xfId="22182"/>
    <cellStyle name="40% - アクセント 3 7 2 3 3" xfId="15775"/>
    <cellStyle name="40% - アクセント 3 7 2 4" xfId="5108"/>
    <cellStyle name="40% - アクセント 3 7 2 4 2" xfId="11521"/>
    <cellStyle name="40% - アクセント 3 7 2 4 2 2" xfId="24336"/>
    <cellStyle name="40% - アクセント 3 7 2 4 3" xfId="17929"/>
    <cellStyle name="40% - アクセント 3 7 2 5" xfId="7366"/>
    <cellStyle name="40% - アクセント 3 7 2 5 2" xfId="20181"/>
    <cellStyle name="40% - アクセント 3 7 2 6" xfId="13774"/>
    <cellStyle name="40% - アクセント 3 7 3" xfId="1456"/>
    <cellStyle name="40% - アクセント 3 7 3 2" xfId="3488"/>
    <cellStyle name="40% - アクセント 3 7 3 2 2" xfId="9908"/>
    <cellStyle name="40% - アクセント 3 7 3 2 2 2" xfId="22723"/>
    <cellStyle name="40% - アクセント 3 7 3 2 3" xfId="16316"/>
    <cellStyle name="40% - アクセント 3 7 3 3" xfId="5652"/>
    <cellStyle name="40% - アクセント 3 7 3 3 2" xfId="12065"/>
    <cellStyle name="40% - アクセント 3 7 3 3 2 2" xfId="24880"/>
    <cellStyle name="40% - アクセント 3 7 3 3 3" xfId="18473"/>
    <cellStyle name="40% - アクセント 3 7 3 4" xfId="7883"/>
    <cellStyle name="40% - アクセント 3 7 3 4 2" xfId="20698"/>
    <cellStyle name="40% - アクセント 3 7 3 5" xfId="14291"/>
    <cellStyle name="40% - アクセント 3 7 4" xfId="2466"/>
    <cellStyle name="40% - アクセント 3 7 4 2" xfId="8889"/>
    <cellStyle name="40% - アクセント 3 7 4 2 2" xfId="21704"/>
    <cellStyle name="40% - アクセント 3 7 4 3" xfId="15297"/>
    <cellStyle name="40% - アクセント 3 7 5" xfId="4630"/>
    <cellStyle name="40% - アクセント 3 7 5 2" xfId="11043"/>
    <cellStyle name="40% - アクセント 3 7 5 2 2" xfId="23858"/>
    <cellStyle name="40% - アクセント 3 7 5 3" xfId="17451"/>
    <cellStyle name="40% - アクセント 3 7 6" xfId="6938"/>
    <cellStyle name="40% - アクセント 3 7 6 2" xfId="19753"/>
    <cellStyle name="40% - アクセント 3 7 7" xfId="13346"/>
    <cellStyle name="40% - アクセント 3 8" xfId="491"/>
    <cellStyle name="40% - アクセント 3 8 2" xfId="1076"/>
    <cellStyle name="40% - アクセント 3 8 2 2" xfId="2116"/>
    <cellStyle name="40% - アクセント 3 8 2 2 2" xfId="4147"/>
    <cellStyle name="40% - アクセント 3 8 2 2 2 2" xfId="10567"/>
    <cellStyle name="40% - アクセント 3 8 2 2 2 2 2" xfId="23382"/>
    <cellStyle name="40% - アクセント 3 8 2 2 2 3" xfId="16975"/>
    <cellStyle name="40% - アクセント 3 8 2 2 3" xfId="6311"/>
    <cellStyle name="40% - アクセント 3 8 2 2 3 2" xfId="12724"/>
    <cellStyle name="40% - アクセント 3 8 2 2 3 2 2" xfId="25539"/>
    <cellStyle name="40% - アクセント 3 8 2 2 3 3" xfId="19132"/>
    <cellStyle name="40% - アクセント 3 8 2 2 4" xfId="8542"/>
    <cellStyle name="40% - アクセント 3 8 2 2 4 2" xfId="21357"/>
    <cellStyle name="40% - アクセント 3 8 2 2 5" xfId="14950"/>
    <cellStyle name="40% - アクセント 3 8 2 3" xfId="3125"/>
    <cellStyle name="40% - アクセント 3 8 2 3 2" xfId="9548"/>
    <cellStyle name="40% - アクセント 3 8 2 3 2 2" xfId="22363"/>
    <cellStyle name="40% - アクセント 3 8 2 3 3" xfId="15956"/>
    <cellStyle name="40% - アクセント 3 8 2 4" xfId="5289"/>
    <cellStyle name="40% - アクセント 3 8 2 4 2" xfId="11702"/>
    <cellStyle name="40% - アクセント 3 8 2 4 2 2" xfId="24517"/>
    <cellStyle name="40% - アクセント 3 8 2 4 3" xfId="18110"/>
    <cellStyle name="40% - アクセント 3 8 2 5" xfId="7529"/>
    <cellStyle name="40% - アクセント 3 8 2 5 2" xfId="20344"/>
    <cellStyle name="40% - アクセント 3 8 2 6" xfId="13937"/>
    <cellStyle name="40% - アクセント 3 8 3" xfId="1634"/>
    <cellStyle name="40% - アクセント 3 8 3 2" xfId="3665"/>
    <cellStyle name="40% - アクセント 3 8 3 2 2" xfId="10085"/>
    <cellStyle name="40% - アクセント 3 8 3 2 2 2" xfId="22900"/>
    <cellStyle name="40% - アクセント 3 8 3 2 3" xfId="16493"/>
    <cellStyle name="40% - アクセント 3 8 3 3" xfId="5829"/>
    <cellStyle name="40% - アクセント 3 8 3 3 2" xfId="12242"/>
    <cellStyle name="40% - アクセント 3 8 3 3 2 2" xfId="25057"/>
    <cellStyle name="40% - アクセント 3 8 3 3 3" xfId="18650"/>
    <cellStyle name="40% - アクセント 3 8 3 4" xfId="8060"/>
    <cellStyle name="40% - アクセント 3 8 3 4 2" xfId="20875"/>
    <cellStyle name="40% - アクセント 3 8 3 5" xfId="14468"/>
    <cellStyle name="40% - アクセント 3 8 4" xfId="2643"/>
    <cellStyle name="40% - アクセント 3 8 4 2" xfId="9066"/>
    <cellStyle name="40% - アクセント 3 8 4 2 2" xfId="21881"/>
    <cellStyle name="40% - アクセント 3 8 4 3" xfId="15474"/>
    <cellStyle name="40% - アクセント 3 8 5" xfId="4807"/>
    <cellStyle name="40% - アクセント 3 8 5 2" xfId="11220"/>
    <cellStyle name="40% - アクセント 3 8 5 2 2" xfId="24035"/>
    <cellStyle name="40% - アクセント 3 8 5 3" xfId="17628"/>
    <cellStyle name="40% - アクセント 3 8 6" xfId="6968"/>
    <cellStyle name="40% - アクセント 3 8 6 2" xfId="19783"/>
    <cellStyle name="40% - アクセント 3 8 7" xfId="13376"/>
    <cellStyle name="40% - アクセント 3 9" xfId="740"/>
    <cellStyle name="40% - アクセント 3 9 2" xfId="873"/>
    <cellStyle name="40% - アクセント 3 9 2 2" xfId="1895"/>
    <cellStyle name="40% - アクセント 3 9 2 2 2" xfId="3926"/>
    <cellStyle name="40% - アクセント 3 9 2 2 2 2" xfId="10346"/>
    <cellStyle name="40% - アクセント 3 9 2 2 2 2 2" xfId="23161"/>
    <cellStyle name="40% - アクセント 3 9 2 2 2 3" xfId="16754"/>
    <cellStyle name="40% - アクセント 3 9 2 2 3" xfId="6090"/>
    <cellStyle name="40% - アクセント 3 9 2 2 3 2" xfId="12503"/>
    <cellStyle name="40% - アクセント 3 9 2 2 3 2 2" xfId="25318"/>
    <cellStyle name="40% - アクセント 3 9 2 2 3 3" xfId="18911"/>
    <cellStyle name="40% - アクセント 3 9 2 2 4" xfId="8321"/>
    <cellStyle name="40% - アクセント 3 9 2 2 4 2" xfId="21136"/>
    <cellStyle name="40% - アクセント 3 9 2 2 5" xfId="14729"/>
    <cellStyle name="40% - アクセント 3 9 2 3" xfId="2904"/>
    <cellStyle name="40% - アクセント 3 9 2 3 2" xfId="9327"/>
    <cellStyle name="40% - アクセント 3 9 2 3 2 2" xfId="22142"/>
    <cellStyle name="40% - アクセント 3 9 2 3 3" xfId="15735"/>
    <cellStyle name="40% - アクセント 3 9 2 4" xfId="5068"/>
    <cellStyle name="40% - アクセント 3 9 2 4 2" xfId="11481"/>
    <cellStyle name="40% - アクセント 3 9 2 4 2 2" xfId="24296"/>
    <cellStyle name="40% - アクセント 3 9 2 4 3" xfId="17889"/>
    <cellStyle name="40% - アクセント 3 9 2 5" xfId="7326"/>
    <cellStyle name="40% - アクセント 3 9 2 5 2" xfId="20141"/>
    <cellStyle name="40% - アクセント 3 9 2 6" xfId="13734"/>
    <cellStyle name="40% - アクセント 3 9 3" xfId="1416"/>
    <cellStyle name="40% - アクセント 3 9 3 2" xfId="3448"/>
    <cellStyle name="40% - アクセント 3 9 3 2 2" xfId="9868"/>
    <cellStyle name="40% - アクセント 3 9 3 2 2 2" xfId="22683"/>
    <cellStyle name="40% - アクセント 3 9 3 2 3" xfId="16276"/>
    <cellStyle name="40% - アクセント 3 9 3 3" xfId="5612"/>
    <cellStyle name="40% - アクセント 3 9 3 3 2" xfId="12025"/>
    <cellStyle name="40% - アクセント 3 9 3 3 2 2" xfId="24840"/>
    <cellStyle name="40% - アクセント 3 9 3 3 3" xfId="18433"/>
    <cellStyle name="40% - アクセント 3 9 3 4" xfId="7843"/>
    <cellStyle name="40% - アクセント 3 9 3 4 2" xfId="20658"/>
    <cellStyle name="40% - アクセント 3 9 3 5" xfId="14251"/>
    <cellStyle name="40% - アクセント 3 9 4" xfId="2426"/>
    <cellStyle name="40% - アクセント 3 9 4 2" xfId="8849"/>
    <cellStyle name="40% - アクセント 3 9 4 2 2" xfId="21664"/>
    <cellStyle name="40% - アクセント 3 9 4 3" xfId="15257"/>
    <cellStyle name="40% - アクセント 3 9 5" xfId="4590"/>
    <cellStyle name="40% - アクセント 3 9 5 2" xfId="11003"/>
    <cellStyle name="40% - アクセント 3 9 5 2 2" xfId="23818"/>
    <cellStyle name="40% - アクセント 3 9 5 3" xfId="17411"/>
    <cellStyle name="40% - アクセント 3 9 6" xfId="7194"/>
    <cellStyle name="40% - アクセント 3 9 6 2" xfId="20009"/>
    <cellStyle name="40% - アクセント 3 9 7" xfId="13602"/>
    <cellStyle name="40% - アクセント 4" xfId="28" builtinId="43" customBuiltin="1"/>
    <cellStyle name="40% - アクセント 4 10" xfId="833"/>
    <cellStyle name="40% - アクセント 4 10 2" xfId="1851"/>
    <cellStyle name="40% - アクセント 4 10 2 2" xfId="3882"/>
    <cellStyle name="40% - アクセント 4 10 2 2 2" xfId="10302"/>
    <cellStyle name="40% - アクセント 4 10 2 2 2 2" xfId="23117"/>
    <cellStyle name="40% - アクセント 4 10 2 2 3" xfId="16710"/>
    <cellStyle name="40% - アクセント 4 10 2 3" xfId="6046"/>
    <cellStyle name="40% - アクセント 4 10 2 3 2" xfId="12459"/>
    <cellStyle name="40% - アクセント 4 10 2 3 2 2" xfId="25274"/>
    <cellStyle name="40% - アクセント 4 10 2 3 3" xfId="18867"/>
    <cellStyle name="40% - アクセント 4 10 2 4" xfId="8277"/>
    <cellStyle name="40% - アクセント 4 10 2 4 2" xfId="21092"/>
    <cellStyle name="40% - アクセント 4 10 2 5" xfId="14685"/>
    <cellStyle name="40% - アクセント 4 10 3" xfId="2860"/>
    <cellStyle name="40% - アクセント 4 10 3 2" xfId="9283"/>
    <cellStyle name="40% - アクセント 4 10 3 2 2" xfId="22098"/>
    <cellStyle name="40% - アクセント 4 10 3 3" xfId="15691"/>
    <cellStyle name="40% - アクセント 4 10 4" xfId="5024"/>
    <cellStyle name="40% - アクセント 4 10 4 2" xfId="11437"/>
    <cellStyle name="40% - アクセント 4 10 4 2 2" xfId="24252"/>
    <cellStyle name="40% - アクセント 4 10 4 3" xfId="17845"/>
    <cellStyle name="40% - アクセント 4 10 5" xfId="7286"/>
    <cellStyle name="40% - アクセント 4 10 5 2" xfId="20101"/>
    <cellStyle name="40% - アクセント 4 10 6" xfId="13694"/>
    <cellStyle name="40% - アクセント 4 11" xfId="1307"/>
    <cellStyle name="40% - アクセント 4 11 2" xfId="3354"/>
    <cellStyle name="40% - アクセント 4 11 2 2" xfId="9777"/>
    <cellStyle name="40% - アクセント 4 11 2 2 2" xfId="22592"/>
    <cellStyle name="40% - アクセント 4 11 2 3" xfId="16185"/>
    <cellStyle name="40% - アクセント 4 11 3" xfId="5518"/>
    <cellStyle name="40% - アクセント 4 11 3 2" xfId="11931"/>
    <cellStyle name="40% - アクセント 4 11 3 2 2" xfId="24746"/>
    <cellStyle name="40% - アクセント 4 11 3 3" xfId="18339"/>
    <cellStyle name="40% - アクセント 4 11 4" xfId="7755"/>
    <cellStyle name="40% - アクセント 4 11 4 2" xfId="20570"/>
    <cellStyle name="40% - アクセント 4 11 5" xfId="14163"/>
    <cellStyle name="40% - アクセント 4 12" xfId="2348"/>
    <cellStyle name="40% - アクセント 4 12 2" xfId="8771"/>
    <cellStyle name="40% - アクセント 4 12 2 2" xfId="21586"/>
    <cellStyle name="40% - アクセント 4 12 3" xfId="15179"/>
    <cellStyle name="40% - アクセント 4 13" xfId="4481"/>
    <cellStyle name="40% - アクセント 4 13 2" xfId="10894"/>
    <cellStyle name="40% - アクセント 4 13 2 2" xfId="23709"/>
    <cellStyle name="40% - アクセント 4 13 3" xfId="17302"/>
    <cellStyle name="40% - アクセント 4 14" xfId="680"/>
    <cellStyle name="40% - アクセント 4 14 2" xfId="7142"/>
    <cellStyle name="40% - アクセント 4 14 2 2" xfId="19957"/>
    <cellStyle name="40% - アクセント 4 14 3" xfId="13550"/>
    <cellStyle name="40% - アクセント 4 15" xfId="6533"/>
    <cellStyle name="40% - アクセント 4 15 2" xfId="12946"/>
    <cellStyle name="40% - アクセント 4 15 2 2" xfId="25761"/>
    <cellStyle name="40% - アクセント 4 15 3" xfId="19354"/>
    <cellStyle name="40% - アクセント 4 16" xfId="6650"/>
    <cellStyle name="40% - アクセント 4 16 2" xfId="19465"/>
    <cellStyle name="40% - アクセント 4 17" xfId="13049"/>
    <cellStyle name="40% - アクセント 4 2" xfId="60"/>
    <cellStyle name="40% - アクセント 4 2 2" xfId="153"/>
    <cellStyle name="40% - アクセント 4 2 3" xfId="1344"/>
    <cellStyle name="40% - アクセント 4 2 4" xfId="649"/>
    <cellStyle name="40% - アクセント 4 3" xfId="201"/>
    <cellStyle name="40% - アクセント 4 3 2" xfId="603"/>
    <cellStyle name="40% - アクセント 4 3 2 2" xfId="1201"/>
    <cellStyle name="40% - アクセント 4 3 2 2 2" xfId="2241"/>
    <cellStyle name="40% - アクセント 4 3 2 2 2 2" xfId="4272"/>
    <cellStyle name="40% - アクセント 4 3 2 2 2 2 2" xfId="10692"/>
    <cellStyle name="40% - アクセント 4 3 2 2 2 2 2 2" xfId="23507"/>
    <cellStyle name="40% - アクセント 4 3 2 2 2 2 3" xfId="17100"/>
    <cellStyle name="40% - アクセント 4 3 2 2 2 3" xfId="6436"/>
    <cellStyle name="40% - アクセント 4 3 2 2 2 3 2" xfId="12849"/>
    <cellStyle name="40% - アクセント 4 3 2 2 2 3 2 2" xfId="25664"/>
    <cellStyle name="40% - アクセント 4 3 2 2 2 3 3" xfId="19257"/>
    <cellStyle name="40% - アクセント 4 3 2 2 2 4" xfId="8667"/>
    <cellStyle name="40% - アクセント 4 3 2 2 2 4 2" xfId="21482"/>
    <cellStyle name="40% - アクセント 4 3 2 2 2 5" xfId="15075"/>
    <cellStyle name="40% - アクセント 4 3 2 2 3" xfId="3250"/>
    <cellStyle name="40% - アクセント 4 3 2 2 3 2" xfId="9673"/>
    <cellStyle name="40% - アクセント 4 3 2 2 3 2 2" xfId="22488"/>
    <cellStyle name="40% - アクセント 4 3 2 2 3 3" xfId="16081"/>
    <cellStyle name="40% - アクセント 4 3 2 2 4" xfId="5414"/>
    <cellStyle name="40% - アクセント 4 3 2 2 4 2" xfId="11827"/>
    <cellStyle name="40% - アクセント 4 3 2 2 4 2 2" xfId="24642"/>
    <cellStyle name="40% - アクセント 4 3 2 2 4 3" xfId="18235"/>
    <cellStyle name="40% - アクセント 4 3 2 2 5" xfId="7654"/>
    <cellStyle name="40% - アクセント 4 3 2 2 5 2" xfId="20469"/>
    <cellStyle name="40% - アクセント 4 3 2 2 6" xfId="14062"/>
    <cellStyle name="40% - アクセント 4 3 2 3" xfId="1759"/>
    <cellStyle name="40% - アクセント 4 3 2 3 2" xfId="3790"/>
    <cellStyle name="40% - アクセント 4 3 2 3 2 2" xfId="10210"/>
    <cellStyle name="40% - アクセント 4 3 2 3 2 2 2" xfId="23025"/>
    <cellStyle name="40% - アクセント 4 3 2 3 2 3" xfId="16618"/>
    <cellStyle name="40% - アクセント 4 3 2 3 3" xfId="5954"/>
    <cellStyle name="40% - アクセント 4 3 2 3 3 2" xfId="12367"/>
    <cellStyle name="40% - アクセント 4 3 2 3 3 2 2" xfId="25182"/>
    <cellStyle name="40% - アクセント 4 3 2 3 3 3" xfId="18775"/>
    <cellStyle name="40% - アクセント 4 3 2 3 4" xfId="8185"/>
    <cellStyle name="40% - アクセント 4 3 2 3 4 2" xfId="21000"/>
    <cellStyle name="40% - アクセント 4 3 2 3 5" xfId="14593"/>
    <cellStyle name="40% - アクセント 4 3 2 4" xfId="2768"/>
    <cellStyle name="40% - アクセント 4 3 2 4 2" xfId="9191"/>
    <cellStyle name="40% - アクセント 4 3 2 4 2 2" xfId="22006"/>
    <cellStyle name="40% - アクセント 4 3 2 4 3" xfId="15599"/>
    <cellStyle name="40% - アクセント 4 3 2 5" xfId="4932"/>
    <cellStyle name="40% - アクセント 4 3 2 5 2" xfId="11345"/>
    <cellStyle name="40% - アクセント 4 3 2 5 2 2" xfId="24160"/>
    <cellStyle name="40% - アクセント 4 3 2 5 3" xfId="17753"/>
    <cellStyle name="40% - アクセント 4 3 2 6" xfId="7080"/>
    <cellStyle name="40% - アクセント 4 3 2 6 2" xfId="19895"/>
    <cellStyle name="40% - アクセント 4 3 2 7" xfId="13488"/>
    <cellStyle name="40% - アクセント 4 3 3" xfId="1025"/>
    <cellStyle name="40% - アクセント 4 3 3 2" xfId="2053"/>
    <cellStyle name="40% - アクセント 4 3 3 2 2" xfId="4084"/>
    <cellStyle name="40% - アクセント 4 3 3 2 2 2" xfId="10504"/>
    <cellStyle name="40% - アクセント 4 3 3 2 2 2 2" xfId="23319"/>
    <cellStyle name="40% - アクセント 4 3 3 2 2 3" xfId="16912"/>
    <cellStyle name="40% - アクセント 4 3 3 2 3" xfId="6248"/>
    <cellStyle name="40% - アクセント 4 3 3 2 3 2" xfId="12661"/>
    <cellStyle name="40% - アクセント 4 3 3 2 3 2 2" xfId="25476"/>
    <cellStyle name="40% - アクセント 4 3 3 2 3 3" xfId="19069"/>
    <cellStyle name="40% - アクセント 4 3 3 2 4" xfId="8479"/>
    <cellStyle name="40% - アクセント 4 3 3 2 4 2" xfId="21294"/>
    <cellStyle name="40% - アクセント 4 3 3 2 5" xfId="14887"/>
    <cellStyle name="40% - アクセント 4 3 3 3" xfId="3062"/>
    <cellStyle name="40% - アクセント 4 3 3 3 2" xfId="9485"/>
    <cellStyle name="40% - アクセント 4 3 3 3 2 2" xfId="22300"/>
    <cellStyle name="40% - アクセント 4 3 3 3 3" xfId="15893"/>
    <cellStyle name="40% - アクセント 4 3 3 4" xfId="5226"/>
    <cellStyle name="40% - アクセント 4 3 3 4 2" xfId="11639"/>
    <cellStyle name="40% - アクセント 4 3 3 4 2 2" xfId="24454"/>
    <cellStyle name="40% - アクセント 4 3 3 4 3" xfId="18047"/>
    <cellStyle name="40% - アクセント 4 3 3 5" xfId="7478"/>
    <cellStyle name="40% - アクセント 4 3 3 5 2" xfId="20293"/>
    <cellStyle name="40% - アクセント 4 3 3 6" xfId="13886"/>
    <cellStyle name="40% - アクセント 4 3 4" xfId="1574"/>
    <cellStyle name="40% - アクセント 4 3 4 2" xfId="3605"/>
    <cellStyle name="40% - アクセント 4 3 4 2 2" xfId="10025"/>
    <cellStyle name="40% - アクセント 4 3 4 2 2 2" xfId="22840"/>
    <cellStyle name="40% - アクセント 4 3 4 2 3" xfId="16433"/>
    <cellStyle name="40% - アクセント 4 3 4 3" xfId="5769"/>
    <cellStyle name="40% - アクセント 4 3 4 3 2" xfId="12182"/>
    <cellStyle name="40% - アクセント 4 3 4 3 2 2" xfId="24997"/>
    <cellStyle name="40% - アクセント 4 3 4 3 3" xfId="18590"/>
    <cellStyle name="40% - アクセント 4 3 4 4" xfId="8000"/>
    <cellStyle name="40% - アクセント 4 3 4 4 2" xfId="20815"/>
    <cellStyle name="40% - アクセント 4 3 4 5" xfId="14408"/>
    <cellStyle name="40% - アクセント 4 3 5" xfId="2583"/>
    <cellStyle name="40% - アクセント 4 3 5 2" xfId="9006"/>
    <cellStyle name="40% - アクセント 4 3 5 2 2" xfId="21821"/>
    <cellStyle name="40% - アクセント 4 3 5 3" xfId="15414"/>
    <cellStyle name="40% - アクセント 4 3 6" xfId="4747"/>
    <cellStyle name="40% - アクセント 4 3 6 2" xfId="11160"/>
    <cellStyle name="40% - アクセント 4 3 6 2 2" xfId="23975"/>
    <cellStyle name="40% - アクセント 4 3 6 3" xfId="17568"/>
    <cellStyle name="40% - アクセント 4 3 7" xfId="777"/>
    <cellStyle name="40% - アクセント 4 3 7 2" xfId="7230"/>
    <cellStyle name="40% - アクセント 4 3 7 2 2" xfId="20045"/>
    <cellStyle name="40% - アクセント 4 3 7 3" xfId="13638"/>
    <cellStyle name="40% - アクセント 4 3 8" xfId="655"/>
    <cellStyle name="40% - アクセント 4 3 9" xfId="393"/>
    <cellStyle name="40% - アクセント 4 3 9 2" xfId="6882"/>
    <cellStyle name="40% - アクセント 4 3 9 2 2" xfId="19697"/>
    <cellStyle name="40% - アクセント 4 3 9 3" xfId="13290"/>
    <cellStyle name="40% - アクセント 4 4" xfId="219"/>
    <cellStyle name="40% - アクセント 4 4 10" xfId="13133"/>
    <cellStyle name="40% - アクセント 4 4 2" xfId="311"/>
    <cellStyle name="40% - アクセント 4 4 2 2" xfId="1231"/>
    <cellStyle name="40% - アクセント 4 4 2 2 2" xfId="2271"/>
    <cellStyle name="40% - アクセント 4 4 2 2 2 2" xfId="4302"/>
    <cellStyle name="40% - アクセント 4 4 2 2 2 2 2" xfId="10722"/>
    <cellStyle name="40% - アクセント 4 4 2 2 2 2 2 2" xfId="23537"/>
    <cellStyle name="40% - アクセント 4 4 2 2 2 2 3" xfId="17130"/>
    <cellStyle name="40% - アクセント 4 4 2 2 2 3" xfId="6466"/>
    <cellStyle name="40% - アクセント 4 4 2 2 2 3 2" xfId="12879"/>
    <cellStyle name="40% - アクセント 4 4 2 2 2 3 2 2" xfId="25694"/>
    <cellStyle name="40% - アクセント 4 4 2 2 2 3 3" xfId="19287"/>
    <cellStyle name="40% - アクセント 4 4 2 2 2 4" xfId="8697"/>
    <cellStyle name="40% - アクセント 4 4 2 2 2 4 2" xfId="21512"/>
    <cellStyle name="40% - アクセント 4 4 2 2 2 5" xfId="15105"/>
    <cellStyle name="40% - アクセント 4 4 2 2 3" xfId="3280"/>
    <cellStyle name="40% - アクセント 4 4 2 2 3 2" xfId="9703"/>
    <cellStyle name="40% - アクセント 4 4 2 2 3 2 2" xfId="22518"/>
    <cellStyle name="40% - アクセント 4 4 2 2 3 3" xfId="16111"/>
    <cellStyle name="40% - アクセント 4 4 2 2 4" xfId="5444"/>
    <cellStyle name="40% - アクセント 4 4 2 2 4 2" xfId="11857"/>
    <cellStyle name="40% - アクセント 4 4 2 2 4 2 2" xfId="24672"/>
    <cellStyle name="40% - アクセント 4 4 2 2 4 3" xfId="18265"/>
    <cellStyle name="40% - アクセント 4 4 2 2 5" xfId="7684"/>
    <cellStyle name="40% - アクセント 4 4 2 2 5 2" xfId="20499"/>
    <cellStyle name="40% - アクセント 4 4 2 2 6" xfId="14092"/>
    <cellStyle name="40% - アクセント 4 4 2 3" xfId="1789"/>
    <cellStyle name="40% - アクセント 4 4 2 3 2" xfId="3820"/>
    <cellStyle name="40% - アクセント 4 4 2 3 2 2" xfId="10240"/>
    <cellStyle name="40% - アクセント 4 4 2 3 2 2 2" xfId="23055"/>
    <cellStyle name="40% - アクセント 4 4 2 3 2 3" xfId="16648"/>
    <cellStyle name="40% - アクセント 4 4 2 3 3" xfId="5984"/>
    <cellStyle name="40% - アクセント 4 4 2 3 3 2" xfId="12397"/>
    <cellStyle name="40% - アクセント 4 4 2 3 3 2 2" xfId="25212"/>
    <cellStyle name="40% - アクセント 4 4 2 3 3 3" xfId="18805"/>
    <cellStyle name="40% - アクセント 4 4 2 3 4" xfId="8215"/>
    <cellStyle name="40% - アクセント 4 4 2 3 4 2" xfId="21030"/>
    <cellStyle name="40% - アクセント 4 4 2 3 5" xfId="14623"/>
    <cellStyle name="40% - アクセント 4 4 2 4" xfId="2798"/>
    <cellStyle name="40% - アクセント 4 4 2 4 2" xfId="9221"/>
    <cellStyle name="40% - アクセント 4 4 2 4 2 2" xfId="22036"/>
    <cellStyle name="40% - アクセント 4 4 2 4 3" xfId="15629"/>
    <cellStyle name="40% - アクセント 4 4 2 5" xfId="4962"/>
    <cellStyle name="40% - アクセント 4 4 2 5 2" xfId="11375"/>
    <cellStyle name="40% - アクセント 4 4 2 5 2 2" xfId="24190"/>
    <cellStyle name="40% - アクセント 4 4 2 5 3" xfId="17783"/>
    <cellStyle name="40% - アクセント 4 4 2 6" xfId="6802"/>
    <cellStyle name="40% - アクセント 4 4 2 6 2" xfId="19617"/>
    <cellStyle name="40% - アクセント 4 4 2 7" xfId="13210"/>
    <cellStyle name="40% - アクセント 4 4 3" xfId="373"/>
    <cellStyle name="40% - アクセント 4 4 3 2" xfId="2083"/>
    <cellStyle name="40% - アクセント 4 4 3 2 2" xfId="4114"/>
    <cellStyle name="40% - アクセント 4 4 3 2 2 2" xfId="10534"/>
    <cellStyle name="40% - アクセント 4 4 3 2 2 2 2" xfId="23349"/>
    <cellStyle name="40% - アクセント 4 4 3 2 2 3" xfId="16942"/>
    <cellStyle name="40% - アクセント 4 4 3 2 3" xfId="6278"/>
    <cellStyle name="40% - アクセント 4 4 3 2 3 2" xfId="12691"/>
    <cellStyle name="40% - アクセント 4 4 3 2 3 2 2" xfId="25506"/>
    <cellStyle name="40% - アクセント 4 4 3 2 3 3" xfId="19099"/>
    <cellStyle name="40% - アクセント 4 4 3 2 4" xfId="8509"/>
    <cellStyle name="40% - アクセント 4 4 3 2 4 2" xfId="21324"/>
    <cellStyle name="40% - アクセント 4 4 3 2 5" xfId="14917"/>
    <cellStyle name="40% - アクセント 4 4 3 3" xfId="3092"/>
    <cellStyle name="40% - アクセント 4 4 3 3 2" xfId="9515"/>
    <cellStyle name="40% - アクセント 4 4 3 3 2 2" xfId="22330"/>
    <cellStyle name="40% - アクセント 4 4 3 3 3" xfId="15923"/>
    <cellStyle name="40% - アクセント 4 4 3 4" xfId="5256"/>
    <cellStyle name="40% - アクセント 4 4 3 4 2" xfId="11669"/>
    <cellStyle name="40% - アクセント 4 4 3 4 2 2" xfId="24484"/>
    <cellStyle name="40% - アクセント 4 4 3 4 3" xfId="18077"/>
    <cellStyle name="40% - アクセント 4 4 3 5" xfId="6864"/>
    <cellStyle name="40% - アクセント 4 4 3 5 2" xfId="19679"/>
    <cellStyle name="40% - アクセント 4 4 3 6" xfId="13272"/>
    <cellStyle name="40% - アクセント 4 4 4" xfId="1603"/>
    <cellStyle name="40% - アクセント 4 4 4 2" xfId="3634"/>
    <cellStyle name="40% - アクセント 4 4 4 2 2" xfId="10054"/>
    <cellStyle name="40% - アクセント 4 4 4 2 2 2" xfId="22869"/>
    <cellStyle name="40% - アクセント 4 4 4 2 3" xfId="16462"/>
    <cellStyle name="40% - アクセント 4 4 4 3" xfId="5798"/>
    <cellStyle name="40% - アクセント 4 4 4 3 2" xfId="12211"/>
    <cellStyle name="40% - アクセント 4 4 4 3 2 2" xfId="25026"/>
    <cellStyle name="40% - アクセント 4 4 4 3 3" xfId="18619"/>
    <cellStyle name="40% - アクセント 4 4 4 4" xfId="8029"/>
    <cellStyle name="40% - アクセント 4 4 4 4 2" xfId="20844"/>
    <cellStyle name="40% - アクセント 4 4 4 5" xfId="14437"/>
    <cellStyle name="40% - アクセント 4 4 5" xfId="2612"/>
    <cellStyle name="40% - アクセント 4 4 5 2" xfId="9035"/>
    <cellStyle name="40% - アクセント 4 4 5 2 2" xfId="21850"/>
    <cellStyle name="40% - アクセント 4 4 5 3" xfId="15443"/>
    <cellStyle name="40% - アクセント 4 4 6" xfId="4776"/>
    <cellStyle name="40% - アクセント 4 4 6 2" xfId="11189"/>
    <cellStyle name="40% - アクセント 4 4 6 2 2" xfId="24004"/>
    <cellStyle name="40% - アクセント 4 4 6 3" xfId="17597"/>
    <cellStyle name="40% - アクセント 4 4 7" xfId="789"/>
    <cellStyle name="40% - アクセント 4 4 7 2" xfId="7242"/>
    <cellStyle name="40% - アクセント 4 4 7 2 2" xfId="20057"/>
    <cellStyle name="40% - アクセント 4 4 7 3" xfId="13650"/>
    <cellStyle name="40% - アクセント 4 4 8" xfId="6560"/>
    <cellStyle name="40% - アクセント 4 4 8 2" xfId="12973"/>
    <cellStyle name="40% - アクセント 4 4 8 2 2" xfId="25788"/>
    <cellStyle name="40% - アクセント 4 4 8 3" xfId="19381"/>
    <cellStyle name="40% - アクセント 4 4 9" xfId="6725"/>
    <cellStyle name="40% - アクセント 4 4 9 2" xfId="19540"/>
    <cellStyle name="40% - アクセント 4 5" xfId="251"/>
    <cellStyle name="40% - アクセント 4 5 2" xfId="568"/>
    <cellStyle name="40% - アクセント 4 5 2 2" xfId="1157"/>
    <cellStyle name="40% - アクセント 4 5 2 2 2" xfId="2197"/>
    <cellStyle name="40% - アクセント 4 5 2 2 2 2" xfId="4228"/>
    <cellStyle name="40% - アクセント 4 5 2 2 2 2 2" xfId="10648"/>
    <cellStyle name="40% - アクセント 4 5 2 2 2 2 2 2" xfId="23463"/>
    <cellStyle name="40% - アクセント 4 5 2 2 2 2 3" xfId="17056"/>
    <cellStyle name="40% - アクセント 4 5 2 2 2 3" xfId="6392"/>
    <cellStyle name="40% - アクセント 4 5 2 2 2 3 2" xfId="12805"/>
    <cellStyle name="40% - アクセント 4 5 2 2 2 3 2 2" xfId="25620"/>
    <cellStyle name="40% - アクセント 4 5 2 2 2 3 3" xfId="19213"/>
    <cellStyle name="40% - アクセント 4 5 2 2 2 4" xfId="8623"/>
    <cellStyle name="40% - アクセント 4 5 2 2 2 4 2" xfId="21438"/>
    <cellStyle name="40% - アクセント 4 5 2 2 2 5" xfId="15031"/>
    <cellStyle name="40% - アクセント 4 5 2 2 3" xfId="3206"/>
    <cellStyle name="40% - アクセント 4 5 2 2 3 2" xfId="9629"/>
    <cellStyle name="40% - アクセント 4 5 2 2 3 2 2" xfId="22444"/>
    <cellStyle name="40% - アクセント 4 5 2 2 3 3" xfId="16037"/>
    <cellStyle name="40% - アクセント 4 5 2 2 4" xfId="5370"/>
    <cellStyle name="40% - アクセント 4 5 2 2 4 2" xfId="11783"/>
    <cellStyle name="40% - アクセント 4 5 2 2 4 2 2" xfId="24598"/>
    <cellStyle name="40% - アクセント 4 5 2 2 4 3" xfId="18191"/>
    <cellStyle name="40% - アクセント 4 5 2 2 5" xfId="7610"/>
    <cellStyle name="40% - アクセント 4 5 2 2 5 2" xfId="20425"/>
    <cellStyle name="40% - アクセント 4 5 2 2 6" xfId="14018"/>
    <cellStyle name="40% - アクセント 4 5 2 3" xfId="1715"/>
    <cellStyle name="40% - アクセント 4 5 2 3 2" xfId="3746"/>
    <cellStyle name="40% - アクセント 4 5 2 3 2 2" xfId="10166"/>
    <cellStyle name="40% - アクセント 4 5 2 3 2 2 2" xfId="22981"/>
    <cellStyle name="40% - アクセント 4 5 2 3 2 3" xfId="16574"/>
    <cellStyle name="40% - アクセント 4 5 2 3 3" xfId="5910"/>
    <cellStyle name="40% - アクセント 4 5 2 3 3 2" xfId="12323"/>
    <cellStyle name="40% - アクセント 4 5 2 3 3 2 2" xfId="25138"/>
    <cellStyle name="40% - アクセント 4 5 2 3 3 3" xfId="18731"/>
    <cellStyle name="40% - アクセント 4 5 2 3 4" xfId="8141"/>
    <cellStyle name="40% - アクセント 4 5 2 3 4 2" xfId="20956"/>
    <cellStyle name="40% - アクセント 4 5 2 3 5" xfId="14549"/>
    <cellStyle name="40% - アクセント 4 5 2 4" xfId="2724"/>
    <cellStyle name="40% - アクセント 4 5 2 4 2" xfId="9147"/>
    <cellStyle name="40% - アクセント 4 5 2 4 2 2" xfId="21962"/>
    <cellStyle name="40% - アクセント 4 5 2 4 3" xfId="15555"/>
    <cellStyle name="40% - アクセント 4 5 2 5" xfId="4888"/>
    <cellStyle name="40% - アクセント 4 5 2 5 2" xfId="11301"/>
    <cellStyle name="40% - アクセント 4 5 2 5 2 2" xfId="24116"/>
    <cellStyle name="40% - アクセント 4 5 2 5 3" xfId="17709"/>
    <cellStyle name="40% - アクセント 4 5 2 6" xfId="7045"/>
    <cellStyle name="40% - アクセント 4 5 2 6 2" xfId="19860"/>
    <cellStyle name="40% - アクセント 4 5 2 7" xfId="13453"/>
    <cellStyle name="40% - アクセント 4 5 3" xfId="987"/>
    <cellStyle name="40% - アクセント 4 5 3 2" xfId="2009"/>
    <cellStyle name="40% - アクセント 4 5 3 2 2" xfId="4040"/>
    <cellStyle name="40% - アクセント 4 5 3 2 2 2" xfId="10460"/>
    <cellStyle name="40% - アクセント 4 5 3 2 2 2 2" xfId="23275"/>
    <cellStyle name="40% - アクセント 4 5 3 2 2 3" xfId="16868"/>
    <cellStyle name="40% - アクセント 4 5 3 2 3" xfId="6204"/>
    <cellStyle name="40% - アクセント 4 5 3 2 3 2" xfId="12617"/>
    <cellStyle name="40% - アクセント 4 5 3 2 3 2 2" xfId="25432"/>
    <cellStyle name="40% - アクセント 4 5 3 2 3 3" xfId="19025"/>
    <cellStyle name="40% - アクセント 4 5 3 2 4" xfId="8435"/>
    <cellStyle name="40% - アクセント 4 5 3 2 4 2" xfId="21250"/>
    <cellStyle name="40% - アクセント 4 5 3 2 5" xfId="14843"/>
    <cellStyle name="40% - アクセント 4 5 3 3" xfId="3018"/>
    <cellStyle name="40% - アクセント 4 5 3 3 2" xfId="9441"/>
    <cellStyle name="40% - アクセント 4 5 3 3 2 2" xfId="22256"/>
    <cellStyle name="40% - アクセント 4 5 3 3 3" xfId="15849"/>
    <cellStyle name="40% - アクセント 4 5 3 4" xfId="5182"/>
    <cellStyle name="40% - アクセント 4 5 3 4 2" xfId="11595"/>
    <cellStyle name="40% - アクセント 4 5 3 4 2 2" xfId="24410"/>
    <cellStyle name="40% - アクセント 4 5 3 4 3" xfId="18003"/>
    <cellStyle name="40% - アクセント 4 5 3 5" xfId="7440"/>
    <cellStyle name="40% - アクセント 4 5 3 5 2" xfId="20255"/>
    <cellStyle name="40% - アクセント 4 5 3 6" xfId="13848"/>
    <cellStyle name="40% - アクセント 4 5 4" xfId="1529"/>
    <cellStyle name="40% - アクセント 4 5 4 2" xfId="3561"/>
    <cellStyle name="40% - アクセント 4 5 4 2 2" xfId="9981"/>
    <cellStyle name="40% - アクセント 4 5 4 2 2 2" xfId="22796"/>
    <cellStyle name="40% - アクセント 4 5 4 2 3" xfId="16389"/>
    <cellStyle name="40% - アクセント 4 5 4 3" xfId="5725"/>
    <cellStyle name="40% - アクセント 4 5 4 3 2" xfId="12138"/>
    <cellStyle name="40% - アクセント 4 5 4 3 2 2" xfId="24953"/>
    <cellStyle name="40% - アクセント 4 5 4 3 3" xfId="18546"/>
    <cellStyle name="40% - アクセント 4 5 4 4" xfId="7956"/>
    <cellStyle name="40% - アクセント 4 5 4 4 2" xfId="20771"/>
    <cellStyle name="40% - アクセント 4 5 4 5" xfId="14364"/>
    <cellStyle name="40% - アクセント 4 5 5" xfId="2539"/>
    <cellStyle name="40% - アクセント 4 5 5 2" xfId="8962"/>
    <cellStyle name="40% - アクセント 4 5 5 2 2" xfId="21777"/>
    <cellStyle name="40% - アクセント 4 5 5 3" xfId="15370"/>
    <cellStyle name="40% - アクセント 4 5 6" xfId="4703"/>
    <cellStyle name="40% - アクセント 4 5 6 2" xfId="11116"/>
    <cellStyle name="40% - アクセント 4 5 6 2 2" xfId="23931"/>
    <cellStyle name="40% - アクセント 4 5 6 3" xfId="17524"/>
    <cellStyle name="40% - アクセント 4 5 7" xfId="6752"/>
    <cellStyle name="40% - アクセント 4 5 7 2" xfId="19567"/>
    <cellStyle name="40% - アクセント 4 5 8" xfId="13160"/>
    <cellStyle name="40% - アクセント 4 6" xfId="346"/>
    <cellStyle name="40% - アクセント 4 6 2" xfId="538"/>
    <cellStyle name="40% - アクセント 4 6 2 2" xfId="1127"/>
    <cellStyle name="40% - アクセント 4 6 2 2 2" xfId="2167"/>
    <cellStyle name="40% - アクセント 4 6 2 2 2 2" xfId="4198"/>
    <cellStyle name="40% - アクセント 4 6 2 2 2 2 2" xfId="10618"/>
    <cellStyle name="40% - アクセント 4 6 2 2 2 2 2 2" xfId="23433"/>
    <cellStyle name="40% - アクセント 4 6 2 2 2 2 3" xfId="17026"/>
    <cellStyle name="40% - アクセント 4 6 2 2 2 3" xfId="6362"/>
    <cellStyle name="40% - アクセント 4 6 2 2 2 3 2" xfId="12775"/>
    <cellStyle name="40% - アクセント 4 6 2 2 2 3 2 2" xfId="25590"/>
    <cellStyle name="40% - アクセント 4 6 2 2 2 3 3" xfId="19183"/>
    <cellStyle name="40% - アクセント 4 6 2 2 2 4" xfId="8593"/>
    <cellStyle name="40% - アクセント 4 6 2 2 2 4 2" xfId="21408"/>
    <cellStyle name="40% - アクセント 4 6 2 2 2 5" xfId="15001"/>
    <cellStyle name="40% - アクセント 4 6 2 2 3" xfId="3176"/>
    <cellStyle name="40% - アクセント 4 6 2 2 3 2" xfId="9599"/>
    <cellStyle name="40% - アクセント 4 6 2 2 3 2 2" xfId="22414"/>
    <cellStyle name="40% - アクセント 4 6 2 2 3 3" xfId="16007"/>
    <cellStyle name="40% - アクセント 4 6 2 2 4" xfId="5340"/>
    <cellStyle name="40% - アクセント 4 6 2 2 4 2" xfId="11753"/>
    <cellStyle name="40% - アクセント 4 6 2 2 4 2 2" xfId="24568"/>
    <cellStyle name="40% - アクセント 4 6 2 2 4 3" xfId="18161"/>
    <cellStyle name="40% - アクセント 4 6 2 2 5" xfId="7580"/>
    <cellStyle name="40% - アクセント 4 6 2 2 5 2" xfId="20395"/>
    <cellStyle name="40% - アクセント 4 6 2 2 6" xfId="13988"/>
    <cellStyle name="40% - アクセント 4 6 2 3" xfId="1685"/>
    <cellStyle name="40% - アクセント 4 6 2 3 2" xfId="3716"/>
    <cellStyle name="40% - アクセント 4 6 2 3 2 2" xfId="10136"/>
    <cellStyle name="40% - アクセント 4 6 2 3 2 2 2" xfId="22951"/>
    <cellStyle name="40% - アクセント 4 6 2 3 2 3" xfId="16544"/>
    <cellStyle name="40% - アクセント 4 6 2 3 3" xfId="5880"/>
    <cellStyle name="40% - アクセント 4 6 2 3 3 2" xfId="12293"/>
    <cellStyle name="40% - アクセント 4 6 2 3 3 2 2" xfId="25108"/>
    <cellStyle name="40% - アクセント 4 6 2 3 3 3" xfId="18701"/>
    <cellStyle name="40% - アクセント 4 6 2 3 4" xfId="8111"/>
    <cellStyle name="40% - アクセント 4 6 2 3 4 2" xfId="20926"/>
    <cellStyle name="40% - アクセント 4 6 2 3 5" xfId="14519"/>
    <cellStyle name="40% - アクセント 4 6 2 4" xfId="2694"/>
    <cellStyle name="40% - アクセント 4 6 2 4 2" xfId="9117"/>
    <cellStyle name="40% - アクセント 4 6 2 4 2 2" xfId="21932"/>
    <cellStyle name="40% - アクセント 4 6 2 4 3" xfId="15525"/>
    <cellStyle name="40% - アクセント 4 6 2 5" xfId="4858"/>
    <cellStyle name="40% - アクセント 4 6 2 5 2" xfId="11271"/>
    <cellStyle name="40% - アクセント 4 6 2 5 2 2" xfId="24086"/>
    <cellStyle name="40% - アクセント 4 6 2 5 3" xfId="17679"/>
    <cellStyle name="40% - アクセント 4 6 2 6" xfId="7015"/>
    <cellStyle name="40% - アクセント 4 6 2 6 2" xfId="19830"/>
    <cellStyle name="40% - アクセント 4 6 2 7" xfId="13423"/>
    <cellStyle name="40% - アクセント 4 6 3" xfId="950"/>
    <cellStyle name="40% - アクセント 4 6 3 2" xfId="1972"/>
    <cellStyle name="40% - アクセント 4 6 3 2 2" xfId="4003"/>
    <cellStyle name="40% - アクセント 4 6 3 2 2 2" xfId="10423"/>
    <cellStyle name="40% - アクセント 4 6 3 2 2 2 2" xfId="23238"/>
    <cellStyle name="40% - アクセント 4 6 3 2 2 3" xfId="16831"/>
    <cellStyle name="40% - アクセント 4 6 3 2 3" xfId="6167"/>
    <cellStyle name="40% - アクセント 4 6 3 2 3 2" xfId="12580"/>
    <cellStyle name="40% - アクセント 4 6 3 2 3 2 2" xfId="25395"/>
    <cellStyle name="40% - アクセント 4 6 3 2 3 3" xfId="18988"/>
    <cellStyle name="40% - アクセント 4 6 3 2 4" xfId="8398"/>
    <cellStyle name="40% - アクセント 4 6 3 2 4 2" xfId="21213"/>
    <cellStyle name="40% - アクセント 4 6 3 2 5" xfId="14806"/>
    <cellStyle name="40% - アクセント 4 6 3 3" xfId="2981"/>
    <cellStyle name="40% - アクセント 4 6 3 3 2" xfId="9404"/>
    <cellStyle name="40% - アクセント 4 6 3 3 2 2" xfId="22219"/>
    <cellStyle name="40% - アクセント 4 6 3 3 3" xfId="15812"/>
    <cellStyle name="40% - アクセント 4 6 3 4" xfId="5145"/>
    <cellStyle name="40% - アクセント 4 6 3 4 2" xfId="11558"/>
    <cellStyle name="40% - アクセント 4 6 3 4 2 2" xfId="24373"/>
    <cellStyle name="40% - アクセント 4 6 3 4 3" xfId="17966"/>
    <cellStyle name="40% - アクセント 4 6 3 5" xfId="7403"/>
    <cellStyle name="40% - アクセント 4 6 3 5 2" xfId="20218"/>
    <cellStyle name="40% - アクセント 4 6 3 6" xfId="13811"/>
    <cellStyle name="40% - アクセント 4 6 4" xfId="1493"/>
    <cellStyle name="40% - アクセント 4 6 4 2" xfId="3525"/>
    <cellStyle name="40% - アクセント 4 6 4 2 2" xfId="9945"/>
    <cellStyle name="40% - アクセント 4 6 4 2 2 2" xfId="22760"/>
    <cellStyle name="40% - アクセント 4 6 4 2 3" xfId="16353"/>
    <cellStyle name="40% - アクセント 4 6 4 3" xfId="5689"/>
    <cellStyle name="40% - アクセント 4 6 4 3 2" xfId="12102"/>
    <cellStyle name="40% - アクセント 4 6 4 3 2 2" xfId="24917"/>
    <cellStyle name="40% - アクセント 4 6 4 3 3" xfId="18510"/>
    <cellStyle name="40% - アクセント 4 6 4 4" xfId="7920"/>
    <cellStyle name="40% - アクセント 4 6 4 4 2" xfId="20735"/>
    <cellStyle name="40% - アクセント 4 6 4 5" xfId="14328"/>
    <cellStyle name="40% - アクセント 4 6 5" xfId="2503"/>
    <cellStyle name="40% - アクセント 4 6 5 2" xfId="8926"/>
    <cellStyle name="40% - アクセント 4 6 5 2 2" xfId="21741"/>
    <cellStyle name="40% - アクセント 4 6 5 3" xfId="15334"/>
    <cellStyle name="40% - アクセント 4 6 6" xfId="4667"/>
    <cellStyle name="40% - アクセント 4 6 6 2" xfId="11080"/>
    <cellStyle name="40% - アクセント 4 6 6 2 2" xfId="23895"/>
    <cellStyle name="40% - アクセント 4 6 6 3" xfId="17488"/>
    <cellStyle name="40% - アクセント 4 6 7" xfId="6837"/>
    <cellStyle name="40% - アクセント 4 6 7 2" xfId="19652"/>
    <cellStyle name="40% - アクセント 4 6 8" xfId="13245"/>
    <cellStyle name="40% - アクセント 4 7" xfId="165"/>
    <cellStyle name="40% - アクセント 4 7 2" xfId="902"/>
    <cellStyle name="40% - アクセント 4 7 2 2" xfId="1924"/>
    <cellStyle name="40% - アクセント 4 7 2 2 2" xfId="3955"/>
    <cellStyle name="40% - アクセント 4 7 2 2 2 2" xfId="10375"/>
    <cellStyle name="40% - アクセント 4 7 2 2 2 2 2" xfId="23190"/>
    <cellStyle name="40% - アクセント 4 7 2 2 2 3" xfId="16783"/>
    <cellStyle name="40% - アクセント 4 7 2 2 3" xfId="6119"/>
    <cellStyle name="40% - アクセント 4 7 2 2 3 2" xfId="12532"/>
    <cellStyle name="40% - アクセント 4 7 2 2 3 2 2" xfId="25347"/>
    <cellStyle name="40% - アクセント 4 7 2 2 3 3" xfId="18940"/>
    <cellStyle name="40% - アクセント 4 7 2 2 4" xfId="8350"/>
    <cellStyle name="40% - アクセント 4 7 2 2 4 2" xfId="21165"/>
    <cellStyle name="40% - アクセント 4 7 2 2 5" xfId="14758"/>
    <cellStyle name="40% - アクセント 4 7 2 3" xfId="2933"/>
    <cellStyle name="40% - アクセント 4 7 2 3 2" xfId="9356"/>
    <cellStyle name="40% - アクセント 4 7 2 3 2 2" xfId="22171"/>
    <cellStyle name="40% - アクセント 4 7 2 3 3" xfId="15764"/>
    <cellStyle name="40% - アクセント 4 7 2 4" xfId="5097"/>
    <cellStyle name="40% - アクセント 4 7 2 4 2" xfId="11510"/>
    <cellStyle name="40% - アクセント 4 7 2 4 2 2" xfId="24325"/>
    <cellStyle name="40% - アクセント 4 7 2 4 3" xfId="17918"/>
    <cellStyle name="40% - アクセント 4 7 2 5" xfId="7355"/>
    <cellStyle name="40% - アクセント 4 7 2 5 2" xfId="20170"/>
    <cellStyle name="40% - アクセント 4 7 2 6" xfId="13763"/>
    <cellStyle name="40% - アクセント 4 7 3" xfId="1445"/>
    <cellStyle name="40% - アクセント 4 7 3 2" xfId="3477"/>
    <cellStyle name="40% - アクセント 4 7 3 2 2" xfId="9897"/>
    <cellStyle name="40% - アクセント 4 7 3 2 2 2" xfId="22712"/>
    <cellStyle name="40% - アクセント 4 7 3 2 3" xfId="16305"/>
    <cellStyle name="40% - アクセント 4 7 3 3" xfId="5641"/>
    <cellStyle name="40% - アクセント 4 7 3 3 2" xfId="12054"/>
    <cellStyle name="40% - アクセント 4 7 3 3 2 2" xfId="24869"/>
    <cellStyle name="40% - アクセント 4 7 3 3 3" xfId="18462"/>
    <cellStyle name="40% - アクセント 4 7 3 4" xfId="7872"/>
    <cellStyle name="40% - アクセント 4 7 3 4 2" xfId="20687"/>
    <cellStyle name="40% - アクセント 4 7 3 5" xfId="14280"/>
    <cellStyle name="40% - アクセント 4 7 4" xfId="2455"/>
    <cellStyle name="40% - アクセント 4 7 4 2" xfId="8878"/>
    <cellStyle name="40% - アクセント 4 7 4 2 2" xfId="21693"/>
    <cellStyle name="40% - アクセント 4 7 4 3" xfId="15286"/>
    <cellStyle name="40% - アクセント 4 7 5" xfId="4619"/>
    <cellStyle name="40% - アクセント 4 7 5 2" xfId="11032"/>
    <cellStyle name="40% - アクセント 4 7 5 2 2" xfId="23847"/>
    <cellStyle name="40% - アクセント 4 7 5 3" xfId="17440"/>
    <cellStyle name="40% - アクセント 4 7 6" xfId="6688"/>
    <cellStyle name="40% - アクセント 4 7 6 2" xfId="19503"/>
    <cellStyle name="40% - アクセント 4 7 7" xfId="13096"/>
    <cellStyle name="40% - アクセント 4 8" xfId="411"/>
    <cellStyle name="40% - アクセント 4 8 2" xfId="1066"/>
    <cellStyle name="40% - アクセント 4 8 2 2" xfId="2106"/>
    <cellStyle name="40% - アクセント 4 8 2 2 2" xfId="4137"/>
    <cellStyle name="40% - アクセント 4 8 2 2 2 2" xfId="10557"/>
    <cellStyle name="40% - アクセント 4 8 2 2 2 2 2" xfId="23372"/>
    <cellStyle name="40% - アクセント 4 8 2 2 2 3" xfId="16965"/>
    <cellStyle name="40% - アクセント 4 8 2 2 3" xfId="6301"/>
    <cellStyle name="40% - アクセント 4 8 2 2 3 2" xfId="12714"/>
    <cellStyle name="40% - アクセント 4 8 2 2 3 2 2" xfId="25529"/>
    <cellStyle name="40% - アクセント 4 8 2 2 3 3" xfId="19122"/>
    <cellStyle name="40% - アクセント 4 8 2 2 4" xfId="8532"/>
    <cellStyle name="40% - アクセント 4 8 2 2 4 2" xfId="21347"/>
    <cellStyle name="40% - アクセント 4 8 2 2 5" xfId="14940"/>
    <cellStyle name="40% - アクセント 4 8 2 3" xfId="3115"/>
    <cellStyle name="40% - アクセント 4 8 2 3 2" xfId="9538"/>
    <cellStyle name="40% - アクセント 4 8 2 3 2 2" xfId="22353"/>
    <cellStyle name="40% - アクセント 4 8 2 3 3" xfId="15946"/>
    <cellStyle name="40% - アクセント 4 8 2 4" xfId="5279"/>
    <cellStyle name="40% - アクセント 4 8 2 4 2" xfId="11692"/>
    <cellStyle name="40% - アクセント 4 8 2 4 2 2" xfId="24507"/>
    <cellStyle name="40% - アクセント 4 8 2 4 3" xfId="18100"/>
    <cellStyle name="40% - アクセント 4 8 2 5" xfId="7519"/>
    <cellStyle name="40% - アクセント 4 8 2 5 2" xfId="20334"/>
    <cellStyle name="40% - アクセント 4 8 2 6" xfId="13927"/>
    <cellStyle name="40% - アクセント 4 8 3" xfId="1624"/>
    <cellStyle name="40% - アクセント 4 8 3 2" xfId="3655"/>
    <cellStyle name="40% - アクセント 4 8 3 2 2" xfId="10075"/>
    <cellStyle name="40% - アクセント 4 8 3 2 2 2" xfId="22890"/>
    <cellStyle name="40% - アクセント 4 8 3 2 3" xfId="16483"/>
    <cellStyle name="40% - アクセント 4 8 3 3" xfId="5819"/>
    <cellStyle name="40% - アクセント 4 8 3 3 2" xfId="12232"/>
    <cellStyle name="40% - アクセント 4 8 3 3 2 2" xfId="25047"/>
    <cellStyle name="40% - アクセント 4 8 3 3 3" xfId="18640"/>
    <cellStyle name="40% - アクセント 4 8 3 4" xfId="8050"/>
    <cellStyle name="40% - アクセント 4 8 3 4 2" xfId="20865"/>
    <cellStyle name="40% - アクセント 4 8 3 5" xfId="14458"/>
    <cellStyle name="40% - アクセント 4 8 4" xfId="2633"/>
    <cellStyle name="40% - アクセント 4 8 4 2" xfId="9056"/>
    <cellStyle name="40% - アクセント 4 8 4 2 2" xfId="21871"/>
    <cellStyle name="40% - アクセント 4 8 4 3" xfId="15464"/>
    <cellStyle name="40% - アクセント 4 8 5" xfId="4797"/>
    <cellStyle name="40% - アクセント 4 8 5 2" xfId="11210"/>
    <cellStyle name="40% - アクセント 4 8 5 2 2" xfId="24025"/>
    <cellStyle name="40% - アクセント 4 8 5 3" xfId="17618"/>
    <cellStyle name="40% - アクセント 4 8 6" xfId="6896"/>
    <cellStyle name="40% - アクセント 4 8 6 2" xfId="19711"/>
    <cellStyle name="40% - アクセント 4 8 7" xfId="13304"/>
    <cellStyle name="40% - アクセント 4 9" xfId="743"/>
    <cellStyle name="40% - アクセント 4 9 2" xfId="876"/>
    <cellStyle name="40% - アクセント 4 9 2 2" xfId="1898"/>
    <cellStyle name="40% - アクセント 4 9 2 2 2" xfId="3929"/>
    <cellStyle name="40% - アクセント 4 9 2 2 2 2" xfId="10349"/>
    <cellStyle name="40% - アクセント 4 9 2 2 2 2 2" xfId="23164"/>
    <cellStyle name="40% - アクセント 4 9 2 2 2 3" xfId="16757"/>
    <cellStyle name="40% - アクセント 4 9 2 2 3" xfId="6093"/>
    <cellStyle name="40% - アクセント 4 9 2 2 3 2" xfId="12506"/>
    <cellStyle name="40% - アクセント 4 9 2 2 3 2 2" xfId="25321"/>
    <cellStyle name="40% - アクセント 4 9 2 2 3 3" xfId="18914"/>
    <cellStyle name="40% - アクセント 4 9 2 2 4" xfId="8324"/>
    <cellStyle name="40% - アクセント 4 9 2 2 4 2" xfId="21139"/>
    <cellStyle name="40% - アクセント 4 9 2 2 5" xfId="14732"/>
    <cellStyle name="40% - アクセント 4 9 2 3" xfId="2907"/>
    <cellStyle name="40% - アクセント 4 9 2 3 2" xfId="9330"/>
    <cellStyle name="40% - アクセント 4 9 2 3 2 2" xfId="22145"/>
    <cellStyle name="40% - アクセント 4 9 2 3 3" xfId="15738"/>
    <cellStyle name="40% - アクセント 4 9 2 4" xfId="5071"/>
    <cellStyle name="40% - アクセント 4 9 2 4 2" xfId="11484"/>
    <cellStyle name="40% - アクセント 4 9 2 4 2 2" xfId="24299"/>
    <cellStyle name="40% - アクセント 4 9 2 4 3" xfId="17892"/>
    <cellStyle name="40% - アクセント 4 9 2 5" xfId="7329"/>
    <cellStyle name="40% - アクセント 4 9 2 5 2" xfId="20144"/>
    <cellStyle name="40% - アクセント 4 9 2 6" xfId="13737"/>
    <cellStyle name="40% - アクセント 4 9 3" xfId="1419"/>
    <cellStyle name="40% - アクセント 4 9 3 2" xfId="3451"/>
    <cellStyle name="40% - アクセント 4 9 3 2 2" xfId="9871"/>
    <cellStyle name="40% - アクセント 4 9 3 2 2 2" xfId="22686"/>
    <cellStyle name="40% - アクセント 4 9 3 2 3" xfId="16279"/>
    <cellStyle name="40% - アクセント 4 9 3 3" xfId="5615"/>
    <cellStyle name="40% - アクセント 4 9 3 3 2" xfId="12028"/>
    <cellStyle name="40% - アクセント 4 9 3 3 2 2" xfId="24843"/>
    <cellStyle name="40% - アクセント 4 9 3 3 3" xfId="18436"/>
    <cellStyle name="40% - アクセント 4 9 3 4" xfId="7846"/>
    <cellStyle name="40% - アクセント 4 9 3 4 2" xfId="20661"/>
    <cellStyle name="40% - アクセント 4 9 3 5" xfId="14254"/>
    <cellStyle name="40% - アクセント 4 9 4" xfId="2429"/>
    <cellStyle name="40% - アクセント 4 9 4 2" xfId="8852"/>
    <cellStyle name="40% - アクセント 4 9 4 2 2" xfId="21667"/>
    <cellStyle name="40% - アクセント 4 9 4 3" xfId="15260"/>
    <cellStyle name="40% - アクセント 4 9 5" xfId="4593"/>
    <cellStyle name="40% - アクセント 4 9 5 2" xfId="11006"/>
    <cellStyle name="40% - アクセント 4 9 5 2 2" xfId="23821"/>
    <cellStyle name="40% - アクセント 4 9 5 3" xfId="17414"/>
    <cellStyle name="40% - アクセント 4 9 6" xfId="7197"/>
    <cellStyle name="40% - アクセント 4 9 6 2" xfId="20012"/>
    <cellStyle name="40% - アクセント 4 9 7" xfId="13605"/>
    <cellStyle name="40% - アクセント 5" xfId="31" builtinId="47" customBuiltin="1"/>
    <cellStyle name="40% - アクセント 5 10" xfId="835"/>
    <cellStyle name="40% - アクセント 5 10 2" xfId="1853"/>
    <cellStyle name="40% - アクセント 5 10 2 2" xfId="3884"/>
    <cellStyle name="40% - アクセント 5 10 2 2 2" xfId="10304"/>
    <cellStyle name="40% - アクセント 5 10 2 2 2 2" xfId="23119"/>
    <cellStyle name="40% - アクセント 5 10 2 2 3" xfId="16712"/>
    <cellStyle name="40% - アクセント 5 10 2 3" xfId="6048"/>
    <cellStyle name="40% - アクセント 5 10 2 3 2" xfId="12461"/>
    <cellStyle name="40% - アクセント 5 10 2 3 2 2" xfId="25276"/>
    <cellStyle name="40% - アクセント 5 10 2 3 3" xfId="18869"/>
    <cellStyle name="40% - アクセント 5 10 2 4" xfId="8279"/>
    <cellStyle name="40% - アクセント 5 10 2 4 2" xfId="21094"/>
    <cellStyle name="40% - アクセント 5 10 2 5" xfId="14687"/>
    <cellStyle name="40% - アクセント 5 10 3" xfId="2862"/>
    <cellStyle name="40% - アクセント 5 10 3 2" xfId="9285"/>
    <cellStyle name="40% - アクセント 5 10 3 2 2" xfId="22100"/>
    <cellStyle name="40% - アクセント 5 10 3 3" xfId="15693"/>
    <cellStyle name="40% - アクセント 5 10 4" xfId="5026"/>
    <cellStyle name="40% - アクセント 5 10 4 2" xfId="11439"/>
    <cellStyle name="40% - アクセント 5 10 4 2 2" xfId="24254"/>
    <cellStyle name="40% - アクセント 5 10 4 3" xfId="17847"/>
    <cellStyle name="40% - アクセント 5 10 5" xfId="7288"/>
    <cellStyle name="40% - アクセント 5 10 5 2" xfId="20103"/>
    <cellStyle name="40% - アクセント 5 10 6" xfId="13696"/>
    <cellStyle name="40% - アクセント 5 11" xfId="1309"/>
    <cellStyle name="40% - アクセント 5 11 2" xfId="3356"/>
    <cellStyle name="40% - アクセント 5 11 2 2" xfId="9779"/>
    <cellStyle name="40% - アクセント 5 11 2 2 2" xfId="22594"/>
    <cellStyle name="40% - アクセント 5 11 2 3" xfId="16187"/>
    <cellStyle name="40% - アクセント 5 11 3" xfId="5520"/>
    <cellStyle name="40% - アクセント 5 11 3 2" xfId="11933"/>
    <cellStyle name="40% - アクセント 5 11 3 2 2" xfId="24748"/>
    <cellStyle name="40% - アクセント 5 11 3 3" xfId="18341"/>
    <cellStyle name="40% - アクセント 5 11 4" xfId="7757"/>
    <cellStyle name="40% - アクセント 5 11 4 2" xfId="20572"/>
    <cellStyle name="40% - アクセント 5 11 5" xfId="14165"/>
    <cellStyle name="40% - アクセント 5 12" xfId="2350"/>
    <cellStyle name="40% - アクセント 5 12 2" xfId="8773"/>
    <cellStyle name="40% - アクセント 5 12 2 2" xfId="21588"/>
    <cellStyle name="40% - アクセント 5 12 3" xfId="15181"/>
    <cellStyle name="40% - アクセント 5 13" xfId="4483"/>
    <cellStyle name="40% - アクセント 5 13 2" xfId="10896"/>
    <cellStyle name="40% - アクセント 5 13 2 2" xfId="23711"/>
    <cellStyle name="40% - アクセント 5 13 3" xfId="17304"/>
    <cellStyle name="40% - アクセント 5 14" xfId="682"/>
    <cellStyle name="40% - アクセント 5 14 2" xfId="7144"/>
    <cellStyle name="40% - アクセント 5 14 2 2" xfId="19959"/>
    <cellStyle name="40% - アクセント 5 14 3" xfId="13552"/>
    <cellStyle name="40% - アクセント 5 15" xfId="6535"/>
    <cellStyle name="40% - アクセント 5 15 2" xfId="12948"/>
    <cellStyle name="40% - アクセント 5 15 2 2" xfId="25763"/>
    <cellStyle name="40% - アクセント 5 15 3" xfId="19356"/>
    <cellStyle name="40% - アクセント 5 16" xfId="6652"/>
    <cellStyle name="40% - アクセント 5 16 2" xfId="19467"/>
    <cellStyle name="40% - アクセント 5 17" xfId="13051"/>
    <cellStyle name="40% - アクセント 5 2" xfId="61"/>
    <cellStyle name="40% - アクセント 5 2 2" xfId="154"/>
    <cellStyle name="40% - アクセント 5 2 3" xfId="1343"/>
    <cellStyle name="40% - アクセント 5 2 4" xfId="647"/>
    <cellStyle name="40% - アクセント 5 3" xfId="202"/>
    <cellStyle name="40% - アクセント 5 3 2" xfId="604"/>
    <cellStyle name="40% - アクセント 5 3 2 2" xfId="1203"/>
    <cellStyle name="40% - アクセント 5 3 2 2 2" xfId="2243"/>
    <cellStyle name="40% - アクセント 5 3 2 2 2 2" xfId="4274"/>
    <cellStyle name="40% - アクセント 5 3 2 2 2 2 2" xfId="10694"/>
    <cellStyle name="40% - アクセント 5 3 2 2 2 2 2 2" xfId="23509"/>
    <cellStyle name="40% - アクセント 5 3 2 2 2 2 3" xfId="17102"/>
    <cellStyle name="40% - アクセント 5 3 2 2 2 3" xfId="6438"/>
    <cellStyle name="40% - アクセント 5 3 2 2 2 3 2" xfId="12851"/>
    <cellStyle name="40% - アクセント 5 3 2 2 2 3 2 2" xfId="25666"/>
    <cellStyle name="40% - アクセント 5 3 2 2 2 3 3" xfId="19259"/>
    <cellStyle name="40% - アクセント 5 3 2 2 2 4" xfId="8669"/>
    <cellStyle name="40% - アクセント 5 3 2 2 2 4 2" xfId="21484"/>
    <cellStyle name="40% - アクセント 5 3 2 2 2 5" xfId="15077"/>
    <cellStyle name="40% - アクセント 5 3 2 2 3" xfId="3252"/>
    <cellStyle name="40% - アクセント 5 3 2 2 3 2" xfId="9675"/>
    <cellStyle name="40% - アクセント 5 3 2 2 3 2 2" xfId="22490"/>
    <cellStyle name="40% - アクセント 5 3 2 2 3 3" xfId="16083"/>
    <cellStyle name="40% - アクセント 5 3 2 2 4" xfId="5416"/>
    <cellStyle name="40% - アクセント 5 3 2 2 4 2" xfId="11829"/>
    <cellStyle name="40% - アクセント 5 3 2 2 4 2 2" xfId="24644"/>
    <cellStyle name="40% - アクセント 5 3 2 2 4 3" xfId="18237"/>
    <cellStyle name="40% - アクセント 5 3 2 2 5" xfId="7656"/>
    <cellStyle name="40% - アクセント 5 3 2 2 5 2" xfId="20471"/>
    <cellStyle name="40% - アクセント 5 3 2 2 6" xfId="14064"/>
    <cellStyle name="40% - アクセント 5 3 2 3" xfId="1761"/>
    <cellStyle name="40% - アクセント 5 3 2 3 2" xfId="3792"/>
    <cellStyle name="40% - アクセント 5 3 2 3 2 2" xfId="10212"/>
    <cellStyle name="40% - アクセント 5 3 2 3 2 2 2" xfId="23027"/>
    <cellStyle name="40% - アクセント 5 3 2 3 2 3" xfId="16620"/>
    <cellStyle name="40% - アクセント 5 3 2 3 3" xfId="5956"/>
    <cellStyle name="40% - アクセント 5 3 2 3 3 2" xfId="12369"/>
    <cellStyle name="40% - アクセント 5 3 2 3 3 2 2" xfId="25184"/>
    <cellStyle name="40% - アクセント 5 3 2 3 3 3" xfId="18777"/>
    <cellStyle name="40% - アクセント 5 3 2 3 4" xfId="8187"/>
    <cellStyle name="40% - アクセント 5 3 2 3 4 2" xfId="21002"/>
    <cellStyle name="40% - アクセント 5 3 2 3 5" xfId="14595"/>
    <cellStyle name="40% - アクセント 5 3 2 4" xfId="2770"/>
    <cellStyle name="40% - アクセント 5 3 2 4 2" xfId="9193"/>
    <cellStyle name="40% - アクセント 5 3 2 4 2 2" xfId="22008"/>
    <cellStyle name="40% - アクセント 5 3 2 4 3" xfId="15601"/>
    <cellStyle name="40% - アクセント 5 3 2 5" xfId="4934"/>
    <cellStyle name="40% - アクセント 5 3 2 5 2" xfId="11347"/>
    <cellStyle name="40% - アクセント 5 3 2 5 2 2" xfId="24162"/>
    <cellStyle name="40% - アクセント 5 3 2 5 3" xfId="17755"/>
    <cellStyle name="40% - アクセント 5 3 2 6" xfId="7081"/>
    <cellStyle name="40% - アクセント 5 3 2 6 2" xfId="19896"/>
    <cellStyle name="40% - アクセント 5 3 2 7" xfId="13489"/>
    <cellStyle name="40% - アクセント 5 3 3" xfId="1026"/>
    <cellStyle name="40% - アクセント 5 3 3 2" xfId="2055"/>
    <cellStyle name="40% - アクセント 5 3 3 2 2" xfId="4086"/>
    <cellStyle name="40% - アクセント 5 3 3 2 2 2" xfId="10506"/>
    <cellStyle name="40% - アクセント 5 3 3 2 2 2 2" xfId="23321"/>
    <cellStyle name="40% - アクセント 5 3 3 2 2 3" xfId="16914"/>
    <cellStyle name="40% - アクセント 5 3 3 2 3" xfId="6250"/>
    <cellStyle name="40% - アクセント 5 3 3 2 3 2" xfId="12663"/>
    <cellStyle name="40% - アクセント 5 3 3 2 3 2 2" xfId="25478"/>
    <cellStyle name="40% - アクセント 5 3 3 2 3 3" xfId="19071"/>
    <cellStyle name="40% - アクセント 5 3 3 2 4" xfId="8481"/>
    <cellStyle name="40% - アクセント 5 3 3 2 4 2" xfId="21296"/>
    <cellStyle name="40% - アクセント 5 3 3 2 5" xfId="14889"/>
    <cellStyle name="40% - アクセント 5 3 3 3" xfId="3064"/>
    <cellStyle name="40% - アクセント 5 3 3 3 2" xfId="9487"/>
    <cellStyle name="40% - アクセント 5 3 3 3 2 2" xfId="22302"/>
    <cellStyle name="40% - アクセント 5 3 3 3 3" xfId="15895"/>
    <cellStyle name="40% - アクセント 5 3 3 4" xfId="5228"/>
    <cellStyle name="40% - アクセント 5 3 3 4 2" xfId="11641"/>
    <cellStyle name="40% - アクセント 5 3 3 4 2 2" xfId="24456"/>
    <cellStyle name="40% - アクセント 5 3 3 4 3" xfId="18049"/>
    <cellStyle name="40% - アクセント 5 3 3 5" xfId="7479"/>
    <cellStyle name="40% - アクセント 5 3 3 5 2" xfId="20294"/>
    <cellStyle name="40% - アクセント 5 3 3 6" xfId="13887"/>
    <cellStyle name="40% - アクセント 5 3 4" xfId="1576"/>
    <cellStyle name="40% - アクセント 5 3 4 2" xfId="3607"/>
    <cellStyle name="40% - アクセント 5 3 4 2 2" xfId="10027"/>
    <cellStyle name="40% - アクセント 5 3 4 2 2 2" xfId="22842"/>
    <cellStyle name="40% - アクセント 5 3 4 2 3" xfId="16435"/>
    <cellStyle name="40% - アクセント 5 3 4 3" xfId="5771"/>
    <cellStyle name="40% - アクセント 5 3 4 3 2" xfId="12184"/>
    <cellStyle name="40% - アクセント 5 3 4 3 2 2" xfId="24999"/>
    <cellStyle name="40% - アクセント 5 3 4 3 3" xfId="18592"/>
    <cellStyle name="40% - アクセント 5 3 4 4" xfId="8002"/>
    <cellStyle name="40% - アクセント 5 3 4 4 2" xfId="20817"/>
    <cellStyle name="40% - アクセント 5 3 4 5" xfId="14410"/>
    <cellStyle name="40% - アクセント 5 3 5" xfId="2585"/>
    <cellStyle name="40% - アクセント 5 3 5 2" xfId="9008"/>
    <cellStyle name="40% - アクセント 5 3 5 2 2" xfId="21823"/>
    <cellStyle name="40% - アクセント 5 3 5 3" xfId="15416"/>
    <cellStyle name="40% - アクセント 5 3 6" xfId="4749"/>
    <cellStyle name="40% - アクセント 5 3 6 2" xfId="11162"/>
    <cellStyle name="40% - アクセント 5 3 6 2 2" xfId="23977"/>
    <cellStyle name="40% - アクセント 5 3 6 3" xfId="17570"/>
    <cellStyle name="40% - アクセント 5 3 7" xfId="779"/>
    <cellStyle name="40% - アクセント 5 3 7 2" xfId="7232"/>
    <cellStyle name="40% - アクセント 5 3 7 2 2" xfId="20047"/>
    <cellStyle name="40% - アクセント 5 3 7 3" xfId="13640"/>
    <cellStyle name="40% - アクセント 5 3 8" xfId="648"/>
    <cellStyle name="40% - アクセント 5 3 9" xfId="122"/>
    <cellStyle name="40% - アクセント 5 3 9 2" xfId="6672"/>
    <cellStyle name="40% - アクセント 5 3 9 2 2" xfId="19487"/>
    <cellStyle name="40% - アクセント 5 3 9 3" xfId="13080"/>
    <cellStyle name="40% - アクセント 5 4" xfId="221"/>
    <cellStyle name="40% - アクセント 5 4 10" xfId="13135"/>
    <cellStyle name="40% - アクセント 5 4 2" xfId="313"/>
    <cellStyle name="40% - アクセント 5 4 2 2" xfId="1233"/>
    <cellStyle name="40% - アクセント 5 4 2 2 2" xfId="2273"/>
    <cellStyle name="40% - アクセント 5 4 2 2 2 2" xfId="4304"/>
    <cellStyle name="40% - アクセント 5 4 2 2 2 2 2" xfId="10724"/>
    <cellStyle name="40% - アクセント 5 4 2 2 2 2 2 2" xfId="23539"/>
    <cellStyle name="40% - アクセント 5 4 2 2 2 2 3" xfId="17132"/>
    <cellStyle name="40% - アクセント 5 4 2 2 2 3" xfId="6468"/>
    <cellStyle name="40% - アクセント 5 4 2 2 2 3 2" xfId="12881"/>
    <cellStyle name="40% - アクセント 5 4 2 2 2 3 2 2" xfId="25696"/>
    <cellStyle name="40% - アクセント 5 4 2 2 2 3 3" xfId="19289"/>
    <cellStyle name="40% - アクセント 5 4 2 2 2 4" xfId="8699"/>
    <cellStyle name="40% - アクセント 5 4 2 2 2 4 2" xfId="21514"/>
    <cellStyle name="40% - アクセント 5 4 2 2 2 5" xfId="15107"/>
    <cellStyle name="40% - アクセント 5 4 2 2 3" xfId="3282"/>
    <cellStyle name="40% - アクセント 5 4 2 2 3 2" xfId="9705"/>
    <cellStyle name="40% - アクセント 5 4 2 2 3 2 2" xfId="22520"/>
    <cellStyle name="40% - アクセント 5 4 2 2 3 3" xfId="16113"/>
    <cellStyle name="40% - アクセント 5 4 2 2 4" xfId="5446"/>
    <cellStyle name="40% - アクセント 5 4 2 2 4 2" xfId="11859"/>
    <cellStyle name="40% - アクセント 5 4 2 2 4 2 2" xfId="24674"/>
    <cellStyle name="40% - アクセント 5 4 2 2 4 3" xfId="18267"/>
    <cellStyle name="40% - アクセント 5 4 2 2 5" xfId="7686"/>
    <cellStyle name="40% - アクセント 5 4 2 2 5 2" xfId="20501"/>
    <cellStyle name="40% - アクセント 5 4 2 2 6" xfId="14094"/>
    <cellStyle name="40% - アクセント 5 4 2 3" xfId="1791"/>
    <cellStyle name="40% - アクセント 5 4 2 3 2" xfId="3822"/>
    <cellStyle name="40% - アクセント 5 4 2 3 2 2" xfId="10242"/>
    <cellStyle name="40% - アクセント 5 4 2 3 2 2 2" xfId="23057"/>
    <cellStyle name="40% - アクセント 5 4 2 3 2 3" xfId="16650"/>
    <cellStyle name="40% - アクセント 5 4 2 3 3" xfId="5986"/>
    <cellStyle name="40% - アクセント 5 4 2 3 3 2" xfId="12399"/>
    <cellStyle name="40% - アクセント 5 4 2 3 3 2 2" xfId="25214"/>
    <cellStyle name="40% - アクセント 5 4 2 3 3 3" xfId="18807"/>
    <cellStyle name="40% - アクセント 5 4 2 3 4" xfId="8217"/>
    <cellStyle name="40% - アクセント 5 4 2 3 4 2" xfId="21032"/>
    <cellStyle name="40% - アクセント 5 4 2 3 5" xfId="14625"/>
    <cellStyle name="40% - アクセント 5 4 2 4" xfId="2800"/>
    <cellStyle name="40% - アクセント 5 4 2 4 2" xfId="9223"/>
    <cellStyle name="40% - アクセント 5 4 2 4 2 2" xfId="22038"/>
    <cellStyle name="40% - アクセント 5 4 2 4 3" xfId="15631"/>
    <cellStyle name="40% - アクセント 5 4 2 5" xfId="4964"/>
    <cellStyle name="40% - アクセント 5 4 2 5 2" xfId="11377"/>
    <cellStyle name="40% - アクセント 5 4 2 5 2 2" xfId="24192"/>
    <cellStyle name="40% - アクセント 5 4 2 5 3" xfId="17785"/>
    <cellStyle name="40% - アクセント 5 4 2 6" xfId="6804"/>
    <cellStyle name="40% - アクセント 5 4 2 6 2" xfId="19619"/>
    <cellStyle name="40% - アクセント 5 4 2 7" xfId="13212"/>
    <cellStyle name="40% - アクセント 5 4 3" xfId="375"/>
    <cellStyle name="40% - アクセント 5 4 3 2" xfId="2085"/>
    <cellStyle name="40% - アクセント 5 4 3 2 2" xfId="4116"/>
    <cellStyle name="40% - アクセント 5 4 3 2 2 2" xfId="10536"/>
    <cellStyle name="40% - アクセント 5 4 3 2 2 2 2" xfId="23351"/>
    <cellStyle name="40% - アクセント 5 4 3 2 2 3" xfId="16944"/>
    <cellStyle name="40% - アクセント 5 4 3 2 3" xfId="6280"/>
    <cellStyle name="40% - アクセント 5 4 3 2 3 2" xfId="12693"/>
    <cellStyle name="40% - アクセント 5 4 3 2 3 2 2" xfId="25508"/>
    <cellStyle name="40% - アクセント 5 4 3 2 3 3" xfId="19101"/>
    <cellStyle name="40% - アクセント 5 4 3 2 4" xfId="8511"/>
    <cellStyle name="40% - アクセント 5 4 3 2 4 2" xfId="21326"/>
    <cellStyle name="40% - アクセント 5 4 3 2 5" xfId="14919"/>
    <cellStyle name="40% - アクセント 5 4 3 3" xfId="3094"/>
    <cellStyle name="40% - アクセント 5 4 3 3 2" xfId="9517"/>
    <cellStyle name="40% - アクセント 5 4 3 3 2 2" xfId="22332"/>
    <cellStyle name="40% - アクセント 5 4 3 3 3" xfId="15925"/>
    <cellStyle name="40% - アクセント 5 4 3 4" xfId="5258"/>
    <cellStyle name="40% - アクセント 5 4 3 4 2" xfId="11671"/>
    <cellStyle name="40% - アクセント 5 4 3 4 2 2" xfId="24486"/>
    <cellStyle name="40% - アクセント 5 4 3 4 3" xfId="18079"/>
    <cellStyle name="40% - アクセント 5 4 3 5" xfId="6866"/>
    <cellStyle name="40% - アクセント 5 4 3 5 2" xfId="19681"/>
    <cellStyle name="40% - アクセント 5 4 3 6" xfId="13274"/>
    <cellStyle name="40% - アクセント 5 4 4" xfId="1605"/>
    <cellStyle name="40% - アクセント 5 4 4 2" xfId="3636"/>
    <cellStyle name="40% - アクセント 5 4 4 2 2" xfId="10056"/>
    <cellStyle name="40% - アクセント 5 4 4 2 2 2" xfId="22871"/>
    <cellStyle name="40% - アクセント 5 4 4 2 3" xfId="16464"/>
    <cellStyle name="40% - アクセント 5 4 4 3" xfId="5800"/>
    <cellStyle name="40% - アクセント 5 4 4 3 2" xfId="12213"/>
    <cellStyle name="40% - アクセント 5 4 4 3 2 2" xfId="25028"/>
    <cellStyle name="40% - アクセント 5 4 4 3 3" xfId="18621"/>
    <cellStyle name="40% - アクセント 5 4 4 4" xfId="8031"/>
    <cellStyle name="40% - アクセント 5 4 4 4 2" xfId="20846"/>
    <cellStyle name="40% - アクセント 5 4 4 5" xfId="14439"/>
    <cellStyle name="40% - アクセント 5 4 5" xfId="2614"/>
    <cellStyle name="40% - アクセント 5 4 5 2" xfId="9037"/>
    <cellStyle name="40% - アクセント 5 4 5 2 2" xfId="21852"/>
    <cellStyle name="40% - アクセント 5 4 5 3" xfId="15445"/>
    <cellStyle name="40% - アクセント 5 4 6" xfId="4778"/>
    <cellStyle name="40% - アクセント 5 4 6 2" xfId="11191"/>
    <cellStyle name="40% - アクセント 5 4 6 2 2" xfId="24006"/>
    <cellStyle name="40% - アクセント 5 4 6 3" xfId="17599"/>
    <cellStyle name="40% - アクセント 5 4 7" xfId="790"/>
    <cellStyle name="40% - アクセント 5 4 7 2" xfId="7243"/>
    <cellStyle name="40% - アクセント 5 4 7 2 2" xfId="20058"/>
    <cellStyle name="40% - アクセント 5 4 7 3" xfId="13651"/>
    <cellStyle name="40% - アクセント 5 4 8" xfId="6562"/>
    <cellStyle name="40% - アクセント 5 4 8 2" xfId="12975"/>
    <cellStyle name="40% - アクセント 5 4 8 2 2" xfId="25790"/>
    <cellStyle name="40% - アクセント 5 4 8 3" xfId="19383"/>
    <cellStyle name="40% - アクセント 5 4 9" xfId="6727"/>
    <cellStyle name="40% - アクセント 5 4 9 2" xfId="19542"/>
    <cellStyle name="40% - アクセント 5 5" xfId="253"/>
    <cellStyle name="40% - アクセント 5 5 2" xfId="572"/>
    <cellStyle name="40% - アクセント 5 5 2 2" xfId="1162"/>
    <cellStyle name="40% - アクセント 5 5 2 2 2" xfId="2202"/>
    <cellStyle name="40% - アクセント 5 5 2 2 2 2" xfId="4233"/>
    <cellStyle name="40% - アクセント 5 5 2 2 2 2 2" xfId="10653"/>
    <cellStyle name="40% - アクセント 5 5 2 2 2 2 2 2" xfId="23468"/>
    <cellStyle name="40% - アクセント 5 5 2 2 2 2 3" xfId="17061"/>
    <cellStyle name="40% - アクセント 5 5 2 2 2 3" xfId="6397"/>
    <cellStyle name="40% - アクセント 5 5 2 2 2 3 2" xfId="12810"/>
    <cellStyle name="40% - アクセント 5 5 2 2 2 3 2 2" xfId="25625"/>
    <cellStyle name="40% - アクセント 5 5 2 2 2 3 3" xfId="19218"/>
    <cellStyle name="40% - アクセント 5 5 2 2 2 4" xfId="8628"/>
    <cellStyle name="40% - アクセント 5 5 2 2 2 4 2" xfId="21443"/>
    <cellStyle name="40% - アクセント 5 5 2 2 2 5" xfId="15036"/>
    <cellStyle name="40% - アクセント 5 5 2 2 3" xfId="3211"/>
    <cellStyle name="40% - アクセント 5 5 2 2 3 2" xfId="9634"/>
    <cellStyle name="40% - アクセント 5 5 2 2 3 2 2" xfId="22449"/>
    <cellStyle name="40% - アクセント 5 5 2 2 3 3" xfId="16042"/>
    <cellStyle name="40% - アクセント 5 5 2 2 4" xfId="5375"/>
    <cellStyle name="40% - アクセント 5 5 2 2 4 2" xfId="11788"/>
    <cellStyle name="40% - アクセント 5 5 2 2 4 2 2" xfId="24603"/>
    <cellStyle name="40% - アクセント 5 5 2 2 4 3" xfId="18196"/>
    <cellStyle name="40% - アクセント 5 5 2 2 5" xfId="7615"/>
    <cellStyle name="40% - アクセント 5 5 2 2 5 2" xfId="20430"/>
    <cellStyle name="40% - アクセント 5 5 2 2 6" xfId="14023"/>
    <cellStyle name="40% - アクセント 5 5 2 3" xfId="1720"/>
    <cellStyle name="40% - アクセント 5 5 2 3 2" xfId="3751"/>
    <cellStyle name="40% - アクセント 5 5 2 3 2 2" xfId="10171"/>
    <cellStyle name="40% - アクセント 5 5 2 3 2 2 2" xfId="22986"/>
    <cellStyle name="40% - アクセント 5 5 2 3 2 3" xfId="16579"/>
    <cellStyle name="40% - アクセント 5 5 2 3 3" xfId="5915"/>
    <cellStyle name="40% - アクセント 5 5 2 3 3 2" xfId="12328"/>
    <cellStyle name="40% - アクセント 5 5 2 3 3 2 2" xfId="25143"/>
    <cellStyle name="40% - アクセント 5 5 2 3 3 3" xfId="18736"/>
    <cellStyle name="40% - アクセント 5 5 2 3 4" xfId="8146"/>
    <cellStyle name="40% - アクセント 5 5 2 3 4 2" xfId="20961"/>
    <cellStyle name="40% - アクセント 5 5 2 3 5" xfId="14554"/>
    <cellStyle name="40% - アクセント 5 5 2 4" xfId="2729"/>
    <cellStyle name="40% - アクセント 5 5 2 4 2" xfId="9152"/>
    <cellStyle name="40% - アクセント 5 5 2 4 2 2" xfId="21967"/>
    <cellStyle name="40% - アクセント 5 5 2 4 3" xfId="15560"/>
    <cellStyle name="40% - アクセント 5 5 2 5" xfId="4893"/>
    <cellStyle name="40% - アクセント 5 5 2 5 2" xfId="11306"/>
    <cellStyle name="40% - アクセント 5 5 2 5 2 2" xfId="24121"/>
    <cellStyle name="40% - アクセント 5 5 2 5 3" xfId="17714"/>
    <cellStyle name="40% - アクセント 5 5 2 6" xfId="7049"/>
    <cellStyle name="40% - アクセント 5 5 2 6 2" xfId="19864"/>
    <cellStyle name="40% - アクセント 5 5 2 7" xfId="13457"/>
    <cellStyle name="40% - アクセント 5 5 3" xfId="992"/>
    <cellStyle name="40% - アクセント 5 5 3 2" xfId="2014"/>
    <cellStyle name="40% - アクセント 5 5 3 2 2" xfId="4045"/>
    <cellStyle name="40% - アクセント 5 5 3 2 2 2" xfId="10465"/>
    <cellStyle name="40% - アクセント 5 5 3 2 2 2 2" xfId="23280"/>
    <cellStyle name="40% - アクセント 5 5 3 2 2 3" xfId="16873"/>
    <cellStyle name="40% - アクセント 5 5 3 2 3" xfId="6209"/>
    <cellStyle name="40% - アクセント 5 5 3 2 3 2" xfId="12622"/>
    <cellStyle name="40% - アクセント 5 5 3 2 3 2 2" xfId="25437"/>
    <cellStyle name="40% - アクセント 5 5 3 2 3 3" xfId="19030"/>
    <cellStyle name="40% - アクセント 5 5 3 2 4" xfId="8440"/>
    <cellStyle name="40% - アクセント 5 5 3 2 4 2" xfId="21255"/>
    <cellStyle name="40% - アクセント 5 5 3 2 5" xfId="14848"/>
    <cellStyle name="40% - アクセント 5 5 3 3" xfId="3023"/>
    <cellStyle name="40% - アクセント 5 5 3 3 2" xfId="9446"/>
    <cellStyle name="40% - アクセント 5 5 3 3 2 2" xfId="22261"/>
    <cellStyle name="40% - アクセント 5 5 3 3 3" xfId="15854"/>
    <cellStyle name="40% - アクセント 5 5 3 4" xfId="5187"/>
    <cellStyle name="40% - アクセント 5 5 3 4 2" xfId="11600"/>
    <cellStyle name="40% - アクセント 5 5 3 4 2 2" xfId="24415"/>
    <cellStyle name="40% - アクセント 5 5 3 4 3" xfId="18008"/>
    <cellStyle name="40% - アクセント 5 5 3 5" xfId="7445"/>
    <cellStyle name="40% - アクセント 5 5 3 5 2" xfId="20260"/>
    <cellStyle name="40% - アクセント 5 5 3 6" xfId="13853"/>
    <cellStyle name="40% - アクセント 5 5 4" xfId="1534"/>
    <cellStyle name="40% - アクセント 5 5 4 2" xfId="3566"/>
    <cellStyle name="40% - アクセント 5 5 4 2 2" xfId="9986"/>
    <cellStyle name="40% - アクセント 5 5 4 2 2 2" xfId="22801"/>
    <cellStyle name="40% - アクセント 5 5 4 2 3" xfId="16394"/>
    <cellStyle name="40% - アクセント 5 5 4 3" xfId="5730"/>
    <cellStyle name="40% - アクセント 5 5 4 3 2" xfId="12143"/>
    <cellStyle name="40% - アクセント 5 5 4 3 2 2" xfId="24958"/>
    <cellStyle name="40% - アクセント 5 5 4 3 3" xfId="18551"/>
    <cellStyle name="40% - アクセント 5 5 4 4" xfId="7961"/>
    <cellStyle name="40% - アクセント 5 5 4 4 2" xfId="20776"/>
    <cellStyle name="40% - アクセント 5 5 4 5" xfId="14369"/>
    <cellStyle name="40% - アクセント 5 5 5" xfId="2544"/>
    <cellStyle name="40% - アクセント 5 5 5 2" xfId="8967"/>
    <cellStyle name="40% - アクセント 5 5 5 2 2" xfId="21782"/>
    <cellStyle name="40% - アクセント 5 5 5 3" xfId="15375"/>
    <cellStyle name="40% - アクセント 5 5 6" xfId="4708"/>
    <cellStyle name="40% - アクセント 5 5 6 2" xfId="11121"/>
    <cellStyle name="40% - アクセント 5 5 6 2 2" xfId="23936"/>
    <cellStyle name="40% - アクセント 5 5 6 3" xfId="17529"/>
    <cellStyle name="40% - アクセント 5 5 7" xfId="6754"/>
    <cellStyle name="40% - アクセント 5 5 7 2" xfId="19569"/>
    <cellStyle name="40% - アクセント 5 5 8" xfId="13162"/>
    <cellStyle name="40% - アクセント 5 6" xfId="348"/>
    <cellStyle name="40% - アクセント 5 6 2" xfId="536"/>
    <cellStyle name="40% - アクセント 5 6 2 2" xfId="1125"/>
    <cellStyle name="40% - アクセント 5 6 2 2 2" xfId="2165"/>
    <cellStyle name="40% - アクセント 5 6 2 2 2 2" xfId="4196"/>
    <cellStyle name="40% - アクセント 5 6 2 2 2 2 2" xfId="10616"/>
    <cellStyle name="40% - アクセント 5 6 2 2 2 2 2 2" xfId="23431"/>
    <cellStyle name="40% - アクセント 5 6 2 2 2 2 3" xfId="17024"/>
    <cellStyle name="40% - アクセント 5 6 2 2 2 3" xfId="6360"/>
    <cellStyle name="40% - アクセント 5 6 2 2 2 3 2" xfId="12773"/>
    <cellStyle name="40% - アクセント 5 6 2 2 2 3 2 2" xfId="25588"/>
    <cellStyle name="40% - アクセント 5 6 2 2 2 3 3" xfId="19181"/>
    <cellStyle name="40% - アクセント 5 6 2 2 2 4" xfId="8591"/>
    <cellStyle name="40% - アクセント 5 6 2 2 2 4 2" xfId="21406"/>
    <cellStyle name="40% - アクセント 5 6 2 2 2 5" xfId="14999"/>
    <cellStyle name="40% - アクセント 5 6 2 2 3" xfId="3174"/>
    <cellStyle name="40% - アクセント 5 6 2 2 3 2" xfId="9597"/>
    <cellStyle name="40% - アクセント 5 6 2 2 3 2 2" xfId="22412"/>
    <cellStyle name="40% - アクセント 5 6 2 2 3 3" xfId="16005"/>
    <cellStyle name="40% - アクセント 5 6 2 2 4" xfId="5338"/>
    <cellStyle name="40% - アクセント 5 6 2 2 4 2" xfId="11751"/>
    <cellStyle name="40% - アクセント 5 6 2 2 4 2 2" xfId="24566"/>
    <cellStyle name="40% - アクセント 5 6 2 2 4 3" xfId="18159"/>
    <cellStyle name="40% - アクセント 5 6 2 2 5" xfId="7578"/>
    <cellStyle name="40% - アクセント 5 6 2 2 5 2" xfId="20393"/>
    <cellStyle name="40% - アクセント 5 6 2 2 6" xfId="13986"/>
    <cellStyle name="40% - アクセント 5 6 2 3" xfId="1683"/>
    <cellStyle name="40% - アクセント 5 6 2 3 2" xfId="3714"/>
    <cellStyle name="40% - アクセント 5 6 2 3 2 2" xfId="10134"/>
    <cellStyle name="40% - アクセント 5 6 2 3 2 2 2" xfId="22949"/>
    <cellStyle name="40% - アクセント 5 6 2 3 2 3" xfId="16542"/>
    <cellStyle name="40% - アクセント 5 6 2 3 3" xfId="5878"/>
    <cellStyle name="40% - アクセント 5 6 2 3 3 2" xfId="12291"/>
    <cellStyle name="40% - アクセント 5 6 2 3 3 2 2" xfId="25106"/>
    <cellStyle name="40% - アクセント 5 6 2 3 3 3" xfId="18699"/>
    <cellStyle name="40% - アクセント 5 6 2 3 4" xfId="8109"/>
    <cellStyle name="40% - アクセント 5 6 2 3 4 2" xfId="20924"/>
    <cellStyle name="40% - アクセント 5 6 2 3 5" xfId="14517"/>
    <cellStyle name="40% - アクセント 5 6 2 4" xfId="2692"/>
    <cellStyle name="40% - アクセント 5 6 2 4 2" xfId="9115"/>
    <cellStyle name="40% - アクセント 5 6 2 4 2 2" xfId="21930"/>
    <cellStyle name="40% - アクセント 5 6 2 4 3" xfId="15523"/>
    <cellStyle name="40% - アクセント 5 6 2 5" xfId="4856"/>
    <cellStyle name="40% - アクセント 5 6 2 5 2" xfId="11269"/>
    <cellStyle name="40% - アクセント 5 6 2 5 2 2" xfId="24084"/>
    <cellStyle name="40% - アクセント 5 6 2 5 3" xfId="17677"/>
    <cellStyle name="40% - アクセント 5 6 2 6" xfId="7013"/>
    <cellStyle name="40% - アクセント 5 6 2 6 2" xfId="19828"/>
    <cellStyle name="40% - アクセント 5 6 2 7" xfId="13421"/>
    <cellStyle name="40% - アクセント 5 6 3" xfId="952"/>
    <cellStyle name="40% - アクセント 5 6 3 2" xfId="1974"/>
    <cellStyle name="40% - アクセント 5 6 3 2 2" xfId="4005"/>
    <cellStyle name="40% - アクセント 5 6 3 2 2 2" xfId="10425"/>
    <cellStyle name="40% - アクセント 5 6 3 2 2 2 2" xfId="23240"/>
    <cellStyle name="40% - アクセント 5 6 3 2 2 3" xfId="16833"/>
    <cellStyle name="40% - アクセント 5 6 3 2 3" xfId="6169"/>
    <cellStyle name="40% - アクセント 5 6 3 2 3 2" xfId="12582"/>
    <cellStyle name="40% - アクセント 5 6 3 2 3 2 2" xfId="25397"/>
    <cellStyle name="40% - アクセント 5 6 3 2 3 3" xfId="18990"/>
    <cellStyle name="40% - アクセント 5 6 3 2 4" xfId="8400"/>
    <cellStyle name="40% - アクセント 5 6 3 2 4 2" xfId="21215"/>
    <cellStyle name="40% - アクセント 5 6 3 2 5" xfId="14808"/>
    <cellStyle name="40% - アクセント 5 6 3 3" xfId="2983"/>
    <cellStyle name="40% - アクセント 5 6 3 3 2" xfId="9406"/>
    <cellStyle name="40% - アクセント 5 6 3 3 2 2" xfId="22221"/>
    <cellStyle name="40% - アクセント 5 6 3 3 3" xfId="15814"/>
    <cellStyle name="40% - アクセント 5 6 3 4" xfId="5147"/>
    <cellStyle name="40% - アクセント 5 6 3 4 2" xfId="11560"/>
    <cellStyle name="40% - アクセント 5 6 3 4 2 2" xfId="24375"/>
    <cellStyle name="40% - アクセント 5 6 3 4 3" xfId="17968"/>
    <cellStyle name="40% - アクセント 5 6 3 5" xfId="7405"/>
    <cellStyle name="40% - アクセント 5 6 3 5 2" xfId="20220"/>
    <cellStyle name="40% - アクセント 5 6 3 6" xfId="13813"/>
    <cellStyle name="40% - アクセント 5 6 4" xfId="1495"/>
    <cellStyle name="40% - アクセント 5 6 4 2" xfId="3527"/>
    <cellStyle name="40% - アクセント 5 6 4 2 2" xfId="9947"/>
    <cellStyle name="40% - アクセント 5 6 4 2 2 2" xfId="22762"/>
    <cellStyle name="40% - アクセント 5 6 4 2 3" xfId="16355"/>
    <cellStyle name="40% - アクセント 5 6 4 3" xfId="5691"/>
    <cellStyle name="40% - アクセント 5 6 4 3 2" xfId="12104"/>
    <cellStyle name="40% - アクセント 5 6 4 3 2 2" xfId="24919"/>
    <cellStyle name="40% - アクセント 5 6 4 3 3" xfId="18512"/>
    <cellStyle name="40% - アクセント 5 6 4 4" xfId="7922"/>
    <cellStyle name="40% - アクセント 5 6 4 4 2" xfId="20737"/>
    <cellStyle name="40% - アクセント 5 6 4 5" xfId="14330"/>
    <cellStyle name="40% - アクセント 5 6 5" xfId="2505"/>
    <cellStyle name="40% - アクセント 5 6 5 2" xfId="8928"/>
    <cellStyle name="40% - アクセント 5 6 5 2 2" xfId="21743"/>
    <cellStyle name="40% - アクセント 5 6 5 3" xfId="15336"/>
    <cellStyle name="40% - アクセント 5 6 6" xfId="4669"/>
    <cellStyle name="40% - アクセント 5 6 6 2" xfId="11082"/>
    <cellStyle name="40% - アクセント 5 6 6 2 2" xfId="23897"/>
    <cellStyle name="40% - アクセント 5 6 6 3" xfId="17490"/>
    <cellStyle name="40% - アクセント 5 6 7" xfId="6839"/>
    <cellStyle name="40% - アクセント 5 6 7 2" xfId="19654"/>
    <cellStyle name="40% - アクセント 5 6 8" xfId="13247"/>
    <cellStyle name="40% - アクセント 5 7" xfId="407"/>
    <cellStyle name="40% - アクセント 5 7 2" xfId="906"/>
    <cellStyle name="40% - アクセント 5 7 2 2" xfId="1928"/>
    <cellStyle name="40% - アクセント 5 7 2 2 2" xfId="3959"/>
    <cellStyle name="40% - アクセント 5 7 2 2 2 2" xfId="10379"/>
    <cellStyle name="40% - アクセント 5 7 2 2 2 2 2" xfId="23194"/>
    <cellStyle name="40% - アクセント 5 7 2 2 2 3" xfId="16787"/>
    <cellStyle name="40% - アクセント 5 7 2 2 3" xfId="6123"/>
    <cellStyle name="40% - アクセント 5 7 2 2 3 2" xfId="12536"/>
    <cellStyle name="40% - アクセント 5 7 2 2 3 2 2" xfId="25351"/>
    <cellStyle name="40% - アクセント 5 7 2 2 3 3" xfId="18944"/>
    <cellStyle name="40% - アクセント 5 7 2 2 4" xfId="8354"/>
    <cellStyle name="40% - アクセント 5 7 2 2 4 2" xfId="21169"/>
    <cellStyle name="40% - アクセント 5 7 2 2 5" xfId="14762"/>
    <cellStyle name="40% - アクセント 5 7 2 3" xfId="2937"/>
    <cellStyle name="40% - アクセント 5 7 2 3 2" xfId="9360"/>
    <cellStyle name="40% - アクセント 5 7 2 3 2 2" xfId="22175"/>
    <cellStyle name="40% - アクセント 5 7 2 3 3" xfId="15768"/>
    <cellStyle name="40% - アクセント 5 7 2 4" xfId="5101"/>
    <cellStyle name="40% - アクセント 5 7 2 4 2" xfId="11514"/>
    <cellStyle name="40% - アクセント 5 7 2 4 2 2" xfId="24329"/>
    <cellStyle name="40% - アクセント 5 7 2 4 3" xfId="17922"/>
    <cellStyle name="40% - アクセント 5 7 2 5" xfId="7359"/>
    <cellStyle name="40% - アクセント 5 7 2 5 2" xfId="20174"/>
    <cellStyle name="40% - アクセント 5 7 2 6" xfId="13767"/>
    <cellStyle name="40% - アクセント 5 7 3" xfId="1449"/>
    <cellStyle name="40% - アクセント 5 7 3 2" xfId="3481"/>
    <cellStyle name="40% - アクセント 5 7 3 2 2" xfId="9901"/>
    <cellStyle name="40% - アクセント 5 7 3 2 2 2" xfId="22716"/>
    <cellStyle name="40% - アクセント 5 7 3 2 3" xfId="16309"/>
    <cellStyle name="40% - アクセント 5 7 3 3" xfId="5645"/>
    <cellStyle name="40% - アクセント 5 7 3 3 2" xfId="12058"/>
    <cellStyle name="40% - アクセント 5 7 3 3 2 2" xfId="24873"/>
    <cellStyle name="40% - アクセント 5 7 3 3 3" xfId="18466"/>
    <cellStyle name="40% - アクセント 5 7 3 4" xfId="7876"/>
    <cellStyle name="40% - アクセント 5 7 3 4 2" xfId="20691"/>
    <cellStyle name="40% - アクセント 5 7 3 5" xfId="14284"/>
    <cellStyle name="40% - アクセント 5 7 4" xfId="2459"/>
    <cellStyle name="40% - アクセント 5 7 4 2" xfId="8882"/>
    <cellStyle name="40% - アクセント 5 7 4 2 2" xfId="21697"/>
    <cellStyle name="40% - アクセント 5 7 4 3" xfId="15290"/>
    <cellStyle name="40% - アクセント 5 7 5" xfId="4623"/>
    <cellStyle name="40% - アクセント 5 7 5 2" xfId="11036"/>
    <cellStyle name="40% - アクセント 5 7 5 2 2" xfId="23851"/>
    <cellStyle name="40% - アクセント 5 7 5 3" xfId="17444"/>
    <cellStyle name="40% - アクセント 5 7 6" xfId="6892"/>
    <cellStyle name="40% - アクセント 5 7 6 2" xfId="19707"/>
    <cellStyle name="40% - アクセント 5 7 7" xfId="13300"/>
    <cellStyle name="40% - アクセント 5 8" xfId="489"/>
    <cellStyle name="40% - アクセント 5 8 2" xfId="1074"/>
    <cellStyle name="40% - アクセント 5 8 2 2" xfId="2114"/>
    <cellStyle name="40% - アクセント 5 8 2 2 2" xfId="4145"/>
    <cellStyle name="40% - アクセント 5 8 2 2 2 2" xfId="10565"/>
    <cellStyle name="40% - アクセント 5 8 2 2 2 2 2" xfId="23380"/>
    <cellStyle name="40% - アクセント 5 8 2 2 2 3" xfId="16973"/>
    <cellStyle name="40% - アクセント 5 8 2 2 3" xfId="6309"/>
    <cellStyle name="40% - アクセント 5 8 2 2 3 2" xfId="12722"/>
    <cellStyle name="40% - アクセント 5 8 2 2 3 2 2" xfId="25537"/>
    <cellStyle name="40% - アクセント 5 8 2 2 3 3" xfId="19130"/>
    <cellStyle name="40% - アクセント 5 8 2 2 4" xfId="8540"/>
    <cellStyle name="40% - アクセント 5 8 2 2 4 2" xfId="21355"/>
    <cellStyle name="40% - アクセント 5 8 2 2 5" xfId="14948"/>
    <cellStyle name="40% - アクセント 5 8 2 3" xfId="3123"/>
    <cellStyle name="40% - アクセント 5 8 2 3 2" xfId="9546"/>
    <cellStyle name="40% - アクセント 5 8 2 3 2 2" xfId="22361"/>
    <cellStyle name="40% - アクセント 5 8 2 3 3" xfId="15954"/>
    <cellStyle name="40% - アクセント 5 8 2 4" xfId="5287"/>
    <cellStyle name="40% - アクセント 5 8 2 4 2" xfId="11700"/>
    <cellStyle name="40% - アクセント 5 8 2 4 2 2" xfId="24515"/>
    <cellStyle name="40% - アクセント 5 8 2 4 3" xfId="18108"/>
    <cellStyle name="40% - アクセント 5 8 2 5" xfId="7527"/>
    <cellStyle name="40% - アクセント 5 8 2 5 2" xfId="20342"/>
    <cellStyle name="40% - アクセント 5 8 2 6" xfId="13935"/>
    <cellStyle name="40% - アクセント 5 8 3" xfId="1632"/>
    <cellStyle name="40% - アクセント 5 8 3 2" xfId="3663"/>
    <cellStyle name="40% - アクセント 5 8 3 2 2" xfId="10083"/>
    <cellStyle name="40% - アクセント 5 8 3 2 2 2" xfId="22898"/>
    <cellStyle name="40% - アクセント 5 8 3 2 3" xfId="16491"/>
    <cellStyle name="40% - アクセント 5 8 3 3" xfId="5827"/>
    <cellStyle name="40% - アクセント 5 8 3 3 2" xfId="12240"/>
    <cellStyle name="40% - アクセント 5 8 3 3 2 2" xfId="25055"/>
    <cellStyle name="40% - アクセント 5 8 3 3 3" xfId="18648"/>
    <cellStyle name="40% - アクセント 5 8 3 4" xfId="8058"/>
    <cellStyle name="40% - アクセント 5 8 3 4 2" xfId="20873"/>
    <cellStyle name="40% - アクセント 5 8 3 5" xfId="14466"/>
    <cellStyle name="40% - アクセント 5 8 4" xfId="2641"/>
    <cellStyle name="40% - アクセント 5 8 4 2" xfId="9064"/>
    <cellStyle name="40% - アクセント 5 8 4 2 2" xfId="21879"/>
    <cellStyle name="40% - アクセント 5 8 4 3" xfId="15472"/>
    <cellStyle name="40% - アクセント 5 8 5" xfId="4805"/>
    <cellStyle name="40% - アクセント 5 8 5 2" xfId="11218"/>
    <cellStyle name="40% - アクセント 5 8 5 2 2" xfId="24033"/>
    <cellStyle name="40% - アクセント 5 8 5 3" xfId="17626"/>
    <cellStyle name="40% - アクセント 5 8 6" xfId="6966"/>
    <cellStyle name="40% - アクセント 5 8 6 2" xfId="19781"/>
    <cellStyle name="40% - アクセント 5 8 7" xfId="13374"/>
    <cellStyle name="40% - アクセント 5 9" xfId="750"/>
    <cellStyle name="40% - アクセント 5 9 2" xfId="883"/>
    <cellStyle name="40% - アクセント 5 9 2 2" xfId="1905"/>
    <cellStyle name="40% - アクセント 5 9 2 2 2" xfId="3936"/>
    <cellStyle name="40% - アクセント 5 9 2 2 2 2" xfId="10356"/>
    <cellStyle name="40% - アクセント 5 9 2 2 2 2 2" xfId="23171"/>
    <cellStyle name="40% - アクセント 5 9 2 2 2 3" xfId="16764"/>
    <cellStyle name="40% - アクセント 5 9 2 2 3" xfId="6100"/>
    <cellStyle name="40% - アクセント 5 9 2 2 3 2" xfId="12513"/>
    <cellStyle name="40% - アクセント 5 9 2 2 3 2 2" xfId="25328"/>
    <cellStyle name="40% - アクセント 5 9 2 2 3 3" xfId="18921"/>
    <cellStyle name="40% - アクセント 5 9 2 2 4" xfId="8331"/>
    <cellStyle name="40% - アクセント 5 9 2 2 4 2" xfId="21146"/>
    <cellStyle name="40% - アクセント 5 9 2 2 5" xfId="14739"/>
    <cellStyle name="40% - アクセント 5 9 2 3" xfId="2914"/>
    <cellStyle name="40% - アクセント 5 9 2 3 2" xfId="9337"/>
    <cellStyle name="40% - アクセント 5 9 2 3 2 2" xfId="22152"/>
    <cellStyle name="40% - アクセント 5 9 2 3 3" xfId="15745"/>
    <cellStyle name="40% - アクセント 5 9 2 4" xfId="5078"/>
    <cellStyle name="40% - アクセント 5 9 2 4 2" xfId="11491"/>
    <cellStyle name="40% - アクセント 5 9 2 4 2 2" xfId="24306"/>
    <cellStyle name="40% - アクセント 5 9 2 4 3" xfId="17899"/>
    <cellStyle name="40% - アクセント 5 9 2 5" xfId="7336"/>
    <cellStyle name="40% - アクセント 5 9 2 5 2" xfId="20151"/>
    <cellStyle name="40% - アクセント 5 9 2 6" xfId="13744"/>
    <cellStyle name="40% - アクセント 5 9 3" xfId="1426"/>
    <cellStyle name="40% - アクセント 5 9 3 2" xfId="3458"/>
    <cellStyle name="40% - アクセント 5 9 3 2 2" xfId="9878"/>
    <cellStyle name="40% - アクセント 5 9 3 2 2 2" xfId="22693"/>
    <cellStyle name="40% - アクセント 5 9 3 2 3" xfId="16286"/>
    <cellStyle name="40% - アクセント 5 9 3 3" xfId="5622"/>
    <cellStyle name="40% - アクセント 5 9 3 3 2" xfId="12035"/>
    <cellStyle name="40% - アクセント 5 9 3 3 2 2" xfId="24850"/>
    <cellStyle name="40% - アクセント 5 9 3 3 3" xfId="18443"/>
    <cellStyle name="40% - アクセント 5 9 3 4" xfId="7853"/>
    <cellStyle name="40% - アクセント 5 9 3 4 2" xfId="20668"/>
    <cellStyle name="40% - アクセント 5 9 3 5" xfId="14261"/>
    <cellStyle name="40% - アクセント 5 9 4" xfId="2436"/>
    <cellStyle name="40% - アクセント 5 9 4 2" xfId="8859"/>
    <cellStyle name="40% - アクセント 5 9 4 2 2" xfId="21674"/>
    <cellStyle name="40% - アクセント 5 9 4 3" xfId="15267"/>
    <cellStyle name="40% - アクセント 5 9 5" xfId="4600"/>
    <cellStyle name="40% - アクセント 5 9 5 2" xfId="11013"/>
    <cellStyle name="40% - アクセント 5 9 5 2 2" xfId="23828"/>
    <cellStyle name="40% - アクセント 5 9 5 3" xfId="17421"/>
    <cellStyle name="40% - アクセント 5 9 6" xfId="7204"/>
    <cellStyle name="40% - アクセント 5 9 6 2" xfId="20019"/>
    <cellStyle name="40% - アクセント 5 9 7" xfId="13612"/>
    <cellStyle name="40% - アクセント 6" xfId="34" builtinId="51" customBuiltin="1"/>
    <cellStyle name="40% - アクセント 6 10" xfId="837"/>
    <cellStyle name="40% - アクセント 6 10 2" xfId="1855"/>
    <cellStyle name="40% - アクセント 6 10 2 2" xfId="3886"/>
    <cellStyle name="40% - アクセント 6 10 2 2 2" xfId="10306"/>
    <cellStyle name="40% - アクセント 6 10 2 2 2 2" xfId="23121"/>
    <cellStyle name="40% - アクセント 6 10 2 2 3" xfId="16714"/>
    <cellStyle name="40% - アクセント 6 10 2 3" xfId="6050"/>
    <cellStyle name="40% - アクセント 6 10 2 3 2" xfId="12463"/>
    <cellStyle name="40% - アクセント 6 10 2 3 2 2" xfId="25278"/>
    <cellStyle name="40% - アクセント 6 10 2 3 3" xfId="18871"/>
    <cellStyle name="40% - アクセント 6 10 2 4" xfId="8281"/>
    <cellStyle name="40% - アクセント 6 10 2 4 2" xfId="21096"/>
    <cellStyle name="40% - アクセント 6 10 2 5" xfId="14689"/>
    <cellStyle name="40% - アクセント 6 10 3" xfId="2864"/>
    <cellStyle name="40% - アクセント 6 10 3 2" xfId="9287"/>
    <cellStyle name="40% - アクセント 6 10 3 2 2" xfId="22102"/>
    <cellStyle name="40% - アクセント 6 10 3 3" xfId="15695"/>
    <cellStyle name="40% - アクセント 6 10 4" xfId="5028"/>
    <cellStyle name="40% - アクセント 6 10 4 2" xfId="11441"/>
    <cellStyle name="40% - アクセント 6 10 4 2 2" xfId="24256"/>
    <cellStyle name="40% - アクセント 6 10 4 3" xfId="17849"/>
    <cellStyle name="40% - アクセント 6 10 5" xfId="7290"/>
    <cellStyle name="40% - アクセント 6 10 5 2" xfId="20105"/>
    <cellStyle name="40% - アクセント 6 10 6" xfId="13698"/>
    <cellStyle name="40% - アクセント 6 11" xfId="1311"/>
    <cellStyle name="40% - アクセント 6 11 2" xfId="3358"/>
    <cellStyle name="40% - アクセント 6 11 2 2" xfId="9781"/>
    <cellStyle name="40% - アクセント 6 11 2 2 2" xfId="22596"/>
    <cellStyle name="40% - アクセント 6 11 2 3" xfId="16189"/>
    <cellStyle name="40% - アクセント 6 11 3" xfId="5522"/>
    <cellStyle name="40% - アクセント 6 11 3 2" xfId="11935"/>
    <cellStyle name="40% - アクセント 6 11 3 2 2" xfId="24750"/>
    <cellStyle name="40% - アクセント 6 11 3 3" xfId="18343"/>
    <cellStyle name="40% - アクセント 6 11 4" xfId="7759"/>
    <cellStyle name="40% - アクセント 6 11 4 2" xfId="20574"/>
    <cellStyle name="40% - アクセント 6 11 5" xfId="14167"/>
    <cellStyle name="40% - アクセント 6 12" xfId="2352"/>
    <cellStyle name="40% - アクセント 6 12 2" xfId="8775"/>
    <cellStyle name="40% - アクセント 6 12 2 2" xfId="21590"/>
    <cellStyle name="40% - アクセント 6 12 3" xfId="15183"/>
    <cellStyle name="40% - アクセント 6 13" xfId="4485"/>
    <cellStyle name="40% - アクセント 6 13 2" xfId="10898"/>
    <cellStyle name="40% - アクセント 6 13 2 2" xfId="23713"/>
    <cellStyle name="40% - アクセント 6 13 3" xfId="17306"/>
    <cellStyle name="40% - アクセント 6 14" xfId="684"/>
    <cellStyle name="40% - アクセント 6 14 2" xfId="7146"/>
    <cellStyle name="40% - アクセント 6 14 2 2" xfId="19961"/>
    <cellStyle name="40% - アクセント 6 14 3" xfId="13554"/>
    <cellStyle name="40% - アクセント 6 15" xfId="6537"/>
    <cellStyle name="40% - アクセント 6 15 2" xfId="12950"/>
    <cellStyle name="40% - アクセント 6 15 2 2" xfId="25765"/>
    <cellStyle name="40% - アクセント 6 15 3" xfId="19358"/>
    <cellStyle name="40% - アクセント 6 16" xfId="6654"/>
    <cellStyle name="40% - アクセント 6 16 2" xfId="19469"/>
    <cellStyle name="40% - アクセント 6 17" xfId="13053"/>
    <cellStyle name="40% - アクセント 6 2" xfId="62"/>
    <cellStyle name="40% - アクセント 6 2 2" xfId="155"/>
    <cellStyle name="40% - アクセント 6 2 3" xfId="1352"/>
    <cellStyle name="40% - アクセント 6 2 4" xfId="645"/>
    <cellStyle name="40% - アクセント 6 3" xfId="206"/>
    <cellStyle name="40% - アクセント 6 3 2" xfId="605"/>
    <cellStyle name="40% - アクセント 6 3 2 2" xfId="1205"/>
    <cellStyle name="40% - アクセント 6 3 2 2 2" xfId="2245"/>
    <cellStyle name="40% - アクセント 6 3 2 2 2 2" xfId="4276"/>
    <cellStyle name="40% - アクセント 6 3 2 2 2 2 2" xfId="10696"/>
    <cellStyle name="40% - アクセント 6 3 2 2 2 2 2 2" xfId="23511"/>
    <cellStyle name="40% - アクセント 6 3 2 2 2 2 3" xfId="17104"/>
    <cellStyle name="40% - アクセント 6 3 2 2 2 3" xfId="6440"/>
    <cellStyle name="40% - アクセント 6 3 2 2 2 3 2" xfId="12853"/>
    <cellStyle name="40% - アクセント 6 3 2 2 2 3 2 2" xfId="25668"/>
    <cellStyle name="40% - アクセント 6 3 2 2 2 3 3" xfId="19261"/>
    <cellStyle name="40% - アクセント 6 3 2 2 2 4" xfId="8671"/>
    <cellStyle name="40% - アクセント 6 3 2 2 2 4 2" xfId="21486"/>
    <cellStyle name="40% - アクセント 6 3 2 2 2 5" xfId="15079"/>
    <cellStyle name="40% - アクセント 6 3 2 2 3" xfId="3254"/>
    <cellStyle name="40% - アクセント 6 3 2 2 3 2" xfId="9677"/>
    <cellStyle name="40% - アクセント 6 3 2 2 3 2 2" xfId="22492"/>
    <cellStyle name="40% - アクセント 6 3 2 2 3 3" xfId="16085"/>
    <cellStyle name="40% - アクセント 6 3 2 2 4" xfId="5418"/>
    <cellStyle name="40% - アクセント 6 3 2 2 4 2" xfId="11831"/>
    <cellStyle name="40% - アクセント 6 3 2 2 4 2 2" xfId="24646"/>
    <cellStyle name="40% - アクセント 6 3 2 2 4 3" xfId="18239"/>
    <cellStyle name="40% - アクセント 6 3 2 2 5" xfId="7658"/>
    <cellStyle name="40% - アクセント 6 3 2 2 5 2" xfId="20473"/>
    <cellStyle name="40% - アクセント 6 3 2 2 6" xfId="14066"/>
    <cellStyle name="40% - アクセント 6 3 2 3" xfId="1763"/>
    <cellStyle name="40% - アクセント 6 3 2 3 2" xfId="3794"/>
    <cellStyle name="40% - アクセント 6 3 2 3 2 2" xfId="10214"/>
    <cellStyle name="40% - アクセント 6 3 2 3 2 2 2" xfId="23029"/>
    <cellStyle name="40% - アクセント 6 3 2 3 2 3" xfId="16622"/>
    <cellStyle name="40% - アクセント 6 3 2 3 3" xfId="5958"/>
    <cellStyle name="40% - アクセント 6 3 2 3 3 2" xfId="12371"/>
    <cellStyle name="40% - アクセント 6 3 2 3 3 2 2" xfId="25186"/>
    <cellStyle name="40% - アクセント 6 3 2 3 3 3" xfId="18779"/>
    <cellStyle name="40% - アクセント 6 3 2 3 4" xfId="8189"/>
    <cellStyle name="40% - アクセント 6 3 2 3 4 2" xfId="21004"/>
    <cellStyle name="40% - アクセント 6 3 2 3 5" xfId="14597"/>
    <cellStyle name="40% - アクセント 6 3 2 4" xfId="2772"/>
    <cellStyle name="40% - アクセント 6 3 2 4 2" xfId="9195"/>
    <cellStyle name="40% - アクセント 6 3 2 4 2 2" xfId="22010"/>
    <cellStyle name="40% - アクセント 6 3 2 4 3" xfId="15603"/>
    <cellStyle name="40% - アクセント 6 3 2 5" xfId="4936"/>
    <cellStyle name="40% - アクセント 6 3 2 5 2" xfId="11349"/>
    <cellStyle name="40% - アクセント 6 3 2 5 2 2" xfId="24164"/>
    <cellStyle name="40% - アクセント 6 3 2 5 3" xfId="17757"/>
    <cellStyle name="40% - アクセント 6 3 2 6" xfId="7082"/>
    <cellStyle name="40% - アクセント 6 3 2 6 2" xfId="19897"/>
    <cellStyle name="40% - アクセント 6 3 2 7" xfId="13490"/>
    <cellStyle name="40% - アクセント 6 3 3" xfId="1027"/>
    <cellStyle name="40% - アクセント 6 3 3 2" xfId="2057"/>
    <cellStyle name="40% - アクセント 6 3 3 2 2" xfId="4088"/>
    <cellStyle name="40% - アクセント 6 3 3 2 2 2" xfId="10508"/>
    <cellStyle name="40% - アクセント 6 3 3 2 2 2 2" xfId="23323"/>
    <cellStyle name="40% - アクセント 6 3 3 2 2 3" xfId="16916"/>
    <cellStyle name="40% - アクセント 6 3 3 2 3" xfId="6252"/>
    <cellStyle name="40% - アクセント 6 3 3 2 3 2" xfId="12665"/>
    <cellStyle name="40% - アクセント 6 3 3 2 3 2 2" xfId="25480"/>
    <cellStyle name="40% - アクセント 6 3 3 2 3 3" xfId="19073"/>
    <cellStyle name="40% - アクセント 6 3 3 2 4" xfId="8483"/>
    <cellStyle name="40% - アクセント 6 3 3 2 4 2" xfId="21298"/>
    <cellStyle name="40% - アクセント 6 3 3 2 5" xfId="14891"/>
    <cellStyle name="40% - アクセント 6 3 3 3" xfId="3066"/>
    <cellStyle name="40% - アクセント 6 3 3 3 2" xfId="9489"/>
    <cellStyle name="40% - アクセント 6 3 3 3 2 2" xfId="22304"/>
    <cellStyle name="40% - アクセント 6 3 3 3 3" xfId="15897"/>
    <cellStyle name="40% - アクセント 6 3 3 4" xfId="5230"/>
    <cellStyle name="40% - アクセント 6 3 3 4 2" xfId="11643"/>
    <cellStyle name="40% - アクセント 6 3 3 4 2 2" xfId="24458"/>
    <cellStyle name="40% - アクセント 6 3 3 4 3" xfId="18051"/>
    <cellStyle name="40% - アクセント 6 3 3 5" xfId="7480"/>
    <cellStyle name="40% - アクセント 6 3 3 5 2" xfId="20295"/>
    <cellStyle name="40% - アクセント 6 3 3 6" xfId="13888"/>
    <cellStyle name="40% - アクセント 6 3 4" xfId="1578"/>
    <cellStyle name="40% - アクセント 6 3 4 2" xfId="3609"/>
    <cellStyle name="40% - アクセント 6 3 4 2 2" xfId="10029"/>
    <cellStyle name="40% - アクセント 6 3 4 2 2 2" xfId="22844"/>
    <cellStyle name="40% - アクセント 6 3 4 2 3" xfId="16437"/>
    <cellStyle name="40% - アクセント 6 3 4 3" xfId="5773"/>
    <cellStyle name="40% - アクセント 6 3 4 3 2" xfId="12186"/>
    <cellStyle name="40% - アクセント 6 3 4 3 2 2" xfId="25001"/>
    <cellStyle name="40% - アクセント 6 3 4 3 3" xfId="18594"/>
    <cellStyle name="40% - アクセント 6 3 4 4" xfId="8004"/>
    <cellStyle name="40% - アクセント 6 3 4 4 2" xfId="20819"/>
    <cellStyle name="40% - アクセント 6 3 4 5" xfId="14412"/>
    <cellStyle name="40% - アクセント 6 3 5" xfId="2587"/>
    <cellStyle name="40% - アクセント 6 3 5 2" xfId="9010"/>
    <cellStyle name="40% - アクセント 6 3 5 2 2" xfId="21825"/>
    <cellStyle name="40% - アクセント 6 3 5 3" xfId="15418"/>
    <cellStyle name="40% - アクセント 6 3 6" xfId="4751"/>
    <cellStyle name="40% - アクセント 6 3 6 2" xfId="11164"/>
    <cellStyle name="40% - アクセント 6 3 6 2 2" xfId="23979"/>
    <cellStyle name="40% - アクセント 6 3 6 3" xfId="17572"/>
    <cellStyle name="40% - アクセント 6 3 7" xfId="781"/>
    <cellStyle name="40% - アクセント 6 3 7 2" xfId="7234"/>
    <cellStyle name="40% - アクセント 6 3 7 2 2" xfId="20049"/>
    <cellStyle name="40% - アクセント 6 3 7 3" xfId="13642"/>
    <cellStyle name="40% - アクセント 6 3 8" xfId="660"/>
    <cellStyle name="40% - アクセント 6 3 9" xfId="472"/>
    <cellStyle name="40% - アクセント 6 3 9 2" xfId="6951"/>
    <cellStyle name="40% - アクセント 6 3 9 2 2" xfId="19766"/>
    <cellStyle name="40% - アクセント 6 3 9 3" xfId="13359"/>
    <cellStyle name="40% - アクセント 6 4" xfId="223"/>
    <cellStyle name="40% - アクセント 6 4 10" xfId="13137"/>
    <cellStyle name="40% - アクセント 6 4 2" xfId="315"/>
    <cellStyle name="40% - アクセント 6 4 2 2" xfId="1235"/>
    <cellStyle name="40% - アクセント 6 4 2 2 2" xfId="2275"/>
    <cellStyle name="40% - アクセント 6 4 2 2 2 2" xfId="4306"/>
    <cellStyle name="40% - アクセント 6 4 2 2 2 2 2" xfId="10726"/>
    <cellStyle name="40% - アクセント 6 4 2 2 2 2 2 2" xfId="23541"/>
    <cellStyle name="40% - アクセント 6 4 2 2 2 2 3" xfId="17134"/>
    <cellStyle name="40% - アクセント 6 4 2 2 2 3" xfId="6470"/>
    <cellStyle name="40% - アクセント 6 4 2 2 2 3 2" xfId="12883"/>
    <cellStyle name="40% - アクセント 6 4 2 2 2 3 2 2" xfId="25698"/>
    <cellStyle name="40% - アクセント 6 4 2 2 2 3 3" xfId="19291"/>
    <cellStyle name="40% - アクセント 6 4 2 2 2 4" xfId="8701"/>
    <cellStyle name="40% - アクセント 6 4 2 2 2 4 2" xfId="21516"/>
    <cellStyle name="40% - アクセント 6 4 2 2 2 5" xfId="15109"/>
    <cellStyle name="40% - アクセント 6 4 2 2 3" xfId="3284"/>
    <cellStyle name="40% - アクセント 6 4 2 2 3 2" xfId="9707"/>
    <cellStyle name="40% - アクセント 6 4 2 2 3 2 2" xfId="22522"/>
    <cellStyle name="40% - アクセント 6 4 2 2 3 3" xfId="16115"/>
    <cellStyle name="40% - アクセント 6 4 2 2 4" xfId="5448"/>
    <cellStyle name="40% - アクセント 6 4 2 2 4 2" xfId="11861"/>
    <cellStyle name="40% - アクセント 6 4 2 2 4 2 2" xfId="24676"/>
    <cellStyle name="40% - アクセント 6 4 2 2 4 3" xfId="18269"/>
    <cellStyle name="40% - アクセント 6 4 2 2 5" xfId="7688"/>
    <cellStyle name="40% - アクセント 6 4 2 2 5 2" xfId="20503"/>
    <cellStyle name="40% - アクセント 6 4 2 2 6" xfId="14096"/>
    <cellStyle name="40% - アクセント 6 4 2 3" xfId="1793"/>
    <cellStyle name="40% - アクセント 6 4 2 3 2" xfId="3824"/>
    <cellStyle name="40% - アクセント 6 4 2 3 2 2" xfId="10244"/>
    <cellStyle name="40% - アクセント 6 4 2 3 2 2 2" xfId="23059"/>
    <cellStyle name="40% - アクセント 6 4 2 3 2 3" xfId="16652"/>
    <cellStyle name="40% - アクセント 6 4 2 3 3" xfId="5988"/>
    <cellStyle name="40% - アクセント 6 4 2 3 3 2" xfId="12401"/>
    <cellStyle name="40% - アクセント 6 4 2 3 3 2 2" xfId="25216"/>
    <cellStyle name="40% - アクセント 6 4 2 3 3 3" xfId="18809"/>
    <cellStyle name="40% - アクセント 6 4 2 3 4" xfId="8219"/>
    <cellStyle name="40% - アクセント 6 4 2 3 4 2" xfId="21034"/>
    <cellStyle name="40% - アクセント 6 4 2 3 5" xfId="14627"/>
    <cellStyle name="40% - アクセント 6 4 2 4" xfId="2802"/>
    <cellStyle name="40% - アクセント 6 4 2 4 2" xfId="9225"/>
    <cellStyle name="40% - アクセント 6 4 2 4 2 2" xfId="22040"/>
    <cellStyle name="40% - アクセント 6 4 2 4 3" xfId="15633"/>
    <cellStyle name="40% - アクセント 6 4 2 5" xfId="4966"/>
    <cellStyle name="40% - アクセント 6 4 2 5 2" xfId="11379"/>
    <cellStyle name="40% - アクセント 6 4 2 5 2 2" xfId="24194"/>
    <cellStyle name="40% - アクセント 6 4 2 5 3" xfId="17787"/>
    <cellStyle name="40% - アクセント 6 4 2 6" xfId="6806"/>
    <cellStyle name="40% - アクセント 6 4 2 6 2" xfId="19621"/>
    <cellStyle name="40% - アクセント 6 4 2 7" xfId="13214"/>
    <cellStyle name="40% - アクセント 6 4 3" xfId="377"/>
    <cellStyle name="40% - アクセント 6 4 3 2" xfId="2087"/>
    <cellStyle name="40% - アクセント 6 4 3 2 2" xfId="4118"/>
    <cellStyle name="40% - アクセント 6 4 3 2 2 2" xfId="10538"/>
    <cellStyle name="40% - アクセント 6 4 3 2 2 2 2" xfId="23353"/>
    <cellStyle name="40% - アクセント 6 4 3 2 2 3" xfId="16946"/>
    <cellStyle name="40% - アクセント 6 4 3 2 3" xfId="6282"/>
    <cellStyle name="40% - アクセント 6 4 3 2 3 2" xfId="12695"/>
    <cellStyle name="40% - アクセント 6 4 3 2 3 2 2" xfId="25510"/>
    <cellStyle name="40% - アクセント 6 4 3 2 3 3" xfId="19103"/>
    <cellStyle name="40% - アクセント 6 4 3 2 4" xfId="8513"/>
    <cellStyle name="40% - アクセント 6 4 3 2 4 2" xfId="21328"/>
    <cellStyle name="40% - アクセント 6 4 3 2 5" xfId="14921"/>
    <cellStyle name="40% - アクセント 6 4 3 3" xfId="3096"/>
    <cellStyle name="40% - アクセント 6 4 3 3 2" xfId="9519"/>
    <cellStyle name="40% - アクセント 6 4 3 3 2 2" xfId="22334"/>
    <cellStyle name="40% - アクセント 6 4 3 3 3" xfId="15927"/>
    <cellStyle name="40% - アクセント 6 4 3 4" xfId="5260"/>
    <cellStyle name="40% - アクセント 6 4 3 4 2" xfId="11673"/>
    <cellStyle name="40% - アクセント 6 4 3 4 2 2" xfId="24488"/>
    <cellStyle name="40% - アクセント 6 4 3 4 3" xfId="18081"/>
    <cellStyle name="40% - アクセント 6 4 3 5" xfId="6868"/>
    <cellStyle name="40% - アクセント 6 4 3 5 2" xfId="19683"/>
    <cellStyle name="40% - アクセント 6 4 3 6" xfId="13276"/>
    <cellStyle name="40% - アクセント 6 4 4" xfId="1607"/>
    <cellStyle name="40% - アクセント 6 4 4 2" xfId="3638"/>
    <cellStyle name="40% - アクセント 6 4 4 2 2" xfId="10058"/>
    <cellStyle name="40% - アクセント 6 4 4 2 2 2" xfId="22873"/>
    <cellStyle name="40% - アクセント 6 4 4 2 3" xfId="16466"/>
    <cellStyle name="40% - アクセント 6 4 4 3" xfId="5802"/>
    <cellStyle name="40% - アクセント 6 4 4 3 2" xfId="12215"/>
    <cellStyle name="40% - アクセント 6 4 4 3 2 2" xfId="25030"/>
    <cellStyle name="40% - アクセント 6 4 4 3 3" xfId="18623"/>
    <cellStyle name="40% - アクセント 6 4 4 4" xfId="8033"/>
    <cellStyle name="40% - アクセント 6 4 4 4 2" xfId="20848"/>
    <cellStyle name="40% - アクセント 6 4 4 5" xfId="14441"/>
    <cellStyle name="40% - アクセント 6 4 5" xfId="2616"/>
    <cellStyle name="40% - アクセント 6 4 5 2" xfId="9039"/>
    <cellStyle name="40% - アクセント 6 4 5 2 2" xfId="21854"/>
    <cellStyle name="40% - アクセント 6 4 5 3" xfId="15447"/>
    <cellStyle name="40% - アクセント 6 4 6" xfId="4780"/>
    <cellStyle name="40% - アクセント 6 4 6 2" xfId="11193"/>
    <cellStyle name="40% - アクセント 6 4 6 2 2" xfId="24008"/>
    <cellStyle name="40% - アクセント 6 4 6 3" xfId="17601"/>
    <cellStyle name="40% - アクセント 6 4 7" xfId="791"/>
    <cellStyle name="40% - アクセント 6 4 7 2" xfId="7244"/>
    <cellStyle name="40% - アクセント 6 4 7 2 2" xfId="20059"/>
    <cellStyle name="40% - アクセント 6 4 7 3" xfId="13652"/>
    <cellStyle name="40% - アクセント 6 4 8" xfId="6564"/>
    <cellStyle name="40% - アクセント 6 4 8 2" xfId="12977"/>
    <cellStyle name="40% - アクセント 6 4 8 2 2" xfId="25792"/>
    <cellStyle name="40% - アクセント 6 4 8 3" xfId="19385"/>
    <cellStyle name="40% - アクセント 6 4 9" xfId="6729"/>
    <cellStyle name="40% - アクセント 6 4 9 2" xfId="19544"/>
    <cellStyle name="40% - アクセント 6 5" xfId="255"/>
    <cellStyle name="40% - アクセント 6 5 2" xfId="570"/>
    <cellStyle name="40% - アクセント 6 5 2 2" xfId="1159"/>
    <cellStyle name="40% - アクセント 6 5 2 2 2" xfId="2199"/>
    <cellStyle name="40% - アクセント 6 5 2 2 2 2" xfId="4230"/>
    <cellStyle name="40% - アクセント 6 5 2 2 2 2 2" xfId="10650"/>
    <cellStyle name="40% - アクセント 6 5 2 2 2 2 2 2" xfId="23465"/>
    <cellStyle name="40% - アクセント 6 5 2 2 2 2 3" xfId="17058"/>
    <cellStyle name="40% - アクセント 6 5 2 2 2 3" xfId="6394"/>
    <cellStyle name="40% - アクセント 6 5 2 2 2 3 2" xfId="12807"/>
    <cellStyle name="40% - アクセント 6 5 2 2 2 3 2 2" xfId="25622"/>
    <cellStyle name="40% - アクセント 6 5 2 2 2 3 3" xfId="19215"/>
    <cellStyle name="40% - アクセント 6 5 2 2 2 4" xfId="8625"/>
    <cellStyle name="40% - アクセント 6 5 2 2 2 4 2" xfId="21440"/>
    <cellStyle name="40% - アクセント 6 5 2 2 2 5" xfId="15033"/>
    <cellStyle name="40% - アクセント 6 5 2 2 3" xfId="3208"/>
    <cellStyle name="40% - アクセント 6 5 2 2 3 2" xfId="9631"/>
    <cellStyle name="40% - アクセント 6 5 2 2 3 2 2" xfId="22446"/>
    <cellStyle name="40% - アクセント 6 5 2 2 3 3" xfId="16039"/>
    <cellStyle name="40% - アクセント 6 5 2 2 4" xfId="5372"/>
    <cellStyle name="40% - アクセント 6 5 2 2 4 2" xfId="11785"/>
    <cellStyle name="40% - アクセント 6 5 2 2 4 2 2" xfId="24600"/>
    <cellStyle name="40% - アクセント 6 5 2 2 4 3" xfId="18193"/>
    <cellStyle name="40% - アクセント 6 5 2 2 5" xfId="7612"/>
    <cellStyle name="40% - アクセント 6 5 2 2 5 2" xfId="20427"/>
    <cellStyle name="40% - アクセント 6 5 2 2 6" xfId="14020"/>
    <cellStyle name="40% - アクセント 6 5 2 3" xfId="1717"/>
    <cellStyle name="40% - アクセント 6 5 2 3 2" xfId="3748"/>
    <cellStyle name="40% - アクセント 6 5 2 3 2 2" xfId="10168"/>
    <cellStyle name="40% - アクセント 6 5 2 3 2 2 2" xfId="22983"/>
    <cellStyle name="40% - アクセント 6 5 2 3 2 3" xfId="16576"/>
    <cellStyle name="40% - アクセント 6 5 2 3 3" xfId="5912"/>
    <cellStyle name="40% - アクセント 6 5 2 3 3 2" xfId="12325"/>
    <cellStyle name="40% - アクセント 6 5 2 3 3 2 2" xfId="25140"/>
    <cellStyle name="40% - アクセント 6 5 2 3 3 3" xfId="18733"/>
    <cellStyle name="40% - アクセント 6 5 2 3 4" xfId="8143"/>
    <cellStyle name="40% - アクセント 6 5 2 3 4 2" xfId="20958"/>
    <cellStyle name="40% - アクセント 6 5 2 3 5" xfId="14551"/>
    <cellStyle name="40% - アクセント 6 5 2 4" xfId="2726"/>
    <cellStyle name="40% - アクセント 6 5 2 4 2" xfId="9149"/>
    <cellStyle name="40% - アクセント 6 5 2 4 2 2" xfId="21964"/>
    <cellStyle name="40% - アクセント 6 5 2 4 3" xfId="15557"/>
    <cellStyle name="40% - アクセント 6 5 2 5" xfId="4890"/>
    <cellStyle name="40% - アクセント 6 5 2 5 2" xfId="11303"/>
    <cellStyle name="40% - アクセント 6 5 2 5 2 2" xfId="24118"/>
    <cellStyle name="40% - アクセント 6 5 2 5 3" xfId="17711"/>
    <cellStyle name="40% - アクセント 6 5 2 6" xfId="7047"/>
    <cellStyle name="40% - アクセント 6 5 2 6 2" xfId="19862"/>
    <cellStyle name="40% - アクセント 6 5 2 7" xfId="13455"/>
    <cellStyle name="40% - アクセント 6 5 3" xfId="989"/>
    <cellStyle name="40% - アクセント 6 5 3 2" xfId="2011"/>
    <cellStyle name="40% - アクセント 6 5 3 2 2" xfId="4042"/>
    <cellStyle name="40% - アクセント 6 5 3 2 2 2" xfId="10462"/>
    <cellStyle name="40% - アクセント 6 5 3 2 2 2 2" xfId="23277"/>
    <cellStyle name="40% - アクセント 6 5 3 2 2 3" xfId="16870"/>
    <cellStyle name="40% - アクセント 6 5 3 2 3" xfId="6206"/>
    <cellStyle name="40% - アクセント 6 5 3 2 3 2" xfId="12619"/>
    <cellStyle name="40% - アクセント 6 5 3 2 3 2 2" xfId="25434"/>
    <cellStyle name="40% - アクセント 6 5 3 2 3 3" xfId="19027"/>
    <cellStyle name="40% - アクセント 6 5 3 2 4" xfId="8437"/>
    <cellStyle name="40% - アクセント 6 5 3 2 4 2" xfId="21252"/>
    <cellStyle name="40% - アクセント 6 5 3 2 5" xfId="14845"/>
    <cellStyle name="40% - アクセント 6 5 3 3" xfId="3020"/>
    <cellStyle name="40% - アクセント 6 5 3 3 2" xfId="9443"/>
    <cellStyle name="40% - アクセント 6 5 3 3 2 2" xfId="22258"/>
    <cellStyle name="40% - アクセント 6 5 3 3 3" xfId="15851"/>
    <cellStyle name="40% - アクセント 6 5 3 4" xfId="5184"/>
    <cellStyle name="40% - アクセント 6 5 3 4 2" xfId="11597"/>
    <cellStyle name="40% - アクセント 6 5 3 4 2 2" xfId="24412"/>
    <cellStyle name="40% - アクセント 6 5 3 4 3" xfId="18005"/>
    <cellStyle name="40% - アクセント 6 5 3 5" xfId="7442"/>
    <cellStyle name="40% - アクセント 6 5 3 5 2" xfId="20257"/>
    <cellStyle name="40% - アクセント 6 5 3 6" xfId="13850"/>
    <cellStyle name="40% - アクセント 6 5 4" xfId="1531"/>
    <cellStyle name="40% - アクセント 6 5 4 2" xfId="3563"/>
    <cellStyle name="40% - アクセント 6 5 4 2 2" xfId="9983"/>
    <cellStyle name="40% - アクセント 6 5 4 2 2 2" xfId="22798"/>
    <cellStyle name="40% - アクセント 6 5 4 2 3" xfId="16391"/>
    <cellStyle name="40% - アクセント 6 5 4 3" xfId="5727"/>
    <cellStyle name="40% - アクセント 6 5 4 3 2" xfId="12140"/>
    <cellStyle name="40% - アクセント 6 5 4 3 2 2" xfId="24955"/>
    <cellStyle name="40% - アクセント 6 5 4 3 3" xfId="18548"/>
    <cellStyle name="40% - アクセント 6 5 4 4" xfId="7958"/>
    <cellStyle name="40% - アクセント 6 5 4 4 2" xfId="20773"/>
    <cellStyle name="40% - アクセント 6 5 4 5" xfId="14366"/>
    <cellStyle name="40% - アクセント 6 5 5" xfId="2541"/>
    <cellStyle name="40% - アクセント 6 5 5 2" xfId="8964"/>
    <cellStyle name="40% - アクセント 6 5 5 2 2" xfId="21779"/>
    <cellStyle name="40% - アクセント 6 5 5 3" xfId="15372"/>
    <cellStyle name="40% - アクセント 6 5 6" xfId="4705"/>
    <cellStyle name="40% - アクセント 6 5 6 2" xfId="11118"/>
    <cellStyle name="40% - アクセント 6 5 6 2 2" xfId="23933"/>
    <cellStyle name="40% - アクセント 6 5 6 3" xfId="17526"/>
    <cellStyle name="40% - アクセント 6 5 7" xfId="6756"/>
    <cellStyle name="40% - アクセント 6 5 7 2" xfId="19571"/>
    <cellStyle name="40% - アクセント 6 5 8" xfId="13164"/>
    <cellStyle name="40% - アクセント 6 6" xfId="350"/>
    <cellStyle name="40% - アクセント 6 6 2" xfId="534"/>
    <cellStyle name="40% - アクセント 6 6 2 2" xfId="1123"/>
    <cellStyle name="40% - アクセント 6 6 2 2 2" xfId="2163"/>
    <cellStyle name="40% - アクセント 6 6 2 2 2 2" xfId="4194"/>
    <cellStyle name="40% - アクセント 6 6 2 2 2 2 2" xfId="10614"/>
    <cellStyle name="40% - アクセント 6 6 2 2 2 2 2 2" xfId="23429"/>
    <cellStyle name="40% - アクセント 6 6 2 2 2 2 3" xfId="17022"/>
    <cellStyle name="40% - アクセント 6 6 2 2 2 3" xfId="6358"/>
    <cellStyle name="40% - アクセント 6 6 2 2 2 3 2" xfId="12771"/>
    <cellStyle name="40% - アクセント 6 6 2 2 2 3 2 2" xfId="25586"/>
    <cellStyle name="40% - アクセント 6 6 2 2 2 3 3" xfId="19179"/>
    <cellStyle name="40% - アクセント 6 6 2 2 2 4" xfId="8589"/>
    <cellStyle name="40% - アクセント 6 6 2 2 2 4 2" xfId="21404"/>
    <cellStyle name="40% - アクセント 6 6 2 2 2 5" xfId="14997"/>
    <cellStyle name="40% - アクセント 6 6 2 2 3" xfId="3172"/>
    <cellStyle name="40% - アクセント 6 6 2 2 3 2" xfId="9595"/>
    <cellStyle name="40% - アクセント 6 6 2 2 3 2 2" xfId="22410"/>
    <cellStyle name="40% - アクセント 6 6 2 2 3 3" xfId="16003"/>
    <cellStyle name="40% - アクセント 6 6 2 2 4" xfId="5336"/>
    <cellStyle name="40% - アクセント 6 6 2 2 4 2" xfId="11749"/>
    <cellStyle name="40% - アクセント 6 6 2 2 4 2 2" xfId="24564"/>
    <cellStyle name="40% - アクセント 6 6 2 2 4 3" xfId="18157"/>
    <cellStyle name="40% - アクセント 6 6 2 2 5" xfId="7576"/>
    <cellStyle name="40% - アクセント 6 6 2 2 5 2" xfId="20391"/>
    <cellStyle name="40% - アクセント 6 6 2 2 6" xfId="13984"/>
    <cellStyle name="40% - アクセント 6 6 2 3" xfId="1681"/>
    <cellStyle name="40% - アクセント 6 6 2 3 2" xfId="3712"/>
    <cellStyle name="40% - アクセント 6 6 2 3 2 2" xfId="10132"/>
    <cellStyle name="40% - アクセント 6 6 2 3 2 2 2" xfId="22947"/>
    <cellStyle name="40% - アクセント 6 6 2 3 2 3" xfId="16540"/>
    <cellStyle name="40% - アクセント 6 6 2 3 3" xfId="5876"/>
    <cellStyle name="40% - アクセント 6 6 2 3 3 2" xfId="12289"/>
    <cellStyle name="40% - アクセント 6 6 2 3 3 2 2" xfId="25104"/>
    <cellStyle name="40% - アクセント 6 6 2 3 3 3" xfId="18697"/>
    <cellStyle name="40% - アクセント 6 6 2 3 4" xfId="8107"/>
    <cellStyle name="40% - アクセント 6 6 2 3 4 2" xfId="20922"/>
    <cellStyle name="40% - アクセント 6 6 2 3 5" xfId="14515"/>
    <cellStyle name="40% - アクセント 6 6 2 4" xfId="2690"/>
    <cellStyle name="40% - アクセント 6 6 2 4 2" xfId="9113"/>
    <cellStyle name="40% - アクセント 6 6 2 4 2 2" xfId="21928"/>
    <cellStyle name="40% - アクセント 6 6 2 4 3" xfId="15521"/>
    <cellStyle name="40% - アクセント 6 6 2 5" xfId="4854"/>
    <cellStyle name="40% - アクセント 6 6 2 5 2" xfId="11267"/>
    <cellStyle name="40% - アクセント 6 6 2 5 2 2" xfId="24082"/>
    <cellStyle name="40% - アクセント 6 6 2 5 3" xfId="17675"/>
    <cellStyle name="40% - アクセント 6 6 2 6" xfId="7011"/>
    <cellStyle name="40% - アクセント 6 6 2 6 2" xfId="19826"/>
    <cellStyle name="40% - アクセント 6 6 2 7" xfId="13419"/>
    <cellStyle name="40% - アクセント 6 6 3" xfId="954"/>
    <cellStyle name="40% - アクセント 6 6 3 2" xfId="1976"/>
    <cellStyle name="40% - アクセント 6 6 3 2 2" xfId="4007"/>
    <cellStyle name="40% - アクセント 6 6 3 2 2 2" xfId="10427"/>
    <cellStyle name="40% - アクセント 6 6 3 2 2 2 2" xfId="23242"/>
    <cellStyle name="40% - アクセント 6 6 3 2 2 3" xfId="16835"/>
    <cellStyle name="40% - アクセント 6 6 3 2 3" xfId="6171"/>
    <cellStyle name="40% - アクセント 6 6 3 2 3 2" xfId="12584"/>
    <cellStyle name="40% - アクセント 6 6 3 2 3 2 2" xfId="25399"/>
    <cellStyle name="40% - アクセント 6 6 3 2 3 3" xfId="18992"/>
    <cellStyle name="40% - アクセント 6 6 3 2 4" xfId="8402"/>
    <cellStyle name="40% - アクセント 6 6 3 2 4 2" xfId="21217"/>
    <cellStyle name="40% - アクセント 6 6 3 2 5" xfId="14810"/>
    <cellStyle name="40% - アクセント 6 6 3 3" xfId="2985"/>
    <cellStyle name="40% - アクセント 6 6 3 3 2" xfId="9408"/>
    <cellStyle name="40% - アクセント 6 6 3 3 2 2" xfId="22223"/>
    <cellStyle name="40% - アクセント 6 6 3 3 3" xfId="15816"/>
    <cellStyle name="40% - アクセント 6 6 3 4" xfId="5149"/>
    <cellStyle name="40% - アクセント 6 6 3 4 2" xfId="11562"/>
    <cellStyle name="40% - アクセント 6 6 3 4 2 2" xfId="24377"/>
    <cellStyle name="40% - アクセント 6 6 3 4 3" xfId="17970"/>
    <cellStyle name="40% - アクセント 6 6 3 5" xfId="7407"/>
    <cellStyle name="40% - アクセント 6 6 3 5 2" xfId="20222"/>
    <cellStyle name="40% - アクセント 6 6 3 6" xfId="13815"/>
    <cellStyle name="40% - アクセント 6 6 4" xfId="1497"/>
    <cellStyle name="40% - アクセント 6 6 4 2" xfId="3529"/>
    <cellStyle name="40% - アクセント 6 6 4 2 2" xfId="9949"/>
    <cellStyle name="40% - アクセント 6 6 4 2 2 2" xfId="22764"/>
    <cellStyle name="40% - アクセント 6 6 4 2 3" xfId="16357"/>
    <cellStyle name="40% - アクセント 6 6 4 3" xfId="5693"/>
    <cellStyle name="40% - アクセント 6 6 4 3 2" xfId="12106"/>
    <cellStyle name="40% - アクセント 6 6 4 3 2 2" xfId="24921"/>
    <cellStyle name="40% - アクセント 6 6 4 3 3" xfId="18514"/>
    <cellStyle name="40% - アクセント 6 6 4 4" xfId="7924"/>
    <cellStyle name="40% - アクセント 6 6 4 4 2" xfId="20739"/>
    <cellStyle name="40% - アクセント 6 6 4 5" xfId="14332"/>
    <cellStyle name="40% - アクセント 6 6 5" xfId="2507"/>
    <cellStyle name="40% - アクセント 6 6 5 2" xfId="8930"/>
    <cellStyle name="40% - アクセント 6 6 5 2 2" xfId="21745"/>
    <cellStyle name="40% - アクセント 6 6 5 3" xfId="15338"/>
    <cellStyle name="40% - アクセント 6 6 6" xfId="4671"/>
    <cellStyle name="40% - アクセント 6 6 6 2" xfId="11084"/>
    <cellStyle name="40% - アクセント 6 6 6 2 2" xfId="23899"/>
    <cellStyle name="40% - アクセント 6 6 6 3" xfId="17492"/>
    <cellStyle name="40% - アクセント 6 6 7" xfId="6841"/>
    <cellStyle name="40% - アクセント 6 6 7 2" xfId="19656"/>
    <cellStyle name="40% - アクセント 6 6 8" xfId="13249"/>
    <cellStyle name="40% - アクセント 6 7" xfId="390"/>
    <cellStyle name="40% - アクセント 6 7 2" xfId="904"/>
    <cellStyle name="40% - アクセント 6 7 2 2" xfId="1926"/>
    <cellStyle name="40% - アクセント 6 7 2 2 2" xfId="3957"/>
    <cellStyle name="40% - アクセント 6 7 2 2 2 2" xfId="10377"/>
    <cellStyle name="40% - アクセント 6 7 2 2 2 2 2" xfId="23192"/>
    <cellStyle name="40% - アクセント 6 7 2 2 2 3" xfId="16785"/>
    <cellStyle name="40% - アクセント 6 7 2 2 3" xfId="6121"/>
    <cellStyle name="40% - アクセント 6 7 2 2 3 2" xfId="12534"/>
    <cellStyle name="40% - アクセント 6 7 2 2 3 2 2" xfId="25349"/>
    <cellStyle name="40% - アクセント 6 7 2 2 3 3" xfId="18942"/>
    <cellStyle name="40% - アクセント 6 7 2 2 4" xfId="8352"/>
    <cellStyle name="40% - アクセント 6 7 2 2 4 2" xfId="21167"/>
    <cellStyle name="40% - アクセント 6 7 2 2 5" xfId="14760"/>
    <cellStyle name="40% - アクセント 6 7 2 3" xfId="2935"/>
    <cellStyle name="40% - アクセント 6 7 2 3 2" xfId="9358"/>
    <cellStyle name="40% - アクセント 6 7 2 3 2 2" xfId="22173"/>
    <cellStyle name="40% - アクセント 6 7 2 3 3" xfId="15766"/>
    <cellStyle name="40% - アクセント 6 7 2 4" xfId="5099"/>
    <cellStyle name="40% - アクセント 6 7 2 4 2" xfId="11512"/>
    <cellStyle name="40% - アクセント 6 7 2 4 2 2" xfId="24327"/>
    <cellStyle name="40% - アクセント 6 7 2 4 3" xfId="17920"/>
    <cellStyle name="40% - アクセント 6 7 2 5" xfId="7357"/>
    <cellStyle name="40% - アクセント 6 7 2 5 2" xfId="20172"/>
    <cellStyle name="40% - アクセント 6 7 2 6" xfId="13765"/>
    <cellStyle name="40% - アクセント 6 7 3" xfId="1447"/>
    <cellStyle name="40% - アクセント 6 7 3 2" xfId="3479"/>
    <cellStyle name="40% - アクセント 6 7 3 2 2" xfId="9899"/>
    <cellStyle name="40% - アクセント 6 7 3 2 2 2" xfId="22714"/>
    <cellStyle name="40% - アクセント 6 7 3 2 3" xfId="16307"/>
    <cellStyle name="40% - アクセント 6 7 3 3" xfId="5643"/>
    <cellStyle name="40% - アクセント 6 7 3 3 2" xfId="12056"/>
    <cellStyle name="40% - アクセント 6 7 3 3 2 2" xfId="24871"/>
    <cellStyle name="40% - アクセント 6 7 3 3 3" xfId="18464"/>
    <cellStyle name="40% - アクセント 6 7 3 4" xfId="7874"/>
    <cellStyle name="40% - アクセント 6 7 3 4 2" xfId="20689"/>
    <cellStyle name="40% - アクセント 6 7 3 5" xfId="14282"/>
    <cellStyle name="40% - アクセント 6 7 4" xfId="2457"/>
    <cellStyle name="40% - アクセント 6 7 4 2" xfId="8880"/>
    <cellStyle name="40% - アクセント 6 7 4 2 2" xfId="21695"/>
    <cellStyle name="40% - アクセント 6 7 4 3" xfId="15288"/>
    <cellStyle name="40% - アクセント 6 7 5" xfId="4621"/>
    <cellStyle name="40% - アクセント 6 7 5 2" xfId="11034"/>
    <cellStyle name="40% - アクセント 6 7 5 2 2" xfId="23849"/>
    <cellStyle name="40% - アクセント 6 7 5 3" xfId="17442"/>
    <cellStyle name="40% - アクセント 6 7 6" xfId="6880"/>
    <cellStyle name="40% - アクセント 6 7 6 2" xfId="19695"/>
    <cellStyle name="40% - アクセント 6 7 7" xfId="13288"/>
    <cellStyle name="40% - アクセント 6 8" xfId="493"/>
    <cellStyle name="40% - アクセント 6 8 2" xfId="1078"/>
    <cellStyle name="40% - アクセント 6 8 2 2" xfId="2118"/>
    <cellStyle name="40% - アクセント 6 8 2 2 2" xfId="4149"/>
    <cellStyle name="40% - アクセント 6 8 2 2 2 2" xfId="10569"/>
    <cellStyle name="40% - アクセント 6 8 2 2 2 2 2" xfId="23384"/>
    <cellStyle name="40% - アクセント 6 8 2 2 2 3" xfId="16977"/>
    <cellStyle name="40% - アクセント 6 8 2 2 3" xfId="6313"/>
    <cellStyle name="40% - アクセント 6 8 2 2 3 2" xfId="12726"/>
    <cellStyle name="40% - アクセント 6 8 2 2 3 2 2" xfId="25541"/>
    <cellStyle name="40% - アクセント 6 8 2 2 3 3" xfId="19134"/>
    <cellStyle name="40% - アクセント 6 8 2 2 4" xfId="8544"/>
    <cellStyle name="40% - アクセント 6 8 2 2 4 2" xfId="21359"/>
    <cellStyle name="40% - アクセント 6 8 2 2 5" xfId="14952"/>
    <cellStyle name="40% - アクセント 6 8 2 3" xfId="3127"/>
    <cellStyle name="40% - アクセント 6 8 2 3 2" xfId="9550"/>
    <cellStyle name="40% - アクセント 6 8 2 3 2 2" xfId="22365"/>
    <cellStyle name="40% - アクセント 6 8 2 3 3" xfId="15958"/>
    <cellStyle name="40% - アクセント 6 8 2 4" xfId="5291"/>
    <cellStyle name="40% - アクセント 6 8 2 4 2" xfId="11704"/>
    <cellStyle name="40% - アクセント 6 8 2 4 2 2" xfId="24519"/>
    <cellStyle name="40% - アクセント 6 8 2 4 3" xfId="18112"/>
    <cellStyle name="40% - アクセント 6 8 2 5" xfId="7531"/>
    <cellStyle name="40% - アクセント 6 8 2 5 2" xfId="20346"/>
    <cellStyle name="40% - アクセント 6 8 2 6" xfId="13939"/>
    <cellStyle name="40% - アクセント 6 8 3" xfId="1636"/>
    <cellStyle name="40% - アクセント 6 8 3 2" xfId="3667"/>
    <cellStyle name="40% - アクセント 6 8 3 2 2" xfId="10087"/>
    <cellStyle name="40% - アクセント 6 8 3 2 2 2" xfId="22902"/>
    <cellStyle name="40% - アクセント 6 8 3 2 3" xfId="16495"/>
    <cellStyle name="40% - アクセント 6 8 3 3" xfId="5831"/>
    <cellStyle name="40% - アクセント 6 8 3 3 2" xfId="12244"/>
    <cellStyle name="40% - アクセント 6 8 3 3 2 2" xfId="25059"/>
    <cellStyle name="40% - アクセント 6 8 3 3 3" xfId="18652"/>
    <cellStyle name="40% - アクセント 6 8 3 4" xfId="8062"/>
    <cellStyle name="40% - アクセント 6 8 3 4 2" xfId="20877"/>
    <cellStyle name="40% - アクセント 6 8 3 5" xfId="14470"/>
    <cellStyle name="40% - アクセント 6 8 4" xfId="2645"/>
    <cellStyle name="40% - アクセント 6 8 4 2" xfId="9068"/>
    <cellStyle name="40% - アクセント 6 8 4 2 2" xfId="21883"/>
    <cellStyle name="40% - アクセント 6 8 4 3" xfId="15476"/>
    <cellStyle name="40% - アクセント 6 8 5" xfId="4809"/>
    <cellStyle name="40% - アクセント 6 8 5 2" xfId="11222"/>
    <cellStyle name="40% - アクセント 6 8 5 2 2" xfId="24037"/>
    <cellStyle name="40% - アクセント 6 8 5 3" xfId="17630"/>
    <cellStyle name="40% - アクセント 6 8 6" xfId="6970"/>
    <cellStyle name="40% - アクセント 6 8 6 2" xfId="19785"/>
    <cellStyle name="40% - アクセント 6 8 7" xfId="13378"/>
    <cellStyle name="40% - アクセント 6 9" xfId="742"/>
    <cellStyle name="40% - アクセント 6 9 2" xfId="875"/>
    <cellStyle name="40% - アクセント 6 9 2 2" xfId="1897"/>
    <cellStyle name="40% - アクセント 6 9 2 2 2" xfId="3928"/>
    <cellStyle name="40% - アクセント 6 9 2 2 2 2" xfId="10348"/>
    <cellStyle name="40% - アクセント 6 9 2 2 2 2 2" xfId="23163"/>
    <cellStyle name="40% - アクセント 6 9 2 2 2 3" xfId="16756"/>
    <cellStyle name="40% - アクセント 6 9 2 2 3" xfId="6092"/>
    <cellStyle name="40% - アクセント 6 9 2 2 3 2" xfId="12505"/>
    <cellStyle name="40% - アクセント 6 9 2 2 3 2 2" xfId="25320"/>
    <cellStyle name="40% - アクセント 6 9 2 2 3 3" xfId="18913"/>
    <cellStyle name="40% - アクセント 6 9 2 2 4" xfId="8323"/>
    <cellStyle name="40% - アクセント 6 9 2 2 4 2" xfId="21138"/>
    <cellStyle name="40% - アクセント 6 9 2 2 5" xfId="14731"/>
    <cellStyle name="40% - アクセント 6 9 2 3" xfId="2906"/>
    <cellStyle name="40% - アクセント 6 9 2 3 2" xfId="9329"/>
    <cellStyle name="40% - アクセント 6 9 2 3 2 2" xfId="22144"/>
    <cellStyle name="40% - アクセント 6 9 2 3 3" xfId="15737"/>
    <cellStyle name="40% - アクセント 6 9 2 4" xfId="5070"/>
    <cellStyle name="40% - アクセント 6 9 2 4 2" xfId="11483"/>
    <cellStyle name="40% - アクセント 6 9 2 4 2 2" xfId="24298"/>
    <cellStyle name="40% - アクセント 6 9 2 4 3" xfId="17891"/>
    <cellStyle name="40% - アクセント 6 9 2 5" xfId="7328"/>
    <cellStyle name="40% - アクセント 6 9 2 5 2" xfId="20143"/>
    <cellStyle name="40% - アクセント 6 9 2 6" xfId="13736"/>
    <cellStyle name="40% - アクセント 6 9 3" xfId="1418"/>
    <cellStyle name="40% - アクセント 6 9 3 2" xfId="3450"/>
    <cellStyle name="40% - アクセント 6 9 3 2 2" xfId="9870"/>
    <cellStyle name="40% - アクセント 6 9 3 2 2 2" xfId="22685"/>
    <cellStyle name="40% - アクセント 6 9 3 2 3" xfId="16278"/>
    <cellStyle name="40% - アクセント 6 9 3 3" xfId="5614"/>
    <cellStyle name="40% - アクセント 6 9 3 3 2" xfId="12027"/>
    <cellStyle name="40% - アクセント 6 9 3 3 2 2" xfId="24842"/>
    <cellStyle name="40% - アクセント 6 9 3 3 3" xfId="18435"/>
    <cellStyle name="40% - アクセント 6 9 3 4" xfId="7845"/>
    <cellStyle name="40% - アクセント 6 9 3 4 2" xfId="20660"/>
    <cellStyle name="40% - アクセント 6 9 3 5" xfId="14253"/>
    <cellStyle name="40% - アクセント 6 9 4" xfId="2428"/>
    <cellStyle name="40% - アクセント 6 9 4 2" xfId="8851"/>
    <cellStyle name="40% - アクセント 6 9 4 2 2" xfId="21666"/>
    <cellStyle name="40% - アクセント 6 9 4 3" xfId="15259"/>
    <cellStyle name="40% - アクセント 6 9 5" xfId="4592"/>
    <cellStyle name="40% - アクセント 6 9 5 2" xfId="11005"/>
    <cellStyle name="40% - アクセント 6 9 5 2 2" xfId="23820"/>
    <cellStyle name="40% - アクセント 6 9 5 3" xfId="17413"/>
    <cellStyle name="40% - アクセント 6 9 6" xfId="7196"/>
    <cellStyle name="40% - アクセント 6 9 6 2" xfId="20011"/>
    <cellStyle name="40% - アクセント 6 9 7" xfId="13604"/>
    <cellStyle name="60% - アクセント 1 2" xfId="63"/>
    <cellStyle name="60% - アクセント 1 3" xfId="183"/>
    <cellStyle name="60% - アクセント 1 4" xfId="293"/>
    <cellStyle name="60% - アクセント 1 5" xfId="98"/>
    <cellStyle name="60% - アクセント 2 2" xfId="64"/>
    <cellStyle name="60% - アクセント 2 3" xfId="184"/>
    <cellStyle name="60% - アクセント 2 4" xfId="294"/>
    <cellStyle name="60% - アクセント 2 5" xfId="99"/>
    <cellStyle name="60% - アクセント 3 2" xfId="65"/>
    <cellStyle name="60% - アクセント 3 3" xfId="185"/>
    <cellStyle name="60% - アクセント 3 4" xfId="295"/>
    <cellStyle name="60% - アクセント 3 5" xfId="100"/>
    <cellStyle name="60% - アクセント 4 2" xfId="66"/>
    <cellStyle name="60% - アクセント 4 3" xfId="186"/>
    <cellStyle name="60% - アクセント 4 4" xfId="296"/>
    <cellStyle name="60% - アクセント 4 5" xfId="101"/>
    <cellStyle name="60% - アクセント 5 2" xfId="67"/>
    <cellStyle name="60% - アクセント 5 3" xfId="187"/>
    <cellStyle name="60% - アクセント 5 4" xfId="297"/>
    <cellStyle name="60% - アクセント 5 5" xfId="102"/>
    <cellStyle name="60% - アクセント 6 2" xfId="68"/>
    <cellStyle name="60% - アクセント 6 3" xfId="188"/>
    <cellStyle name="60% - アクセント 6 4" xfId="298"/>
    <cellStyle name="60% - アクセント 6 5" xfId="103"/>
    <cellStyle name="アクセント 1" xfId="17" builtinId="29" customBuiltin="1"/>
    <cellStyle name="アクセント 1 2" xfId="69"/>
    <cellStyle name="アクセント 2" xfId="20" builtinId="33" customBuiltin="1"/>
    <cellStyle name="アクセント 2 2" xfId="70"/>
    <cellStyle name="アクセント 3" xfId="23" builtinId="37" customBuiltin="1"/>
    <cellStyle name="アクセント 3 2" xfId="71"/>
    <cellStyle name="アクセント 4" xfId="26" builtinId="41" customBuiltin="1"/>
    <cellStyle name="アクセント 4 2" xfId="72"/>
    <cellStyle name="アクセント 5" xfId="29" builtinId="45" customBuiltin="1"/>
    <cellStyle name="アクセント 5 2" xfId="73"/>
    <cellStyle name="アクセント 6" xfId="32" builtinId="49" customBuiltin="1"/>
    <cellStyle name="アクセント 6 2" xfId="74"/>
    <cellStyle name="タイトル 2" xfId="75"/>
    <cellStyle name="タイトル 3" xfId="181"/>
    <cellStyle name="タイトル 4" xfId="291"/>
    <cellStyle name="タイトル 5" xfId="96"/>
    <cellStyle name="チェック セル" xfId="13" builtinId="23" customBuiltin="1"/>
    <cellStyle name="チェック セル 2" xfId="76"/>
    <cellStyle name="どちらでもない 2" xfId="77"/>
    <cellStyle name="どちらでもない 2 2" xfId="6640"/>
    <cellStyle name="どちらでもない 3" xfId="182"/>
    <cellStyle name="どちらでもない 4" xfId="292"/>
    <cellStyle name="どちらでもない 5" xfId="97"/>
    <cellStyle name="パーセント 2" xfId="147"/>
    <cellStyle name="ハイパーリンク" xfId="2" builtinId="8"/>
    <cellStyle name="ハイパーリンク 2" xfId="133"/>
    <cellStyle name="ハイパーリンク 3" xfId="167"/>
    <cellStyle name="ハイパーリンク 3 2" xfId="657"/>
    <cellStyle name="ハイパーリンク 3 2 2" xfId="722"/>
    <cellStyle name="ハイパーリンク 3 3" xfId="396"/>
    <cellStyle name="ハイパーリンク 4" xfId="1282"/>
    <cellStyle name="ハイパーリンク 5" xfId="686"/>
    <cellStyle name="ハイパーリンク 6" xfId="13041"/>
    <cellStyle name="メモ 2" xfId="78"/>
    <cellStyle name="メモ 3" xfId="120"/>
    <cellStyle name="メモ 3 10" xfId="860"/>
    <cellStyle name="メモ 3 10 2" xfId="1878"/>
    <cellStyle name="メモ 3 10 2 2" xfId="3909"/>
    <cellStyle name="メモ 3 10 2 2 2" xfId="10329"/>
    <cellStyle name="メモ 3 10 2 2 2 2" xfId="23144"/>
    <cellStyle name="メモ 3 10 2 2 3" xfId="16737"/>
    <cellStyle name="メモ 3 10 2 3" xfId="6073"/>
    <cellStyle name="メモ 3 10 2 3 2" xfId="12486"/>
    <cellStyle name="メモ 3 10 2 3 2 2" xfId="25301"/>
    <cellStyle name="メモ 3 10 2 3 3" xfId="18894"/>
    <cellStyle name="メモ 3 10 2 4" xfId="8304"/>
    <cellStyle name="メモ 3 10 2 4 2" xfId="21119"/>
    <cellStyle name="メモ 3 10 2 5" xfId="14712"/>
    <cellStyle name="メモ 3 10 3" xfId="2887"/>
    <cellStyle name="メモ 3 10 3 2" xfId="9310"/>
    <cellStyle name="メモ 3 10 3 2 2" xfId="22125"/>
    <cellStyle name="メモ 3 10 3 3" xfId="15718"/>
    <cellStyle name="メモ 3 10 4" xfId="5051"/>
    <cellStyle name="メモ 3 10 4 2" xfId="11464"/>
    <cellStyle name="メモ 3 10 4 2 2" xfId="24279"/>
    <cellStyle name="メモ 3 10 4 3" xfId="17872"/>
    <cellStyle name="メモ 3 10 5" xfId="7313"/>
    <cellStyle name="メモ 3 10 5 2" xfId="20128"/>
    <cellStyle name="メモ 3 10 6" xfId="13721"/>
    <cellStyle name="メモ 3 11" xfId="1404"/>
    <cellStyle name="メモ 3 11 2" xfId="3436"/>
    <cellStyle name="メモ 3 11 2 2" xfId="9856"/>
    <cellStyle name="メモ 3 11 2 2 2" xfId="22671"/>
    <cellStyle name="メモ 3 11 2 3" xfId="16264"/>
    <cellStyle name="メモ 3 11 3" xfId="5600"/>
    <cellStyle name="メモ 3 11 3 2" xfId="12013"/>
    <cellStyle name="メモ 3 11 3 2 2" xfId="24828"/>
    <cellStyle name="メモ 3 11 3 3" xfId="18421"/>
    <cellStyle name="メモ 3 11 4" xfId="7831"/>
    <cellStyle name="メモ 3 11 4 2" xfId="20646"/>
    <cellStyle name="メモ 3 11 5" xfId="14239"/>
    <cellStyle name="メモ 3 12" xfId="2414"/>
    <cellStyle name="メモ 3 12 2" xfId="8837"/>
    <cellStyle name="メモ 3 12 2 2" xfId="21652"/>
    <cellStyle name="メモ 3 12 3" xfId="15245"/>
    <cellStyle name="メモ 3 13" xfId="4578"/>
    <cellStyle name="メモ 3 13 2" xfId="10991"/>
    <cellStyle name="メモ 3 13 2 2" xfId="23806"/>
    <cellStyle name="メモ 3 13 3" xfId="17399"/>
    <cellStyle name="メモ 3 14" xfId="731"/>
    <cellStyle name="メモ 3 14 2" xfId="7185"/>
    <cellStyle name="メモ 3 14 2 2" xfId="20000"/>
    <cellStyle name="メモ 3 14 3" xfId="13593"/>
    <cellStyle name="メモ 3 15" xfId="6539"/>
    <cellStyle name="メモ 3 15 2" xfId="12952"/>
    <cellStyle name="メモ 3 15 2 2" xfId="25767"/>
    <cellStyle name="メモ 3 15 3" xfId="19360"/>
    <cellStyle name="メモ 3 16" xfId="6670"/>
    <cellStyle name="メモ 3 16 2" xfId="19485"/>
    <cellStyle name="メモ 3 17" xfId="13078"/>
    <cellStyle name="メモ 3 2" xfId="234"/>
    <cellStyle name="メモ 3 2 10" xfId="13145"/>
    <cellStyle name="メモ 3 2 2" xfId="323"/>
    <cellStyle name="メモ 3 2 2 2" xfId="1218"/>
    <cellStyle name="メモ 3 2 2 2 2" xfId="2258"/>
    <cellStyle name="メモ 3 2 2 2 2 2" xfId="4289"/>
    <cellStyle name="メモ 3 2 2 2 2 2 2" xfId="10709"/>
    <cellStyle name="メモ 3 2 2 2 2 2 2 2" xfId="23524"/>
    <cellStyle name="メモ 3 2 2 2 2 2 3" xfId="17117"/>
    <cellStyle name="メモ 3 2 2 2 2 3" xfId="6453"/>
    <cellStyle name="メモ 3 2 2 2 2 3 2" xfId="12866"/>
    <cellStyle name="メモ 3 2 2 2 2 3 2 2" xfId="25681"/>
    <cellStyle name="メモ 3 2 2 2 2 3 3" xfId="19274"/>
    <cellStyle name="メモ 3 2 2 2 2 4" xfId="8684"/>
    <cellStyle name="メモ 3 2 2 2 2 4 2" xfId="21499"/>
    <cellStyle name="メモ 3 2 2 2 2 5" xfId="15092"/>
    <cellStyle name="メモ 3 2 2 2 3" xfId="3267"/>
    <cellStyle name="メモ 3 2 2 2 3 2" xfId="9690"/>
    <cellStyle name="メモ 3 2 2 2 3 2 2" xfId="22505"/>
    <cellStyle name="メモ 3 2 2 2 3 3" xfId="16098"/>
    <cellStyle name="メモ 3 2 2 2 4" xfId="5431"/>
    <cellStyle name="メモ 3 2 2 2 4 2" xfId="11844"/>
    <cellStyle name="メモ 3 2 2 2 4 2 2" xfId="24659"/>
    <cellStyle name="メモ 3 2 2 2 4 3" xfId="18252"/>
    <cellStyle name="メモ 3 2 2 2 5" xfId="7671"/>
    <cellStyle name="メモ 3 2 2 2 5 2" xfId="20486"/>
    <cellStyle name="メモ 3 2 2 2 6" xfId="14079"/>
    <cellStyle name="メモ 3 2 2 3" xfId="1776"/>
    <cellStyle name="メモ 3 2 2 3 2" xfId="3807"/>
    <cellStyle name="メモ 3 2 2 3 2 2" xfId="10227"/>
    <cellStyle name="メモ 3 2 2 3 2 2 2" xfId="23042"/>
    <cellStyle name="メモ 3 2 2 3 2 3" xfId="16635"/>
    <cellStyle name="メモ 3 2 2 3 3" xfId="5971"/>
    <cellStyle name="メモ 3 2 2 3 3 2" xfId="12384"/>
    <cellStyle name="メモ 3 2 2 3 3 2 2" xfId="25199"/>
    <cellStyle name="メモ 3 2 2 3 3 3" xfId="18792"/>
    <cellStyle name="メモ 3 2 2 3 4" xfId="8202"/>
    <cellStyle name="メモ 3 2 2 3 4 2" xfId="21017"/>
    <cellStyle name="メモ 3 2 2 3 5" xfId="14610"/>
    <cellStyle name="メモ 3 2 2 4" xfId="2785"/>
    <cellStyle name="メモ 3 2 2 4 2" xfId="9208"/>
    <cellStyle name="メモ 3 2 2 4 2 2" xfId="22023"/>
    <cellStyle name="メモ 3 2 2 4 3" xfId="15616"/>
    <cellStyle name="メモ 3 2 2 5" xfId="4949"/>
    <cellStyle name="メモ 3 2 2 5 2" xfId="11362"/>
    <cellStyle name="メモ 3 2 2 5 2 2" xfId="24177"/>
    <cellStyle name="メモ 3 2 2 5 3" xfId="17770"/>
    <cellStyle name="メモ 3 2 2 6" xfId="6814"/>
    <cellStyle name="メモ 3 2 2 6 2" xfId="19629"/>
    <cellStyle name="メモ 3 2 2 7" xfId="13222"/>
    <cellStyle name="メモ 3 2 3" xfId="379"/>
    <cellStyle name="メモ 3 2 3 2" xfId="2070"/>
    <cellStyle name="メモ 3 2 3 2 2" xfId="4101"/>
    <cellStyle name="メモ 3 2 3 2 2 2" xfId="10521"/>
    <cellStyle name="メモ 3 2 3 2 2 2 2" xfId="23336"/>
    <cellStyle name="メモ 3 2 3 2 2 3" xfId="16929"/>
    <cellStyle name="メモ 3 2 3 2 3" xfId="6265"/>
    <cellStyle name="メモ 3 2 3 2 3 2" xfId="12678"/>
    <cellStyle name="メモ 3 2 3 2 3 2 2" xfId="25493"/>
    <cellStyle name="メモ 3 2 3 2 3 3" xfId="19086"/>
    <cellStyle name="メモ 3 2 3 2 4" xfId="8496"/>
    <cellStyle name="メモ 3 2 3 2 4 2" xfId="21311"/>
    <cellStyle name="メモ 3 2 3 2 5" xfId="14904"/>
    <cellStyle name="メモ 3 2 3 3" xfId="3079"/>
    <cellStyle name="メモ 3 2 3 3 2" xfId="9502"/>
    <cellStyle name="メモ 3 2 3 3 2 2" xfId="22317"/>
    <cellStyle name="メモ 3 2 3 3 3" xfId="15910"/>
    <cellStyle name="メモ 3 2 3 4" xfId="5243"/>
    <cellStyle name="メモ 3 2 3 4 2" xfId="11656"/>
    <cellStyle name="メモ 3 2 3 4 2 2" xfId="24471"/>
    <cellStyle name="メモ 3 2 3 4 3" xfId="18064"/>
    <cellStyle name="メモ 3 2 3 5" xfId="6870"/>
    <cellStyle name="メモ 3 2 3 5 2" xfId="19685"/>
    <cellStyle name="メモ 3 2 3 6" xfId="13278"/>
    <cellStyle name="メモ 3 2 4" xfId="1590"/>
    <cellStyle name="メモ 3 2 4 2" xfId="3621"/>
    <cellStyle name="メモ 3 2 4 2 2" xfId="10041"/>
    <cellStyle name="メモ 3 2 4 2 2 2" xfId="22856"/>
    <cellStyle name="メモ 3 2 4 2 3" xfId="16449"/>
    <cellStyle name="メモ 3 2 4 3" xfId="5785"/>
    <cellStyle name="メモ 3 2 4 3 2" xfId="12198"/>
    <cellStyle name="メモ 3 2 4 3 2 2" xfId="25013"/>
    <cellStyle name="メモ 3 2 4 3 3" xfId="18606"/>
    <cellStyle name="メモ 3 2 4 4" xfId="8016"/>
    <cellStyle name="メモ 3 2 4 4 2" xfId="20831"/>
    <cellStyle name="メモ 3 2 4 5" xfId="14424"/>
    <cellStyle name="メモ 3 2 5" xfId="2599"/>
    <cellStyle name="メモ 3 2 5 2" xfId="9022"/>
    <cellStyle name="メモ 3 2 5 2 2" xfId="21837"/>
    <cellStyle name="メモ 3 2 5 3" xfId="15430"/>
    <cellStyle name="メモ 3 2 6" xfId="4763"/>
    <cellStyle name="メモ 3 2 6 2" xfId="11176"/>
    <cellStyle name="メモ 3 2 6 2 2" xfId="23991"/>
    <cellStyle name="メモ 3 2 6 3" xfId="17584"/>
    <cellStyle name="メモ 3 2 7" xfId="786"/>
    <cellStyle name="メモ 3 2 7 2" xfId="7239"/>
    <cellStyle name="メモ 3 2 7 2 2" xfId="20054"/>
    <cellStyle name="メモ 3 2 7 3" xfId="13647"/>
    <cellStyle name="メモ 3 2 8" xfId="6566"/>
    <cellStyle name="メモ 3 2 8 2" xfId="12979"/>
    <cellStyle name="メモ 3 2 8 2 2" xfId="25794"/>
    <cellStyle name="メモ 3 2 8 3" xfId="19387"/>
    <cellStyle name="メモ 3 2 9" xfId="6737"/>
    <cellStyle name="メモ 3 2 9 2" xfId="19552"/>
    <cellStyle name="メモ 3 3" xfId="276"/>
    <cellStyle name="メモ 3 3 2" xfId="635"/>
    <cellStyle name="メモ 3 3 2 2" xfId="1249"/>
    <cellStyle name="メモ 3 3 2 2 2" xfId="2289"/>
    <cellStyle name="メモ 3 3 2 2 2 2" xfId="4320"/>
    <cellStyle name="メモ 3 3 2 2 2 2 2" xfId="10740"/>
    <cellStyle name="メモ 3 3 2 2 2 2 2 2" xfId="23555"/>
    <cellStyle name="メモ 3 3 2 2 2 2 3" xfId="17148"/>
    <cellStyle name="メモ 3 3 2 2 2 3" xfId="6484"/>
    <cellStyle name="メモ 3 3 2 2 2 3 2" xfId="12897"/>
    <cellStyle name="メモ 3 3 2 2 2 3 2 2" xfId="25712"/>
    <cellStyle name="メモ 3 3 2 2 2 3 3" xfId="19305"/>
    <cellStyle name="メモ 3 3 2 2 2 4" xfId="8715"/>
    <cellStyle name="メモ 3 3 2 2 2 4 2" xfId="21530"/>
    <cellStyle name="メモ 3 3 2 2 2 5" xfId="15123"/>
    <cellStyle name="メモ 3 3 2 2 3" xfId="3298"/>
    <cellStyle name="メモ 3 3 2 2 3 2" xfId="9721"/>
    <cellStyle name="メモ 3 3 2 2 3 2 2" xfId="22536"/>
    <cellStyle name="メモ 3 3 2 2 3 3" xfId="16129"/>
    <cellStyle name="メモ 3 3 2 2 4" xfId="5462"/>
    <cellStyle name="メモ 3 3 2 2 4 2" xfId="11875"/>
    <cellStyle name="メモ 3 3 2 2 4 2 2" xfId="24690"/>
    <cellStyle name="メモ 3 3 2 2 4 3" xfId="18283"/>
    <cellStyle name="メモ 3 3 2 2 5" xfId="7702"/>
    <cellStyle name="メモ 3 3 2 2 5 2" xfId="20517"/>
    <cellStyle name="メモ 3 3 2 2 6" xfId="14110"/>
    <cellStyle name="メモ 3 3 2 3" xfId="1807"/>
    <cellStyle name="メモ 3 3 2 3 2" xfId="3838"/>
    <cellStyle name="メモ 3 3 2 3 2 2" xfId="10258"/>
    <cellStyle name="メモ 3 3 2 3 2 2 2" xfId="23073"/>
    <cellStyle name="メモ 3 3 2 3 2 3" xfId="16666"/>
    <cellStyle name="メモ 3 3 2 3 3" xfId="6002"/>
    <cellStyle name="メモ 3 3 2 3 3 2" xfId="12415"/>
    <cellStyle name="メモ 3 3 2 3 3 2 2" xfId="25230"/>
    <cellStyle name="メモ 3 3 2 3 3 3" xfId="18823"/>
    <cellStyle name="メモ 3 3 2 3 4" xfId="8233"/>
    <cellStyle name="メモ 3 3 2 3 4 2" xfId="21048"/>
    <cellStyle name="メモ 3 3 2 3 5" xfId="14641"/>
    <cellStyle name="メモ 3 3 2 4" xfId="2816"/>
    <cellStyle name="メモ 3 3 2 4 2" xfId="9239"/>
    <cellStyle name="メモ 3 3 2 4 2 2" xfId="22054"/>
    <cellStyle name="メモ 3 3 2 4 3" xfId="15647"/>
    <cellStyle name="メモ 3 3 2 5" xfId="4980"/>
    <cellStyle name="メモ 3 3 2 5 2" xfId="11393"/>
    <cellStyle name="メモ 3 3 2 5 2 2" xfId="24208"/>
    <cellStyle name="メモ 3 3 2 5 3" xfId="17801"/>
    <cellStyle name="メモ 3 3 2 6" xfId="7112"/>
    <cellStyle name="メモ 3 3 2 6 2" xfId="19927"/>
    <cellStyle name="メモ 3 3 2 7" xfId="13520"/>
    <cellStyle name="メモ 3 3 3" xfId="1061"/>
    <cellStyle name="メモ 3 3 3 2" xfId="2101"/>
    <cellStyle name="メモ 3 3 3 2 2" xfId="4132"/>
    <cellStyle name="メモ 3 3 3 2 2 2" xfId="10552"/>
    <cellStyle name="メモ 3 3 3 2 2 2 2" xfId="23367"/>
    <cellStyle name="メモ 3 3 3 2 2 3" xfId="16960"/>
    <cellStyle name="メモ 3 3 3 2 3" xfId="6296"/>
    <cellStyle name="メモ 3 3 3 2 3 2" xfId="12709"/>
    <cellStyle name="メモ 3 3 3 2 3 2 2" xfId="25524"/>
    <cellStyle name="メモ 3 3 3 2 3 3" xfId="19117"/>
    <cellStyle name="メモ 3 3 3 2 4" xfId="8527"/>
    <cellStyle name="メモ 3 3 3 2 4 2" xfId="21342"/>
    <cellStyle name="メモ 3 3 3 2 5" xfId="14935"/>
    <cellStyle name="メモ 3 3 3 3" xfId="3110"/>
    <cellStyle name="メモ 3 3 3 3 2" xfId="9533"/>
    <cellStyle name="メモ 3 3 3 3 2 2" xfId="22348"/>
    <cellStyle name="メモ 3 3 3 3 3" xfId="15941"/>
    <cellStyle name="メモ 3 3 3 4" xfId="5274"/>
    <cellStyle name="メモ 3 3 3 4 2" xfId="11687"/>
    <cellStyle name="メモ 3 3 3 4 2 2" xfId="24502"/>
    <cellStyle name="メモ 3 3 3 4 3" xfId="18095"/>
    <cellStyle name="メモ 3 3 3 5" xfId="7514"/>
    <cellStyle name="メモ 3 3 3 5 2" xfId="20329"/>
    <cellStyle name="メモ 3 3 3 6" xfId="13922"/>
    <cellStyle name="メモ 3 3 4" xfId="1620"/>
    <cellStyle name="メモ 3 3 4 2" xfId="3651"/>
    <cellStyle name="メモ 3 3 4 2 2" xfId="10071"/>
    <cellStyle name="メモ 3 3 4 2 2 2" xfId="22886"/>
    <cellStyle name="メモ 3 3 4 2 3" xfId="16479"/>
    <cellStyle name="メモ 3 3 4 3" xfId="5815"/>
    <cellStyle name="メモ 3 3 4 3 2" xfId="12228"/>
    <cellStyle name="メモ 3 3 4 3 2 2" xfId="25043"/>
    <cellStyle name="メモ 3 3 4 3 3" xfId="18636"/>
    <cellStyle name="メモ 3 3 4 4" xfId="8046"/>
    <cellStyle name="メモ 3 3 4 4 2" xfId="20861"/>
    <cellStyle name="メモ 3 3 4 5" xfId="14454"/>
    <cellStyle name="メモ 3 3 5" xfId="2629"/>
    <cellStyle name="メモ 3 3 5 2" xfId="9052"/>
    <cellStyle name="メモ 3 3 5 2 2" xfId="21867"/>
    <cellStyle name="メモ 3 3 5 3" xfId="15460"/>
    <cellStyle name="メモ 3 3 6" xfId="4793"/>
    <cellStyle name="メモ 3 3 6 2" xfId="11206"/>
    <cellStyle name="メモ 3 3 6 2 2" xfId="24021"/>
    <cellStyle name="メモ 3 3 6 3" xfId="17614"/>
    <cellStyle name="メモ 3 3 7" xfId="6776"/>
    <cellStyle name="メモ 3 3 7 2" xfId="19591"/>
    <cellStyle name="メモ 3 3 8" xfId="13184"/>
    <cellStyle name="メモ 3 4" xfId="352"/>
    <cellStyle name="メモ 3 4 2" xfId="594"/>
    <cellStyle name="メモ 3 4 2 2" xfId="1187"/>
    <cellStyle name="メモ 3 4 2 2 2" xfId="2227"/>
    <cellStyle name="メモ 3 4 2 2 2 2" xfId="4258"/>
    <cellStyle name="メモ 3 4 2 2 2 2 2" xfId="10678"/>
    <cellStyle name="メモ 3 4 2 2 2 2 2 2" xfId="23493"/>
    <cellStyle name="メモ 3 4 2 2 2 2 3" xfId="17086"/>
    <cellStyle name="メモ 3 4 2 2 2 3" xfId="6422"/>
    <cellStyle name="メモ 3 4 2 2 2 3 2" xfId="12835"/>
    <cellStyle name="メモ 3 4 2 2 2 3 2 2" xfId="25650"/>
    <cellStyle name="メモ 3 4 2 2 2 3 3" xfId="19243"/>
    <cellStyle name="メモ 3 4 2 2 2 4" xfId="8653"/>
    <cellStyle name="メモ 3 4 2 2 2 4 2" xfId="21468"/>
    <cellStyle name="メモ 3 4 2 2 2 5" xfId="15061"/>
    <cellStyle name="メモ 3 4 2 2 3" xfId="3236"/>
    <cellStyle name="メモ 3 4 2 2 3 2" xfId="9659"/>
    <cellStyle name="メモ 3 4 2 2 3 2 2" xfId="22474"/>
    <cellStyle name="メモ 3 4 2 2 3 3" xfId="16067"/>
    <cellStyle name="メモ 3 4 2 2 4" xfId="5400"/>
    <cellStyle name="メモ 3 4 2 2 4 2" xfId="11813"/>
    <cellStyle name="メモ 3 4 2 2 4 2 2" xfId="24628"/>
    <cellStyle name="メモ 3 4 2 2 4 3" xfId="18221"/>
    <cellStyle name="メモ 3 4 2 2 5" xfId="7640"/>
    <cellStyle name="メモ 3 4 2 2 5 2" xfId="20455"/>
    <cellStyle name="メモ 3 4 2 2 6" xfId="14048"/>
    <cellStyle name="メモ 3 4 2 3" xfId="1745"/>
    <cellStyle name="メモ 3 4 2 3 2" xfId="3776"/>
    <cellStyle name="メモ 3 4 2 3 2 2" xfId="10196"/>
    <cellStyle name="メモ 3 4 2 3 2 2 2" xfId="23011"/>
    <cellStyle name="メモ 3 4 2 3 2 3" xfId="16604"/>
    <cellStyle name="メモ 3 4 2 3 3" xfId="5940"/>
    <cellStyle name="メモ 3 4 2 3 3 2" xfId="12353"/>
    <cellStyle name="メモ 3 4 2 3 3 2 2" xfId="25168"/>
    <cellStyle name="メモ 3 4 2 3 3 3" xfId="18761"/>
    <cellStyle name="メモ 3 4 2 3 4" xfId="8171"/>
    <cellStyle name="メモ 3 4 2 3 4 2" xfId="20986"/>
    <cellStyle name="メモ 3 4 2 3 5" xfId="14579"/>
    <cellStyle name="メモ 3 4 2 4" xfId="2754"/>
    <cellStyle name="メモ 3 4 2 4 2" xfId="9177"/>
    <cellStyle name="メモ 3 4 2 4 2 2" xfId="21992"/>
    <cellStyle name="メモ 3 4 2 4 3" xfId="15585"/>
    <cellStyle name="メモ 3 4 2 5" xfId="4918"/>
    <cellStyle name="メモ 3 4 2 5 2" xfId="11331"/>
    <cellStyle name="メモ 3 4 2 5 2 2" xfId="24146"/>
    <cellStyle name="メモ 3 4 2 5 3" xfId="17739"/>
    <cellStyle name="メモ 3 4 2 6" xfId="7071"/>
    <cellStyle name="メモ 3 4 2 6 2" xfId="19886"/>
    <cellStyle name="メモ 3 4 2 7" xfId="13479"/>
    <cellStyle name="メモ 3 4 3" xfId="1016"/>
    <cellStyle name="メモ 3 4 3 2" xfId="2039"/>
    <cellStyle name="メモ 3 4 3 2 2" xfId="4070"/>
    <cellStyle name="メモ 3 4 3 2 2 2" xfId="10490"/>
    <cellStyle name="メモ 3 4 3 2 2 2 2" xfId="23305"/>
    <cellStyle name="メモ 3 4 3 2 2 3" xfId="16898"/>
    <cellStyle name="メモ 3 4 3 2 3" xfId="6234"/>
    <cellStyle name="メモ 3 4 3 2 3 2" xfId="12647"/>
    <cellStyle name="メモ 3 4 3 2 3 2 2" xfId="25462"/>
    <cellStyle name="メモ 3 4 3 2 3 3" xfId="19055"/>
    <cellStyle name="メモ 3 4 3 2 4" xfId="8465"/>
    <cellStyle name="メモ 3 4 3 2 4 2" xfId="21280"/>
    <cellStyle name="メモ 3 4 3 2 5" xfId="14873"/>
    <cellStyle name="メモ 3 4 3 3" xfId="3048"/>
    <cellStyle name="メモ 3 4 3 3 2" xfId="9471"/>
    <cellStyle name="メモ 3 4 3 3 2 2" xfId="22286"/>
    <cellStyle name="メモ 3 4 3 3 3" xfId="15879"/>
    <cellStyle name="メモ 3 4 3 4" xfId="5212"/>
    <cellStyle name="メモ 3 4 3 4 2" xfId="11625"/>
    <cellStyle name="メモ 3 4 3 4 2 2" xfId="24440"/>
    <cellStyle name="メモ 3 4 3 4 3" xfId="18033"/>
    <cellStyle name="メモ 3 4 3 5" xfId="7469"/>
    <cellStyle name="メモ 3 4 3 5 2" xfId="20284"/>
    <cellStyle name="メモ 3 4 3 6" xfId="13877"/>
    <cellStyle name="メモ 3 4 4" xfId="1560"/>
    <cellStyle name="メモ 3 4 4 2" xfId="3591"/>
    <cellStyle name="メモ 3 4 4 2 2" xfId="10011"/>
    <cellStyle name="メモ 3 4 4 2 2 2" xfId="22826"/>
    <cellStyle name="メモ 3 4 4 2 3" xfId="16419"/>
    <cellStyle name="メモ 3 4 4 3" xfId="5755"/>
    <cellStyle name="メモ 3 4 4 3 2" xfId="12168"/>
    <cellStyle name="メモ 3 4 4 3 2 2" xfId="24983"/>
    <cellStyle name="メモ 3 4 4 3 3" xfId="18576"/>
    <cellStyle name="メモ 3 4 4 4" xfId="7986"/>
    <cellStyle name="メモ 3 4 4 4 2" xfId="20801"/>
    <cellStyle name="メモ 3 4 4 5" xfId="14394"/>
    <cellStyle name="メモ 3 4 5" xfId="2569"/>
    <cellStyle name="メモ 3 4 5 2" xfId="8992"/>
    <cellStyle name="メモ 3 4 5 2 2" xfId="21807"/>
    <cellStyle name="メモ 3 4 5 3" xfId="15400"/>
    <cellStyle name="メモ 3 4 6" xfId="4733"/>
    <cellStyle name="メモ 3 4 6 2" xfId="11146"/>
    <cellStyle name="メモ 3 4 6 2 2" xfId="23961"/>
    <cellStyle name="メモ 3 4 6 3" xfId="17554"/>
    <cellStyle name="メモ 3 4 7" xfId="6843"/>
    <cellStyle name="メモ 3 4 7 2" xfId="19658"/>
    <cellStyle name="メモ 3 4 8" xfId="13251"/>
    <cellStyle name="メモ 3 5" xfId="437"/>
    <cellStyle name="メモ 3 5 2" xfId="554"/>
    <cellStyle name="メモ 3 5 2 2" xfId="1143"/>
    <cellStyle name="メモ 3 5 2 2 2" xfId="2183"/>
    <cellStyle name="メモ 3 5 2 2 2 2" xfId="4214"/>
    <cellStyle name="メモ 3 5 2 2 2 2 2" xfId="10634"/>
    <cellStyle name="メモ 3 5 2 2 2 2 2 2" xfId="23449"/>
    <cellStyle name="メモ 3 5 2 2 2 2 3" xfId="17042"/>
    <cellStyle name="メモ 3 5 2 2 2 3" xfId="6378"/>
    <cellStyle name="メモ 3 5 2 2 2 3 2" xfId="12791"/>
    <cellStyle name="メモ 3 5 2 2 2 3 2 2" xfId="25606"/>
    <cellStyle name="メモ 3 5 2 2 2 3 3" xfId="19199"/>
    <cellStyle name="メモ 3 5 2 2 2 4" xfId="8609"/>
    <cellStyle name="メモ 3 5 2 2 2 4 2" xfId="21424"/>
    <cellStyle name="メモ 3 5 2 2 2 5" xfId="15017"/>
    <cellStyle name="メモ 3 5 2 2 3" xfId="3192"/>
    <cellStyle name="メモ 3 5 2 2 3 2" xfId="9615"/>
    <cellStyle name="メモ 3 5 2 2 3 2 2" xfId="22430"/>
    <cellStyle name="メモ 3 5 2 2 3 3" xfId="16023"/>
    <cellStyle name="メモ 3 5 2 2 4" xfId="5356"/>
    <cellStyle name="メモ 3 5 2 2 4 2" xfId="11769"/>
    <cellStyle name="メモ 3 5 2 2 4 2 2" xfId="24584"/>
    <cellStyle name="メモ 3 5 2 2 4 3" xfId="18177"/>
    <cellStyle name="メモ 3 5 2 2 5" xfId="7596"/>
    <cellStyle name="メモ 3 5 2 2 5 2" xfId="20411"/>
    <cellStyle name="メモ 3 5 2 2 6" xfId="14004"/>
    <cellStyle name="メモ 3 5 2 3" xfId="1701"/>
    <cellStyle name="メモ 3 5 2 3 2" xfId="3732"/>
    <cellStyle name="メモ 3 5 2 3 2 2" xfId="10152"/>
    <cellStyle name="メモ 3 5 2 3 2 2 2" xfId="22967"/>
    <cellStyle name="メモ 3 5 2 3 2 3" xfId="16560"/>
    <cellStyle name="メモ 3 5 2 3 3" xfId="5896"/>
    <cellStyle name="メモ 3 5 2 3 3 2" xfId="12309"/>
    <cellStyle name="メモ 3 5 2 3 3 2 2" xfId="25124"/>
    <cellStyle name="メモ 3 5 2 3 3 3" xfId="18717"/>
    <cellStyle name="メモ 3 5 2 3 4" xfId="8127"/>
    <cellStyle name="メモ 3 5 2 3 4 2" xfId="20942"/>
    <cellStyle name="メモ 3 5 2 3 5" xfId="14535"/>
    <cellStyle name="メモ 3 5 2 4" xfId="2710"/>
    <cellStyle name="メモ 3 5 2 4 2" xfId="9133"/>
    <cellStyle name="メモ 3 5 2 4 2 2" xfId="21948"/>
    <cellStyle name="メモ 3 5 2 4 3" xfId="15541"/>
    <cellStyle name="メモ 3 5 2 5" xfId="4874"/>
    <cellStyle name="メモ 3 5 2 5 2" xfId="11287"/>
    <cellStyle name="メモ 3 5 2 5 2 2" xfId="24102"/>
    <cellStyle name="メモ 3 5 2 5 3" xfId="17695"/>
    <cellStyle name="メモ 3 5 2 6" xfId="7031"/>
    <cellStyle name="メモ 3 5 2 6 2" xfId="19846"/>
    <cellStyle name="メモ 3 5 2 7" xfId="13439"/>
    <cellStyle name="メモ 3 5 3" xfId="973"/>
    <cellStyle name="メモ 3 5 3 2" xfId="1995"/>
    <cellStyle name="メモ 3 5 3 2 2" xfId="4026"/>
    <cellStyle name="メモ 3 5 3 2 2 2" xfId="10446"/>
    <cellStyle name="メモ 3 5 3 2 2 2 2" xfId="23261"/>
    <cellStyle name="メモ 3 5 3 2 2 3" xfId="16854"/>
    <cellStyle name="メモ 3 5 3 2 3" xfId="6190"/>
    <cellStyle name="メモ 3 5 3 2 3 2" xfId="12603"/>
    <cellStyle name="メモ 3 5 3 2 3 2 2" xfId="25418"/>
    <cellStyle name="メモ 3 5 3 2 3 3" xfId="19011"/>
    <cellStyle name="メモ 3 5 3 2 4" xfId="8421"/>
    <cellStyle name="メモ 3 5 3 2 4 2" xfId="21236"/>
    <cellStyle name="メモ 3 5 3 2 5" xfId="14829"/>
    <cellStyle name="メモ 3 5 3 3" xfId="3004"/>
    <cellStyle name="メモ 3 5 3 3 2" xfId="9427"/>
    <cellStyle name="メモ 3 5 3 3 2 2" xfId="22242"/>
    <cellStyle name="メモ 3 5 3 3 3" xfId="15835"/>
    <cellStyle name="メモ 3 5 3 4" xfId="5168"/>
    <cellStyle name="メモ 3 5 3 4 2" xfId="11581"/>
    <cellStyle name="メモ 3 5 3 4 2 2" xfId="24396"/>
    <cellStyle name="メモ 3 5 3 4 3" xfId="17989"/>
    <cellStyle name="メモ 3 5 3 5" xfId="7426"/>
    <cellStyle name="メモ 3 5 3 5 2" xfId="20241"/>
    <cellStyle name="メモ 3 5 3 6" xfId="13834"/>
    <cellStyle name="メモ 3 5 4" xfId="1515"/>
    <cellStyle name="メモ 3 5 4 2" xfId="3547"/>
    <cellStyle name="メモ 3 5 4 2 2" xfId="9967"/>
    <cellStyle name="メモ 3 5 4 2 2 2" xfId="22782"/>
    <cellStyle name="メモ 3 5 4 2 3" xfId="16375"/>
    <cellStyle name="メモ 3 5 4 3" xfId="5711"/>
    <cellStyle name="メモ 3 5 4 3 2" xfId="12124"/>
    <cellStyle name="メモ 3 5 4 3 2 2" xfId="24939"/>
    <cellStyle name="メモ 3 5 4 3 3" xfId="18532"/>
    <cellStyle name="メモ 3 5 4 4" xfId="7942"/>
    <cellStyle name="メモ 3 5 4 4 2" xfId="20757"/>
    <cellStyle name="メモ 3 5 4 5" xfId="14350"/>
    <cellStyle name="メモ 3 5 5" xfId="2525"/>
    <cellStyle name="メモ 3 5 5 2" xfId="8948"/>
    <cellStyle name="メモ 3 5 5 2 2" xfId="21763"/>
    <cellStyle name="メモ 3 5 5 3" xfId="15356"/>
    <cellStyle name="メモ 3 5 6" xfId="4689"/>
    <cellStyle name="メモ 3 5 6 2" xfId="11102"/>
    <cellStyle name="メモ 3 5 6 2 2" xfId="23917"/>
    <cellStyle name="メモ 3 5 6 3" xfId="17510"/>
    <cellStyle name="メモ 3 5 7" xfId="6920"/>
    <cellStyle name="メモ 3 5 7 2" xfId="19735"/>
    <cellStyle name="メモ 3 5 8" xfId="13328"/>
    <cellStyle name="メモ 3 6" xfId="389"/>
    <cellStyle name="メモ 3 6 2" xfId="936"/>
    <cellStyle name="メモ 3 6 2 2" xfId="1958"/>
    <cellStyle name="メモ 3 6 2 2 2" xfId="3989"/>
    <cellStyle name="メモ 3 6 2 2 2 2" xfId="10409"/>
    <cellStyle name="メモ 3 6 2 2 2 2 2" xfId="23224"/>
    <cellStyle name="メモ 3 6 2 2 2 3" xfId="16817"/>
    <cellStyle name="メモ 3 6 2 2 3" xfId="6153"/>
    <cellStyle name="メモ 3 6 2 2 3 2" xfId="12566"/>
    <cellStyle name="メモ 3 6 2 2 3 2 2" xfId="25381"/>
    <cellStyle name="メモ 3 6 2 2 3 3" xfId="18974"/>
    <cellStyle name="メモ 3 6 2 2 4" xfId="8384"/>
    <cellStyle name="メモ 3 6 2 2 4 2" xfId="21199"/>
    <cellStyle name="メモ 3 6 2 2 5" xfId="14792"/>
    <cellStyle name="メモ 3 6 2 3" xfId="2967"/>
    <cellStyle name="メモ 3 6 2 3 2" xfId="9390"/>
    <cellStyle name="メモ 3 6 2 3 2 2" xfId="22205"/>
    <cellStyle name="メモ 3 6 2 3 3" xfId="15798"/>
    <cellStyle name="メモ 3 6 2 4" xfId="5131"/>
    <cellStyle name="メモ 3 6 2 4 2" xfId="11544"/>
    <cellStyle name="メモ 3 6 2 4 2 2" xfId="24359"/>
    <cellStyle name="メモ 3 6 2 4 3" xfId="17952"/>
    <cellStyle name="メモ 3 6 2 5" xfId="7389"/>
    <cellStyle name="メモ 3 6 2 5 2" xfId="20204"/>
    <cellStyle name="メモ 3 6 2 6" xfId="13797"/>
    <cellStyle name="メモ 3 6 3" xfId="1479"/>
    <cellStyle name="メモ 3 6 3 2" xfId="3511"/>
    <cellStyle name="メモ 3 6 3 2 2" xfId="9931"/>
    <cellStyle name="メモ 3 6 3 2 2 2" xfId="22746"/>
    <cellStyle name="メモ 3 6 3 2 3" xfId="16339"/>
    <cellStyle name="メモ 3 6 3 3" xfId="5675"/>
    <cellStyle name="メモ 3 6 3 3 2" xfId="12088"/>
    <cellStyle name="メモ 3 6 3 3 2 2" xfId="24903"/>
    <cellStyle name="メモ 3 6 3 3 3" xfId="18496"/>
    <cellStyle name="メモ 3 6 3 4" xfId="7906"/>
    <cellStyle name="メモ 3 6 3 4 2" xfId="20721"/>
    <cellStyle name="メモ 3 6 3 5" xfId="14314"/>
    <cellStyle name="メモ 3 6 4" xfId="2489"/>
    <cellStyle name="メモ 3 6 4 2" xfId="8912"/>
    <cellStyle name="メモ 3 6 4 2 2" xfId="21727"/>
    <cellStyle name="メモ 3 6 4 3" xfId="15320"/>
    <cellStyle name="メモ 3 6 5" xfId="4653"/>
    <cellStyle name="メモ 3 6 5 2" xfId="11066"/>
    <cellStyle name="メモ 3 6 5 2 2" xfId="23881"/>
    <cellStyle name="メモ 3 6 5 3" xfId="17474"/>
    <cellStyle name="メモ 3 6 6" xfId="6879"/>
    <cellStyle name="メモ 3 6 6 2" xfId="19694"/>
    <cellStyle name="メモ 3 6 7" xfId="13287"/>
    <cellStyle name="メモ 3 7" xfId="517"/>
    <cellStyle name="メモ 3 7 2" xfId="1104"/>
    <cellStyle name="メモ 3 7 2 2" xfId="2144"/>
    <cellStyle name="メモ 3 7 2 2 2" xfId="4175"/>
    <cellStyle name="メモ 3 7 2 2 2 2" xfId="10595"/>
    <cellStyle name="メモ 3 7 2 2 2 2 2" xfId="23410"/>
    <cellStyle name="メモ 3 7 2 2 2 3" xfId="17003"/>
    <cellStyle name="メモ 3 7 2 2 3" xfId="6339"/>
    <cellStyle name="メモ 3 7 2 2 3 2" xfId="12752"/>
    <cellStyle name="メモ 3 7 2 2 3 2 2" xfId="25567"/>
    <cellStyle name="メモ 3 7 2 2 3 3" xfId="19160"/>
    <cellStyle name="メモ 3 7 2 2 4" xfId="8570"/>
    <cellStyle name="メモ 3 7 2 2 4 2" xfId="21385"/>
    <cellStyle name="メモ 3 7 2 2 5" xfId="14978"/>
    <cellStyle name="メモ 3 7 2 3" xfId="3153"/>
    <cellStyle name="メモ 3 7 2 3 2" xfId="9576"/>
    <cellStyle name="メモ 3 7 2 3 2 2" xfId="22391"/>
    <cellStyle name="メモ 3 7 2 3 3" xfId="15984"/>
    <cellStyle name="メモ 3 7 2 4" xfId="5317"/>
    <cellStyle name="メモ 3 7 2 4 2" xfId="11730"/>
    <cellStyle name="メモ 3 7 2 4 2 2" xfId="24545"/>
    <cellStyle name="メモ 3 7 2 4 3" xfId="18138"/>
    <cellStyle name="メモ 3 7 2 5" xfId="7557"/>
    <cellStyle name="メモ 3 7 2 5 2" xfId="20372"/>
    <cellStyle name="メモ 3 7 2 6" xfId="13965"/>
    <cellStyle name="メモ 3 7 3" xfId="1662"/>
    <cellStyle name="メモ 3 7 3 2" xfId="3693"/>
    <cellStyle name="メモ 3 7 3 2 2" xfId="10113"/>
    <cellStyle name="メモ 3 7 3 2 2 2" xfId="22928"/>
    <cellStyle name="メモ 3 7 3 2 3" xfId="16521"/>
    <cellStyle name="メモ 3 7 3 3" xfId="5857"/>
    <cellStyle name="メモ 3 7 3 3 2" xfId="12270"/>
    <cellStyle name="メモ 3 7 3 3 2 2" xfId="25085"/>
    <cellStyle name="メモ 3 7 3 3 3" xfId="18678"/>
    <cellStyle name="メモ 3 7 3 4" xfId="8088"/>
    <cellStyle name="メモ 3 7 3 4 2" xfId="20903"/>
    <cellStyle name="メモ 3 7 3 5" xfId="14496"/>
    <cellStyle name="メモ 3 7 4" xfId="2671"/>
    <cellStyle name="メモ 3 7 4 2" xfId="9094"/>
    <cellStyle name="メモ 3 7 4 2 2" xfId="21909"/>
    <cellStyle name="メモ 3 7 4 3" xfId="15502"/>
    <cellStyle name="メモ 3 7 5" xfId="4835"/>
    <cellStyle name="メモ 3 7 5 2" xfId="11248"/>
    <cellStyle name="メモ 3 7 5 2 2" xfId="24063"/>
    <cellStyle name="メモ 3 7 5 3" xfId="17656"/>
    <cellStyle name="メモ 3 7 6" xfId="6994"/>
    <cellStyle name="メモ 3 7 6 2" xfId="19809"/>
    <cellStyle name="メモ 3 7 7" xfId="13402"/>
    <cellStyle name="メモ 3 8" xfId="765"/>
    <cellStyle name="メモ 3 8 2" xfId="899"/>
    <cellStyle name="メモ 3 8 2 2" xfId="1921"/>
    <cellStyle name="メモ 3 8 2 2 2" xfId="3952"/>
    <cellStyle name="メモ 3 8 2 2 2 2" xfId="10372"/>
    <cellStyle name="メモ 3 8 2 2 2 2 2" xfId="23187"/>
    <cellStyle name="メモ 3 8 2 2 2 3" xfId="16780"/>
    <cellStyle name="メモ 3 8 2 2 3" xfId="6116"/>
    <cellStyle name="メモ 3 8 2 2 3 2" xfId="12529"/>
    <cellStyle name="メモ 3 8 2 2 3 2 2" xfId="25344"/>
    <cellStyle name="メモ 3 8 2 2 3 3" xfId="18937"/>
    <cellStyle name="メモ 3 8 2 2 4" xfId="8347"/>
    <cellStyle name="メモ 3 8 2 2 4 2" xfId="21162"/>
    <cellStyle name="メモ 3 8 2 2 5" xfId="14755"/>
    <cellStyle name="メモ 3 8 2 3" xfId="2930"/>
    <cellStyle name="メモ 3 8 2 3 2" xfId="9353"/>
    <cellStyle name="メモ 3 8 2 3 2 2" xfId="22168"/>
    <cellStyle name="メモ 3 8 2 3 3" xfId="15761"/>
    <cellStyle name="メモ 3 8 2 4" xfId="5094"/>
    <cellStyle name="メモ 3 8 2 4 2" xfId="11507"/>
    <cellStyle name="メモ 3 8 2 4 2 2" xfId="24322"/>
    <cellStyle name="メモ 3 8 2 4 3" xfId="17915"/>
    <cellStyle name="メモ 3 8 2 5" xfId="7352"/>
    <cellStyle name="メモ 3 8 2 5 2" xfId="20167"/>
    <cellStyle name="メモ 3 8 2 6" xfId="13760"/>
    <cellStyle name="メモ 3 8 3" xfId="1442"/>
    <cellStyle name="メモ 3 8 3 2" xfId="3474"/>
    <cellStyle name="メモ 3 8 3 2 2" xfId="9894"/>
    <cellStyle name="メモ 3 8 3 2 2 2" xfId="22709"/>
    <cellStyle name="メモ 3 8 3 2 3" xfId="16302"/>
    <cellStyle name="メモ 3 8 3 3" xfId="5638"/>
    <cellStyle name="メモ 3 8 3 3 2" xfId="12051"/>
    <cellStyle name="メモ 3 8 3 3 2 2" xfId="24866"/>
    <cellStyle name="メモ 3 8 3 3 3" xfId="18459"/>
    <cellStyle name="メモ 3 8 3 4" xfId="7869"/>
    <cellStyle name="メモ 3 8 3 4 2" xfId="20684"/>
    <cellStyle name="メモ 3 8 3 5" xfId="14277"/>
    <cellStyle name="メモ 3 8 4" xfId="2452"/>
    <cellStyle name="メモ 3 8 4 2" xfId="8875"/>
    <cellStyle name="メモ 3 8 4 2 2" xfId="21690"/>
    <cellStyle name="メモ 3 8 4 3" xfId="15283"/>
    <cellStyle name="メモ 3 8 5" xfId="4616"/>
    <cellStyle name="メモ 3 8 5 2" xfId="11029"/>
    <cellStyle name="メモ 3 8 5 2 2" xfId="23844"/>
    <cellStyle name="メモ 3 8 5 3" xfId="17437"/>
    <cellStyle name="メモ 3 8 6" xfId="7219"/>
    <cellStyle name="メモ 3 8 6 2" xfId="20034"/>
    <cellStyle name="メモ 3 8 7" xfId="13627"/>
    <cellStyle name="メモ 3 9" xfId="793"/>
    <cellStyle name="メモ 3 9 2" xfId="1253"/>
    <cellStyle name="メモ 3 9 2 2" xfId="2293"/>
    <cellStyle name="メモ 3 9 2 2 2" xfId="4324"/>
    <cellStyle name="メモ 3 9 2 2 2 2" xfId="10744"/>
    <cellStyle name="メモ 3 9 2 2 2 2 2" xfId="23559"/>
    <cellStyle name="メモ 3 9 2 2 2 3" xfId="17152"/>
    <cellStyle name="メモ 3 9 2 2 3" xfId="6488"/>
    <cellStyle name="メモ 3 9 2 2 3 2" xfId="12901"/>
    <cellStyle name="メモ 3 9 2 2 3 2 2" xfId="25716"/>
    <cellStyle name="メモ 3 9 2 2 3 3" xfId="19309"/>
    <cellStyle name="メモ 3 9 2 2 4" xfId="8719"/>
    <cellStyle name="メモ 3 9 2 2 4 2" xfId="21534"/>
    <cellStyle name="メモ 3 9 2 2 5" xfId="15127"/>
    <cellStyle name="メモ 3 9 2 3" xfId="3302"/>
    <cellStyle name="メモ 3 9 2 3 2" xfId="9725"/>
    <cellStyle name="メモ 3 9 2 3 2 2" xfId="22540"/>
    <cellStyle name="メモ 3 9 2 3 3" xfId="16133"/>
    <cellStyle name="メモ 3 9 2 4" xfId="5466"/>
    <cellStyle name="メモ 3 9 2 4 2" xfId="11879"/>
    <cellStyle name="メモ 3 9 2 4 2 2" xfId="24694"/>
    <cellStyle name="メモ 3 9 2 4 3" xfId="18287"/>
    <cellStyle name="メモ 3 9 2 5" xfId="7706"/>
    <cellStyle name="メモ 3 9 2 5 2" xfId="20521"/>
    <cellStyle name="メモ 3 9 2 6" xfId="14114"/>
    <cellStyle name="メモ 3 9 3" xfId="1811"/>
    <cellStyle name="メモ 3 9 3 2" xfId="3842"/>
    <cellStyle name="メモ 3 9 3 2 2" xfId="10262"/>
    <cellStyle name="メモ 3 9 3 2 2 2" xfId="23077"/>
    <cellStyle name="メモ 3 9 3 2 3" xfId="16670"/>
    <cellStyle name="メモ 3 9 3 3" xfId="6006"/>
    <cellStyle name="メモ 3 9 3 3 2" xfId="12419"/>
    <cellStyle name="メモ 3 9 3 3 2 2" xfId="25234"/>
    <cellStyle name="メモ 3 9 3 3 3" xfId="18827"/>
    <cellStyle name="メモ 3 9 3 4" xfId="8237"/>
    <cellStyle name="メモ 3 9 3 4 2" xfId="21052"/>
    <cellStyle name="メモ 3 9 3 5" xfId="14645"/>
    <cellStyle name="メモ 3 9 4" xfId="2820"/>
    <cellStyle name="メモ 3 9 4 2" xfId="9243"/>
    <cellStyle name="メモ 3 9 4 2 2" xfId="22058"/>
    <cellStyle name="メモ 3 9 4 3" xfId="15651"/>
    <cellStyle name="メモ 3 9 5" xfId="4984"/>
    <cellStyle name="メモ 3 9 5 2" xfId="11397"/>
    <cellStyle name="メモ 3 9 5 2 2" xfId="24212"/>
    <cellStyle name="メモ 3 9 5 3" xfId="17805"/>
    <cellStyle name="メモ 3 9 6" xfId="7246"/>
    <cellStyle name="メモ 3 9 6 2" xfId="20061"/>
    <cellStyle name="メモ 3 9 7" xfId="13654"/>
    <cellStyle name="メモ 4" xfId="210"/>
    <cellStyle name="メモ 4 2" xfId="302"/>
    <cellStyle name="メモ 4 2 2" xfId="6793"/>
    <cellStyle name="メモ 4 2 2 2" xfId="19608"/>
    <cellStyle name="メモ 4 2 3" xfId="13201"/>
    <cellStyle name="メモ 4 3" xfId="6716"/>
    <cellStyle name="メモ 4 3 2" xfId="19531"/>
    <cellStyle name="メモ 4 4" xfId="13124"/>
    <cellStyle name="リンク セル" xfId="12" builtinId="24" customBuiltin="1"/>
    <cellStyle name="リンク セル 2" xfId="79"/>
    <cellStyle name="悪い" xfId="8" builtinId="27" customBuiltin="1"/>
    <cellStyle name="悪い 2" xfId="80"/>
    <cellStyle name="計算" xfId="11" builtinId="22" customBuiltin="1"/>
    <cellStyle name="計算 2" xfId="81"/>
    <cellStyle name="警告文" xfId="14" builtinId="11" customBuiltin="1"/>
    <cellStyle name="警告文 2" xfId="82"/>
    <cellStyle name="桁区切り" xfId="1" builtinId="6"/>
    <cellStyle name="桁区切り 10" xfId="13040"/>
    <cellStyle name="桁区切り 2" xfId="83"/>
    <cellStyle name="桁区切り 2 2" xfId="145"/>
    <cellStyle name="桁区切り 2 2 10" xfId="1321"/>
    <cellStyle name="桁区切り 2 2 10 2" xfId="3368"/>
    <cellStyle name="桁区切り 2 2 11" xfId="1298"/>
    <cellStyle name="桁区切り 2 2 11 2" xfId="3346"/>
    <cellStyle name="桁区切り 2 2 11 2 2" xfId="9769"/>
    <cellStyle name="桁区切り 2 2 11 2 2 2" xfId="22584"/>
    <cellStyle name="桁区切り 2 2 11 2 3" xfId="16177"/>
    <cellStyle name="桁区切り 2 2 11 3" xfId="4374"/>
    <cellStyle name="桁区切り 2 2 11 3 2" xfId="10788"/>
    <cellStyle name="桁区切り 2 2 11 3 2 2" xfId="23603"/>
    <cellStyle name="桁区切り 2 2 11 3 3" xfId="17196"/>
    <cellStyle name="桁区切り 2 2 11 4" xfId="4500"/>
    <cellStyle name="桁区切り 2 2 11 4 2" xfId="10913"/>
    <cellStyle name="桁区切り 2 2 11 4 2 2" xfId="23728"/>
    <cellStyle name="桁区切り 2 2 11 4 3" xfId="17321"/>
    <cellStyle name="桁区切り 2 2 11 5" xfId="7747"/>
    <cellStyle name="桁区切り 2 2 11 5 2" xfId="20562"/>
    <cellStyle name="桁区切り 2 2 11 6" xfId="14155"/>
    <cellStyle name="桁区切り 2 2 12" xfId="2326"/>
    <cellStyle name="桁区切り 2 2 12 2" xfId="5510"/>
    <cellStyle name="桁区切り 2 2 12 2 2" xfId="11923"/>
    <cellStyle name="桁区切り 2 2 12 2 2 2" xfId="24738"/>
    <cellStyle name="桁区切り 2 2 12 2 3" xfId="18331"/>
    <cellStyle name="桁区切り 2 2 13" xfId="4466"/>
    <cellStyle name="桁区切り 2 2 13 2" xfId="10880"/>
    <cellStyle name="桁区切り 2 2 13 2 2" xfId="23695"/>
    <cellStyle name="桁区切り 2 2 13 3" xfId="17288"/>
    <cellStyle name="桁区切り 2 2 14" xfId="691"/>
    <cellStyle name="桁区切り 2 2 14 2" xfId="7151"/>
    <cellStyle name="桁区切り 2 2 14 2 2" xfId="19966"/>
    <cellStyle name="桁区切り 2 2 14 3" xfId="13559"/>
    <cellStyle name="桁区切り 2 2 15" xfId="6542"/>
    <cellStyle name="桁区切り 2 2 15 2" xfId="12955"/>
    <cellStyle name="桁区切り 2 2 15 2 2" xfId="25770"/>
    <cellStyle name="桁区切り 2 2 15 3" xfId="19363"/>
    <cellStyle name="桁区切り 2 2 16" xfId="6574"/>
    <cellStyle name="桁区切り 2 2 16 2" xfId="12987"/>
    <cellStyle name="桁区切り 2 2 16 2 2" xfId="25802"/>
    <cellStyle name="桁区切り 2 2 16 3" xfId="19395"/>
    <cellStyle name="桁区切り 2 2 17" xfId="6679"/>
    <cellStyle name="桁区切り 2 2 17 2" xfId="19494"/>
    <cellStyle name="桁区切り 2 2 18" xfId="13087"/>
    <cellStyle name="桁区切り 2 2 2" xfId="231"/>
    <cellStyle name="桁区切り 2 2 2 10" xfId="6586"/>
    <cellStyle name="桁区切り 2 2 2 10 2" xfId="12998"/>
    <cellStyle name="桁区切り 2 2 2 10 2 2" xfId="25813"/>
    <cellStyle name="桁区切り 2 2 2 10 3" xfId="19406"/>
    <cellStyle name="桁区切り 2 2 2 11" xfId="6734"/>
    <cellStyle name="桁区切り 2 2 2 11 2" xfId="19549"/>
    <cellStyle name="桁区切り 2 2 2 12" xfId="13142"/>
    <cellStyle name="桁区切り 2 2 2 2" xfId="320"/>
    <cellStyle name="桁区切り 2 2 2 2 2" xfId="1116"/>
    <cellStyle name="桁区切り 2 2 2 2 2 2" xfId="2156"/>
    <cellStyle name="桁区切り 2 2 2 2 2 2 2" xfId="4187"/>
    <cellStyle name="桁区切り 2 2 2 2 2 2 2 2" xfId="10607"/>
    <cellStyle name="桁区切り 2 2 2 2 2 2 2 2 2" xfId="23422"/>
    <cellStyle name="桁区切り 2 2 2 2 2 2 2 3" xfId="17015"/>
    <cellStyle name="桁区切り 2 2 2 2 2 2 3" xfId="4441"/>
    <cellStyle name="桁区切り 2 2 2 2 2 2 3 2" xfId="10855"/>
    <cellStyle name="桁区切り 2 2 2 2 2 2 3 2 2" xfId="23670"/>
    <cellStyle name="桁区切り 2 2 2 2 2 2 3 3" xfId="17263"/>
    <cellStyle name="桁区切り 2 2 2 2 2 2 4" xfId="6351"/>
    <cellStyle name="桁区切り 2 2 2 2 2 2 4 2" xfId="12764"/>
    <cellStyle name="桁区切り 2 2 2 2 2 2 4 2 2" xfId="25579"/>
    <cellStyle name="桁区切り 2 2 2 2 2 2 4 3" xfId="19172"/>
    <cellStyle name="桁区切り 2 2 2 2 2 2 5" xfId="8582"/>
    <cellStyle name="桁区切り 2 2 2 2 2 2 5 2" xfId="21397"/>
    <cellStyle name="桁区切り 2 2 2 2 2 2 6" xfId="14990"/>
    <cellStyle name="桁区切り 2 2 2 2 2 3" xfId="3165"/>
    <cellStyle name="桁区切り 2 2 2 2 2 3 2" xfId="9588"/>
    <cellStyle name="桁区切り 2 2 2 2 2 3 2 2" xfId="22403"/>
    <cellStyle name="桁区切り 2 2 2 2 2 3 3" xfId="15996"/>
    <cellStyle name="桁区切り 2 2 2 2 2 4" xfId="5329"/>
    <cellStyle name="桁区切り 2 2 2 2 2 4 2" xfId="11742"/>
    <cellStyle name="桁区切り 2 2 2 2 2 4 2 2" xfId="24557"/>
    <cellStyle name="桁区切り 2 2 2 2 2 4 3" xfId="18150"/>
    <cellStyle name="桁区切り 2 2 2 2 2 5" xfId="7569"/>
    <cellStyle name="桁区切り 2 2 2 2 2 5 2" xfId="20384"/>
    <cellStyle name="桁区切り 2 2 2 2 2 6" xfId="13977"/>
    <cellStyle name="桁区切り 2 2 2 2 3" xfId="1674"/>
    <cellStyle name="桁区切り 2 2 2 2 3 2" xfId="3705"/>
    <cellStyle name="桁区切り 2 2 2 2 3 2 2" xfId="10125"/>
    <cellStyle name="桁区切り 2 2 2 2 3 2 2 2" xfId="22940"/>
    <cellStyle name="桁区切り 2 2 2 2 3 2 3" xfId="16533"/>
    <cellStyle name="桁区切り 2 2 2 2 3 3" xfId="4407"/>
    <cellStyle name="桁区切り 2 2 2 2 3 3 2" xfId="10821"/>
    <cellStyle name="桁区切り 2 2 2 2 3 3 2 2" xfId="23636"/>
    <cellStyle name="桁区切り 2 2 2 2 3 3 3" xfId="17229"/>
    <cellStyle name="桁区切り 2 2 2 2 3 4" xfId="5869"/>
    <cellStyle name="桁区切り 2 2 2 2 3 4 2" xfId="12282"/>
    <cellStyle name="桁区切り 2 2 2 2 3 4 2 2" xfId="25097"/>
    <cellStyle name="桁区切り 2 2 2 2 3 4 3" xfId="18690"/>
    <cellStyle name="桁区切り 2 2 2 2 3 5" xfId="8100"/>
    <cellStyle name="桁区切り 2 2 2 2 3 5 2" xfId="20915"/>
    <cellStyle name="桁区切り 2 2 2 2 3 6" xfId="14508"/>
    <cellStyle name="桁区切り 2 2 2 2 4" xfId="2683"/>
    <cellStyle name="桁区切り 2 2 2 2 4 2" xfId="9106"/>
    <cellStyle name="桁区切り 2 2 2 2 4 2 2" xfId="21921"/>
    <cellStyle name="桁区切り 2 2 2 2 4 3" xfId="15514"/>
    <cellStyle name="桁区切り 2 2 2 2 5" xfId="4847"/>
    <cellStyle name="桁区切り 2 2 2 2 5 2" xfId="11260"/>
    <cellStyle name="桁区切り 2 2 2 2 5 2 2" xfId="24075"/>
    <cellStyle name="桁区切り 2 2 2 2 5 3" xfId="17668"/>
    <cellStyle name="桁区切り 2 2 2 2 6" xfId="6614"/>
    <cellStyle name="桁区切り 2 2 2 2 6 2" xfId="13025"/>
    <cellStyle name="桁区切り 2 2 2 2 6 2 2" xfId="25840"/>
    <cellStyle name="桁区切り 2 2 2 2 6 3" xfId="19433"/>
    <cellStyle name="桁区切り 2 2 2 2 7" xfId="527"/>
    <cellStyle name="桁区切り 2 2 2 2 7 2" xfId="7004"/>
    <cellStyle name="桁区切り 2 2 2 2 7 2 2" xfId="19819"/>
    <cellStyle name="桁区切り 2 2 2 2 7 3" xfId="13412"/>
    <cellStyle name="桁区切り 2 2 2 2 8" xfId="6811"/>
    <cellStyle name="桁区切り 2 2 2 2 8 2" xfId="19626"/>
    <cellStyle name="桁区切り 2 2 2 2 9" xfId="13219"/>
    <cellStyle name="桁区切り 2 2 2 3" xfId="382"/>
    <cellStyle name="桁区切り 2 2 2 3 2" xfId="1888"/>
    <cellStyle name="桁区切り 2 2 2 3 2 2" xfId="3919"/>
    <cellStyle name="桁区切り 2 2 2 3 2 2 2" xfId="10339"/>
    <cellStyle name="桁区切り 2 2 2 3 2 2 2 2" xfId="23154"/>
    <cellStyle name="桁区切り 2 2 2 3 2 2 3" xfId="16747"/>
    <cellStyle name="桁区切り 2 2 2 3 2 3" xfId="4423"/>
    <cellStyle name="桁区切り 2 2 2 3 2 3 2" xfId="10837"/>
    <cellStyle name="桁区切り 2 2 2 3 2 3 2 2" xfId="23652"/>
    <cellStyle name="桁区切り 2 2 2 3 2 3 3" xfId="17245"/>
    <cellStyle name="桁区切り 2 2 2 3 2 4" xfId="6083"/>
    <cellStyle name="桁区切り 2 2 2 3 2 4 2" xfId="12496"/>
    <cellStyle name="桁区切り 2 2 2 3 2 4 2 2" xfId="25311"/>
    <cellStyle name="桁区切り 2 2 2 3 2 4 3" xfId="18904"/>
    <cellStyle name="桁区切り 2 2 2 3 2 5" xfId="8314"/>
    <cellStyle name="桁区切り 2 2 2 3 2 5 2" xfId="21129"/>
    <cellStyle name="桁区切り 2 2 2 3 2 6" xfId="14722"/>
    <cellStyle name="桁区切り 2 2 2 3 3" xfId="2897"/>
    <cellStyle name="桁区切り 2 2 2 3 3 2" xfId="9320"/>
    <cellStyle name="桁区切り 2 2 2 3 3 2 2" xfId="22135"/>
    <cellStyle name="桁区切り 2 2 2 3 3 3" xfId="15728"/>
    <cellStyle name="桁区切り 2 2 2 3 4" xfId="5061"/>
    <cellStyle name="桁区切り 2 2 2 3 4 2" xfId="11474"/>
    <cellStyle name="桁区切り 2 2 2 3 4 2 2" xfId="24289"/>
    <cellStyle name="桁区切り 2 2 2 3 4 3" xfId="17882"/>
    <cellStyle name="桁区切り 2 2 2 3 5" xfId="6873"/>
    <cellStyle name="桁区切り 2 2 2 3 5 2" xfId="19688"/>
    <cellStyle name="桁区切り 2 2 2 3 6" xfId="13281"/>
    <cellStyle name="桁区切り 2 2 2 4" xfId="1384"/>
    <cellStyle name="桁区切り 2 2 2 4 2" xfId="3416"/>
    <cellStyle name="桁区切り 2 2 2 4 2 2" xfId="5580"/>
    <cellStyle name="桁区切り 2 2 2 4 2 2 2" xfId="11993"/>
    <cellStyle name="桁区切り 2 2 2 4 2 2 2 2" xfId="24808"/>
    <cellStyle name="桁区切り 2 2 2 4 2 2 3" xfId="18401"/>
    <cellStyle name="桁区切り 2 2 2 4 2 3" xfId="9836"/>
    <cellStyle name="桁区切り 2 2 2 4 2 3 2" xfId="22651"/>
    <cellStyle name="桁区切り 2 2 2 4 2 4" xfId="16244"/>
    <cellStyle name="桁区切り 2 2 2 4 3" xfId="2394"/>
    <cellStyle name="桁区切り 2 2 2 4 3 2" xfId="8817"/>
    <cellStyle name="桁区切り 2 2 2 4 3 2 2" xfId="21632"/>
    <cellStyle name="桁区切り 2 2 2 4 3 3" xfId="15225"/>
    <cellStyle name="桁区切り 2 2 2 4 4" xfId="4390"/>
    <cellStyle name="桁区切り 2 2 2 4 4 2" xfId="10804"/>
    <cellStyle name="桁区切り 2 2 2 4 4 2 2" xfId="23619"/>
    <cellStyle name="桁区切り 2 2 2 4 4 3" xfId="17212"/>
    <cellStyle name="桁区切り 2 2 2 4 5" xfId="4558"/>
    <cellStyle name="桁区切り 2 2 2 4 5 2" xfId="10971"/>
    <cellStyle name="桁区切り 2 2 2 4 5 2 2" xfId="23786"/>
    <cellStyle name="桁区切り 2 2 2 4 5 3" xfId="17379"/>
    <cellStyle name="桁区切り 2 2 2 4 6" xfId="7811"/>
    <cellStyle name="桁区切り 2 2 2 4 6 2" xfId="20626"/>
    <cellStyle name="桁区切り 2 2 2 4 7" xfId="14219"/>
    <cellStyle name="桁区切り 2 2 2 5" xfId="1320"/>
    <cellStyle name="桁区切り 2 2 2 5 2" xfId="3367"/>
    <cellStyle name="桁区切り 2 2 2 5 2 2" xfId="9790"/>
    <cellStyle name="桁区切り 2 2 2 5 2 2 2" xfId="22605"/>
    <cellStyle name="桁区切り 2 2 2 5 2 3" xfId="16198"/>
    <cellStyle name="桁区切り 2 2 2 5 3" xfId="4377"/>
    <cellStyle name="桁区切り 2 2 2 5 3 2" xfId="10791"/>
    <cellStyle name="桁区切り 2 2 2 5 3 2 2" xfId="23606"/>
    <cellStyle name="桁区切り 2 2 2 5 3 3" xfId="17199"/>
    <cellStyle name="桁区切り 2 2 2 5 4" xfId="4509"/>
    <cellStyle name="桁区切り 2 2 2 5 4 2" xfId="10922"/>
    <cellStyle name="桁区切り 2 2 2 5 4 2 2" xfId="23737"/>
    <cellStyle name="桁区切り 2 2 2 5 4 3" xfId="17330"/>
    <cellStyle name="桁区切り 2 2 2 5 5" xfId="7768"/>
    <cellStyle name="桁区切り 2 2 2 5 5 2" xfId="20583"/>
    <cellStyle name="桁区切り 2 2 2 5 6" xfId="14176"/>
    <cellStyle name="桁区切り 2 2 2 6" xfId="2334"/>
    <cellStyle name="桁区切り 2 2 2 6 2" xfId="5531"/>
    <cellStyle name="桁区切り 2 2 2 6 2 2" xfId="11944"/>
    <cellStyle name="桁区切り 2 2 2 6 2 2 2" xfId="24759"/>
    <cellStyle name="桁区切り 2 2 2 6 2 3" xfId="18352"/>
    <cellStyle name="桁区切り 2 2 2 6 3" xfId="8757"/>
    <cellStyle name="桁区切り 2 2 2 6 3 2" xfId="21572"/>
    <cellStyle name="桁区切り 2 2 2 6 4" xfId="15165"/>
    <cellStyle name="桁区切り 2 2 2 7" xfId="4473"/>
    <cellStyle name="桁区切り 2 2 2 7 2" xfId="10886"/>
    <cellStyle name="桁区切り 2 2 2 7 2 2" xfId="23701"/>
    <cellStyle name="桁区切り 2 2 2 7 3" xfId="17294"/>
    <cellStyle name="桁区切り 2 2 2 8" xfId="715"/>
    <cellStyle name="桁区切り 2 2 2 8 2" xfId="7172"/>
    <cellStyle name="桁区切り 2 2 2 8 2 2" xfId="19987"/>
    <cellStyle name="桁区切り 2 2 2 8 3" xfId="13580"/>
    <cellStyle name="桁区切り 2 2 2 9" xfId="6569"/>
    <cellStyle name="桁区切り 2 2 2 9 2" xfId="12982"/>
    <cellStyle name="桁区切り 2 2 2 9 2 2" xfId="25797"/>
    <cellStyle name="桁区切り 2 2 2 9 3" xfId="19390"/>
    <cellStyle name="桁区切り 2 2 3" xfId="217"/>
    <cellStyle name="桁区切り 2 2 3 10" xfId="13131"/>
    <cellStyle name="桁区切り 2 2 3 2" xfId="309"/>
    <cellStyle name="桁区切り 2 2 3 2 2" xfId="1215"/>
    <cellStyle name="桁区切り 2 2 3 2 2 2" xfId="2255"/>
    <cellStyle name="桁区切り 2 2 3 2 2 2 2" xfId="4286"/>
    <cellStyle name="桁区切り 2 2 3 2 2 2 2 2" xfId="10706"/>
    <cellStyle name="桁区切り 2 2 3 2 2 2 2 2 2" xfId="23521"/>
    <cellStyle name="桁区切り 2 2 3 2 2 2 2 3" xfId="17114"/>
    <cellStyle name="桁区切り 2 2 3 2 2 2 3" xfId="4446"/>
    <cellStyle name="桁区切り 2 2 3 2 2 2 3 2" xfId="10860"/>
    <cellStyle name="桁区切り 2 2 3 2 2 2 3 2 2" xfId="23675"/>
    <cellStyle name="桁区切り 2 2 3 2 2 2 3 3" xfId="17268"/>
    <cellStyle name="桁区切り 2 2 3 2 2 2 4" xfId="6450"/>
    <cellStyle name="桁区切り 2 2 3 2 2 2 4 2" xfId="12863"/>
    <cellStyle name="桁区切り 2 2 3 2 2 2 4 2 2" xfId="25678"/>
    <cellStyle name="桁区切り 2 2 3 2 2 2 4 3" xfId="19271"/>
    <cellStyle name="桁区切り 2 2 3 2 2 2 5" xfId="8681"/>
    <cellStyle name="桁区切り 2 2 3 2 2 2 5 2" xfId="21496"/>
    <cellStyle name="桁区切り 2 2 3 2 2 2 6" xfId="15089"/>
    <cellStyle name="桁区切り 2 2 3 2 2 3" xfId="3264"/>
    <cellStyle name="桁区切り 2 2 3 2 2 3 2" xfId="9687"/>
    <cellStyle name="桁区切り 2 2 3 2 2 3 2 2" xfId="22502"/>
    <cellStyle name="桁区切り 2 2 3 2 2 3 3" xfId="16095"/>
    <cellStyle name="桁区切り 2 2 3 2 2 4" xfId="5428"/>
    <cellStyle name="桁区切り 2 2 3 2 2 4 2" xfId="11841"/>
    <cellStyle name="桁区切り 2 2 3 2 2 4 2 2" xfId="24656"/>
    <cellStyle name="桁区切り 2 2 3 2 2 4 3" xfId="18249"/>
    <cellStyle name="桁区切り 2 2 3 2 2 5" xfId="7668"/>
    <cellStyle name="桁区切り 2 2 3 2 2 5 2" xfId="20483"/>
    <cellStyle name="桁区切り 2 2 3 2 2 6" xfId="14076"/>
    <cellStyle name="桁区切り 2 2 3 2 3" xfId="1773"/>
    <cellStyle name="桁区切り 2 2 3 2 3 2" xfId="3804"/>
    <cellStyle name="桁区切り 2 2 3 2 3 2 2" xfId="10224"/>
    <cellStyle name="桁区切り 2 2 3 2 3 2 2 2" xfId="23039"/>
    <cellStyle name="桁区切り 2 2 3 2 3 2 3" xfId="16632"/>
    <cellStyle name="桁区切り 2 2 3 2 3 3" xfId="4412"/>
    <cellStyle name="桁区切り 2 2 3 2 3 3 2" xfId="10826"/>
    <cellStyle name="桁区切り 2 2 3 2 3 3 2 2" xfId="23641"/>
    <cellStyle name="桁区切り 2 2 3 2 3 3 3" xfId="17234"/>
    <cellStyle name="桁区切り 2 2 3 2 3 4" xfId="5968"/>
    <cellStyle name="桁区切り 2 2 3 2 3 4 2" xfId="12381"/>
    <cellStyle name="桁区切り 2 2 3 2 3 4 2 2" xfId="25196"/>
    <cellStyle name="桁区切り 2 2 3 2 3 4 3" xfId="18789"/>
    <cellStyle name="桁区切り 2 2 3 2 3 5" xfId="8199"/>
    <cellStyle name="桁区切り 2 2 3 2 3 5 2" xfId="21014"/>
    <cellStyle name="桁区切り 2 2 3 2 3 6" xfId="14607"/>
    <cellStyle name="桁区切り 2 2 3 2 4" xfId="2782"/>
    <cellStyle name="桁区切り 2 2 3 2 4 2" xfId="9205"/>
    <cellStyle name="桁区切り 2 2 3 2 4 2 2" xfId="22020"/>
    <cellStyle name="桁区切り 2 2 3 2 4 3" xfId="15613"/>
    <cellStyle name="桁区切り 2 2 3 2 5" xfId="4946"/>
    <cellStyle name="桁区切り 2 2 3 2 5 2" xfId="11359"/>
    <cellStyle name="桁区切り 2 2 3 2 5 2 2" xfId="24174"/>
    <cellStyle name="桁区切り 2 2 3 2 5 3" xfId="17767"/>
    <cellStyle name="桁区切り 2 2 3 2 6" xfId="6800"/>
    <cellStyle name="桁区切り 2 2 3 2 6 2" xfId="19615"/>
    <cellStyle name="桁区切り 2 2 3 2 7" xfId="13208"/>
    <cellStyle name="桁区切り 2 2 3 3" xfId="1034"/>
    <cellStyle name="桁区切り 2 2 3 3 2" xfId="2067"/>
    <cellStyle name="桁区切り 2 2 3 3 2 2" xfId="4098"/>
    <cellStyle name="桁区切り 2 2 3 3 2 2 2" xfId="10518"/>
    <cellStyle name="桁区切り 2 2 3 3 2 2 2 2" xfId="23333"/>
    <cellStyle name="桁区切り 2 2 3 3 2 2 3" xfId="16926"/>
    <cellStyle name="桁区切り 2 2 3 3 2 3" xfId="4432"/>
    <cellStyle name="桁区切り 2 2 3 3 2 3 2" xfId="10846"/>
    <cellStyle name="桁区切り 2 2 3 3 2 3 2 2" xfId="23661"/>
    <cellStyle name="桁区切り 2 2 3 3 2 3 3" xfId="17254"/>
    <cellStyle name="桁区切り 2 2 3 3 2 4" xfId="6262"/>
    <cellStyle name="桁区切り 2 2 3 3 2 4 2" xfId="12675"/>
    <cellStyle name="桁区切り 2 2 3 3 2 4 2 2" xfId="25490"/>
    <cellStyle name="桁区切り 2 2 3 3 2 4 3" xfId="19083"/>
    <cellStyle name="桁区切り 2 2 3 3 2 5" xfId="8493"/>
    <cellStyle name="桁区切り 2 2 3 3 2 5 2" xfId="21308"/>
    <cellStyle name="桁区切り 2 2 3 3 2 6" xfId="14901"/>
    <cellStyle name="桁区切り 2 2 3 3 3" xfId="3076"/>
    <cellStyle name="桁区切り 2 2 3 3 3 2" xfId="9499"/>
    <cellStyle name="桁区切り 2 2 3 3 3 2 2" xfId="22314"/>
    <cellStyle name="桁区切り 2 2 3 3 3 3" xfId="15907"/>
    <cellStyle name="桁区切り 2 2 3 3 4" xfId="5240"/>
    <cellStyle name="桁区切り 2 2 3 3 4 2" xfId="11653"/>
    <cellStyle name="桁区切り 2 2 3 3 4 2 2" xfId="24468"/>
    <cellStyle name="桁区切り 2 2 3 3 4 3" xfId="18061"/>
    <cellStyle name="桁区切り 2 2 3 3 5" xfId="7487"/>
    <cellStyle name="桁区切り 2 2 3 3 5 2" xfId="20302"/>
    <cellStyle name="桁区切り 2 2 3 3 6" xfId="13895"/>
    <cellStyle name="桁区切り 2 2 3 4" xfId="1588"/>
    <cellStyle name="桁区切り 2 2 3 4 2" xfId="3619"/>
    <cellStyle name="桁区切り 2 2 3 4 2 2" xfId="5783"/>
    <cellStyle name="桁区切り 2 2 3 4 2 2 2" xfId="12196"/>
    <cellStyle name="桁区切り 2 2 3 4 2 2 2 2" xfId="25011"/>
    <cellStyle name="桁区切り 2 2 3 4 2 2 3" xfId="18604"/>
    <cellStyle name="桁区切り 2 2 3 4 2 3" xfId="10039"/>
    <cellStyle name="桁区切り 2 2 3 4 2 3 2" xfId="22854"/>
    <cellStyle name="桁区切り 2 2 3 4 2 4" xfId="16447"/>
    <cellStyle name="桁区切り 2 2 3 4 3" xfId="2597"/>
    <cellStyle name="桁区切り 2 2 3 4 3 2" xfId="9020"/>
    <cellStyle name="桁区切り 2 2 3 4 3 2 2" xfId="21835"/>
    <cellStyle name="桁区切り 2 2 3 4 3 3" xfId="15428"/>
    <cellStyle name="桁区切り 2 2 3 4 4" xfId="4399"/>
    <cellStyle name="桁区切り 2 2 3 4 4 2" xfId="10813"/>
    <cellStyle name="桁区切り 2 2 3 4 4 2 2" xfId="23628"/>
    <cellStyle name="桁区切り 2 2 3 4 4 3" xfId="17221"/>
    <cellStyle name="桁区切り 2 2 3 4 5" xfId="4761"/>
    <cellStyle name="桁区切り 2 2 3 4 5 2" xfId="11174"/>
    <cellStyle name="桁区切り 2 2 3 4 5 2 2" xfId="23989"/>
    <cellStyle name="桁区切り 2 2 3 4 5 3" xfId="17582"/>
    <cellStyle name="桁区切り 2 2 3 4 6" xfId="8014"/>
    <cellStyle name="桁区切り 2 2 3 4 6 2" xfId="20829"/>
    <cellStyle name="桁区切り 2 2 3 4 7" xfId="14422"/>
    <cellStyle name="桁区切り 2 2 3 5" xfId="1338"/>
    <cellStyle name="桁区切り 2 2 3 5 2" xfId="3375"/>
    <cellStyle name="桁区切り 2 2 3 5 2 2" xfId="9795"/>
    <cellStyle name="桁区切り 2 2 3 5 2 2 2" xfId="22610"/>
    <cellStyle name="桁区切り 2 2 3 5 2 3" xfId="16203"/>
    <cellStyle name="桁区切り 2 2 3 5 3" xfId="4380"/>
    <cellStyle name="桁区切り 2 2 3 5 3 2" xfId="10794"/>
    <cellStyle name="桁区切り 2 2 3 5 3 2 2" xfId="23609"/>
    <cellStyle name="桁区切り 2 2 3 5 3 3" xfId="17202"/>
    <cellStyle name="桁区切り 2 2 3 5 4" xfId="5536"/>
    <cellStyle name="桁区切り 2 2 3 5 4 2" xfId="11949"/>
    <cellStyle name="桁区切り 2 2 3 5 4 2 2" xfId="24764"/>
    <cellStyle name="桁区切り 2 2 3 5 4 3" xfId="18357"/>
    <cellStyle name="桁区切り 2 2 3 5 5" xfId="7773"/>
    <cellStyle name="桁区切り 2 2 3 5 5 2" xfId="20588"/>
    <cellStyle name="桁区切り 2 2 3 5 6" xfId="14181"/>
    <cellStyle name="桁区切り 2 2 3 6" xfId="2340"/>
    <cellStyle name="桁区切り 2 2 3 6 2" xfId="8763"/>
    <cellStyle name="桁区切り 2 2 3 6 2 2" xfId="21578"/>
    <cellStyle name="桁区切り 2 2 3 6 3" xfId="15171"/>
    <cellStyle name="桁区切り 2 2 3 7" xfId="4514"/>
    <cellStyle name="桁区切り 2 2 3 7 2" xfId="10927"/>
    <cellStyle name="桁区切り 2 2 3 7 2 2" xfId="23742"/>
    <cellStyle name="桁区切り 2 2 3 7 3" xfId="17335"/>
    <cellStyle name="桁区切り 2 2 3 8" xfId="6602"/>
    <cellStyle name="桁区切り 2 2 3 8 2" xfId="13014"/>
    <cellStyle name="桁区切り 2 2 3 8 2 2" xfId="25829"/>
    <cellStyle name="桁区切り 2 2 3 8 3" xfId="19422"/>
    <cellStyle name="桁区切り 2 2 3 9" xfId="6723"/>
    <cellStyle name="桁区切り 2 2 3 9 2" xfId="19538"/>
    <cellStyle name="桁区切り 2 2 4" xfId="280"/>
    <cellStyle name="桁区切り 2 2 4 2" xfId="633"/>
    <cellStyle name="桁区切り 2 2 4 2 2" xfId="1245"/>
    <cellStyle name="桁区切り 2 2 4 2 2 2" xfId="2285"/>
    <cellStyle name="桁区切り 2 2 4 2 2 2 2" xfId="4316"/>
    <cellStyle name="桁区切り 2 2 4 2 2 2 2 2" xfId="10736"/>
    <cellStyle name="桁区切り 2 2 4 2 2 2 2 2 2" xfId="23551"/>
    <cellStyle name="桁区切り 2 2 4 2 2 2 2 3" xfId="17144"/>
    <cellStyle name="桁区切り 2 2 4 2 2 2 3" xfId="4447"/>
    <cellStyle name="桁区切り 2 2 4 2 2 2 3 2" xfId="10861"/>
    <cellStyle name="桁区切り 2 2 4 2 2 2 3 2 2" xfId="23676"/>
    <cellStyle name="桁区切り 2 2 4 2 2 2 3 3" xfId="17269"/>
    <cellStyle name="桁区切り 2 2 4 2 2 2 4" xfId="6480"/>
    <cellStyle name="桁区切り 2 2 4 2 2 2 4 2" xfId="12893"/>
    <cellStyle name="桁区切り 2 2 4 2 2 2 4 2 2" xfId="25708"/>
    <cellStyle name="桁区切り 2 2 4 2 2 2 4 3" xfId="19301"/>
    <cellStyle name="桁区切り 2 2 4 2 2 2 5" xfId="8711"/>
    <cellStyle name="桁区切り 2 2 4 2 2 2 5 2" xfId="21526"/>
    <cellStyle name="桁区切り 2 2 4 2 2 2 6" xfId="15119"/>
    <cellStyle name="桁区切り 2 2 4 2 2 3" xfId="3294"/>
    <cellStyle name="桁区切り 2 2 4 2 2 3 2" xfId="9717"/>
    <cellStyle name="桁区切り 2 2 4 2 2 3 2 2" xfId="22532"/>
    <cellStyle name="桁区切り 2 2 4 2 2 3 3" xfId="16125"/>
    <cellStyle name="桁区切り 2 2 4 2 2 4" xfId="5458"/>
    <cellStyle name="桁区切り 2 2 4 2 2 4 2" xfId="11871"/>
    <cellStyle name="桁区切り 2 2 4 2 2 4 2 2" xfId="24686"/>
    <cellStyle name="桁区切り 2 2 4 2 2 4 3" xfId="18279"/>
    <cellStyle name="桁区切り 2 2 4 2 2 5" xfId="7698"/>
    <cellStyle name="桁区切り 2 2 4 2 2 5 2" xfId="20513"/>
    <cellStyle name="桁区切り 2 2 4 2 2 6" xfId="14106"/>
    <cellStyle name="桁区切り 2 2 4 2 3" xfId="1803"/>
    <cellStyle name="桁区切り 2 2 4 2 3 2" xfId="3834"/>
    <cellStyle name="桁区切り 2 2 4 2 3 2 2" xfId="10254"/>
    <cellStyle name="桁区切り 2 2 4 2 3 2 2 2" xfId="23069"/>
    <cellStyle name="桁区切り 2 2 4 2 3 2 3" xfId="16662"/>
    <cellStyle name="桁区切り 2 2 4 2 3 3" xfId="4413"/>
    <cellStyle name="桁区切り 2 2 4 2 3 3 2" xfId="10827"/>
    <cellStyle name="桁区切り 2 2 4 2 3 3 2 2" xfId="23642"/>
    <cellStyle name="桁区切り 2 2 4 2 3 3 3" xfId="17235"/>
    <cellStyle name="桁区切り 2 2 4 2 3 4" xfId="5998"/>
    <cellStyle name="桁区切り 2 2 4 2 3 4 2" xfId="12411"/>
    <cellStyle name="桁区切り 2 2 4 2 3 4 2 2" xfId="25226"/>
    <cellStyle name="桁区切り 2 2 4 2 3 4 3" xfId="18819"/>
    <cellStyle name="桁区切り 2 2 4 2 3 5" xfId="8229"/>
    <cellStyle name="桁区切り 2 2 4 2 3 5 2" xfId="21044"/>
    <cellStyle name="桁区切り 2 2 4 2 3 6" xfId="14637"/>
    <cellStyle name="桁区切り 2 2 4 2 4" xfId="2812"/>
    <cellStyle name="桁区切り 2 2 4 2 4 2" xfId="9235"/>
    <cellStyle name="桁区切り 2 2 4 2 4 2 2" xfId="22050"/>
    <cellStyle name="桁区切り 2 2 4 2 4 3" xfId="15643"/>
    <cellStyle name="桁区切り 2 2 4 2 5" xfId="4976"/>
    <cellStyle name="桁区切り 2 2 4 2 5 2" xfId="11389"/>
    <cellStyle name="桁区切り 2 2 4 2 5 2 2" xfId="24204"/>
    <cellStyle name="桁区切り 2 2 4 2 5 3" xfId="17797"/>
    <cellStyle name="桁区切り 2 2 4 2 6" xfId="7110"/>
    <cellStyle name="桁区切り 2 2 4 2 6 2" xfId="19925"/>
    <cellStyle name="桁区切り 2 2 4 2 7" xfId="13518"/>
    <cellStyle name="桁区切り 2 2 4 3" xfId="1057"/>
    <cellStyle name="桁区切り 2 2 4 3 2" xfId="2097"/>
    <cellStyle name="桁区切り 2 2 4 3 2 2" xfId="4128"/>
    <cellStyle name="桁区切り 2 2 4 3 2 2 2" xfId="10548"/>
    <cellStyle name="桁区切り 2 2 4 3 2 2 2 2" xfId="23363"/>
    <cellStyle name="桁区切り 2 2 4 3 2 2 3" xfId="16956"/>
    <cellStyle name="桁区切り 2 2 4 3 2 3" xfId="4433"/>
    <cellStyle name="桁区切り 2 2 4 3 2 3 2" xfId="10847"/>
    <cellStyle name="桁区切り 2 2 4 3 2 3 2 2" xfId="23662"/>
    <cellStyle name="桁区切り 2 2 4 3 2 3 3" xfId="17255"/>
    <cellStyle name="桁区切り 2 2 4 3 2 4" xfId="6292"/>
    <cellStyle name="桁区切り 2 2 4 3 2 4 2" xfId="12705"/>
    <cellStyle name="桁区切り 2 2 4 3 2 4 2 2" xfId="25520"/>
    <cellStyle name="桁区切り 2 2 4 3 2 4 3" xfId="19113"/>
    <cellStyle name="桁区切り 2 2 4 3 2 5" xfId="8523"/>
    <cellStyle name="桁区切り 2 2 4 3 2 5 2" xfId="21338"/>
    <cellStyle name="桁区切り 2 2 4 3 2 6" xfId="14931"/>
    <cellStyle name="桁区切り 2 2 4 3 3" xfId="3106"/>
    <cellStyle name="桁区切り 2 2 4 3 3 2" xfId="9529"/>
    <cellStyle name="桁区切り 2 2 4 3 3 2 2" xfId="22344"/>
    <cellStyle name="桁区切り 2 2 4 3 3 3" xfId="15937"/>
    <cellStyle name="桁区切り 2 2 4 3 4" xfId="5270"/>
    <cellStyle name="桁区切り 2 2 4 3 4 2" xfId="11683"/>
    <cellStyle name="桁区切り 2 2 4 3 4 2 2" xfId="24498"/>
    <cellStyle name="桁区切り 2 2 4 3 4 3" xfId="18091"/>
    <cellStyle name="桁区切り 2 2 4 3 5" xfId="7510"/>
    <cellStyle name="桁区切り 2 2 4 3 5 2" xfId="20325"/>
    <cellStyle name="桁区切り 2 2 4 3 6" xfId="13918"/>
    <cellStyle name="桁区切り 2 2 4 4" xfId="1349"/>
    <cellStyle name="桁区切り 2 2 4 4 2" xfId="3384"/>
    <cellStyle name="桁区切り 2 2 4 4 2 2" xfId="9804"/>
    <cellStyle name="桁区切り 2 2 4 4 2 2 2" xfId="22619"/>
    <cellStyle name="桁区切り 2 2 4 4 2 3" xfId="16212"/>
    <cellStyle name="桁区切り 2 2 4 4 3" xfId="4383"/>
    <cellStyle name="桁区切り 2 2 4 4 3 2" xfId="10797"/>
    <cellStyle name="桁区切り 2 2 4 4 3 2 2" xfId="23612"/>
    <cellStyle name="桁区切り 2 2 4 4 3 3" xfId="17205"/>
    <cellStyle name="桁区切り 2 2 4 4 4" xfId="5545"/>
    <cellStyle name="桁区切り 2 2 4 4 4 2" xfId="11958"/>
    <cellStyle name="桁区切り 2 2 4 4 4 2 2" xfId="24773"/>
    <cellStyle name="桁区切り 2 2 4 4 4 3" xfId="18366"/>
    <cellStyle name="桁区切り 2 2 4 4 5" xfId="7782"/>
    <cellStyle name="桁区切り 2 2 4 4 5 2" xfId="20597"/>
    <cellStyle name="桁区切り 2 2 4 4 6" xfId="14190"/>
    <cellStyle name="桁区切り 2 2 4 5" xfId="2361"/>
    <cellStyle name="桁区切り 2 2 4 5 2" xfId="8784"/>
    <cellStyle name="桁区切り 2 2 4 5 2 2" xfId="21599"/>
    <cellStyle name="桁区切り 2 2 4 5 3" xfId="15192"/>
    <cellStyle name="桁区切り 2 2 4 6" xfId="4523"/>
    <cellStyle name="桁区切り 2 2 4 6 2" xfId="10936"/>
    <cellStyle name="桁区切り 2 2 4 6 2 2" xfId="23751"/>
    <cellStyle name="桁区切り 2 2 4 6 3" xfId="17344"/>
    <cellStyle name="桁区切り 2 2 4 7" xfId="6779"/>
    <cellStyle name="桁区切り 2 2 4 7 2" xfId="19594"/>
    <cellStyle name="桁区切り 2 2 4 8" xfId="13187"/>
    <cellStyle name="桁区切り 2 2 5" xfId="355"/>
    <cellStyle name="桁区切り 2 2 5 2" xfId="964"/>
    <cellStyle name="桁区切り 2 2 5 2 2" xfId="1986"/>
    <cellStyle name="桁区切り 2 2 5 2 2 2" xfId="4017"/>
    <cellStyle name="桁区切り 2 2 5 2 2 2 2" xfId="10437"/>
    <cellStyle name="桁区切り 2 2 5 2 2 2 2 2" xfId="23252"/>
    <cellStyle name="桁区切り 2 2 5 2 2 2 3" xfId="16845"/>
    <cellStyle name="桁区切り 2 2 5 2 2 3" xfId="4428"/>
    <cellStyle name="桁区切り 2 2 5 2 2 3 2" xfId="10842"/>
    <cellStyle name="桁区切り 2 2 5 2 2 3 2 2" xfId="23657"/>
    <cellStyle name="桁区切り 2 2 5 2 2 3 3" xfId="17250"/>
    <cellStyle name="桁区切り 2 2 5 2 2 4" xfId="6181"/>
    <cellStyle name="桁区切り 2 2 5 2 2 4 2" xfId="12594"/>
    <cellStyle name="桁区切り 2 2 5 2 2 4 2 2" xfId="25409"/>
    <cellStyle name="桁区切り 2 2 5 2 2 4 3" xfId="19002"/>
    <cellStyle name="桁区切り 2 2 5 2 2 5" xfId="8412"/>
    <cellStyle name="桁区切り 2 2 5 2 2 5 2" xfId="21227"/>
    <cellStyle name="桁区切り 2 2 5 2 2 6" xfId="14820"/>
    <cellStyle name="桁区切り 2 2 5 2 3" xfId="2995"/>
    <cellStyle name="桁区切り 2 2 5 2 3 2" xfId="9418"/>
    <cellStyle name="桁区切り 2 2 5 2 3 2 2" xfId="22233"/>
    <cellStyle name="桁区切り 2 2 5 2 3 3" xfId="15826"/>
    <cellStyle name="桁区切り 2 2 5 2 4" xfId="5159"/>
    <cellStyle name="桁区切り 2 2 5 2 4 2" xfId="11572"/>
    <cellStyle name="桁区切り 2 2 5 2 4 2 2" xfId="24387"/>
    <cellStyle name="桁区切り 2 2 5 2 4 3" xfId="17980"/>
    <cellStyle name="桁区切り 2 2 5 2 5" xfId="7417"/>
    <cellStyle name="桁区切り 2 2 5 2 5 2" xfId="20232"/>
    <cellStyle name="桁区切り 2 2 5 2 6" xfId="13825"/>
    <cellStyle name="桁区切り 2 2 5 3" xfId="1506"/>
    <cellStyle name="桁区切り 2 2 5 3 2" xfId="3538"/>
    <cellStyle name="桁区切り 2 2 5 3 2 2" xfId="9958"/>
    <cellStyle name="桁区切り 2 2 5 3 2 2 2" xfId="22773"/>
    <cellStyle name="桁区切り 2 2 5 3 2 3" xfId="16366"/>
    <cellStyle name="桁区切り 2 2 5 3 3" xfId="4395"/>
    <cellStyle name="桁区切り 2 2 5 3 3 2" xfId="10809"/>
    <cellStyle name="桁区切り 2 2 5 3 3 2 2" xfId="23624"/>
    <cellStyle name="桁区切り 2 2 5 3 3 3" xfId="17217"/>
    <cellStyle name="桁区切り 2 2 5 3 4" xfId="5702"/>
    <cellStyle name="桁区切り 2 2 5 3 4 2" xfId="12115"/>
    <cellStyle name="桁区切り 2 2 5 3 4 2 2" xfId="24930"/>
    <cellStyle name="桁区切り 2 2 5 3 4 3" xfId="18523"/>
    <cellStyle name="桁区切り 2 2 5 3 5" xfId="7933"/>
    <cellStyle name="桁区切り 2 2 5 3 5 2" xfId="20748"/>
    <cellStyle name="桁区切り 2 2 5 3 6" xfId="14341"/>
    <cellStyle name="桁区切り 2 2 5 4" xfId="2516"/>
    <cellStyle name="桁区切り 2 2 5 4 2" xfId="8939"/>
    <cellStyle name="桁区切り 2 2 5 4 2 2" xfId="21754"/>
    <cellStyle name="桁区切り 2 2 5 4 3" xfId="15347"/>
    <cellStyle name="桁区切り 2 2 5 5" xfId="4680"/>
    <cellStyle name="桁区切り 2 2 5 5 2" xfId="11093"/>
    <cellStyle name="桁区切り 2 2 5 5 2 2" xfId="23908"/>
    <cellStyle name="桁区切り 2 2 5 5 3" xfId="17501"/>
    <cellStyle name="桁区切り 2 2 5 6" xfId="6846"/>
    <cellStyle name="桁区切り 2 2 5 6 2" xfId="19661"/>
    <cellStyle name="桁区切り 2 2 5 7" xfId="13254"/>
    <cellStyle name="桁区切り 2 2 6" xfId="487"/>
    <cellStyle name="桁区切り 2 2 6 2" xfId="1072"/>
    <cellStyle name="桁区切り 2 2 6 2 2" xfId="2112"/>
    <cellStyle name="桁区切り 2 2 6 2 2 2" xfId="4143"/>
    <cellStyle name="桁区切り 2 2 6 2 2 2 2" xfId="10563"/>
    <cellStyle name="桁区切り 2 2 6 2 2 2 2 2" xfId="23378"/>
    <cellStyle name="桁区切り 2 2 6 2 2 2 3" xfId="16971"/>
    <cellStyle name="桁区切り 2 2 6 2 2 3" xfId="4437"/>
    <cellStyle name="桁区切り 2 2 6 2 2 3 2" xfId="10851"/>
    <cellStyle name="桁区切り 2 2 6 2 2 3 2 2" xfId="23666"/>
    <cellStyle name="桁区切り 2 2 6 2 2 3 3" xfId="17259"/>
    <cellStyle name="桁区切り 2 2 6 2 2 4" xfId="6307"/>
    <cellStyle name="桁区切り 2 2 6 2 2 4 2" xfId="12720"/>
    <cellStyle name="桁区切り 2 2 6 2 2 4 2 2" xfId="25535"/>
    <cellStyle name="桁区切り 2 2 6 2 2 4 3" xfId="19128"/>
    <cellStyle name="桁区切り 2 2 6 2 2 5" xfId="8538"/>
    <cellStyle name="桁区切り 2 2 6 2 2 5 2" xfId="21353"/>
    <cellStyle name="桁区切り 2 2 6 2 2 6" xfId="14946"/>
    <cellStyle name="桁区切り 2 2 6 2 3" xfId="3121"/>
    <cellStyle name="桁区切り 2 2 6 2 3 2" xfId="9544"/>
    <cellStyle name="桁区切り 2 2 6 2 3 2 2" xfId="22359"/>
    <cellStyle name="桁区切り 2 2 6 2 3 3" xfId="15952"/>
    <cellStyle name="桁区切り 2 2 6 2 4" xfId="5285"/>
    <cellStyle name="桁区切り 2 2 6 2 4 2" xfId="11698"/>
    <cellStyle name="桁区切り 2 2 6 2 4 2 2" xfId="24513"/>
    <cellStyle name="桁区切り 2 2 6 2 4 3" xfId="18106"/>
    <cellStyle name="桁区切り 2 2 6 2 5" xfId="7525"/>
    <cellStyle name="桁区切り 2 2 6 2 5 2" xfId="20340"/>
    <cellStyle name="桁区切り 2 2 6 2 6" xfId="13933"/>
    <cellStyle name="桁区切り 2 2 6 3" xfId="1630"/>
    <cellStyle name="桁区切り 2 2 6 3 2" xfId="3661"/>
    <cellStyle name="桁区切り 2 2 6 3 2 2" xfId="10081"/>
    <cellStyle name="桁区切り 2 2 6 3 2 2 2" xfId="22896"/>
    <cellStyle name="桁区切り 2 2 6 3 2 3" xfId="16489"/>
    <cellStyle name="桁区切り 2 2 6 3 3" xfId="4403"/>
    <cellStyle name="桁区切り 2 2 6 3 3 2" xfId="10817"/>
    <cellStyle name="桁区切り 2 2 6 3 3 2 2" xfId="23632"/>
    <cellStyle name="桁区切り 2 2 6 3 3 3" xfId="17225"/>
    <cellStyle name="桁区切り 2 2 6 3 4" xfId="5825"/>
    <cellStyle name="桁区切り 2 2 6 3 4 2" xfId="12238"/>
    <cellStyle name="桁区切り 2 2 6 3 4 2 2" xfId="25053"/>
    <cellStyle name="桁区切り 2 2 6 3 4 3" xfId="18646"/>
    <cellStyle name="桁区切り 2 2 6 3 5" xfId="8056"/>
    <cellStyle name="桁区切り 2 2 6 3 5 2" xfId="20871"/>
    <cellStyle name="桁区切り 2 2 6 3 6" xfId="14464"/>
    <cellStyle name="桁区切り 2 2 6 4" xfId="2639"/>
    <cellStyle name="桁区切り 2 2 6 4 2" xfId="9062"/>
    <cellStyle name="桁区切り 2 2 6 4 2 2" xfId="21877"/>
    <cellStyle name="桁区切り 2 2 6 4 3" xfId="15470"/>
    <cellStyle name="桁区切り 2 2 6 5" xfId="4803"/>
    <cellStyle name="桁区切り 2 2 6 5 2" xfId="11216"/>
    <cellStyle name="桁区切り 2 2 6 5 2 2" xfId="24031"/>
    <cellStyle name="桁区切り 2 2 6 5 3" xfId="17624"/>
    <cellStyle name="桁区切り 2 2 6 6" xfId="6964"/>
    <cellStyle name="桁区切り 2 2 6 6 2" xfId="19779"/>
    <cellStyle name="桁区切り 2 2 6 7" xfId="13372"/>
    <cellStyle name="桁区切り 2 2 7" xfId="794"/>
    <cellStyle name="桁区切り 2 2 7 2" xfId="1254"/>
    <cellStyle name="桁区切り 2 2 7 2 2" xfId="2294"/>
    <cellStyle name="桁区切り 2 2 7 2 2 2" xfId="4325"/>
    <cellStyle name="桁区切り 2 2 7 2 2 2 2" xfId="10745"/>
    <cellStyle name="桁区切り 2 2 7 2 2 2 2 2" xfId="23560"/>
    <cellStyle name="桁区切り 2 2 7 2 2 2 3" xfId="17153"/>
    <cellStyle name="桁区切り 2 2 7 2 2 3" xfId="4449"/>
    <cellStyle name="桁区切り 2 2 7 2 2 3 2" xfId="10863"/>
    <cellStyle name="桁区切り 2 2 7 2 2 3 2 2" xfId="23678"/>
    <cellStyle name="桁区切り 2 2 7 2 2 3 3" xfId="17271"/>
    <cellStyle name="桁区切り 2 2 7 2 2 4" xfId="6489"/>
    <cellStyle name="桁区切り 2 2 7 2 2 4 2" xfId="12902"/>
    <cellStyle name="桁区切り 2 2 7 2 2 4 2 2" xfId="25717"/>
    <cellStyle name="桁区切り 2 2 7 2 2 4 3" xfId="19310"/>
    <cellStyle name="桁区切り 2 2 7 2 2 5" xfId="8720"/>
    <cellStyle name="桁区切り 2 2 7 2 2 5 2" xfId="21535"/>
    <cellStyle name="桁区切り 2 2 7 2 2 6" xfId="15128"/>
    <cellStyle name="桁区切り 2 2 7 2 3" xfId="3303"/>
    <cellStyle name="桁区切り 2 2 7 2 3 2" xfId="9726"/>
    <cellStyle name="桁区切り 2 2 7 2 3 2 2" xfId="22541"/>
    <cellStyle name="桁区切り 2 2 7 2 3 3" xfId="16134"/>
    <cellStyle name="桁区切り 2 2 7 2 4" xfId="5467"/>
    <cellStyle name="桁区切り 2 2 7 2 4 2" xfId="11880"/>
    <cellStyle name="桁区切り 2 2 7 2 4 2 2" xfId="24695"/>
    <cellStyle name="桁区切り 2 2 7 2 4 3" xfId="18288"/>
    <cellStyle name="桁区切り 2 2 7 2 5" xfId="7707"/>
    <cellStyle name="桁区切り 2 2 7 2 5 2" xfId="20522"/>
    <cellStyle name="桁区切り 2 2 7 2 6" xfId="14115"/>
    <cellStyle name="桁区切り 2 2 7 3" xfId="1812"/>
    <cellStyle name="桁区切り 2 2 7 3 2" xfId="3843"/>
    <cellStyle name="桁区切り 2 2 7 3 2 2" xfId="10263"/>
    <cellStyle name="桁区切り 2 2 7 3 2 2 2" xfId="23078"/>
    <cellStyle name="桁区切り 2 2 7 3 2 3" xfId="16671"/>
    <cellStyle name="桁区切り 2 2 7 3 3" xfId="4415"/>
    <cellStyle name="桁区切り 2 2 7 3 3 2" xfId="10829"/>
    <cellStyle name="桁区切り 2 2 7 3 3 2 2" xfId="23644"/>
    <cellStyle name="桁区切り 2 2 7 3 3 3" xfId="17237"/>
    <cellStyle name="桁区切り 2 2 7 3 4" xfId="6007"/>
    <cellStyle name="桁区切り 2 2 7 3 4 2" xfId="12420"/>
    <cellStyle name="桁区切り 2 2 7 3 4 2 2" xfId="25235"/>
    <cellStyle name="桁区切り 2 2 7 3 4 3" xfId="18828"/>
    <cellStyle name="桁区切り 2 2 7 3 5" xfId="8238"/>
    <cellStyle name="桁区切り 2 2 7 3 5 2" xfId="21053"/>
    <cellStyle name="桁区切り 2 2 7 3 6" xfId="14646"/>
    <cellStyle name="桁区切り 2 2 7 4" xfId="2821"/>
    <cellStyle name="桁区切り 2 2 7 4 2" xfId="9244"/>
    <cellStyle name="桁区切り 2 2 7 4 2 2" xfId="22059"/>
    <cellStyle name="桁区切り 2 2 7 4 3" xfId="15652"/>
    <cellStyle name="桁区切り 2 2 7 5" xfId="4985"/>
    <cellStyle name="桁区切り 2 2 7 5 2" xfId="11398"/>
    <cellStyle name="桁区切り 2 2 7 5 2 2" xfId="24213"/>
    <cellStyle name="桁区切り 2 2 7 5 3" xfId="17806"/>
    <cellStyle name="桁区切り 2 2 7 6" xfId="7247"/>
    <cellStyle name="桁区切り 2 2 7 6 2" xfId="20062"/>
    <cellStyle name="桁区切り 2 2 7 7" xfId="13655"/>
    <cellStyle name="桁区切り 2 2 8" xfId="851"/>
    <cellStyle name="桁区切り 2 2 8 2" xfId="1869"/>
    <cellStyle name="桁区切り 2 2 8 2 2" xfId="3900"/>
    <cellStyle name="桁区切り 2 2 8 2 2 2" xfId="10320"/>
    <cellStyle name="桁区切り 2 2 8 2 2 2 2" xfId="23135"/>
    <cellStyle name="桁区切り 2 2 8 2 2 3" xfId="16728"/>
    <cellStyle name="桁区切り 2 2 8 2 3" xfId="4420"/>
    <cellStyle name="桁区切り 2 2 8 2 3 2" xfId="10834"/>
    <cellStyle name="桁区切り 2 2 8 2 3 2 2" xfId="23649"/>
    <cellStyle name="桁区切り 2 2 8 2 3 3" xfId="17242"/>
    <cellStyle name="桁区切り 2 2 8 2 4" xfId="6064"/>
    <cellStyle name="桁区切り 2 2 8 2 4 2" xfId="12477"/>
    <cellStyle name="桁区切り 2 2 8 2 4 2 2" xfId="25292"/>
    <cellStyle name="桁区切り 2 2 8 2 4 3" xfId="18885"/>
    <cellStyle name="桁区切り 2 2 8 2 5" xfId="8295"/>
    <cellStyle name="桁区切り 2 2 8 2 5 2" xfId="21110"/>
    <cellStyle name="桁区切り 2 2 8 2 6" xfId="14703"/>
    <cellStyle name="桁区切り 2 2 8 3" xfId="2878"/>
    <cellStyle name="桁区切り 2 2 8 3 2" xfId="9301"/>
    <cellStyle name="桁区切り 2 2 8 3 2 2" xfId="22116"/>
    <cellStyle name="桁区切り 2 2 8 3 3" xfId="15709"/>
    <cellStyle name="桁区切り 2 2 8 4" xfId="5042"/>
    <cellStyle name="桁区切り 2 2 8 4 2" xfId="11455"/>
    <cellStyle name="桁区切り 2 2 8 4 2 2" xfId="24270"/>
    <cellStyle name="桁区切り 2 2 8 4 3" xfId="17863"/>
    <cellStyle name="桁区切り 2 2 8 5" xfId="7304"/>
    <cellStyle name="桁区切り 2 2 8 5 2" xfId="20119"/>
    <cellStyle name="桁区切り 2 2 8 6" xfId="13712"/>
    <cellStyle name="桁区切り 2 2 9" xfId="1377"/>
    <cellStyle name="桁区切り 2 2 9 2" xfId="3409"/>
    <cellStyle name="桁区切り 2 2 9 2 2" xfId="4387"/>
    <cellStyle name="桁区切り 2 2 9 2 2 2" xfId="10801"/>
    <cellStyle name="桁区切り 2 2 9 2 2 2 2" xfId="23616"/>
    <cellStyle name="桁区切り 2 2 9 2 2 3" xfId="17209"/>
    <cellStyle name="桁区切り 2 2 9 2 3" xfId="5573"/>
    <cellStyle name="桁区切り 2 2 9 2 3 2" xfId="11986"/>
    <cellStyle name="桁区切り 2 2 9 2 3 2 2" xfId="24801"/>
    <cellStyle name="桁区切り 2 2 9 2 3 3" xfId="18394"/>
    <cellStyle name="桁区切り 2 2 9 2 4" xfId="9829"/>
    <cellStyle name="桁区切り 2 2 9 2 4 2" xfId="22644"/>
    <cellStyle name="桁区切り 2 2 9 2 5" xfId="16237"/>
    <cellStyle name="桁区切り 2 2 9 3" xfId="2387"/>
    <cellStyle name="桁区切り 2 2 9 3 2" xfId="8810"/>
    <cellStyle name="桁区切り 2 2 9 3 2 2" xfId="21625"/>
    <cellStyle name="桁区切り 2 2 9 3 3" xfId="15218"/>
    <cellStyle name="桁区切り 2 2 9 4" xfId="4551"/>
    <cellStyle name="桁区切り 2 2 9 4 2" xfId="10964"/>
    <cellStyle name="桁区切り 2 2 9 4 2 2" xfId="23779"/>
    <cellStyle name="桁区切り 2 2 9 4 3" xfId="17372"/>
    <cellStyle name="桁区切り 2 2 9 5" xfId="7804"/>
    <cellStyle name="桁区切り 2 2 9 5 2" xfId="20619"/>
    <cellStyle name="桁区切り 2 2 9 6" xfId="14212"/>
    <cellStyle name="桁区切り 2 3" xfId="159"/>
    <cellStyle name="桁区切り 2 3 2" xfId="237"/>
    <cellStyle name="桁区切り 2 3 2 2" xfId="1544"/>
    <cellStyle name="桁区切り 2 3 2 3" xfId="170"/>
    <cellStyle name="桁区切り 2 3 3" xfId="386"/>
    <cellStyle name="桁区切り 2 3 3 2" xfId="584"/>
    <cellStyle name="桁区切り 2 3 3 2 2" xfId="1176"/>
    <cellStyle name="桁区切り 2 3 3 2 2 2" xfId="2216"/>
    <cellStyle name="桁区切り 2 3 3 2 2 2 2" xfId="4247"/>
    <cellStyle name="桁区切り 2 3 3 2 2 2 2 2" xfId="10667"/>
    <cellStyle name="桁区切り 2 3 3 2 2 2 2 2 2" xfId="23482"/>
    <cellStyle name="桁区切り 2 3 3 2 2 2 2 3" xfId="17075"/>
    <cellStyle name="桁区切り 2 3 3 2 2 2 3" xfId="4445"/>
    <cellStyle name="桁区切り 2 3 3 2 2 2 3 2" xfId="10859"/>
    <cellStyle name="桁区切り 2 3 3 2 2 2 3 2 2" xfId="23674"/>
    <cellStyle name="桁区切り 2 3 3 2 2 2 3 3" xfId="17267"/>
    <cellStyle name="桁区切り 2 3 3 2 2 2 4" xfId="6411"/>
    <cellStyle name="桁区切り 2 3 3 2 2 2 4 2" xfId="12824"/>
    <cellStyle name="桁区切り 2 3 3 2 2 2 4 2 2" xfId="25639"/>
    <cellStyle name="桁区切り 2 3 3 2 2 2 4 3" xfId="19232"/>
    <cellStyle name="桁区切り 2 3 3 2 2 2 5" xfId="8642"/>
    <cellStyle name="桁区切り 2 3 3 2 2 2 5 2" xfId="21457"/>
    <cellStyle name="桁区切り 2 3 3 2 2 2 6" xfId="15050"/>
    <cellStyle name="桁区切り 2 3 3 2 2 3" xfId="3225"/>
    <cellStyle name="桁区切り 2 3 3 2 2 3 2" xfId="9648"/>
    <cellStyle name="桁区切り 2 3 3 2 2 3 2 2" xfId="22463"/>
    <cellStyle name="桁区切り 2 3 3 2 2 3 3" xfId="16056"/>
    <cellStyle name="桁区切り 2 3 3 2 2 4" xfId="5389"/>
    <cellStyle name="桁区切り 2 3 3 2 2 4 2" xfId="11802"/>
    <cellStyle name="桁区切り 2 3 3 2 2 4 2 2" xfId="24617"/>
    <cellStyle name="桁区切り 2 3 3 2 2 4 3" xfId="18210"/>
    <cellStyle name="桁区切り 2 3 3 2 2 5" xfId="7629"/>
    <cellStyle name="桁区切り 2 3 3 2 2 5 2" xfId="20444"/>
    <cellStyle name="桁区切り 2 3 3 2 2 6" xfId="14037"/>
    <cellStyle name="桁区切り 2 3 3 2 3" xfId="1734"/>
    <cellStyle name="桁区切り 2 3 3 2 3 2" xfId="3765"/>
    <cellStyle name="桁区切り 2 3 3 2 3 2 2" xfId="10185"/>
    <cellStyle name="桁区切り 2 3 3 2 3 2 2 2" xfId="23000"/>
    <cellStyle name="桁区切り 2 3 3 2 3 2 3" xfId="16593"/>
    <cellStyle name="桁区切り 2 3 3 2 3 3" xfId="4411"/>
    <cellStyle name="桁区切り 2 3 3 2 3 3 2" xfId="10825"/>
    <cellStyle name="桁区切り 2 3 3 2 3 3 2 2" xfId="23640"/>
    <cellStyle name="桁区切り 2 3 3 2 3 3 3" xfId="17233"/>
    <cellStyle name="桁区切り 2 3 3 2 3 4" xfId="5929"/>
    <cellStyle name="桁区切り 2 3 3 2 3 4 2" xfId="12342"/>
    <cellStyle name="桁区切り 2 3 3 2 3 4 2 2" xfId="25157"/>
    <cellStyle name="桁区切り 2 3 3 2 3 4 3" xfId="18750"/>
    <cellStyle name="桁区切り 2 3 3 2 3 5" xfId="8160"/>
    <cellStyle name="桁区切り 2 3 3 2 3 5 2" xfId="20975"/>
    <cellStyle name="桁区切り 2 3 3 2 3 6" xfId="14568"/>
    <cellStyle name="桁区切り 2 3 3 2 4" xfId="2743"/>
    <cellStyle name="桁区切り 2 3 3 2 4 2" xfId="9166"/>
    <cellStyle name="桁区切り 2 3 3 2 4 2 2" xfId="21981"/>
    <cellStyle name="桁区切り 2 3 3 2 4 3" xfId="15574"/>
    <cellStyle name="桁区切り 2 3 3 2 5" xfId="4907"/>
    <cellStyle name="桁区切り 2 3 3 2 5 2" xfId="11320"/>
    <cellStyle name="桁区切り 2 3 3 2 5 2 2" xfId="24135"/>
    <cellStyle name="桁区切り 2 3 3 2 5 3" xfId="17728"/>
    <cellStyle name="桁区切り 2 3 3 2 6" xfId="7061"/>
    <cellStyle name="桁区切り 2 3 3 2 6 2" xfId="19876"/>
    <cellStyle name="桁区切り 2 3 3 2 7" xfId="13469"/>
    <cellStyle name="桁区切り 2 3 3 3" xfId="1005"/>
    <cellStyle name="桁区切り 2 3 3 3 2" xfId="2028"/>
    <cellStyle name="桁区切り 2 3 3 3 2 2" xfId="4059"/>
    <cellStyle name="桁区切り 2 3 3 3 2 2 2" xfId="10479"/>
    <cellStyle name="桁区切り 2 3 3 3 2 2 2 2" xfId="23294"/>
    <cellStyle name="桁区切り 2 3 3 3 2 2 3" xfId="16887"/>
    <cellStyle name="桁区切り 2 3 3 3 2 3" xfId="4431"/>
    <cellStyle name="桁区切り 2 3 3 3 2 3 2" xfId="10845"/>
    <cellStyle name="桁区切り 2 3 3 3 2 3 2 2" xfId="23660"/>
    <cellStyle name="桁区切り 2 3 3 3 2 3 3" xfId="17253"/>
    <cellStyle name="桁区切り 2 3 3 3 2 4" xfId="6223"/>
    <cellStyle name="桁区切り 2 3 3 3 2 4 2" xfId="12636"/>
    <cellStyle name="桁区切り 2 3 3 3 2 4 2 2" xfId="25451"/>
    <cellStyle name="桁区切り 2 3 3 3 2 4 3" xfId="19044"/>
    <cellStyle name="桁区切り 2 3 3 3 2 5" xfId="8454"/>
    <cellStyle name="桁区切り 2 3 3 3 2 5 2" xfId="21269"/>
    <cellStyle name="桁区切り 2 3 3 3 2 6" xfId="14862"/>
    <cellStyle name="桁区切り 2 3 3 3 3" xfId="3037"/>
    <cellStyle name="桁区切り 2 3 3 3 3 2" xfId="9460"/>
    <cellStyle name="桁区切り 2 3 3 3 3 2 2" xfId="22275"/>
    <cellStyle name="桁区切り 2 3 3 3 3 3" xfId="15868"/>
    <cellStyle name="桁区切り 2 3 3 3 4" xfId="5201"/>
    <cellStyle name="桁区切り 2 3 3 3 4 2" xfId="11614"/>
    <cellStyle name="桁区切り 2 3 3 3 4 2 2" xfId="24429"/>
    <cellStyle name="桁区切り 2 3 3 3 4 3" xfId="18022"/>
    <cellStyle name="桁区切り 2 3 3 3 5" xfId="7458"/>
    <cellStyle name="桁区切り 2 3 3 3 5 2" xfId="20273"/>
    <cellStyle name="桁区切り 2 3 3 3 6" xfId="13866"/>
    <cellStyle name="桁区切り 2 3 3 4" xfId="1549"/>
    <cellStyle name="桁区切り 2 3 3 4 2" xfId="3580"/>
    <cellStyle name="桁区切り 2 3 3 4 2 2" xfId="10000"/>
    <cellStyle name="桁区切り 2 3 3 4 2 2 2" xfId="22815"/>
    <cellStyle name="桁区切り 2 3 3 4 2 3" xfId="16408"/>
    <cellStyle name="桁区切り 2 3 3 4 3" xfId="4398"/>
    <cellStyle name="桁区切り 2 3 3 4 3 2" xfId="10812"/>
    <cellStyle name="桁区切り 2 3 3 4 3 2 2" xfId="23627"/>
    <cellStyle name="桁区切り 2 3 3 4 3 3" xfId="17220"/>
    <cellStyle name="桁区切り 2 3 3 4 4" xfId="5744"/>
    <cellStyle name="桁区切り 2 3 3 4 4 2" xfId="12157"/>
    <cellStyle name="桁区切り 2 3 3 4 4 2 2" xfId="24972"/>
    <cellStyle name="桁区切り 2 3 3 4 4 3" xfId="18565"/>
    <cellStyle name="桁区切り 2 3 3 4 5" xfId="7975"/>
    <cellStyle name="桁区切り 2 3 3 4 5 2" xfId="20790"/>
    <cellStyle name="桁区切り 2 3 3 4 6" xfId="14383"/>
    <cellStyle name="桁区切り 2 3 3 5" xfId="2558"/>
    <cellStyle name="桁区切り 2 3 3 5 2" xfId="8981"/>
    <cellStyle name="桁区切り 2 3 3 5 2 2" xfId="21796"/>
    <cellStyle name="桁区切り 2 3 3 5 3" xfId="15389"/>
    <cellStyle name="桁区切り 2 3 3 6" xfId="4722"/>
    <cellStyle name="桁区切り 2 3 3 6 2" xfId="11135"/>
    <cellStyle name="桁区切り 2 3 3 6 2 2" xfId="23950"/>
    <cellStyle name="桁区切り 2 3 3 6 3" xfId="17543"/>
    <cellStyle name="桁区切り 2 3 3 7" xfId="6877"/>
    <cellStyle name="桁区切り 2 3 3 7 2" xfId="19692"/>
    <cellStyle name="桁区切り 2 3 3 8" xfId="13285"/>
    <cellStyle name="桁区切り 2 3 4" xfId="432"/>
    <cellStyle name="桁区切り 2 3 4 2" xfId="578"/>
    <cellStyle name="桁区切り 2 3 4 2 2" xfId="1168"/>
    <cellStyle name="桁区切り 2 3 4 2 2 2" xfId="2208"/>
    <cellStyle name="桁区切り 2 3 4 2 2 2 2" xfId="4239"/>
    <cellStyle name="桁区切り 2 3 4 2 2 2 2 2" xfId="10659"/>
    <cellStyle name="桁区切り 2 3 4 2 2 2 2 2 2" xfId="23474"/>
    <cellStyle name="桁区切り 2 3 4 2 2 2 2 3" xfId="17067"/>
    <cellStyle name="桁区切り 2 3 4 2 2 2 3" xfId="4443"/>
    <cellStyle name="桁区切り 2 3 4 2 2 2 3 2" xfId="10857"/>
    <cellStyle name="桁区切り 2 3 4 2 2 2 3 2 2" xfId="23672"/>
    <cellStyle name="桁区切り 2 3 4 2 2 2 3 3" xfId="17265"/>
    <cellStyle name="桁区切り 2 3 4 2 2 2 4" xfId="6403"/>
    <cellStyle name="桁区切り 2 3 4 2 2 2 4 2" xfId="12816"/>
    <cellStyle name="桁区切り 2 3 4 2 2 2 4 2 2" xfId="25631"/>
    <cellStyle name="桁区切り 2 3 4 2 2 2 4 3" xfId="19224"/>
    <cellStyle name="桁区切り 2 3 4 2 2 2 5" xfId="8634"/>
    <cellStyle name="桁区切り 2 3 4 2 2 2 5 2" xfId="21449"/>
    <cellStyle name="桁区切り 2 3 4 2 2 2 6" xfId="15042"/>
    <cellStyle name="桁区切り 2 3 4 2 2 3" xfId="3217"/>
    <cellStyle name="桁区切り 2 3 4 2 2 3 2" xfId="9640"/>
    <cellStyle name="桁区切り 2 3 4 2 2 3 2 2" xfId="22455"/>
    <cellStyle name="桁区切り 2 3 4 2 2 3 3" xfId="16048"/>
    <cellStyle name="桁区切り 2 3 4 2 2 4" xfId="5381"/>
    <cellStyle name="桁区切り 2 3 4 2 2 4 2" xfId="11794"/>
    <cellStyle name="桁区切り 2 3 4 2 2 4 2 2" xfId="24609"/>
    <cellStyle name="桁区切り 2 3 4 2 2 4 3" xfId="18202"/>
    <cellStyle name="桁区切り 2 3 4 2 2 5" xfId="7621"/>
    <cellStyle name="桁区切り 2 3 4 2 2 5 2" xfId="20436"/>
    <cellStyle name="桁区切り 2 3 4 2 2 6" xfId="14029"/>
    <cellStyle name="桁区切り 2 3 4 2 3" xfId="1726"/>
    <cellStyle name="桁区切り 2 3 4 2 3 2" xfId="3757"/>
    <cellStyle name="桁区切り 2 3 4 2 3 2 2" xfId="10177"/>
    <cellStyle name="桁区切り 2 3 4 2 3 2 2 2" xfId="22992"/>
    <cellStyle name="桁区切り 2 3 4 2 3 2 3" xfId="16585"/>
    <cellStyle name="桁区切り 2 3 4 2 3 3" xfId="4409"/>
    <cellStyle name="桁区切り 2 3 4 2 3 3 2" xfId="10823"/>
    <cellStyle name="桁区切り 2 3 4 2 3 3 2 2" xfId="23638"/>
    <cellStyle name="桁区切り 2 3 4 2 3 3 3" xfId="17231"/>
    <cellStyle name="桁区切り 2 3 4 2 3 4" xfId="5921"/>
    <cellStyle name="桁区切り 2 3 4 2 3 4 2" xfId="12334"/>
    <cellStyle name="桁区切り 2 3 4 2 3 4 2 2" xfId="25149"/>
    <cellStyle name="桁区切り 2 3 4 2 3 4 3" xfId="18742"/>
    <cellStyle name="桁区切り 2 3 4 2 3 5" xfId="8152"/>
    <cellStyle name="桁区切り 2 3 4 2 3 5 2" xfId="20967"/>
    <cellStyle name="桁区切り 2 3 4 2 3 6" xfId="14560"/>
    <cellStyle name="桁区切り 2 3 4 2 4" xfId="2735"/>
    <cellStyle name="桁区切り 2 3 4 2 4 2" xfId="9158"/>
    <cellStyle name="桁区切り 2 3 4 2 4 2 2" xfId="21973"/>
    <cellStyle name="桁区切り 2 3 4 2 4 3" xfId="15566"/>
    <cellStyle name="桁区切り 2 3 4 2 5" xfId="4899"/>
    <cellStyle name="桁区切り 2 3 4 2 5 2" xfId="11312"/>
    <cellStyle name="桁区切り 2 3 4 2 5 2 2" xfId="24127"/>
    <cellStyle name="桁区切り 2 3 4 2 5 3" xfId="17720"/>
    <cellStyle name="桁区切り 2 3 4 2 6" xfId="7055"/>
    <cellStyle name="桁区切り 2 3 4 2 6 2" xfId="19870"/>
    <cellStyle name="桁区切り 2 3 4 2 7" xfId="13463"/>
    <cellStyle name="桁区切り 2 3 4 3" xfId="998"/>
    <cellStyle name="桁区切り 2 3 4 3 2" xfId="2020"/>
    <cellStyle name="桁区切り 2 3 4 3 2 2" xfId="4051"/>
    <cellStyle name="桁区切り 2 3 4 3 2 2 2" xfId="10471"/>
    <cellStyle name="桁区切り 2 3 4 3 2 2 2 2" xfId="23286"/>
    <cellStyle name="桁区切り 2 3 4 3 2 2 3" xfId="16879"/>
    <cellStyle name="桁区切り 2 3 4 3 2 3" xfId="4429"/>
    <cellStyle name="桁区切り 2 3 4 3 2 3 2" xfId="10843"/>
    <cellStyle name="桁区切り 2 3 4 3 2 3 2 2" xfId="23658"/>
    <cellStyle name="桁区切り 2 3 4 3 2 3 3" xfId="17251"/>
    <cellStyle name="桁区切り 2 3 4 3 2 4" xfId="6215"/>
    <cellStyle name="桁区切り 2 3 4 3 2 4 2" xfId="12628"/>
    <cellStyle name="桁区切り 2 3 4 3 2 4 2 2" xfId="25443"/>
    <cellStyle name="桁区切り 2 3 4 3 2 4 3" xfId="19036"/>
    <cellStyle name="桁区切り 2 3 4 3 2 5" xfId="8446"/>
    <cellStyle name="桁区切り 2 3 4 3 2 5 2" xfId="21261"/>
    <cellStyle name="桁区切り 2 3 4 3 2 6" xfId="14854"/>
    <cellStyle name="桁区切り 2 3 4 3 3" xfId="3029"/>
    <cellStyle name="桁区切り 2 3 4 3 3 2" xfId="9452"/>
    <cellStyle name="桁区切り 2 3 4 3 3 2 2" xfId="22267"/>
    <cellStyle name="桁区切り 2 3 4 3 3 3" xfId="15860"/>
    <cellStyle name="桁区切り 2 3 4 3 4" xfId="5193"/>
    <cellStyle name="桁区切り 2 3 4 3 4 2" xfId="11606"/>
    <cellStyle name="桁区切り 2 3 4 3 4 2 2" xfId="24421"/>
    <cellStyle name="桁区切り 2 3 4 3 4 3" xfId="18014"/>
    <cellStyle name="桁区切り 2 3 4 3 5" xfId="7451"/>
    <cellStyle name="桁区切り 2 3 4 3 5 2" xfId="20266"/>
    <cellStyle name="桁区切り 2 3 4 3 6" xfId="13859"/>
    <cellStyle name="桁区切り 2 3 4 4" xfId="1540"/>
    <cellStyle name="桁区切り 2 3 4 4 2" xfId="3572"/>
    <cellStyle name="桁区切り 2 3 4 4 2 2" xfId="9992"/>
    <cellStyle name="桁区切り 2 3 4 4 2 2 2" xfId="22807"/>
    <cellStyle name="桁区切り 2 3 4 4 2 3" xfId="16400"/>
    <cellStyle name="桁区切り 2 3 4 4 3" xfId="4396"/>
    <cellStyle name="桁区切り 2 3 4 4 3 2" xfId="10810"/>
    <cellStyle name="桁区切り 2 3 4 4 3 2 2" xfId="23625"/>
    <cellStyle name="桁区切り 2 3 4 4 3 3" xfId="17218"/>
    <cellStyle name="桁区切り 2 3 4 4 4" xfId="5736"/>
    <cellStyle name="桁区切り 2 3 4 4 4 2" xfId="12149"/>
    <cellStyle name="桁区切り 2 3 4 4 4 2 2" xfId="24964"/>
    <cellStyle name="桁区切り 2 3 4 4 4 3" xfId="18557"/>
    <cellStyle name="桁区切り 2 3 4 4 5" xfId="7967"/>
    <cellStyle name="桁区切り 2 3 4 4 5 2" xfId="20782"/>
    <cellStyle name="桁区切り 2 3 4 4 6" xfId="14375"/>
    <cellStyle name="桁区切り 2 3 4 5" xfId="2550"/>
    <cellStyle name="桁区切り 2 3 4 5 2" xfId="8973"/>
    <cellStyle name="桁区切り 2 3 4 5 2 2" xfId="21788"/>
    <cellStyle name="桁区切り 2 3 4 5 3" xfId="15381"/>
    <cellStyle name="桁区切り 2 3 4 6" xfId="4714"/>
    <cellStyle name="桁区切り 2 3 4 6 2" xfId="11127"/>
    <cellStyle name="桁区切り 2 3 4 6 2 2" xfId="23942"/>
    <cellStyle name="桁区切り 2 3 4 6 3" xfId="17535"/>
    <cellStyle name="桁区切り 2 3 4 7" xfId="6915"/>
    <cellStyle name="桁区切り 2 3 4 7 2" xfId="19730"/>
    <cellStyle name="桁区切り 2 3 4 8" xfId="13323"/>
    <cellStyle name="桁区切り 2 3 5" xfId="1299"/>
    <cellStyle name="桁区切り 2 4" xfId="144"/>
    <cellStyle name="桁区切り 2 4 2" xfId="242"/>
    <cellStyle name="桁区切り 2 5" xfId="230"/>
    <cellStyle name="桁区切り 2 5 2" xfId="1290"/>
    <cellStyle name="桁区切り 3" xfId="141"/>
    <cellStyle name="桁区切り 3 2" xfId="229"/>
    <cellStyle name="桁区切り 4" xfId="135"/>
    <cellStyle name="桁区切り 4 2" xfId="226"/>
    <cellStyle name="桁区切り 5" xfId="146"/>
    <cellStyle name="桁区切り 5 10" xfId="1294"/>
    <cellStyle name="桁区切り 5 10 2" xfId="3343"/>
    <cellStyle name="桁区切り 5 10 2 2" xfId="9766"/>
    <cellStyle name="桁区切り 5 10 2 2 2" xfId="22581"/>
    <cellStyle name="桁区切り 5 10 2 3" xfId="16174"/>
    <cellStyle name="桁区切り 5 10 3" xfId="4373"/>
    <cellStyle name="桁区切り 5 10 3 2" xfId="10787"/>
    <cellStyle name="桁区切り 5 10 3 2 2" xfId="23602"/>
    <cellStyle name="桁区切り 5 10 3 3" xfId="17195"/>
    <cellStyle name="桁区切り 5 10 4" xfId="4497"/>
    <cellStyle name="桁区切り 5 10 4 2" xfId="10910"/>
    <cellStyle name="桁区切り 5 10 4 2 2" xfId="23725"/>
    <cellStyle name="桁区切り 5 10 4 3" xfId="17318"/>
    <cellStyle name="桁区切り 5 10 5" xfId="7744"/>
    <cellStyle name="桁区切り 5 10 5 2" xfId="20559"/>
    <cellStyle name="桁区切り 5 10 6" xfId="14152"/>
    <cellStyle name="桁区切り 5 11" xfId="2327"/>
    <cellStyle name="桁区切り 5 11 2" xfId="5507"/>
    <cellStyle name="桁区切り 5 11 2 2" xfId="11920"/>
    <cellStyle name="桁区切り 5 11 2 2 2" xfId="24735"/>
    <cellStyle name="桁区切り 5 11 2 3" xfId="18328"/>
    <cellStyle name="桁区切り 5 12" xfId="4463"/>
    <cellStyle name="桁区切り 5 12 2" xfId="10877"/>
    <cellStyle name="桁区切り 5 12 2 2" xfId="23692"/>
    <cellStyle name="桁区切り 5 12 3" xfId="17285"/>
    <cellStyle name="桁区切り 5 13" xfId="687"/>
    <cellStyle name="桁区切り 5 13 2" xfId="7148"/>
    <cellStyle name="桁区切り 5 13 2 2" xfId="19963"/>
    <cellStyle name="桁区切り 5 13 3" xfId="13556"/>
    <cellStyle name="桁区切り 5 14" xfId="6543"/>
    <cellStyle name="桁区切り 5 14 2" xfId="12956"/>
    <cellStyle name="桁区切り 5 14 2 2" xfId="25771"/>
    <cellStyle name="桁区切り 5 14 3" xfId="19364"/>
    <cellStyle name="桁区切り 5 15" xfId="6575"/>
    <cellStyle name="桁区切り 5 15 2" xfId="12988"/>
    <cellStyle name="桁区切り 5 15 2 2" xfId="25803"/>
    <cellStyle name="桁区切り 5 15 3" xfId="19396"/>
    <cellStyle name="桁区切り 5 16" xfId="6680"/>
    <cellStyle name="桁区切り 5 16 2" xfId="19495"/>
    <cellStyle name="桁区切り 5 17" xfId="13088"/>
    <cellStyle name="桁区切り 5 2" xfId="232"/>
    <cellStyle name="桁区切り 5 2 10" xfId="6587"/>
    <cellStyle name="桁区切り 5 2 10 2" xfId="12999"/>
    <cellStyle name="桁区切り 5 2 10 2 2" xfId="25814"/>
    <cellStyle name="桁区切り 5 2 10 3" xfId="19407"/>
    <cellStyle name="桁区切り 5 2 11" xfId="6735"/>
    <cellStyle name="桁区切り 5 2 11 2" xfId="19550"/>
    <cellStyle name="桁区切り 5 2 12" xfId="13143"/>
    <cellStyle name="桁区切り 5 2 2" xfId="321"/>
    <cellStyle name="桁区切り 5 2 2 2" xfId="1111"/>
    <cellStyle name="桁区切り 5 2 2 2 2" xfId="2151"/>
    <cellStyle name="桁区切り 5 2 2 2 2 2" xfId="4182"/>
    <cellStyle name="桁区切り 5 2 2 2 2 2 2" xfId="10602"/>
    <cellStyle name="桁区切り 5 2 2 2 2 2 2 2" xfId="23417"/>
    <cellStyle name="桁区切り 5 2 2 2 2 2 3" xfId="17010"/>
    <cellStyle name="桁区切り 5 2 2 2 2 3" xfId="4440"/>
    <cellStyle name="桁区切り 5 2 2 2 2 3 2" xfId="10854"/>
    <cellStyle name="桁区切り 5 2 2 2 2 3 2 2" xfId="23669"/>
    <cellStyle name="桁区切り 5 2 2 2 2 3 3" xfId="17262"/>
    <cellStyle name="桁区切り 5 2 2 2 2 4" xfId="6346"/>
    <cellStyle name="桁区切り 5 2 2 2 2 4 2" xfId="12759"/>
    <cellStyle name="桁区切り 5 2 2 2 2 4 2 2" xfId="25574"/>
    <cellStyle name="桁区切り 5 2 2 2 2 4 3" xfId="19167"/>
    <cellStyle name="桁区切り 5 2 2 2 2 5" xfId="8577"/>
    <cellStyle name="桁区切り 5 2 2 2 2 5 2" xfId="21392"/>
    <cellStyle name="桁区切り 5 2 2 2 2 6" xfId="14985"/>
    <cellStyle name="桁区切り 5 2 2 2 3" xfId="3160"/>
    <cellStyle name="桁区切り 5 2 2 2 3 2" xfId="9583"/>
    <cellStyle name="桁区切り 5 2 2 2 3 2 2" xfId="22398"/>
    <cellStyle name="桁区切り 5 2 2 2 3 3" xfId="15991"/>
    <cellStyle name="桁区切り 5 2 2 2 4" xfId="5324"/>
    <cellStyle name="桁区切り 5 2 2 2 4 2" xfId="11737"/>
    <cellStyle name="桁区切り 5 2 2 2 4 2 2" xfId="24552"/>
    <cellStyle name="桁区切り 5 2 2 2 4 3" xfId="18145"/>
    <cellStyle name="桁区切り 5 2 2 2 5" xfId="7564"/>
    <cellStyle name="桁区切り 5 2 2 2 5 2" xfId="20379"/>
    <cellStyle name="桁区切り 5 2 2 2 6" xfId="13972"/>
    <cellStyle name="桁区切り 5 2 2 3" xfId="1669"/>
    <cellStyle name="桁区切り 5 2 2 3 2" xfId="3700"/>
    <cellStyle name="桁区切り 5 2 2 3 2 2" xfId="10120"/>
    <cellStyle name="桁区切り 5 2 2 3 2 2 2" xfId="22935"/>
    <cellStyle name="桁区切り 5 2 2 3 2 3" xfId="16528"/>
    <cellStyle name="桁区切り 5 2 2 3 3" xfId="4406"/>
    <cellStyle name="桁区切り 5 2 2 3 3 2" xfId="10820"/>
    <cellStyle name="桁区切り 5 2 2 3 3 2 2" xfId="23635"/>
    <cellStyle name="桁区切り 5 2 2 3 3 3" xfId="17228"/>
    <cellStyle name="桁区切り 5 2 2 3 4" xfId="5864"/>
    <cellStyle name="桁区切り 5 2 2 3 4 2" xfId="12277"/>
    <cellStyle name="桁区切り 5 2 2 3 4 2 2" xfId="25092"/>
    <cellStyle name="桁区切り 5 2 2 3 4 3" xfId="18685"/>
    <cellStyle name="桁区切り 5 2 2 3 5" xfId="8095"/>
    <cellStyle name="桁区切り 5 2 2 3 5 2" xfId="20910"/>
    <cellStyle name="桁区切り 5 2 2 3 6" xfId="14503"/>
    <cellStyle name="桁区切り 5 2 2 4" xfId="2678"/>
    <cellStyle name="桁区切り 5 2 2 4 2" xfId="9101"/>
    <cellStyle name="桁区切り 5 2 2 4 2 2" xfId="21916"/>
    <cellStyle name="桁区切り 5 2 2 4 3" xfId="15509"/>
    <cellStyle name="桁区切り 5 2 2 5" xfId="4842"/>
    <cellStyle name="桁区切り 5 2 2 5 2" xfId="11255"/>
    <cellStyle name="桁区切り 5 2 2 5 2 2" xfId="24070"/>
    <cellStyle name="桁区切り 5 2 2 5 3" xfId="17663"/>
    <cellStyle name="桁区切り 5 2 2 6" xfId="6615"/>
    <cellStyle name="桁区切り 5 2 2 6 2" xfId="13026"/>
    <cellStyle name="桁区切り 5 2 2 6 2 2" xfId="25841"/>
    <cellStyle name="桁区切り 5 2 2 6 3" xfId="19434"/>
    <cellStyle name="桁区切り 5 2 2 7" xfId="523"/>
    <cellStyle name="桁区切り 5 2 2 7 2" xfId="7000"/>
    <cellStyle name="桁区切り 5 2 2 7 2 2" xfId="19815"/>
    <cellStyle name="桁区切り 5 2 2 7 3" xfId="13408"/>
    <cellStyle name="桁区切り 5 2 2 8" xfId="6812"/>
    <cellStyle name="桁区切り 5 2 2 8 2" xfId="19627"/>
    <cellStyle name="桁区切り 5 2 2 9" xfId="13220"/>
    <cellStyle name="桁区切り 5 2 3" xfId="383"/>
    <cellStyle name="桁区切り 5 2 3 2" xfId="1884"/>
    <cellStyle name="桁区切り 5 2 3 2 2" xfId="3915"/>
    <cellStyle name="桁区切り 5 2 3 2 2 2" xfId="10335"/>
    <cellStyle name="桁区切り 5 2 3 2 2 2 2" xfId="23150"/>
    <cellStyle name="桁区切り 5 2 3 2 2 3" xfId="16743"/>
    <cellStyle name="桁区切り 5 2 3 2 3" xfId="4422"/>
    <cellStyle name="桁区切り 5 2 3 2 3 2" xfId="10836"/>
    <cellStyle name="桁区切り 5 2 3 2 3 2 2" xfId="23651"/>
    <cellStyle name="桁区切り 5 2 3 2 3 3" xfId="17244"/>
    <cellStyle name="桁区切り 5 2 3 2 4" xfId="6079"/>
    <cellStyle name="桁区切り 5 2 3 2 4 2" xfId="12492"/>
    <cellStyle name="桁区切り 5 2 3 2 4 2 2" xfId="25307"/>
    <cellStyle name="桁区切り 5 2 3 2 4 3" xfId="18900"/>
    <cellStyle name="桁区切り 5 2 3 2 5" xfId="8310"/>
    <cellStyle name="桁区切り 5 2 3 2 5 2" xfId="21125"/>
    <cellStyle name="桁区切り 5 2 3 2 6" xfId="14718"/>
    <cellStyle name="桁区切り 5 2 3 3" xfId="2893"/>
    <cellStyle name="桁区切り 5 2 3 3 2" xfId="9316"/>
    <cellStyle name="桁区切り 5 2 3 3 2 2" xfId="22131"/>
    <cellStyle name="桁区切り 5 2 3 3 3" xfId="15724"/>
    <cellStyle name="桁区切り 5 2 3 4" xfId="5057"/>
    <cellStyle name="桁区切り 5 2 3 4 2" xfId="11470"/>
    <cellStyle name="桁区切り 5 2 3 4 2 2" xfId="24285"/>
    <cellStyle name="桁区切り 5 2 3 4 3" xfId="17878"/>
    <cellStyle name="桁区切り 5 2 3 5" xfId="6874"/>
    <cellStyle name="桁区切り 5 2 3 5 2" xfId="19689"/>
    <cellStyle name="桁区切り 5 2 3 6" xfId="13282"/>
    <cellStyle name="桁区切り 5 2 4" xfId="1381"/>
    <cellStyle name="桁区切り 5 2 4 2" xfId="3413"/>
    <cellStyle name="桁区切り 5 2 4 2 2" xfId="5577"/>
    <cellStyle name="桁区切り 5 2 4 2 2 2" xfId="11990"/>
    <cellStyle name="桁区切り 5 2 4 2 2 2 2" xfId="24805"/>
    <cellStyle name="桁区切り 5 2 4 2 2 3" xfId="18398"/>
    <cellStyle name="桁区切り 5 2 4 2 3" xfId="9833"/>
    <cellStyle name="桁区切り 5 2 4 2 3 2" xfId="22648"/>
    <cellStyle name="桁区切り 5 2 4 2 4" xfId="16241"/>
    <cellStyle name="桁区切り 5 2 4 3" xfId="2391"/>
    <cellStyle name="桁区切り 5 2 4 3 2" xfId="8814"/>
    <cellStyle name="桁区切り 5 2 4 3 2 2" xfId="21629"/>
    <cellStyle name="桁区切り 5 2 4 3 3" xfId="15222"/>
    <cellStyle name="桁区切り 5 2 4 4" xfId="4389"/>
    <cellStyle name="桁区切り 5 2 4 4 2" xfId="10803"/>
    <cellStyle name="桁区切り 5 2 4 4 2 2" xfId="23618"/>
    <cellStyle name="桁区切り 5 2 4 4 3" xfId="17211"/>
    <cellStyle name="桁区切り 5 2 4 5" xfId="4555"/>
    <cellStyle name="桁区切り 5 2 4 5 2" xfId="10968"/>
    <cellStyle name="桁区切り 5 2 4 5 2 2" xfId="23783"/>
    <cellStyle name="桁区切り 5 2 4 5 3" xfId="17376"/>
    <cellStyle name="桁区切り 5 2 4 6" xfId="7808"/>
    <cellStyle name="桁区切り 5 2 4 6 2" xfId="20623"/>
    <cellStyle name="桁区切り 5 2 4 7" xfId="14216"/>
    <cellStyle name="桁区切り 5 2 5" xfId="1316"/>
    <cellStyle name="桁区切り 5 2 5 2" xfId="3363"/>
    <cellStyle name="桁区切り 5 2 5 2 2" xfId="9786"/>
    <cellStyle name="桁区切り 5 2 5 2 2 2" xfId="22601"/>
    <cellStyle name="桁区切り 5 2 5 2 3" xfId="16194"/>
    <cellStyle name="桁区切り 5 2 5 3" xfId="4376"/>
    <cellStyle name="桁区切り 5 2 5 3 2" xfId="10790"/>
    <cellStyle name="桁区切り 5 2 5 3 2 2" xfId="23605"/>
    <cellStyle name="桁区切り 5 2 5 3 3" xfId="17198"/>
    <cellStyle name="桁区切り 5 2 5 4" xfId="4505"/>
    <cellStyle name="桁区切り 5 2 5 4 2" xfId="10918"/>
    <cellStyle name="桁区切り 5 2 5 4 2 2" xfId="23733"/>
    <cellStyle name="桁区切り 5 2 5 4 3" xfId="17326"/>
    <cellStyle name="桁区切り 5 2 5 5" xfId="7764"/>
    <cellStyle name="桁区切り 5 2 5 5 2" xfId="20579"/>
    <cellStyle name="桁区切り 5 2 5 6" xfId="14172"/>
    <cellStyle name="桁区切り 5 2 6" xfId="2331"/>
    <cellStyle name="桁区切り 5 2 6 2" xfId="5527"/>
    <cellStyle name="桁区切り 5 2 6 2 2" xfId="11940"/>
    <cellStyle name="桁区切り 5 2 6 2 2 2" xfId="24755"/>
    <cellStyle name="桁区切り 5 2 6 2 3" xfId="18348"/>
    <cellStyle name="桁区切り 5 2 6 3" xfId="8754"/>
    <cellStyle name="桁区切り 5 2 6 3 2" xfId="21569"/>
    <cellStyle name="桁区切り 5 2 6 4" xfId="15162"/>
    <cellStyle name="桁区切り 5 2 7" xfId="4469"/>
    <cellStyle name="桁区切り 5 2 7 2" xfId="10883"/>
    <cellStyle name="桁区切り 5 2 7 2 2" xfId="23698"/>
    <cellStyle name="桁区切り 5 2 7 3" xfId="17291"/>
    <cellStyle name="桁区切り 5 2 8" xfId="712"/>
    <cellStyle name="桁区切り 5 2 8 2" xfId="7169"/>
    <cellStyle name="桁区切り 5 2 8 2 2" xfId="19984"/>
    <cellStyle name="桁区切り 5 2 8 3" xfId="13577"/>
    <cellStyle name="桁区切り 5 2 9" xfId="6570"/>
    <cellStyle name="桁区切り 5 2 9 2" xfId="12983"/>
    <cellStyle name="桁区切り 5 2 9 2 2" xfId="25798"/>
    <cellStyle name="桁区切り 5 2 9 3" xfId="19391"/>
    <cellStyle name="桁区切り 5 3" xfId="240"/>
    <cellStyle name="桁区切り 5 3 10" xfId="13150"/>
    <cellStyle name="桁区切り 5 3 2" xfId="328"/>
    <cellStyle name="桁区切り 5 3 2 2" xfId="1246"/>
    <cellStyle name="桁区切り 5 3 2 2 2" xfId="2286"/>
    <cellStyle name="桁区切り 5 3 2 2 2 2" xfId="4317"/>
    <cellStyle name="桁区切り 5 3 2 2 2 2 2" xfId="10737"/>
    <cellStyle name="桁区切り 5 3 2 2 2 2 2 2" xfId="23552"/>
    <cellStyle name="桁区切り 5 3 2 2 2 2 3" xfId="17145"/>
    <cellStyle name="桁区切り 5 3 2 2 2 3" xfId="4448"/>
    <cellStyle name="桁区切り 5 3 2 2 2 3 2" xfId="10862"/>
    <cellStyle name="桁区切り 5 3 2 2 2 3 2 2" xfId="23677"/>
    <cellStyle name="桁区切り 5 3 2 2 2 3 3" xfId="17270"/>
    <cellStyle name="桁区切り 5 3 2 2 2 4" xfId="6481"/>
    <cellStyle name="桁区切り 5 3 2 2 2 4 2" xfId="12894"/>
    <cellStyle name="桁区切り 5 3 2 2 2 4 2 2" xfId="25709"/>
    <cellStyle name="桁区切り 5 3 2 2 2 4 3" xfId="19302"/>
    <cellStyle name="桁区切り 5 3 2 2 2 5" xfId="8712"/>
    <cellStyle name="桁区切り 5 3 2 2 2 5 2" xfId="21527"/>
    <cellStyle name="桁区切り 5 3 2 2 2 6" xfId="15120"/>
    <cellStyle name="桁区切り 5 3 2 2 3" xfId="3295"/>
    <cellStyle name="桁区切り 5 3 2 2 3 2" xfId="9718"/>
    <cellStyle name="桁区切り 5 3 2 2 3 2 2" xfId="22533"/>
    <cellStyle name="桁区切り 5 3 2 2 3 3" xfId="16126"/>
    <cellStyle name="桁区切り 5 3 2 2 4" xfId="5459"/>
    <cellStyle name="桁区切り 5 3 2 2 4 2" xfId="11872"/>
    <cellStyle name="桁区切り 5 3 2 2 4 2 2" xfId="24687"/>
    <cellStyle name="桁区切り 5 3 2 2 4 3" xfId="18280"/>
    <cellStyle name="桁区切り 5 3 2 2 5" xfId="7699"/>
    <cellStyle name="桁区切り 5 3 2 2 5 2" xfId="20514"/>
    <cellStyle name="桁区切り 5 3 2 2 6" xfId="14107"/>
    <cellStyle name="桁区切り 5 3 2 3" xfId="1804"/>
    <cellStyle name="桁区切り 5 3 2 3 2" xfId="3835"/>
    <cellStyle name="桁区切り 5 3 2 3 2 2" xfId="10255"/>
    <cellStyle name="桁区切り 5 3 2 3 2 2 2" xfId="23070"/>
    <cellStyle name="桁区切り 5 3 2 3 2 3" xfId="16663"/>
    <cellStyle name="桁区切り 5 3 2 3 3" xfId="4414"/>
    <cellStyle name="桁区切り 5 3 2 3 3 2" xfId="10828"/>
    <cellStyle name="桁区切り 5 3 2 3 3 2 2" xfId="23643"/>
    <cellStyle name="桁区切り 5 3 2 3 3 3" xfId="17236"/>
    <cellStyle name="桁区切り 5 3 2 3 4" xfId="5999"/>
    <cellStyle name="桁区切り 5 3 2 3 4 2" xfId="12412"/>
    <cellStyle name="桁区切り 5 3 2 3 4 2 2" xfId="25227"/>
    <cellStyle name="桁区切り 5 3 2 3 4 3" xfId="18820"/>
    <cellStyle name="桁区切り 5 3 2 3 5" xfId="8230"/>
    <cellStyle name="桁区切り 5 3 2 3 5 2" xfId="21045"/>
    <cellStyle name="桁区切り 5 3 2 3 6" xfId="14638"/>
    <cellStyle name="桁区切り 5 3 2 4" xfId="2813"/>
    <cellStyle name="桁区切り 5 3 2 4 2" xfId="9236"/>
    <cellStyle name="桁区切り 5 3 2 4 2 2" xfId="22051"/>
    <cellStyle name="桁区切り 5 3 2 4 3" xfId="15644"/>
    <cellStyle name="桁区切り 5 3 2 5" xfId="4977"/>
    <cellStyle name="桁区切り 5 3 2 5 2" xfId="11390"/>
    <cellStyle name="桁区切り 5 3 2 5 2 2" xfId="24205"/>
    <cellStyle name="桁区切り 5 3 2 5 3" xfId="17798"/>
    <cellStyle name="桁区切り 5 3 2 6" xfId="6819"/>
    <cellStyle name="桁区切り 5 3 2 6 2" xfId="19634"/>
    <cellStyle name="桁区切り 5 3 2 7" xfId="13227"/>
    <cellStyle name="桁区切り 5 3 3" xfId="1058"/>
    <cellStyle name="桁区切り 5 3 3 2" xfId="2098"/>
    <cellStyle name="桁区切り 5 3 3 2 2" xfId="4129"/>
    <cellStyle name="桁区切り 5 3 3 2 2 2" xfId="10549"/>
    <cellStyle name="桁区切り 5 3 3 2 2 2 2" xfId="23364"/>
    <cellStyle name="桁区切り 5 3 3 2 2 3" xfId="16957"/>
    <cellStyle name="桁区切り 5 3 3 2 3" xfId="4434"/>
    <cellStyle name="桁区切り 5 3 3 2 3 2" xfId="10848"/>
    <cellStyle name="桁区切り 5 3 3 2 3 2 2" xfId="23663"/>
    <cellStyle name="桁区切り 5 3 3 2 3 3" xfId="17256"/>
    <cellStyle name="桁区切り 5 3 3 2 4" xfId="6293"/>
    <cellStyle name="桁区切り 5 3 3 2 4 2" xfId="12706"/>
    <cellStyle name="桁区切り 5 3 3 2 4 2 2" xfId="25521"/>
    <cellStyle name="桁区切り 5 3 3 2 4 3" xfId="19114"/>
    <cellStyle name="桁区切り 5 3 3 2 5" xfId="8524"/>
    <cellStyle name="桁区切り 5 3 3 2 5 2" xfId="21339"/>
    <cellStyle name="桁区切り 5 3 3 2 6" xfId="14932"/>
    <cellStyle name="桁区切り 5 3 3 3" xfId="3107"/>
    <cellStyle name="桁区切り 5 3 3 3 2" xfId="9530"/>
    <cellStyle name="桁区切り 5 3 3 3 2 2" xfId="22345"/>
    <cellStyle name="桁区切り 5 3 3 3 3" xfId="15938"/>
    <cellStyle name="桁区切り 5 3 3 4" xfId="5271"/>
    <cellStyle name="桁区切り 5 3 3 4 2" xfId="11684"/>
    <cellStyle name="桁区切り 5 3 3 4 2 2" xfId="24499"/>
    <cellStyle name="桁区切り 5 3 3 4 3" xfId="18092"/>
    <cellStyle name="桁区切り 5 3 3 5" xfId="7511"/>
    <cellStyle name="桁区切り 5 3 3 5 2" xfId="20326"/>
    <cellStyle name="桁区切り 5 3 3 6" xfId="13919"/>
    <cellStyle name="桁区切り 5 3 4" xfId="1617"/>
    <cellStyle name="桁区切り 5 3 4 2" xfId="3648"/>
    <cellStyle name="桁区切り 5 3 4 2 2" xfId="5812"/>
    <cellStyle name="桁区切り 5 3 4 2 2 2" xfId="12225"/>
    <cellStyle name="桁区切り 5 3 4 2 2 2 2" xfId="25040"/>
    <cellStyle name="桁区切り 5 3 4 2 2 3" xfId="18633"/>
    <cellStyle name="桁区切り 5 3 4 2 3" xfId="10068"/>
    <cellStyle name="桁区切り 5 3 4 2 3 2" xfId="22883"/>
    <cellStyle name="桁区切り 5 3 4 2 4" xfId="16476"/>
    <cellStyle name="桁区切り 5 3 4 3" xfId="2626"/>
    <cellStyle name="桁区切り 5 3 4 3 2" xfId="9049"/>
    <cellStyle name="桁区切り 5 3 4 3 2 2" xfId="21864"/>
    <cellStyle name="桁区切り 5 3 4 3 3" xfId="15457"/>
    <cellStyle name="桁区切り 5 3 4 4" xfId="4400"/>
    <cellStyle name="桁区切り 5 3 4 4 2" xfId="10814"/>
    <cellStyle name="桁区切り 5 3 4 4 2 2" xfId="23629"/>
    <cellStyle name="桁区切り 5 3 4 4 3" xfId="17222"/>
    <cellStyle name="桁区切り 5 3 4 5" xfId="4790"/>
    <cellStyle name="桁区切り 5 3 4 5 2" xfId="11203"/>
    <cellStyle name="桁区切り 5 3 4 5 2 2" xfId="24018"/>
    <cellStyle name="桁区切り 5 3 4 5 3" xfId="17611"/>
    <cellStyle name="桁区切り 5 3 4 6" xfId="8043"/>
    <cellStyle name="桁区切り 5 3 4 6 2" xfId="20858"/>
    <cellStyle name="桁区切り 5 3 4 7" xfId="14451"/>
    <cellStyle name="桁区切り 5 3 5" xfId="1337"/>
    <cellStyle name="桁区切り 5 3 5 2" xfId="3374"/>
    <cellStyle name="桁区切り 5 3 5 2 2" xfId="9794"/>
    <cellStyle name="桁区切り 5 3 5 2 2 2" xfId="22609"/>
    <cellStyle name="桁区切り 5 3 5 2 3" xfId="16202"/>
    <cellStyle name="桁区切り 5 3 5 3" xfId="4379"/>
    <cellStyle name="桁区切り 5 3 5 3 2" xfId="10793"/>
    <cellStyle name="桁区切り 5 3 5 3 2 2" xfId="23608"/>
    <cellStyle name="桁区切り 5 3 5 3 3" xfId="17201"/>
    <cellStyle name="桁区切り 5 3 5 4" xfId="5535"/>
    <cellStyle name="桁区切り 5 3 5 4 2" xfId="11948"/>
    <cellStyle name="桁区切り 5 3 5 4 2 2" xfId="24763"/>
    <cellStyle name="桁区切り 5 3 5 4 3" xfId="18356"/>
    <cellStyle name="桁区切り 5 3 5 5" xfId="7772"/>
    <cellStyle name="桁区切り 5 3 5 5 2" xfId="20587"/>
    <cellStyle name="桁区切り 5 3 5 6" xfId="14180"/>
    <cellStyle name="桁区切り 5 3 6" xfId="2337"/>
    <cellStyle name="桁区切り 5 3 6 2" xfId="8760"/>
    <cellStyle name="桁区切り 5 3 6 2 2" xfId="21575"/>
    <cellStyle name="桁区切り 5 3 6 3" xfId="15168"/>
    <cellStyle name="桁区切り 5 3 7" xfId="4513"/>
    <cellStyle name="桁区切り 5 3 7 2" xfId="10926"/>
    <cellStyle name="桁区切り 5 3 7 2 2" xfId="23741"/>
    <cellStyle name="桁区切り 5 3 7 3" xfId="17334"/>
    <cellStyle name="桁区切り 5 3 8" xfId="6603"/>
    <cellStyle name="桁区切り 5 3 8 2" xfId="13015"/>
    <cellStyle name="桁区切り 5 3 8 2 2" xfId="25830"/>
    <cellStyle name="桁区切り 5 3 8 3" xfId="19423"/>
    <cellStyle name="桁区切り 5 3 9" xfId="6742"/>
    <cellStyle name="桁区切り 5 3 9 2" xfId="19557"/>
    <cellStyle name="桁区切り 5 4" xfId="281"/>
    <cellStyle name="桁区切り 5 4 2" xfId="961"/>
    <cellStyle name="桁区切り 5 4 2 2" xfId="1983"/>
    <cellStyle name="桁区切り 5 4 2 2 2" xfId="4014"/>
    <cellStyle name="桁区切り 5 4 2 2 2 2" xfId="10434"/>
    <cellStyle name="桁区切り 5 4 2 2 2 2 2" xfId="23249"/>
    <cellStyle name="桁区切り 5 4 2 2 2 3" xfId="16842"/>
    <cellStyle name="桁区切り 5 4 2 2 3" xfId="4427"/>
    <cellStyle name="桁区切り 5 4 2 2 3 2" xfId="10841"/>
    <cellStyle name="桁区切り 5 4 2 2 3 2 2" xfId="23656"/>
    <cellStyle name="桁区切り 5 4 2 2 3 3" xfId="17249"/>
    <cellStyle name="桁区切り 5 4 2 2 4" xfId="6178"/>
    <cellStyle name="桁区切り 5 4 2 2 4 2" xfId="12591"/>
    <cellStyle name="桁区切り 5 4 2 2 4 2 2" xfId="25406"/>
    <cellStyle name="桁区切り 5 4 2 2 4 3" xfId="18999"/>
    <cellStyle name="桁区切り 5 4 2 2 5" xfId="8409"/>
    <cellStyle name="桁区切り 5 4 2 2 5 2" xfId="21224"/>
    <cellStyle name="桁区切り 5 4 2 2 6" xfId="14817"/>
    <cellStyle name="桁区切り 5 4 2 3" xfId="2992"/>
    <cellStyle name="桁区切り 5 4 2 3 2" xfId="9415"/>
    <cellStyle name="桁区切り 5 4 2 3 2 2" xfId="22230"/>
    <cellStyle name="桁区切り 5 4 2 3 3" xfId="15823"/>
    <cellStyle name="桁区切り 5 4 2 4" xfId="5156"/>
    <cellStyle name="桁区切り 5 4 2 4 2" xfId="11569"/>
    <cellStyle name="桁区切り 5 4 2 4 2 2" xfId="24384"/>
    <cellStyle name="桁区切り 5 4 2 4 3" xfId="17977"/>
    <cellStyle name="桁区切り 5 4 2 5" xfId="7414"/>
    <cellStyle name="桁区切り 5 4 2 5 2" xfId="20229"/>
    <cellStyle name="桁区切り 5 4 2 6" xfId="13822"/>
    <cellStyle name="桁区切り 5 4 3" xfId="1345"/>
    <cellStyle name="桁区切り 5 4 3 2" xfId="3380"/>
    <cellStyle name="桁区切り 5 4 3 2 2" xfId="9800"/>
    <cellStyle name="桁区切り 5 4 3 2 2 2" xfId="22615"/>
    <cellStyle name="桁区切り 5 4 3 2 3" xfId="16208"/>
    <cellStyle name="桁区切り 5 4 3 3" xfId="4382"/>
    <cellStyle name="桁区切り 5 4 3 3 2" xfId="10796"/>
    <cellStyle name="桁区切り 5 4 3 3 2 2" xfId="23611"/>
    <cellStyle name="桁区切り 5 4 3 3 3" xfId="17204"/>
    <cellStyle name="桁区切り 5 4 3 4" xfId="5541"/>
    <cellStyle name="桁区切り 5 4 3 4 2" xfId="11954"/>
    <cellStyle name="桁区切り 5 4 3 4 2 2" xfId="24769"/>
    <cellStyle name="桁区切り 5 4 3 4 3" xfId="18362"/>
    <cellStyle name="桁区切り 5 4 3 5" xfId="7778"/>
    <cellStyle name="桁区切り 5 4 3 5 2" xfId="20593"/>
    <cellStyle name="桁区切り 5 4 3 6" xfId="14186"/>
    <cellStyle name="桁区切り 5 4 4" xfId="2357"/>
    <cellStyle name="桁区切り 5 4 4 2" xfId="8780"/>
    <cellStyle name="桁区切り 5 4 4 2 2" xfId="21595"/>
    <cellStyle name="桁区切り 5 4 4 3" xfId="15188"/>
    <cellStyle name="桁区切り 5 4 5" xfId="4519"/>
    <cellStyle name="桁区切り 5 4 5 2" xfId="10932"/>
    <cellStyle name="桁区切り 5 4 5 2 2" xfId="23747"/>
    <cellStyle name="桁区切り 5 4 5 3" xfId="17340"/>
    <cellStyle name="桁区切り 5 4 6" xfId="6780"/>
    <cellStyle name="桁区切り 5 4 6 2" xfId="19595"/>
    <cellStyle name="桁区切り 5 4 7" xfId="13188"/>
    <cellStyle name="桁区切り 5 5" xfId="356"/>
    <cellStyle name="桁区切り 5 5 2" xfId="1068"/>
    <cellStyle name="桁区切り 5 5 2 2" xfId="2108"/>
    <cellStyle name="桁区切り 5 5 2 2 2" xfId="4139"/>
    <cellStyle name="桁区切り 5 5 2 2 2 2" xfId="10559"/>
    <cellStyle name="桁区切り 5 5 2 2 2 2 2" xfId="23374"/>
    <cellStyle name="桁区切り 5 5 2 2 2 3" xfId="16967"/>
    <cellStyle name="桁区切り 5 5 2 2 3" xfId="4436"/>
    <cellStyle name="桁区切り 5 5 2 2 3 2" xfId="10850"/>
    <cellStyle name="桁区切り 5 5 2 2 3 2 2" xfId="23665"/>
    <cellStyle name="桁区切り 5 5 2 2 3 3" xfId="17258"/>
    <cellStyle name="桁区切り 5 5 2 2 4" xfId="6303"/>
    <cellStyle name="桁区切り 5 5 2 2 4 2" xfId="12716"/>
    <cellStyle name="桁区切り 5 5 2 2 4 2 2" xfId="25531"/>
    <cellStyle name="桁区切り 5 5 2 2 4 3" xfId="19124"/>
    <cellStyle name="桁区切り 5 5 2 2 5" xfId="8534"/>
    <cellStyle name="桁区切り 5 5 2 2 5 2" xfId="21349"/>
    <cellStyle name="桁区切り 5 5 2 2 6" xfId="14942"/>
    <cellStyle name="桁区切り 5 5 2 3" xfId="3117"/>
    <cellStyle name="桁区切り 5 5 2 3 2" xfId="9540"/>
    <cellStyle name="桁区切り 5 5 2 3 2 2" xfId="22355"/>
    <cellStyle name="桁区切り 5 5 2 3 3" xfId="15948"/>
    <cellStyle name="桁区切り 5 5 2 4" xfId="5281"/>
    <cellStyle name="桁区切り 5 5 2 4 2" xfId="11694"/>
    <cellStyle name="桁区切り 5 5 2 4 2 2" xfId="24509"/>
    <cellStyle name="桁区切り 5 5 2 4 3" xfId="18102"/>
    <cellStyle name="桁区切り 5 5 2 5" xfId="7521"/>
    <cellStyle name="桁区切り 5 5 2 5 2" xfId="20336"/>
    <cellStyle name="桁区切り 5 5 2 6" xfId="13929"/>
    <cellStyle name="桁区切り 5 5 3" xfId="1626"/>
    <cellStyle name="桁区切り 5 5 3 2" xfId="3657"/>
    <cellStyle name="桁区切り 5 5 3 2 2" xfId="10077"/>
    <cellStyle name="桁区切り 5 5 3 2 2 2" xfId="22892"/>
    <cellStyle name="桁区切り 5 5 3 2 3" xfId="16485"/>
    <cellStyle name="桁区切り 5 5 3 3" xfId="4402"/>
    <cellStyle name="桁区切り 5 5 3 3 2" xfId="10816"/>
    <cellStyle name="桁区切り 5 5 3 3 2 2" xfId="23631"/>
    <cellStyle name="桁区切り 5 5 3 3 3" xfId="17224"/>
    <cellStyle name="桁区切り 5 5 3 4" xfId="5821"/>
    <cellStyle name="桁区切り 5 5 3 4 2" xfId="12234"/>
    <cellStyle name="桁区切り 5 5 3 4 2 2" xfId="25049"/>
    <cellStyle name="桁区切り 5 5 3 4 3" xfId="18642"/>
    <cellStyle name="桁区切り 5 5 3 5" xfId="8052"/>
    <cellStyle name="桁区切り 5 5 3 5 2" xfId="20867"/>
    <cellStyle name="桁区切り 5 5 3 6" xfId="14460"/>
    <cellStyle name="桁区切り 5 5 4" xfId="2635"/>
    <cellStyle name="桁区切り 5 5 4 2" xfId="9058"/>
    <cellStyle name="桁区切り 5 5 4 2 2" xfId="21873"/>
    <cellStyle name="桁区切り 5 5 4 3" xfId="15466"/>
    <cellStyle name="桁区切り 5 5 5" xfId="4799"/>
    <cellStyle name="桁区切り 5 5 5 2" xfId="11212"/>
    <cellStyle name="桁区切り 5 5 5 2 2" xfId="24027"/>
    <cellStyle name="桁区切り 5 5 5 3" xfId="17620"/>
    <cellStyle name="桁区切り 5 5 6" xfId="6847"/>
    <cellStyle name="桁区切り 5 5 6 2" xfId="19662"/>
    <cellStyle name="桁区切り 5 5 7" xfId="13255"/>
    <cellStyle name="桁区切り 5 6" xfId="795"/>
    <cellStyle name="桁区切り 5 6 2" xfId="1255"/>
    <cellStyle name="桁区切り 5 6 2 2" xfId="2295"/>
    <cellStyle name="桁区切り 5 6 2 2 2" xfId="4326"/>
    <cellStyle name="桁区切り 5 6 2 2 2 2" xfId="10746"/>
    <cellStyle name="桁区切り 5 6 2 2 2 2 2" xfId="23561"/>
    <cellStyle name="桁区切り 5 6 2 2 2 3" xfId="17154"/>
    <cellStyle name="桁区切り 5 6 2 2 3" xfId="4450"/>
    <cellStyle name="桁区切り 5 6 2 2 3 2" xfId="10864"/>
    <cellStyle name="桁区切り 5 6 2 2 3 2 2" xfId="23679"/>
    <cellStyle name="桁区切り 5 6 2 2 3 3" xfId="17272"/>
    <cellStyle name="桁区切り 5 6 2 2 4" xfId="6490"/>
    <cellStyle name="桁区切り 5 6 2 2 4 2" xfId="12903"/>
    <cellStyle name="桁区切り 5 6 2 2 4 2 2" xfId="25718"/>
    <cellStyle name="桁区切り 5 6 2 2 4 3" xfId="19311"/>
    <cellStyle name="桁区切り 5 6 2 2 5" xfId="8721"/>
    <cellStyle name="桁区切り 5 6 2 2 5 2" xfId="21536"/>
    <cellStyle name="桁区切り 5 6 2 2 6" xfId="15129"/>
    <cellStyle name="桁区切り 5 6 2 3" xfId="3304"/>
    <cellStyle name="桁区切り 5 6 2 3 2" xfId="9727"/>
    <cellStyle name="桁区切り 5 6 2 3 2 2" xfId="22542"/>
    <cellStyle name="桁区切り 5 6 2 3 3" xfId="16135"/>
    <cellStyle name="桁区切り 5 6 2 4" xfId="5468"/>
    <cellStyle name="桁区切り 5 6 2 4 2" xfId="11881"/>
    <cellStyle name="桁区切り 5 6 2 4 2 2" xfId="24696"/>
    <cellStyle name="桁区切り 5 6 2 4 3" xfId="18289"/>
    <cellStyle name="桁区切り 5 6 2 5" xfId="7708"/>
    <cellStyle name="桁区切り 5 6 2 5 2" xfId="20523"/>
    <cellStyle name="桁区切り 5 6 2 6" xfId="14116"/>
    <cellStyle name="桁区切り 5 6 3" xfId="1813"/>
    <cellStyle name="桁区切り 5 6 3 2" xfId="3844"/>
    <cellStyle name="桁区切り 5 6 3 2 2" xfId="10264"/>
    <cellStyle name="桁区切り 5 6 3 2 2 2" xfId="23079"/>
    <cellStyle name="桁区切り 5 6 3 2 3" xfId="16672"/>
    <cellStyle name="桁区切り 5 6 3 3" xfId="4416"/>
    <cellStyle name="桁区切り 5 6 3 3 2" xfId="10830"/>
    <cellStyle name="桁区切り 5 6 3 3 2 2" xfId="23645"/>
    <cellStyle name="桁区切り 5 6 3 3 3" xfId="17238"/>
    <cellStyle name="桁区切り 5 6 3 4" xfId="6008"/>
    <cellStyle name="桁区切り 5 6 3 4 2" xfId="12421"/>
    <cellStyle name="桁区切り 5 6 3 4 2 2" xfId="25236"/>
    <cellStyle name="桁区切り 5 6 3 4 3" xfId="18829"/>
    <cellStyle name="桁区切り 5 6 3 5" xfId="8239"/>
    <cellStyle name="桁区切り 5 6 3 5 2" xfId="21054"/>
    <cellStyle name="桁区切り 5 6 3 6" xfId="14647"/>
    <cellStyle name="桁区切り 5 6 4" xfId="2822"/>
    <cellStyle name="桁区切り 5 6 4 2" xfId="9245"/>
    <cellStyle name="桁区切り 5 6 4 2 2" xfId="22060"/>
    <cellStyle name="桁区切り 5 6 4 3" xfId="15653"/>
    <cellStyle name="桁区切り 5 6 5" xfId="4986"/>
    <cellStyle name="桁区切り 5 6 5 2" xfId="11399"/>
    <cellStyle name="桁区切り 5 6 5 2 2" xfId="24214"/>
    <cellStyle name="桁区切り 5 6 5 3" xfId="17807"/>
    <cellStyle name="桁区切り 5 6 6" xfId="7248"/>
    <cellStyle name="桁区切り 5 6 6 2" xfId="20063"/>
    <cellStyle name="桁区切り 5 6 7" xfId="13656"/>
    <cellStyle name="桁区切り 5 7" xfId="848"/>
    <cellStyle name="桁区切り 5 7 2" xfId="1866"/>
    <cellStyle name="桁区切り 5 7 2 2" xfId="3897"/>
    <cellStyle name="桁区切り 5 7 2 2 2" xfId="10317"/>
    <cellStyle name="桁区切り 5 7 2 2 2 2" xfId="23132"/>
    <cellStyle name="桁区切り 5 7 2 2 3" xfId="16725"/>
    <cellStyle name="桁区切り 5 7 2 3" xfId="4419"/>
    <cellStyle name="桁区切り 5 7 2 3 2" xfId="10833"/>
    <cellStyle name="桁区切り 5 7 2 3 2 2" xfId="23648"/>
    <cellStyle name="桁区切り 5 7 2 3 3" xfId="17241"/>
    <cellStyle name="桁区切り 5 7 2 4" xfId="6061"/>
    <cellStyle name="桁区切り 5 7 2 4 2" xfId="12474"/>
    <cellStyle name="桁区切り 5 7 2 4 2 2" xfId="25289"/>
    <cellStyle name="桁区切り 5 7 2 4 3" xfId="18882"/>
    <cellStyle name="桁区切り 5 7 2 5" xfId="8292"/>
    <cellStyle name="桁区切り 5 7 2 5 2" xfId="21107"/>
    <cellStyle name="桁区切り 5 7 2 6" xfId="14700"/>
    <cellStyle name="桁区切り 5 7 3" xfId="2875"/>
    <cellStyle name="桁区切り 5 7 3 2" xfId="9298"/>
    <cellStyle name="桁区切り 5 7 3 2 2" xfId="22113"/>
    <cellStyle name="桁区切り 5 7 3 3" xfId="15706"/>
    <cellStyle name="桁区切り 5 7 4" xfId="5039"/>
    <cellStyle name="桁区切り 5 7 4 2" xfId="11452"/>
    <cellStyle name="桁区切り 5 7 4 2 2" xfId="24267"/>
    <cellStyle name="桁区切り 5 7 4 3" xfId="17860"/>
    <cellStyle name="桁区切り 5 7 5" xfId="7301"/>
    <cellStyle name="桁区切り 5 7 5 2" xfId="20116"/>
    <cellStyle name="桁区切り 5 7 6" xfId="13709"/>
    <cellStyle name="桁区切り 5 8" xfId="1374"/>
    <cellStyle name="桁区切り 5 8 2" xfId="3406"/>
    <cellStyle name="桁区切り 5 8 2 2" xfId="4386"/>
    <cellStyle name="桁区切り 5 8 2 2 2" xfId="10800"/>
    <cellStyle name="桁区切り 5 8 2 2 2 2" xfId="23615"/>
    <cellStyle name="桁区切り 5 8 2 2 3" xfId="17208"/>
    <cellStyle name="桁区切り 5 8 2 3" xfId="5570"/>
    <cellStyle name="桁区切り 5 8 2 3 2" xfId="11983"/>
    <cellStyle name="桁区切り 5 8 2 3 2 2" xfId="24798"/>
    <cellStyle name="桁区切り 5 8 2 3 3" xfId="18391"/>
    <cellStyle name="桁区切り 5 8 2 4" xfId="9826"/>
    <cellStyle name="桁区切り 5 8 2 4 2" xfId="22641"/>
    <cellStyle name="桁区切り 5 8 2 5" xfId="16234"/>
    <cellStyle name="桁区切り 5 8 3" xfId="2384"/>
    <cellStyle name="桁区切り 5 8 3 2" xfId="8807"/>
    <cellStyle name="桁区切り 5 8 3 2 2" xfId="21622"/>
    <cellStyle name="桁区切り 5 8 3 3" xfId="15215"/>
    <cellStyle name="桁区切り 5 8 4" xfId="4548"/>
    <cellStyle name="桁区切り 5 8 4 2" xfId="10961"/>
    <cellStyle name="桁区切り 5 8 4 2 2" xfId="23776"/>
    <cellStyle name="桁区切り 5 8 4 3" xfId="17369"/>
    <cellStyle name="桁区切り 5 8 5" xfId="7801"/>
    <cellStyle name="桁区切り 5 8 5 2" xfId="20616"/>
    <cellStyle name="桁区切り 5 8 6" xfId="14209"/>
    <cellStyle name="桁区切り 5 9" xfId="1331"/>
    <cellStyle name="桁区切り 5 9 2" xfId="3370"/>
    <cellStyle name="桁区切り 6" xfId="404"/>
    <cellStyle name="桁区切り 6 10" xfId="1373"/>
    <cellStyle name="桁区切り 6 10 2" xfId="3405"/>
    <cellStyle name="桁区切り 6 10 2 2" xfId="4385"/>
    <cellStyle name="桁区切り 6 10 2 2 2" xfId="10799"/>
    <cellStyle name="桁区切り 6 10 2 2 2 2" xfId="23614"/>
    <cellStyle name="桁区切り 6 10 2 2 3" xfId="17207"/>
    <cellStyle name="桁区切り 6 10 2 3" xfId="5569"/>
    <cellStyle name="桁区切り 6 10 2 3 2" xfId="11982"/>
    <cellStyle name="桁区切り 6 10 2 3 2 2" xfId="24797"/>
    <cellStyle name="桁区切り 6 10 2 3 3" xfId="18390"/>
    <cellStyle name="桁区切り 6 10 2 4" xfId="9825"/>
    <cellStyle name="桁区切り 6 10 2 4 2" xfId="22640"/>
    <cellStyle name="桁区切り 6 10 2 5" xfId="16233"/>
    <cellStyle name="桁区切り 6 10 3" xfId="2383"/>
    <cellStyle name="桁区切り 6 10 3 2" xfId="8806"/>
    <cellStyle name="桁区切り 6 10 3 2 2" xfId="21621"/>
    <cellStyle name="桁区切り 6 10 3 3" xfId="15214"/>
    <cellStyle name="桁区切り 6 10 4" xfId="4547"/>
    <cellStyle name="桁区切り 6 10 4 2" xfId="10960"/>
    <cellStyle name="桁区切り 6 10 4 2 2" xfId="23775"/>
    <cellStyle name="桁区切り 6 10 4 3" xfId="17368"/>
    <cellStyle name="桁区切り 6 10 5" xfId="7800"/>
    <cellStyle name="桁区切り 6 10 5 2" xfId="20615"/>
    <cellStyle name="桁区切り 6 10 6" xfId="14208"/>
    <cellStyle name="桁区切り 6 11" xfId="1356"/>
    <cellStyle name="桁区切り 6 11 2" xfId="3387"/>
    <cellStyle name="桁区切り 6 11 2 2" xfId="5548"/>
    <cellStyle name="桁区切り 6 11 2 2 2" xfId="11961"/>
    <cellStyle name="桁区切り 6 11 2 2 2 2" xfId="24776"/>
    <cellStyle name="桁区切り 6 11 2 2 3" xfId="18369"/>
    <cellStyle name="桁区切り 6 11 2 3" xfId="9807"/>
    <cellStyle name="桁区切り 6 11 2 3 2" xfId="22622"/>
    <cellStyle name="桁区切り 6 11 2 4" xfId="16215"/>
    <cellStyle name="桁区切り 6 11 3" xfId="2364"/>
    <cellStyle name="桁区切り 6 11 3 2" xfId="8787"/>
    <cellStyle name="桁区切り 6 11 3 2 2" xfId="21602"/>
    <cellStyle name="桁区切り 6 11 3 3" xfId="15195"/>
    <cellStyle name="桁区切り 6 11 4" xfId="4384"/>
    <cellStyle name="桁区切り 6 11 4 2" xfId="10798"/>
    <cellStyle name="桁区切り 6 11 4 2 2" xfId="23613"/>
    <cellStyle name="桁区切り 6 11 4 3" xfId="17206"/>
    <cellStyle name="桁区切り 6 11 5" xfId="4526"/>
    <cellStyle name="桁区切り 6 11 5 2" xfId="10939"/>
    <cellStyle name="桁区切り 6 11 5 2 2" xfId="23754"/>
    <cellStyle name="桁区切り 6 11 5 3" xfId="17347"/>
    <cellStyle name="桁区切り 6 11 6" xfId="7784"/>
    <cellStyle name="桁区切り 6 11 6 2" xfId="20599"/>
    <cellStyle name="桁区切り 6 11 7" xfId="14192"/>
    <cellStyle name="桁区切り 6 12" xfId="1322"/>
    <cellStyle name="桁区切り 6 12 2" xfId="3369"/>
    <cellStyle name="桁区切り 6 13" xfId="1293"/>
    <cellStyle name="桁区切り 6 13 2" xfId="3342"/>
    <cellStyle name="桁区切り 6 13 2 2" xfId="9765"/>
    <cellStyle name="桁区切り 6 13 2 2 2" xfId="22580"/>
    <cellStyle name="桁区切り 6 13 2 3" xfId="16173"/>
    <cellStyle name="桁区切り 6 13 3" xfId="4372"/>
    <cellStyle name="桁区切り 6 13 3 2" xfId="10786"/>
    <cellStyle name="桁区切り 6 13 3 2 2" xfId="23601"/>
    <cellStyle name="桁区切り 6 13 3 3" xfId="17194"/>
    <cellStyle name="桁区切り 6 13 4" xfId="4496"/>
    <cellStyle name="桁区切り 6 13 4 2" xfId="10909"/>
    <cellStyle name="桁区切り 6 13 4 2 2" xfId="23724"/>
    <cellStyle name="桁区切り 6 13 4 3" xfId="17317"/>
    <cellStyle name="桁区切り 6 13 5" xfId="7743"/>
    <cellStyle name="桁区切り 6 13 5 2" xfId="20558"/>
    <cellStyle name="桁区切り 6 13 6" xfId="14151"/>
    <cellStyle name="桁区切り 6 14" xfId="2328"/>
    <cellStyle name="桁区切り 6 14 2" xfId="5506"/>
    <cellStyle name="桁区切り 6 14 2 2" xfId="11919"/>
    <cellStyle name="桁区切り 6 14 2 2 2" xfId="24734"/>
    <cellStyle name="桁区切り 6 14 2 3" xfId="18327"/>
    <cellStyle name="桁区切り 6 15" xfId="4462"/>
    <cellStyle name="桁区切り 6 15 2" xfId="10876"/>
    <cellStyle name="桁区切り 6 15 2 2" xfId="23691"/>
    <cellStyle name="桁区切り 6 15 3" xfId="17284"/>
    <cellStyle name="桁区切り 6 16" xfId="6576"/>
    <cellStyle name="桁区切り 6 16 2" xfId="12989"/>
    <cellStyle name="桁区切り 6 16 2 2" xfId="25804"/>
    <cellStyle name="桁区切り 6 16 3" xfId="19397"/>
    <cellStyle name="桁区切り 6 17" xfId="6890"/>
    <cellStyle name="桁区切り 6 17 2" xfId="19705"/>
    <cellStyle name="桁区切り 6 18" xfId="13298"/>
    <cellStyle name="桁区切り 6 2" xfId="428"/>
    <cellStyle name="桁区切り 6 2 2" xfId="580"/>
    <cellStyle name="桁区切り 6 2 2 2" xfId="1170"/>
    <cellStyle name="桁区切り 6 2 2 2 2" xfId="2210"/>
    <cellStyle name="桁区切り 6 2 2 2 2 2" xfId="4241"/>
    <cellStyle name="桁区切り 6 2 2 2 2 2 2" xfId="10661"/>
    <cellStyle name="桁区切り 6 2 2 2 2 2 2 2" xfId="23476"/>
    <cellStyle name="桁区切り 6 2 2 2 2 2 3" xfId="17069"/>
    <cellStyle name="桁区切り 6 2 2 2 2 3" xfId="4444"/>
    <cellStyle name="桁区切り 6 2 2 2 2 3 2" xfId="10858"/>
    <cellStyle name="桁区切り 6 2 2 2 2 3 2 2" xfId="23673"/>
    <cellStyle name="桁区切り 6 2 2 2 2 3 3" xfId="17266"/>
    <cellStyle name="桁区切り 6 2 2 2 2 4" xfId="6405"/>
    <cellStyle name="桁区切り 6 2 2 2 2 4 2" xfId="12818"/>
    <cellStyle name="桁区切り 6 2 2 2 2 4 2 2" xfId="25633"/>
    <cellStyle name="桁区切り 6 2 2 2 2 4 3" xfId="19226"/>
    <cellStyle name="桁区切り 6 2 2 2 2 5" xfId="8636"/>
    <cellStyle name="桁区切り 6 2 2 2 2 5 2" xfId="21451"/>
    <cellStyle name="桁区切り 6 2 2 2 2 6" xfId="15044"/>
    <cellStyle name="桁区切り 6 2 2 2 3" xfId="3219"/>
    <cellStyle name="桁区切り 6 2 2 2 3 2" xfId="9642"/>
    <cellStyle name="桁区切り 6 2 2 2 3 2 2" xfId="22457"/>
    <cellStyle name="桁区切り 6 2 2 2 3 3" xfId="16050"/>
    <cellStyle name="桁区切り 6 2 2 2 4" xfId="5383"/>
    <cellStyle name="桁区切り 6 2 2 2 4 2" xfId="11796"/>
    <cellStyle name="桁区切り 6 2 2 2 4 2 2" xfId="24611"/>
    <cellStyle name="桁区切り 6 2 2 2 4 3" xfId="18204"/>
    <cellStyle name="桁区切り 6 2 2 2 5" xfId="7623"/>
    <cellStyle name="桁区切り 6 2 2 2 5 2" xfId="20438"/>
    <cellStyle name="桁区切り 6 2 2 2 6" xfId="14031"/>
    <cellStyle name="桁区切り 6 2 2 3" xfId="1728"/>
    <cellStyle name="桁区切り 6 2 2 3 2" xfId="3759"/>
    <cellStyle name="桁区切り 6 2 2 3 2 2" xfId="10179"/>
    <cellStyle name="桁区切り 6 2 2 3 2 2 2" xfId="22994"/>
    <cellStyle name="桁区切り 6 2 2 3 2 3" xfId="16587"/>
    <cellStyle name="桁区切り 6 2 2 3 3" xfId="4410"/>
    <cellStyle name="桁区切り 6 2 2 3 3 2" xfId="10824"/>
    <cellStyle name="桁区切り 6 2 2 3 3 2 2" xfId="23639"/>
    <cellStyle name="桁区切り 6 2 2 3 3 3" xfId="17232"/>
    <cellStyle name="桁区切り 6 2 2 3 4" xfId="5923"/>
    <cellStyle name="桁区切り 6 2 2 3 4 2" xfId="12336"/>
    <cellStyle name="桁区切り 6 2 2 3 4 2 2" xfId="25151"/>
    <cellStyle name="桁区切り 6 2 2 3 4 3" xfId="18744"/>
    <cellStyle name="桁区切り 6 2 2 3 5" xfId="8154"/>
    <cellStyle name="桁区切り 6 2 2 3 5 2" xfId="20969"/>
    <cellStyle name="桁区切り 6 2 2 3 6" xfId="14562"/>
    <cellStyle name="桁区切り 6 2 2 4" xfId="2737"/>
    <cellStyle name="桁区切り 6 2 2 4 2" xfId="9160"/>
    <cellStyle name="桁区切り 6 2 2 4 2 2" xfId="21975"/>
    <cellStyle name="桁区切り 6 2 2 4 3" xfId="15568"/>
    <cellStyle name="桁区切り 6 2 2 5" xfId="4901"/>
    <cellStyle name="桁区切り 6 2 2 5 2" xfId="11314"/>
    <cellStyle name="桁区切り 6 2 2 5 2 2" xfId="24129"/>
    <cellStyle name="桁区切り 6 2 2 5 3" xfId="17722"/>
    <cellStyle name="桁区切り 6 2 2 6" xfId="7057"/>
    <cellStyle name="桁区切り 6 2 2 6 2" xfId="19872"/>
    <cellStyle name="桁区切り 6 2 2 7" xfId="13465"/>
    <cellStyle name="桁区切り 6 2 3" xfId="1000"/>
    <cellStyle name="桁区切り 6 2 3 2" xfId="2022"/>
    <cellStyle name="桁区切り 6 2 3 2 2" xfId="4053"/>
    <cellStyle name="桁区切り 6 2 3 2 2 2" xfId="10473"/>
    <cellStyle name="桁区切り 6 2 3 2 2 2 2" xfId="23288"/>
    <cellStyle name="桁区切り 6 2 3 2 2 3" xfId="16881"/>
    <cellStyle name="桁区切り 6 2 3 2 3" xfId="4430"/>
    <cellStyle name="桁区切り 6 2 3 2 3 2" xfId="10844"/>
    <cellStyle name="桁区切り 6 2 3 2 3 2 2" xfId="23659"/>
    <cellStyle name="桁区切り 6 2 3 2 3 3" xfId="17252"/>
    <cellStyle name="桁区切り 6 2 3 2 4" xfId="6217"/>
    <cellStyle name="桁区切り 6 2 3 2 4 2" xfId="12630"/>
    <cellStyle name="桁区切り 6 2 3 2 4 2 2" xfId="25445"/>
    <cellStyle name="桁区切り 6 2 3 2 4 3" xfId="19038"/>
    <cellStyle name="桁区切り 6 2 3 2 5" xfId="8448"/>
    <cellStyle name="桁区切り 6 2 3 2 5 2" xfId="21263"/>
    <cellStyle name="桁区切り 6 2 3 2 6" xfId="14856"/>
    <cellStyle name="桁区切り 6 2 3 3" xfId="3031"/>
    <cellStyle name="桁区切り 6 2 3 3 2" xfId="9454"/>
    <cellStyle name="桁区切り 6 2 3 3 2 2" xfId="22269"/>
    <cellStyle name="桁区切り 6 2 3 3 3" xfId="15862"/>
    <cellStyle name="桁区切り 6 2 3 4" xfId="5195"/>
    <cellStyle name="桁区切り 6 2 3 4 2" xfId="11608"/>
    <cellStyle name="桁区切り 6 2 3 4 2 2" xfId="24423"/>
    <cellStyle name="桁区切り 6 2 3 4 3" xfId="18016"/>
    <cellStyle name="桁区切り 6 2 3 5" xfId="7453"/>
    <cellStyle name="桁区切り 6 2 3 5 2" xfId="20268"/>
    <cellStyle name="桁区切り 6 2 3 6" xfId="13861"/>
    <cellStyle name="桁区切り 6 2 4" xfId="1542"/>
    <cellStyle name="桁区切り 6 2 4 2" xfId="3574"/>
    <cellStyle name="桁区切り 6 2 4 2 2" xfId="9994"/>
    <cellStyle name="桁区切り 6 2 4 2 2 2" xfId="22809"/>
    <cellStyle name="桁区切り 6 2 4 2 3" xfId="16402"/>
    <cellStyle name="桁区切り 6 2 4 3" xfId="4397"/>
    <cellStyle name="桁区切り 6 2 4 3 2" xfId="10811"/>
    <cellStyle name="桁区切り 6 2 4 3 2 2" xfId="23626"/>
    <cellStyle name="桁区切り 6 2 4 3 3" xfId="17219"/>
    <cellStyle name="桁区切り 6 2 4 4" xfId="5738"/>
    <cellStyle name="桁区切り 6 2 4 4 2" xfId="12151"/>
    <cellStyle name="桁区切り 6 2 4 4 2 2" xfId="24966"/>
    <cellStyle name="桁区切り 6 2 4 4 3" xfId="18559"/>
    <cellStyle name="桁区切り 6 2 4 5" xfId="7969"/>
    <cellStyle name="桁区切り 6 2 4 5 2" xfId="20784"/>
    <cellStyle name="桁区切り 6 2 4 6" xfId="14377"/>
    <cellStyle name="桁区切り 6 2 5" xfId="2552"/>
    <cellStyle name="桁区切り 6 2 5 2" xfId="8975"/>
    <cellStyle name="桁区切り 6 2 5 2 2" xfId="21790"/>
    <cellStyle name="桁区切り 6 2 5 3" xfId="15383"/>
    <cellStyle name="桁区切り 6 2 6" xfId="4716"/>
    <cellStyle name="桁区切り 6 2 6 2" xfId="11129"/>
    <cellStyle name="桁区切り 6 2 6 2 2" xfId="23944"/>
    <cellStyle name="桁区切り 6 2 6 3" xfId="17537"/>
    <cellStyle name="桁区切り 6 2 7" xfId="6604"/>
    <cellStyle name="桁区切り 6 2 7 2" xfId="13016"/>
    <cellStyle name="桁区切り 6 2 7 2 2" xfId="25831"/>
    <cellStyle name="桁区切り 6 2 7 3" xfId="19424"/>
    <cellStyle name="桁区切り 6 2 8" xfId="6911"/>
    <cellStyle name="桁区切り 6 2 8 2" xfId="19726"/>
    <cellStyle name="桁区切り 6 2 9" xfId="13319"/>
    <cellStyle name="桁区切り 6 3" xfId="461"/>
    <cellStyle name="桁区切り 6 3 2" xfId="528"/>
    <cellStyle name="桁区切り 6 3 2 2" xfId="1117"/>
    <cellStyle name="桁区切り 6 3 2 2 2" xfId="2157"/>
    <cellStyle name="桁区切り 6 3 2 2 2 2" xfId="4188"/>
    <cellStyle name="桁区切り 6 3 2 2 2 2 2" xfId="10608"/>
    <cellStyle name="桁区切り 6 3 2 2 2 2 2 2" xfId="23423"/>
    <cellStyle name="桁区切り 6 3 2 2 2 2 3" xfId="17016"/>
    <cellStyle name="桁区切り 6 3 2 2 2 3" xfId="4442"/>
    <cellStyle name="桁区切り 6 3 2 2 2 3 2" xfId="10856"/>
    <cellStyle name="桁区切り 6 3 2 2 2 3 2 2" xfId="23671"/>
    <cellStyle name="桁区切り 6 3 2 2 2 3 3" xfId="17264"/>
    <cellStyle name="桁区切り 6 3 2 2 2 4" xfId="6352"/>
    <cellStyle name="桁区切り 6 3 2 2 2 4 2" xfId="12765"/>
    <cellStyle name="桁区切り 6 3 2 2 2 4 2 2" xfId="25580"/>
    <cellStyle name="桁区切り 6 3 2 2 2 4 3" xfId="19173"/>
    <cellStyle name="桁区切り 6 3 2 2 2 5" xfId="8583"/>
    <cellStyle name="桁区切り 6 3 2 2 2 5 2" xfId="21398"/>
    <cellStyle name="桁区切り 6 3 2 2 2 6" xfId="14991"/>
    <cellStyle name="桁区切り 6 3 2 2 3" xfId="3166"/>
    <cellStyle name="桁区切り 6 3 2 2 3 2" xfId="9589"/>
    <cellStyle name="桁区切り 6 3 2 2 3 2 2" xfId="22404"/>
    <cellStyle name="桁区切り 6 3 2 2 3 3" xfId="15997"/>
    <cellStyle name="桁区切り 6 3 2 2 4" xfId="5330"/>
    <cellStyle name="桁区切り 6 3 2 2 4 2" xfId="11743"/>
    <cellStyle name="桁区切り 6 3 2 2 4 2 2" xfId="24558"/>
    <cellStyle name="桁区切り 6 3 2 2 4 3" xfId="18151"/>
    <cellStyle name="桁区切り 6 3 2 2 5" xfId="7570"/>
    <cellStyle name="桁区切り 6 3 2 2 5 2" xfId="20385"/>
    <cellStyle name="桁区切り 6 3 2 2 6" xfId="13978"/>
    <cellStyle name="桁区切り 6 3 2 3" xfId="1675"/>
    <cellStyle name="桁区切り 6 3 2 3 2" xfId="3706"/>
    <cellStyle name="桁区切り 6 3 2 3 2 2" xfId="10126"/>
    <cellStyle name="桁区切り 6 3 2 3 2 2 2" xfId="22941"/>
    <cellStyle name="桁区切り 6 3 2 3 2 3" xfId="16534"/>
    <cellStyle name="桁区切り 6 3 2 3 3" xfId="4408"/>
    <cellStyle name="桁区切り 6 3 2 3 3 2" xfId="10822"/>
    <cellStyle name="桁区切り 6 3 2 3 3 2 2" xfId="23637"/>
    <cellStyle name="桁区切り 6 3 2 3 3 3" xfId="17230"/>
    <cellStyle name="桁区切り 6 3 2 3 4" xfId="5870"/>
    <cellStyle name="桁区切り 6 3 2 3 4 2" xfId="12283"/>
    <cellStyle name="桁区切り 6 3 2 3 4 2 2" xfId="25098"/>
    <cellStyle name="桁区切り 6 3 2 3 4 3" xfId="18691"/>
    <cellStyle name="桁区切り 6 3 2 3 5" xfId="8101"/>
    <cellStyle name="桁区切り 6 3 2 3 5 2" xfId="20916"/>
    <cellStyle name="桁区切り 6 3 2 3 6" xfId="14509"/>
    <cellStyle name="桁区切り 6 3 2 4" xfId="2684"/>
    <cellStyle name="桁区切り 6 3 2 4 2" xfId="9107"/>
    <cellStyle name="桁区切り 6 3 2 4 2 2" xfId="21922"/>
    <cellStyle name="桁区切り 6 3 2 4 3" xfId="15515"/>
    <cellStyle name="桁区切り 6 3 2 5" xfId="4848"/>
    <cellStyle name="桁区切り 6 3 2 5 2" xfId="11261"/>
    <cellStyle name="桁区切り 6 3 2 5 2 2" xfId="24076"/>
    <cellStyle name="桁区切り 6 3 2 5 3" xfId="17669"/>
    <cellStyle name="桁区切り 6 3 2 6" xfId="7005"/>
    <cellStyle name="桁区切り 6 3 2 6 2" xfId="19820"/>
    <cellStyle name="桁区切り 6 3 2 7" xfId="13413"/>
    <cellStyle name="桁区切り 6 3 3" xfId="960"/>
    <cellStyle name="桁区切り 6 3 3 2" xfId="1982"/>
    <cellStyle name="桁区切り 6 3 3 2 2" xfId="4013"/>
    <cellStyle name="桁区切り 6 3 3 2 2 2" xfId="10433"/>
    <cellStyle name="桁区切り 6 3 3 2 2 2 2" xfId="23248"/>
    <cellStyle name="桁区切り 6 3 3 2 2 3" xfId="16841"/>
    <cellStyle name="桁区切り 6 3 3 2 3" xfId="4426"/>
    <cellStyle name="桁区切り 6 3 3 2 3 2" xfId="10840"/>
    <cellStyle name="桁区切り 6 3 3 2 3 2 2" xfId="23655"/>
    <cellStyle name="桁区切り 6 3 3 2 3 3" xfId="17248"/>
    <cellStyle name="桁区切り 6 3 3 2 4" xfId="6177"/>
    <cellStyle name="桁区切り 6 3 3 2 4 2" xfId="12590"/>
    <cellStyle name="桁区切り 6 3 3 2 4 2 2" xfId="25405"/>
    <cellStyle name="桁区切り 6 3 3 2 4 3" xfId="18998"/>
    <cellStyle name="桁区切り 6 3 3 2 5" xfId="8408"/>
    <cellStyle name="桁区切り 6 3 3 2 5 2" xfId="21223"/>
    <cellStyle name="桁区切り 6 3 3 2 6" xfId="14816"/>
    <cellStyle name="桁区切り 6 3 3 3" xfId="2991"/>
    <cellStyle name="桁区切り 6 3 3 3 2" xfId="9414"/>
    <cellStyle name="桁区切り 6 3 3 3 2 2" xfId="22229"/>
    <cellStyle name="桁区切り 6 3 3 3 3" xfId="15822"/>
    <cellStyle name="桁区切り 6 3 3 4" xfId="5155"/>
    <cellStyle name="桁区切り 6 3 3 4 2" xfId="11568"/>
    <cellStyle name="桁区切り 6 3 3 4 2 2" xfId="24383"/>
    <cellStyle name="桁区切り 6 3 3 4 3" xfId="17976"/>
    <cellStyle name="桁区切り 6 3 3 5" xfId="7413"/>
    <cellStyle name="桁区切り 6 3 3 5 2" xfId="20228"/>
    <cellStyle name="桁区切り 6 3 3 6" xfId="13821"/>
    <cellStyle name="桁区切り 6 3 4" xfId="1503"/>
    <cellStyle name="桁区切り 6 3 4 2" xfId="3535"/>
    <cellStyle name="桁区切り 6 3 4 2 2" xfId="9955"/>
    <cellStyle name="桁区切り 6 3 4 2 2 2" xfId="22770"/>
    <cellStyle name="桁区切り 6 3 4 2 3" xfId="16363"/>
    <cellStyle name="桁区切り 6 3 4 3" xfId="4394"/>
    <cellStyle name="桁区切り 6 3 4 3 2" xfId="10808"/>
    <cellStyle name="桁区切り 6 3 4 3 2 2" xfId="23623"/>
    <cellStyle name="桁区切り 6 3 4 3 3" xfId="17216"/>
    <cellStyle name="桁区切り 6 3 4 4" xfId="5699"/>
    <cellStyle name="桁区切り 6 3 4 4 2" xfId="12112"/>
    <cellStyle name="桁区切り 6 3 4 4 2 2" xfId="24927"/>
    <cellStyle name="桁区切り 6 3 4 4 3" xfId="18520"/>
    <cellStyle name="桁区切り 6 3 4 5" xfId="7930"/>
    <cellStyle name="桁区切り 6 3 4 5 2" xfId="20745"/>
    <cellStyle name="桁区切り 6 3 4 6" xfId="14338"/>
    <cellStyle name="桁区切り 6 3 5" xfId="2513"/>
    <cellStyle name="桁区切り 6 3 5 2" xfId="8936"/>
    <cellStyle name="桁区切り 6 3 5 2 2" xfId="21751"/>
    <cellStyle name="桁区切り 6 3 5 3" xfId="15344"/>
    <cellStyle name="桁区切り 6 3 6" xfId="4677"/>
    <cellStyle name="桁区切り 6 3 6 2" xfId="11090"/>
    <cellStyle name="桁区切り 6 3 6 2 2" xfId="23905"/>
    <cellStyle name="桁区切り 6 3 6 3" xfId="17498"/>
    <cellStyle name="桁区切り 6 3 7" xfId="6940"/>
    <cellStyle name="桁区切り 6 3 7 2" xfId="19755"/>
    <cellStyle name="桁区切り 6 3 8" xfId="13348"/>
    <cellStyle name="桁区切り 6 4" xfId="422"/>
    <cellStyle name="桁区切り 6 4 2" xfId="925"/>
    <cellStyle name="桁区切り 6 4 2 2" xfId="1947"/>
    <cellStyle name="桁区切り 6 4 2 2 2" xfId="3978"/>
    <cellStyle name="桁区切り 6 4 2 2 2 2" xfId="10398"/>
    <cellStyle name="桁区切り 6 4 2 2 2 2 2" xfId="23213"/>
    <cellStyle name="桁区切り 6 4 2 2 2 3" xfId="16806"/>
    <cellStyle name="桁区切り 6 4 2 2 3" xfId="4425"/>
    <cellStyle name="桁区切り 6 4 2 2 3 2" xfId="10839"/>
    <cellStyle name="桁区切り 6 4 2 2 3 2 2" xfId="23654"/>
    <cellStyle name="桁区切り 6 4 2 2 3 3" xfId="17247"/>
    <cellStyle name="桁区切り 6 4 2 2 4" xfId="6142"/>
    <cellStyle name="桁区切り 6 4 2 2 4 2" xfId="12555"/>
    <cellStyle name="桁区切り 6 4 2 2 4 2 2" xfId="25370"/>
    <cellStyle name="桁区切り 6 4 2 2 4 3" xfId="18963"/>
    <cellStyle name="桁区切り 6 4 2 2 5" xfId="8373"/>
    <cellStyle name="桁区切り 6 4 2 2 5 2" xfId="21188"/>
    <cellStyle name="桁区切り 6 4 2 2 6" xfId="14781"/>
    <cellStyle name="桁区切り 6 4 2 3" xfId="2956"/>
    <cellStyle name="桁区切り 6 4 2 3 2" xfId="9379"/>
    <cellStyle name="桁区切り 6 4 2 3 2 2" xfId="22194"/>
    <cellStyle name="桁区切り 6 4 2 3 3" xfId="15787"/>
    <cellStyle name="桁区切り 6 4 2 4" xfId="5120"/>
    <cellStyle name="桁区切り 6 4 2 4 2" xfId="11533"/>
    <cellStyle name="桁区切り 6 4 2 4 2 2" xfId="24348"/>
    <cellStyle name="桁区切り 6 4 2 4 3" xfId="17941"/>
    <cellStyle name="桁区切り 6 4 2 5" xfId="7378"/>
    <cellStyle name="桁区切り 6 4 2 5 2" xfId="20193"/>
    <cellStyle name="桁区切り 6 4 2 6" xfId="13786"/>
    <cellStyle name="桁区切り 6 4 3" xfId="1468"/>
    <cellStyle name="桁区切り 6 4 3 2" xfId="3500"/>
    <cellStyle name="桁区切り 6 4 3 2 2" xfId="9920"/>
    <cellStyle name="桁区切り 6 4 3 2 2 2" xfId="22735"/>
    <cellStyle name="桁区切り 6 4 3 2 3" xfId="16328"/>
    <cellStyle name="桁区切り 6 4 3 3" xfId="4393"/>
    <cellStyle name="桁区切り 6 4 3 3 2" xfId="10807"/>
    <cellStyle name="桁区切り 6 4 3 3 2 2" xfId="23622"/>
    <cellStyle name="桁区切り 6 4 3 3 3" xfId="17215"/>
    <cellStyle name="桁区切り 6 4 3 4" xfId="5664"/>
    <cellStyle name="桁区切り 6 4 3 4 2" xfId="12077"/>
    <cellStyle name="桁区切り 6 4 3 4 2 2" xfId="24892"/>
    <cellStyle name="桁区切り 6 4 3 4 3" xfId="18485"/>
    <cellStyle name="桁区切り 6 4 3 5" xfId="7895"/>
    <cellStyle name="桁区切り 6 4 3 5 2" xfId="20710"/>
    <cellStyle name="桁区切り 6 4 3 6" xfId="14303"/>
    <cellStyle name="桁区切り 6 4 4" xfId="2478"/>
    <cellStyle name="桁区切り 6 4 4 2" xfId="8901"/>
    <cellStyle name="桁区切り 6 4 4 2 2" xfId="21716"/>
    <cellStyle name="桁区切り 6 4 4 3" xfId="15309"/>
    <cellStyle name="桁区切り 6 4 5" xfId="4642"/>
    <cellStyle name="桁区切り 6 4 5 2" xfId="11055"/>
    <cellStyle name="桁区切り 6 4 5 2 2" xfId="23870"/>
    <cellStyle name="桁区切り 6 4 5 3" xfId="17463"/>
    <cellStyle name="桁区切り 6 4 6" xfId="6906"/>
    <cellStyle name="桁区切り 6 4 6 2" xfId="19721"/>
    <cellStyle name="桁区切り 6 4 7" xfId="13314"/>
    <cellStyle name="桁区切り 6 5" xfId="509"/>
    <cellStyle name="桁区切り 6 5 2" xfId="1094"/>
    <cellStyle name="桁区切り 6 5 2 2" xfId="2134"/>
    <cellStyle name="桁区切り 6 5 2 2 2" xfId="4165"/>
    <cellStyle name="桁区切り 6 5 2 2 2 2" xfId="10585"/>
    <cellStyle name="桁区切り 6 5 2 2 2 2 2" xfId="23400"/>
    <cellStyle name="桁区切り 6 5 2 2 2 3" xfId="16993"/>
    <cellStyle name="桁区切り 6 5 2 2 3" xfId="4438"/>
    <cellStyle name="桁区切り 6 5 2 2 3 2" xfId="10852"/>
    <cellStyle name="桁区切り 6 5 2 2 3 2 2" xfId="23667"/>
    <cellStyle name="桁区切り 6 5 2 2 3 3" xfId="17260"/>
    <cellStyle name="桁区切り 6 5 2 2 4" xfId="6329"/>
    <cellStyle name="桁区切り 6 5 2 2 4 2" xfId="12742"/>
    <cellStyle name="桁区切り 6 5 2 2 4 2 2" xfId="25557"/>
    <cellStyle name="桁区切り 6 5 2 2 4 3" xfId="19150"/>
    <cellStyle name="桁区切り 6 5 2 2 5" xfId="8560"/>
    <cellStyle name="桁区切り 6 5 2 2 5 2" xfId="21375"/>
    <cellStyle name="桁区切り 6 5 2 2 6" xfId="14968"/>
    <cellStyle name="桁区切り 6 5 2 3" xfId="3143"/>
    <cellStyle name="桁区切り 6 5 2 3 2" xfId="9566"/>
    <cellStyle name="桁区切り 6 5 2 3 2 2" xfId="22381"/>
    <cellStyle name="桁区切り 6 5 2 3 3" xfId="15974"/>
    <cellStyle name="桁区切り 6 5 2 4" xfId="5307"/>
    <cellStyle name="桁区切り 6 5 2 4 2" xfId="11720"/>
    <cellStyle name="桁区切り 6 5 2 4 2 2" xfId="24535"/>
    <cellStyle name="桁区切り 6 5 2 4 3" xfId="18128"/>
    <cellStyle name="桁区切り 6 5 2 5" xfId="7547"/>
    <cellStyle name="桁区切り 6 5 2 5 2" xfId="20362"/>
    <cellStyle name="桁区切り 6 5 2 6" xfId="13955"/>
    <cellStyle name="桁区切り 6 5 3" xfId="1652"/>
    <cellStyle name="桁区切り 6 5 3 2" xfId="3683"/>
    <cellStyle name="桁区切り 6 5 3 2 2" xfId="10103"/>
    <cellStyle name="桁区切り 6 5 3 2 2 2" xfId="22918"/>
    <cellStyle name="桁区切り 6 5 3 2 3" xfId="16511"/>
    <cellStyle name="桁区切り 6 5 3 3" xfId="4404"/>
    <cellStyle name="桁区切り 6 5 3 3 2" xfId="10818"/>
    <cellStyle name="桁区切り 6 5 3 3 2 2" xfId="23633"/>
    <cellStyle name="桁区切り 6 5 3 3 3" xfId="17226"/>
    <cellStyle name="桁区切り 6 5 3 4" xfId="5847"/>
    <cellStyle name="桁区切り 6 5 3 4 2" xfId="12260"/>
    <cellStyle name="桁区切り 6 5 3 4 2 2" xfId="25075"/>
    <cellStyle name="桁区切り 6 5 3 4 3" xfId="18668"/>
    <cellStyle name="桁区切り 6 5 3 5" xfId="8078"/>
    <cellStyle name="桁区切り 6 5 3 5 2" xfId="20893"/>
    <cellStyle name="桁区切り 6 5 3 6" xfId="14486"/>
    <cellStyle name="桁区切り 6 5 4" xfId="2661"/>
    <cellStyle name="桁区切り 6 5 4 2" xfId="9084"/>
    <cellStyle name="桁区切り 6 5 4 2 2" xfId="21899"/>
    <cellStyle name="桁区切り 6 5 4 3" xfId="15492"/>
    <cellStyle name="桁区切り 6 5 5" xfId="4825"/>
    <cellStyle name="桁区切り 6 5 5 2" xfId="11238"/>
    <cellStyle name="桁区切り 6 5 5 2 2" xfId="24053"/>
    <cellStyle name="桁区切り 6 5 5 3" xfId="17646"/>
    <cellStyle name="桁区切り 6 5 6" xfId="6986"/>
    <cellStyle name="桁区切り 6 5 6 2" xfId="19801"/>
    <cellStyle name="桁区切り 6 5 7" xfId="13394"/>
    <cellStyle name="桁区切り 6 6" xfId="737"/>
    <cellStyle name="桁区切り 6 6 2" xfId="870"/>
    <cellStyle name="桁区切り 6 6 2 2" xfId="1892"/>
    <cellStyle name="桁区切り 6 6 2 2 2" xfId="3923"/>
    <cellStyle name="桁区切り 6 6 2 2 2 2" xfId="10343"/>
    <cellStyle name="桁区切り 6 6 2 2 2 2 2" xfId="23158"/>
    <cellStyle name="桁区切り 6 6 2 2 2 3" xfId="16751"/>
    <cellStyle name="桁区切り 6 6 2 2 3" xfId="4424"/>
    <cellStyle name="桁区切り 6 6 2 2 3 2" xfId="10838"/>
    <cellStyle name="桁区切り 6 6 2 2 3 2 2" xfId="23653"/>
    <cellStyle name="桁区切り 6 6 2 2 3 3" xfId="17246"/>
    <cellStyle name="桁区切り 6 6 2 2 4" xfId="6087"/>
    <cellStyle name="桁区切り 6 6 2 2 4 2" xfId="12500"/>
    <cellStyle name="桁区切り 6 6 2 2 4 2 2" xfId="25315"/>
    <cellStyle name="桁区切り 6 6 2 2 4 3" xfId="18908"/>
    <cellStyle name="桁区切り 6 6 2 2 5" xfId="8318"/>
    <cellStyle name="桁区切り 6 6 2 2 5 2" xfId="21133"/>
    <cellStyle name="桁区切り 6 6 2 2 6" xfId="14726"/>
    <cellStyle name="桁区切り 6 6 2 3" xfId="2901"/>
    <cellStyle name="桁区切り 6 6 2 3 2" xfId="9324"/>
    <cellStyle name="桁区切り 6 6 2 3 2 2" xfId="22139"/>
    <cellStyle name="桁区切り 6 6 2 3 3" xfId="15732"/>
    <cellStyle name="桁区切り 6 6 2 4" xfId="5065"/>
    <cellStyle name="桁区切り 6 6 2 4 2" xfId="11478"/>
    <cellStyle name="桁区切り 6 6 2 4 2 2" xfId="24293"/>
    <cellStyle name="桁区切り 6 6 2 4 3" xfId="17886"/>
    <cellStyle name="桁区切り 6 6 2 5" xfId="7323"/>
    <cellStyle name="桁区切り 6 6 2 5 2" xfId="20138"/>
    <cellStyle name="桁区切り 6 6 2 6" xfId="13731"/>
    <cellStyle name="桁区切り 6 6 3" xfId="1413"/>
    <cellStyle name="桁区切り 6 6 3 2" xfId="3445"/>
    <cellStyle name="桁区切り 6 6 3 2 2" xfId="9865"/>
    <cellStyle name="桁区切り 6 6 3 2 2 2" xfId="22680"/>
    <cellStyle name="桁区切り 6 6 3 2 3" xfId="16273"/>
    <cellStyle name="桁区切り 6 6 3 3" xfId="4392"/>
    <cellStyle name="桁区切り 6 6 3 3 2" xfId="10806"/>
    <cellStyle name="桁区切り 6 6 3 3 2 2" xfId="23621"/>
    <cellStyle name="桁区切り 6 6 3 3 3" xfId="17214"/>
    <cellStyle name="桁区切り 6 6 3 4" xfId="5609"/>
    <cellStyle name="桁区切り 6 6 3 4 2" xfId="12022"/>
    <cellStyle name="桁区切り 6 6 3 4 2 2" xfId="24837"/>
    <cellStyle name="桁区切り 6 6 3 4 3" xfId="18430"/>
    <cellStyle name="桁区切り 6 6 3 5" xfId="7840"/>
    <cellStyle name="桁区切り 6 6 3 5 2" xfId="20655"/>
    <cellStyle name="桁区切り 6 6 3 6" xfId="14248"/>
    <cellStyle name="桁区切り 6 6 4" xfId="2423"/>
    <cellStyle name="桁区切り 6 6 4 2" xfId="8846"/>
    <cellStyle name="桁区切り 6 6 4 2 2" xfId="21661"/>
    <cellStyle name="桁区切り 6 6 4 3" xfId="15254"/>
    <cellStyle name="桁区切り 6 6 5" xfId="4587"/>
    <cellStyle name="桁区切り 6 6 5 2" xfId="11000"/>
    <cellStyle name="桁区切り 6 6 5 2 2" xfId="23815"/>
    <cellStyle name="桁区切り 6 6 5 3" xfId="17408"/>
    <cellStyle name="桁区切り 6 6 6" xfId="7191"/>
    <cellStyle name="桁区切り 6 6 6 2" xfId="20006"/>
    <cellStyle name="桁区切り 6 6 7" xfId="13599"/>
    <cellStyle name="桁区切り 6 7" xfId="796"/>
    <cellStyle name="桁区切り 6 7 2" xfId="1256"/>
    <cellStyle name="桁区切り 6 7 2 2" xfId="2296"/>
    <cellStyle name="桁区切り 6 7 2 2 2" xfId="4327"/>
    <cellStyle name="桁区切り 6 7 2 2 2 2" xfId="10747"/>
    <cellStyle name="桁区切り 6 7 2 2 2 2 2" xfId="23562"/>
    <cellStyle name="桁区切り 6 7 2 2 2 3" xfId="17155"/>
    <cellStyle name="桁区切り 6 7 2 2 3" xfId="4451"/>
    <cellStyle name="桁区切り 6 7 2 2 3 2" xfId="10865"/>
    <cellStyle name="桁区切り 6 7 2 2 3 2 2" xfId="23680"/>
    <cellStyle name="桁区切り 6 7 2 2 3 3" xfId="17273"/>
    <cellStyle name="桁区切り 6 7 2 2 4" xfId="6491"/>
    <cellStyle name="桁区切り 6 7 2 2 4 2" xfId="12904"/>
    <cellStyle name="桁区切り 6 7 2 2 4 2 2" xfId="25719"/>
    <cellStyle name="桁区切り 6 7 2 2 4 3" xfId="19312"/>
    <cellStyle name="桁区切り 6 7 2 2 5" xfId="8722"/>
    <cellStyle name="桁区切り 6 7 2 2 5 2" xfId="21537"/>
    <cellStyle name="桁区切り 6 7 2 2 6" xfId="15130"/>
    <cellStyle name="桁区切り 6 7 2 3" xfId="3305"/>
    <cellStyle name="桁区切り 6 7 2 3 2" xfId="9728"/>
    <cellStyle name="桁区切り 6 7 2 3 2 2" xfId="22543"/>
    <cellStyle name="桁区切り 6 7 2 3 3" xfId="16136"/>
    <cellStyle name="桁区切り 6 7 2 4" xfId="5469"/>
    <cellStyle name="桁区切り 6 7 2 4 2" xfId="11882"/>
    <cellStyle name="桁区切り 6 7 2 4 2 2" xfId="24697"/>
    <cellStyle name="桁区切り 6 7 2 4 3" xfId="18290"/>
    <cellStyle name="桁区切り 6 7 2 5" xfId="7709"/>
    <cellStyle name="桁区切り 6 7 2 5 2" xfId="20524"/>
    <cellStyle name="桁区切り 6 7 2 6" xfId="14117"/>
    <cellStyle name="桁区切り 6 7 3" xfId="1814"/>
    <cellStyle name="桁区切り 6 7 3 2" xfId="3845"/>
    <cellStyle name="桁区切り 6 7 3 2 2" xfId="10265"/>
    <cellStyle name="桁区切り 6 7 3 2 2 2" xfId="23080"/>
    <cellStyle name="桁区切り 6 7 3 2 3" xfId="16673"/>
    <cellStyle name="桁区切り 6 7 3 3" xfId="4417"/>
    <cellStyle name="桁区切り 6 7 3 3 2" xfId="10831"/>
    <cellStyle name="桁区切り 6 7 3 3 2 2" xfId="23646"/>
    <cellStyle name="桁区切り 6 7 3 3 3" xfId="17239"/>
    <cellStyle name="桁区切り 6 7 3 4" xfId="6009"/>
    <cellStyle name="桁区切り 6 7 3 4 2" xfId="12422"/>
    <cellStyle name="桁区切り 6 7 3 4 2 2" xfId="25237"/>
    <cellStyle name="桁区切り 6 7 3 4 3" xfId="18830"/>
    <cellStyle name="桁区切り 6 7 3 5" xfId="8240"/>
    <cellStyle name="桁区切り 6 7 3 5 2" xfId="21055"/>
    <cellStyle name="桁区切り 6 7 3 6" xfId="14648"/>
    <cellStyle name="桁区切り 6 7 4" xfId="2823"/>
    <cellStyle name="桁区切り 6 7 4 2" xfId="9246"/>
    <cellStyle name="桁区切り 6 7 4 2 2" xfId="22061"/>
    <cellStyle name="桁区切り 6 7 4 3" xfId="15654"/>
    <cellStyle name="桁区切り 6 7 5" xfId="4987"/>
    <cellStyle name="桁区切り 6 7 5 2" xfId="11400"/>
    <cellStyle name="桁区切り 6 7 5 2 2" xfId="24215"/>
    <cellStyle name="桁区切り 6 7 5 3" xfId="17808"/>
    <cellStyle name="桁区切り 6 7 6" xfId="7249"/>
    <cellStyle name="桁区切り 6 7 6 2" xfId="20064"/>
    <cellStyle name="桁区切り 6 7 7" xfId="13657"/>
    <cellStyle name="桁区切り 6 8" xfId="847"/>
    <cellStyle name="桁区切り 6 8 2" xfId="1865"/>
    <cellStyle name="桁区切り 6 8 2 2" xfId="3896"/>
    <cellStyle name="桁区切り 6 8 2 2 2" xfId="10316"/>
    <cellStyle name="桁区切り 6 8 2 2 2 2" xfId="23131"/>
    <cellStyle name="桁区切り 6 8 2 2 3" xfId="16724"/>
    <cellStyle name="桁区切り 6 8 2 3" xfId="4418"/>
    <cellStyle name="桁区切り 6 8 2 3 2" xfId="10832"/>
    <cellStyle name="桁区切り 6 8 2 3 2 2" xfId="23647"/>
    <cellStyle name="桁区切り 6 8 2 3 3" xfId="17240"/>
    <cellStyle name="桁区切り 6 8 2 4" xfId="6060"/>
    <cellStyle name="桁区切り 6 8 2 4 2" xfId="12473"/>
    <cellStyle name="桁区切り 6 8 2 4 2 2" xfId="25288"/>
    <cellStyle name="桁区切り 6 8 2 4 3" xfId="18881"/>
    <cellStyle name="桁区切り 6 8 2 5" xfId="8291"/>
    <cellStyle name="桁区切り 6 8 2 5 2" xfId="21106"/>
    <cellStyle name="桁区切り 6 8 2 6" xfId="14699"/>
    <cellStyle name="桁区切り 6 8 3" xfId="2874"/>
    <cellStyle name="桁区切り 6 8 3 2" xfId="9297"/>
    <cellStyle name="桁区切り 6 8 3 2 2" xfId="22112"/>
    <cellStyle name="桁区切り 6 8 3 3" xfId="15705"/>
    <cellStyle name="桁区切り 6 8 4" xfId="5038"/>
    <cellStyle name="桁区切り 6 8 4 2" xfId="11451"/>
    <cellStyle name="桁区切り 6 8 4 2 2" xfId="24266"/>
    <cellStyle name="桁区切り 6 8 4 3" xfId="17859"/>
    <cellStyle name="桁区切り 6 8 5" xfId="7300"/>
    <cellStyle name="桁区切り 6 8 5 2" xfId="20115"/>
    <cellStyle name="桁区切り 6 8 6" xfId="13708"/>
    <cellStyle name="桁区切り 6 9" xfId="719"/>
    <cellStyle name="桁区切り 6 9 2" xfId="1394"/>
    <cellStyle name="桁区切り 6 9 2 2" xfId="3426"/>
    <cellStyle name="桁区切り 6 9 2 2 2" xfId="9846"/>
    <cellStyle name="桁区切り 6 9 2 2 2 2" xfId="22661"/>
    <cellStyle name="桁区切り 6 9 2 2 3" xfId="16254"/>
    <cellStyle name="桁区切り 6 9 2 3" xfId="4391"/>
    <cellStyle name="桁区切り 6 9 2 3 2" xfId="10805"/>
    <cellStyle name="桁区切り 6 9 2 3 2 2" xfId="23620"/>
    <cellStyle name="桁区切り 6 9 2 3 3" xfId="17213"/>
    <cellStyle name="桁区切り 6 9 2 4" xfId="5590"/>
    <cellStyle name="桁区切り 6 9 2 4 2" xfId="12003"/>
    <cellStyle name="桁区切り 6 9 2 4 2 2" xfId="24818"/>
    <cellStyle name="桁区切り 6 9 2 4 3" xfId="18411"/>
    <cellStyle name="桁区切り 6 9 2 5" xfId="7821"/>
    <cellStyle name="桁区切り 6 9 2 5 2" xfId="20636"/>
    <cellStyle name="桁区切り 6 9 2 6" xfId="14229"/>
    <cellStyle name="桁区切り 6 9 3" xfId="2404"/>
    <cellStyle name="桁区切り 6 9 3 2" xfId="8827"/>
    <cellStyle name="桁区切り 6 9 3 2 2" xfId="21642"/>
    <cellStyle name="桁区切り 6 9 3 3" xfId="15235"/>
    <cellStyle name="桁区切り 6 9 4" xfId="4568"/>
    <cellStyle name="桁区切り 6 9 4 2" xfId="10981"/>
    <cellStyle name="桁区切り 6 9 4 2 2" xfId="23796"/>
    <cellStyle name="桁区切り 6 9 4 3" xfId="17389"/>
    <cellStyle name="桁区切り 6 9 5" xfId="7175"/>
    <cellStyle name="桁区切り 6 9 5 2" xfId="19990"/>
    <cellStyle name="桁区切り 6 9 6" xfId="13583"/>
    <cellStyle name="桁区切り 7" xfId="171"/>
    <cellStyle name="桁区切り 7 10" xfId="13099"/>
    <cellStyle name="桁区切り 7 2" xfId="521"/>
    <cellStyle name="桁区切り 7 2 2" xfId="1109"/>
    <cellStyle name="桁区切り 7 2 2 2" xfId="2149"/>
    <cellStyle name="桁区切り 7 2 2 2 2" xfId="4180"/>
    <cellStyle name="桁区切り 7 2 2 2 2 2" xfId="10600"/>
    <cellStyle name="桁区切り 7 2 2 2 2 2 2" xfId="23415"/>
    <cellStyle name="桁区切り 7 2 2 2 2 3" xfId="17008"/>
    <cellStyle name="桁区切り 7 2 2 2 3" xfId="4439"/>
    <cellStyle name="桁区切り 7 2 2 2 3 2" xfId="10853"/>
    <cellStyle name="桁区切り 7 2 2 2 3 2 2" xfId="23668"/>
    <cellStyle name="桁区切り 7 2 2 2 3 3" xfId="17261"/>
    <cellStyle name="桁区切り 7 2 2 2 4" xfId="6344"/>
    <cellStyle name="桁区切り 7 2 2 2 4 2" xfId="12757"/>
    <cellStyle name="桁区切り 7 2 2 2 4 2 2" xfId="25572"/>
    <cellStyle name="桁区切り 7 2 2 2 4 3" xfId="19165"/>
    <cellStyle name="桁区切り 7 2 2 2 5" xfId="8575"/>
    <cellStyle name="桁区切り 7 2 2 2 5 2" xfId="21390"/>
    <cellStyle name="桁区切り 7 2 2 2 6" xfId="14983"/>
    <cellStyle name="桁区切り 7 2 2 3" xfId="3158"/>
    <cellStyle name="桁区切り 7 2 2 3 2" xfId="9581"/>
    <cellStyle name="桁区切り 7 2 2 3 2 2" xfId="22396"/>
    <cellStyle name="桁区切り 7 2 2 3 3" xfId="15989"/>
    <cellStyle name="桁区切り 7 2 2 4" xfId="5322"/>
    <cellStyle name="桁区切り 7 2 2 4 2" xfId="11735"/>
    <cellStyle name="桁区切り 7 2 2 4 2 2" xfId="24550"/>
    <cellStyle name="桁区切り 7 2 2 4 3" xfId="18143"/>
    <cellStyle name="桁区切り 7 2 2 5" xfId="7562"/>
    <cellStyle name="桁区切り 7 2 2 5 2" xfId="20377"/>
    <cellStyle name="桁区切り 7 2 2 6" xfId="13970"/>
    <cellStyle name="桁区切り 7 2 3" xfId="1667"/>
    <cellStyle name="桁区切り 7 2 3 2" xfId="3698"/>
    <cellStyle name="桁区切り 7 2 3 2 2" xfId="10118"/>
    <cellStyle name="桁区切り 7 2 3 2 2 2" xfId="22933"/>
    <cellStyle name="桁区切り 7 2 3 2 3" xfId="16526"/>
    <cellStyle name="桁区切り 7 2 3 3" xfId="4405"/>
    <cellStyle name="桁区切り 7 2 3 3 2" xfId="10819"/>
    <cellStyle name="桁区切り 7 2 3 3 2 2" xfId="23634"/>
    <cellStyle name="桁区切り 7 2 3 3 3" xfId="17227"/>
    <cellStyle name="桁区切り 7 2 3 4" xfId="5862"/>
    <cellStyle name="桁区切り 7 2 3 4 2" xfId="12275"/>
    <cellStyle name="桁区切り 7 2 3 4 2 2" xfId="25090"/>
    <cellStyle name="桁区切り 7 2 3 4 3" xfId="18683"/>
    <cellStyle name="桁区切り 7 2 3 5" xfId="8093"/>
    <cellStyle name="桁区切り 7 2 3 5 2" xfId="20908"/>
    <cellStyle name="桁区切り 7 2 3 6" xfId="14501"/>
    <cellStyle name="桁区切り 7 2 4" xfId="2676"/>
    <cellStyle name="桁区切り 7 2 4 2" xfId="9099"/>
    <cellStyle name="桁区切り 7 2 4 2 2" xfId="21914"/>
    <cellStyle name="桁区切り 7 2 4 3" xfId="15507"/>
    <cellStyle name="桁区切り 7 2 5" xfId="4840"/>
    <cellStyle name="桁区切り 7 2 5 2" xfId="11253"/>
    <cellStyle name="桁区切り 7 2 5 2 2" xfId="24068"/>
    <cellStyle name="桁区切り 7 2 5 3" xfId="17661"/>
    <cellStyle name="桁区切り 7 2 6" xfId="6616"/>
    <cellStyle name="桁区切り 7 2 6 2" xfId="13027"/>
    <cellStyle name="桁区切り 7 2 6 2 2" xfId="25842"/>
    <cellStyle name="桁区切り 7 2 6 3" xfId="19435"/>
    <cellStyle name="桁区切り 7 2 7" xfId="6998"/>
    <cellStyle name="桁区切り 7 2 7 2" xfId="19813"/>
    <cellStyle name="桁区切り 7 2 8" xfId="13406"/>
    <cellStyle name="桁区切り 7 3" xfId="864"/>
    <cellStyle name="桁区切り 7 3 2" xfId="1883"/>
    <cellStyle name="桁区切り 7 3 2 2" xfId="3914"/>
    <cellStyle name="桁区切り 7 3 2 2 2" xfId="10334"/>
    <cellStyle name="桁区切り 7 3 2 2 2 2" xfId="23149"/>
    <cellStyle name="桁区切り 7 3 2 2 3" xfId="16742"/>
    <cellStyle name="桁区切り 7 3 2 3" xfId="4421"/>
    <cellStyle name="桁区切り 7 3 2 3 2" xfId="10835"/>
    <cellStyle name="桁区切り 7 3 2 3 2 2" xfId="23650"/>
    <cellStyle name="桁区切り 7 3 2 3 3" xfId="17243"/>
    <cellStyle name="桁区切り 7 3 2 4" xfId="6078"/>
    <cellStyle name="桁区切り 7 3 2 4 2" xfId="12491"/>
    <cellStyle name="桁区切り 7 3 2 4 2 2" xfId="25306"/>
    <cellStyle name="桁区切り 7 3 2 4 3" xfId="18899"/>
    <cellStyle name="桁区切り 7 3 2 5" xfId="8309"/>
    <cellStyle name="桁区切り 7 3 2 5 2" xfId="21124"/>
    <cellStyle name="桁区切り 7 3 2 6" xfId="14717"/>
    <cellStyle name="桁区切り 7 3 3" xfId="2892"/>
    <cellStyle name="桁区切り 7 3 3 2" xfId="9315"/>
    <cellStyle name="桁区切り 7 3 3 2 2" xfId="22130"/>
    <cellStyle name="桁区切り 7 3 3 3" xfId="15723"/>
    <cellStyle name="桁区切り 7 3 4" xfId="5056"/>
    <cellStyle name="桁区切り 7 3 4 2" xfId="11469"/>
    <cellStyle name="桁区切り 7 3 4 2 2" xfId="24284"/>
    <cellStyle name="桁区切り 7 3 4 3" xfId="17877"/>
    <cellStyle name="桁区切り 7 3 5" xfId="7317"/>
    <cellStyle name="桁区切り 7 3 5 2" xfId="20132"/>
    <cellStyle name="桁区切り 7 3 6" xfId="13725"/>
    <cellStyle name="桁区切り 7 4" xfId="1380"/>
    <cellStyle name="桁区切り 7 4 2" xfId="3412"/>
    <cellStyle name="桁区切り 7 4 2 2" xfId="5576"/>
    <cellStyle name="桁区切り 7 4 2 2 2" xfId="11989"/>
    <cellStyle name="桁区切り 7 4 2 2 2 2" xfId="24804"/>
    <cellStyle name="桁区切り 7 4 2 2 3" xfId="18397"/>
    <cellStyle name="桁区切り 7 4 2 3" xfId="9832"/>
    <cellStyle name="桁区切り 7 4 2 3 2" xfId="22647"/>
    <cellStyle name="桁区切り 7 4 2 4" xfId="16240"/>
    <cellStyle name="桁区切り 7 4 3" xfId="2390"/>
    <cellStyle name="桁区切り 7 4 3 2" xfId="8813"/>
    <cellStyle name="桁区切り 7 4 3 2 2" xfId="21628"/>
    <cellStyle name="桁区切り 7 4 3 3" xfId="15221"/>
    <cellStyle name="桁区切り 7 4 4" xfId="4388"/>
    <cellStyle name="桁区切り 7 4 4 2" xfId="10802"/>
    <cellStyle name="桁区切り 7 4 4 2 2" xfId="23617"/>
    <cellStyle name="桁区切り 7 4 4 3" xfId="17210"/>
    <cellStyle name="桁区切り 7 4 5" xfId="4554"/>
    <cellStyle name="桁区切り 7 4 5 2" xfId="10967"/>
    <cellStyle name="桁区切り 7 4 5 2 2" xfId="23782"/>
    <cellStyle name="桁区切り 7 4 5 3" xfId="17375"/>
    <cellStyle name="桁区切り 7 4 6" xfId="7807"/>
    <cellStyle name="桁区切り 7 4 6 2" xfId="20622"/>
    <cellStyle name="桁区切り 7 4 7" xfId="14215"/>
    <cellStyle name="桁区切り 7 5" xfId="1313"/>
    <cellStyle name="桁区切り 7 5 2" xfId="3360"/>
    <cellStyle name="桁区切り 7 5 2 2" xfId="9783"/>
    <cellStyle name="桁区切り 7 5 2 2 2" xfId="22598"/>
    <cellStyle name="桁区切り 7 5 2 3" xfId="16191"/>
    <cellStyle name="桁区切り 7 5 3" xfId="4375"/>
    <cellStyle name="桁区切り 7 5 3 2" xfId="10789"/>
    <cellStyle name="桁区切り 7 5 3 2 2" xfId="23604"/>
    <cellStyle name="桁区切り 7 5 3 3" xfId="17197"/>
    <cellStyle name="桁区切り 7 5 4" xfId="4502"/>
    <cellStyle name="桁区切り 7 5 4 2" xfId="10915"/>
    <cellStyle name="桁区切り 7 5 4 2 2" xfId="23730"/>
    <cellStyle name="桁区切り 7 5 4 3" xfId="17323"/>
    <cellStyle name="桁区切り 7 5 5" xfId="7761"/>
    <cellStyle name="桁区切り 7 5 5 2" xfId="20576"/>
    <cellStyle name="桁区切り 7 5 6" xfId="14169"/>
    <cellStyle name="桁区切り 7 6" xfId="2330"/>
    <cellStyle name="桁区切り 7 6 2" xfId="5524"/>
    <cellStyle name="桁区切り 7 6 2 2" xfId="11937"/>
    <cellStyle name="桁区切り 7 6 2 2 2" xfId="24752"/>
    <cellStyle name="桁区切り 7 6 2 3" xfId="18345"/>
    <cellStyle name="桁区切り 7 6 3" xfId="8753"/>
    <cellStyle name="桁区切り 7 6 3 2" xfId="21568"/>
    <cellStyle name="桁区切り 7 6 4" xfId="15161"/>
    <cellStyle name="桁区切り 7 7" xfId="4468"/>
    <cellStyle name="桁区切り 7 7 2" xfId="10882"/>
    <cellStyle name="桁区切り 7 7 2 2" xfId="23697"/>
    <cellStyle name="桁区切り 7 7 3" xfId="17290"/>
    <cellStyle name="桁区切り 7 8" xfId="6588"/>
    <cellStyle name="桁区切り 7 8 2" xfId="13000"/>
    <cellStyle name="桁区切り 7 8 2 2" xfId="25815"/>
    <cellStyle name="桁区切り 7 8 3" xfId="19408"/>
    <cellStyle name="桁区切り 7 9" xfId="6691"/>
    <cellStyle name="桁区切り 7 9 2" xfId="19506"/>
    <cellStyle name="桁区切り 8" xfId="454"/>
    <cellStyle name="桁区切り 8 2" xfId="1065"/>
    <cellStyle name="桁区切り 8 2 2" xfId="2105"/>
    <cellStyle name="桁区切り 8 2 2 2" xfId="4136"/>
    <cellStyle name="桁区切り 8 2 2 2 2" xfId="10556"/>
    <cellStyle name="桁区切り 8 2 2 2 2 2" xfId="23371"/>
    <cellStyle name="桁区切り 8 2 2 2 3" xfId="16964"/>
    <cellStyle name="桁区切り 8 2 2 3" xfId="4435"/>
    <cellStyle name="桁区切り 8 2 2 3 2" xfId="10849"/>
    <cellStyle name="桁区切り 8 2 2 3 2 2" xfId="23664"/>
    <cellStyle name="桁区切り 8 2 2 3 3" xfId="17257"/>
    <cellStyle name="桁区切り 8 2 2 4" xfId="6300"/>
    <cellStyle name="桁区切り 8 2 2 4 2" xfId="12713"/>
    <cellStyle name="桁区切り 8 2 2 4 2 2" xfId="25528"/>
    <cellStyle name="桁区切り 8 2 2 4 3" xfId="19121"/>
    <cellStyle name="桁区切り 8 2 2 5" xfId="8531"/>
    <cellStyle name="桁区切り 8 2 2 5 2" xfId="21346"/>
    <cellStyle name="桁区切り 8 2 2 6" xfId="14939"/>
    <cellStyle name="桁区切り 8 2 3" xfId="3114"/>
    <cellStyle name="桁区切り 8 2 3 2" xfId="9537"/>
    <cellStyle name="桁区切り 8 2 3 2 2" xfId="22352"/>
    <cellStyle name="桁区切り 8 2 3 3" xfId="15945"/>
    <cellStyle name="桁区切り 8 2 4" xfId="5278"/>
    <cellStyle name="桁区切り 8 2 4 2" xfId="11691"/>
    <cellStyle name="桁区切り 8 2 4 2 2" xfId="24506"/>
    <cellStyle name="桁区切り 8 2 4 3" xfId="18099"/>
    <cellStyle name="桁区切り 8 2 5" xfId="7518"/>
    <cellStyle name="桁区切り 8 2 5 2" xfId="20333"/>
    <cellStyle name="桁区切り 8 2 6" xfId="13926"/>
    <cellStyle name="桁区切り 8 3" xfId="1623"/>
    <cellStyle name="桁区切り 8 3 2" xfId="3654"/>
    <cellStyle name="桁区切り 8 3 2 2" xfId="5818"/>
    <cellStyle name="桁区切り 8 3 2 2 2" xfId="12231"/>
    <cellStyle name="桁区切り 8 3 2 2 2 2" xfId="25046"/>
    <cellStyle name="桁区切り 8 3 2 2 3" xfId="18639"/>
    <cellStyle name="桁区切り 8 3 2 3" xfId="10074"/>
    <cellStyle name="桁区切り 8 3 2 3 2" xfId="22889"/>
    <cellStyle name="桁区切り 8 3 2 4" xfId="16482"/>
    <cellStyle name="桁区切り 8 3 3" xfId="2632"/>
    <cellStyle name="桁区切り 8 3 3 2" xfId="9055"/>
    <cellStyle name="桁区切り 8 3 3 2 2" xfId="21870"/>
    <cellStyle name="桁区切り 8 3 3 3" xfId="15463"/>
    <cellStyle name="桁区切り 8 3 4" xfId="4401"/>
    <cellStyle name="桁区切り 8 3 4 2" xfId="10815"/>
    <cellStyle name="桁区切り 8 3 4 2 2" xfId="23630"/>
    <cellStyle name="桁区切り 8 3 4 3" xfId="17223"/>
    <cellStyle name="桁区切り 8 3 5" xfId="4796"/>
    <cellStyle name="桁区切り 8 3 5 2" xfId="11209"/>
    <cellStyle name="桁区切り 8 3 5 2 2" xfId="24024"/>
    <cellStyle name="桁区切り 8 3 5 3" xfId="17617"/>
    <cellStyle name="桁区切り 8 3 6" xfId="8049"/>
    <cellStyle name="桁区切り 8 3 6 2" xfId="20864"/>
    <cellStyle name="桁区切り 8 3 7" xfId="14457"/>
    <cellStyle name="桁区切り 8 4" xfId="1336"/>
    <cellStyle name="桁区切り 8 4 2" xfId="3373"/>
    <cellStyle name="桁区切り 8 4 2 2" xfId="9793"/>
    <cellStyle name="桁区切り 8 4 2 2 2" xfId="22608"/>
    <cellStyle name="桁区切り 8 4 2 3" xfId="16201"/>
    <cellStyle name="桁区切り 8 4 3" xfId="4378"/>
    <cellStyle name="桁区切り 8 4 3 2" xfId="10792"/>
    <cellStyle name="桁区切り 8 4 3 2 2" xfId="23607"/>
    <cellStyle name="桁区切り 8 4 3 3" xfId="17200"/>
    <cellStyle name="桁区切り 8 4 4" xfId="5534"/>
    <cellStyle name="桁区切り 8 4 4 2" xfId="11947"/>
    <cellStyle name="桁区切り 8 4 4 2 2" xfId="24762"/>
    <cellStyle name="桁区切り 8 4 4 3" xfId="18355"/>
    <cellStyle name="桁区切り 8 4 5" xfId="7771"/>
    <cellStyle name="桁区切り 8 4 5 2" xfId="20586"/>
    <cellStyle name="桁区切り 8 4 6" xfId="14179"/>
    <cellStyle name="桁区切り 8 5" xfId="2336"/>
    <cellStyle name="桁区切り 8 5 2" xfId="8759"/>
    <cellStyle name="桁区切り 8 5 2 2" xfId="21574"/>
    <cellStyle name="桁区切り 8 5 3" xfId="15167"/>
    <cellStyle name="桁区切り 8 6" xfId="4512"/>
    <cellStyle name="桁区切り 8 6 2" xfId="10925"/>
    <cellStyle name="桁区切り 8 6 2 2" xfId="23740"/>
    <cellStyle name="桁区切り 8 6 3" xfId="17333"/>
    <cellStyle name="桁区切り 8 7" xfId="6934"/>
    <cellStyle name="桁区切り 8 7 2" xfId="19749"/>
    <cellStyle name="桁区切り 8 8" xfId="13342"/>
    <cellStyle name="桁区切り 9" xfId="1342"/>
    <cellStyle name="桁区切り 9 2" xfId="3379"/>
    <cellStyle name="桁区切り 9 2 2" xfId="5540"/>
    <cellStyle name="桁区切り 9 2 2 2" xfId="11953"/>
    <cellStyle name="桁区切り 9 2 2 2 2" xfId="24768"/>
    <cellStyle name="桁区切り 9 2 2 3" xfId="18361"/>
    <cellStyle name="桁区切り 9 2 3" xfId="9799"/>
    <cellStyle name="桁区切り 9 2 3 2" xfId="22614"/>
    <cellStyle name="桁区切り 9 2 4" xfId="16207"/>
    <cellStyle name="桁区切り 9 3" xfId="2356"/>
    <cellStyle name="桁区切り 9 3 2" xfId="8779"/>
    <cellStyle name="桁区切り 9 3 2 2" xfId="21594"/>
    <cellStyle name="桁区切り 9 3 3" xfId="15187"/>
    <cellStyle name="桁区切り 9 4" xfId="4381"/>
    <cellStyle name="桁区切り 9 4 2" xfId="10795"/>
    <cellStyle name="桁区切り 9 4 2 2" xfId="23610"/>
    <cellStyle name="桁区切り 9 4 3" xfId="17203"/>
    <cellStyle name="桁区切り 9 5" xfId="4518"/>
    <cellStyle name="桁区切り 9 5 2" xfId="10931"/>
    <cellStyle name="桁区切り 9 5 2 2" xfId="23746"/>
    <cellStyle name="桁区切り 9 5 3" xfId="17339"/>
    <cellStyle name="桁区切り 9 6" xfId="7777"/>
    <cellStyle name="桁区切り 9 6 2" xfId="20592"/>
    <cellStyle name="桁区切り 9 7" xfId="14185"/>
    <cellStyle name="見出し 1" xfId="3" builtinId="16" customBuiltin="1"/>
    <cellStyle name="見出し 1 2" xfId="84"/>
    <cellStyle name="見出し 2" xfId="4" builtinId="17" customBuiltin="1"/>
    <cellStyle name="見出し 2 2" xfId="85"/>
    <cellStyle name="見出し 2 2 2" xfId="161"/>
    <cellStyle name="見出し 2 2 3" xfId="1351"/>
    <cellStyle name="見出し 2 2 4" xfId="656"/>
    <cellStyle name="見出し 2 3" xfId="203"/>
    <cellStyle name="見出し 3" xfId="5" builtinId="18" customBuiltin="1"/>
    <cellStyle name="見出し 3 2" xfId="86"/>
    <cellStyle name="見出し 4" xfId="6" builtinId="19" customBuiltin="1"/>
    <cellStyle name="見出し 4 2" xfId="87"/>
    <cellStyle name="集計" xfId="16" builtinId="25" customBuiltin="1"/>
    <cellStyle name="集計 2" xfId="88"/>
    <cellStyle name="出力" xfId="10" builtinId="21" customBuiltin="1"/>
    <cellStyle name="出力 2" xfId="89"/>
    <cellStyle name="説明文" xfId="15" builtinId="53" customBuiltin="1"/>
    <cellStyle name="説明文 2" xfId="90"/>
    <cellStyle name="通貨 2" xfId="139"/>
    <cellStyle name="通貨 2 2" xfId="278"/>
    <cellStyle name="通貨 2 2 2" xfId="4470"/>
    <cellStyle name="通貨 2 2 3" xfId="6629"/>
    <cellStyle name="通貨 2 3" xfId="688"/>
    <cellStyle name="通貨 2 4" xfId="6605"/>
    <cellStyle name="入力" xfId="9" builtinId="20" customBuiltin="1"/>
    <cellStyle name="入力 2" xfId="91"/>
    <cellStyle name="標準" xfId="0" builtinId="0"/>
    <cellStyle name="標準 10" xfId="95"/>
    <cellStyle name="標準 10 10" xfId="672"/>
    <cellStyle name="標準 10 10 2" xfId="7134"/>
    <cellStyle name="標準 10 10 2 2" xfId="19949"/>
    <cellStyle name="標準 10 10 3" xfId="13542"/>
    <cellStyle name="標準 10 11" xfId="6525"/>
    <cellStyle name="標準 10 11 2" xfId="12938"/>
    <cellStyle name="標準 10 11 2 2" xfId="25753"/>
    <cellStyle name="標準 10 11 3" xfId="19346"/>
    <cellStyle name="標準 10 12" xfId="654"/>
    <cellStyle name="標準 10 12 2" xfId="7125"/>
    <cellStyle name="標準 10 12 2 2" xfId="19940"/>
    <cellStyle name="標準 10 12 3" xfId="13533"/>
    <cellStyle name="標準 10 13" xfId="6577"/>
    <cellStyle name="標準 10 13 2" xfId="12990"/>
    <cellStyle name="標準 10 13 2 2" xfId="25805"/>
    <cellStyle name="標準 10 13 3" xfId="19398"/>
    <cellStyle name="標準 10 14" xfId="112"/>
    <cellStyle name="標準 10 14 2" xfId="6663"/>
    <cellStyle name="標準 10 14 2 2" xfId="19478"/>
    <cellStyle name="標準 10 14 3" xfId="13071"/>
    <cellStyle name="標準 10 15" xfId="6642"/>
    <cellStyle name="標準 10 15 2" xfId="19457"/>
    <cellStyle name="標準 10 16" xfId="13062"/>
    <cellStyle name="標準 10 2" xfId="131"/>
    <cellStyle name="標準 10 2 2" xfId="768"/>
    <cellStyle name="標準 10 2 2 2" xfId="6627"/>
    <cellStyle name="標準 10 2 2 2 2" xfId="13038"/>
    <cellStyle name="標準 10 2 2 2 2 2" xfId="25853"/>
    <cellStyle name="標準 10 2 2 2 3" xfId="19446"/>
    <cellStyle name="標準 10 2 2 3" xfId="6599"/>
    <cellStyle name="標準 10 2 2 3 2" xfId="13011"/>
    <cellStyle name="標準 10 2 2 3 2 2" xfId="25826"/>
    <cellStyle name="標準 10 2 2 3 3" xfId="19419"/>
    <cellStyle name="標準 10 2 3" xfId="1371"/>
    <cellStyle name="標準 10 2 3 2" xfId="3403"/>
    <cellStyle name="標準 10 2 3 2 2" xfId="5567"/>
    <cellStyle name="標準 10 2 3 2 2 2" xfId="11980"/>
    <cellStyle name="標準 10 2 3 2 2 2 2" xfId="24795"/>
    <cellStyle name="標準 10 2 3 2 2 3" xfId="18388"/>
    <cellStyle name="標準 10 2 3 2 3" xfId="9823"/>
    <cellStyle name="標準 10 2 3 2 3 2" xfId="22638"/>
    <cellStyle name="標準 10 2 3 2 4" xfId="16231"/>
    <cellStyle name="標準 10 2 3 3" xfId="2381"/>
    <cellStyle name="標準 10 2 3 3 2" xfId="8804"/>
    <cellStyle name="標準 10 2 3 3 2 2" xfId="21619"/>
    <cellStyle name="標準 10 2 3 3 3" xfId="15212"/>
    <cellStyle name="標準 10 2 3 4" xfId="4545"/>
    <cellStyle name="標準 10 2 3 4 2" xfId="10958"/>
    <cellStyle name="標準 10 2 3 4 2 2" xfId="23773"/>
    <cellStyle name="標準 10 2 3 4 3" xfId="17366"/>
    <cellStyle name="標準 10 2 3 5" xfId="7798"/>
    <cellStyle name="標準 10 2 3 5 2" xfId="20613"/>
    <cellStyle name="標準 10 2 3 6" xfId="14206"/>
    <cellStyle name="標準 10 2 4" xfId="697"/>
    <cellStyle name="標準 10 2 4 2" xfId="4365"/>
    <cellStyle name="標準 10 2 4 2 2" xfId="10779"/>
    <cellStyle name="標準 10 2 4 2 2 2" xfId="23594"/>
    <cellStyle name="標準 10 2 4 2 3" xfId="17187"/>
    <cellStyle name="標準 10 2 4 3" xfId="7157"/>
    <cellStyle name="標準 10 2 4 3 2" xfId="19972"/>
    <cellStyle name="標準 10 2 4 4" xfId="13565"/>
    <cellStyle name="標準 10 3" xfId="180"/>
    <cellStyle name="標準 10 3 2" xfId="274"/>
    <cellStyle name="標準 10 3 2 2" xfId="1175"/>
    <cellStyle name="標準 10 3 2 2 2" xfId="2215"/>
    <cellStyle name="標準 10 3 2 2 2 2" xfId="4246"/>
    <cellStyle name="標準 10 3 2 2 2 2 2" xfId="10666"/>
    <cellStyle name="標準 10 3 2 2 2 2 2 2" xfId="23481"/>
    <cellStyle name="標準 10 3 2 2 2 2 3" xfId="17074"/>
    <cellStyle name="標準 10 3 2 2 2 3" xfId="6410"/>
    <cellStyle name="標準 10 3 2 2 2 3 2" xfId="12823"/>
    <cellStyle name="標準 10 3 2 2 2 3 2 2" xfId="25638"/>
    <cellStyle name="標準 10 3 2 2 2 3 3" xfId="19231"/>
    <cellStyle name="標準 10 3 2 2 2 4" xfId="8641"/>
    <cellStyle name="標準 10 3 2 2 2 4 2" xfId="21456"/>
    <cellStyle name="標準 10 3 2 2 2 5" xfId="15049"/>
    <cellStyle name="標準 10 3 2 2 3" xfId="3224"/>
    <cellStyle name="標準 10 3 2 2 3 2" xfId="9647"/>
    <cellStyle name="標準 10 3 2 2 3 2 2" xfId="22462"/>
    <cellStyle name="標準 10 3 2 2 3 3" xfId="16055"/>
    <cellStyle name="標準 10 3 2 2 4" xfId="5388"/>
    <cellStyle name="標準 10 3 2 2 4 2" xfId="11801"/>
    <cellStyle name="標準 10 3 2 2 4 2 2" xfId="24616"/>
    <cellStyle name="標準 10 3 2 2 4 3" xfId="18209"/>
    <cellStyle name="標準 10 3 2 2 5" xfId="7628"/>
    <cellStyle name="標準 10 3 2 2 5 2" xfId="20443"/>
    <cellStyle name="標準 10 3 2 2 6" xfId="14036"/>
    <cellStyle name="標準 10 3 2 3" xfId="1733"/>
    <cellStyle name="標準 10 3 2 3 2" xfId="3764"/>
    <cellStyle name="標準 10 3 2 3 2 2" xfId="10184"/>
    <cellStyle name="標準 10 3 2 3 2 2 2" xfId="22999"/>
    <cellStyle name="標準 10 3 2 3 2 3" xfId="16592"/>
    <cellStyle name="標準 10 3 2 3 3" xfId="5928"/>
    <cellStyle name="標準 10 3 2 3 3 2" xfId="12341"/>
    <cellStyle name="標準 10 3 2 3 3 2 2" xfId="25156"/>
    <cellStyle name="標準 10 3 2 3 3 3" xfId="18749"/>
    <cellStyle name="標準 10 3 2 3 4" xfId="8159"/>
    <cellStyle name="標準 10 3 2 3 4 2" xfId="20974"/>
    <cellStyle name="標準 10 3 2 3 5" xfId="14567"/>
    <cellStyle name="標準 10 3 2 4" xfId="2742"/>
    <cellStyle name="標準 10 3 2 4 2" xfId="9165"/>
    <cellStyle name="標準 10 3 2 4 2 2" xfId="21980"/>
    <cellStyle name="標準 10 3 2 4 3" xfId="15573"/>
    <cellStyle name="標準 10 3 2 5" xfId="4906"/>
    <cellStyle name="標準 10 3 2 5 2" xfId="11319"/>
    <cellStyle name="標準 10 3 2 5 2 2" xfId="24134"/>
    <cellStyle name="標準 10 3 2 5 3" xfId="17727"/>
    <cellStyle name="標準 10 3 2 6" xfId="6774"/>
    <cellStyle name="標準 10 3 2 6 2" xfId="19589"/>
    <cellStyle name="標準 10 3 2 7" xfId="13182"/>
    <cellStyle name="標準 10 3 3" xfId="365"/>
    <cellStyle name="標準 10 3 3 2" xfId="2027"/>
    <cellStyle name="標準 10 3 3 2 2" xfId="4058"/>
    <cellStyle name="標準 10 3 3 2 2 2" xfId="10478"/>
    <cellStyle name="標準 10 3 3 2 2 2 2" xfId="23293"/>
    <cellStyle name="標準 10 3 3 2 2 3" xfId="16886"/>
    <cellStyle name="標準 10 3 3 2 3" xfId="6222"/>
    <cellStyle name="標準 10 3 3 2 3 2" xfId="12635"/>
    <cellStyle name="標準 10 3 3 2 3 2 2" xfId="25450"/>
    <cellStyle name="標準 10 3 3 2 3 3" xfId="19043"/>
    <cellStyle name="標準 10 3 3 2 4" xfId="8453"/>
    <cellStyle name="標準 10 3 3 2 4 2" xfId="21268"/>
    <cellStyle name="標準 10 3 3 2 5" xfId="14861"/>
    <cellStyle name="標準 10 3 3 3" xfId="3036"/>
    <cellStyle name="標準 10 3 3 3 2" xfId="9459"/>
    <cellStyle name="標準 10 3 3 3 2 2" xfId="22274"/>
    <cellStyle name="標準 10 3 3 3 3" xfId="15867"/>
    <cellStyle name="標準 10 3 3 4" xfId="5200"/>
    <cellStyle name="標準 10 3 3 4 2" xfId="11613"/>
    <cellStyle name="標準 10 3 3 4 2 2" xfId="24428"/>
    <cellStyle name="標準 10 3 3 4 3" xfId="18021"/>
    <cellStyle name="標準 10 3 3 5" xfId="6856"/>
    <cellStyle name="標準 10 3 3 5 2" xfId="19671"/>
    <cellStyle name="標準 10 3 3 6" xfId="13264"/>
    <cellStyle name="標準 10 3 4" xfId="769"/>
    <cellStyle name="標準 10 3 4 2" xfId="1548"/>
    <cellStyle name="標準 10 3 4 2 2" xfId="3579"/>
    <cellStyle name="標準 10 3 4 2 2 2" xfId="9999"/>
    <cellStyle name="標準 10 3 4 2 2 2 2" xfId="22814"/>
    <cellStyle name="標準 10 3 4 2 2 3" xfId="16407"/>
    <cellStyle name="標準 10 3 4 2 3" xfId="5743"/>
    <cellStyle name="標準 10 3 4 2 3 2" xfId="12156"/>
    <cellStyle name="標準 10 3 4 2 3 2 2" xfId="24971"/>
    <cellStyle name="標準 10 3 4 2 3 3" xfId="18564"/>
    <cellStyle name="標準 10 3 4 2 4" xfId="7974"/>
    <cellStyle name="標準 10 3 4 2 4 2" xfId="20789"/>
    <cellStyle name="標準 10 3 4 2 5" xfId="14382"/>
    <cellStyle name="標準 10 3 4 3" xfId="2557"/>
    <cellStyle name="標準 10 3 4 3 2" xfId="8980"/>
    <cellStyle name="標準 10 3 4 3 2 2" xfId="21795"/>
    <cellStyle name="標準 10 3 4 3 3" xfId="15388"/>
    <cellStyle name="標準 10 3 4 4" xfId="4721"/>
    <cellStyle name="標準 10 3 4 4 2" xfId="11134"/>
    <cellStyle name="標準 10 3 4 4 2 2" xfId="23949"/>
    <cellStyle name="標準 10 3 4 4 3" xfId="17542"/>
    <cellStyle name="標準 10 3 4 5" xfId="7222"/>
    <cellStyle name="標準 10 3 4 5 2" xfId="20037"/>
    <cellStyle name="標準 10 3 4 6" xfId="13630"/>
    <cellStyle name="標準 10 3 5" xfId="4357"/>
    <cellStyle name="標準 10 3 6" xfId="699"/>
    <cellStyle name="標準 10 3 7" xfId="6552"/>
    <cellStyle name="標準 10 3 7 2" xfId="12965"/>
    <cellStyle name="標準 10 3 7 2 2" xfId="25780"/>
    <cellStyle name="標準 10 3 7 3" xfId="19373"/>
    <cellStyle name="標準 10 3 8" xfId="6700"/>
    <cellStyle name="標準 10 3 8 2" xfId="19515"/>
    <cellStyle name="標準 10 3 9" xfId="13108"/>
    <cellStyle name="標準 10 4" xfId="200"/>
    <cellStyle name="標準 10 4 2" xfId="290"/>
    <cellStyle name="標準 10 4 2 2" xfId="1161"/>
    <cellStyle name="標準 10 4 2 2 2" xfId="2201"/>
    <cellStyle name="標準 10 4 2 2 2 2" xfId="4232"/>
    <cellStyle name="標準 10 4 2 2 2 2 2" xfId="10652"/>
    <cellStyle name="標準 10 4 2 2 2 2 2 2" xfId="23467"/>
    <cellStyle name="標準 10 4 2 2 2 2 3" xfId="17060"/>
    <cellStyle name="標準 10 4 2 2 2 3" xfId="6396"/>
    <cellStyle name="標準 10 4 2 2 2 3 2" xfId="12809"/>
    <cellStyle name="標準 10 4 2 2 2 3 2 2" xfId="25624"/>
    <cellStyle name="標準 10 4 2 2 2 3 3" xfId="19217"/>
    <cellStyle name="標準 10 4 2 2 2 4" xfId="8627"/>
    <cellStyle name="標準 10 4 2 2 2 4 2" xfId="21442"/>
    <cellStyle name="標準 10 4 2 2 2 5" xfId="15035"/>
    <cellStyle name="標準 10 4 2 2 3" xfId="3210"/>
    <cellStyle name="標準 10 4 2 2 3 2" xfId="9633"/>
    <cellStyle name="標準 10 4 2 2 3 2 2" xfId="22448"/>
    <cellStyle name="標準 10 4 2 2 3 3" xfId="16041"/>
    <cellStyle name="標準 10 4 2 2 4" xfId="5374"/>
    <cellStyle name="標準 10 4 2 2 4 2" xfId="11787"/>
    <cellStyle name="標準 10 4 2 2 4 2 2" xfId="24602"/>
    <cellStyle name="標準 10 4 2 2 4 3" xfId="18195"/>
    <cellStyle name="標準 10 4 2 2 5" xfId="7614"/>
    <cellStyle name="標準 10 4 2 2 5 2" xfId="20429"/>
    <cellStyle name="標準 10 4 2 2 6" xfId="14022"/>
    <cellStyle name="標準 10 4 2 3" xfId="1719"/>
    <cellStyle name="標準 10 4 2 3 2" xfId="3750"/>
    <cellStyle name="標準 10 4 2 3 2 2" xfId="10170"/>
    <cellStyle name="標準 10 4 2 3 2 2 2" xfId="22985"/>
    <cellStyle name="標準 10 4 2 3 2 3" xfId="16578"/>
    <cellStyle name="標準 10 4 2 3 3" xfId="5914"/>
    <cellStyle name="標準 10 4 2 3 3 2" xfId="12327"/>
    <cellStyle name="標準 10 4 2 3 3 2 2" xfId="25142"/>
    <cellStyle name="標準 10 4 2 3 3 3" xfId="18735"/>
    <cellStyle name="標準 10 4 2 3 4" xfId="8145"/>
    <cellStyle name="標準 10 4 2 3 4 2" xfId="20960"/>
    <cellStyle name="標準 10 4 2 3 5" xfId="14553"/>
    <cellStyle name="標準 10 4 2 4" xfId="2728"/>
    <cellStyle name="標準 10 4 2 4 2" xfId="9151"/>
    <cellStyle name="標準 10 4 2 4 2 2" xfId="21966"/>
    <cellStyle name="標準 10 4 2 4 3" xfId="15559"/>
    <cellStyle name="標準 10 4 2 5" xfId="4892"/>
    <cellStyle name="標準 10 4 2 5 2" xfId="11305"/>
    <cellStyle name="標準 10 4 2 5 2 2" xfId="24120"/>
    <cellStyle name="標準 10 4 2 5 3" xfId="17713"/>
    <cellStyle name="標準 10 4 2 6" xfId="6789"/>
    <cellStyle name="標準 10 4 2 6 2" xfId="19604"/>
    <cellStyle name="標準 10 4 2 7" xfId="13197"/>
    <cellStyle name="標準 10 4 3" xfId="991"/>
    <cellStyle name="標準 10 4 3 2" xfId="2013"/>
    <cellStyle name="標準 10 4 3 2 2" xfId="4044"/>
    <cellStyle name="標準 10 4 3 2 2 2" xfId="10464"/>
    <cellStyle name="標準 10 4 3 2 2 2 2" xfId="23279"/>
    <cellStyle name="標準 10 4 3 2 2 3" xfId="16872"/>
    <cellStyle name="標準 10 4 3 2 3" xfId="6208"/>
    <cellStyle name="標準 10 4 3 2 3 2" xfId="12621"/>
    <cellStyle name="標準 10 4 3 2 3 2 2" xfId="25436"/>
    <cellStyle name="標準 10 4 3 2 3 3" xfId="19029"/>
    <cellStyle name="標準 10 4 3 2 4" xfId="8439"/>
    <cellStyle name="標準 10 4 3 2 4 2" xfId="21254"/>
    <cellStyle name="標準 10 4 3 2 5" xfId="14847"/>
    <cellStyle name="標準 10 4 3 3" xfId="3022"/>
    <cellStyle name="標準 10 4 3 3 2" xfId="9445"/>
    <cellStyle name="標準 10 4 3 3 2 2" xfId="22260"/>
    <cellStyle name="標準 10 4 3 3 3" xfId="15853"/>
    <cellStyle name="標準 10 4 3 4" xfId="5186"/>
    <cellStyle name="標準 10 4 3 4 2" xfId="11599"/>
    <cellStyle name="標準 10 4 3 4 2 2" xfId="24414"/>
    <cellStyle name="標準 10 4 3 4 3" xfId="18007"/>
    <cellStyle name="標準 10 4 3 5" xfId="7444"/>
    <cellStyle name="標準 10 4 3 5 2" xfId="20259"/>
    <cellStyle name="標準 10 4 3 6" xfId="13852"/>
    <cellStyle name="標準 10 4 4" xfId="1533"/>
    <cellStyle name="標準 10 4 4 2" xfId="3565"/>
    <cellStyle name="標準 10 4 4 2 2" xfId="9985"/>
    <cellStyle name="標準 10 4 4 2 2 2" xfId="22800"/>
    <cellStyle name="標準 10 4 4 2 3" xfId="16393"/>
    <cellStyle name="標準 10 4 4 3" xfId="5729"/>
    <cellStyle name="標準 10 4 4 3 2" xfId="12142"/>
    <cellStyle name="標準 10 4 4 3 2 2" xfId="24957"/>
    <cellStyle name="標準 10 4 4 3 3" xfId="18550"/>
    <cellStyle name="標準 10 4 4 4" xfId="7960"/>
    <cellStyle name="標準 10 4 4 4 2" xfId="20775"/>
    <cellStyle name="標準 10 4 4 5" xfId="14368"/>
    <cellStyle name="標準 10 4 5" xfId="2543"/>
    <cellStyle name="標準 10 4 5 2" xfId="8966"/>
    <cellStyle name="標準 10 4 5 2 2" xfId="21781"/>
    <cellStyle name="標準 10 4 5 3" xfId="15374"/>
    <cellStyle name="標準 10 4 6" xfId="4707"/>
    <cellStyle name="標準 10 4 6 2" xfId="11120"/>
    <cellStyle name="標準 10 4 6 2 2" xfId="23935"/>
    <cellStyle name="標準 10 4 6 3" xfId="17528"/>
    <cellStyle name="標準 10 4 7" xfId="6606"/>
    <cellStyle name="標準 10 4 7 2" xfId="13017"/>
    <cellStyle name="標準 10 4 7 2 2" xfId="25832"/>
    <cellStyle name="標準 10 4 7 3" xfId="19425"/>
    <cellStyle name="標準 10 4 8" xfId="6712"/>
    <cellStyle name="標準 10 4 8 2" xfId="19527"/>
    <cellStyle name="標準 10 4 9" xfId="13120"/>
    <cellStyle name="標準 10 5" xfId="239"/>
    <cellStyle name="標準 10 5 2" xfId="327"/>
    <cellStyle name="標準 10 5 2 2" xfId="5558"/>
    <cellStyle name="標準 10 5 2 2 2" xfId="11971"/>
    <cellStyle name="標準 10 5 2 2 2 2" xfId="24786"/>
    <cellStyle name="標準 10 5 2 2 3" xfId="18379"/>
    <cellStyle name="標準 10 5 2 3" xfId="6818"/>
    <cellStyle name="標準 10 5 2 3 2" xfId="19633"/>
    <cellStyle name="標準 10 5 2 4" xfId="13226"/>
    <cellStyle name="標準 10 5 3" xfId="2374"/>
    <cellStyle name="標準 10 5 3 2" xfId="8797"/>
    <cellStyle name="標準 10 5 3 2 2" xfId="21612"/>
    <cellStyle name="標準 10 5 3 3" xfId="15205"/>
    <cellStyle name="標準 10 5 4" xfId="4536"/>
    <cellStyle name="標準 10 5 4 2" xfId="10949"/>
    <cellStyle name="標準 10 5 4 2 2" xfId="23764"/>
    <cellStyle name="標準 10 5 4 3" xfId="17357"/>
    <cellStyle name="標準 10 5 5" xfId="6741"/>
    <cellStyle name="標準 10 5 5 2" xfId="19556"/>
    <cellStyle name="標準 10 5 6" xfId="13149"/>
    <cellStyle name="標準 10 6" xfId="265"/>
    <cellStyle name="標準 10 6 2" xfId="3386"/>
    <cellStyle name="標準 10 6 2 2" xfId="5547"/>
    <cellStyle name="標準 10 6 2 2 2" xfId="11960"/>
    <cellStyle name="標準 10 6 2 2 2 2" xfId="24775"/>
    <cellStyle name="標準 10 6 2 2 3" xfId="18368"/>
    <cellStyle name="標準 10 6 2 3" xfId="9806"/>
    <cellStyle name="標準 10 6 2 3 2" xfId="22621"/>
    <cellStyle name="標準 10 6 2 4" xfId="16214"/>
    <cellStyle name="標準 10 6 3" xfId="2363"/>
    <cellStyle name="標準 10 6 3 2" xfId="8786"/>
    <cellStyle name="標準 10 6 3 2 2" xfId="21601"/>
    <cellStyle name="標準 10 6 3 3" xfId="15194"/>
    <cellStyle name="標準 10 6 4" xfId="4525"/>
    <cellStyle name="標準 10 6 4 2" xfId="10938"/>
    <cellStyle name="標準 10 6 4 2 2" xfId="23753"/>
    <cellStyle name="標準 10 6 4 3" xfId="17346"/>
    <cellStyle name="標準 10 6 5" xfId="6765"/>
    <cellStyle name="標準 10 6 5 2" xfId="19580"/>
    <cellStyle name="標準 10 6 6" xfId="13173"/>
    <cellStyle name="標準 10 7" xfId="338"/>
    <cellStyle name="標準 10 7 2" xfId="3340"/>
    <cellStyle name="標準 10 7 2 2" xfId="9763"/>
    <cellStyle name="標準 10 7 2 2 2" xfId="22578"/>
    <cellStyle name="標準 10 7 2 3" xfId="16171"/>
    <cellStyle name="標準 10 7 3" xfId="4494"/>
    <cellStyle name="標準 10 7 3 2" xfId="10907"/>
    <cellStyle name="標準 10 7 3 2 2" xfId="23722"/>
    <cellStyle name="標準 10 7 3 3" xfId="17315"/>
    <cellStyle name="標準 10 7 4" xfId="6829"/>
    <cellStyle name="標準 10 7 4 2" xfId="19644"/>
    <cellStyle name="標準 10 7 5" xfId="13237"/>
    <cellStyle name="標準 10 8" xfId="125"/>
    <cellStyle name="標準 10 8 2" xfId="4370"/>
    <cellStyle name="標準 10 8 2 2" xfId="10784"/>
    <cellStyle name="標準 10 8 2 2 2" xfId="23599"/>
    <cellStyle name="標準 10 8 2 3" xfId="17192"/>
    <cellStyle name="標準 10 8 3" xfId="5504"/>
    <cellStyle name="標準 10 8 3 2" xfId="11917"/>
    <cellStyle name="標準 10 8 3 2 2" xfId="24732"/>
    <cellStyle name="標準 10 8 3 3" xfId="18325"/>
    <cellStyle name="標準 10 8 4" xfId="6675"/>
    <cellStyle name="標準 10 8 4 2" xfId="19490"/>
    <cellStyle name="標準 10 8 5" xfId="13083"/>
    <cellStyle name="標準 10 9" xfId="4460"/>
    <cellStyle name="標準 10 9 2" xfId="10874"/>
    <cellStyle name="標準 10 9 2 2" xfId="23689"/>
    <cellStyle name="標準 10 9 3" xfId="17282"/>
    <cellStyle name="標準 11" xfId="142"/>
    <cellStyle name="標準 11 2" xfId="441"/>
    <cellStyle name="標準 11 3" xfId="4353"/>
    <cellStyle name="標準 11 3 2" xfId="10773"/>
    <cellStyle name="標準 11 3 2 2" xfId="23588"/>
    <cellStyle name="標準 11 3 3" xfId="17181"/>
    <cellStyle name="標準 11 4" xfId="190"/>
    <cellStyle name="標準 11 4 2" xfId="6702"/>
    <cellStyle name="標準 11 4 2 2" xfId="19517"/>
    <cellStyle name="標準 11 4 3" xfId="13110"/>
    <cellStyle name="標準 12" xfId="113"/>
    <cellStyle name="標準 12 10" xfId="846"/>
    <cellStyle name="標準 12 10 2" xfId="1864"/>
    <cellStyle name="標準 12 10 2 2" xfId="3895"/>
    <cellStyle name="標準 12 10 2 2 2" xfId="10315"/>
    <cellStyle name="標準 12 10 2 2 2 2" xfId="23130"/>
    <cellStyle name="標準 12 10 2 2 3" xfId="16723"/>
    <cellStyle name="標準 12 10 2 3" xfId="6059"/>
    <cellStyle name="標準 12 10 2 3 2" xfId="12472"/>
    <cellStyle name="標準 12 10 2 3 2 2" xfId="25287"/>
    <cellStyle name="標準 12 10 2 3 3" xfId="18880"/>
    <cellStyle name="標準 12 10 2 4" xfId="8290"/>
    <cellStyle name="標準 12 10 2 4 2" xfId="21105"/>
    <cellStyle name="標準 12 10 2 5" xfId="14698"/>
    <cellStyle name="標準 12 10 3" xfId="2873"/>
    <cellStyle name="標準 12 10 3 2" xfId="9296"/>
    <cellStyle name="標準 12 10 3 2 2" xfId="22111"/>
    <cellStyle name="標準 12 10 3 3" xfId="15704"/>
    <cellStyle name="標準 12 10 4" xfId="5037"/>
    <cellStyle name="標準 12 10 4 2" xfId="11450"/>
    <cellStyle name="標準 12 10 4 2 2" xfId="24265"/>
    <cellStyle name="標準 12 10 4 3" xfId="17858"/>
    <cellStyle name="標準 12 10 5" xfId="7299"/>
    <cellStyle name="標準 12 10 5 2" xfId="20114"/>
    <cellStyle name="標準 12 10 6" xfId="13707"/>
    <cellStyle name="標準 12 11" xfId="717"/>
    <cellStyle name="標準 12 11 2" xfId="1393"/>
    <cellStyle name="標準 12 11 2 2" xfId="3425"/>
    <cellStyle name="標準 12 11 2 2 2" xfId="9845"/>
    <cellStyle name="標準 12 11 2 2 2 2" xfId="22660"/>
    <cellStyle name="標準 12 11 2 2 3" xfId="16253"/>
    <cellStyle name="標準 12 11 2 3" xfId="5589"/>
    <cellStyle name="標準 12 11 2 3 2" xfId="12002"/>
    <cellStyle name="標準 12 11 2 3 2 2" xfId="24817"/>
    <cellStyle name="標準 12 11 2 3 3" xfId="18410"/>
    <cellStyle name="標準 12 11 2 4" xfId="7820"/>
    <cellStyle name="標準 12 11 2 4 2" xfId="20635"/>
    <cellStyle name="標準 12 11 2 5" xfId="14228"/>
    <cellStyle name="標準 12 11 3" xfId="2403"/>
    <cellStyle name="標準 12 11 3 2" xfId="8826"/>
    <cellStyle name="標準 12 11 3 2 2" xfId="21641"/>
    <cellStyle name="標準 12 11 3 3" xfId="15234"/>
    <cellStyle name="標準 12 11 4" xfId="4567"/>
    <cellStyle name="標準 12 11 4 2" xfId="10980"/>
    <cellStyle name="標準 12 11 4 2 2" xfId="23795"/>
    <cellStyle name="標準 12 11 4 3" xfId="17388"/>
    <cellStyle name="標準 12 11 5" xfId="7174"/>
    <cellStyle name="標準 12 11 5 2" xfId="19989"/>
    <cellStyle name="標準 12 11 6" xfId="13582"/>
    <cellStyle name="標準 12 12" xfId="1372"/>
    <cellStyle name="標準 12 12 2" xfId="3404"/>
    <cellStyle name="標準 12 12 2 2" xfId="5568"/>
    <cellStyle name="標準 12 12 2 2 2" xfId="11981"/>
    <cellStyle name="標準 12 12 2 2 2 2" xfId="24796"/>
    <cellStyle name="標準 12 12 2 2 3" xfId="18389"/>
    <cellStyle name="標準 12 12 2 3" xfId="9824"/>
    <cellStyle name="標準 12 12 2 3 2" xfId="22639"/>
    <cellStyle name="標準 12 12 2 4" xfId="16232"/>
    <cellStyle name="標準 12 12 3" xfId="2382"/>
    <cellStyle name="標準 12 12 3 2" xfId="8805"/>
    <cellStyle name="標準 12 12 3 2 2" xfId="21620"/>
    <cellStyle name="標準 12 12 3 3" xfId="15213"/>
    <cellStyle name="標準 12 12 4" xfId="4546"/>
    <cellStyle name="標準 12 12 4 2" xfId="10959"/>
    <cellStyle name="標準 12 12 4 2 2" xfId="23774"/>
    <cellStyle name="標準 12 12 4 3" xfId="17367"/>
    <cellStyle name="標準 12 12 5" xfId="7799"/>
    <cellStyle name="標準 12 12 5 2" xfId="20614"/>
    <cellStyle name="標準 12 12 6" xfId="14207"/>
    <cellStyle name="標準 12 13" xfId="1350"/>
    <cellStyle name="標準 12 13 2" xfId="3385"/>
    <cellStyle name="標準 12 13 2 2" xfId="5546"/>
    <cellStyle name="標準 12 13 2 2 2" xfId="11959"/>
    <cellStyle name="標準 12 13 2 2 2 2" xfId="24774"/>
    <cellStyle name="標準 12 13 2 2 3" xfId="18367"/>
    <cellStyle name="標準 12 13 2 3" xfId="9805"/>
    <cellStyle name="標準 12 13 2 3 2" xfId="22620"/>
    <cellStyle name="標準 12 13 2 4" xfId="16213"/>
    <cellStyle name="標準 12 13 3" xfId="2362"/>
    <cellStyle name="標準 12 13 3 2" xfId="8785"/>
    <cellStyle name="標準 12 13 3 2 2" xfId="21600"/>
    <cellStyle name="標準 12 13 3 3" xfId="15193"/>
    <cellStyle name="標準 12 13 4" xfId="4524"/>
    <cellStyle name="標準 12 13 4 2" xfId="10937"/>
    <cellStyle name="標準 12 13 4 2 2" xfId="23752"/>
    <cellStyle name="標準 12 13 4 3" xfId="17345"/>
    <cellStyle name="標準 12 13 5" xfId="7783"/>
    <cellStyle name="標準 12 13 5 2" xfId="20598"/>
    <cellStyle name="標準 12 13 6" xfId="14191"/>
    <cellStyle name="標準 12 14" xfId="1314"/>
    <cellStyle name="標準 12 14 2" xfId="3361"/>
    <cellStyle name="標準 12 14 2 2" xfId="5525"/>
    <cellStyle name="標準 12 14 2 2 2" xfId="11938"/>
    <cellStyle name="標準 12 14 2 2 2 2" xfId="24753"/>
    <cellStyle name="標準 12 14 2 2 3" xfId="18346"/>
    <cellStyle name="標準 12 14 2 3" xfId="9784"/>
    <cellStyle name="標準 12 14 2 3 2" xfId="22599"/>
    <cellStyle name="標準 12 14 2 4" xfId="16192"/>
    <cellStyle name="標準 12 14 3" xfId="4503"/>
    <cellStyle name="標準 12 14 3 2" xfId="10916"/>
    <cellStyle name="標準 12 14 3 2 2" xfId="23731"/>
    <cellStyle name="標準 12 14 3 3" xfId="17324"/>
    <cellStyle name="標準 12 14 4" xfId="7762"/>
    <cellStyle name="標準 12 14 4 2" xfId="20577"/>
    <cellStyle name="標準 12 14 5" xfId="14170"/>
    <cellStyle name="標準 12 15" xfId="1291"/>
    <cellStyle name="標準 12 15 2" xfId="3341"/>
    <cellStyle name="標準 12 15 2 2" xfId="9764"/>
    <cellStyle name="標準 12 15 2 2 2" xfId="22579"/>
    <cellStyle name="標準 12 15 2 3" xfId="16172"/>
    <cellStyle name="標準 12 15 3" xfId="4495"/>
    <cellStyle name="標準 12 15 3 2" xfId="10908"/>
    <cellStyle name="標準 12 15 3 2 2" xfId="23723"/>
    <cellStyle name="標準 12 15 3 3" xfId="17316"/>
    <cellStyle name="標準 12 15 4" xfId="7742"/>
    <cellStyle name="標準 12 15 4 2" xfId="20557"/>
    <cellStyle name="標準 12 15 5" xfId="14150"/>
    <cellStyle name="標準 12 16" xfId="2329"/>
    <cellStyle name="標準 12 16 2" xfId="5505"/>
    <cellStyle name="標準 12 16 2 2" xfId="11918"/>
    <cellStyle name="標準 12 16 2 2 2" xfId="24733"/>
    <cellStyle name="標準 12 16 2 3" xfId="18326"/>
    <cellStyle name="標準 12 16 3" xfId="8752"/>
    <cellStyle name="標準 12 16 3 2" xfId="21567"/>
    <cellStyle name="標準 12 16 4" xfId="15160"/>
    <cellStyle name="標準 12 17" xfId="4461"/>
    <cellStyle name="標準 12 17 2" xfId="10875"/>
    <cellStyle name="標準 12 17 2 2" xfId="23690"/>
    <cellStyle name="標準 12 17 3" xfId="17283"/>
    <cellStyle name="標準 12 18" xfId="685"/>
    <cellStyle name="標準 12 18 2" xfId="7147"/>
    <cellStyle name="標準 12 18 2 2" xfId="19962"/>
    <cellStyle name="標準 12 18 3" xfId="13555"/>
    <cellStyle name="標準 12 19" xfId="6538"/>
    <cellStyle name="標準 12 19 2" xfId="12951"/>
    <cellStyle name="標準 12 19 2 2" xfId="25766"/>
    <cellStyle name="標準 12 19 3" xfId="19359"/>
    <cellStyle name="標準 12 2" xfId="238"/>
    <cellStyle name="標準 12 2 10" xfId="6740"/>
    <cellStyle name="標準 12 2 10 2" xfId="19555"/>
    <cellStyle name="標準 12 2 11" xfId="13148"/>
    <cellStyle name="標準 12 2 2" xfId="326"/>
    <cellStyle name="標準 12 2 2 2" xfId="1214"/>
    <cellStyle name="標準 12 2 2 2 2" xfId="2254"/>
    <cellStyle name="標準 12 2 2 2 2 2" xfId="4285"/>
    <cellStyle name="標準 12 2 2 2 2 2 2" xfId="10705"/>
    <cellStyle name="標準 12 2 2 2 2 2 2 2" xfId="23520"/>
    <cellStyle name="標準 12 2 2 2 2 2 3" xfId="17113"/>
    <cellStyle name="標準 12 2 2 2 2 3" xfId="6449"/>
    <cellStyle name="標準 12 2 2 2 2 3 2" xfId="12862"/>
    <cellStyle name="標準 12 2 2 2 2 3 2 2" xfId="25677"/>
    <cellStyle name="標準 12 2 2 2 2 3 3" xfId="19270"/>
    <cellStyle name="標準 12 2 2 2 2 4" xfId="8680"/>
    <cellStyle name="標準 12 2 2 2 2 4 2" xfId="21495"/>
    <cellStyle name="標準 12 2 2 2 2 5" xfId="15088"/>
    <cellStyle name="標準 12 2 2 2 3" xfId="3263"/>
    <cellStyle name="標準 12 2 2 2 3 2" xfId="9686"/>
    <cellStyle name="標準 12 2 2 2 3 2 2" xfId="22501"/>
    <cellStyle name="標準 12 2 2 2 3 3" xfId="16094"/>
    <cellStyle name="標準 12 2 2 2 4" xfId="5427"/>
    <cellStyle name="標準 12 2 2 2 4 2" xfId="11840"/>
    <cellStyle name="標準 12 2 2 2 4 2 2" xfId="24655"/>
    <cellStyle name="標準 12 2 2 2 4 3" xfId="18248"/>
    <cellStyle name="標準 12 2 2 2 5" xfId="7667"/>
    <cellStyle name="標準 12 2 2 2 5 2" xfId="20482"/>
    <cellStyle name="標準 12 2 2 2 6" xfId="14075"/>
    <cellStyle name="標準 12 2 2 3" xfId="1772"/>
    <cellStyle name="標準 12 2 2 3 2" xfId="3803"/>
    <cellStyle name="標準 12 2 2 3 2 2" xfId="10223"/>
    <cellStyle name="標準 12 2 2 3 2 2 2" xfId="23038"/>
    <cellStyle name="標準 12 2 2 3 2 3" xfId="16631"/>
    <cellStyle name="標準 12 2 2 3 3" xfId="5967"/>
    <cellStyle name="標準 12 2 2 3 3 2" xfId="12380"/>
    <cellStyle name="標準 12 2 2 3 3 2 2" xfId="25195"/>
    <cellStyle name="標準 12 2 2 3 3 3" xfId="18788"/>
    <cellStyle name="標準 12 2 2 3 4" xfId="8198"/>
    <cellStyle name="標準 12 2 2 3 4 2" xfId="21013"/>
    <cellStyle name="標準 12 2 2 3 5" xfId="14606"/>
    <cellStyle name="標準 12 2 2 4" xfId="2781"/>
    <cellStyle name="標準 12 2 2 4 2" xfId="9204"/>
    <cellStyle name="標準 12 2 2 4 2 2" xfId="22019"/>
    <cellStyle name="標準 12 2 2 4 3" xfId="15612"/>
    <cellStyle name="標準 12 2 2 5" xfId="4945"/>
    <cellStyle name="標準 12 2 2 5 2" xfId="11358"/>
    <cellStyle name="標準 12 2 2 5 2 2" xfId="24173"/>
    <cellStyle name="標準 12 2 2 5 3" xfId="17766"/>
    <cellStyle name="標準 12 2 2 6" xfId="6817"/>
    <cellStyle name="標準 12 2 2 6 2" xfId="19632"/>
    <cellStyle name="標準 12 2 2 7" xfId="13225"/>
    <cellStyle name="標準 12 2 3" xfId="378"/>
    <cellStyle name="標準 12 2 3 2" xfId="2066"/>
    <cellStyle name="標準 12 2 3 2 2" xfId="4097"/>
    <cellStyle name="標準 12 2 3 2 2 2" xfId="10517"/>
    <cellStyle name="標準 12 2 3 2 2 2 2" xfId="23332"/>
    <cellStyle name="標準 12 2 3 2 2 3" xfId="16925"/>
    <cellStyle name="標準 12 2 3 2 3" xfId="6261"/>
    <cellStyle name="標準 12 2 3 2 3 2" xfId="12674"/>
    <cellStyle name="標準 12 2 3 2 3 2 2" xfId="25489"/>
    <cellStyle name="標準 12 2 3 2 3 3" xfId="19082"/>
    <cellStyle name="標準 12 2 3 2 4" xfId="8492"/>
    <cellStyle name="標準 12 2 3 2 4 2" xfId="21307"/>
    <cellStyle name="標準 12 2 3 2 5" xfId="14900"/>
    <cellStyle name="標準 12 2 3 3" xfId="3075"/>
    <cellStyle name="標準 12 2 3 3 2" xfId="9498"/>
    <cellStyle name="標準 12 2 3 3 2 2" xfId="22313"/>
    <cellStyle name="標準 12 2 3 3 3" xfId="15906"/>
    <cellStyle name="標準 12 2 3 4" xfId="5239"/>
    <cellStyle name="標準 12 2 3 4 2" xfId="11652"/>
    <cellStyle name="標準 12 2 3 4 2 2" xfId="24467"/>
    <cellStyle name="標準 12 2 3 4 3" xfId="18060"/>
    <cellStyle name="標準 12 2 3 5" xfId="6869"/>
    <cellStyle name="標準 12 2 3 5 2" xfId="19684"/>
    <cellStyle name="標準 12 2 3 6" xfId="13277"/>
    <cellStyle name="標準 12 2 4" xfId="1587"/>
    <cellStyle name="標準 12 2 4 2" xfId="3618"/>
    <cellStyle name="標準 12 2 4 2 2" xfId="10038"/>
    <cellStyle name="標準 12 2 4 2 2 2" xfId="22853"/>
    <cellStyle name="標準 12 2 4 2 3" xfId="16446"/>
    <cellStyle name="標準 12 2 4 3" xfId="5782"/>
    <cellStyle name="標準 12 2 4 3 2" xfId="12195"/>
    <cellStyle name="標準 12 2 4 3 2 2" xfId="25010"/>
    <cellStyle name="標準 12 2 4 3 3" xfId="18603"/>
    <cellStyle name="標準 12 2 4 4" xfId="8013"/>
    <cellStyle name="標準 12 2 4 4 2" xfId="20828"/>
    <cellStyle name="標準 12 2 4 5" xfId="14421"/>
    <cellStyle name="標準 12 2 5" xfId="2596"/>
    <cellStyle name="標準 12 2 5 2" xfId="9019"/>
    <cellStyle name="標準 12 2 5 2 2" xfId="21834"/>
    <cellStyle name="標準 12 2 5 3" xfId="15427"/>
    <cellStyle name="標準 12 2 6" xfId="4760"/>
    <cellStyle name="標準 12 2 6 2" xfId="11173"/>
    <cellStyle name="標準 12 2 6 2 2" xfId="23988"/>
    <cellStyle name="標準 12 2 6 3" xfId="17581"/>
    <cellStyle name="標準 12 2 7" xfId="784"/>
    <cellStyle name="標準 12 2 7 2" xfId="7237"/>
    <cellStyle name="標準 12 2 7 2 2" xfId="20052"/>
    <cellStyle name="標準 12 2 7 3" xfId="13645"/>
    <cellStyle name="標準 12 2 8" xfId="6565"/>
    <cellStyle name="標準 12 2 8 2" xfId="12978"/>
    <cellStyle name="標準 12 2 8 2 2" xfId="25793"/>
    <cellStyle name="標準 12 2 8 3" xfId="19386"/>
    <cellStyle name="標準 12 2 9" xfId="6607"/>
    <cellStyle name="標準 12 2 9 2" xfId="13018"/>
    <cellStyle name="標準 12 2 9 2 2" xfId="25833"/>
    <cellStyle name="標準 12 2 9 3" xfId="19426"/>
    <cellStyle name="標準 12 20" xfId="6578"/>
    <cellStyle name="標準 12 20 2" xfId="12991"/>
    <cellStyle name="標準 12 20 2 2" xfId="25806"/>
    <cellStyle name="標準 12 20 3" xfId="19399"/>
    <cellStyle name="標準 12 21" xfId="6631"/>
    <cellStyle name="標準 12 3" xfId="275"/>
    <cellStyle name="標準 12 3 2" xfId="632"/>
    <cellStyle name="標準 12 3 2 2" xfId="1244"/>
    <cellStyle name="標準 12 3 2 2 2" xfId="2284"/>
    <cellStyle name="標準 12 3 2 2 2 2" xfId="4315"/>
    <cellStyle name="標準 12 3 2 2 2 2 2" xfId="10735"/>
    <cellStyle name="標準 12 3 2 2 2 2 2 2" xfId="23550"/>
    <cellStyle name="標準 12 3 2 2 2 2 3" xfId="17143"/>
    <cellStyle name="標準 12 3 2 2 2 3" xfId="6479"/>
    <cellStyle name="標準 12 3 2 2 2 3 2" xfId="12892"/>
    <cellStyle name="標準 12 3 2 2 2 3 2 2" xfId="25707"/>
    <cellStyle name="標準 12 3 2 2 2 3 3" xfId="19300"/>
    <cellStyle name="標準 12 3 2 2 2 4" xfId="8710"/>
    <cellStyle name="標準 12 3 2 2 2 4 2" xfId="21525"/>
    <cellStyle name="標準 12 3 2 2 2 5" xfId="15118"/>
    <cellStyle name="標準 12 3 2 2 3" xfId="3293"/>
    <cellStyle name="標準 12 3 2 2 3 2" xfId="9716"/>
    <cellStyle name="標準 12 3 2 2 3 2 2" xfId="22531"/>
    <cellStyle name="標準 12 3 2 2 3 3" xfId="16124"/>
    <cellStyle name="標準 12 3 2 2 4" xfId="5457"/>
    <cellStyle name="標準 12 3 2 2 4 2" xfId="11870"/>
    <cellStyle name="標準 12 3 2 2 4 2 2" xfId="24685"/>
    <cellStyle name="標準 12 3 2 2 4 3" xfId="18278"/>
    <cellStyle name="標準 12 3 2 2 5" xfId="7697"/>
    <cellStyle name="標準 12 3 2 2 5 2" xfId="20512"/>
    <cellStyle name="標準 12 3 2 2 6" xfId="14105"/>
    <cellStyle name="標準 12 3 2 3" xfId="1802"/>
    <cellStyle name="標準 12 3 2 3 2" xfId="3833"/>
    <cellStyle name="標準 12 3 2 3 2 2" xfId="10253"/>
    <cellStyle name="標準 12 3 2 3 2 2 2" xfId="23068"/>
    <cellStyle name="標準 12 3 2 3 2 3" xfId="16661"/>
    <cellStyle name="標準 12 3 2 3 3" xfId="5997"/>
    <cellStyle name="標準 12 3 2 3 3 2" xfId="12410"/>
    <cellStyle name="標準 12 3 2 3 3 2 2" xfId="25225"/>
    <cellStyle name="標準 12 3 2 3 3 3" xfId="18818"/>
    <cellStyle name="標準 12 3 2 3 4" xfId="8228"/>
    <cellStyle name="標準 12 3 2 3 4 2" xfId="21043"/>
    <cellStyle name="標準 12 3 2 3 5" xfId="14636"/>
    <cellStyle name="標準 12 3 2 4" xfId="2811"/>
    <cellStyle name="標準 12 3 2 4 2" xfId="9234"/>
    <cellStyle name="標準 12 3 2 4 2 2" xfId="22049"/>
    <cellStyle name="標準 12 3 2 4 3" xfId="15642"/>
    <cellStyle name="標準 12 3 2 5" xfId="4975"/>
    <cellStyle name="標準 12 3 2 5 2" xfId="11388"/>
    <cellStyle name="標準 12 3 2 5 2 2" xfId="24203"/>
    <cellStyle name="標準 12 3 2 5 3" xfId="17796"/>
    <cellStyle name="標準 12 3 2 6" xfId="7109"/>
    <cellStyle name="標準 12 3 2 6 2" xfId="19924"/>
    <cellStyle name="標準 12 3 2 7" xfId="13517"/>
    <cellStyle name="標準 12 3 3" xfId="1056"/>
    <cellStyle name="標準 12 3 3 2" xfId="2096"/>
    <cellStyle name="標準 12 3 3 2 2" xfId="4127"/>
    <cellStyle name="標準 12 3 3 2 2 2" xfId="10547"/>
    <cellStyle name="標準 12 3 3 2 2 2 2" xfId="23362"/>
    <cellStyle name="標準 12 3 3 2 2 3" xfId="16955"/>
    <cellStyle name="標準 12 3 3 2 3" xfId="6291"/>
    <cellStyle name="標準 12 3 3 2 3 2" xfId="12704"/>
    <cellStyle name="標準 12 3 3 2 3 2 2" xfId="25519"/>
    <cellStyle name="標準 12 3 3 2 3 3" xfId="19112"/>
    <cellStyle name="標準 12 3 3 2 4" xfId="8522"/>
    <cellStyle name="標準 12 3 3 2 4 2" xfId="21337"/>
    <cellStyle name="標準 12 3 3 2 5" xfId="14930"/>
    <cellStyle name="標準 12 3 3 3" xfId="3105"/>
    <cellStyle name="標準 12 3 3 3 2" xfId="9528"/>
    <cellStyle name="標準 12 3 3 3 2 2" xfId="22343"/>
    <cellStyle name="標準 12 3 3 3 3" xfId="15936"/>
    <cellStyle name="標準 12 3 3 4" xfId="5269"/>
    <cellStyle name="標準 12 3 3 4 2" xfId="11682"/>
    <cellStyle name="標準 12 3 3 4 2 2" xfId="24497"/>
    <cellStyle name="標準 12 3 3 4 3" xfId="18090"/>
    <cellStyle name="標準 12 3 3 5" xfId="7509"/>
    <cellStyle name="標準 12 3 3 5 2" xfId="20324"/>
    <cellStyle name="標準 12 3 3 6" xfId="13917"/>
    <cellStyle name="標準 12 3 4" xfId="1616"/>
    <cellStyle name="標準 12 3 4 2" xfId="3647"/>
    <cellStyle name="標準 12 3 4 2 2" xfId="10067"/>
    <cellStyle name="標準 12 3 4 2 2 2" xfId="22882"/>
    <cellStyle name="標準 12 3 4 2 3" xfId="16475"/>
    <cellStyle name="標準 12 3 4 3" xfId="5811"/>
    <cellStyle name="標準 12 3 4 3 2" xfId="12224"/>
    <cellStyle name="標準 12 3 4 3 2 2" xfId="25039"/>
    <cellStyle name="標準 12 3 4 3 3" xfId="18632"/>
    <cellStyle name="標準 12 3 4 4" xfId="8042"/>
    <cellStyle name="標準 12 3 4 4 2" xfId="20857"/>
    <cellStyle name="標準 12 3 4 5" xfId="14450"/>
    <cellStyle name="標準 12 3 5" xfId="2625"/>
    <cellStyle name="標準 12 3 5 2" xfId="9048"/>
    <cellStyle name="標準 12 3 5 2 2" xfId="21863"/>
    <cellStyle name="標準 12 3 5 3" xfId="15456"/>
    <cellStyle name="標準 12 3 6" xfId="4789"/>
    <cellStyle name="標準 12 3 6 2" xfId="11202"/>
    <cellStyle name="標準 12 3 6 2 2" xfId="24017"/>
    <cellStyle name="標準 12 3 6 3" xfId="17610"/>
    <cellStyle name="標準 12 3 7" xfId="6775"/>
    <cellStyle name="標準 12 3 7 2" xfId="19590"/>
    <cellStyle name="標準 12 3 8" xfId="13183"/>
    <cellStyle name="標準 12 4" xfId="351"/>
    <cellStyle name="標準 12 4 2" xfId="579"/>
    <cellStyle name="標準 12 4 2 2" xfId="1169"/>
    <cellStyle name="標準 12 4 2 2 2" xfId="2209"/>
    <cellStyle name="標準 12 4 2 2 2 2" xfId="4240"/>
    <cellStyle name="標準 12 4 2 2 2 2 2" xfId="10660"/>
    <cellStyle name="標準 12 4 2 2 2 2 2 2" xfId="23475"/>
    <cellStyle name="標準 12 4 2 2 2 2 3" xfId="17068"/>
    <cellStyle name="標準 12 4 2 2 2 3" xfId="6404"/>
    <cellStyle name="標準 12 4 2 2 2 3 2" xfId="12817"/>
    <cellStyle name="標準 12 4 2 2 2 3 2 2" xfId="25632"/>
    <cellStyle name="標準 12 4 2 2 2 3 3" xfId="19225"/>
    <cellStyle name="標準 12 4 2 2 2 4" xfId="8635"/>
    <cellStyle name="標準 12 4 2 2 2 4 2" xfId="21450"/>
    <cellStyle name="標準 12 4 2 2 2 5" xfId="15043"/>
    <cellStyle name="標準 12 4 2 2 3" xfId="3218"/>
    <cellStyle name="標準 12 4 2 2 3 2" xfId="9641"/>
    <cellStyle name="標準 12 4 2 2 3 2 2" xfId="22456"/>
    <cellStyle name="標準 12 4 2 2 3 3" xfId="16049"/>
    <cellStyle name="標準 12 4 2 2 4" xfId="5382"/>
    <cellStyle name="標準 12 4 2 2 4 2" xfId="11795"/>
    <cellStyle name="標準 12 4 2 2 4 2 2" xfId="24610"/>
    <cellStyle name="標準 12 4 2 2 4 3" xfId="18203"/>
    <cellStyle name="標準 12 4 2 2 5" xfId="7622"/>
    <cellStyle name="標準 12 4 2 2 5 2" xfId="20437"/>
    <cellStyle name="標準 12 4 2 2 6" xfId="14030"/>
    <cellStyle name="標準 12 4 2 3" xfId="1727"/>
    <cellStyle name="標準 12 4 2 3 2" xfId="3758"/>
    <cellStyle name="標準 12 4 2 3 2 2" xfId="10178"/>
    <cellStyle name="標準 12 4 2 3 2 2 2" xfId="22993"/>
    <cellStyle name="標準 12 4 2 3 2 3" xfId="16586"/>
    <cellStyle name="標準 12 4 2 3 3" xfId="5922"/>
    <cellStyle name="標準 12 4 2 3 3 2" xfId="12335"/>
    <cellStyle name="標準 12 4 2 3 3 2 2" xfId="25150"/>
    <cellStyle name="標準 12 4 2 3 3 3" xfId="18743"/>
    <cellStyle name="標準 12 4 2 3 4" xfId="8153"/>
    <cellStyle name="標準 12 4 2 3 4 2" xfId="20968"/>
    <cellStyle name="標準 12 4 2 3 5" xfId="14561"/>
    <cellStyle name="標準 12 4 2 4" xfId="2736"/>
    <cellStyle name="標準 12 4 2 4 2" xfId="9159"/>
    <cellStyle name="標準 12 4 2 4 2 2" xfId="21974"/>
    <cellStyle name="標準 12 4 2 4 3" xfId="15567"/>
    <cellStyle name="標準 12 4 2 5" xfId="4900"/>
    <cellStyle name="標準 12 4 2 5 2" xfId="11313"/>
    <cellStyle name="標準 12 4 2 5 2 2" xfId="24128"/>
    <cellStyle name="標準 12 4 2 5 3" xfId="17721"/>
    <cellStyle name="標準 12 4 2 6" xfId="7056"/>
    <cellStyle name="標準 12 4 2 6 2" xfId="19871"/>
    <cellStyle name="標準 12 4 2 7" xfId="13464"/>
    <cellStyle name="標準 12 4 3" xfId="999"/>
    <cellStyle name="標準 12 4 3 2" xfId="2021"/>
    <cellStyle name="標準 12 4 3 2 2" xfId="4052"/>
    <cellStyle name="標準 12 4 3 2 2 2" xfId="10472"/>
    <cellStyle name="標準 12 4 3 2 2 2 2" xfId="23287"/>
    <cellStyle name="標準 12 4 3 2 2 3" xfId="16880"/>
    <cellStyle name="標準 12 4 3 2 3" xfId="6216"/>
    <cellStyle name="標準 12 4 3 2 3 2" xfId="12629"/>
    <cellStyle name="標準 12 4 3 2 3 2 2" xfId="25444"/>
    <cellStyle name="標準 12 4 3 2 3 3" xfId="19037"/>
    <cellStyle name="標準 12 4 3 2 4" xfId="8447"/>
    <cellStyle name="標準 12 4 3 2 4 2" xfId="21262"/>
    <cellStyle name="標準 12 4 3 2 5" xfId="14855"/>
    <cellStyle name="標準 12 4 3 3" xfId="3030"/>
    <cellStyle name="標準 12 4 3 3 2" xfId="9453"/>
    <cellStyle name="標準 12 4 3 3 2 2" xfId="22268"/>
    <cellStyle name="標準 12 4 3 3 3" xfId="15861"/>
    <cellStyle name="標準 12 4 3 4" xfId="5194"/>
    <cellStyle name="標準 12 4 3 4 2" xfId="11607"/>
    <cellStyle name="標準 12 4 3 4 2 2" xfId="24422"/>
    <cellStyle name="標準 12 4 3 4 3" xfId="18015"/>
    <cellStyle name="標準 12 4 3 5" xfId="7452"/>
    <cellStyle name="標準 12 4 3 5 2" xfId="20267"/>
    <cellStyle name="標準 12 4 3 6" xfId="13860"/>
    <cellStyle name="標準 12 4 4" xfId="1541"/>
    <cellStyle name="標準 12 4 4 2" xfId="3573"/>
    <cellStyle name="標準 12 4 4 2 2" xfId="9993"/>
    <cellStyle name="標準 12 4 4 2 2 2" xfId="22808"/>
    <cellStyle name="標準 12 4 4 2 3" xfId="16401"/>
    <cellStyle name="標準 12 4 4 3" xfId="5737"/>
    <cellStyle name="標準 12 4 4 3 2" xfId="12150"/>
    <cellStyle name="標準 12 4 4 3 2 2" xfId="24965"/>
    <cellStyle name="標準 12 4 4 3 3" xfId="18558"/>
    <cellStyle name="標準 12 4 4 4" xfId="7968"/>
    <cellStyle name="標準 12 4 4 4 2" xfId="20783"/>
    <cellStyle name="標準 12 4 4 5" xfId="14376"/>
    <cellStyle name="標準 12 4 5" xfId="2551"/>
    <cellStyle name="標準 12 4 5 2" xfId="8974"/>
    <cellStyle name="標準 12 4 5 2 2" xfId="21789"/>
    <cellStyle name="標準 12 4 5 3" xfId="15382"/>
    <cellStyle name="標準 12 4 6" xfId="4715"/>
    <cellStyle name="標準 12 4 6 2" xfId="11128"/>
    <cellStyle name="標準 12 4 6 2 2" xfId="23943"/>
    <cellStyle name="標準 12 4 6 3" xfId="17536"/>
    <cellStyle name="標準 12 4 7" xfId="6842"/>
    <cellStyle name="標準 12 4 7 2" xfId="19657"/>
    <cellStyle name="標準 12 4 8" xfId="13250"/>
    <cellStyle name="標準 12 5" xfId="189"/>
    <cellStyle name="標準 12 5 2" xfId="529"/>
    <cellStyle name="標準 12 5 2 2" xfId="1118"/>
    <cellStyle name="標準 12 5 2 2 2" xfId="2158"/>
    <cellStyle name="標準 12 5 2 2 2 2" xfId="4189"/>
    <cellStyle name="標準 12 5 2 2 2 2 2" xfId="10609"/>
    <cellStyle name="標準 12 5 2 2 2 2 2 2" xfId="23424"/>
    <cellStyle name="標準 12 5 2 2 2 2 3" xfId="17017"/>
    <cellStyle name="標準 12 5 2 2 2 3" xfId="6353"/>
    <cellStyle name="標準 12 5 2 2 2 3 2" xfId="12766"/>
    <cellStyle name="標準 12 5 2 2 2 3 2 2" xfId="25581"/>
    <cellStyle name="標準 12 5 2 2 2 3 3" xfId="19174"/>
    <cellStyle name="標準 12 5 2 2 2 4" xfId="8584"/>
    <cellStyle name="標準 12 5 2 2 2 4 2" xfId="21399"/>
    <cellStyle name="標準 12 5 2 2 2 5" xfId="14992"/>
    <cellStyle name="標準 12 5 2 2 3" xfId="3167"/>
    <cellStyle name="標準 12 5 2 2 3 2" xfId="9590"/>
    <cellStyle name="標準 12 5 2 2 3 2 2" xfId="22405"/>
    <cellStyle name="標準 12 5 2 2 3 3" xfId="15998"/>
    <cellStyle name="標準 12 5 2 2 4" xfId="5331"/>
    <cellStyle name="標準 12 5 2 2 4 2" xfId="11744"/>
    <cellStyle name="標準 12 5 2 2 4 2 2" xfId="24559"/>
    <cellStyle name="標準 12 5 2 2 4 3" xfId="18152"/>
    <cellStyle name="標準 12 5 2 2 5" xfId="7571"/>
    <cellStyle name="標準 12 5 2 2 5 2" xfId="20386"/>
    <cellStyle name="標準 12 5 2 2 6" xfId="13979"/>
    <cellStyle name="標準 12 5 2 3" xfId="1676"/>
    <cellStyle name="標準 12 5 2 3 2" xfId="3707"/>
    <cellStyle name="標準 12 5 2 3 2 2" xfId="10127"/>
    <cellStyle name="標準 12 5 2 3 2 2 2" xfId="22942"/>
    <cellStyle name="標準 12 5 2 3 2 3" xfId="16535"/>
    <cellStyle name="標準 12 5 2 3 3" xfId="5871"/>
    <cellStyle name="標準 12 5 2 3 3 2" xfId="12284"/>
    <cellStyle name="標準 12 5 2 3 3 2 2" xfId="25099"/>
    <cellStyle name="標準 12 5 2 3 3 3" xfId="18692"/>
    <cellStyle name="標準 12 5 2 3 4" xfId="8102"/>
    <cellStyle name="標準 12 5 2 3 4 2" xfId="20917"/>
    <cellStyle name="標準 12 5 2 3 5" xfId="14510"/>
    <cellStyle name="標準 12 5 2 4" xfId="2685"/>
    <cellStyle name="標準 12 5 2 4 2" xfId="9108"/>
    <cellStyle name="標準 12 5 2 4 2 2" xfId="21923"/>
    <cellStyle name="標準 12 5 2 4 3" xfId="15516"/>
    <cellStyle name="標準 12 5 2 5" xfId="4849"/>
    <cellStyle name="標準 12 5 2 5 2" xfId="11262"/>
    <cellStyle name="標準 12 5 2 5 2 2" xfId="24077"/>
    <cellStyle name="標準 12 5 2 5 3" xfId="17670"/>
    <cellStyle name="標準 12 5 2 6" xfId="7006"/>
    <cellStyle name="標準 12 5 2 6 2" xfId="19821"/>
    <cellStyle name="標準 12 5 2 7" xfId="13414"/>
    <cellStyle name="標準 12 5 3" xfId="959"/>
    <cellStyle name="標準 12 5 3 2" xfId="1981"/>
    <cellStyle name="標準 12 5 3 2 2" xfId="4012"/>
    <cellStyle name="標準 12 5 3 2 2 2" xfId="10432"/>
    <cellStyle name="標準 12 5 3 2 2 2 2" xfId="23247"/>
    <cellStyle name="標準 12 5 3 2 2 3" xfId="16840"/>
    <cellStyle name="標準 12 5 3 2 3" xfId="6176"/>
    <cellStyle name="標準 12 5 3 2 3 2" xfId="12589"/>
    <cellStyle name="標準 12 5 3 2 3 2 2" xfId="25404"/>
    <cellStyle name="標準 12 5 3 2 3 3" xfId="18997"/>
    <cellStyle name="標準 12 5 3 2 4" xfId="8407"/>
    <cellStyle name="標準 12 5 3 2 4 2" xfId="21222"/>
    <cellStyle name="標準 12 5 3 2 5" xfId="14815"/>
    <cellStyle name="標準 12 5 3 3" xfId="2990"/>
    <cellStyle name="標準 12 5 3 3 2" xfId="9413"/>
    <cellStyle name="標準 12 5 3 3 2 2" xfId="22228"/>
    <cellStyle name="標準 12 5 3 3 3" xfId="15821"/>
    <cellStyle name="標準 12 5 3 4" xfId="5154"/>
    <cellStyle name="標準 12 5 3 4 2" xfId="11567"/>
    <cellStyle name="標準 12 5 3 4 2 2" xfId="24382"/>
    <cellStyle name="標準 12 5 3 4 3" xfId="17975"/>
    <cellStyle name="標準 12 5 3 5" xfId="7412"/>
    <cellStyle name="標準 12 5 3 5 2" xfId="20227"/>
    <cellStyle name="標準 12 5 3 6" xfId="13820"/>
    <cellStyle name="標準 12 5 4" xfId="1502"/>
    <cellStyle name="標準 12 5 4 2" xfId="3534"/>
    <cellStyle name="標準 12 5 4 2 2" xfId="9954"/>
    <cellStyle name="標準 12 5 4 2 2 2" xfId="22769"/>
    <cellStyle name="標準 12 5 4 2 3" xfId="16362"/>
    <cellStyle name="標準 12 5 4 3" xfId="5698"/>
    <cellStyle name="標準 12 5 4 3 2" xfId="12111"/>
    <cellStyle name="標準 12 5 4 3 2 2" xfId="24926"/>
    <cellStyle name="標準 12 5 4 3 3" xfId="18519"/>
    <cellStyle name="標準 12 5 4 4" xfId="7929"/>
    <cellStyle name="標準 12 5 4 4 2" xfId="20744"/>
    <cellStyle name="標準 12 5 4 5" xfId="14337"/>
    <cellStyle name="標準 12 5 5" xfId="2512"/>
    <cellStyle name="標準 12 5 5 2" xfId="8935"/>
    <cellStyle name="標準 12 5 5 2 2" xfId="21750"/>
    <cellStyle name="標準 12 5 5 3" xfId="15343"/>
    <cellStyle name="標準 12 5 6" xfId="4676"/>
    <cellStyle name="標準 12 5 6 2" xfId="11089"/>
    <cellStyle name="標準 12 5 6 2 2" xfId="23904"/>
    <cellStyle name="標準 12 5 6 3" xfId="17497"/>
    <cellStyle name="標準 12 5 7" xfId="6701"/>
    <cellStyle name="標準 12 5 7 2" xfId="19516"/>
    <cellStyle name="標準 12 5 8" xfId="13109"/>
    <cellStyle name="標準 12 6" xfId="160"/>
    <cellStyle name="標準 12 6 2" xfId="916"/>
    <cellStyle name="標準 12 6 2 2" xfId="1938"/>
    <cellStyle name="標準 12 6 2 2 2" xfId="3969"/>
    <cellStyle name="標準 12 6 2 2 2 2" xfId="10389"/>
    <cellStyle name="標準 12 6 2 2 2 2 2" xfId="23204"/>
    <cellStyle name="標準 12 6 2 2 2 3" xfId="16797"/>
    <cellStyle name="標準 12 6 2 2 3" xfId="6133"/>
    <cellStyle name="標準 12 6 2 2 3 2" xfId="12546"/>
    <cellStyle name="標準 12 6 2 2 3 2 2" xfId="25361"/>
    <cellStyle name="標準 12 6 2 2 3 3" xfId="18954"/>
    <cellStyle name="標準 12 6 2 2 4" xfId="8364"/>
    <cellStyle name="標準 12 6 2 2 4 2" xfId="21179"/>
    <cellStyle name="標準 12 6 2 2 5" xfId="14772"/>
    <cellStyle name="標準 12 6 2 3" xfId="2947"/>
    <cellStyle name="標準 12 6 2 3 2" xfId="9370"/>
    <cellStyle name="標準 12 6 2 3 2 2" xfId="22185"/>
    <cellStyle name="標準 12 6 2 3 3" xfId="15778"/>
    <cellStyle name="標準 12 6 2 4" xfId="5111"/>
    <cellStyle name="標準 12 6 2 4 2" xfId="11524"/>
    <cellStyle name="標準 12 6 2 4 2 2" xfId="24339"/>
    <cellStyle name="標準 12 6 2 4 3" xfId="17932"/>
    <cellStyle name="標準 12 6 2 5" xfId="7369"/>
    <cellStyle name="標準 12 6 2 5 2" xfId="20184"/>
    <cellStyle name="標準 12 6 2 6" xfId="13777"/>
    <cellStyle name="標準 12 6 3" xfId="1459"/>
    <cellStyle name="標準 12 6 3 2" xfId="3491"/>
    <cellStyle name="標準 12 6 3 2 2" xfId="9911"/>
    <cellStyle name="標準 12 6 3 2 2 2" xfId="22726"/>
    <cellStyle name="標準 12 6 3 2 3" xfId="16319"/>
    <cellStyle name="標準 12 6 3 3" xfId="5655"/>
    <cellStyle name="標準 12 6 3 3 2" xfId="12068"/>
    <cellStyle name="標準 12 6 3 3 2 2" xfId="24883"/>
    <cellStyle name="標準 12 6 3 3 3" xfId="18476"/>
    <cellStyle name="標準 12 6 3 4" xfId="7886"/>
    <cellStyle name="標準 12 6 3 4 2" xfId="20701"/>
    <cellStyle name="標準 12 6 3 5" xfId="14294"/>
    <cellStyle name="標準 12 6 4" xfId="2469"/>
    <cellStyle name="標準 12 6 4 2" xfId="8892"/>
    <cellStyle name="標準 12 6 4 2 2" xfId="21707"/>
    <cellStyle name="標準 12 6 4 3" xfId="15300"/>
    <cellStyle name="標準 12 6 5" xfId="4633"/>
    <cellStyle name="標準 12 6 5 2" xfId="11046"/>
    <cellStyle name="標準 12 6 5 2 2" xfId="23861"/>
    <cellStyle name="標準 12 6 5 3" xfId="17454"/>
    <cellStyle name="標準 12 6 6" xfId="6684"/>
    <cellStyle name="標準 12 6 6 2" xfId="19499"/>
    <cellStyle name="標準 12 6 7" xfId="13092"/>
    <cellStyle name="標準 12 7" xfId="508"/>
    <cellStyle name="標準 12 7 2" xfId="1093"/>
    <cellStyle name="標準 12 7 2 2" xfId="2133"/>
    <cellStyle name="標準 12 7 2 2 2" xfId="4164"/>
    <cellStyle name="標準 12 7 2 2 2 2" xfId="10584"/>
    <cellStyle name="標準 12 7 2 2 2 2 2" xfId="23399"/>
    <cellStyle name="標準 12 7 2 2 2 3" xfId="16992"/>
    <cellStyle name="標準 12 7 2 2 3" xfId="6328"/>
    <cellStyle name="標準 12 7 2 2 3 2" xfId="12741"/>
    <cellStyle name="標準 12 7 2 2 3 2 2" xfId="25556"/>
    <cellStyle name="標準 12 7 2 2 3 3" xfId="19149"/>
    <cellStyle name="標準 12 7 2 2 4" xfId="8559"/>
    <cellStyle name="標準 12 7 2 2 4 2" xfId="21374"/>
    <cellStyle name="標準 12 7 2 2 5" xfId="14967"/>
    <cellStyle name="標準 12 7 2 3" xfId="3142"/>
    <cellStyle name="標準 12 7 2 3 2" xfId="9565"/>
    <cellStyle name="標準 12 7 2 3 2 2" xfId="22380"/>
    <cellStyle name="標準 12 7 2 3 3" xfId="15973"/>
    <cellStyle name="標準 12 7 2 4" xfId="5306"/>
    <cellStyle name="標準 12 7 2 4 2" xfId="11719"/>
    <cellStyle name="標準 12 7 2 4 2 2" xfId="24534"/>
    <cellStyle name="標準 12 7 2 4 3" xfId="18127"/>
    <cellStyle name="標準 12 7 2 5" xfId="7546"/>
    <cellStyle name="標準 12 7 2 5 2" xfId="20361"/>
    <cellStyle name="標準 12 7 2 6" xfId="13954"/>
    <cellStyle name="標準 12 7 3" xfId="1651"/>
    <cellStyle name="標準 12 7 3 2" xfId="3682"/>
    <cellStyle name="標準 12 7 3 2 2" xfId="10102"/>
    <cellStyle name="標準 12 7 3 2 2 2" xfId="22917"/>
    <cellStyle name="標準 12 7 3 2 3" xfId="16510"/>
    <cellStyle name="標準 12 7 3 3" xfId="5846"/>
    <cellStyle name="標準 12 7 3 3 2" xfId="12259"/>
    <cellStyle name="標準 12 7 3 3 2 2" xfId="25074"/>
    <cellStyle name="標準 12 7 3 3 3" xfId="18667"/>
    <cellStyle name="標準 12 7 3 4" xfId="8077"/>
    <cellStyle name="標準 12 7 3 4 2" xfId="20892"/>
    <cellStyle name="標準 12 7 3 5" xfId="14485"/>
    <cellStyle name="標準 12 7 4" xfId="2660"/>
    <cellStyle name="標準 12 7 4 2" xfId="9083"/>
    <cellStyle name="標準 12 7 4 2 2" xfId="21898"/>
    <cellStyle name="標準 12 7 4 3" xfId="15491"/>
    <cellStyle name="標準 12 7 5" xfId="4824"/>
    <cellStyle name="標準 12 7 5 2" xfId="11237"/>
    <cellStyle name="標準 12 7 5 2 2" xfId="24052"/>
    <cellStyle name="標準 12 7 5 3" xfId="17645"/>
    <cellStyle name="標準 12 7 6" xfId="6985"/>
    <cellStyle name="標準 12 7 6 2" xfId="19800"/>
    <cellStyle name="標準 12 7 7" xfId="13393"/>
    <cellStyle name="標準 12 8" xfId="736"/>
    <cellStyle name="標準 12 8 2" xfId="869"/>
    <cellStyle name="標準 12 8 2 2" xfId="1891"/>
    <cellStyle name="標準 12 8 2 2 2" xfId="3922"/>
    <cellStyle name="標準 12 8 2 2 2 2" xfId="10342"/>
    <cellStyle name="標準 12 8 2 2 2 2 2" xfId="23157"/>
    <cellStyle name="標準 12 8 2 2 2 3" xfId="16750"/>
    <cellStyle name="標準 12 8 2 2 3" xfId="6086"/>
    <cellStyle name="標準 12 8 2 2 3 2" xfId="12499"/>
    <cellStyle name="標準 12 8 2 2 3 2 2" xfId="25314"/>
    <cellStyle name="標準 12 8 2 2 3 3" xfId="18907"/>
    <cellStyle name="標準 12 8 2 2 4" xfId="8317"/>
    <cellStyle name="標準 12 8 2 2 4 2" xfId="21132"/>
    <cellStyle name="標準 12 8 2 2 5" xfId="14725"/>
    <cellStyle name="標準 12 8 2 3" xfId="2900"/>
    <cellStyle name="標準 12 8 2 3 2" xfId="9323"/>
    <cellStyle name="標準 12 8 2 3 2 2" xfId="22138"/>
    <cellStyle name="標準 12 8 2 3 3" xfId="15731"/>
    <cellStyle name="標準 12 8 2 4" xfId="5064"/>
    <cellStyle name="標準 12 8 2 4 2" xfId="11477"/>
    <cellStyle name="標準 12 8 2 4 2 2" xfId="24292"/>
    <cellStyle name="標準 12 8 2 4 3" xfId="17885"/>
    <cellStyle name="標準 12 8 2 5" xfId="7322"/>
    <cellStyle name="標準 12 8 2 5 2" xfId="20137"/>
    <cellStyle name="標準 12 8 2 6" xfId="13730"/>
    <cellStyle name="標準 12 8 3" xfId="1412"/>
    <cellStyle name="標準 12 8 3 2" xfId="3444"/>
    <cellStyle name="標準 12 8 3 2 2" xfId="9864"/>
    <cellStyle name="標準 12 8 3 2 2 2" xfId="22679"/>
    <cellStyle name="標準 12 8 3 2 3" xfId="16272"/>
    <cellStyle name="標準 12 8 3 3" xfId="5608"/>
    <cellStyle name="標準 12 8 3 3 2" xfId="12021"/>
    <cellStyle name="標準 12 8 3 3 2 2" xfId="24836"/>
    <cellStyle name="標準 12 8 3 3 3" xfId="18429"/>
    <cellStyle name="標準 12 8 3 4" xfId="7839"/>
    <cellStyle name="標準 12 8 3 4 2" xfId="20654"/>
    <cellStyle name="標準 12 8 3 5" xfId="14247"/>
    <cellStyle name="標準 12 8 4" xfId="2422"/>
    <cellStyle name="標準 12 8 4 2" xfId="8845"/>
    <cellStyle name="標準 12 8 4 2 2" xfId="21660"/>
    <cellStyle name="標準 12 8 4 3" xfId="15253"/>
    <cellStyle name="標準 12 8 5" xfId="4586"/>
    <cellStyle name="標準 12 8 5 2" xfId="10999"/>
    <cellStyle name="標準 12 8 5 2 2" xfId="23814"/>
    <cellStyle name="標準 12 8 5 3" xfId="17407"/>
    <cellStyle name="標準 12 8 6" xfId="7190"/>
    <cellStyle name="標準 12 8 6 2" xfId="20005"/>
    <cellStyle name="標準 12 8 7" xfId="13598"/>
    <cellStyle name="標準 12 9" xfId="797"/>
    <cellStyle name="標準 12 9 2" xfId="1257"/>
    <cellStyle name="標準 12 9 2 2" xfId="2297"/>
    <cellStyle name="標準 12 9 2 2 2" xfId="4328"/>
    <cellStyle name="標準 12 9 2 2 2 2" xfId="10748"/>
    <cellStyle name="標準 12 9 2 2 2 2 2" xfId="23563"/>
    <cellStyle name="標準 12 9 2 2 2 3" xfId="17156"/>
    <cellStyle name="標準 12 9 2 2 3" xfId="6492"/>
    <cellStyle name="標準 12 9 2 2 3 2" xfId="12905"/>
    <cellStyle name="標準 12 9 2 2 3 2 2" xfId="25720"/>
    <cellStyle name="標準 12 9 2 2 3 3" xfId="19313"/>
    <cellStyle name="標準 12 9 2 2 4" xfId="8723"/>
    <cellStyle name="標準 12 9 2 2 4 2" xfId="21538"/>
    <cellStyle name="標準 12 9 2 2 5" xfId="15131"/>
    <cellStyle name="標準 12 9 2 3" xfId="3306"/>
    <cellStyle name="標準 12 9 2 3 2" xfId="9729"/>
    <cellStyle name="標準 12 9 2 3 2 2" xfId="22544"/>
    <cellStyle name="標準 12 9 2 3 3" xfId="16137"/>
    <cellStyle name="標準 12 9 2 4" xfId="5470"/>
    <cellStyle name="標準 12 9 2 4 2" xfId="11883"/>
    <cellStyle name="標準 12 9 2 4 2 2" xfId="24698"/>
    <cellStyle name="標準 12 9 2 4 3" xfId="18291"/>
    <cellStyle name="標準 12 9 2 5" xfId="7710"/>
    <cellStyle name="標準 12 9 2 5 2" xfId="20525"/>
    <cellStyle name="標準 12 9 2 6" xfId="14118"/>
    <cellStyle name="標準 12 9 3" xfId="1815"/>
    <cellStyle name="標準 12 9 3 2" xfId="3846"/>
    <cellStyle name="標準 12 9 3 2 2" xfId="10266"/>
    <cellStyle name="標準 12 9 3 2 2 2" xfId="23081"/>
    <cellStyle name="標準 12 9 3 2 3" xfId="16674"/>
    <cellStyle name="標準 12 9 3 3" xfId="6010"/>
    <cellStyle name="標準 12 9 3 3 2" xfId="12423"/>
    <cellStyle name="標準 12 9 3 3 2 2" xfId="25238"/>
    <cellStyle name="標準 12 9 3 3 3" xfId="18831"/>
    <cellStyle name="標準 12 9 3 4" xfId="8241"/>
    <cellStyle name="標準 12 9 3 4 2" xfId="21056"/>
    <cellStyle name="標準 12 9 3 5" xfId="14649"/>
    <cellStyle name="標準 12 9 4" xfId="2824"/>
    <cellStyle name="標準 12 9 4 2" xfId="9247"/>
    <cellStyle name="標準 12 9 4 2 2" xfId="22062"/>
    <cellStyle name="標準 12 9 4 3" xfId="15655"/>
    <cellStyle name="標準 12 9 5" xfId="4988"/>
    <cellStyle name="標準 12 9 5 2" xfId="11401"/>
    <cellStyle name="標準 12 9 5 2 2" xfId="24216"/>
    <cellStyle name="標準 12 9 5 3" xfId="17809"/>
    <cellStyle name="標準 12 9 6" xfId="7250"/>
    <cellStyle name="標準 12 9 6 2" xfId="20065"/>
    <cellStyle name="標準 12 9 7" xfId="13658"/>
    <cellStyle name="標準 13" xfId="114"/>
    <cellStyle name="標準 13 10" xfId="663"/>
    <cellStyle name="標準 13 10 2" xfId="6600"/>
    <cellStyle name="標準 13 10 2 2" xfId="13012"/>
    <cellStyle name="標準 13 10 2 2 2" xfId="25827"/>
    <cellStyle name="標準 13 10 2 3" xfId="19420"/>
    <cellStyle name="標準 13 11" xfId="6664"/>
    <cellStyle name="標準 13 11 2" xfId="19479"/>
    <cellStyle name="標準 13 12" xfId="13072"/>
    <cellStyle name="標準 13 2" xfId="299"/>
    <cellStyle name="標準 13 2 2" xfId="1107"/>
    <cellStyle name="標準 13 2 2 2" xfId="2147"/>
    <cellStyle name="標準 13 2 2 2 2" xfId="4178"/>
    <cellStyle name="標準 13 2 2 2 2 2" xfId="10598"/>
    <cellStyle name="標準 13 2 2 2 2 2 2" xfId="23413"/>
    <cellStyle name="標準 13 2 2 2 2 3" xfId="17006"/>
    <cellStyle name="標準 13 2 2 2 3" xfId="6342"/>
    <cellStyle name="標準 13 2 2 2 3 2" xfId="12755"/>
    <cellStyle name="標準 13 2 2 2 3 2 2" xfId="25570"/>
    <cellStyle name="標準 13 2 2 2 3 3" xfId="19163"/>
    <cellStyle name="標準 13 2 2 2 4" xfId="8573"/>
    <cellStyle name="標準 13 2 2 2 4 2" xfId="21388"/>
    <cellStyle name="標準 13 2 2 2 5" xfId="14981"/>
    <cellStyle name="標準 13 2 2 3" xfId="3156"/>
    <cellStyle name="標準 13 2 2 3 2" xfId="9579"/>
    <cellStyle name="標準 13 2 2 3 2 2" xfId="22394"/>
    <cellStyle name="標準 13 2 2 3 3" xfId="15987"/>
    <cellStyle name="標準 13 2 2 4" xfId="5320"/>
    <cellStyle name="標準 13 2 2 4 2" xfId="11733"/>
    <cellStyle name="標準 13 2 2 4 2 2" xfId="24548"/>
    <cellStyle name="標準 13 2 2 4 3" xfId="18141"/>
    <cellStyle name="標準 13 2 2 5" xfId="7560"/>
    <cellStyle name="標準 13 2 2 5 2" xfId="20375"/>
    <cellStyle name="標準 13 2 2 6" xfId="13968"/>
    <cellStyle name="標準 13 2 3" xfId="1665"/>
    <cellStyle name="標準 13 2 3 2" xfId="3696"/>
    <cellStyle name="標準 13 2 3 2 2" xfId="10116"/>
    <cellStyle name="標準 13 2 3 2 2 2" xfId="22931"/>
    <cellStyle name="標準 13 2 3 2 3" xfId="16524"/>
    <cellStyle name="標準 13 2 3 3" xfId="5860"/>
    <cellStyle name="標準 13 2 3 3 2" xfId="12273"/>
    <cellStyle name="標準 13 2 3 3 2 2" xfId="25088"/>
    <cellStyle name="標準 13 2 3 3 3" xfId="18681"/>
    <cellStyle name="標準 13 2 3 4" xfId="8091"/>
    <cellStyle name="標準 13 2 3 4 2" xfId="20906"/>
    <cellStyle name="標準 13 2 3 5" xfId="14499"/>
    <cellStyle name="標準 13 2 4" xfId="2674"/>
    <cellStyle name="標準 13 2 4 2" xfId="9097"/>
    <cellStyle name="標準 13 2 4 2 2" xfId="21912"/>
    <cellStyle name="標準 13 2 4 3" xfId="15505"/>
    <cellStyle name="標準 13 2 5" xfId="4838"/>
    <cellStyle name="標準 13 2 5 2" xfId="11251"/>
    <cellStyle name="標準 13 2 5 2 2" xfId="24066"/>
    <cellStyle name="標準 13 2 5 3" xfId="17659"/>
    <cellStyle name="標準 13 2 6" xfId="6628"/>
    <cellStyle name="標準 13 2 6 2" xfId="13039"/>
    <cellStyle name="標準 13 2 6 2 2" xfId="25854"/>
    <cellStyle name="標準 13 2 6 3" xfId="19447"/>
    <cellStyle name="標準 13 2 7" xfId="6790"/>
    <cellStyle name="標準 13 2 7 2" xfId="19605"/>
    <cellStyle name="標準 13 2 8" xfId="13198"/>
    <cellStyle name="標準 13 3" xfId="384"/>
    <cellStyle name="標準 13 3 2" xfId="1881"/>
    <cellStyle name="標準 13 3 2 2" xfId="3912"/>
    <cellStyle name="標準 13 3 2 2 2" xfId="10332"/>
    <cellStyle name="標準 13 3 2 2 2 2" xfId="23147"/>
    <cellStyle name="標準 13 3 2 2 3" xfId="16740"/>
    <cellStyle name="標準 13 3 2 3" xfId="6076"/>
    <cellStyle name="標準 13 3 2 3 2" xfId="12489"/>
    <cellStyle name="標準 13 3 2 3 2 2" xfId="25304"/>
    <cellStyle name="標準 13 3 2 3 3" xfId="18897"/>
    <cellStyle name="標準 13 3 2 4" xfId="8307"/>
    <cellStyle name="標準 13 3 2 4 2" xfId="21122"/>
    <cellStyle name="標準 13 3 2 5" xfId="14715"/>
    <cellStyle name="標準 13 3 3" xfId="2890"/>
    <cellStyle name="標準 13 3 3 2" xfId="9313"/>
    <cellStyle name="標準 13 3 3 2 2" xfId="22128"/>
    <cellStyle name="標準 13 3 3 3" xfId="15721"/>
    <cellStyle name="標準 13 3 4" xfId="5054"/>
    <cellStyle name="標準 13 3 4 2" xfId="11467"/>
    <cellStyle name="標準 13 3 4 2 2" xfId="24282"/>
    <cellStyle name="標準 13 3 4 3" xfId="17875"/>
    <cellStyle name="標準 13 3 5" xfId="6875"/>
    <cellStyle name="標準 13 3 5 2" xfId="19690"/>
    <cellStyle name="標準 13 3 6" xfId="13283"/>
    <cellStyle name="標準 13 4" xfId="1378"/>
    <cellStyle name="標準 13 4 2" xfId="3410"/>
    <cellStyle name="標準 13 4 2 2" xfId="5574"/>
    <cellStyle name="標準 13 4 2 2 2" xfId="11987"/>
    <cellStyle name="標準 13 4 2 2 2 2" xfId="24802"/>
    <cellStyle name="標準 13 4 2 2 3" xfId="18395"/>
    <cellStyle name="標準 13 4 2 3" xfId="9830"/>
    <cellStyle name="標準 13 4 2 3 2" xfId="22645"/>
    <cellStyle name="標準 13 4 2 4" xfId="16238"/>
    <cellStyle name="標準 13 4 3" xfId="2388"/>
    <cellStyle name="標準 13 4 3 2" xfId="8811"/>
    <cellStyle name="標準 13 4 3 2 2" xfId="21626"/>
    <cellStyle name="標準 13 4 3 3" xfId="15219"/>
    <cellStyle name="標準 13 4 4" xfId="4552"/>
    <cellStyle name="標準 13 4 4 2" xfId="10965"/>
    <cellStyle name="標準 13 4 4 2 2" xfId="23780"/>
    <cellStyle name="標準 13 4 4 3" xfId="17373"/>
    <cellStyle name="標準 13 4 5" xfId="7805"/>
    <cellStyle name="標準 13 4 5 2" xfId="20620"/>
    <cellStyle name="標準 13 4 6" xfId="14213"/>
    <cellStyle name="標準 13 5" xfId="1312"/>
    <cellStyle name="標準 13 5 2" xfId="3359"/>
    <cellStyle name="標準 13 5 2 2" xfId="9782"/>
    <cellStyle name="標準 13 5 2 2 2" xfId="22597"/>
    <cellStyle name="標準 13 5 2 3" xfId="16190"/>
    <cellStyle name="標準 13 5 3" xfId="4501"/>
    <cellStyle name="標準 13 5 3 2" xfId="10914"/>
    <cellStyle name="標準 13 5 3 2 2" xfId="23729"/>
    <cellStyle name="標準 13 5 3 3" xfId="17322"/>
    <cellStyle name="標準 13 5 4" xfId="7760"/>
    <cellStyle name="標準 13 5 4 2" xfId="20575"/>
    <cellStyle name="標準 13 5 5" xfId="14168"/>
    <cellStyle name="標準 13 6" xfId="2335"/>
    <cellStyle name="標準 13 6 2" xfId="5523"/>
    <cellStyle name="標準 13 6 2 2" xfId="11936"/>
    <cellStyle name="標準 13 6 2 2 2" xfId="24751"/>
    <cellStyle name="標準 13 6 2 3" xfId="18344"/>
    <cellStyle name="標準 13 6 3" xfId="8758"/>
    <cellStyle name="標準 13 6 3 2" xfId="21573"/>
    <cellStyle name="標準 13 6 4" xfId="15166"/>
    <cellStyle name="標準 13 7" xfId="4467"/>
    <cellStyle name="標準 13 7 2" xfId="10881"/>
    <cellStyle name="標準 13 7 2 2" xfId="23696"/>
    <cellStyle name="標準 13 7 3" xfId="17289"/>
    <cellStyle name="標準 13 8" xfId="710"/>
    <cellStyle name="標準 13 8 2" xfId="7167"/>
    <cellStyle name="標準 13 8 2 2" xfId="19982"/>
    <cellStyle name="標準 13 8 3" xfId="13575"/>
    <cellStyle name="標準 13 9" xfId="6571"/>
    <cellStyle name="標準 13 9 2" xfId="12984"/>
    <cellStyle name="標準 13 9 2 2" xfId="25799"/>
    <cellStyle name="標準 13 9 3" xfId="19392"/>
    <cellStyle name="標準 14" xfId="256"/>
    <cellStyle name="標準 14 2" xfId="1064"/>
    <cellStyle name="標準 14 2 2" xfId="2104"/>
    <cellStyle name="標準 14 2 2 2" xfId="4135"/>
    <cellStyle name="標準 14 2 2 2 2" xfId="10555"/>
    <cellStyle name="標準 14 2 2 2 2 2" xfId="23370"/>
    <cellStyle name="標準 14 2 2 2 3" xfId="16963"/>
    <cellStyle name="標準 14 2 2 3" xfId="6299"/>
    <cellStyle name="標準 14 2 2 3 2" xfId="12712"/>
    <cellStyle name="標準 14 2 2 3 2 2" xfId="25527"/>
    <cellStyle name="標準 14 2 2 3 3" xfId="19120"/>
    <cellStyle name="標準 14 2 2 4" xfId="8530"/>
    <cellStyle name="標準 14 2 2 4 2" xfId="21345"/>
    <cellStyle name="標準 14 2 2 5" xfId="14938"/>
    <cellStyle name="標準 14 2 3" xfId="3113"/>
    <cellStyle name="標準 14 2 3 2" xfId="9536"/>
    <cellStyle name="標準 14 2 3 2 2" xfId="22351"/>
    <cellStyle name="標準 14 2 3 3" xfId="15944"/>
    <cellStyle name="標準 14 2 4" xfId="5277"/>
    <cellStyle name="標準 14 2 4 2" xfId="11690"/>
    <cellStyle name="標準 14 2 4 2 2" xfId="24505"/>
    <cellStyle name="標準 14 2 4 3" xfId="18098"/>
    <cellStyle name="標準 14 2 5" xfId="7517"/>
    <cellStyle name="標準 14 2 5 2" xfId="20332"/>
    <cellStyle name="標準 14 2 6" xfId="13925"/>
    <cellStyle name="標準 14 3" xfId="1339"/>
    <cellStyle name="標準 14 3 2" xfId="3376"/>
    <cellStyle name="標準 14 3 2 2" xfId="9796"/>
    <cellStyle name="標準 14 3 2 2 2" xfId="22611"/>
    <cellStyle name="標準 14 3 2 3" xfId="16204"/>
    <cellStyle name="標準 14 3 3" xfId="5537"/>
    <cellStyle name="標準 14 3 3 2" xfId="11950"/>
    <cellStyle name="標準 14 3 3 2 2" xfId="24765"/>
    <cellStyle name="標準 14 3 3 3" xfId="18358"/>
    <cellStyle name="標準 14 3 4" xfId="7774"/>
    <cellStyle name="標準 14 3 4 2" xfId="20589"/>
    <cellStyle name="標準 14 3 5" xfId="14182"/>
    <cellStyle name="標準 14 4" xfId="2353"/>
    <cellStyle name="標準 14 4 2" xfId="8776"/>
    <cellStyle name="標準 14 4 2 2" xfId="21591"/>
    <cellStyle name="標準 14 4 3" xfId="15184"/>
    <cellStyle name="標準 14 5" xfId="4515"/>
    <cellStyle name="標準 14 5 2" xfId="10928"/>
    <cellStyle name="標準 14 5 2 2" xfId="23743"/>
    <cellStyle name="標準 14 5 3" xfId="17336"/>
    <cellStyle name="標準 14 6" xfId="792"/>
    <cellStyle name="標準 14 6 2" xfId="7245"/>
    <cellStyle name="標準 14 6 2 2" xfId="20060"/>
    <cellStyle name="標準 14 6 3" xfId="13653"/>
    <cellStyle name="標準 14 7" xfId="6573"/>
    <cellStyle name="標準 14 7 2" xfId="12986"/>
    <cellStyle name="標準 14 7 2 2" xfId="25801"/>
    <cellStyle name="標準 14 7 3" xfId="19394"/>
    <cellStyle name="標準 14 8" xfId="427"/>
    <cellStyle name="標準 14 8 2" xfId="6910"/>
    <cellStyle name="標準 14 8 2 2" xfId="19725"/>
    <cellStyle name="標準 14 8 3" xfId="13318"/>
    <cellStyle name="標準 15" xfId="243"/>
    <cellStyle name="標準 15 2" xfId="1252"/>
    <cellStyle name="標準 15 2 2" xfId="2292"/>
    <cellStyle name="標準 15 2 2 2" xfId="4323"/>
    <cellStyle name="標準 15 2 2 2 2" xfId="10743"/>
    <cellStyle name="標準 15 2 2 2 2 2" xfId="23558"/>
    <cellStyle name="標準 15 2 2 2 3" xfId="17151"/>
    <cellStyle name="標準 15 2 2 3" xfId="6487"/>
    <cellStyle name="標準 15 2 2 3 2" xfId="12900"/>
    <cellStyle name="標準 15 2 2 3 2 2" xfId="25715"/>
    <cellStyle name="標準 15 2 2 3 3" xfId="19308"/>
    <cellStyle name="標準 15 2 2 4" xfId="8718"/>
    <cellStyle name="標準 15 2 2 4 2" xfId="21533"/>
    <cellStyle name="標準 15 2 2 5" xfId="15126"/>
    <cellStyle name="標準 15 2 3" xfId="3301"/>
    <cellStyle name="標準 15 2 3 2" xfId="9724"/>
    <cellStyle name="標準 15 2 3 2 2" xfId="22539"/>
    <cellStyle name="標準 15 2 3 3" xfId="16132"/>
    <cellStyle name="標準 15 2 4" xfId="5465"/>
    <cellStyle name="標準 15 2 4 2" xfId="11878"/>
    <cellStyle name="標準 15 2 4 2 2" xfId="24693"/>
    <cellStyle name="標準 15 2 4 3" xfId="18286"/>
    <cellStyle name="標準 15 2 5" xfId="7705"/>
    <cellStyle name="標準 15 2 5 2" xfId="20520"/>
    <cellStyle name="標準 15 2 6" xfId="14113"/>
    <cellStyle name="標準 15 3" xfId="1810"/>
    <cellStyle name="標準 15 3 2" xfId="3841"/>
    <cellStyle name="標準 15 3 2 2" xfId="10261"/>
    <cellStyle name="標準 15 3 2 2 2" xfId="23076"/>
    <cellStyle name="標準 15 3 2 3" xfId="16669"/>
    <cellStyle name="標準 15 3 3" xfId="6005"/>
    <cellStyle name="標準 15 3 3 2" xfId="12418"/>
    <cellStyle name="標準 15 3 3 2 2" xfId="25233"/>
    <cellStyle name="標準 15 3 3 3" xfId="18826"/>
    <cellStyle name="標準 15 3 4" xfId="8236"/>
    <cellStyle name="標準 15 3 4 2" xfId="21051"/>
    <cellStyle name="標準 15 3 5" xfId="14644"/>
    <cellStyle name="標準 15 4" xfId="2819"/>
    <cellStyle name="標準 15 4 2" xfId="9242"/>
    <cellStyle name="標準 15 4 2 2" xfId="22057"/>
    <cellStyle name="標準 15 4 3" xfId="15650"/>
    <cellStyle name="標準 15 5" xfId="4983"/>
    <cellStyle name="標準 15 5 2" xfId="11396"/>
    <cellStyle name="標準 15 5 2 2" xfId="24211"/>
    <cellStyle name="標準 15 5 3" xfId="17804"/>
    <cellStyle name="標準 15 6" xfId="6601"/>
    <cellStyle name="標準 15 6 2" xfId="13013"/>
    <cellStyle name="標準 15 6 2 2" xfId="25828"/>
    <cellStyle name="標準 15 6 3" xfId="19421"/>
    <cellStyle name="標準 15 7" xfId="6744"/>
    <cellStyle name="標準 15 7 2" xfId="19559"/>
    <cellStyle name="標準 15 8" xfId="13152"/>
    <cellStyle name="標準 16" xfId="1283"/>
    <cellStyle name="標準 16 2" xfId="3331"/>
    <cellStyle name="標準 16 2 2" xfId="9754"/>
    <cellStyle name="標準 16 2 2 2" xfId="22569"/>
    <cellStyle name="標準 16 2 3" xfId="16162"/>
    <cellStyle name="標準 16 3" xfId="5495"/>
    <cellStyle name="標準 16 3 2" xfId="11908"/>
    <cellStyle name="標準 16 3 2 2" xfId="24723"/>
    <cellStyle name="標準 16 3 3" xfId="18316"/>
    <cellStyle name="標準 16 4" xfId="6630"/>
    <cellStyle name="標準 16 5" xfId="7735"/>
    <cellStyle name="標準 16 5 2" xfId="20550"/>
    <cellStyle name="標準 16 6" xfId="14143"/>
    <cellStyle name="標準 17" xfId="6641"/>
    <cellStyle name="標準 17 2" xfId="19456"/>
    <cellStyle name="標準 18" xfId="35"/>
    <cellStyle name="標準 2" xfId="36"/>
    <cellStyle name="標準 2 2" xfId="40"/>
    <cellStyle name="標準 2 2 2" xfId="129"/>
    <cellStyle name="標準 2 2 2 2" xfId="460"/>
    <cellStyle name="標準 2 2 2 3" xfId="391"/>
    <cellStyle name="標準 2 2 2 4" xfId="400"/>
    <cellStyle name="標準 2 2 2 5" xfId="1324"/>
    <cellStyle name="標準 2 2 3" xfId="134"/>
    <cellStyle name="標準 2 2 3 2" xfId="1334"/>
    <cellStyle name="標準 2 2 3 3" xfId="1323"/>
    <cellStyle name="標準 2 2 4" xfId="132"/>
    <cellStyle name="標準 2 3" xfId="127"/>
    <cellStyle name="標準 2 3 2" xfId="423"/>
    <cellStyle name="標準 2 3 3" xfId="4355"/>
    <cellStyle name="標準 2 3 3 2" xfId="10774"/>
    <cellStyle name="標準 2 3 3 2 2" xfId="23589"/>
    <cellStyle name="標準 2 3 3 3" xfId="17182"/>
    <cellStyle name="標準 2 3 4" xfId="126"/>
    <cellStyle name="標準 2 3 4 2" xfId="6676"/>
    <cellStyle name="標準 2 3 4 2 2" xfId="19491"/>
    <cellStyle name="標準 2 3 4 3" xfId="13084"/>
    <cellStyle name="標準 2 4" xfId="140"/>
    <cellStyle name="標準 2 4 10" xfId="1297"/>
    <cellStyle name="標準 2 4 10 2" xfId="3345"/>
    <cellStyle name="標準 2 4 10 2 2" xfId="9768"/>
    <cellStyle name="標準 2 4 10 2 2 2" xfId="22583"/>
    <cellStyle name="標準 2 4 10 2 3" xfId="16176"/>
    <cellStyle name="標準 2 4 10 3" xfId="4499"/>
    <cellStyle name="標準 2 4 10 3 2" xfId="10912"/>
    <cellStyle name="標準 2 4 10 3 2 2" xfId="23727"/>
    <cellStyle name="標準 2 4 10 3 3" xfId="17320"/>
    <cellStyle name="標準 2 4 10 4" xfId="7746"/>
    <cellStyle name="標準 2 4 10 4 2" xfId="20561"/>
    <cellStyle name="標準 2 4 10 5" xfId="14154"/>
    <cellStyle name="標準 2 4 11" xfId="2333"/>
    <cellStyle name="標準 2 4 11 2" xfId="5509"/>
    <cellStyle name="標準 2 4 11 2 2" xfId="11922"/>
    <cellStyle name="標準 2 4 11 2 2 2" xfId="24737"/>
    <cellStyle name="標準 2 4 11 2 3" xfId="18330"/>
    <cellStyle name="標準 2 4 11 3" xfId="8756"/>
    <cellStyle name="標準 2 4 11 3 2" xfId="21571"/>
    <cellStyle name="標準 2 4 11 4" xfId="15164"/>
    <cellStyle name="標準 2 4 12" xfId="4465"/>
    <cellStyle name="標準 2 4 12 2" xfId="10879"/>
    <cellStyle name="標準 2 4 12 2 2" xfId="23694"/>
    <cellStyle name="標準 2 4 12 3" xfId="17287"/>
    <cellStyle name="標準 2 4 13" xfId="690"/>
    <cellStyle name="標準 2 4 13 2" xfId="7150"/>
    <cellStyle name="標準 2 4 13 2 2" xfId="19965"/>
    <cellStyle name="標準 2 4 13 3" xfId="13558"/>
    <cellStyle name="標準 2 4 14" xfId="6541"/>
    <cellStyle name="標準 2 4 14 2" xfId="12954"/>
    <cellStyle name="標準 2 4 14 2 2" xfId="25769"/>
    <cellStyle name="標準 2 4 14 3" xfId="19362"/>
    <cellStyle name="標準 2 4 15" xfId="6579"/>
    <cellStyle name="標準 2 4 15 2" xfId="12992"/>
    <cellStyle name="標準 2 4 15 2 2" xfId="25807"/>
    <cellStyle name="標準 2 4 15 3" xfId="19400"/>
    <cellStyle name="標準 2 4 16" xfId="6678"/>
    <cellStyle name="標準 2 4 16 2" xfId="19493"/>
    <cellStyle name="標準 2 4 17" xfId="13086"/>
    <cellStyle name="標準 2 4 2" xfId="228"/>
    <cellStyle name="標準 2 4 2 10" xfId="6608"/>
    <cellStyle name="標準 2 4 2 10 2" xfId="13019"/>
    <cellStyle name="標準 2 4 2 10 2 2" xfId="25834"/>
    <cellStyle name="標準 2 4 2 10 3" xfId="19427"/>
    <cellStyle name="標準 2 4 2 11" xfId="6733"/>
    <cellStyle name="標準 2 4 2 11 2" xfId="19548"/>
    <cellStyle name="標準 2 4 2 12" xfId="13141"/>
    <cellStyle name="標準 2 4 2 2" xfId="319"/>
    <cellStyle name="標準 2 4 2 2 2" xfId="1114"/>
    <cellStyle name="標準 2 4 2 2 2 2" xfId="2154"/>
    <cellStyle name="標準 2 4 2 2 2 2 2" xfId="4185"/>
    <cellStyle name="標準 2 4 2 2 2 2 2 2" xfId="10605"/>
    <cellStyle name="標準 2 4 2 2 2 2 2 2 2" xfId="23420"/>
    <cellStyle name="標準 2 4 2 2 2 2 2 3" xfId="17013"/>
    <cellStyle name="標準 2 4 2 2 2 2 3" xfId="6349"/>
    <cellStyle name="標準 2 4 2 2 2 2 3 2" xfId="12762"/>
    <cellStyle name="標準 2 4 2 2 2 2 3 2 2" xfId="25577"/>
    <cellStyle name="標準 2 4 2 2 2 2 3 3" xfId="19170"/>
    <cellStyle name="標準 2 4 2 2 2 2 4" xfId="8580"/>
    <cellStyle name="標準 2 4 2 2 2 2 4 2" xfId="21395"/>
    <cellStyle name="標準 2 4 2 2 2 2 5" xfId="14988"/>
    <cellStyle name="標準 2 4 2 2 2 3" xfId="3163"/>
    <cellStyle name="標準 2 4 2 2 2 3 2" xfId="9586"/>
    <cellStyle name="標準 2 4 2 2 2 3 2 2" xfId="22401"/>
    <cellStyle name="標準 2 4 2 2 2 3 3" xfId="15994"/>
    <cellStyle name="標準 2 4 2 2 2 4" xfId="5327"/>
    <cellStyle name="標準 2 4 2 2 2 4 2" xfId="11740"/>
    <cellStyle name="標準 2 4 2 2 2 4 2 2" xfId="24555"/>
    <cellStyle name="標準 2 4 2 2 2 4 3" xfId="18148"/>
    <cellStyle name="標準 2 4 2 2 2 5" xfId="7567"/>
    <cellStyle name="標準 2 4 2 2 2 5 2" xfId="20382"/>
    <cellStyle name="標準 2 4 2 2 2 6" xfId="13975"/>
    <cellStyle name="標準 2 4 2 2 3" xfId="1672"/>
    <cellStyle name="標準 2 4 2 2 3 2" xfId="3703"/>
    <cellStyle name="標準 2 4 2 2 3 2 2" xfId="10123"/>
    <cellStyle name="標準 2 4 2 2 3 2 2 2" xfId="22938"/>
    <cellStyle name="標準 2 4 2 2 3 2 3" xfId="16531"/>
    <cellStyle name="標準 2 4 2 2 3 3" xfId="5867"/>
    <cellStyle name="標準 2 4 2 2 3 3 2" xfId="12280"/>
    <cellStyle name="標準 2 4 2 2 3 3 2 2" xfId="25095"/>
    <cellStyle name="標準 2 4 2 2 3 3 3" xfId="18688"/>
    <cellStyle name="標準 2 4 2 2 3 4" xfId="8098"/>
    <cellStyle name="標準 2 4 2 2 3 4 2" xfId="20913"/>
    <cellStyle name="標準 2 4 2 2 3 5" xfId="14506"/>
    <cellStyle name="標準 2 4 2 2 4" xfId="2681"/>
    <cellStyle name="標準 2 4 2 2 4 2" xfId="9104"/>
    <cellStyle name="標準 2 4 2 2 4 2 2" xfId="21919"/>
    <cellStyle name="標準 2 4 2 2 4 3" xfId="15512"/>
    <cellStyle name="標準 2 4 2 2 5" xfId="4845"/>
    <cellStyle name="標準 2 4 2 2 5 2" xfId="11258"/>
    <cellStyle name="標準 2 4 2 2 5 2 2" xfId="24073"/>
    <cellStyle name="標準 2 4 2 2 5 3" xfId="17666"/>
    <cellStyle name="標準 2 4 2 2 6" xfId="6810"/>
    <cellStyle name="標準 2 4 2 2 6 2" xfId="19625"/>
    <cellStyle name="標準 2 4 2 2 7" xfId="13218"/>
    <cellStyle name="標準 2 4 2 3" xfId="381"/>
    <cellStyle name="標準 2 4 2 3 2" xfId="1887"/>
    <cellStyle name="標準 2 4 2 3 2 2" xfId="3918"/>
    <cellStyle name="標準 2 4 2 3 2 2 2" xfId="10338"/>
    <cellStyle name="標準 2 4 2 3 2 2 2 2" xfId="23153"/>
    <cellStyle name="標準 2 4 2 3 2 2 3" xfId="16746"/>
    <cellStyle name="標準 2 4 2 3 2 3" xfId="6082"/>
    <cellStyle name="標準 2 4 2 3 2 3 2" xfId="12495"/>
    <cellStyle name="標準 2 4 2 3 2 3 2 2" xfId="25310"/>
    <cellStyle name="標準 2 4 2 3 2 3 3" xfId="18903"/>
    <cellStyle name="標準 2 4 2 3 2 4" xfId="8313"/>
    <cellStyle name="標準 2 4 2 3 2 4 2" xfId="21128"/>
    <cellStyle name="標準 2 4 2 3 2 5" xfId="14721"/>
    <cellStyle name="標準 2 4 2 3 3" xfId="2896"/>
    <cellStyle name="標準 2 4 2 3 3 2" xfId="9319"/>
    <cellStyle name="標準 2 4 2 3 3 2 2" xfId="22134"/>
    <cellStyle name="標準 2 4 2 3 3 3" xfId="15727"/>
    <cellStyle name="標準 2 4 2 3 4" xfId="5060"/>
    <cellStyle name="標準 2 4 2 3 4 2" xfId="11473"/>
    <cellStyle name="標準 2 4 2 3 4 2 2" xfId="24288"/>
    <cellStyle name="標準 2 4 2 3 4 3" xfId="17881"/>
    <cellStyle name="標準 2 4 2 3 5" xfId="6872"/>
    <cellStyle name="標準 2 4 2 3 5 2" xfId="19687"/>
    <cellStyle name="標準 2 4 2 3 6" xfId="13280"/>
    <cellStyle name="標準 2 4 2 4" xfId="1383"/>
    <cellStyle name="標準 2 4 2 4 2" xfId="3415"/>
    <cellStyle name="標準 2 4 2 4 2 2" xfId="5579"/>
    <cellStyle name="標準 2 4 2 4 2 2 2" xfId="11992"/>
    <cellStyle name="標準 2 4 2 4 2 2 2 2" xfId="24807"/>
    <cellStyle name="標準 2 4 2 4 2 2 3" xfId="18400"/>
    <cellStyle name="標準 2 4 2 4 2 3" xfId="9835"/>
    <cellStyle name="標準 2 4 2 4 2 3 2" xfId="22650"/>
    <cellStyle name="標準 2 4 2 4 2 4" xfId="16243"/>
    <cellStyle name="標準 2 4 2 4 3" xfId="2393"/>
    <cellStyle name="標準 2 4 2 4 3 2" xfId="8816"/>
    <cellStyle name="標準 2 4 2 4 3 2 2" xfId="21631"/>
    <cellStyle name="標準 2 4 2 4 3 3" xfId="15224"/>
    <cellStyle name="標準 2 4 2 4 4" xfId="4557"/>
    <cellStyle name="標準 2 4 2 4 4 2" xfId="10970"/>
    <cellStyle name="標準 2 4 2 4 4 2 2" xfId="23785"/>
    <cellStyle name="標準 2 4 2 4 4 3" xfId="17378"/>
    <cellStyle name="標準 2 4 2 4 5" xfId="7810"/>
    <cellStyle name="標準 2 4 2 4 5 2" xfId="20625"/>
    <cellStyle name="標準 2 4 2 4 6" xfId="14218"/>
    <cellStyle name="標準 2 4 2 5" xfId="1319"/>
    <cellStyle name="標準 2 4 2 5 2" xfId="3366"/>
    <cellStyle name="標準 2 4 2 5 2 2" xfId="9789"/>
    <cellStyle name="標準 2 4 2 5 2 2 2" xfId="22604"/>
    <cellStyle name="標準 2 4 2 5 2 3" xfId="16197"/>
    <cellStyle name="標準 2 4 2 5 3" xfId="4508"/>
    <cellStyle name="標準 2 4 2 5 3 2" xfId="10921"/>
    <cellStyle name="標準 2 4 2 5 3 2 2" xfId="23736"/>
    <cellStyle name="標準 2 4 2 5 3 3" xfId="17329"/>
    <cellStyle name="標準 2 4 2 5 4" xfId="7767"/>
    <cellStyle name="標準 2 4 2 5 4 2" xfId="20582"/>
    <cellStyle name="標準 2 4 2 5 5" xfId="14175"/>
    <cellStyle name="標準 2 4 2 6" xfId="2339"/>
    <cellStyle name="標準 2 4 2 6 2" xfId="5530"/>
    <cellStyle name="標準 2 4 2 6 2 2" xfId="11943"/>
    <cellStyle name="標準 2 4 2 6 2 2 2" xfId="24758"/>
    <cellStyle name="標準 2 4 2 6 2 3" xfId="18351"/>
    <cellStyle name="標準 2 4 2 6 3" xfId="8762"/>
    <cellStyle name="標準 2 4 2 6 3 2" xfId="21577"/>
    <cellStyle name="標準 2 4 2 6 4" xfId="15170"/>
    <cellStyle name="標準 2 4 2 7" xfId="4472"/>
    <cellStyle name="標準 2 4 2 7 2" xfId="10885"/>
    <cellStyle name="標準 2 4 2 7 2 2" xfId="23700"/>
    <cellStyle name="標準 2 4 2 7 3" xfId="17293"/>
    <cellStyle name="標準 2 4 2 8" xfId="714"/>
    <cellStyle name="標準 2 4 2 8 2" xfId="7171"/>
    <cellStyle name="標準 2 4 2 8 2 2" xfId="19986"/>
    <cellStyle name="標準 2 4 2 8 3" xfId="13579"/>
    <cellStyle name="標準 2 4 2 9" xfId="6568"/>
    <cellStyle name="標準 2 4 2 9 2" xfId="12981"/>
    <cellStyle name="標準 2 4 2 9 2 2" xfId="25796"/>
    <cellStyle name="標準 2 4 2 9 3" xfId="19389"/>
    <cellStyle name="標準 2 4 3" xfId="279"/>
    <cellStyle name="標準 2 4 3 2" xfId="612"/>
    <cellStyle name="標準 2 4 3 2 2" xfId="1216"/>
    <cellStyle name="標準 2 4 3 2 2 2" xfId="2256"/>
    <cellStyle name="標準 2 4 3 2 2 2 2" xfId="4287"/>
    <cellStyle name="標準 2 4 3 2 2 2 2 2" xfId="10707"/>
    <cellStyle name="標準 2 4 3 2 2 2 2 2 2" xfId="23522"/>
    <cellStyle name="標準 2 4 3 2 2 2 2 3" xfId="17115"/>
    <cellStyle name="標準 2 4 3 2 2 2 3" xfId="6451"/>
    <cellStyle name="標準 2 4 3 2 2 2 3 2" xfId="12864"/>
    <cellStyle name="標準 2 4 3 2 2 2 3 2 2" xfId="25679"/>
    <cellStyle name="標準 2 4 3 2 2 2 3 3" xfId="19272"/>
    <cellStyle name="標準 2 4 3 2 2 2 4" xfId="8682"/>
    <cellStyle name="標準 2 4 3 2 2 2 4 2" xfId="21497"/>
    <cellStyle name="標準 2 4 3 2 2 2 5" xfId="15090"/>
    <cellStyle name="標準 2 4 3 2 2 3" xfId="3265"/>
    <cellStyle name="標準 2 4 3 2 2 3 2" xfId="9688"/>
    <cellStyle name="標準 2 4 3 2 2 3 2 2" xfId="22503"/>
    <cellStyle name="標準 2 4 3 2 2 3 3" xfId="16096"/>
    <cellStyle name="標準 2 4 3 2 2 4" xfId="5429"/>
    <cellStyle name="標準 2 4 3 2 2 4 2" xfId="11842"/>
    <cellStyle name="標準 2 4 3 2 2 4 2 2" xfId="24657"/>
    <cellStyle name="標準 2 4 3 2 2 4 3" xfId="18250"/>
    <cellStyle name="標準 2 4 3 2 2 5" xfId="7669"/>
    <cellStyle name="標準 2 4 3 2 2 5 2" xfId="20484"/>
    <cellStyle name="標準 2 4 3 2 2 6" xfId="14077"/>
    <cellStyle name="標準 2 4 3 2 3" xfId="1774"/>
    <cellStyle name="標準 2 4 3 2 3 2" xfId="3805"/>
    <cellStyle name="標準 2 4 3 2 3 2 2" xfId="10225"/>
    <cellStyle name="標準 2 4 3 2 3 2 2 2" xfId="23040"/>
    <cellStyle name="標準 2 4 3 2 3 2 3" xfId="16633"/>
    <cellStyle name="標準 2 4 3 2 3 3" xfId="5969"/>
    <cellStyle name="標準 2 4 3 2 3 3 2" xfId="12382"/>
    <cellStyle name="標準 2 4 3 2 3 3 2 2" xfId="25197"/>
    <cellStyle name="標準 2 4 3 2 3 3 3" xfId="18790"/>
    <cellStyle name="標準 2 4 3 2 3 4" xfId="8200"/>
    <cellStyle name="標準 2 4 3 2 3 4 2" xfId="21015"/>
    <cellStyle name="標準 2 4 3 2 3 5" xfId="14608"/>
    <cellStyle name="標準 2 4 3 2 4" xfId="2783"/>
    <cellStyle name="標準 2 4 3 2 4 2" xfId="9206"/>
    <cellStyle name="標準 2 4 3 2 4 2 2" xfId="22021"/>
    <cellStyle name="標準 2 4 3 2 4 3" xfId="15614"/>
    <cellStyle name="標準 2 4 3 2 5" xfId="4947"/>
    <cellStyle name="標準 2 4 3 2 5 2" xfId="11360"/>
    <cellStyle name="標準 2 4 3 2 5 2 2" xfId="24175"/>
    <cellStyle name="標準 2 4 3 2 5 3" xfId="17768"/>
    <cellStyle name="標準 2 4 3 2 6" xfId="7089"/>
    <cellStyle name="標準 2 4 3 2 6 2" xfId="19904"/>
    <cellStyle name="標準 2 4 3 2 7" xfId="13497"/>
    <cellStyle name="標準 2 4 3 3" xfId="1035"/>
    <cellStyle name="標準 2 4 3 3 2" xfId="2068"/>
    <cellStyle name="標準 2 4 3 3 2 2" xfId="4099"/>
    <cellStyle name="標準 2 4 3 3 2 2 2" xfId="10519"/>
    <cellStyle name="標準 2 4 3 3 2 2 2 2" xfId="23334"/>
    <cellStyle name="標準 2 4 3 3 2 2 3" xfId="16927"/>
    <cellStyle name="標準 2 4 3 3 2 3" xfId="6263"/>
    <cellStyle name="標準 2 4 3 3 2 3 2" xfId="12676"/>
    <cellStyle name="標準 2 4 3 3 2 3 2 2" xfId="25491"/>
    <cellStyle name="標準 2 4 3 3 2 3 3" xfId="19084"/>
    <cellStyle name="標準 2 4 3 3 2 4" xfId="8494"/>
    <cellStyle name="標準 2 4 3 3 2 4 2" xfId="21309"/>
    <cellStyle name="標準 2 4 3 3 2 5" xfId="14902"/>
    <cellStyle name="標準 2 4 3 3 3" xfId="3077"/>
    <cellStyle name="標準 2 4 3 3 3 2" xfId="9500"/>
    <cellStyle name="標準 2 4 3 3 3 2 2" xfId="22315"/>
    <cellStyle name="標準 2 4 3 3 3 3" xfId="15908"/>
    <cellStyle name="標準 2 4 3 3 4" xfId="5241"/>
    <cellStyle name="標準 2 4 3 3 4 2" xfId="11654"/>
    <cellStyle name="標準 2 4 3 3 4 2 2" xfId="24469"/>
    <cellStyle name="標準 2 4 3 3 4 3" xfId="18062"/>
    <cellStyle name="標準 2 4 3 3 5" xfId="7488"/>
    <cellStyle name="標準 2 4 3 3 5 2" xfId="20303"/>
    <cellStyle name="標準 2 4 3 3 6" xfId="13896"/>
    <cellStyle name="標準 2 4 3 4" xfId="1348"/>
    <cellStyle name="標準 2 4 3 4 2" xfId="3383"/>
    <cellStyle name="標準 2 4 3 4 2 2" xfId="9803"/>
    <cellStyle name="標準 2 4 3 4 2 2 2" xfId="22618"/>
    <cellStyle name="標準 2 4 3 4 2 3" xfId="16211"/>
    <cellStyle name="標準 2 4 3 4 3" xfId="5544"/>
    <cellStyle name="標準 2 4 3 4 3 2" xfId="11957"/>
    <cellStyle name="標準 2 4 3 4 3 2 2" xfId="24772"/>
    <cellStyle name="標準 2 4 3 4 3 3" xfId="18365"/>
    <cellStyle name="標準 2 4 3 4 4" xfId="7781"/>
    <cellStyle name="標準 2 4 3 4 4 2" xfId="20596"/>
    <cellStyle name="標準 2 4 3 4 5" xfId="14189"/>
    <cellStyle name="標準 2 4 3 5" xfId="2360"/>
    <cellStyle name="標準 2 4 3 5 2" xfId="8783"/>
    <cellStyle name="標準 2 4 3 5 2 2" xfId="21598"/>
    <cellStyle name="標準 2 4 3 5 3" xfId="15191"/>
    <cellStyle name="標準 2 4 3 6" xfId="4522"/>
    <cellStyle name="標準 2 4 3 6 2" xfId="10935"/>
    <cellStyle name="標準 2 4 3 6 2 2" xfId="23750"/>
    <cellStyle name="標準 2 4 3 6 3" xfId="17343"/>
    <cellStyle name="標準 2 4 3 7" xfId="6778"/>
    <cellStyle name="標準 2 4 3 7 2" xfId="19593"/>
    <cellStyle name="標準 2 4 3 8" xfId="13186"/>
    <cellStyle name="標準 2 4 4" xfId="354"/>
    <cellStyle name="標準 2 4 4 2" xfId="634"/>
    <cellStyle name="標準 2 4 4 2 2" xfId="1247"/>
    <cellStyle name="標準 2 4 4 2 2 2" xfId="2287"/>
    <cellStyle name="標準 2 4 4 2 2 2 2" xfId="4318"/>
    <cellStyle name="標準 2 4 4 2 2 2 2 2" xfId="10738"/>
    <cellStyle name="標準 2 4 4 2 2 2 2 2 2" xfId="23553"/>
    <cellStyle name="標準 2 4 4 2 2 2 2 3" xfId="17146"/>
    <cellStyle name="標準 2 4 4 2 2 2 3" xfId="6482"/>
    <cellStyle name="標準 2 4 4 2 2 2 3 2" xfId="12895"/>
    <cellStyle name="標準 2 4 4 2 2 2 3 2 2" xfId="25710"/>
    <cellStyle name="標準 2 4 4 2 2 2 3 3" xfId="19303"/>
    <cellStyle name="標準 2 4 4 2 2 2 4" xfId="8713"/>
    <cellStyle name="標準 2 4 4 2 2 2 4 2" xfId="21528"/>
    <cellStyle name="標準 2 4 4 2 2 2 5" xfId="15121"/>
    <cellStyle name="標準 2 4 4 2 2 3" xfId="3296"/>
    <cellStyle name="標準 2 4 4 2 2 3 2" xfId="9719"/>
    <cellStyle name="標準 2 4 4 2 2 3 2 2" xfId="22534"/>
    <cellStyle name="標準 2 4 4 2 2 3 3" xfId="16127"/>
    <cellStyle name="標準 2 4 4 2 2 4" xfId="5460"/>
    <cellStyle name="標準 2 4 4 2 2 4 2" xfId="11873"/>
    <cellStyle name="標準 2 4 4 2 2 4 2 2" xfId="24688"/>
    <cellStyle name="標準 2 4 4 2 2 4 3" xfId="18281"/>
    <cellStyle name="標準 2 4 4 2 2 5" xfId="7700"/>
    <cellStyle name="標準 2 4 4 2 2 5 2" xfId="20515"/>
    <cellStyle name="標準 2 4 4 2 2 6" xfId="14108"/>
    <cellStyle name="標準 2 4 4 2 3" xfId="1805"/>
    <cellStyle name="標準 2 4 4 2 3 2" xfId="3836"/>
    <cellStyle name="標準 2 4 4 2 3 2 2" xfId="10256"/>
    <cellStyle name="標準 2 4 4 2 3 2 2 2" xfId="23071"/>
    <cellStyle name="標準 2 4 4 2 3 2 3" xfId="16664"/>
    <cellStyle name="標準 2 4 4 2 3 3" xfId="6000"/>
    <cellStyle name="標準 2 4 4 2 3 3 2" xfId="12413"/>
    <cellStyle name="標準 2 4 4 2 3 3 2 2" xfId="25228"/>
    <cellStyle name="標準 2 4 4 2 3 3 3" xfId="18821"/>
    <cellStyle name="標準 2 4 4 2 3 4" xfId="8231"/>
    <cellStyle name="標準 2 4 4 2 3 4 2" xfId="21046"/>
    <cellStyle name="標準 2 4 4 2 3 5" xfId="14639"/>
    <cellStyle name="標準 2 4 4 2 4" xfId="2814"/>
    <cellStyle name="標準 2 4 4 2 4 2" xfId="9237"/>
    <cellStyle name="標準 2 4 4 2 4 2 2" xfId="22052"/>
    <cellStyle name="標準 2 4 4 2 4 3" xfId="15645"/>
    <cellStyle name="標準 2 4 4 2 5" xfId="4978"/>
    <cellStyle name="標準 2 4 4 2 5 2" xfId="11391"/>
    <cellStyle name="標準 2 4 4 2 5 2 2" xfId="24206"/>
    <cellStyle name="標準 2 4 4 2 5 3" xfId="17799"/>
    <cellStyle name="標準 2 4 4 2 6" xfId="7111"/>
    <cellStyle name="標準 2 4 4 2 6 2" xfId="19926"/>
    <cellStyle name="標準 2 4 4 2 7" xfId="13519"/>
    <cellStyle name="標準 2 4 4 3" xfId="1059"/>
    <cellStyle name="標準 2 4 4 3 2" xfId="2099"/>
    <cellStyle name="標準 2 4 4 3 2 2" xfId="4130"/>
    <cellStyle name="標準 2 4 4 3 2 2 2" xfId="10550"/>
    <cellStyle name="標準 2 4 4 3 2 2 2 2" xfId="23365"/>
    <cellStyle name="標準 2 4 4 3 2 2 3" xfId="16958"/>
    <cellStyle name="標準 2 4 4 3 2 3" xfId="6294"/>
    <cellStyle name="標準 2 4 4 3 2 3 2" xfId="12707"/>
    <cellStyle name="標準 2 4 4 3 2 3 2 2" xfId="25522"/>
    <cellStyle name="標準 2 4 4 3 2 3 3" xfId="19115"/>
    <cellStyle name="標準 2 4 4 3 2 4" xfId="8525"/>
    <cellStyle name="標準 2 4 4 3 2 4 2" xfId="21340"/>
    <cellStyle name="標準 2 4 4 3 2 5" xfId="14933"/>
    <cellStyle name="標準 2 4 4 3 3" xfId="3108"/>
    <cellStyle name="標準 2 4 4 3 3 2" xfId="9531"/>
    <cellStyle name="標準 2 4 4 3 3 2 2" xfId="22346"/>
    <cellStyle name="標準 2 4 4 3 3 3" xfId="15939"/>
    <cellStyle name="標準 2 4 4 3 4" xfId="5272"/>
    <cellStyle name="標準 2 4 4 3 4 2" xfId="11685"/>
    <cellStyle name="標準 2 4 4 3 4 2 2" xfId="24500"/>
    <cellStyle name="標準 2 4 4 3 4 3" xfId="18093"/>
    <cellStyle name="標準 2 4 4 3 5" xfId="7512"/>
    <cellStyle name="標準 2 4 4 3 5 2" xfId="20327"/>
    <cellStyle name="標準 2 4 4 3 6" xfId="13920"/>
    <cellStyle name="標準 2 4 4 4" xfId="1618"/>
    <cellStyle name="標準 2 4 4 4 2" xfId="3649"/>
    <cellStyle name="標準 2 4 4 4 2 2" xfId="10069"/>
    <cellStyle name="標準 2 4 4 4 2 2 2" xfId="22884"/>
    <cellStyle name="標準 2 4 4 4 2 3" xfId="16477"/>
    <cellStyle name="標準 2 4 4 4 3" xfId="5813"/>
    <cellStyle name="標準 2 4 4 4 3 2" xfId="12226"/>
    <cellStyle name="標準 2 4 4 4 3 2 2" xfId="25041"/>
    <cellStyle name="標準 2 4 4 4 3 3" xfId="18634"/>
    <cellStyle name="標準 2 4 4 4 4" xfId="8044"/>
    <cellStyle name="標準 2 4 4 4 4 2" xfId="20859"/>
    <cellStyle name="標準 2 4 4 4 5" xfId="14452"/>
    <cellStyle name="標準 2 4 4 5" xfId="2627"/>
    <cellStyle name="標準 2 4 4 5 2" xfId="9050"/>
    <cellStyle name="標準 2 4 4 5 2 2" xfId="21865"/>
    <cellStyle name="標準 2 4 4 5 3" xfId="15458"/>
    <cellStyle name="標準 2 4 4 6" xfId="4791"/>
    <cellStyle name="標準 2 4 4 6 2" xfId="11204"/>
    <cellStyle name="標準 2 4 4 6 2 2" xfId="24019"/>
    <cellStyle name="標準 2 4 4 6 3" xfId="17612"/>
    <cellStyle name="標準 2 4 4 7" xfId="6845"/>
    <cellStyle name="標準 2 4 4 7 2" xfId="19660"/>
    <cellStyle name="標準 2 4 4 8" xfId="13253"/>
    <cellStyle name="標準 2 4 5" xfId="463"/>
    <cellStyle name="標準 2 4 5 2" xfId="963"/>
    <cellStyle name="標準 2 4 5 2 2" xfId="1985"/>
    <cellStyle name="標準 2 4 5 2 2 2" xfId="4016"/>
    <cellStyle name="標準 2 4 5 2 2 2 2" xfId="10436"/>
    <cellStyle name="標準 2 4 5 2 2 2 2 2" xfId="23251"/>
    <cellStyle name="標準 2 4 5 2 2 2 3" xfId="16844"/>
    <cellStyle name="標準 2 4 5 2 2 3" xfId="6180"/>
    <cellStyle name="標準 2 4 5 2 2 3 2" xfId="12593"/>
    <cellStyle name="標準 2 4 5 2 2 3 2 2" xfId="25408"/>
    <cellStyle name="標準 2 4 5 2 2 3 3" xfId="19001"/>
    <cellStyle name="標準 2 4 5 2 2 4" xfId="8411"/>
    <cellStyle name="標準 2 4 5 2 2 4 2" xfId="21226"/>
    <cellStyle name="標準 2 4 5 2 2 5" xfId="14819"/>
    <cellStyle name="標準 2 4 5 2 3" xfId="2994"/>
    <cellStyle name="標準 2 4 5 2 3 2" xfId="9417"/>
    <cellStyle name="標準 2 4 5 2 3 2 2" xfId="22232"/>
    <cellStyle name="標準 2 4 5 2 3 3" xfId="15825"/>
    <cellStyle name="標準 2 4 5 2 4" xfId="5158"/>
    <cellStyle name="標準 2 4 5 2 4 2" xfId="11571"/>
    <cellStyle name="標準 2 4 5 2 4 2 2" xfId="24386"/>
    <cellStyle name="標準 2 4 5 2 4 3" xfId="17979"/>
    <cellStyle name="標準 2 4 5 2 5" xfId="7416"/>
    <cellStyle name="標準 2 4 5 2 5 2" xfId="20231"/>
    <cellStyle name="標準 2 4 5 2 6" xfId="13824"/>
    <cellStyle name="標準 2 4 5 3" xfId="1505"/>
    <cellStyle name="標準 2 4 5 3 2" xfId="3537"/>
    <cellStyle name="標準 2 4 5 3 2 2" xfId="9957"/>
    <cellStyle name="標準 2 4 5 3 2 2 2" xfId="22772"/>
    <cellStyle name="標準 2 4 5 3 2 3" xfId="16365"/>
    <cellStyle name="標準 2 4 5 3 3" xfId="5701"/>
    <cellStyle name="標準 2 4 5 3 3 2" xfId="12114"/>
    <cellStyle name="標準 2 4 5 3 3 2 2" xfId="24929"/>
    <cellStyle name="標準 2 4 5 3 3 3" xfId="18522"/>
    <cellStyle name="標準 2 4 5 3 4" xfId="7932"/>
    <cellStyle name="標準 2 4 5 3 4 2" xfId="20747"/>
    <cellStyle name="標準 2 4 5 3 5" xfId="14340"/>
    <cellStyle name="標準 2 4 5 4" xfId="2515"/>
    <cellStyle name="標準 2 4 5 4 2" xfId="8938"/>
    <cellStyle name="標準 2 4 5 4 2 2" xfId="21753"/>
    <cellStyle name="標準 2 4 5 4 3" xfId="15346"/>
    <cellStyle name="標準 2 4 5 5" xfId="4679"/>
    <cellStyle name="標準 2 4 5 5 2" xfId="11092"/>
    <cellStyle name="標準 2 4 5 5 2 2" xfId="23907"/>
    <cellStyle name="標準 2 4 5 5 3" xfId="17500"/>
    <cellStyle name="標準 2 4 5 6" xfId="6942"/>
    <cellStyle name="標準 2 4 5 6 2" xfId="19757"/>
    <cellStyle name="標準 2 4 5 7" xfId="13350"/>
    <cellStyle name="標準 2 4 6" xfId="486"/>
    <cellStyle name="標準 2 4 6 2" xfId="1071"/>
    <cellStyle name="標準 2 4 6 2 2" xfId="2111"/>
    <cellStyle name="標準 2 4 6 2 2 2" xfId="4142"/>
    <cellStyle name="標準 2 4 6 2 2 2 2" xfId="10562"/>
    <cellStyle name="標準 2 4 6 2 2 2 2 2" xfId="23377"/>
    <cellStyle name="標準 2 4 6 2 2 2 3" xfId="16970"/>
    <cellStyle name="標準 2 4 6 2 2 3" xfId="6306"/>
    <cellStyle name="標準 2 4 6 2 2 3 2" xfId="12719"/>
    <cellStyle name="標準 2 4 6 2 2 3 2 2" xfId="25534"/>
    <cellStyle name="標準 2 4 6 2 2 3 3" xfId="19127"/>
    <cellStyle name="標準 2 4 6 2 2 4" xfId="8537"/>
    <cellStyle name="標準 2 4 6 2 2 4 2" xfId="21352"/>
    <cellStyle name="標準 2 4 6 2 2 5" xfId="14945"/>
    <cellStyle name="標準 2 4 6 2 3" xfId="3120"/>
    <cellStyle name="標準 2 4 6 2 3 2" xfId="9543"/>
    <cellStyle name="標準 2 4 6 2 3 2 2" xfId="22358"/>
    <cellStyle name="標準 2 4 6 2 3 3" xfId="15951"/>
    <cellStyle name="標準 2 4 6 2 4" xfId="5284"/>
    <cellStyle name="標準 2 4 6 2 4 2" xfId="11697"/>
    <cellStyle name="標準 2 4 6 2 4 2 2" xfId="24512"/>
    <cellStyle name="標準 2 4 6 2 4 3" xfId="18105"/>
    <cellStyle name="標準 2 4 6 2 5" xfId="7524"/>
    <cellStyle name="標準 2 4 6 2 5 2" xfId="20339"/>
    <cellStyle name="標準 2 4 6 2 6" xfId="13932"/>
    <cellStyle name="標準 2 4 6 3" xfId="1629"/>
    <cellStyle name="標準 2 4 6 3 2" xfId="3660"/>
    <cellStyle name="標準 2 4 6 3 2 2" xfId="10080"/>
    <cellStyle name="標準 2 4 6 3 2 2 2" xfId="22895"/>
    <cellStyle name="標準 2 4 6 3 2 3" xfId="16488"/>
    <cellStyle name="標準 2 4 6 3 3" xfId="5824"/>
    <cellStyle name="標準 2 4 6 3 3 2" xfId="12237"/>
    <cellStyle name="標準 2 4 6 3 3 2 2" xfId="25052"/>
    <cellStyle name="標準 2 4 6 3 3 3" xfId="18645"/>
    <cellStyle name="標準 2 4 6 3 4" xfId="8055"/>
    <cellStyle name="標準 2 4 6 3 4 2" xfId="20870"/>
    <cellStyle name="標準 2 4 6 3 5" xfId="14463"/>
    <cellStyle name="標準 2 4 6 4" xfId="2638"/>
    <cellStyle name="標準 2 4 6 4 2" xfId="9061"/>
    <cellStyle name="標準 2 4 6 4 2 2" xfId="21876"/>
    <cellStyle name="標準 2 4 6 4 3" xfId="15469"/>
    <cellStyle name="標準 2 4 6 5" xfId="4802"/>
    <cellStyle name="標準 2 4 6 5 2" xfId="11215"/>
    <cellStyle name="標準 2 4 6 5 2 2" xfId="24030"/>
    <cellStyle name="標準 2 4 6 5 3" xfId="17623"/>
    <cellStyle name="標準 2 4 6 6" xfId="6963"/>
    <cellStyle name="標準 2 4 6 6 2" xfId="19778"/>
    <cellStyle name="標準 2 4 6 7" xfId="13371"/>
    <cellStyle name="標準 2 4 7" xfId="798"/>
    <cellStyle name="標準 2 4 7 2" xfId="1258"/>
    <cellStyle name="標準 2 4 7 2 2" xfId="2298"/>
    <cellStyle name="標準 2 4 7 2 2 2" xfId="4329"/>
    <cellStyle name="標準 2 4 7 2 2 2 2" xfId="10749"/>
    <cellStyle name="標準 2 4 7 2 2 2 2 2" xfId="23564"/>
    <cellStyle name="標準 2 4 7 2 2 2 3" xfId="17157"/>
    <cellStyle name="標準 2 4 7 2 2 3" xfId="6493"/>
    <cellStyle name="標準 2 4 7 2 2 3 2" xfId="12906"/>
    <cellStyle name="標準 2 4 7 2 2 3 2 2" xfId="25721"/>
    <cellStyle name="標準 2 4 7 2 2 3 3" xfId="19314"/>
    <cellStyle name="標準 2 4 7 2 2 4" xfId="8724"/>
    <cellStyle name="標準 2 4 7 2 2 4 2" xfId="21539"/>
    <cellStyle name="標準 2 4 7 2 2 5" xfId="15132"/>
    <cellStyle name="標準 2 4 7 2 3" xfId="3307"/>
    <cellStyle name="標準 2 4 7 2 3 2" xfId="9730"/>
    <cellStyle name="標準 2 4 7 2 3 2 2" xfId="22545"/>
    <cellStyle name="標準 2 4 7 2 3 3" xfId="16138"/>
    <cellStyle name="標準 2 4 7 2 4" xfId="5471"/>
    <cellStyle name="標準 2 4 7 2 4 2" xfId="11884"/>
    <cellStyle name="標準 2 4 7 2 4 2 2" xfId="24699"/>
    <cellStyle name="標準 2 4 7 2 4 3" xfId="18292"/>
    <cellStyle name="標準 2 4 7 2 5" xfId="7711"/>
    <cellStyle name="標準 2 4 7 2 5 2" xfId="20526"/>
    <cellStyle name="標準 2 4 7 2 6" xfId="14119"/>
    <cellStyle name="標準 2 4 7 3" xfId="1816"/>
    <cellStyle name="標準 2 4 7 3 2" xfId="3847"/>
    <cellStyle name="標準 2 4 7 3 2 2" xfId="10267"/>
    <cellStyle name="標準 2 4 7 3 2 2 2" xfId="23082"/>
    <cellStyle name="標準 2 4 7 3 2 3" xfId="16675"/>
    <cellStyle name="標準 2 4 7 3 3" xfId="6011"/>
    <cellStyle name="標準 2 4 7 3 3 2" xfId="12424"/>
    <cellStyle name="標準 2 4 7 3 3 2 2" xfId="25239"/>
    <cellStyle name="標準 2 4 7 3 3 3" xfId="18832"/>
    <cellStyle name="標準 2 4 7 3 4" xfId="8242"/>
    <cellStyle name="標準 2 4 7 3 4 2" xfId="21057"/>
    <cellStyle name="標準 2 4 7 3 5" xfId="14650"/>
    <cellStyle name="標準 2 4 7 4" xfId="2825"/>
    <cellStyle name="標準 2 4 7 4 2" xfId="9248"/>
    <cellStyle name="標準 2 4 7 4 2 2" xfId="22063"/>
    <cellStyle name="標準 2 4 7 4 3" xfId="15656"/>
    <cellStyle name="標準 2 4 7 5" xfId="4989"/>
    <cellStyle name="標準 2 4 7 5 2" xfId="11402"/>
    <cellStyle name="標準 2 4 7 5 2 2" xfId="24217"/>
    <cellStyle name="標準 2 4 7 5 3" xfId="17810"/>
    <cellStyle name="標準 2 4 7 6" xfId="7251"/>
    <cellStyle name="標準 2 4 7 6 2" xfId="20066"/>
    <cellStyle name="標準 2 4 7 7" xfId="13659"/>
    <cellStyle name="標準 2 4 8" xfId="850"/>
    <cellStyle name="標準 2 4 8 2" xfId="1868"/>
    <cellStyle name="標準 2 4 8 2 2" xfId="3899"/>
    <cellStyle name="標準 2 4 8 2 2 2" xfId="10319"/>
    <cellStyle name="標準 2 4 8 2 2 2 2" xfId="23134"/>
    <cellStyle name="標準 2 4 8 2 2 3" xfId="16727"/>
    <cellStyle name="標準 2 4 8 2 3" xfId="6063"/>
    <cellStyle name="標準 2 4 8 2 3 2" xfId="12476"/>
    <cellStyle name="標準 2 4 8 2 3 2 2" xfId="25291"/>
    <cellStyle name="標準 2 4 8 2 3 3" xfId="18884"/>
    <cellStyle name="標準 2 4 8 2 4" xfId="8294"/>
    <cellStyle name="標準 2 4 8 2 4 2" xfId="21109"/>
    <cellStyle name="標準 2 4 8 2 5" xfId="14702"/>
    <cellStyle name="標準 2 4 8 3" xfId="2877"/>
    <cellStyle name="標準 2 4 8 3 2" xfId="9300"/>
    <cellStyle name="標準 2 4 8 3 2 2" xfId="22115"/>
    <cellStyle name="標準 2 4 8 3 3" xfId="15708"/>
    <cellStyle name="標準 2 4 8 4" xfId="5041"/>
    <cellStyle name="標準 2 4 8 4 2" xfId="11454"/>
    <cellStyle name="標準 2 4 8 4 2 2" xfId="24269"/>
    <cellStyle name="標準 2 4 8 4 3" xfId="17862"/>
    <cellStyle name="標準 2 4 8 5" xfId="7303"/>
    <cellStyle name="標準 2 4 8 5 2" xfId="20118"/>
    <cellStyle name="標準 2 4 8 6" xfId="13711"/>
    <cellStyle name="標準 2 4 9" xfId="1376"/>
    <cellStyle name="標準 2 4 9 2" xfId="3408"/>
    <cellStyle name="標準 2 4 9 2 2" xfId="5572"/>
    <cellStyle name="標準 2 4 9 2 2 2" xfId="11985"/>
    <cellStyle name="標準 2 4 9 2 2 2 2" xfId="24800"/>
    <cellStyle name="標準 2 4 9 2 2 3" xfId="18393"/>
    <cellStyle name="標準 2 4 9 2 3" xfId="9828"/>
    <cellStyle name="標準 2 4 9 2 3 2" xfId="22643"/>
    <cellStyle name="標準 2 4 9 2 4" xfId="16236"/>
    <cellStyle name="標準 2 4 9 3" xfId="2386"/>
    <cellStyle name="標準 2 4 9 3 2" xfId="8809"/>
    <cellStyle name="標準 2 4 9 3 2 2" xfId="21624"/>
    <cellStyle name="標準 2 4 9 3 3" xfId="15217"/>
    <cellStyle name="標準 2 4 9 4" xfId="4550"/>
    <cellStyle name="標準 2 4 9 4 2" xfId="10963"/>
    <cellStyle name="標準 2 4 9 4 2 2" xfId="23778"/>
    <cellStyle name="標準 2 4 9 4 3" xfId="17371"/>
    <cellStyle name="標準 2 4 9 5" xfId="7803"/>
    <cellStyle name="標準 2 4 9 5 2" xfId="20618"/>
    <cellStyle name="標準 2 4 9 6" xfId="14211"/>
    <cellStyle name="標準 2 5" xfId="388"/>
    <cellStyle name="標準 2 5 2" xfId="431"/>
    <cellStyle name="標準 2 5 2 2" xfId="585"/>
    <cellStyle name="標準 2 5 2 2 2" xfId="1177"/>
    <cellStyle name="標準 2 5 2 2 2 2" xfId="2217"/>
    <cellStyle name="標準 2 5 2 2 2 2 2" xfId="4248"/>
    <cellStyle name="標準 2 5 2 2 2 2 2 2" xfId="10668"/>
    <cellStyle name="標準 2 5 2 2 2 2 2 2 2" xfId="23483"/>
    <cellStyle name="標準 2 5 2 2 2 2 2 3" xfId="17076"/>
    <cellStyle name="標準 2 5 2 2 2 2 3" xfId="6412"/>
    <cellStyle name="標準 2 5 2 2 2 2 3 2" xfId="12825"/>
    <cellStyle name="標準 2 5 2 2 2 2 3 2 2" xfId="25640"/>
    <cellStyle name="標準 2 5 2 2 2 2 3 3" xfId="19233"/>
    <cellStyle name="標準 2 5 2 2 2 2 4" xfId="8643"/>
    <cellStyle name="標準 2 5 2 2 2 2 4 2" xfId="21458"/>
    <cellStyle name="標準 2 5 2 2 2 2 5" xfId="15051"/>
    <cellStyle name="標準 2 5 2 2 2 3" xfId="3226"/>
    <cellStyle name="標準 2 5 2 2 2 3 2" xfId="9649"/>
    <cellStyle name="標準 2 5 2 2 2 3 2 2" xfId="22464"/>
    <cellStyle name="標準 2 5 2 2 2 3 3" xfId="16057"/>
    <cellStyle name="標準 2 5 2 2 2 4" xfId="5390"/>
    <cellStyle name="標準 2 5 2 2 2 4 2" xfId="11803"/>
    <cellStyle name="標準 2 5 2 2 2 4 2 2" xfId="24618"/>
    <cellStyle name="標準 2 5 2 2 2 4 3" xfId="18211"/>
    <cellStyle name="標準 2 5 2 2 2 5" xfId="7630"/>
    <cellStyle name="標準 2 5 2 2 2 5 2" xfId="20445"/>
    <cellStyle name="標準 2 5 2 2 2 6" xfId="14038"/>
    <cellStyle name="標準 2 5 2 2 3" xfId="1735"/>
    <cellStyle name="標準 2 5 2 2 3 2" xfId="3766"/>
    <cellStyle name="標準 2 5 2 2 3 2 2" xfId="10186"/>
    <cellStyle name="標準 2 5 2 2 3 2 2 2" xfId="23001"/>
    <cellStyle name="標準 2 5 2 2 3 2 3" xfId="16594"/>
    <cellStyle name="標準 2 5 2 2 3 3" xfId="5930"/>
    <cellStyle name="標準 2 5 2 2 3 3 2" xfId="12343"/>
    <cellStyle name="標準 2 5 2 2 3 3 2 2" xfId="25158"/>
    <cellStyle name="標準 2 5 2 2 3 3 3" xfId="18751"/>
    <cellStyle name="標準 2 5 2 2 3 4" xfId="8161"/>
    <cellStyle name="標準 2 5 2 2 3 4 2" xfId="20976"/>
    <cellStyle name="標準 2 5 2 2 3 5" xfId="14569"/>
    <cellStyle name="標準 2 5 2 2 4" xfId="2744"/>
    <cellStyle name="標準 2 5 2 2 4 2" xfId="9167"/>
    <cellStyle name="標準 2 5 2 2 4 2 2" xfId="21982"/>
    <cellStyle name="標準 2 5 2 2 4 3" xfId="15575"/>
    <cellStyle name="標準 2 5 2 2 5" xfId="4908"/>
    <cellStyle name="標準 2 5 2 2 5 2" xfId="11321"/>
    <cellStyle name="標準 2 5 2 2 5 2 2" xfId="24136"/>
    <cellStyle name="標準 2 5 2 2 5 3" xfId="17729"/>
    <cellStyle name="標準 2 5 2 2 6" xfId="7062"/>
    <cellStyle name="標準 2 5 2 2 6 2" xfId="19877"/>
    <cellStyle name="標準 2 5 2 2 7" xfId="13470"/>
    <cellStyle name="標準 2 5 2 3" xfId="1006"/>
    <cellStyle name="標準 2 5 2 3 2" xfId="2029"/>
    <cellStyle name="標準 2 5 2 3 2 2" xfId="4060"/>
    <cellStyle name="標準 2 5 2 3 2 2 2" xfId="10480"/>
    <cellStyle name="標準 2 5 2 3 2 2 2 2" xfId="23295"/>
    <cellStyle name="標準 2 5 2 3 2 2 3" xfId="16888"/>
    <cellStyle name="標準 2 5 2 3 2 3" xfId="6224"/>
    <cellStyle name="標準 2 5 2 3 2 3 2" xfId="12637"/>
    <cellStyle name="標準 2 5 2 3 2 3 2 2" xfId="25452"/>
    <cellStyle name="標準 2 5 2 3 2 3 3" xfId="19045"/>
    <cellStyle name="標準 2 5 2 3 2 4" xfId="8455"/>
    <cellStyle name="標準 2 5 2 3 2 4 2" xfId="21270"/>
    <cellStyle name="標準 2 5 2 3 2 5" xfId="14863"/>
    <cellStyle name="標準 2 5 2 3 3" xfId="3038"/>
    <cellStyle name="標準 2 5 2 3 3 2" xfId="9461"/>
    <cellStyle name="標準 2 5 2 3 3 2 2" xfId="22276"/>
    <cellStyle name="標準 2 5 2 3 3 3" xfId="15869"/>
    <cellStyle name="標準 2 5 2 3 4" xfId="5202"/>
    <cellStyle name="標準 2 5 2 3 4 2" xfId="11615"/>
    <cellStyle name="標準 2 5 2 3 4 2 2" xfId="24430"/>
    <cellStyle name="標準 2 5 2 3 4 3" xfId="18023"/>
    <cellStyle name="標準 2 5 2 3 5" xfId="7459"/>
    <cellStyle name="標準 2 5 2 3 5 2" xfId="20274"/>
    <cellStyle name="標準 2 5 2 3 6" xfId="13867"/>
    <cellStyle name="標準 2 5 2 4" xfId="1550"/>
    <cellStyle name="標準 2 5 2 4 2" xfId="3581"/>
    <cellStyle name="標準 2 5 2 4 2 2" xfId="10001"/>
    <cellStyle name="標準 2 5 2 4 2 2 2" xfId="22816"/>
    <cellStyle name="標準 2 5 2 4 2 3" xfId="16409"/>
    <cellStyle name="標準 2 5 2 4 3" xfId="5745"/>
    <cellStyle name="標準 2 5 2 4 3 2" xfId="12158"/>
    <cellStyle name="標準 2 5 2 4 3 2 2" xfId="24973"/>
    <cellStyle name="標準 2 5 2 4 3 3" xfId="18566"/>
    <cellStyle name="標準 2 5 2 4 4" xfId="7976"/>
    <cellStyle name="標準 2 5 2 4 4 2" xfId="20791"/>
    <cellStyle name="標準 2 5 2 4 5" xfId="14384"/>
    <cellStyle name="標準 2 5 2 5" xfId="2559"/>
    <cellStyle name="標準 2 5 2 5 2" xfId="8982"/>
    <cellStyle name="標準 2 5 2 5 2 2" xfId="21797"/>
    <cellStyle name="標準 2 5 2 5 3" xfId="15390"/>
    <cellStyle name="標準 2 5 2 6" xfId="4723"/>
    <cellStyle name="標準 2 5 2 6 2" xfId="11136"/>
    <cellStyle name="標準 2 5 2 6 2 2" xfId="23951"/>
    <cellStyle name="標準 2 5 2 6 3" xfId="17544"/>
    <cellStyle name="標準 2 5 2 7" xfId="6914"/>
    <cellStyle name="標準 2 5 2 7 2" xfId="19729"/>
    <cellStyle name="標準 2 5 2 8" xfId="13322"/>
    <cellStyle name="標準 2 5 3" xfId="577"/>
    <cellStyle name="標準 2 5 3 2" xfId="1167"/>
    <cellStyle name="標準 2 5 3 2 2" xfId="2207"/>
    <cellStyle name="標準 2 5 3 2 2 2" xfId="4238"/>
    <cellStyle name="標準 2 5 3 2 2 2 2" xfId="10658"/>
    <cellStyle name="標準 2 5 3 2 2 2 2 2" xfId="23473"/>
    <cellStyle name="標準 2 5 3 2 2 2 3" xfId="17066"/>
    <cellStyle name="標準 2 5 3 2 2 3" xfId="6402"/>
    <cellStyle name="標準 2 5 3 2 2 3 2" xfId="12815"/>
    <cellStyle name="標準 2 5 3 2 2 3 2 2" xfId="25630"/>
    <cellStyle name="標準 2 5 3 2 2 3 3" xfId="19223"/>
    <cellStyle name="標準 2 5 3 2 2 4" xfId="8633"/>
    <cellStyle name="標準 2 5 3 2 2 4 2" xfId="21448"/>
    <cellStyle name="標準 2 5 3 2 2 5" xfId="15041"/>
    <cellStyle name="標準 2 5 3 2 3" xfId="3216"/>
    <cellStyle name="標準 2 5 3 2 3 2" xfId="9639"/>
    <cellStyle name="標準 2 5 3 2 3 2 2" xfId="22454"/>
    <cellStyle name="標準 2 5 3 2 3 3" xfId="16047"/>
    <cellStyle name="標準 2 5 3 2 4" xfId="5380"/>
    <cellStyle name="標準 2 5 3 2 4 2" xfId="11793"/>
    <cellStyle name="標準 2 5 3 2 4 2 2" xfId="24608"/>
    <cellStyle name="標準 2 5 3 2 4 3" xfId="18201"/>
    <cellStyle name="標準 2 5 3 2 5" xfId="7620"/>
    <cellStyle name="標準 2 5 3 2 5 2" xfId="20435"/>
    <cellStyle name="標準 2 5 3 2 6" xfId="14028"/>
    <cellStyle name="標準 2 5 3 3" xfId="1725"/>
    <cellStyle name="標準 2 5 3 3 2" xfId="3756"/>
    <cellStyle name="標準 2 5 3 3 2 2" xfId="10176"/>
    <cellStyle name="標準 2 5 3 3 2 2 2" xfId="22991"/>
    <cellStyle name="標準 2 5 3 3 2 3" xfId="16584"/>
    <cellStyle name="標準 2 5 3 3 3" xfId="5920"/>
    <cellStyle name="標準 2 5 3 3 3 2" xfId="12333"/>
    <cellStyle name="標準 2 5 3 3 3 2 2" xfId="25148"/>
    <cellStyle name="標準 2 5 3 3 3 3" xfId="18741"/>
    <cellStyle name="標準 2 5 3 3 4" xfId="8151"/>
    <cellStyle name="標準 2 5 3 3 4 2" xfId="20966"/>
    <cellStyle name="標準 2 5 3 3 5" xfId="14559"/>
    <cellStyle name="標準 2 5 3 4" xfId="2734"/>
    <cellStyle name="標準 2 5 3 4 2" xfId="9157"/>
    <cellStyle name="標準 2 5 3 4 2 2" xfId="21972"/>
    <cellStyle name="標準 2 5 3 4 3" xfId="15565"/>
    <cellStyle name="標準 2 5 3 5" xfId="4898"/>
    <cellStyle name="標準 2 5 3 5 2" xfId="11311"/>
    <cellStyle name="標準 2 5 3 5 2 2" xfId="24126"/>
    <cellStyle name="標準 2 5 3 5 3" xfId="17719"/>
    <cellStyle name="標準 2 5 3 6" xfId="7054"/>
    <cellStyle name="標準 2 5 3 6 2" xfId="19869"/>
    <cellStyle name="標準 2 5 3 7" xfId="13462"/>
    <cellStyle name="標準 2 5 4" xfId="997"/>
    <cellStyle name="標準 2 5 4 2" xfId="2019"/>
    <cellStyle name="標準 2 5 4 2 2" xfId="4050"/>
    <cellStyle name="標準 2 5 4 2 2 2" xfId="10470"/>
    <cellStyle name="標準 2 5 4 2 2 2 2" xfId="23285"/>
    <cellStyle name="標準 2 5 4 2 2 3" xfId="16878"/>
    <cellStyle name="標準 2 5 4 2 3" xfId="6214"/>
    <cellStyle name="標準 2 5 4 2 3 2" xfId="12627"/>
    <cellStyle name="標準 2 5 4 2 3 2 2" xfId="25442"/>
    <cellStyle name="標準 2 5 4 2 3 3" xfId="19035"/>
    <cellStyle name="標準 2 5 4 2 4" xfId="8445"/>
    <cellStyle name="標準 2 5 4 2 4 2" xfId="21260"/>
    <cellStyle name="標準 2 5 4 2 5" xfId="14853"/>
    <cellStyle name="標準 2 5 4 3" xfId="3028"/>
    <cellStyle name="標準 2 5 4 3 2" xfId="9451"/>
    <cellStyle name="標準 2 5 4 3 2 2" xfId="22266"/>
    <cellStyle name="標準 2 5 4 3 3" xfId="15859"/>
    <cellStyle name="標準 2 5 4 4" xfId="5192"/>
    <cellStyle name="標準 2 5 4 4 2" xfId="11605"/>
    <cellStyle name="標準 2 5 4 4 2 2" xfId="24420"/>
    <cellStyle name="標準 2 5 4 4 3" xfId="18013"/>
    <cellStyle name="標準 2 5 4 5" xfId="7450"/>
    <cellStyle name="標準 2 5 4 5 2" xfId="20265"/>
    <cellStyle name="標準 2 5 4 6" xfId="13858"/>
    <cellStyle name="標準 2 5 5" xfId="1539"/>
    <cellStyle name="標準 2 5 5 2" xfId="3571"/>
    <cellStyle name="標準 2 5 5 2 2" xfId="9991"/>
    <cellStyle name="標準 2 5 5 2 2 2" xfId="22806"/>
    <cellStyle name="標準 2 5 5 2 3" xfId="16399"/>
    <cellStyle name="標準 2 5 5 3" xfId="5735"/>
    <cellStyle name="標準 2 5 5 3 2" xfId="12148"/>
    <cellStyle name="標準 2 5 5 3 2 2" xfId="24963"/>
    <cellStyle name="標準 2 5 5 3 3" xfId="18556"/>
    <cellStyle name="標準 2 5 5 4" xfId="7966"/>
    <cellStyle name="標準 2 5 5 4 2" xfId="20781"/>
    <cellStyle name="標準 2 5 5 5" xfId="14374"/>
    <cellStyle name="標準 2 5 6" xfId="2549"/>
    <cellStyle name="標準 2 5 6 2" xfId="8972"/>
    <cellStyle name="標準 2 5 6 2 2" xfId="21787"/>
    <cellStyle name="標準 2 5 6 3" xfId="15380"/>
    <cellStyle name="標準 2 5 7" xfId="4713"/>
    <cellStyle name="標準 2 5 7 2" xfId="11126"/>
    <cellStyle name="標準 2 5 7 2 2" xfId="23941"/>
    <cellStyle name="標準 2 5 7 3" xfId="17534"/>
    <cellStyle name="標準 2 5 8" xfId="6878"/>
    <cellStyle name="標準 2 5 8 2" xfId="19693"/>
    <cellStyle name="標準 2 5 9" xfId="13286"/>
    <cellStyle name="標準 3" xfId="37"/>
    <cellStyle name="標準 3 2" xfId="148"/>
    <cellStyle name="標準 3 3" xfId="137"/>
    <cellStyle name="標準 3 4" xfId="6580"/>
    <cellStyle name="標準 3 5" xfId="6572"/>
    <cellStyle name="標準 3 5 2" xfId="12985"/>
    <cellStyle name="標準 3 5 2 2" xfId="25800"/>
    <cellStyle name="標準 3 5 3" xfId="19393"/>
    <cellStyle name="標準 4" xfId="38"/>
    <cellStyle name="標準 4 2" xfId="39"/>
    <cellStyle name="標準 4 2 2" xfId="166"/>
    <cellStyle name="標準 4 2 3" xfId="136"/>
    <cellStyle name="標準 4 3" xfId="1325"/>
    <cellStyle name="標準 5" xfId="41"/>
    <cellStyle name="標準 5 2" xfId="92"/>
    <cellStyle name="標準 5 2 2" xfId="1335"/>
    <cellStyle name="標準 5 2 3" xfId="1327"/>
    <cellStyle name="標準 5 3" xfId="143"/>
    <cellStyle name="標準 5 3 2" xfId="1357"/>
    <cellStyle name="標準 5 3 3" xfId="1326"/>
    <cellStyle name="標準 5 4" xfId="416"/>
    <cellStyle name="標準 5 5" xfId="476"/>
    <cellStyle name="標準 6" xfId="43"/>
    <cellStyle name="標準 6 10" xfId="799"/>
    <cellStyle name="標準 6 10 2" xfId="1259"/>
    <cellStyle name="標準 6 10 2 2" xfId="2299"/>
    <cellStyle name="標準 6 10 2 2 2" xfId="4330"/>
    <cellStyle name="標準 6 10 2 2 2 2" xfId="10750"/>
    <cellStyle name="標準 6 10 2 2 2 2 2" xfId="23565"/>
    <cellStyle name="標準 6 10 2 2 2 3" xfId="17158"/>
    <cellStyle name="標準 6 10 2 2 3" xfId="6494"/>
    <cellStyle name="標準 6 10 2 2 3 2" xfId="12907"/>
    <cellStyle name="標準 6 10 2 2 3 2 2" xfId="25722"/>
    <cellStyle name="標準 6 10 2 2 3 3" xfId="19315"/>
    <cellStyle name="標準 6 10 2 2 4" xfId="8725"/>
    <cellStyle name="標準 6 10 2 2 4 2" xfId="21540"/>
    <cellStyle name="標準 6 10 2 2 5" xfId="15133"/>
    <cellStyle name="標準 6 10 2 3" xfId="3308"/>
    <cellStyle name="標準 6 10 2 3 2" xfId="9731"/>
    <cellStyle name="標準 6 10 2 3 2 2" xfId="22546"/>
    <cellStyle name="標準 6 10 2 3 3" xfId="16139"/>
    <cellStyle name="標準 6 10 2 4" xfId="5472"/>
    <cellStyle name="標準 6 10 2 4 2" xfId="11885"/>
    <cellStyle name="標準 6 10 2 4 2 2" xfId="24700"/>
    <cellStyle name="標準 6 10 2 4 3" xfId="18293"/>
    <cellStyle name="標準 6 10 2 5" xfId="7712"/>
    <cellStyle name="標準 6 10 2 5 2" xfId="20527"/>
    <cellStyle name="標準 6 10 2 6" xfId="14120"/>
    <cellStyle name="標準 6 10 3" xfId="1817"/>
    <cellStyle name="標準 6 10 3 2" xfId="3848"/>
    <cellStyle name="標準 6 10 3 2 2" xfId="10268"/>
    <cellStyle name="標準 6 10 3 2 2 2" xfId="23083"/>
    <cellStyle name="標準 6 10 3 2 3" xfId="16676"/>
    <cellStyle name="標準 6 10 3 3" xfId="6012"/>
    <cellStyle name="標準 6 10 3 3 2" xfId="12425"/>
    <cellStyle name="標準 6 10 3 3 2 2" xfId="25240"/>
    <cellStyle name="標準 6 10 3 3 3" xfId="18833"/>
    <cellStyle name="標準 6 10 3 4" xfId="8243"/>
    <cellStyle name="標準 6 10 3 4 2" xfId="21058"/>
    <cellStyle name="標準 6 10 3 5" xfId="14651"/>
    <cellStyle name="標準 6 10 4" xfId="2826"/>
    <cellStyle name="標準 6 10 4 2" xfId="9249"/>
    <cellStyle name="標準 6 10 4 2 2" xfId="22064"/>
    <cellStyle name="標準 6 10 4 3" xfId="15657"/>
    <cellStyle name="標準 6 10 5" xfId="4990"/>
    <cellStyle name="標準 6 10 5 2" xfId="11403"/>
    <cellStyle name="標準 6 10 5 2 2" xfId="24218"/>
    <cellStyle name="標準 6 10 5 3" xfId="17811"/>
    <cellStyle name="標準 6 10 6" xfId="7252"/>
    <cellStyle name="標準 6 10 6 2" xfId="20067"/>
    <cellStyle name="標準 6 10 7" xfId="13660"/>
    <cellStyle name="標準 6 11" xfId="822"/>
    <cellStyle name="標準 6 11 2" xfId="1840"/>
    <cellStyle name="標準 6 11 2 2" xfId="3871"/>
    <cellStyle name="標準 6 11 2 2 2" xfId="10291"/>
    <cellStyle name="標準 6 11 2 2 2 2" xfId="23106"/>
    <cellStyle name="標準 6 11 2 2 3" xfId="16699"/>
    <cellStyle name="標準 6 11 2 3" xfId="6035"/>
    <cellStyle name="標準 6 11 2 3 2" xfId="12448"/>
    <cellStyle name="標準 6 11 2 3 2 2" xfId="25263"/>
    <cellStyle name="標準 6 11 2 3 3" xfId="18856"/>
    <cellStyle name="標準 6 11 2 4" xfId="8266"/>
    <cellStyle name="標準 6 11 2 4 2" xfId="21081"/>
    <cellStyle name="標準 6 11 2 5" xfId="14674"/>
    <cellStyle name="標準 6 11 3" xfId="2849"/>
    <cellStyle name="標準 6 11 3 2" xfId="9272"/>
    <cellStyle name="標準 6 11 3 2 2" xfId="22087"/>
    <cellStyle name="標準 6 11 3 3" xfId="15680"/>
    <cellStyle name="標準 6 11 4" xfId="5013"/>
    <cellStyle name="標準 6 11 4 2" xfId="11426"/>
    <cellStyle name="標準 6 11 4 2 2" xfId="24241"/>
    <cellStyle name="標準 6 11 4 3" xfId="17834"/>
    <cellStyle name="標準 6 11 5" xfId="7275"/>
    <cellStyle name="標準 6 11 5 2" xfId="20090"/>
    <cellStyle name="標準 6 11 6" xfId="13683"/>
    <cellStyle name="標準 6 12" xfId="1359"/>
    <cellStyle name="標準 6 12 2" xfId="3389"/>
    <cellStyle name="標準 6 12 2 2" xfId="5550"/>
    <cellStyle name="標準 6 12 2 2 2" xfId="11963"/>
    <cellStyle name="標準 6 12 2 2 2 2" xfId="24778"/>
    <cellStyle name="標準 6 12 2 2 3" xfId="18371"/>
    <cellStyle name="標準 6 12 2 3" xfId="9809"/>
    <cellStyle name="標準 6 12 2 3 2" xfId="22624"/>
    <cellStyle name="標準 6 12 2 4" xfId="16217"/>
    <cellStyle name="標準 6 12 3" xfId="2366"/>
    <cellStyle name="標準 6 12 3 2" xfId="8789"/>
    <cellStyle name="標準 6 12 3 2 2" xfId="21604"/>
    <cellStyle name="標準 6 12 3 3" xfId="15197"/>
    <cellStyle name="標準 6 12 4" xfId="4528"/>
    <cellStyle name="標準 6 12 4 2" xfId="10941"/>
    <cellStyle name="標準 6 12 4 2 2" xfId="23756"/>
    <cellStyle name="標準 6 12 4 3" xfId="17349"/>
    <cellStyle name="標準 6 12 5" xfId="7786"/>
    <cellStyle name="標準 6 12 5 2" xfId="20601"/>
    <cellStyle name="標準 6 12 6" xfId="14194"/>
    <cellStyle name="標準 6 13" xfId="1284"/>
    <cellStyle name="標準 6 13 2" xfId="3332"/>
    <cellStyle name="標準 6 13 2 2" xfId="9755"/>
    <cellStyle name="標準 6 13 2 2 2" xfId="22570"/>
    <cellStyle name="標準 6 13 2 3" xfId="16163"/>
    <cellStyle name="標準 6 13 3" xfId="4486"/>
    <cellStyle name="標準 6 13 3 2" xfId="10899"/>
    <cellStyle name="標準 6 13 3 2 2" xfId="23714"/>
    <cellStyle name="標準 6 13 3 3" xfId="17307"/>
    <cellStyle name="標準 6 13 4" xfId="7736"/>
    <cellStyle name="標準 6 13 4 2" xfId="20551"/>
    <cellStyle name="標準 6 13 5" xfId="14144"/>
    <cellStyle name="標準 6 14" xfId="2322"/>
    <cellStyle name="標準 6 14 2" xfId="5496"/>
    <cellStyle name="標準 6 14 2 2" xfId="11909"/>
    <cellStyle name="標準 6 14 2 2 2" xfId="24724"/>
    <cellStyle name="標準 6 14 2 3" xfId="18317"/>
    <cellStyle name="標準 6 14 3" xfId="8748"/>
    <cellStyle name="標準 6 14 3 2" xfId="21563"/>
    <cellStyle name="標準 6 14 4" xfId="15156"/>
    <cellStyle name="標準 6 15" xfId="4452"/>
    <cellStyle name="標準 6 15 2" xfId="10866"/>
    <cellStyle name="標準 6 15 2 2" xfId="23681"/>
    <cellStyle name="標準 6 15 3" xfId="17274"/>
    <cellStyle name="標準 6 16" xfId="664"/>
    <cellStyle name="標準 6 16 2" xfId="7126"/>
    <cellStyle name="標準 6 16 2 2" xfId="19941"/>
    <cellStyle name="標準 6 16 3" xfId="13534"/>
    <cellStyle name="標準 6 17" xfId="6517"/>
    <cellStyle name="標準 6 17 2" xfId="12930"/>
    <cellStyle name="標準 6 17 2 2" xfId="25745"/>
    <cellStyle name="標準 6 17 3" xfId="19338"/>
    <cellStyle name="標準 6 18" xfId="650"/>
    <cellStyle name="標準 6 18 2" xfId="7121"/>
    <cellStyle name="標準 6 18 2 2" xfId="19936"/>
    <cellStyle name="標準 6 18 3" xfId="13529"/>
    <cellStyle name="標準 6 19" xfId="6581"/>
    <cellStyle name="標準 6 19 2" xfId="12993"/>
    <cellStyle name="標準 6 19 2 2" xfId="25808"/>
    <cellStyle name="標準 6 19 3" xfId="19401"/>
    <cellStyle name="標準 6 2" xfId="47"/>
    <cellStyle name="標準 6 2 10" xfId="849"/>
    <cellStyle name="標準 6 2 10 2" xfId="1867"/>
    <cellStyle name="標準 6 2 10 2 2" xfId="3898"/>
    <cellStyle name="標準 6 2 10 2 2 2" xfId="10318"/>
    <cellStyle name="標準 6 2 10 2 2 2 2" xfId="23133"/>
    <cellStyle name="標準 6 2 10 2 2 3" xfId="16726"/>
    <cellStyle name="標準 6 2 10 2 3" xfId="6062"/>
    <cellStyle name="標準 6 2 10 2 3 2" xfId="12475"/>
    <cellStyle name="標準 6 2 10 2 3 2 2" xfId="25290"/>
    <cellStyle name="標準 6 2 10 2 3 3" xfId="18883"/>
    <cellStyle name="標準 6 2 10 2 4" xfId="8293"/>
    <cellStyle name="標準 6 2 10 2 4 2" xfId="21108"/>
    <cellStyle name="標準 6 2 10 2 5" xfId="14701"/>
    <cellStyle name="標準 6 2 10 3" xfId="2876"/>
    <cellStyle name="標準 6 2 10 3 2" xfId="9299"/>
    <cellStyle name="標準 6 2 10 3 2 2" xfId="22114"/>
    <cellStyle name="標準 6 2 10 3 3" xfId="15707"/>
    <cellStyle name="標準 6 2 10 4" xfId="5040"/>
    <cellStyle name="標準 6 2 10 4 2" xfId="11453"/>
    <cellStyle name="標準 6 2 10 4 2 2" xfId="24268"/>
    <cellStyle name="標準 6 2 10 4 3" xfId="17861"/>
    <cellStyle name="標準 6 2 10 5" xfId="7302"/>
    <cellStyle name="標準 6 2 10 5 2" xfId="20117"/>
    <cellStyle name="標準 6 2 10 6" xfId="13710"/>
    <cellStyle name="標準 6 2 11" xfId="720"/>
    <cellStyle name="標準 6 2 11 2" xfId="1395"/>
    <cellStyle name="標準 6 2 11 2 2" xfId="3427"/>
    <cellStyle name="標準 6 2 11 2 2 2" xfId="9847"/>
    <cellStyle name="標準 6 2 11 2 2 2 2" xfId="22662"/>
    <cellStyle name="標準 6 2 11 2 2 3" xfId="16255"/>
    <cellStyle name="標準 6 2 11 2 3" xfId="5591"/>
    <cellStyle name="標準 6 2 11 2 3 2" xfId="12004"/>
    <cellStyle name="標準 6 2 11 2 3 2 2" xfId="24819"/>
    <cellStyle name="標準 6 2 11 2 3 3" xfId="18412"/>
    <cellStyle name="標準 6 2 11 2 4" xfId="7822"/>
    <cellStyle name="標準 6 2 11 2 4 2" xfId="20637"/>
    <cellStyle name="標準 6 2 11 2 5" xfId="14230"/>
    <cellStyle name="標準 6 2 11 3" xfId="2405"/>
    <cellStyle name="標準 6 2 11 3 2" xfId="8828"/>
    <cellStyle name="標準 6 2 11 3 2 2" xfId="21643"/>
    <cellStyle name="標準 6 2 11 3 3" xfId="15236"/>
    <cellStyle name="標準 6 2 11 4" xfId="4569"/>
    <cellStyle name="標準 6 2 11 4 2" xfId="10982"/>
    <cellStyle name="標準 6 2 11 4 2 2" xfId="23797"/>
    <cellStyle name="標準 6 2 11 4 3" xfId="17390"/>
    <cellStyle name="標準 6 2 11 5" xfId="7176"/>
    <cellStyle name="標準 6 2 11 5 2" xfId="19991"/>
    <cellStyle name="標準 6 2 11 6" xfId="13584"/>
    <cellStyle name="標準 6 2 12" xfId="1363"/>
    <cellStyle name="標準 6 2 12 2" xfId="3393"/>
    <cellStyle name="標準 6 2 12 2 2" xfId="5554"/>
    <cellStyle name="標準 6 2 12 2 2 2" xfId="11967"/>
    <cellStyle name="標準 6 2 12 2 2 2 2" xfId="24782"/>
    <cellStyle name="標準 6 2 12 2 2 3" xfId="18375"/>
    <cellStyle name="標準 6 2 12 2 3" xfId="9813"/>
    <cellStyle name="標準 6 2 12 2 3 2" xfId="22628"/>
    <cellStyle name="標準 6 2 12 2 4" xfId="16221"/>
    <cellStyle name="標準 6 2 12 3" xfId="2370"/>
    <cellStyle name="標準 6 2 12 3 2" xfId="8793"/>
    <cellStyle name="標準 6 2 12 3 2 2" xfId="21608"/>
    <cellStyle name="標準 6 2 12 3 3" xfId="15201"/>
    <cellStyle name="標準 6 2 12 4" xfId="4532"/>
    <cellStyle name="標準 6 2 12 4 2" xfId="10945"/>
    <cellStyle name="標準 6 2 12 4 2 2" xfId="23760"/>
    <cellStyle name="標準 6 2 12 4 3" xfId="17353"/>
    <cellStyle name="標準 6 2 12 5" xfId="7790"/>
    <cellStyle name="標準 6 2 12 5 2" xfId="20605"/>
    <cellStyle name="標準 6 2 12 6" xfId="14198"/>
    <cellStyle name="標準 6 2 13" xfId="1358"/>
    <cellStyle name="標準 6 2 13 2" xfId="3388"/>
    <cellStyle name="標準 6 2 13 2 2" xfId="5549"/>
    <cellStyle name="標準 6 2 13 2 2 2" xfId="11962"/>
    <cellStyle name="標準 6 2 13 2 2 2 2" xfId="24777"/>
    <cellStyle name="標準 6 2 13 2 2 3" xfId="18370"/>
    <cellStyle name="標準 6 2 13 2 3" xfId="9808"/>
    <cellStyle name="標準 6 2 13 2 3 2" xfId="22623"/>
    <cellStyle name="標準 6 2 13 2 4" xfId="16216"/>
    <cellStyle name="標準 6 2 13 3" xfId="2365"/>
    <cellStyle name="標準 6 2 13 3 2" xfId="8788"/>
    <cellStyle name="標準 6 2 13 3 2 2" xfId="21603"/>
    <cellStyle name="標準 6 2 13 3 3" xfId="15196"/>
    <cellStyle name="標準 6 2 13 4" xfId="4527"/>
    <cellStyle name="標準 6 2 13 4 2" xfId="10940"/>
    <cellStyle name="標準 6 2 13 4 2 2" xfId="23755"/>
    <cellStyle name="標準 6 2 13 4 3" xfId="17348"/>
    <cellStyle name="標準 6 2 13 5" xfId="7785"/>
    <cellStyle name="標準 6 2 13 5 2" xfId="20600"/>
    <cellStyle name="標準 6 2 13 6" xfId="14193"/>
    <cellStyle name="標準 6 2 14" xfId="1328"/>
    <cellStyle name="標準 6 2 15" xfId="1288"/>
    <cellStyle name="標準 6 2 15 2" xfId="3336"/>
    <cellStyle name="標準 6 2 15 2 2" xfId="9759"/>
    <cellStyle name="標準 6 2 15 2 2 2" xfId="22574"/>
    <cellStyle name="標準 6 2 15 2 3" xfId="16167"/>
    <cellStyle name="標準 6 2 15 3" xfId="4490"/>
    <cellStyle name="標準 6 2 15 3 2" xfId="10903"/>
    <cellStyle name="標準 6 2 15 3 2 2" xfId="23718"/>
    <cellStyle name="標準 6 2 15 3 3" xfId="17311"/>
    <cellStyle name="標準 6 2 15 4" xfId="7740"/>
    <cellStyle name="標準 6 2 15 4 2" xfId="20555"/>
    <cellStyle name="標準 6 2 15 5" xfId="14148"/>
    <cellStyle name="標準 6 2 16" xfId="705"/>
    <cellStyle name="標準 6 2 16 2" xfId="4369"/>
    <cellStyle name="標準 6 2 16 2 2" xfId="10783"/>
    <cellStyle name="標準 6 2 16 2 2 2" xfId="23598"/>
    <cellStyle name="標準 6 2 16 2 3" xfId="17191"/>
    <cellStyle name="標準 6 2 16 3" xfId="5500"/>
    <cellStyle name="標準 6 2 16 3 2" xfId="11913"/>
    <cellStyle name="標準 6 2 16 3 2 2" xfId="24728"/>
    <cellStyle name="標準 6 2 16 3 3" xfId="18321"/>
    <cellStyle name="標準 6 2 16 4" xfId="7164"/>
    <cellStyle name="標準 6 2 16 4 2" xfId="19979"/>
    <cellStyle name="標準 6 2 16 5" xfId="13572"/>
    <cellStyle name="標準 6 2 17" xfId="4456"/>
    <cellStyle name="標準 6 2 17 2" xfId="10870"/>
    <cellStyle name="標準 6 2 17 2 2" xfId="23685"/>
    <cellStyle name="標準 6 2 17 3" xfId="17278"/>
    <cellStyle name="標準 6 2 18" xfId="668"/>
    <cellStyle name="標準 6 2 18 2" xfId="7130"/>
    <cellStyle name="標準 6 2 18 2 2" xfId="19945"/>
    <cellStyle name="標準 6 2 18 3" xfId="13538"/>
    <cellStyle name="標準 6 2 19" xfId="6521"/>
    <cellStyle name="標準 6 2 19 2" xfId="12934"/>
    <cellStyle name="標準 6 2 19 2 2" xfId="25749"/>
    <cellStyle name="標準 6 2 19 3" xfId="19342"/>
    <cellStyle name="標準 6 2 2" xfId="176"/>
    <cellStyle name="標準 6 2 2 10" xfId="6597"/>
    <cellStyle name="標準 6 2 2 10 2" xfId="13009"/>
    <cellStyle name="標準 6 2 2 10 2 2" xfId="25824"/>
    <cellStyle name="標準 6 2 2 10 3" xfId="19417"/>
    <cellStyle name="標準 6 2 2 11" xfId="6696"/>
    <cellStyle name="標準 6 2 2 11 2" xfId="19511"/>
    <cellStyle name="標準 6 2 2 12" xfId="13104"/>
    <cellStyle name="標準 6 2 2 2" xfId="270"/>
    <cellStyle name="標準 6 2 2 2 2" xfId="1217"/>
    <cellStyle name="標準 6 2 2 2 2 2" xfId="2257"/>
    <cellStyle name="標準 6 2 2 2 2 2 2" xfId="4288"/>
    <cellStyle name="標準 6 2 2 2 2 2 2 2" xfId="10708"/>
    <cellStyle name="標準 6 2 2 2 2 2 2 2 2" xfId="23523"/>
    <cellStyle name="標準 6 2 2 2 2 2 2 3" xfId="17116"/>
    <cellStyle name="標準 6 2 2 2 2 2 3" xfId="6452"/>
    <cellStyle name="標準 6 2 2 2 2 2 3 2" xfId="12865"/>
    <cellStyle name="標準 6 2 2 2 2 2 3 2 2" xfId="25680"/>
    <cellStyle name="標準 6 2 2 2 2 2 3 3" xfId="19273"/>
    <cellStyle name="標準 6 2 2 2 2 2 4" xfId="8683"/>
    <cellStyle name="標準 6 2 2 2 2 2 4 2" xfId="21498"/>
    <cellStyle name="標準 6 2 2 2 2 2 5" xfId="15091"/>
    <cellStyle name="標準 6 2 2 2 2 3" xfId="3266"/>
    <cellStyle name="標準 6 2 2 2 2 3 2" xfId="9689"/>
    <cellStyle name="標準 6 2 2 2 2 3 2 2" xfId="22504"/>
    <cellStyle name="標準 6 2 2 2 2 3 3" xfId="16097"/>
    <cellStyle name="標準 6 2 2 2 2 4" xfId="5430"/>
    <cellStyle name="標準 6 2 2 2 2 4 2" xfId="11843"/>
    <cellStyle name="標準 6 2 2 2 2 4 2 2" xfId="24658"/>
    <cellStyle name="標準 6 2 2 2 2 4 3" xfId="18251"/>
    <cellStyle name="標準 6 2 2 2 2 5" xfId="7670"/>
    <cellStyle name="標準 6 2 2 2 2 5 2" xfId="20485"/>
    <cellStyle name="標準 6 2 2 2 2 6" xfId="14078"/>
    <cellStyle name="標準 6 2 2 2 3" xfId="1775"/>
    <cellStyle name="標準 6 2 2 2 3 2" xfId="3806"/>
    <cellStyle name="標準 6 2 2 2 3 2 2" xfId="10226"/>
    <cellStyle name="標準 6 2 2 2 3 2 2 2" xfId="23041"/>
    <cellStyle name="標準 6 2 2 2 3 2 3" xfId="16634"/>
    <cellStyle name="標準 6 2 2 2 3 3" xfId="5970"/>
    <cellStyle name="標準 6 2 2 2 3 3 2" xfId="12383"/>
    <cellStyle name="標準 6 2 2 2 3 3 2 2" xfId="25198"/>
    <cellStyle name="標準 6 2 2 2 3 3 3" xfId="18791"/>
    <cellStyle name="標準 6 2 2 2 3 4" xfId="8201"/>
    <cellStyle name="標準 6 2 2 2 3 4 2" xfId="21016"/>
    <cellStyle name="標準 6 2 2 2 3 5" xfId="14609"/>
    <cellStyle name="標準 6 2 2 2 4" xfId="2784"/>
    <cellStyle name="標準 6 2 2 2 4 2" xfId="9207"/>
    <cellStyle name="標準 6 2 2 2 4 2 2" xfId="22022"/>
    <cellStyle name="標準 6 2 2 2 4 3" xfId="15615"/>
    <cellStyle name="標準 6 2 2 2 5" xfId="4948"/>
    <cellStyle name="標準 6 2 2 2 5 2" xfId="11361"/>
    <cellStyle name="標準 6 2 2 2 5 2 2" xfId="24176"/>
    <cellStyle name="標準 6 2 2 2 5 3" xfId="17769"/>
    <cellStyle name="標準 6 2 2 2 6" xfId="6625"/>
    <cellStyle name="標準 6 2 2 2 6 2" xfId="13036"/>
    <cellStyle name="標準 6 2 2 2 6 2 2" xfId="25851"/>
    <cellStyle name="標準 6 2 2 2 6 3" xfId="19444"/>
    <cellStyle name="標準 6 2 2 2 7" xfId="6770"/>
    <cellStyle name="標準 6 2 2 2 7 2" xfId="19585"/>
    <cellStyle name="標準 6 2 2 2 8" xfId="13178"/>
    <cellStyle name="標準 6 2 2 3" xfId="361"/>
    <cellStyle name="標準 6 2 2 3 2" xfId="2069"/>
    <cellStyle name="標準 6 2 2 3 2 2" xfId="4100"/>
    <cellStyle name="標準 6 2 2 3 2 2 2" xfId="10520"/>
    <cellStyle name="標準 6 2 2 3 2 2 2 2" xfId="23335"/>
    <cellStyle name="標準 6 2 2 3 2 2 3" xfId="16928"/>
    <cellStyle name="標準 6 2 2 3 2 3" xfId="6264"/>
    <cellStyle name="標準 6 2 2 3 2 3 2" xfId="12677"/>
    <cellStyle name="標準 6 2 2 3 2 3 2 2" xfId="25492"/>
    <cellStyle name="標準 6 2 2 3 2 3 3" xfId="19085"/>
    <cellStyle name="標準 6 2 2 3 2 4" xfId="8495"/>
    <cellStyle name="標準 6 2 2 3 2 4 2" xfId="21310"/>
    <cellStyle name="標準 6 2 2 3 2 5" xfId="14903"/>
    <cellStyle name="標準 6 2 2 3 3" xfId="3078"/>
    <cellStyle name="標準 6 2 2 3 3 2" xfId="9501"/>
    <cellStyle name="標準 6 2 2 3 3 2 2" xfId="22316"/>
    <cellStyle name="標準 6 2 2 3 3 3" xfId="15909"/>
    <cellStyle name="標準 6 2 2 3 4" xfId="5242"/>
    <cellStyle name="標準 6 2 2 3 4 2" xfId="11655"/>
    <cellStyle name="標準 6 2 2 3 4 2 2" xfId="24470"/>
    <cellStyle name="標準 6 2 2 3 4 3" xfId="18063"/>
    <cellStyle name="標準 6 2 2 3 5" xfId="6852"/>
    <cellStyle name="標準 6 2 2 3 5 2" xfId="19667"/>
    <cellStyle name="標準 6 2 2 3 6" xfId="13260"/>
    <cellStyle name="標準 6 2 2 4" xfId="785"/>
    <cellStyle name="標準 6 2 2 4 2" xfId="1589"/>
    <cellStyle name="標準 6 2 2 4 2 2" xfId="3620"/>
    <cellStyle name="標準 6 2 2 4 2 2 2" xfId="10040"/>
    <cellStyle name="標準 6 2 2 4 2 2 2 2" xfId="22855"/>
    <cellStyle name="標準 6 2 2 4 2 2 3" xfId="16448"/>
    <cellStyle name="標準 6 2 2 4 2 3" xfId="5784"/>
    <cellStyle name="標準 6 2 2 4 2 3 2" xfId="12197"/>
    <cellStyle name="標準 6 2 2 4 2 3 2 2" xfId="25012"/>
    <cellStyle name="標準 6 2 2 4 2 3 3" xfId="18605"/>
    <cellStyle name="標準 6 2 2 4 2 4" xfId="8015"/>
    <cellStyle name="標準 6 2 2 4 2 4 2" xfId="20830"/>
    <cellStyle name="標準 6 2 2 4 2 5" xfId="14423"/>
    <cellStyle name="標準 6 2 2 4 3" xfId="2598"/>
    <cellStyle name="標準 6 2 2 4 3 2" xfId="9021"/>
    <cellStyle name="標準 6 2 2 4 3 2 2" xfId="21836"/>
    <cellStyle name="標準 6 2 2 4 3 3" xfId="15429"/>
    <cellStyle name="標準 6 2 2 4 4" xfId="4762"/>
    <cellStyle name="標準 6 2 2 4 4 2" xfId="11175"/>
    <cellStyle name="標準 6 2 2 4 4 2 2" xfId="23990"/>
    <cellStyle name="標準 6 2 2 4 4 3" xfId="17583"/>
    <cellStyle name="標準 6 2 2 4 5" xfId="7238"/>
    <cellStyle name="標準 6 2 2 4 5 2" xfId="20053"/>
    <cellStyle name="標準 6 2 2 4 6" xfId="13646"/>
    <cellStyle name="標準 6 2 2 5" xfId="1369"/>
    <cellStyle name="標準 6 2 2 5 2" xfId="3399"/>
    <cellStyle name="標準 6 2 2 5 2 2" xfId="9819"/>
    <cellStyle name="標準 6 2 2 5 2 2 2" xfId="22634"/>
    <cellStyle name="標準 6 2 2 5 2 3" xfId="16227"/>
    <cellStyle name="標準 6 2 2 5 3" xfId="5563"/>
    <cellStyle name="標準 6 2 2 5 3 2" xfId="11976"/>
    <cellStyle name="標準 6 2 2 5 3 2 2" xfId="24791"/>
    <cellStyle name="標準 6 2 2 5 3 3" xfId="18384"/>
    <cellStyle name="標準 6 2 2 5 4" xfId="7796"/>
    <cellStyle name="標準 6 2 2 5 4 2" xfId="20611"/>
    <cellStyle name="標準 6 2 2 5 5" xfId="14204"/>
    <cellStyle name="標準 6 2 2 6" xfId="2379"/>
    <cellStyle name="標準 6 2 2 6 2" xfId="8802"/>
    <cellStyle name="標準 6 2 2 6 2 2" xfId="21617"/>
    <cellStyle name="標準 6 2 2 6 3" xfId="15210"/>
    <cellStyle name="標準 6 2 2 7" xfId="4541"/>
    <cellStyle name="標準 6 2 2 7 2" xfId="10954"/>
    <cellStyle name="標準 6 2 2 7 2 2" xfId="23769"/>
    <cellStyle name="標準 6 2 2 7 3" xfId="17362"/>
    <cellStyle name="標準 6 2 2 8" xfId="700"/>
    <cellStyle name="標準 6 2 2 8 2" xfId="7159"/>
    <cellStyle name="標準 6 2 2 8 2 2" xfId="19974"/>
    <cellStyle name="標準 6 2 2 8 3" xfId="13567"/>
    <cellStyle name="標準 6 2 2 9" xfId="6548"/>
    <cellStyle name="標準 6 2 2 9 2" xfId="12961"/>
    <cellStyle name="標準 6 2 2 9 2 2" xfId="25776"/>
    <cellStyle name="標準 6 2 2 9 3" xfId="19369"/>
    <cellStyle name="標準 6 2 20" xfId="651"/>
    <cellStyle name="標準 6 2 20 2" xfId="7122"/>
    <cellStyle name="標準 6 2 20 2 2" xfId="19937"/>
    <cellStyle name="標準 6 2 20 3" xfId="13530"/>
    <cellStyle name="標準 6 2 21" xfId="6582"/>
    <cellStyle name="標準 6 2 21 2" xfId="12994"/>
    <cellStyle name="標準 6 2 21 2 2" xfId="25809"/>
    <cellStyle name="標準 6 2 21 3" xfId="19402"/>
    <cellStyle name="標準 6 2 22" xfId="108"/>
    <cellStyle name="標準 6 2 22 2" xfId="6659"/>
    <cellStyle name="標準 6 2 22 2 2" xfId="19474"/>
    <cellStyle name="標準 6 2 22 3" xfId="13067"/>
    <cellStyle name="標準 6 2 23" xfId="6636"/>
    <cellStyle name="標準 6 2 23 2" xfId="19452"/>
    <cellStyle name="標準 6 2 24" xfId="13058"/>
    <cellStyle name="標準 6 2 3" xfId="196"/>
    <cellStyle name="標準 6 2 3 2" xfId="286"/>
    <cellStyle name="標準 6 2 3 2 2" xfId="1248"/>
    <cellStyle name="標準 6 2 3 2 2 2" xfId="2288"/>
    <cellStyle name="標準 6 2 3 2 2 2 2" xfId="4319"/>
    <cellStyle name="標準 6 2 3 2 2 2 2 2" xfId="10739"/>
    <cellStyle name="標準 6 2 3 2 2 2 2 2 2" xfId="23554"/>
    <cellStyle name="標準 6 2 3 2 2 2 2 3" xfId="17147"/>
    <cellStyle name="標準 6 2 3 2 2 2 3" xfId="6483"/>
    <cellStyle name="標準 6 2 3 2 2 2 3 2" xfId="12896"/>
    <cellStyle name="標準 6 2 3 2 2 2 3 2 2" xfId="25711"/>
    <cellStyle name="標準 6 2 3 2 2 2 3 3" xfId="19304"/>
    <cellStyle name="標準 6 2 3 2 2 2 4" xfId="8714"/>
    <cellStyle name="標準 6 2 3 2 2 2 4 2" xfId="21529"/>
    <cellStyle name="標準 6 2 3 2 2 2 5" xfId="15122"/>
    <cellStyle name="標準 6 2 3 2 2 3" xfId="3297"/>
    <cellStyle name="標準 6 2 3 2 2 3 2" xfId="9720"/>
    <cellStyle name="標準 6 2 3 2 2 3 2 2" xfId="22535"/>
    <cellStyle name="標準 6 2 3 2 2 3 3" xfId="16128"/>
    <cellStyle name="標準 6 2 3 2 2 4" xfId="5461"/>
    <cellStyle name="標準 6 2 3 2 2 4 2" xfId="11874"/>
    <cellStyle name="標準 6 2 3 2 2 4 2 2" xfId="24689"/>
    <cellStyle name="標準 6 2 3 2 2 4 3" xfId="18282"/>
    <cellStyle name="標準 6 2 3 2 2 5" xfId="7701"/>
    <cellStyle name="標準 6 2 3 2 2 5 2" xfId="20516"/>
    <cellStyle name="標準 6 2 3 2 2 6" xfId="14109"/>
    <cellStyle name="標準 6 2 3 2 3" xfId="1806"/>
    <cellStyle name="標準 6 2 3 2 3 2" xfId="3837"/>
    <cellStyle name="標準 6 2 3 2 3 2 2" xfId="10257"/>
    <cellStyle name="標準 6 2 3 2 3 2 2 2" xfId="23072"/>
    <cellStyle name="標準 6 2 3 2 3 2 3" xfId="16665"/>
    <cellStyle name="標準 6 2 3 2 3 3" xfId="6001"/>
    <cellStyle name="標準 6 2 3 2 3 3 2" xfId="12414"/>
    <cellStyle name="標準 6 2 3 2 3 3 2 2" xfId="25229"/>
    <cellStyle name="標準 6 2 3 2 3 3 3" xfId="18822"/>
    <cellStyle name="標準 6 2 3 2 3 4" xfId="8232"/>
    <cellStyle name="標準 6 2 3 2 3 4 2" xfId="21047"/>
    <cellStyle name="標準 6 2 3 2 3 5" xfId="14640"/>
    <cellStyle name="標準 6 2 3 2 4" xfId="2815"/>
    <cellStyle name="標準 6 2 3 2 4 2" xfId="9238"/>
    <cellStyle name="標準 6 2 3 2 4 2 2" xfId="22053"/>
    <cellStyle name="標準 6 2 3 2 4 3" xfId="15646"/>
    <cellStyle name="標準 6 2 3 2 5" xfId="4979"/>
    <cellStyle name="標準 6 2 3 2 5 2" xfId="11392"/>
    <cellStyle name="標準 6 2 3 2 5 2 2" xfId="24207"/>
    <cellStyle name="標準 6 2 3 2 5 3" xfId="17800"/>
    <cellStyle name="標準 6 2 3 2 6" xfId="6785"/>
    <cellStyle name="標準 6 2 3 2 6 2" xfId="19600"/>
    <cellStyle name="標準 6 2 3 2 7" xfId="13193"/>
    <cellStyle name="標準 6 2 3 3" xfId="1060"/>
    <cellStyle name="標準 6 2 3 3 2" xfId="2100"/>
    <cellStyle name="標準 6 2 3 3 2 2" xfId="4131"/>
    <cellStyle name="標準 6 2 3 3 2 2 2" xfId="10551"/>
    <cellStyle name="標準 6 2 3 3 2 2 2 2" xfId="23366"/>
    <cellStyle name="標準 6 2 3 3 2 2 3" xfId="16959"/>
    <cellStyle name="標準 6 2 3 3 2 3" xfId="6295"/>
    <cellStyle name="標準 6 2 3 3 2 3 2" xfId="12708"/>
    <cellStyle name="標準 6 2 3 3 2 3 2 2" xfId="25523"/>
    <cellStyle name="標準 6 2 3 3 2 3 3" xfId="19116"/>
    <cellStyle name="標準 6 2 3 3 2 4" xfId="8526"/>
    <cellStyle name="標準 6 2 3 3 2 4 2" xfId="21341"/>
    <cellStyle name="標準 6 2 3 3 2 5" xfId="14934"/>
    <cellStyle name="標準 6 2 3 3 3" xfId="3109"/>
    <cellStyle name="標準 6 2 3 3 3 2" xfId="9532"/>
    <cellStyle name="標準 6 2 3 3 3 2 2" xfId="22347"/>
    <cellStyle name="標準 6 2 3 3 3 3" xfId="15940"/>
    <cellStyle name="標準 6 2 3 3 4" xfId="5273"/>
    <cellStyle name="標準 6 2 3 3 4 2" xfId="11686"/>
    <cellStyle name="標準 6 2 3 3 4 2 2" xfId="24501"/>
    <cellStyle name="標準 6 2 3 3 4 3" xfId="18094"/>
    <cellStyle name="標準 6 2 3 3 5" xfId="7513"/>
    <cellStyle name="標準 6 2 3 3 5 2" xfId="20328"/>
    <cellStyle name="標準 6 2 3 3 6" xfId="13921"/>
    <cellStyle name="標準 6 2 3 4" xfId="1619"/>
    <cellStyle name="標準 6 2 3 4 2" xfId="3650"/>
    <cellStyle name="標準 6 2 3 4 2 2" xfId="10070"/>
    <cellStyle name="標準 6 2 3 4 2 2 2" xfId="22885"/>
    <cellStyle name="標準 6 2 3 4 2 3" xfId="16478"/>
    <cellStyle name="標準 6 2 3 4 3" xfId="5814"/>
    <cellStyle name="標準 6 2 3 4 3 2" xfId="12227"/>
    <cellStyle name="標準 6 2 3 4 3 2 2" xfId="25042"/>
    <cellStyle name="標準 6 2 3 4 3 3" xfId="18635"/>
    <cellStyle name="標準 6 2 3 4 4" xfId="8045"/>
    <cellStyle name="標準 6 2 3 4 4 2" xfId="20860"/>
    <cellStyle name="標準 6 2 3 4 5" xfId="14453"/>
    <cellStyle name="標準 6 2 3 5" xfId="2628"/>
    <cellStyle name="標準 6 2 3 5 2" xfId="9051"/>
    <cellStyle name="標準 6 2 3 5 2 2" xfId="21866"/>
    <cellStyle name="標準 6 2 3 5 3" xfId="15459"/>
    <cellStyle name="標準 6 2 3 6" xfId="4792"/>
    <cellStyle name="標準 6 2 3 6 2" xfId="11205"/>
    <cellStyle name="標準 6 2 3 6 2 2" xfId="24020"/>
    <cellStyle name="標準 6 2 3 6 3" xfId="17613"/>
    <cellStyle name="標準 6 2 3 7" xfId="6610"/>
    <cellStyle name="標準 6 2 3 7 2" xfId="13021"/>
    <cellStyle name="標準 6 2 3 7 2 2" xfId="25836"/>
    <cellStyle name="標準 6 2 3 7 3" xfId="19429"/>
    <cellStyle name="標準 6 2 3 8" xfId="6708"/>
    <cellStyle name="標準 6 2 3 8 2" xfId="19523"/>
    <cellStyle name="標準 6 2 3 9" xfId="13116"/>
    <cellStyle name="標準 6 2 4" xfId="209"/>
    <cellStyle name="標準 6 2 4 2" xfId="301"/>
    <cellStyle name="標準 6 2 4 2 2" xfId="1171"/>
    <cellStyle name="標準 6 2 4 2 2 2" xfId="2211"/>
    <cellStyle name="標準 6 2 4 2 2 2 2" xfId="4242"/>
    <cellStyle name="標準 6 2 4 2 2 2 2 2" xfId="10662"/>
    <cellStyle name="標準 6 2 4 2 2 2 2 2 2" xfId="23477"/>
    <cellStyle name="標準 6 2 4 2 2 2 2 3" xfId="17070"/>
    <cellStyle name="標準 6 2 4 2 2 2 3" xfId="6406"/>
    <cellStyle name="標準 6 2 4 2 2 2 3 2" xfId="12819"/>
    <cellStyle name="標準 6 2 4 2 2 2 3 2 2" xfId="25634"/>
    <cellStyle name="標準 6 2 4 2 2 2 3 3" xfId="19227"/>
    <cellStyle name="標準 6 2 4 2 2 2 4" xfId="8637"/>
    <cellStyle name="標準 6 2 4 2 2 2 4 2" xfId="21452"/>
    <cellStyle name="標準 6 2 4 2 2 2 5" xfId="15045"/>
    <cellStyle name="標準 6 2 4 2 2 3" xfId="3220"/>
    <cellStyle name="標準 6 2 4 2 2 3 2" xfId="9643"/>
    <cellStyle name="標準 6 2 4 2 2 3 2 2" xfId="22458"/>
    <cellStyle name="標準 6 2 4 2 2 3 3" xfId="16051"/>
    <cellStyle name="標準 6 2 4 2 2 4" xfId="5384"/>
    <cellStyle name="標準 6 2 4 2 2 4 2" xfId="11797"/>
    <cellStyle name="標準 6 2 4 2 2 4 2 2" xfId="24612"/>
    <cellStyle name="標準 6 2 4 2 2 4 3" xfId="18205"/>
    <cellStyle name="標準 6 2 4 2 2 5" xfId="7624"/>
    <cellStyle name="標準 6 2 4 2 2 5 2" xfId="20439"/>
    <cellStyle name="標準 6 2 4 2 2 6" xfId="14032"/>
    <cellStyle name="標準 6 2 4 2 3" xfId="1729"/>
    <cellStyle name="標準 6 2 4 2 3 2" xfId="3760"/>
    <cellStyle name="標準 6 2 4 2 3 2 2" xfId="10180"/>
    <cellStyle name="標準 6 2 4 2 3 2 2 2" xfId="22995"/>
    <cellStyle name="標準 6 2 4 2 3 2 3" xfId="16588"/>
    <cellStyle name="標準 6 2 4 2 3 3" xfId="5924"/>
    <cellStyle name="標準 6 2 4 2 3 3 2" xfId="12337"/>
    <cellStyle name="標準 6 2 4 2 3 3 2 2" xfId="25152"/>
    <cellStyle name="標準 6 2 4 2 3 3 3" xfId="18745"/>
    <cellStyle name="標準 6 2 4 2 3 4" xfId="8155"/>
    <cellStyle name="標準 6 2 4 2 3 4 2" xfId="20970"/>
    <cellStyle name="標準 6 2 4 2 3 5" xfId="14563"/>
    <cellStyle name="標準 6 2 4 2 4" xfId="2738"/>
    <cellStyle name="標準 6 2 4 2 4 2" xfId="9161"/>
    <cellStyle name="標準 6 2 4 2 4 2 2" xfId="21976"/>
    <cellStyle name="標準 6 2 4 2 4 3" xfId="15569"/>
    <cellStyle name="標準 6 2 4 2 5" xfId="4902"/>
    <cellStyle name="標準 6 2 4 2 5 2" xfId="11315"/>
    <cellStyle name="標準 6 2 4 2 5 2 2" xfId="24130"/>
    <cellStyle name="標準 6 2 4 2 5 3" xfId="17723"/>
    <cellStyle name="標準 6 2 4 2 6" xfId="6792"/>
    <cellStyle name="標準 6 2 4 2 6 2" xfId="19607"/>
    <cellStyle name="標準 6 2 4 2 7" xfId="13200"/>
    <cellStyle name="標準 6 2 4 3" xfId="1001"/>
    <cellStyle name="標準 6 2 4 3 2" xfId="2023"/>
    <cellStyle name="標準 6 2 4 3 2 2" xfId="4054"/>
    <cellStyle name="標準 6 2 4 3 2 2 2" xfId="10474"/>
    <cellStyle name="標準 6 2 4 3 2 2 2 2" xfId="23289"/>
    <cellStyle name="標準 6 2 4 3 2 2 3" xfId="16882"/>
    <cellStyle name="標準 6 2 4 3 2 3" xfId="6218"/>
    <cellStyle name="標準 6 2 4 3 2 3 2" xfId="12631"/>
    <cellStyle name="標準 6 2 4 3 2 3 2 2" xfId="25446"/>
    <cellStyle name="標準 6 2 4 3 2 3 3" xfId="19039"/>
    <cellStyle name="標準 6 2 4 3 2 4" xfId="8449"/>
    <cellStyle name="標準 6 2 4 3 2 4 2" xfId="21264"/>
    <cellStyle name="標準 6 2 4 3 2 5" xfId="14857"/>
    <cellStyle name="標準 6 2 4 3 3" xfId="3032"/>
    <cellStyle name="標準 6 2 4 3 3 2" xfId="9455"/>
    <cellStyle name="標準 6 2 4 3 3 2 2" xfId="22270"/>
    <cellStyle name="標準 6 2 4 3 3 3" xfId="15863"/>
    <cellStyle name="標準 6 2 4 3 4" xfId="5196"/>
    <cellStyle name="標準 6 2 4 3 4 2" xfId="11609"/>
    <cellStyle name="標準 6 2 4 3 4 2 2" xfId="24424"/>
    <cellStyle name="標準 6 2 4 3 4 3" xfId="18017"/>
    <cellStyle name="標準 6 2 4 3 5" xfId="7454"/>
    <cellStyle name="標準 6 2 4 3 5 2" xfId="20269"/>
    <cellStyle name="標準 6 2 4 3 6" xfId="13862"/>
    <cellStyle name="標準 6 2 4 4" xfId="1543"/>
    <cellStyle name="標準 6 2 4 4 2" xfId="3575"/>
    <cellStyle name="標準 6 2 4 4 2 2" xfId="9995"/>
    <cellStyle name="標準 6 2 4 4 2 2 2" xfId="22810"/>
    <cellStyle name="標準 6 2 4 4 2 3" xfId="16403"/>
    <cellStyle name="標準 6 2 4 4 3" xfId="5739"/>
    <cellStyle name="標準 6 2 4 4 3 2" xfId="12152"/>
    <cellStyle name="標準 6 2 4 4 3 2 2" xfId="24967"/>
    <cellStyle name="標準 6 2 4 4 3 3" xfId="18560"/>
    <cellStyle name="標準 6 2 4 4 4" xfId="7970"/>
    <cellStyle name="標準 6 2 4 4 4 2" xfId="20785"/>
    <cellStyle name="標準 6 2 4 4 5" xfId="14378"/>
    <cellStyle name="標準 6 2 4 5" xfId="2553"/>
    <cellStyle name="標準 6 2 4 5 2" xfId="8976"/>
    <cellStyle name="標準 6 2 4 5 2 2" xfId="21791"/>
    <cellStyle name="標準 6 2 4 5 3" xfId="15384"/>
    <cellStyle name="標準 6 2 4 6" xfId="4717"/>
    <cellStyle name="標準 6 2 4 6 2" xfId="11130"/>
    <cellStyle name="標準 6 2 4 6 2 2" xfId="23945"/>
    <cellStyle name="標準 6 2 4 6 3" xfId="17538"/>
    <cellStyle name="標準 6 2 4 7" xfId="6715"/>
    <cellStyle name="標準 6 2 4 7 2" xfId="19530"/>
    <cellStyle name="標準 6 2 4 8" xfId="13123"/>
    <cellStyle name="標準 6 2 5" xfId="261"/>
    <cellStyle name="標準 6 2 5 2" xfId="545"/>
    <cellStyle name="標準 6 2 5 2 2" xfId="1134"/>
    <cellStyle name="標準 6 2 5 2 2 2" xfId="2174"/>
    <cellStyle name="標準 6 2 5 2 2 2 2" xfId="4205"/>
    <cellStyle name="標準 6 2 5 2 2 2 2 2" xfId="10625"/>
    <cellStyle name="標準 6 2 5 2 2 2 2 2 2" xfId="23440"/>
    <cellStyle name="標準 6 2 5 2 2 2 2 3" xfId="17033"/>
    <cellStyle name="標準 6 2 5 2 2 2 3" xfId="6369"/>
    <cellStyle name="標準 6 2 5 2 2 2 3 2" xfId="12782"/>
    <cellStyle name="標準 6 2 5 2 2 2 3 2 2" xfId="25597"/>
    <cellStyle name="標準 6 2 5 2 2 2 3 3" xfId="19190"/>
    <cellStyle name="標準 6 2 5 2 2 2 4" xfId="8600"/>
    <cellStyle name="標準 6 2 5 2 2 2 4 2" xfId="21415"/>
    <cellStyle name="標準 6 2 5 2 2 2 5" xfId="15008"/>
    <cellStyle name="標準 6 2 5 2 2 3" xfId="3183"/>
    <cellStyle name="標準 6 2 5 2 2 3 2" xfId="9606"/>
    <cellStyle name="標準 6 2 5 2 2 3 2 2" xfId="22421"/>
    <cellStyle name="標準 6 2 5 2 2 3 3" xfId="16014"/>
    <cellStyle name="標準 6 2 5 2 2 4" xfId="5347"/>
    <cellStyle name="標準 6 2 5 2 2 4 2" xfId="11760"/>
    <cellStyle name="標準 6 2 5 2 2 4 2 2" xfId="24575"/>
    <cellStyle name="標準 6 2 5 2 2 4 3" xfId="18168"/>
    <cellStyle name="標準 6 2 5 2 2 5" xfId="7587"/>
    <cellStyle name="標準 6 2 5 2 2 5 2" xfId="20402"/>
    <cellStyle name="標準 6 2 5 2 2 6" xfId="13995"/>
    <cellStyle name="標準 6 2 5 2 3" xfId="1692"/>
    <cellStyle name="標準 6 2 5 2 3 2" xfId="3723"/>
    <cellStyle name="標準 6 2 5 2 3 2 2" xfId="10143"/>
    <cellStyle name="標準 6 2 5 2 3 2 2 2" xfId="22958"/>
    <cellStyle name="標準 6 2 5 2 3 2 3" xfId="16551"/>
    <cellStyle name="標準 6 2 5 2 3 3" xfId="5887"/>
    <cellStyle name="標準 6 2 5 2 3 3 2" xfId="12300"/>
    <cellStyle name="標準 6 2 5 2 3 3 2 2" xfId="25115"/>
    <cellStyle name="標準 6 2 5 2 3 3 3" xfId="18708"/>
    <cellStyle name="標準 6 2 5 2 3 4" xfId="8118"/>
    <cellStyle name="標準 6 2 5 2 3 4 2" xfId="20933"/>
    <cellStyle name="標準 6 2 5 2 3 5" xfId="14526"/>
    <cellStyle name="標準 6 2 5 2 4" xfId="2701"/>
    <cellStyle name="標準 6 2 5 2 4 2" xfId="9124"/>
    <cellStyle name="標準 6 2 5 2 4 2 2" xfId="21939"/>
    <cellStyle name="標準 6 2 5 2 4 3" xfId="15532"/>
    <cellStyle name="標準 6 2 5 2 5" xfId="4865"/>
    <cellStyle name="標準 6 2 5 2 5 2" xfId="11278"/>
    <cellStyle name="標準 6 2 5 2 5 2 2" xfId="24093"/>
    <cellStyle name="標準 6 2 5 2 5 3" xfId="17686"/>
    <cellStyle name="標準 6 2 5 2 6" xfId="7022"/>
    <cellStyle name="標準 6 2 5 2 6 2" xfId="19837"/>
    <cellStyle name="標準 6 2 5 2 7" xfId="13430"/>
    <cellStyle name="標準 6 2 5 3" xfId="962"/>
    <cellStyle name="標準 6 2 5 3 2" xfId="1984"/>
    <cellStyle name="標準 6 2 5 3 2 2" xfId="4015"/>
    <cellStyle name="標準 6 2 5 3 2 2 2" xfId="10435"/>
    <cellStyle name="標準 6 2 5 3 2 2 2 2" xfId="23250"/>
    <cellStyle name="標準 6 2 5 3 2 2 3" xfId="16843"/>
    <cellStyle name="標準 6 2 5 3 2 3" xfId="6179"/>
    <cellStyle name="標準 6 2 5 3 2 3 2" xfId="12592"/>
    <cellStyle name="標準 6 2 5 3 2 3 2 2" xfId="25407"/>
    <cellStyle name="標準 6 2 5 3 2 3 3" xfId="19000"/>
    <cellStyle name="標準 6 2 5 3 2 4" xfId="8410"/>
    <cellStyle name="標準 6 2 5 3 2 4 2" xfId="21225"/>
    <cellStyle name="標準 6 2 5 3 2 5" xfId="14818"/>
    <cellStyle name="標準 6 2 5 3 3" xfId="2993"/>
    <cellStyle name="標準 6 2 5 3 3 2" xfId="9416"/>
    <cellStyle name="標準 6 2 5 3 3 2 2" xfId="22231"/>
    <cellStyle name="標準 6 2 5 3 3 3" xfId="15824"/>
    <cellStyle name="標準 6 2 5 3 4" xfId="5157"/>
    <cellStyle name="標準 6 2 5 3 4 2" xfId="11570"/>
    <cellStyle name="標準 6 2 5 3 4 2 2" xfId="24385"/>
    <cellStyle name="標準 6 2 5 3 4 3" xfId="17978"/>
    <cellStyle name="標準 6 2 5 3 5" xfId="7415"/>
    <cellStyle name="標準 6 2 5 3 5 2" xfId="20230"/>
    <cellStyle name="標準 6 2 5 3 6" xfId="13823"/>
    <cellStyle name="標準 6 2 5 4" xfId="1504"/>
    <cellStyle name="標準 6 2 5 4 2" xfId="3536"/>
    <cellStyle name="標準 6 2 5 4 2 2" xfId="9956"/>
    <cellStyle name="標準 6 2 5 4 2 2 2" xfId="22771"/>
    <cellStyle name="標準 6 2 5 4 2 3" xfId="16364"/>
    <cellStyle name="標準 6 2 5 4 3" xfId="5700"/>
    <cellStyle name="標準 6 2 5 4 3 2" xfId="12113"/>
    <cellStyle name="標準 6 2 5 4 3 2 2" xfId="24928"/>
    <cellStyle name="標準 6 2 5 4 3 3" xfId="18521"/>
    <cellStyle name="標準 6 2 5 4 4" xfId="7931"/>
    <cellStyle name="標準 6 2 5 4 4 2" xfId="20746"/>
    <cellStyle name="標準 6 2 5 4 5" xfId="14339"/>
    <cellStyle name="標準 6 2 5 5" xfId="2514"/>
    <cellStyle name="標準 6 2 5 5 2" xfId="8937"/>
    <cellStyle name="標準 6 2 5 5 2 2" xfId="21752"/>
    <cellStyle name="標準 6 2 5 5 3" xfId="15345"/>
    <cellStyle name="標準 6 2 5 6" xfId="4678"/>
    <cellStyle name="標準 6 2 5 6 2" xfId="11091"/>
    <cellStyle name="標準 6 2 5 6 2 2" xfId="23906"/>
    <cellStyle name="標準 6 2 5 6 3" xfId="17499"/>
    <cellStyle name="標準 6 2 5 7" xfId="6761"/>
    <cellStyle name="標準 6 2 5 7 2" xfId="19576"/>
    <cellStyle name="標準 6 2 5 8" xfId="13169"/>
    <cellStyle name="標準 6 2 6" xfId="334"/>
    <cellStyle name="標準 6 2 6 2" xfId="927"/>
    <cellStyle name="標準 6 2 6 2 2" xfId="1949"/>
    <cellStyle name="標準 6 2 6 2 2 2" xfId="3980"/>
    <cellStyle name="標準 6 2 6 2 2 2 2" xfId="10400"/>
    <cellStyle name="標準 6 2 6 2 2 2 2 2" xfId="23215"/>
    <cellStyle name="標準 6 2 6 2 2 2 3" xfId="16808"/>
    <cellStyle name="標準 6 2 6 2 2 3" xfId="6144"/>
    <cellStyle name="標準 6 2 6 2 2 3 2" xfId="12557"/>
    <cellStyle name="標準 6 2 6 2 2 3 2 2" xfId="25372"/>
    <cellStyle name="標準 6 2 6 2 2 3 3" xfId="18965"/>
    <cellStyle name="標準 6 2 6 2 2 4" xfId="8375"/>
    <cellStyle name="標準 6 2 6 2 2 4 2" xfId="21190"/>
    <cellStyle name="標準 6 2 6 2 2 5" xfId="14783"/>
    <cellStyle name="標準 6 2 6 2 3" xfId="2958"/>
    <cellStyle name="標準 6 2 6 2 3 2" xfId="9381"/>
    <cellStyle name="標準 6 2 6 2 3 2 2" xfId="22196"/>
    <cellStyle name="標準 6 2 6 2 3 3" xfId="15789"/>
    <cellStyle name="標準 6 2 6 2 4" xfId="5122"/>
    <cellStyle name="標準 6 2 6 2 4 2" xfId="11535"/>
    <cellStyle name="標準 6 2 6 2 4 2 2" xfId="24350"/>
    <cellStyle name="標準 6 2 6 2 4 3" xfId="17943"/>
    <cellStyle name="標準 6 2 6 2 5" xfId="7380"/>
    <cellStyle name="標準 6 2 6 2 5 2" xfId="20195"/>
    <cellStyle name="標準 6 2 6 2 6" xfId="13788"/>
    <cellStyle name="標準 6 2 6 3" xfId="1470"/>
    <cellStyle name="標準 6 2 6 3 2" xfId="3502"/>
    <cellStyle name="標準 6 2 6 3 2 2" xfId="9922"/>
    <cellStyle name="標準 6 2 6 3 2 2 2" xfId="22737"/>
    <cellStyle name="標準 6 2 6 3 2 3" xfId="16330"/>
    <cellStyle name="標準 6 2 6 3 3" xfId="5666"/>
    <cellStyle name="標準 6 2 6 3 3 2" xfId="12079"/>
    <cellStyle name="標準 6 2 6 3 3 2 2" xfId="24894"/>
    <cellStyle name="標準 6 2 6 3 3 3" xfId="18487"/>
    <cellStyle name="標準 6 2 6 3 4" xfId="7897"/>
    <cellStyle name="標準 6 2 6 3 4 2" xfId="20712"/>
    <cellStyle name="標準 6 2 6 3 5" xfId="14305"/>
    <cellStyle name="標準 6 2 6 4" xfId="2480"/>
    <cellStyle name="標準 6 2 6 4 2" xfId="8903"/>
    <cellStyle name="標準 6 2 6 4 2 2" xfId="21718"/>
    <cellStyle name="標準 6 2 6 4 3" xfId="15311"/>
    <cellStyle name="標準 6 2 6 5" xfId="4644"/>
    <cellStyle name="標準 6 2 6 5 2" xfId="11057"/>
    <cellStyle name="標準 6 2 6 5 2 2" xfId="23872"/>
    <cellStyle name="標準 6 2 6 5 3" xfId="17465"/>
    <cellStyle name="標準 6 2 6 6" xfId="6825"/>
    <cellStyle name="標準 6 2 6 6 2" xfId="19640"/>
    <cellStyle name="標準 6 2 6 7" xfId="13233"/>
    <cellStyle name="標準 6 2 7" xfId="163"/>
    <cellStyle name="標準 6 2 7 2" xfId="1095"/>
    <cellStyle name="標準 6 2 7 2 2" xfId="2135"/>
    <cellStyle name="標準 6 2 7 2 2 2" xfId="4166"/>
    <cellStyle name="標準 6 2 7 2 2 2 2" xfId="10586"/>
    <cellStyle name="標準 6 2 7 2 2 2 2 2" xfId="23401"/>
    <cellStyle name="標準 6 2 7 2 2 2 3" xfId="16994"/>
    <cellStyle name="標準 6 2 7 2 2 3" xfId="6330"/>
    <cellStyle name="標準 6 2 7 2 2 3 2" xfId="12743"/>
    <cellStyle name="標準 6 2 7 2 2 3 2 2" xfId="25558"/>
    <cellStyle name="標準 6 2 7 2 2 3 3" xfId="19151"/>
    <cellStyle name="標準 6 2 7 2 2 4" xfId="8561"/>
    <cellStyle name="標準 6 2 7 2 2 4 2" xfId="21376"/>
    <cellStyle name="標準 6 2 7 2 2 5" xfId="14969"/>
    <cellStyle name="標準 6 2 7 2 3" xfId="3144"/>
    <cellStyle name="標準 6 2 7 2 3 2" xfId="9567"/>
    <cellStyle name="標準 6 2 7 2 3 2 2" xfId="22382"/>
    <cellStyle name="標準 6 2 7 2 3 3" xfId="15975"/>
    <cellStyle name="標準 6 2 7 2 4" xfId="5308"/>
    <cellStyle name="標準 6 2 7 2 4 2" xfId="11721"/>
    <cellStyle name="標準 6 2 7 2 4 2 2" xfId="24536"/>
    <cellStyle name="標準 6 2 7 2 4 3" xfId="18129"/>
    <cellStyle name="標準 6 2 7 2 5" xfId="7548"/>
    <cellStyle name="標準 6 2 7 2 5 2" xfId="20363"/>
    <cellStyle name="標準 6 2 7 2 6" xfId="13956"/>
    <cellStyle name="標準 6 2 7 3" xfId="1653"/>
    <cellStyle name="標準 6 2 7 3 2" xfId="3684"/>
    <cellStyle name="標準 6 2 7 3 2 2" xfId="10104"/>
    <cellStyle name="標準 6 2 7 3 2 2 2" xfId="22919"/>
    <cellStyle name="標準 6 2 7 3 2 3" xfId="16512"/>
    <cellStyle name="標準 6 2 7 3 3" xfId="5848"/>
    <cellStyle name="標準 6 2 7 3 3 2" xfId="12261"/>
    <cellStyle name="標準 6 2 7 3 3 2 2" xfId="25076"/>
    <cellStyle name="標準 6 2 7 3 3 3" xfId="18669"/>
    <cellStyle name="標準 6 2 7 3 4" xfId="8079"/>
    <cellStyle name="標準 6 2 7 3 4 2" xfId="20894"/>
    <cellStyle name="標準 6 2 7 3 5" xfId="14487"/>
    <cellStyle name="標準 6 2 7 4" xfId="2662"/>
    <cellStyle name="標準 6 2 7 4 2" xfId="9085"/>
    <cellStyle name="標準 6 2 7 4 2 2" xfId="21900"/>
    <cellStyle name="標準 6 2 7 4 3" xfId="15493"/>
    <cellStyle name="標準 6 2 7 5" xfId="4826"/>
    <cellStyle name="標準 6 2 7 5 2" xfId="11239"/>
    <cellStyle name="標準 6 2 7 5 2 2" xfId="24054"/>
    <cellStyle name="標準 6 2 7 5 3" xfId="17647"/>
    <cellStyle name="標準 6 2 7 6" xfId="6686"/>
    <cellStyle name="標準 6 2 7 6 2" xfId="19501"/>
    <cellStyle name="標準 6 2 7 7" xfId="13094"/>
    <cellStyle name="標準 6 2 8" xfId="756"/>
    <cellStyle name="標準 6 2 8 2" xfId="890"/>
    <cellStyle name="標準 6 2 8 2 2" xfId="1912"/>
    <cellStyle name="標準 6 2 8 2 2 2" xfId="3943"/>
    <cellStyle name="標準 6 2 8 2 2 2 2" xfId="10363"/>
    <cellStyle name="標準 6 2 8 2 2 2 2 2" xfId="23178"/>
    <cellStyle name="標準 6 2 8 2 2 2 3" xfId="16771"/>
    <cellStyle name="標準 6 2 8 2 2 3" xfId="6107"/>
    <cellStyle name="標準 6 2 8 2 2 3 2" xfId="12520"/>
    <cellStyle name="標準 6 2 8 2 2 3 2 2" xfId="25335"/>
    <cellStyle name="標準 6 2 8 2 2 3 3" xfId="18928"/>
    <cellStyle name="標準 6 2 8 2 2 4" xfId="8338"/>
    <cellStyle name="標準 6 2 8 2 2 4 2" xfId="21153"/>
    <cellStyle name="標準 6 2 8 2 2 5" xfId="14746"/>
    <cellStyle name="標準 6 2 8 2 3" xfId="2921"/>
    <cellStyle name="標準 6 2 8 2 3 2" xfId="9344"/>
    <cellStyle name="標準 6 2 8 2 3 2 2" xfId="22159"/>
    <cellStyle name="標準 6 2 8 2 3 3" xfId="15752"/>
    <cellStyle name="標準 6 2 8 2 4" xfId="5085"/>
    <cellStyle name="標準 6 2 8 2 4 2" xfId="11498"/>
    <cellStyle name="標準 6 2 8 2 4 2 2" xfId="24313"/>
    <cellStyle name="標準 6 2 8 2 4 3" xfId="17906"/>
    <cellStyle name="標準 6 2 8 2 5" xfId="7343"/>
    <cellStyle name="標準 6 2 8 2 5 2" xfId="20158"/>
    <cellStyle name="標準 6 2 8 2 6" xfId="13751"/>
    <cellStyle name="標準 6 2 8 3" xfId="1433"/>
    <cellStyle name="標準 6 2 8 3 2" xfId="3465"/>
    <cellStyle name="標準 6 2 8 3 2 2" xfId="9885"/>
    <cellStyle name="標準 6 2 8 3 2 2 2" xfId="22700"/>
    <cellStyle name="標準 6 2 8 3 2 3" xfId="16293"/>
    <cellStyle name="標準 6 2 8 3 3" xfId="5629"/>
    <cellStyle name="標準 6 2 8 3 3 2" xfId="12042"/>
    <cellStyle name="標準 6 2 8 3 3 2 2" xfId="24857"/>
    <cellStyle name="標準 6 2 8 3 3 3" xfId="18450"/>
    <cellStyle name="標準 6 2 8 3 4" xfId="7860"/>
    <cellStyle name="標準 6 2 8 3 4 2" xfId="20675"/>
    <cellStyle name="標準 6 2 8 3 5" xfId="14268"/>
    <cellStyle name="標準 6 2 8 4" xfId="2443"/>
    <cellStyle name="標準 6 2 8 4 2" xfId="8866"/>
    <cellStyle name="標準 6 2 8 4 2 2" xfId="21681"/>
    <cellStyle name="標準 6 2 8 4 3" xfId="15274"/>
    <cellStyle name="標準 6 2 8 5" xfId="4607"/>
    <cellStyle name="標準 6 2 8 5 2" xfId="11020"/>
    <cellStyle name="標準 6 2 8 5 2 2" xfId="23835"/>
    <cellStyle name="標準 6 2 8 5 3" xfId="17428"/>
    <cellStyle name="標準 6 2 8 6" xfId="7210"/>
    <cellStyle name="標準 6 2 8 6 2" xfId="20025"/>
    <cellStyle name="標準 6 2 8 7" xfId="13618"/>
    <cellStyle name="標準 6 2 9" xfId="800"/>
    <cellStyle name="標準 6 2 9 2" xfId="1260"/>
    <cellStyle name="標準 6 2 9 2 2" xfId="2300"/>
    <cellStyle name="標準 6 2 9 2 2 2" xfId="4331"/>
    <cellStyle name="標準 6 2 9 2 2 2 2" xfId="10751"/>
    <cellStyle name="標準 6 2 9 2 2 2 2 2" xfId="23566"/>
    <cellStyle name="標準 6 2 9 2 2 2 3" xfId="17159"/>
    <cellStyle name="標準 6 2 9 2 2 3" xfId="6495"/>
    <cellStyle name="標準 6 2 9 2 2 3 2" xfId="12908"/>
    <cellStyle name="標準 6 2 9 2 2 3 2 2" xfId="25723"/>
    <cellStyle name="標準 6 2 9 2 2 3 3" xfId="19316"/>
    <cellStyle name="標準 6 2 9 2 2 4" xfId="8726"/>
    <cellStyle name="標準 6 2 9 2 2 4 2" xfId="21541"/>
    <cellStyle name="標準 6 2 9 2 2 5" xfId="15134"/>
    <cellStyle name="標準 6 2 9 2 3" xfId="3309"/>
    <cellStyle name="標準 6 2 9 2 3 2" xfId="9732"/>
    <cellStyle name="標準 6 2 9 2 3 2 2" xfId="22547"/>
    <cellStyle name="標準 6 2 9 2 3 3" xfId="16140"/>
    <cellStyle name="標準 6 2 9 2 4" xfId="5473"/>
    <cellStyle name="標準 6 2 9 2 4 2" xfId="11886"/>
    <cellStyle name="標準 6 2 9 2 4 2 2" xfId="24701"/>
    <cellStyle name="標準 6 2 9 2 4 3" xfId="18294"/>
    <cellStyle name="標準 6 2 9 2 5" xfId="7713"/>
    <cellStyle name="標準 6 2 9 2 5 2" xfId="20528"/>
    <cellStyle name="標準 6 2 9 2 6" xfId="14121"/>
    <cellStyle name="標準 6 2 9 3" xfId="1818"/>
    <cellStyle name="標準 6 2 9 3 2" xfId="3849"/>
    <cellStyle name="標準 6 2 9 3 2 2" xfId="10269"/>
    <cellStyle name="標準 6 2 9 3 2 2 2" xfId="23084"/>
    <cellStyle name="標準 6 2 9 3 2 3" xfId="16677"/>
    <cellStyle name="標準 6 2 9 3 3" xfId="6013"/>
    <cellStyle name="標準 6 2 9 3 3 2" xfId="12426"/>
    <cellStyle name="標準 6 2 9 3 3 2 2" xfId="25241"/>
    <cellStyle name="標準 6 2 9 3 3 3" xfId="18834"/>
    <cellStyle name="標準 6 2 9 3 4" xfId="8244"/>
    <cellStyle name="標準 6 2 9 3 4 2" xfId="21059"/>
    <cellStyle name="標準 6 2 9 3 5" xfId="14652"/>
    <cellStyle name="標準 6 2 9 4" xfId="2827"/>
    <cellStyle name="標準 6 2 9 4 2" xfId="9250"/>
    <cellStyle name="標準 6 2 9 4 2 2" xfId="22065"/>
    <cellStyle name="標準 6 2 9 4 3" xfId="15658"/>
    <cellStyle name="標準 6 2 9 5" xfId="4991"/>
    <cellStyle name="標準 6 2 9 5 2" xfId="11404"/>
    <cellStyle name="標準 6 2 9 5 2 2" xfId="24219"/>
    <cellStyle name="標準 6 2 9 5 3" xfId="17812"/>
    <cellStyle name="標準 6 2 9 6" xfId="7253"/>
    <cellStyle name="標準 6 2 9 6 2" xfId="20068"/>
    <cellStyle name="標準 6 2 9 7" xfId="13661"/>
    <cellStyle name="標準 6 20" xfId="104"/>
    <cellStyle name="標準 6 20 2" xfId="6655"/>
    <cellStyle name="標準 6 20 2 2" xfId="19470"/>
    <cellStyle name="標準 6 20 3" xfId="13063"/>
    <cellStyle name="標準 6 21" xfId="6632"/>
    <cellStyle name="標準 6 21 2" xfId="19448"/>
    <cellStyle name="標準 6 22" xfId="13054"/>
    <cellStyle name="標準 6 3" xfId="138"/>
    <cellStyle name="標準 6 3 10" xfId="859"/>
    <cellStyle name="標準 6 3 10 2" xfId="1877"/>
    <cellStyle name="標準 6 3 10 2 2" xfId="3908"/>
    <cellStyle name="標準 6 3 10 2 2 2" xfId="10328"/>
    <cellStyle name="標準 6 3 10 2 2 2 2" xfId="23143"/>
    <cellStyle name="標準 6 3 10 2 2 3" xfId="16736"/>
    <cellStyle name="標準 6 3 10 2 3" xfId="6072"/>
    <cellStyle name="標準 6 3 10 2 3 2" xfId="12485"/>
    <cellStyle name="標準 6 3 10 2 3 2 2" xfId="25300"/>
    <cellStyle name="標準 6 3 10 2 3 3" xfId="18893"/>
    <cellStyle name="標準 6 3 10 2 4" xfId="8303"/>
    <cellStyle name="標準 6 3 10 2 4 2" xfId="21118"/>
    <cellStyle name="標準 6 3 10 2 5" xfId="14711"/>
    <cellStyle name="標準 6 3 10 3" xfId="2886"/>
    <cellStyle name="標準 6 3 10 3 2" xfId="9309"/>
    <cellStyle name="標準 6 3 10 3 2 2" xfId="22124"/>
    <cellStyle name="標準 6 3 10 3 3" xfId="15717"/>
    <cellStyle name="標準 6 3 10 4" xfId="5050"/>
    <cellStyle name="標準 6 3 10 4 2" xfId="11463"/>
    <cellStyle name="標準 6 3 10 4 2 2" xfId="24278"/>
    <cellStyle name="標準 6 3 10 4 3" xfId="17871"/>
    <cellStyle name="標準 6 3 10 5" xfId="7312"/>
    <cellStyle name="標準 6 3 10 5 2" xfId="20127"/>
    <cellStyle name="標準 6 3 10 6" xfId="13720"/>
    <cellStyle name="標準 6 3 11" xfId="730"/>
    <cellStyle name="標準 6 3 11 2" xfId="1403"/>
    <cellStyle name="標準 6 3 11 2 2" xfId="3435"/>
    <cellStyle name="標準 6 3 11 2 2 2" xfId="9855"/>
    <cellStyle name="標準 6 3 11 2 2 2 2" xfId="22670"/>
    <cellStyle name="標準 6 3 11 2 2 3" xfId="16263"/>
    <cellStyle name="標準 6 3 11 2 3" xfId="5599"/>
    <cellStyle name="標準 6 3 11 2 3 2" xfId="12012"/>
    <cellStyle name="標準 6 3 11 2 3 2 2" xfId="24827"/>
    <cellStyle name="標準 6 3 11 2 3 3" xfId="18420"/>
    <cellStyle name="標準 6 3 11 2 4" xfId="7830"/>
    <cellStyle name="標準 6 3 11 2 4 2" xfId="20645"/>
    <cellStyle name="標準 6 3 11 2 5" xfId="14238"/>
    <cellStyle name="標準 6 3 11 3" xfId="2413"/>
    <cellStyle name="標準 6 3 11 3 2" xfId="8836"/>
    <cellStyle name="標準 6 3 11 3 2 2" xfId="21651"/>
    <cellStyle name="標準 6 3 11 3 3" xfId="15244"/>
    <cellStyle name="標準 6 3 11 4" xfId="4577"/>
    <cellStyle name="標準 6 3 11 4 2" xfId="10990"/>
    <cellStyle name="標準 6 3 11 4 2 2" xfId="23805"/>
    <cellStyle name="標準 6 3 11 4 3" xfId="17398"/>
    <cellStyle name="標準 6 3 11 5" xfId="7184"/>
    <cellStyle name="標準 6 3 11 5 2" xfId="19999"/>
    <cellStyle name="標準 6 3 11 6" xfId="13592"/>
    <cellStyle name="標準 6 3 12" xfId="1365"/>
    <cellStyle name="標準 6 3 12 2" xfId="3395"/>
    <cellStyle name="標準 6 3 12 2 2" xfId="5559"/>
    <cellStyle name="標準 6 3 12 2 2 2" xfId="11972"/>
    <cellStyle name="標準 6 3 12 2 2 2 2" xfId="24787"/>
    <cellStyle name="標準 6 3 12 2 2 3" xfId="18380"/>
    <cellStyle name="標準 6 3 12 2 3" xfId="9815"/>
    <cellStyle name="標準 6 3 12 2 3 2" xfId="22630"/>
    <cellStyle name="標準 6 3 12 2 4" xfId="16223"/>
    <cellStyle name="標準 6 3 12 3" xfId="2375"/>
    <cellStyle name="標準 6 3 12 3 2" xfId="8798"/>
    <cellStyle name="標準 6 3 12 3 2 2" xfId="21613"/>
    <cellStyle name="標準 6 3 12 3 3" xfId="15206"/>
    <cellStyle name="標準 6 3 12 4" xfId="4537"/>
    <cellStyle name="標準 6 3 12 4 2" xfId="10950"/>
    <cellStyle name="標準 6 3 12 4 2 2" xfId="23765"/>
    <cellStyle name="標準 6 3 12 4 3" xfId="17358"/>
    <cellStyle name="標準 6 3 12 5" xfId="7792"/>
    <cellStyle name="標準 6 3 12 5 2" xfId="20607"/>
    <cellStyle name="標準 6 3 12 6" xfId="14200"/>
    <cellStyle name="標準 6 3 13" xfId="1333"/>
    <cellStyle name="標準 6 3 13 2" xfId="3372"/>
    <cellStyle name="標準 6 3 13 2 2" xfId="5533"/>
    <cellStyle name="標準 6 3 13 2 2 2" xfId="11946"/>
    <cellStyle name="標準 6 3 13 2 2 2 2" xfId="24761"/>
    <cellStyle name="標準 6 3 13 2 2 3" xfId="18354"/>
    <cellStyle name="標準 6 3 13 2 3" xfId="9792"/>
    <cellStyle name="標準 6 3 13 2 3 2" xfId="22607"/>
    <cellStyle name="標準 6 3 13 2 4" xfId="16200"/>
    <cellStyle name="標準 6 3 13 3" xfId="4511"/>
    <cellStyle name="標準 6 3 13 3 2" xfId="10924"/>
    <cellStyle name="標準 6 3 13 3 2 2" xfId="23739"/>
    <cellStyle name="標準 6 3 13 3 3" xfId="17332"/>
    <cellStyle name="標準 6 3 13 4" xfId="7770"/>
    <cellStyle name="標準 6 3 13 4 2" xfId="20585"/>
    <cellStyle name="標準 6 3 13 5" xfId="14178"/>
    <cellStyle name="標準 6 3 14" xfId="1295"/>
    <cellStyle name="標準 6 3 14 2" xfId="3344"/>
    <cellStyle name="標準 6 3 14 2 2" xfId="9767"/>
    <cellStyle name="標準 6 3 14 2 2 2" xfId="22582"/>
    <cellStyle name="標準 6 3 14 2 3" xfId="16175"/>
    <cellStyle name="標準 6 3 14 3" xfId="4498"/>
    <cellStyle name="標準 6 3 14 3 2" xfId="10911"/>
    <cellStyle name="標準 6 3 14 3 2 2" xfId="23726"/>
    <cellStyle name="標準 6 3 14 3 3" xfId="17319"/>
    <cellStyle name="標準 6 3 14 4" xfId="7745"/>
    <cellStyle name="標準 6 3 14 4 2" xfId="20560"/>
    <cellStyle name="標準 6 3 14 5" xfId="14153"/>
    <cellStyle name="標準 6 3 15" xfId="2332"/>
    <cellStyle name="標準 6 3 15 2" xfId="5508"/>
    <cellStyle name="標準 6 3 15 2 2" xfId="11921"/>
    <cellStyle name="標準 6 3 15 2 2 2" xfId="24736"/>
    <cellStyle name="標準 6 3 15 2 3" xfId="18329"/>
    <cellStyle name="標準 6 3 15 3" xfId="8755"/>
    <cellStyle name="標準 6 3 15 3 2" xfId="21570"/>
    <cellStyle name="標準 6 3 15 4" xfId="15163"/>
    <cellStyle name="標準 6 3 16" xfId="4464"/>
    <cellStyle name="標準 6 3 16 2" xfId="10878"/>
    <cellStyle name="標準 6 3 16 2 2" xfId="23693"/>
    <cellStyle name="標準 6 3 16 3" xfId="17286"/>
    <cellStyle name="標準 6 3 17" xfId="689"/>
    <cellStyle name="標準 6 3 17 2" xfId="7149"/>
    <cellStyle name="標準 6 3 17 2 2" xfId="19964"/>
    <cellStyle name="標準 6 3 17 3" xfId="13557"/>
    <cellStyle name="標準 6 3 18" xfId="6540"/>
    <cellStyle name="標準 6 3 18 2" xfId="12953"/>
    <cellStyle name="標準 6 3 18 2 2" xfId="25768"/>
    <cellStyle name="標準 6 3 18 3" xfId="19361"/>
    <cellStyle name="標準 6 3 19" xfId="6589"/>
    <cellStyle name="標準 6 3 19 2" xfId="13001"/>
    <cellStyle name="標準 6 3 19 2 2" xfId="25816"/>
    <cellStyle name="標準 6 3 19 3" xfId="19409"/>
    <cellStyle name="標準 6 3 2" xfId="241"/>
    <cellStyle name="標準 6 3 2 10" xfId="6743"/>
    <cellStyle name="標準 6 3 2 10 2" xfId="19558"/>
    <cellStyle name="標準 6 3 2 11" xfId="13151"/>
    <cellStyle name="標準 6 3 2 2" xfId="329"/>
    <cellStyle name="標準 6 3 2 2 2" xfId="1210"/>
    <cellStyle name="標準 6 3 2 2 2 2" xfId="2250"/>
    <cellStyle name="標準 6 3 2 2 2 2 2" xfId="4281"/>
    <cellStyle name="標準 6 3 2 2 2 2 2 2" xfId="10701"/>
    <cellStyle name="標準 6 3 2 2 2 2 2 2 2" xfId="23516"/>
    <cellStyle name="標準 6 3 2 2 2 2 2 3" xfId="17109"/>
    <cellStyle name="標準 6 3 2 2 2 2 3" xfId="6445"/>
    <cellStyle name="標準 6 3 2 2 2 2 3 2" xfId="12858"/>
    <cellStyle name="標準 6 3 2 2 2 2 3 2 2" xfId="25673"/>
    <cellStyle name="標準 6 3 2 2 2 2 3 3" xfId="19266"/>
    <cellStyle name="標準 6 3 2 2 2 2 4" xfId="8676"/>
    <cellStyle name="標準 6 3 2 2 2 2 4 2" xfId="21491"/>
    <cellStyle name="標準 6 3 2 2 2 2 5" xfId="15084"/>
    <cellStyle name="標準 6 3 2 2 2 3" xfId="3259"/>
    <cellStyle name="標準 6 3 2 2 2 3 2" xfId="9682"/>
    <cellStyle name="標準 6 3 2 2 2 3 2 2" xfId="22497"/>
    <cellStyle name="標準 6 3 2 2 2 3 3" xfId="16090"/>
    <cellStyle name="標準 6 3 2 2 2 4" xfId="5423"/>
    <cellStyle name="標準 6 3 2 2 2 4 2" xfId="11836"/>
    <cellStyle name="標準 6 3 2 2 2 4 2 2" xfId="24651"/>
    <cellStyle name="標準 6 3 2 2 2 4 3" xfId="18244"/>
    <cellStyle name="標準 6 3 2 2 2 5" xfId="7663"/>
    <cellStyle name="標準 6 3 2 2 2 5 2" xfId="20478"/>
    <cellStyle name="標準 6 3 2 2 2 6" xfId="14071"/>
    <cellStyle name="標準 6 3 2 2 3" xfId="1768"/>
    <cellStyle name="標準 6 3 2 2 3 2" xfId="3799"/>
    <cellStyle name="標準 6 3 2 2 3 2 2" xfId="10219"/>
    <cellStyle name="標準 6 3 2 2 3 2 2 2" xfId="23034"/>
    <cellStyle name="標準 6 3 2 2 3 2 3" xfId="16627"/>
    <cellStyle name="標準 6 3 2 2 3 3" xfId="5963"/>
    <cellStyle name="標準 6 3 2 2 3 3 2" xfId="12376"/>
    <cellStyle name="標準 6 3 2 2 3 3 2 2" xfId="25191"/>
    <cellStyle name="標準 6 3 2 2 3 3 3" xfId="18784"/>
    <cellStyle name="標準 6 3 2 2 3 4" xfId="8194"/>
    <cellStyle name="標準 6 3 2 2 3 4 2" xfId="21009"/>
    <cellStyle name="標準 6 3 2 2 3 5" xfId="14602"/>
    <cellStyle name="標準 6 3 2 2 4" xfId="2777"/>
    <cellStyle name="標準 6 3 2 2 4 2" xfId="9200"/>
    <cellStyle name="標準 6 3 2 2 4 2 2" xfId="22015"/>
    <cellStyle name="標準 6 3 2 2 4 3" xfId="15608"/>
    <cellStyle name="標準 6 3 2 2 5" xfId="4941"/>
    <cellStyle name="標準 6 3 2 2 5 2" xfId="11354"/>
    <cellStyle name="標準 6 3 2 2 5 2 2" xfId="24169"/>
    <cellStyle name="標準 6 3 2 2 5 3" xfId="17762"/>
    <cellStyle name="標準 6 3 2 2 6" xfId="6820"/>
    <cellStyle name="標準 6 3 2 2 6 2" xfId="19635"/>
    <cellStyle name="標準 6 3 2 2 7" xfId="13228"/>
    <cellStyle name="標準 6 3 2 3" xfId="380"/>
    <cellStyle name="標準 6 3 2 3 2" xfId="2062"/>
    <cellStyle name="標準 6 3 2 3 2 2" xfId="4093"/>
    <cellStyle name="標準 6 3 2 3 2 2 2" xfId="10513"/>
    <cellStyle name="標準 6 3 2 3 2 2 2 2" xfId="23328"/>
    <cellStyle name="標準 6 3 2 3 2 2 3" xfId="16921"/>
    <cellStyle name="標準 6 3 2 3 2 3" xfId="6257"/>
    <cellStyle name="標準 6 3 2 3 2 3 2" xfId="12670"/>
    <cellStyle name="標準 6 3 2 3 2 3 2 2" xfId="25485"/>
    <cellStyle name="標準 6 3 2 3 2 3 3" xfId="19078"/>
    <cellStyle name="標準 6 3 2 3 2 4" xfId="8488"/>
    <cellStyle name="標準 6 3 2 3 2 4 2" xfId="21303"/>
    <cellStyle name="標準 6 3 2 3 2 5" xfId="14896"/>
    <cellStyle name="標準 6 3 2 3 3" xfId="3071"/>
    <cellStyle name="標準 6 3 2 3 3 2" xfId="9494"/>
    <cellStyle name="標準 6 3 2 3 3 2 2" xfId="22309"/>
    <cellStyle name="標準 6 3 2 3 3 3" xfId="15902"/>
    <cellStyle name="標準 6 3 2 3 4" xfId="5235"/>
    <cellStyle name="標準 6 3 2 3 4 2" xfId="11648"/>
    <cellStyle name="標準 6 3 2 3 4 2 2" xfId="24463"/>
    <cellStyle name="標準 6 3 2 3 4 3" xfId="18056"/>
    <cellStyle name="標準 6 3 2 3 5" xfId="6871"/>
    <cellStyle name="標準 6 3 2 3 5 2" xfId="19686"/>
    <cellStyle name="標準 6 3 2 3 6" xfId="13279"/>
    <cellStyle name="標準 6 3 2 4" xfId="1583"/>
    <cellStyle name="標準 6 3 2 4 2" xfId="3614"/>
    <cellStyle name="標準 6 3 2 4 2 2" xfId="10034"/>
    <cellStyle name="標準 6 3 2 4 2 2 2" xfId="22849"/>
    <cellStyle name="標準 6 3 2 4 2 3" xfId="16442"/>
    <cellStyle name="標準 6 3 2 4 3" xfId="5778"/>
    <cellStyle name="標準 6 3 2 4 3 2" xfId="12191"/>
    <cellStyle name="標準 6 3 2 4 3 2 2" xfId="25006"/>
    <cellStyle name="標準 6 3 2 4 3 3" xfId="18599"/>
    <cellStyle name="標準 6 3 2 4 4" xfId="8009"/>
    <cellStyle name="標準 6 3 2 4 4 2" xfId="20824"/>
    <cellStyle name="標準 6 3 2 4 5" xfId="14417"/>
    <cellStyle name="標準 6 3 2 5" xfId="2592"/>
    <cellStyle name="標準 6 3 2 5 2" xfId="9015"/>
    <cellStyle name="標準 6 3 2 5 2 2" xfId="21830"/>
    <cellStyle name="標準 6 3 2 5 3" xfId="15423"/>
    <cellStyle name="標準 6 3 2 6" xfId="4756"/>
    <cellStyle name="標準 6 3 2 6 2" xfId="11169"/>
    <cellStyle name="標準 6 3 2 6 2 2" xfId="23984"/>
    <cellStyle name="標準 6 3 2 6 3" xfId="17577"/>
    <cellStyle name="標準 6 3 2 7" xfId="782"/>
    <cellStyle name="標準 6 3 2 7 2" xfId="7235"/>
    <cellStyle name="標準 6 3 2 7 2 2" xfId="20050"/>
    <cellStyle name="標準 6 3 2 7 3" xfId="13643"/>
    <cellStyle name="標準 6 3 2 8" xfId="6567"/>
    <cellStyle name="標準 6 3 2 8 2" xfId="12980"/>
    <cellStyle name="標準 6 3 2 8 2 2" xfId="25795"/>
    <cellStyle name="標準 6 3 2 8 3" xfId="19388"/>
    <cellStyle name="標準 6 3 2 9" xfId="6617"/>
    <cellStyle name="標準 6 3 2 9 2" xfId="13028"/>
    <cellStyle name="標準 6 3 2 9 2 2" xfId="25843"/>
    <cellStyle name="標準 6 3 2 9 3" xfId="19436"/>
    <cellStyle name="標準 6 3 20" xfId="6677"/>
    <cellStyle name="標準 6 3 20 2" xfId="19492"/>
    <cellStyle name="標準 6 3 21" xfId="13085"/>
    <cellStyle name="標準 6 3 3" xfId="277"/>
    <cellStyle name="標準 6 3 3 2" xfId="629"/>
    <cellStyle name="標準 6 3 3 2 2" xfId="1240"/>
    <cellStyle name="標準 6 3 3 2 2 2" xfId="2280"/>
    <cellStyle name="標準 6 3 3 2 2 2 2" xfId="4311"/>
    <cellStyle name="標準 6 3 3 2 2 2 2 2" xfId="10731"/>
    <cellStyle name="標準 6 3 3 2 2 2 2 2 2" xfId="23546"/>
    <cellStyle name="標準 6 3 3 2 2 2 2 3" xfId="17139"/>
    <cellStyle name="標準 6 3 3 2 2 2 3" xfId="6475"/>
    <cellStyle name="標準 6 3 3 2 2 2 3 2" xfId="12888"/>
    <cellStyle name="標準 6 3 3 2 2 2 3 2 2" xfId="25703"/>
    <cellStyle name="標準 6 3 3 2 2 2 3 3" xfId="19296"/>
    <cellStyle name="標準 6 3 3 2 2 2 4" xfId="8706"/>
    <cellStyle name="標準 6 3 3 2 2 2 4 2" xfId="21521"/>
    <cellStyle name="標準 6 3 3 2 2 2 5" xfId="15114"/>
    <cellStyle name="標準 6 3 3 2 2 3" xfId="3289"/>
    <cellStyle name="標準 6 3 3 2 2 3 2" xfId="9712"/>
    <cellStyle name="標準 6 3 3 2 2 3 2 2" xfId="22527"/>
    <cellStyle name="標準 6 3 3 2 2 3 3" xfId="16120"/>
    <cellStyle name="標準 6 3 3 2 2 4" xfId="5453"/>
    <cellStyle name="標準 6 3 3 2 2 4 2" xfId="11866"/>
    <cellStyle name="標準 6 3 3 2 2 4 2 2" xfId="24681"/>
    <cellStyle name="標準 6 3 3 2 2 4 3" xfId="18274"/>
    <cellStyle name="標準 6 3 3 2 2 5" xfId="7693"/>
    <cellStyle name="標準 6 3 3 2 2 5 2" xfId="20508"/>
    <cellStyle name="標準 6 3 3 2 2 6" xfId="14101"/>
    <cellStyle name="標準 6 3 3 2 3" xfId="1798"/>
    <cellStyle name="標準 6 3 3 2 3 2" xfId="3829"/>
    <cellStyle name="標準 6 3 3 2 3 2 2" xfId="10249"/>
    <cellStyle name="標準 6 3 3 2 3 2 2 2" xfId="23064"/>
    <cellStyle name="標準 6 3 3 2 3 2 3" xfId="16657"/>
    <cellStyle name="標準 6 3 3 2 3 3" xfId="5993"/>
    <cellStyle name="標準 6 3 3 2 3 3 2" xfId="12406"/>
    <cellStyle name="標準 6 3 3 2 3 3 2 2" xfId="25221"/>
    <cellStyle name="標準 6 3 3 2 3 3 3" xfId="18814"/>
    <cellStyle name="標準 6 3 3 2 3 4" xfId="8224"/>
    <cellStyle name="標準 6 3 3 2 3 4 2" xfId="21039"/>
    <cellStyle name="標準 6 3 3 2 3 5" xfId="14632"/>
    <cellStyle name="標準 6 3 3 2 4" xfId="2807"/>
    <cellStyle name="標準 6 3 3 2 4 2" xfId="9230"/>
    <cellStyle name="標準 6 3 3 2 4 2 2" xfId="22045"/>
    <cellStyle name="標準 6 3 3 2 4 3" xfId="15638"/>
    <cellStyle name="標準 6 3 3 2 5" xfId="4971"/>
    <cellStyle name="標準 6 3 3 2 5 2" xfId="11384"/>
    <cellStyle name="標準 6 3 3 2 5 2 2" xfId="24199"/>
    <cellStyle name="標準 6 3 3 2 5 3" xfId="17792"/>
    <cellStyle name="標準 6 3 3 2 6" xfId="7106"/>
    <cellStyle name="標準 6 3 3 2 6 2" xfId="19921"/>
    <cellStyle name="標準 6 3 3 2 7" xfId="13514"/>
    <cellStyle name="標準 6 3 3 3" xfId="1052"/>
    <cellStyle name="標準 6 3 3 3 2" xfId="2092"/>
    <cellStyle name="標準 6 3 3 3 2 2" xfId="4123"/>
    <cellStyle name="標準 6 3 3 3 2 2 2" xfId="10543"/>
    <cellStyle name="標準 6 3 3 3 2 2 2 2" xfId="23358"/>
    <cellStyle name="標準 6 3 3 3 2 2 3" xfId="16951"/>
    <cellStyle name="標準 6 3 3 3 2 3" xfId="6287"/>
    <cellStyle name="標準 6 3 3 3 2 3 2" xfId="12700"/>
    <cellStyle name="標準 6 3 3 3 2 3 2 2" xfId="25515"/>
    <cellStyle name="標準 6 3 3 3 2 3 3" xfId="19108"/>
    <cellStyle name="標準 6 3 3 3 2 4" xfId="8518"/>
    <cellStyle name="標準 6 3 3 3 2 4 2" xfId="21333"/>
    <cellStyle name="標準 6 3 3 3 2 5" xfId="14926"/>
    <cellStyle name="標準 6 3 3 3 3" xfId="3101"/>
    <cellStyle name="標準 6 3 3 3 3 2" xfId="9524"/>
    <cellStyle name="標準 6 3 3 3 3 2 2" xfId="22339"/>
    <cellStyle name="標準 6 3 3 3 3 3" xfId="15932"/>
    <cellStyle name="標準 6 3 3 3 4" xfId="5265"/>
    <cellStyle name="標準 6 3 3 3 4 2" xfId="11678"/>
    <cellStyle name="標準 6 3 3 3 4 2 2" xfId="24493"/>
    <cellStyle name="標準 6 3 3 3 4 3" xfId="18086"/>
    <cellStyle name="標準 6 3 3 3 5" xfId="7505"/>
    <cellStyle name="標準 6 3 3 3 5 2" xfId="20320"/>
    <cellStyle name="標準 6 3 3 3 6" xfId="13913"/>
    <cellStyle name="標準 6 3 3 4" xfId="1612"/>
    <cellStyle name="標準 6 3 3 4 2" xfId="3643"/>
    <cellStyle name="標準 6 3 3 4 2 2" xfId="10063"/>
    <cellStyle name="標準 6 3 3 4 2 2 2" xfId="22878"/>
    <cellStyle name="標準 6 3 3 4 2 3" xfId="16471"/>
    <cellStyle name="標準 6 3 3 4 3" xfId="5807"/>
    <cellStyle name="標準 6 3 3 4 3 2" xfId="12220"/>
    <cellStyle name="標準 6 3 3 4 3 2 2" xfId="25035"/>
    <cellStyle name="標準 6 3 3 4 3 3" xfId="18628"/>
    <cellStyle name="標準 6 3 3 4 4" xfId="8038"/>
    <cellStyle name="標準 6 3 3 4 4 2" xfId="20853"/>
    <cellStyle name="標準 6 3 3 4 5" xfId="14446"/>
    <cellStyle name="標準 6 3 3 5" xfId="2621"/>
    <cellStyle name="標準 6 3 3 5 2" xfId="9044"/>
    <cellStyle name="標準 6 3 3 5 2 2" xfId="21859"/>
    <cellStyle name="標準 6 3 3 5 3" xfId="15452"/>
    <cellStyle name="標準 6 3 3 6" xfId="4785"/>
    <cellStyle name="標準 6 3 3 6 2" xfId="11198"/>
    <cellStyle name="標準 6 3 3 6 2 2" xfId="24013"/>
    <cellStyle name="標準 6 3 3 6 3" xfId="17606"/>
    <cellStyle name="標準 6 3 3 7" xfId="6777"/>
    <cellStyle name="標準 6 3 3 7 2" xfId="19592"/>
    <cellStyle name="標準 6 3 3 8" xfId="13185"/>
    <cellStyle name="標準 6 3 4" xfId="353"/>
    <cellStyle name="標準 6 3 4 2" xfId="593"/>
    <cellStyle name="標準 6 3 4 2 2" xfId="1186"/>
    <cellStyle name="標準 6 3 4 2 2 2" xfId="2226"/>
    <cellStyle name="標準 6 3 4 2 2 2 2" xfId="4257"/>
    <cellStyle name="標準 6 3 4 2 2 2 2 2" xfId="10677"/>
    <cellStyle name="標準 6 3 4 2 2 2 2 2 2" xfId="23492"/>
    <cellStyle name="標準 6 3 4 2 2 2 2 3" xfId="17085"/>
    <cellStyle name="標準 6 3 4 2 2 2 3" xfId="6421"/>
    <cellStyle name="標準 6 3 4 2 2 2 3 2" xfId="12834"/>
    <cellStyle name="標準 6 3 4 2 2 2 3 2 2" xfId="25649"/>
    <cellStyle name="標準 6 3 4 2 2 2 3 3" xfId="19242"/>
    <cellStyle name="標準 6 3 4 2 2 2 4" xfId="8652"/>
    <cellStyle name="標準 6 3 4 2 2 2 4 2" xfId="21467"/>
    <cellStyle name="標準 6 3 4 2 2 2 5" xfId="15060"/>
    <cellStyle name="標準 6 3 4 2 2 3" xfId="3235"/>
    <cellStyle name="標準 6 3 4 2 2 3 2" xfId="9658"/>
    <cellStyle name="標準 6 3 4 2 2 3 2 2" xfId="22473"/>
    <cellStyle name="標準 6 3 4 2 2 3 3" xfId="16066"/>
    <cellStyle name="標準 6 3 4 2 2 4" xfId="5399"/>
    <cellStyle name="標準 6 3 4 2 2 4 2" xfId="11812"/>
    <cellStyle name="標準 6 3 4 2 2 4 2 2" xfId="24627"/>
    <cellStyle name="標準 6 3 4 2 2 4 3" xfId="18220"/>
    <cellStyle name="標準 6 3 4 2 2 5" xfId="7639"/>
    <cellStyle name="標準 6 3 4 2 2 5 2" xfId="20454"/>
    <cellStyle name="標準 6 3 4 2 2 6" xfId="14047"/>
    <cellStyle name="標準 6 3 4 2 3" xfId="1744"/>
    <cellStyle name="標準 6 3 4 2 3 2" xfId="3775"/>
    <cellStyle name="標準 6 3 4 2 3 2 2" xfId="10195"/>
    <cellStyle name="標準 6 3 4 2 3 2 2 2" xfId="23010"/>
    <cellStyle name="標準 6 3 4 2 3 2 3" xfId="16603"/>
    <cellStyle name="標準 6 3 4 2 3 3" xfId="5939"/>
    <cellStyle name="標準 6 3 4 2 3 3 2" xfId="12352"/>
    <cellStyle name="標準 6 3 4 2 3 3 2 2" xfId="25167"/>
    <cellStyle name="標準 6 3 4 2 3 3 3" xfId="18760"/>
    <cellStyle name="標準 6 3 4 2 3 4" xfId="8170"/>
    <cellStyle name="標準 6 3 4 2 3 4 2" xfId="20985"/>
    <cellStyle name="標準 6 3 4 2 3 5" xfId="14578"/>
    <cellStyle name="標準 6 3 4 2 4" xfId="2753"/>
    <cellStyle name="標準 6 3 4 2 4 2" xfId="9176"/>
    <cellStyle name="標準 6 3 4 2 4 2 2" xfId="21991"/>
    <cellStyle name="標準 6 3 4 2 4 3" xfId="15584"/>
    <cellStyle name="標準 6 3 4 2 5" xfId="4917"/>
    <cellStyle name="標準 6 3 4 2 5 2" xfId="11330"/>
    <cellStyle name="標準 6 3 4 2 5 2 2" xfId="24145"/>
    <cellStyle name="標準 6 3 4 2 5 3" xfId="17738"/>
    <cellStyle name="標準 6 3 4 2 6" xfId="7070"/>
    <cellStyle name="標準 6 3 4 2 6 2" xfId="19885"/>
    <cellStyle name="標準 6 3 4 2 7" xfId="13478"/>
    <cellStyle name="標準 6 3 4 3" xfId="1015"/>
    <cellStyle name="標準 6 3 4 3 2" xfId="2038"/>
    <cellStyle name="標準 6 3 4 3 2 2" xfId="4069"/>
    <cellStyle name="標準 6 3 4 3 2 2 2" xfId="10489"/>
    <cellStyle name="標準 6 3 4 3 2 2 2 2" xfId="23304"/>
    <cellStyle name="標準 6 3 4 3 2 2 3" xfId="16897"/>
    <cellStyle name="標準 6 3 4 3 2 3" xfId="6233"/>
    <cellStyle name="標準 6 3 4 3 2 3 2" xfId="12646"/>
    <cellStyle name="標準 6 3 4 3 2 3 2 2" xfId="25461"/>
    <cellStyle name="標準 6 3 4 3 2 3 3" xfId="19054"/>
    <cellStyle name="標準 6 3 4 3 2 4" xfId="8464"/>
    <cellStyle name="標準 6 3 4 3 2 4 2" xfId="21279"/>
    <cellStyle name="標準 6 3 4 3 2 5" xfId="14872"/>
    <cellStyle name="標準 6 3 4 3 3" xfId="3047"/>
    <cellStyle name="標準 6 3 4 3 3 2" xfId="9470"/>
    <cellStyle name="標準 6 3 4 3 3 2 2" xfId="22285"/>
    <cellStyle name="標準 6 3 4 3 3 3" xfId="15878"/>
    <cellStyle name="標準 6 3 4 3 4" xfId="5211"/>
    <cellStyle name="標準 6 3 4 3 4 2" xfId="11624"/>
    <cellStyle name="標準 6 3 4 3 4 2 2" xfId="24439"/>
    <cellStyle name="標準 6 3 4 3 4 3" xfId="18032"/>
    <cellStyle name="標準 6 3 4 3 5" xfId="7468"/>
    <cellStyle name="標準 6 3 4 3 5 2" xfId="20283"/>
    <cellStyle name="標準 6 3 4 3 6" xfId="13876"/>
    <cellStyle name="標準 6 3 4 4" xfId="1559"/>
    <cellStyle name="標準 6 3 4 4 2" xfId="3590"/>
    <cellStyle name="標準 6 3 4 4 2 2" xfId="10010"/>
    <cellStyle name="標準 6 3 4 4 2 2 2" xfId="22825"/>
    <cellStyle name="標準 6 3 4 4 2 3" xfId="16418"/>
    <cellStyle name="標準 6 3 4 4 3" xfId="5754"/>
    <cellStyle name="標準 6 3 4 4 3 2" xfId="12167"/>
    <cellStyle name="標準 6 3 4 4 3 2 2" xfId="24982"/>
    <cellStyle name="標準 6 3 4 4 3 3" xfId="18575"/>
    <cellStyle name="標準 6 3 4 4 4" xfId="7985"/>
    <cellStyle name="標準 6 3 4 4 4 2" xfId="20800"/>
    <cellStyle name="標準 6 3 4 4 5" xfId="14393"/>
    <cellStyle name="標準 6 3 4 5" xfId="2568"/>
    <cellStyle name="標準 6 3 4 5 2" xfId="8991"/>
    <cellStyle name="標準 6 3 4 5 2 2" xfId="21806"/>
    <cellStyle name="標準 6 3 4 5 3" xfId="15399"/>
    <cellStyle name="標準 6 3 4 6" xfId="4732"/>
    <cellStyle name="標準 6 3 4 6 2" xfId="11145"/>
    <cellStyle name="標準 6 3 4 6 2 2" xfId="23960"/>
    <cellStyle name="標準 6 3 4 6 3" xfId="17553"/>
    <cellStyle name="標準 6 3 4 7" xfId="6844"/>
    <cellStyle name="標準 6 3 4 7 2" xfId="19659"/>
    <cellStyle name="標準 6 3 4 8" xfId="13252"/>
    <cellStyle name="標準 6 3 5" xfId="429"/>
    <cellStyle name="標準 6 3 5 2" xfId="553"/>
    <cellStyle name="標準 6 3 5 2 2" xfId="1142"/>
    <cellStyle name="標準 6 3 5 2 2 2" xfId="2182"/>
    <cellStyle name="標準 6 3 5 2 2 2 2" xfId="4213"/>
    <cellStyle name="標準 6 3 5 2 2 2 2 2" xfId="10633"/>
    <cellStyle name="標準 6 3 5 2 2 2 2 2 2" xfId="23448"/>
    <cellStyle name="標準 6 3 5 2 2 2 2 3" xfId="17041"/>
    <cellStyle name="標準 6 3 5 2 2 2 3" xfId="6377"/>
    <cellStyle name="標準 6 3 5 2 2 2 3 2" xfId="12790"/>
    <cellStyle name="標準 6 3 5 2 2 2 3 2 2" xfId="25605"/>
    <cellStyle name="標準 6 3 5 2 2 2 3 3" xfId="19198"/>
    <cellStyle name="標準 6 3 5 2 2 2 4" xfId="8608"/>
    <cellStyle name="標準 6 3 5 2 2 2 4 2" xfId="21423"/>
    <cellStyle name="標準 6 3 5 2 2 2 5" xfId="15016"/>
    <cellStyle name="標準 6 3 5 2 2 3" xfId="3191"/>
    <cellStyle name="標準 6 3 5 2 2 3 2" xfId="9614"/>
    <cellStyle name="標準 6 3 5 2 2 3 2 2" xfId="22429"/>
    <cellStyle name="標準 6 3 5 2 2 3 3" xfId="16022"/>
    <cellStyle name="標準 6 3 5 2 2 4" xfId="5355"/>
    <cellStyle name="標準 6 3 5 2 2 4 2" xfId="11768"/>
    <cellStyle name="標準 6 3 5 2 2 4 2 2" xfId="24583"/>
    <cellStyle name="標準 6 3 5 2 2 4 3" xfId="18176"/>
    <cellStyle name="標準 6 3 5 2 2 5" xfId="7595"/>
    <cellStyle name="標準 6 3 5 2 2 5 2" xfId="20410"/>
    <cellStyle name="標準 6 3 5 2 2 6" xfId="14003"/>
    <cellStyle name="標準 6 3 5 2 3" xfId="1700"/>
    <cellStyle name="標準 6 3 5 2 3 2" xfId="3731"/>
    <cellStyle name="標準 6 3 5 2 3 2 2" xfId="10151"/>
    <cellStyle name="標準 6 3 5 2 3 2 2 2" xfId="22966"/>
    <cellStyle name="標準 6 3 5 2 3 2 3" xfId="16559"/>
    <cellStyle name="標準 6 3 5 2 3 3" xfId="5895"/>
    <cellStyle name="標準 6 3 5 2 3 3 2" xfId="12308"/>
    <cellStyle name="標準 6 3 5 2 3 3 2 2" xfId="25123"/>
    <cellStyle name="標準 6 3 5 2 3 3 3" xfId="18716"/>
    <cellStyle name="標準 6 3 5 2 3 4" xfId="8126"/>
    <cellStyle name="標準 6 3 5 2 3 4 2" xfId="20941"/>
    <cellStyle name="標準 6 3 5 2 3 5" xfId="14534"/>
    <cellStyle name="標準 6 3 5 2 4" xfId="2709"/>
    <cellStyle name="標準 6 3 5 2 4 2" xfId="9132"/>
    <cellStyle name="標準 6 3 5 2 4 2 2" xfId="21947"/>
    <cellStyle name="標準 6 3 5 2 4 3" xfId="15540"/>
    <cellStyle name="標準 6 3 5 2 5" xfId="4873"/>
    <cellStyle name="標準 6 3 5 2 5 2" xfId="11286"/>
    <cellStyle name="標準 6 3 5 2 5 2 2" xfId="24101"/>
    <cellStyle name="標準 6 3 5 2 5 3" xfId="17694"/>
    <cellStyle name="標準 6 3 5 2 6" xfId="7030"/>
    <cellStyle name="標準 6 3 5 2 6 2" xfId="19845"/>
    <cellStyle name="標準 6 3 5 2 7" xfId="13438"/>
    <cellStyle name="標準 6 3 5 3" xfId="972"/>
    <cellStyle name="標準 6 3 5 3 2" xfId="1994"/>
    <cellStyle name="標準 6 3 5 3 2 2" xfId="4025"/>
    <cellStyle name="標準 6 3 5 3 2 2 2" xfId="10445"/>
    <cellStyle name="標準 6 3 5 3 2 2 2 2" xfId="23260"/>
    <cellStyle name="標準 6 3 5 3 2 2 3" xfId="16853"/>
    <cellStyle name="標準 6 3 5 3 2 3" xfId="6189"/>
    <cellStyle name="標準 6 3 5 3 2 3 2" xfId="12602"/>
    <cellStyle name="標準 6 3 5 3 2 3 2 2" xfId="25417"/>
    <cellStyle name="標準 6 3 5 3 2 3 3" xfId="19010"/>
    <cellStyle name="標準 6 3 5 3 2 4" xfId="8420"/>
    <cellStyle name="標準 6 3 5 3 2 4 2" xfId="21235"/>
    <cellStyle name="標準 6 3 5 3 2 5" xfId="14828"/>
    <cellStyle name="標準 6 3 5 3 3" xfId="3003"/>
    <cellStyle name="標準 6 3 5 3 3 2" xfId="9426"/>
    <cellStyle name="標準 6 3 5 3 3 2 2" xfId="22241"/>
    <cellStyle name="標準 6 3 5 3 3 3" xfId="15834"/>
    <cellStyle name="標準 6 3 5 3 4" xfId="5167"/>
    <cellStyle name="標準 6 3 5 3 4 2" xfId="11580"/>
    <cellStyle name="標準 6 3 5 3 4 2 2" xfId="24395"/>
    <cellStyle name="標準 6 3 5 3 4 3" xfId="17988"/>
    <cellStyle name="標準 6 3 5 3 5" xfId="7425"/>
    <cellStyle name="標準 6 3 5 3 5 2" xfId="20240"/>
    <cellStyle name="標準 6 3 5 3 6" xfId="13833"/>
    <cellStyle name="標準 6 3 5 4" xfId="1514"/>
    <cellStyle name="標準 6 3 5 4 2" xfId="3546"/>
    <cellStyle name="標準 6 3 5 4 2 2" xfId="9966"/>
    <cellStyle name="標準 6 3 5 4 2 2 2" xfId="22781"/>
    <cellStyle name="標準 6 3 5 4 2 3" xfId="16374"/>
    <cellStyle name="標準 6 3 5 4 3" xfId="5710"/>
    <cellStyle name="標準 6 3 5 4 3 2" xfId="12123"/>
    <cellStyle name="標準 6 3 5 4 3 2 2" xfId="24938"/>
    <cellStyle name="標準 6 3 5 4 3 3" xfId="18531"/>
    <cellStyle name="標準 6 3 5 4 4" xfId="7941"/>
    <cellStyle name="標準 6 3 5 4 4 2" xfId="20756"/>
    <cellStyle name="標準 6 3 5 4 5" xfId="14349"/>
    <cellStyle name="標準 6 3 5 5" xfId="2524"/>
    <cellStyle name="標準 6 3 5 5 2" xfId="8947"/>
    <cellStyle name="標準 6 3 5 5 2 2" xfId="21762"/>
    <cellStyle name="標準 6 3 5 5 3" xfId="15355"/>
    <cellStyle name="標準 6 3 5 6" xfId="4688"/>
    <cellStyle name="標準 6 3 5 6 2" xfId="11101"/>
    <cellStyle name="標準 6 3 5 6 2 2" xfId="23916"/>
    <cellStyle name="標準 6 3 5 6 3" xfId="17509"/>
    <cellStyle name="標準 6 3 5 7" xfId="6912"/>
    <cellStyle name="標準 6 3 5 7 2" xfId="19727"/>
    <cellStyle name="標準 6 3 5 8" xfId="13320"/>
    <cellStyle name="標準 6 3 6" xfId="452"/>
    <cellStyle name="標準 6 3 6 2" xfId="935"/>
    <cellStyle name="標準 6 3 6 2 2" xfId="1957"/>
    <cellStyle name="標準 6 3 6 2 2 2" xfId="3988"/>
    <cellStyle name="標準 6 3 6 2 2 2 2" xfId="10408"/>
    <cellStyle name="標準 6 3 6 2 2 2 2 2" xfId="23223"/>
    <cellStyle name="標準 6 3 6 2 2 2 3" xfId="16816"/>
    <cellStyle name="標準 6 3 6 2 2 3" xfId="6152"/>
    <cellStyle name="標準 6 3 6 2 2 3 2" xfId="12565"/>
    <cellStyle name="標準 6 3 6 2 2 3 2 2" xfId="25380"/>
    <cellStyle name="標準 6 3 6 2 2 3 3" xfId="18973"/>
    <cellStyle name="標準 6 3 6 2 2 4" xfId="8383"/>
    <cellStyle name="標準 6 3 6 2 2 4 2" xfId="21198"/>
    <cellStyle name="標準 6 3 6 2 2 5" xfId="14791"/>
    <cellStyle name="標準 6 3 6 2 3" xfId="2966"/>
    <cellStyle name="標準 6 3 6 2 3 2" xfId="9389"/>
    <cellStyle name="標準 6 3 6 2 3 2 2" xfId="22204"/>
    <cellStyle name="標準 6 3 6 2 3 3" xfId="15797"/>
    <cellStyle name="標準 6 3 6 2 4" xfId="5130"/>
    <cellStyle name="標準 6 3 6 2 4 2" xfId="11543"/>
    <cellStyle name="標準 6 3 6 2 4 2 2" xfId="24358"/>
    <cellStyle name="標準 6 3 6 2 4 3" xfId="17951"/>
    <cellStyle name="標準 6 3 6 2 5" xfId="7388"/>
    <cellStyle name="標準 6 3 6 2 5 2" xfId="20203"/>
    <cellStyle name="標準 6 3 6 2 6" xfId="13796"/>
    <cellStyle name="標準 6 3 6 3" xfId="1478"/>
    <cellStyle name="標準 6 3 6 3 2" xfId="3510"/>
    <cellStyle name="標準 6 3 6 3 2 2" xfId="9930"/>
    <cellStyle name="標準 6 3 6 3 2 2 2" xfId="22745"/>
    <cellStyle name="標準 6 3 6 3 2 3" xfId="16338"/>
    <cellStyle name="標準 6 3 6 3 3" xfId="5674"/>
    <cellStyle name="標準 6 3 6 3 3 2" xfId="12087"/>
    <cellStyle name="標準 6 3 6 3 3 2 2" xfId="24902"/>
    <cellStyle name="標準 6 3 6 3 3 3" xfId="18495"/>
    <cellStyle name="標準 6 3 6 3 4" xfId="7905"/>
    <cellStyle name="標準 6 3 6 3 4 2" xfId="20720"/>
    <cellStyle name="標準 6 3 6 3 5" xfId="14313"/>
    <cellStyle name="標準 6 3 6 4" xfId="2488"/>
    <cellStyle name="標準 6 3 6 4 2" xfId="8911"/>
    <cellStyle name="標準 6 3 6 4 2 2" xfId="21726"/>
    <cellStyle name="標準 6 3 6 4 3" xfId="15319"/>
    <cellStyle name="標準 6 3 6 5" xfId="4652"/>
    <cellStyle name="標準 6 3 6 5 2" xfId="11065"/>
    <cellStyle name="標準 6 3 6 5 2 2" xfId="23880"/>
    <cellStyle name="標準 6 3 6 5 3" xfId="17473"/>
    <cellStyle name="標準 6 3 6 6" xfId="6932"/>
    <cellStyle name="標準 6 3 6 6 2" xfId="19747"/>
    <cellStyle name="標準 6 3 6 7" xfId="13340"/>
    <cellStyle name="標準 6 3 7" xfId="516"/>
    <cellStyle name="標準 6 3 7 2" xfId="1103"/>
    <cellStyle name="標準 6 3 7 2 2" xfId="2143"/>
    <cellStyle name="標準 6 3 7 2 2 2" xfId="4174"/>
    <cellStyle name="標準 6 3 7 2 2 2 2" xfId="10594"/>
    <cellStyle name="標準 6 3 7 2 2 2 2 2" xfId="23409"/>
    <cellStyle name="標準 6 3 7 2 2 2 3" xfId="17002"/>
    <cellStyle name="標準 6 3 7 2 2 3" xfId="6338"/>
    <cellStyle name="標準 6 3 7 2 2 3 2" xfId="12751"/>
    <cellStyle name="標準 6 3 7 2 2 3 2 2" xfId="25566"/>
    <cellStyle name="標準 6 3 7 2 2 3 3" xfId="19159"/>
    <cellStyle name="標準 6 3 7 2 2 4" xfId="8569"/>
    <cellStyle name="標準 6 3 7 2 2 4 2" xfId="21384"/>
    <cellStyle name="標準 6 3 7 2 2 5" xfId="14977"/>
    <cellStyle name="標準 6 3 7 2 3" xfId="3152"/>
    <cellStyle name="標準 6 3 7 2 3 2" xfId="9575"/>
    <cellStyle name="標準 6 3 7 2 3 2 2" xfId="22390"/>
    <cellStyle name="標準 6 3 7 2 3 3" xfId="15983"/>
    <cellStyle name="標準 6 3 7 2 4" xfId="5316"/>
    <cellStyle name="標準 6 3 7 2 4 2" xfId="11729"/>
    <cellStyle name="標準 6 3 7 2 4 2 2" xfId="24544"/>
    <cellStyle name="標準 6 3 7 2 4 3" xfId="18137"/>
    <cellStyle name="標準 6 3 7 2 5" xfId="7556"/>
    <cellStyle name="標準 6 3 7 2 5 2" xfId="20371"/>
    <cellStyle name="標準 6 3 7 2 6" xfId="13964"/>
    <cellStyle name="標準 6 3 7 3" xfId="1661"/>
    <cellStyle name="標準 6 3 7 3 2" xfId="3692"/>
    <cellStyle name="標準 6 3 7 3 2 2" xfId="10112"/>
    <cellStyle name="標準 6 3 7 3 2 2 2" xfId="22927"/>
    <cellStyle name="標準 6 3 7 3 2 3" xfId="16520"/>
    <cellStyle name="標準 6 3 7 3 3" xfId="5856"/>
    <cellStyle name="標準 6 3 7 3 3 2" xfId="12269"/>
    <cellStyle name="標準 6 3 7 3 3 2 2" xfId="25084"/>
    <cellStyle name="標準 6 3 7 3 3 3" xfId="18677"/>
    <cellStyle name="標準 6 3 7 3 4" xfId="8087"/>
    <cellStyle name="標準 6 3 7 3 4 2" xfId="20902"/>
    <cellStyle name="標準 6 3 7 3 5" xfId="14495"/>
    <cellStyle name="標準 6 3 7 4" xfId="2670"/>
    <cellStyle name="標準 6 3 7 4 2" xfId="9093"/>
    <cellStyle name="標準 6 3 7 4 2 2" xfId="21908"/>
    <cellStyle name="標準 6 3 7 4 3" xfId="15501"/>
    <cellStyle name="標準 6 3 7 5" xfId="4834"/>
    <cellStyle name="標準 6 3 7 5 2" xfId="11247"/>
    <cellStyle name="標準 6 3 7 5 2 2" xfId="24062"/>
    <cellStyle name="標準 6 3 7 5 3" xfId="17655"/>
    <cellStyle name="標準 6 3 7 6" xfId="6993"/>
    <cellStyle name="標準 6 3 7 6 2" xfId="19808"/>
    <cellStyle name="標準 6 3 7 7" xfId="13401"/>
    <cellStyle name="標準 6 3 8" xfId="764"/>
    <cellStyle name="標準 6 3 8 2" xfId="898"/>
    <cellStyle name="標準 6 3 8 2 2" xfId="1920"/>
    <cellStyle name="標準 6 3 8 2 2 2" xfId="3951"/>
    <cellStyle name="標準 6 3 8 2 2 2 2" xfId="10371"/>
    <cellStyle name="標準 6 3 8 2 2 2 2 2" xfId="23186"/>
    <cellStyle name="標準 6 3 8 2 2 2 3" xfId="16779"/>
    <cellStyle name="標準 6 3 8 2 2 3" xfId="6115"/>
    <cellStyle name="標準 6 3 8 2 2 3 2" xfId="12528"/>
    <cellStyle name="標準 6 3 8 2 2 3 2 2" xfId="25343"/>
    <cellStyle name="標準 6 3 8 2 2 3 3" xfId="18936"/>
    <cellStyle name="標準 6 3 8 2 2 4" xfId="8346"/>
    <cellStyle name="標準 6 3 8 2 2 4 2" xfId="21161"/>
    <cellStyle name="標準 6 3 8 2 2 5" xfId="14754"/>
    <cellStyle name="標準 6 3 8 2 3" xfId="2929"/>
    <cellStyle name="標準 6 3 8 2 3 2" xfId="9352"/>
    <cellStyle name="標準 6 3 8 2 3 2 2" xfId="22167"/>
    <cellStyle name="標準 6 3 8 2 3 3" xfId="15760"/>
    <cellStyle name="標準 6 3 8 2 4" xfId="5093"/>
    <cellStyle name="標準 6 3 8 2 4 2" xfId="11506"/>
    <cellStyle name="標準 6 3 8 2 4 2 2" xfId="24321"/>
    <cellStyle name="標準 6 3 8 2 4 3" xfId="17914"/>
    <cellStyle name="標準 6 3 8 2 5" xfId="7351"/>
    <cellStyle name="標準 6 3 8 2 5 2" xfId="20166"/>
    <cellStyle name="標準 6 3 8 2 6" xfId="13759"/>
    <cellStyle name="標準 6 3 8 3" xfId="1441"/>
    <cellStyle name="標準 6 3 8 3 2" xfId="3473"/>
    <cellStyle name="標準 6 3 8 3 2 2" xfId="9893"/>
    <cellStyle name="標準 6 3 8 3 2 2 2" xfId="22708"/>
    <cellStyle name="標準 6 3 8 3 2 3" xfId="16301"/>
    <cellStyle name="標準 6 3 8 3 3" xfId="5637"/>
    <cellStyle name="標準 6 3 8 3 3 2" xfId="12050"/>
    <cellStyle name="標準 6 3 8 3 3 2 2" xfId="24865"/>
    <cellStyle name="標準 6 3 8 3 3 3" xfId="18458"/>
    <cellStyle name="標準 6 3 8 3 4" xfId="7868"/>
    <cellStyle name="標準 6 3 8 3 4 2" xfId="20683"/>
    <cellStyle name="標準 6 3 8 3 5" xfId="14276"/>
    <cellStyle name="標準 6 3 8 4" xfId="2451"/>
    <cellStyle name="標準 6 3 8 4 2" xfId="8874"/>
    <cellStyle name="標準 6 3 8 4 2 2" xfId="21689"/>
    <cellStyle name="標準 6 3 8 4 3" xfId="15282"/>
    <cellStyle name="標準 6 3 8 5" xfId="4615"/>
    <cellStyle name="標準 6 3 8 5 2" xfId="11028"/>
    <cellStyle name="標準 6 3 8 5 2 2" xfId="23843"/>
    <cellStyle name="標準 6 3 8 5 3" xfId="17436"/>
    <cellStyle name="標準 6 3 8 6" xfId="7218"/>
    <cellStyle name="標準 6 3 8 6 2" xfId="20033"/>
    <cellStyle name="標準 6 3 8 7" xfId="13626"/>
    <cellStyle name="標準 6 3 9" xfId="801"/>
    <cellStyle name="標準 6 3 9 2" xfId="1261"/>
    <cellStyle name="標準 6 3 9 2 2" xfId="2301"/>
    <cellStyle name="標準 6 3 9 2 2 2" xfId="4332"/>
    <cellStyle name="標準 6 3 9 2 2 2 2" xfId="10752"/>
    <cellStyle name="標準 6 3 9 2 2 2 2 2" xfId="23567"/>
    <cellStyle name="標準 6 3 9 2 2 2 3" xfId="17160"/>
    <cellStyle name="標準 6 3 9 2 2 3" xfId="6496"/>
    <cellStyle name="標準 6 3 9 2 2 3 2" xfId="12909"/>
    <cellStyle name="標準 6 3 9 2 2 3 2 2" xfId="25724"/>
    <cellStyle name="標準 6 3 9 2 2 3 3" xfId="19317"/>
    <cellStyle name="標準 6 3 9 2 2 4" xfId="8727"/>
    <cellStyle name="標準 6 3 9 2 2 4 2" xfId="21542"/>
    <cellStyle name="標準 6 3 9 2 2 5" xfId="15135"/>
    <cellStyle name="標準 6 3 9 2 3" xfId="3310"/>
    <cellStyle name="標準 6 3 9 2 3 2" xfId="9733"/>
    <cellStyle name="標準 6 3 9 2 3 2 2" xfId="22548"/>
    <cellStyle name="標準 6 3 9 2 3 3" xfId="16141"/>
    <cellStyle name="標準 6 3 9 2 4" xfId="5474"/>
    <cellStyle name="標準 6 3 9 2 4 2" xfId="11887"/>
    <cellStyle name="標準 6 3 9 2 4 2 2" xfId="24702"/>
    <cellStyle name="標準 6 3 9 2 4 3" xfId="18295"/>
    <cellStyle name="標準 6 3 9 2 5" xfId="7714"/>
    <cellStyle name="標準 6 3 9 2 5 2" xfId="20529"/>
    <cellStyle name="標準 6 3 9 2 6" xfId="14122"/>
    <cellStyle name="標準 6 3 9 3" xfId="1819"/>
    <cellStyle name="標準 6 3 9 3 2" xfId="3850"/>
    <cellStyle name="標準 6 3 9 3 2 2" xfId="10270"/>
    <cellStyle name="標準 6 3 9 3 2 2 2" xfId="23085"/>
    <cellStyle name="標準 6 3 9 3 2 3" xfId="16678"/>
    <cellStyle name="標準 6 3 9 3 3" xfId="6014"/>
    <cellStyle name="標準 6 3 9 3 3 2" xfId="12427"/>
    <cellStyle name="標準 6 3 9 3 3 2 2" xfId="25242"/>
    <cellStyle name="標準 6 3 9 3 3 3" xfId="18835"/>
    <cellStyle name="標準 6 3 9 3 4" xfId="8245"/>
    <cellStyle name="標準 6 3 9 3 4 2" xfId="21060"/>
    <cellStyle name="標準 6 3 9 3 5" xfId="14653"/>
    <cellStyle name="標準 6 3 9 4" xfId="2828"/>
    <cellStyle name="標準 6 3 9 4 2" xfId="9251"/>
    <cellStyle name="標準 6 3 9 4 2 2" xfId="22066"/>
    <cellStyle name="標準 6 3 9 4 3" xfId="15659"/>
    <cellStyle name="標準 6 3 9 5" xfId="4992"/>
    <cellStyle name="標準 6 3 9 5 2" xfId="11405"/>
    <cellStyle name="標準 6 3 9 5 2 2" xfId="24220"/>
    <cellStyle name="標準 6 3 9 5 3" xfId="17813"/>
    <cellStyle name="標準 6 3 9 6" xfId="7254"/>
    <cellStyle name="標準 6 3 9 6 2" xfId="20069"/>
    <cellStyle name="標準 6 3 9 7" xfId="13662"/>
    <cellStyle name="標準 6 4" xfId="172"/>
    <cellStyle name="標準 6 4 10" xfId="852"/>
    <cellStyle name="標準 6 4 10 2" xfId="1870"/>
    <cellStyle name="標準 6 4 10 2 2" xfId="3901"/>
    <cellStyle name="標準 6 4 10 2 2 2" xfId="10321"/>
    <cellStyle name="標準 6 4 10 2 2 2 2" xfId="23136"/>
    <cellStyle name="標準 6 4 10 2 2 3" xfId="16729"/>
    <cellStyle name="標準 6 4 10 2 3" xfId="6065"/>
    <cellStyle name="標準 6 4 10 2 3 2" xfId="12478"/>
    <cellStyle name="標準 6 4 10 2 3 2 2" xfId="25293"/>
    <cellStyle name="標準 6 4 10 2 3 3" xfId="18886"/>
    <cellStyle name="標準 6 4 10 2 4" xfId="8296"/>
    <cellStyle name="標準 6 4 10 2 4 2" xfId="21111"/>
    <cellStyle name="標準 6 4 10 2 5" xfId="14704"/>
    <cellStyle name="標準 6 4 10 3" xfId="2879"/>
    <cellStyle name="標準 6 4 10 3 2" xfId="9302"/>
    <cellStyle name="標準 6 4 10 3 2 2" xfId="22117"/>
    <cellStyle name="標準 6 4 10 3 3" xfId="15710"/>
    <cellStyle name="標準 6 4 10 4" xfId="5043"/>
    <cellStyle name="標準 6 4 10 4 2" xfId="11456"/>
    <cellStyle name="標準 6 4 10 4 2 2" xfId="24271"/>
    <cellStyle name="標準 6 4 10 4 3" xfId="17864"/>
    <cellStyle name="標準 6 4 10 5" xfId="7305"/>
    <cellStyle name="標準 6 4 10 5 2" xfId="20120"/>
    <cellStyle name="標準 6 4 10 6" xfId="13713"/>
    <cellStyle name="標準 6 4 11" xfId="723"/>
    <cellStyle name="標準 6 4 11 2" xfId="1396"/>
    <cellStyle name="標準 6 4 11 2 2" xfId="3428"/>
    <cellStyle name="標準 6 4 11 2 2 2" xfId="9848"/>
    <cellStyle name="標準 6 4 11 2 2 2 2" xfId="22663"/>
    <cellStyle name="標準 6 4 11 2 2 3" xfId="16256"/>
    <cellStyle name="標準 6 4 11 2 3" xfId="5592"/>
    <cellStyle name="標準 6 4 11 2 3 2" xfId="12005"/>
    <cellStyle name="標準 6 4 11 2 3 2 2" xfId="24820"/>
    <cellStyle name="標準 6 4 11 2 3 3" xfId="18413"/>
    <cellStyle name="標準 6 4 11 2 4" xfId="7823"/>
    <cellStyle name="標準 6 4 11 2 4 2" xfId="20638"/>
    <cellStyle name="標準 6 4 11 2 5" xfId="14231"/>
    <cellStyle name="標準 6 4 11 3" xfId="2406"/>
    <cellStyle name="標準 6 4 11 3 2" xfId="8829"/>
    <cellStyle name="標準 6 4 11 3 2 2" xfId="21644"/>
    <cellStyle name="標準 6 4 11 3 3" xfId="15237"/>
    <cellStyle name="標準 6 4 11 4" xfId="4570"/>
    <cellStyle name="標準 6 4 11 4 2" xfId="10983"/>
    <cellStyle name="標準 6 4 11 4 2 2" xfId="23798"/>
    <cellStyle name="標準 6 4 11 4 3" xfId="17391"/>
    <cellStyle name="標準 6 4 11 5" xfId="7177"/>
    <cellStyle name="標準 6 4 11 5 2" xfId="19992"/>
    <cellStyle name="標準 6 4 11 6" xfId="13585"/>
    <cellStyle name="標準 6 4 12" xfId="1375"/>
    <cellStyle name="標準 6 4 12 2" xfId="3407"/>
    <cellStyle name="標準 6 4 12 2 2" xfId="5571"/>
    <cellStyle name="標準 6 4 12 2 2 2" xfId="11984"/>
    <cellStyle name="標準 6 4 12 2 2 2 2" xfId="24799"/>
    <cellStyle name="標準 6 4 12 2 2 3" xfId="18392"/>
    <cellStyle name="標準 6 4 12 2 3" xfId="9827"/>
    <cellStyle name="標準 6 4 12 2 3 2" xfId="22642"/>
    <cellStyle name="標準 6 4 12 2 4" xfId="16235"/>
    <cellStyle name="標準 6 4 12 3" xfId="2385"/>
    <cellStyle name="標準 6 4 12 3 2" xfId="8808"/>
    <cellStyle name="標準 6 4 12 3 2 2" xfId="21623"/>
    <cellStyle name="標準 6 4 12 3 3" xfId="15216"/>
    <cellStyle name="標準 6 4 12 4" xfId="4549"/>
    <cellStyle name="標準 6 4 12 4 2" xfId="10962"/>
    <cellStyle name="標準 6 4 12 4 2 2" xfId="23777"/>
    <cellStyle name="標準 6 4 12 4 3" xfId="17370"/>
    <cellStyle name="標準 6 4 12 5" xfId="7802"/>
    <cellStyle name="標準 6 4 12 5 2" xfId="20617"/>
    <cellStyle name="標準 6 4 12 6" xfId="14210"/>
    <cellStyle name="標準 6 4 13" xfId="1318"/>
    <cellStyle name="標準 6 4 13 2" xfId="3365"/>
    <cellStyle name="標準 6 4 13 2 2" xfId="9788"/>
    <cellStyle name="標準 6 4 13 2 2 2" xfId="22603"/>
    <cellStyle name="標準 6 4 13 2 3" xfId="16196"/>
    <cellStyle name="標準 6 4 13 3" xfId="4507"/>
    <cellStyle name="標準 6 4 13 3 2" xfId="10920"/>
    <cellStyle name="標準 6 4 13 3 2 2" xfId="23735"/>
    <cellStyle name="標準 6 4 13 3 3" xfId="17328"/>
    <cellStyle name="標準 6 4 13 4" xfId="7766"/>
    <cellStyle name="標準 6 4 13 4 2" xfId="20581"/>
    <cellStyle name="標準 6 4 13 5" xfId="14174"/>
    <cellStyle name="標準 6 4 14" xfId="2338"/>
    <cellStyle name="標準 6 4 14 2" xfId="5529"/>
    <cellStyle name="標準 6 4 14 2 2" xfId="11942"/>
    <cellStyle name="標準 6 4 14 2 2 2" xfId="24757"/>
    <cellStyle name="標準 6 4 14 2 3" xfId="18350"/>
    <cellStyle name="標準 6 4 14 3" xfId="8761"/>
    <cellStyle name="標準 6 4 14 3 2" xfId="21576"/>
    <cellStyle name="標準 6 4 14 4" xfId="15169"/>
    <cellStyle name="標準 6 4 15" xfId="4471"/>
    <cellStyle name="標準 6 4 15 2" xfId="10884"/>
    <cellStyle name="標準 6 4 15 2 2" xfId="23699"/>
    <cellStyle name="標準 6 4 15 3" xfId="17292"/>
    <cellStyle name="標準 6 4 16" xfId="708"/>
    <cellStyle name="標準 6 4 16 2" xfId="7166"/>
    <cellStyle name="標準 6 4 16 2 2" xfId="19981"/>
    <cellStyle name="標準 6 4 16 3" xfId="13574"/>
    <cellStyle name="標準 6 4 17" xfId="6544"/>
    <cellStyle name="標準 6 4 17 2" xfId="12957"/>
    <cellStyle name="標準 6 4 17 2 2" xfId="25772"/>
    <cellStyle name="標準 6 4 17 3" xfId="19365"/>
    <cellStyle name="標準 6 4 18" xfId="6593"/>
    <cellStyle name="標準 6 4 18 2" xfId="13005"/>
    <cellStyle name="標準 6 4 18 2 2" xfId="25820"/>
    <cellStyle name="標準 6 4 18 3" xfId="19413"/>
    <cellStyle name="標準 6 4 19" xfId="6692"/>
    <cellStyle name="標準 6 4 19 2" xfId="19507"/>
    <cellStyle name="標準 6 4 2" xfId="266"/>
    <cellStyle name="標準 6 4 2 2" xfId="606"/>
    <cellStyle name="標準 6 4 2 2 2" xfId="1206"/>
    <cellStyle name="標準 6 4 2 2 2 2" xfId="2246"/>
    <cellStyle name="標準 6 4 2 2 2 2 2" xfId="4277"/>
    <cellStyle name="標準 6 4 2 2 2 2 2 2" xfId="10697"/>
    <cellStyle name="標準 6 4 2 2 2 2 2 2 2" xfId="23512"/>
    <cellStyle name="標準 6 4 2 2 2 2 2 3" xfId="17105"/>
    <cellStyle name="標準 6 4 2 2 2 2 3" xfId="6441"/>
    <cellStyle name="標準 6 4 2 2 2 2 3 2" xfId="12854"/>
    <cellStyle name="標準 6 4 2 2 2 2 3 2 2" xfId="25669"/>
    <cellStyle name="標準 6 4 2 2 2 2 3 3" xfId="19262"/>
    <cellStyle name="標準 6 4 2 2 2 2 4" xfId="8672"/>
    <cellStyle name="標準 6 4 2 2 2 2 4 2" xfId="21487"/>
    <cellStyle name="標準 6 4 2 2 2 2 5" xfId="15080"/>
    <cellStyle name="標準 6 4 2 2 2 3" xfId="3255"/>
    <cellStyle name="標準 6 4 2 2 2 3 2" xfId="9678"/>
    <cellStyle name="標準 6 4 2 2 2 3 2 2" xfId="22493"/>
    <cellStyle name="標準 6 4 2 2 2 3 3" xfId="16086"/>
    <cellStyle name="標準 6 4 2 2 2 4" xfId="5419"/>
    <cellStyle name="標準 6 4 2 2 2 4 2" xfId="11832"/>
    <cellStyle name="標準 6 4 2 2 2 4 2 2" xfId="24647"/>
    <cellStyle name="標準 6 4 2 2 2 4 3" xfId="18240"/>
    <cellStyle name="標準 6 4 2 2 2 5" xfId="7659"/>
    <cellStyle name="標準 6 4 2 2 2 5 2" xfId="20474"/>
    <cellStyle name="標準 6 4 2 2 2 6" xfId="14067"/>
    <cellStyle name="標準 6 4 2 2 3" xfId="1764"/>
    <cellStyle name="標準 6 4 2 2 3 2" xfId="3795"/>
    <cellStyle name="標準 6 4 2 2 3 2 2" xfId="10215"/>
    <cellStyle name="標準 6 4 2 2 3 2 2 2" xfId="23030"/>
    <cellStyle name="標準 6 4 2 2 3 2 3" xfId="16623"/>
    <cellStyle name="標準 6 4 2 2 3 3" xfId="5959"/>
    <cellStyle name="標準 6 4 2 2 3 3 2" xfId="12372"/>
    <cellStyle name="標準 6 4 2 2 3 3 2 2" xfId="25187"/>
    <cellStyle name="標準 6 4 2 2 3 3 3" xfId="18780"/>
    <cellStyle name="標準 6 4 2 2 3 4" xfId="8190"/>
    <cellStyle name="標準 6 4 2 2 3 4 2" xfId="21005"/>
    <cellStyle name="標準 6 4 2 2 3 5" xfId="14598"/>
    <cellStyle name="標準 6 4 2 2 4" xfId="2773"/>
    <cellStyle name="標準 6 4 2 2 4 2" xfId="9196"/>
    <cellStyle name="標準 6 4 2 2 4 2 2" xfId="22011"/>
    <cellStyle name="標準 6 4 2 2 4 3" xfId="15604"/>
    <cellStyle name="標準 6 4 2 2 5" xfId="4937"/>
    <cellStyle name="標準 6 4 2 2 5 2" xfId="11350"/>
    <cellStyle name="標準 6 4 2 2 5 2 2" xfId="24165"/>
    <cellStyle name="標準 6 4 2 2 5 3" xfId="17758"/>
    <cellStyle name="標準 6 4 2 2 6" xfId="7083"/>
    <cellStyle name="標準 6 4 2 2 6 2" xfId="19898"/>
    <cellStyle name="標準 6 4 2 2 7" xfId="13491"/>
    <cellStyle name="標準 6 4 2 3" xfId="1028"/>
    <cellStyle name="標準 6 4 2 3 2" xfId="2058"/>
    <cellStyle name="標準 6 4 2 3 2 2" xfId="4089"/>
    <cellStyle name="標準 6 4 2 3 2 2 2" xfId="10509"/>
    <cellStyle name="標準 6 4 2 3 2 2 2 2" xfId="23324"/>
    <cellStyle name="標準 6 4 2 3 2 2 3" xfId="16917"/>
    <cellStyle name="標準 6 4 2 3 2 3" xfId="6253"/>
    <cellStyle name="標準 6 4 2 3 2 3 2" xfId="12666"/>
    <cellStyle name="標準 6 4 2 3 2 3 2 2" xfId="25481"/>
    <cellStyle name="標準 6 4 2 3 2 3 3" xfId="19074"/>
    <cellStyle name="標準 6 4 2 3 2 4" xfId="8484"/>
    <cellStyle name="標準 6 4 2 3 2 4 2" xfId="21299"/>
    <cellStyle name="標準 6 4 2 3 2 5" xfId="14892"/>
    <cellStyle name="標準 6 4 2 3 3" xfId="3067"/>
    <cellStyle name="標準 6 4 2 3 3 2" xfId="9490"/>
    <cellStyle name="標準 6 4 2 3 3 2 2" xfId="22305"/>
    <cellStyle name="標準 6 4 2 3 3 3" xfId="15898"/>
    <cellStyle name="標準 6 4 2 3 4" xfId="5231"/>
    <cellStyle name="標準 6 4 2 3 4 2" xfId="11644"/>
    <cellStyle name="標準 6 4 2 3 4 2 2" xfId="24459"/>
    <cellStyle name="標準 6 4 2 3 4 3" xfId="18052"/>
    <cellStyle name="標準 6 4 2 3 5" xfId="7481"/>
    <cellStyle name="標準 6 4 2 3 5 2" xfId="20296"/>
    <cellStyle name="標準 6 4 2 3 6" xfId="13889"/>
    <cellStyle name="標準 6 4 2 4" xfId="1579"/>
    <cellStyle name="標準 6 4 2 4 2" xfId="3610"/>
    <cellStyle name="標準 6 4 2 4 2 2" xfId="10030"/>
    <cellStyle name="標準 6 4 2 4 2 2 2" xfId="22845"/>
    <cellStyle name="標準 6 4 2 4 2 3" xfId="16438"/>
    <cellStyle name="標準 6 4 2 4 3" xfId="5774"/>
    <cellStyle name="標準 6 4 2 4 3 2" xfId="12187"/>
    <cellStyle name="標準 6 4 2 4 3 2 2" xfId="25002"/>
    <cellStyle name="標準 6 4 2 4 3 3" xfId="18595"/>
    <cellStyle name="標準 6 4 2 4 4" xfId="8005"/>
    <cellStyle name="標準 6 4 2 4 4 2" xfId="20820"/>
    <cellStyle name="標準 6 4 2 4 5" xfId="14413"/>
    <cellStyle name="標準 6 4 2 5" xfId="2588"/>
    <cellStyle name="標準 6 4 2 5 2" xfId="9011"/>
    <cellStyle name="標準 6 4 2 5 2 2" xfId="21826"/>
    <cellStyle name="標準 6 4 2 5 3" xfId="15419"/>
    <cellStyle name="標準 6 4 2 6" xfId="4752"/>
    <cellStyle name="標準 6 4 2 6 2" xfId="11165"/>
    <cellStyle name="標準 6 4 2 6 2 2" xfId="23980"/>
    <cellStyle name="標準 6 4 2 6 3" xfId="17573"/>
    <cellStyle name="標準 6 4 2 7" xfId="6621"/>
    <cellStyle name="標準 6 4 2 7 2" xfId="13032"/>
    <cellStyle name="標準 6 4 2 7 2 2" xfId="25847"/>
    <cellStyle name="標準 6 4 2 7 3" xfId="19440"/>
    <cellStyle name="標準 6 4 2 8" xfId="6766"/>
    <cellStyle name="標準 6 4 2 8 2" xfId="19581"/>
    <cellStyle name="標準 6 4 2 9" xfId="13174"/>
    <cellStyle name="標準 6 4 20" xfId="13100"/>
    <cellStyle name="標準 6 4 3" xfId="357"/>
    <cellStyle name="標準 6 4 3 2" xfId="625"/>
    <cellStyle name="標準 6 4 3 2 2" xfId="1236"/>
    <cellStyle name="標準 6 4 3 2 2 2" xfId="2276"/>
    <cellStyle name="標準 6 4 3 2 2 2 2" xfId="4307"/>
    <cellStyle name="標準 6 4 3 2 2 2 2 2" xfId="10727"/>
    <cellStyle name="標準 6 4 3 2 2 2 2 2 2" xfId="23542"/>
    <cellStyle name="標準 6 4 3 2 2 2 2 3" xfId="17135"/>
    <cellStyle name="標準 6 4 3 2 2 2 3" xfId="6471"/>
    <cellStyle name="標準 6 4 3 2 2 2 3 2" xfId="12884"/>
    <cellStyle name="標準 6 4 3 2 2 2 3 2 2" xfId="25699"/>
    <cellStyle name="標準 6 4 3 2 2 2 3 3" xfId="19292"/>
    <cellStyle name="標準 6 4 3 2 2 2 4" xfId="8702"/>
    <cellStyle name="標準 6 4 3 2 2 2 4 2" xfId="21517"/>
    <cellStyle name="標準 6 4 3 2 2 2 5" xfId="15110"/>
    <cellStyle name="標準 6 4 3 2 2 3" xfId="3285"/>
    <cellStyle name="標準 6 4 3 2 2 3 2" xfId="9708"/>
    <cellStyle name="標準 6 4 3 2 2 3 2 2" xfId="22523"/>
    <cellStyle name="標準 6 4 3 2 2 3 3" xfId="16116"/>
    <cellStyle name="標準 6 4 3 2 2 4" xfId="5449"/>
    <cellStyle name="標準 6 4 3 2 2 4 2" xfId="11862"/>
    <cellStyle name="標準 6 4 3 2 2 4 2 2" xfId="24677"/>
    <cellStyle name="標準 6 4 3 2 2 4 3" xfId="18270"/>
    <cellStyle name="標準 6 4 3 2 2 5" xfId="7689"/>
    <cellStyle name="標準 6 4 3 2 2 5 2" xfId="20504"/>
    <cellStyle name="標準 6 4 3 2 2 6" xfId="14097"/>
    <cellStyle name="標準 6 4 3 2 3" xfId="1794"/>
    <cellStyle name="標準 6 4 3 2 3 2" xfId="3825"/>
    <cellStyle name="標準 6 4 3 2 3 2 2" xfId="10245"/>
    <cellStyle name="標準 6 4 3 2 3 2 2 2" xfId="23060"/>
    <cellStyle name="標準 6 4 3 2 3 2 3" xfId="16653"/>
    <cellStyle name="標準 6 4 3 2 3 3" xfId="5989"/>
    <cellStyle name="標準 6 4 3 2 3 3 2" xfId="12402"/>
    <cellStyle name="標準 6 4 3 2 3 3 2 2" xfId="25217"/>
    <cellStyle name="標準 6 4 3 2 3 3 3" xfId="18810"/>
    <cellStyle name="標準 6 4 3 2 3 4" xfId="8220"/>
    <cellStyle name="標準 6 4 3 2 3 4 2" xfId="21035"/>
    <cellStyle name="標準 6 4 3 2 3 5" xfId="14628"/>
    <cellStyle name="標準 6 4 3 2 4" xfId="2803"/>
    <cellStyle name="標準 6 4 3 2 4 2" xfId="9226"/>
    <cellStyle name="標準 6 4 3 2 4 2 2" xfId="22041"/>
    <cellStyle name="標準 6 4 3 2 4 3" xfId="15634"/>
    <cellStyle name="標準 6 4 3 2 5" xfId="4967"/>
    <cellStyle name="標準 6 4 3 2 5 2" xfId="11380"/>
    <cellStyle name="標準 6 4 3 2 5 2 2" xfId="24195"/>
    <cellStyle name="標準 6 4 3 2 5 3" xfId="17788"/>
    <cellStyle name="標準 6 4 3 2 6" xfId="7102"/>
    <cellStyle name="標準 6 4 3 2 6 2" xfId="19917"/>
    <cellStyle name="標準 6 4 3 2 7" xfId="13510"/>
    <cellStyle name="標準 6 4 3 3" xfId="1048"/>
    <cellStyle name="標準 6 4 3 3 2" xfId="2088"/>
    <cellStyle name="標準 6 4 3 3 2 2" xfId="4119"/>
    <cellStyle name="標準 6 4 3 3 2 2 2" xfId="10539"/>
    <cellStyle name="標準 6 4 3 3 2 2 2 2" xfId="23354"/>
    <cellStyle name="標準 6 4 3 3 2 2 3" xfId="16947"/>
    <cellStyle name="標準 6 4 3 3 2 3" xfId="6283"/>
    <cellStyle name="標準 6 4 3 3 2 3 2" xfId="12696"/>
    <cellStyle name="標準 6 4 3 3 2 3 2 2" xfId="25511"/>
    <cellStyle name="標準 6 4 3 3 2 3 3" xfId="19104"/>
    <cellStyle name="標準 6 4 3 3 2 4" xfId="8514"/>
    <cellStyle name="標準 6 4 3 3 2 4 2" xfId="21329"/>
    <cellStyle name="標準 6 4 3 3 2 5" xfId="14922"/>
    <cellStyle name="標準 6 4 3 3 3" xfId="3097"/>
    <cellStyle name="標準 6 4 3 3 3 2" xfId="9520"/>
    <cellStyle name="標準 6 4 3 3 3 2 2" xfId="22335"/>
    <cellStyle name="標準 6 4 3 3 3 3" xfId="15928"/>
    <cellStyle name="標準 6 4 3 3 4" xfId="5261"/>
    <cellStyle name="標準 6 4 3 3 4 2" xfId="11674"/>
    <cellStyle name="標準 6 4 3 3 4 2 2" xfId="24489"/>
    <cellStyle name="標準 6 4 3 3 4 3" xfId="18082"/>
    <cellStyle name="標準 6 4 3 3 5" xfId="7501"/>
    <cellStyle name="標準 6 4 3 3 5 2" xfId="20316"/>
    <cellStyle name="標準 6 4 3 3 6" xfId="13909"/>
    <cellStyle name="標準 6 4 3 4" xfId="1608"/>
    <cellStyle name="標準 6 4 3 4 2" xfId="3639"/>
    <cellStyle name="標準 6 4 3 4 2 2" xfId="10059"/>
    <cellStyle name="標準 6 4 3 4 2 2 2" xfId="22874"/>
    <cellStyle name="標準 6 4 3 4 2 3" xfId="16467"/>
    <cellStyle name="標準 6 4 3 4 3" xfId="5803"/>
    <cellStyle name="標準 6 4 3 4 3 2" xfId="12216"/>
    <cellStyle name="標準 6 4 3 4 3 2 2" xfId="25031"/>
    <cellStyle name="標準 6 4 3 4 3 3" xfId="18624"/>
    <cellStyle name="標準 6 4 3 4 4" xfId="8034"/>
    <cellStyle name="標準 6 4 3 4 4 2" xfId="20849"/>
    <cellStyle name="標準 6 4 3 4 5" xfId="14442"/>
    <cellStyle name="標準 6 4 3 5" xfId="2617"/>
    <cellStyle name="標準 6 4 3 5 2" xfId="9040"/>
    <cellStyle name="標準 6 4 3 5 2 2" xfId="21855"/>
    <cellStyle name="標準 6 4 3 5 3" xfId="15448"/>
    <cellStyle name="標準 6 4 3 6" xfId="4781"/>
    <cellStyle name="標準 6 4 3 6 2" xfId="11194"/>
    <cellStyle name="標準 6 4 3 6 2 2" xfId="24009"/>
    <cellStyle name="標準 6 4 3 6 3" xfId="17602"/>
    <cellStyle name="標準 6 4 3 7" xfId="6848"/>
    <cellStyle name="標準 6 4 3 7 2" xfId="19663"/>
    <cellStyle name="標準 6 4 3 8" xfId="13256"/>
    <cellStyle name="標準 6 4 4" xfId="471"/>
    <cellStyle name="標準 6 4 4 2" xfId="587"/>
    <cellStyle name="標準 6 4 4 2 2" xfId="1179"/>
    <cellStyle name="標準 6 4 4 2 2 2" xfId="2219"/>
    <cellStyle name="標準 6 4 4 2 2 2 2" xfId="4250"/>
    <cellStyle name="標準 6 4 4 2 2 2 2 2" xfId="10670"/>
    <cellStyle name="標準 6 4 4 2 2 2 2 2 2" xfId="23485"/>
    <cellStyle name="標準 6 4 4 2 2 2 2 3" xfId="17078"/>
    <cellStyle name="標準 6 4 4 2 2 2 3" xfId="6414"/>
    <cellStyle name="標準 6 4 4 2 2 2 3 2" xfId="12827"/>
    <cellStyle name="標準 6 4 4 2 2 2 3 2 2" xfId="25642"/>
    <cellStyle name="標準 6 4 4 2 2 2 3 3" xfId="19235"/>
    <cellStyle name="標準 6 4 4 2 2 2 4" xfId="8645"/>
    <cellStyle name="標準 6 4 4 2 2 2 4 2" xfId="21460"/>
    <cellStyle name="標準 6 4 4 2 2 2 5" xfId="15053"/>
    <cellStyle name="標準 6 4 4 2 2 3" xfId="3228"/>
    <cellStyle name="標準 6 4 4 2 2 3 2" xfId="9651"/>
    <cellStyle name="標準 6 4 4 2 2 3 2 2" xfId="22466"/>
    <cellStyle name="標準 6 4 4 2 2 3 3" xfId="16059"/>
    <cellStyle name="標準 6 4 4 2 2 4" xfId="5392"/>
    <cellStyle name="標準 6 4 4 2 2 4 2" xfId="11805"/>
    <cellStyle name="標準 6 4 4 2 2 4 2 2" xfId="24620"/>
    <cellStyle name="標準 6 4 4 2 2 4 3" xfId="18213"/>
    <cellStyle name="標準 6 4 4 2 2 5" xfId="7632"/>
    <cellStyle name="標準 6 4 4 2 2 5 2" xfId="20447"/>
    <cellStyle name="標準 6 4 4 2 2 6" xfId="14040"/>
    <cellStyle name="標準 6 4 4 2 3" xfId="1737"/>
    <cellStyle name="標準 6 4 4 2 3 2" xfId="3768"/>
    <cellStyle name="標準 6 4 4 2 3 2 2" xfId="10188"/>
    <cellStyle name="標準 6 4 4 2 3 2 2 2" xfId="23003"/>
    <cellStyle name="標準 6 4 4 2 3 2 3" xfId="16596"/>
    <cellStyle name="標準 6 4 4 2 3 3" xfId="5932"/>
    <cellStyle name="標準 6 4 4 2 3 3 2" xfId="12345"/>
    <cellStyle name="標準 6 4 4 2 3 3 2 2" xfId="25160"/>
    <cellStyle name="標準 6 4 4 2 3 3 3" xfId="18753"/>
    <cellStyle name="標準 6 4 4 2 3 4" xfId="8163"/>
    <cellStyle name="標準 6 4 4 2 3 4 2" xfId="20978"/>
    <cellStyle name="標準 6 4 4 2 3 5" xfId="14571"/>
    <cellStyle name="標準 6 4 4 2 4" xfId="2746"/>
    <cellStyle name="標準 6 4 4 2 4 2" xfId="9169"/>
    <cellStyle name="標準 6 4 4 2 4 2 2" xfId="21984"/>
    <cellStyle name="標準 6 4 4 2 4 3" xfId="15577"/>
    <cellStyle name="標準 6 4 4 2 5" xfId="4910"/>
    <cellStyle name="標準 6 4 4 2 5 2" xfId="11323"/>
    <cellStyle name="標準 6 4 4 2 5 2 2" xfId="24138"/>
    <cellStyle name="標準 6 4 4 2 5 3" xfId="17731"/>
    <cellStyle name="標準 6 4 4 2 6" xfId="7064"/>
    <cellStyle name="標準 6 4 4 2 6 2" xfId="19879"/>
    <cellStyle name="標準 6 4 4 2 7" xfId="13472"/>
    <cellStyle name="標準 6 4 4 3" xfId="1008"/>
    <cellStyle name="標準 6 4 4 3 2" xfId="2031"/>
    <cellStyle name="標準 6 4 4 3 2 2" xfId="4062"/>
    <cellStyle name="標準 6 4 4 3 2 2 2" xfId="10482"/>
    <cellStyle name="標準 6 4 4 3 2 2 2 2" xfId="23297"/>
    <cellStyle name="標準 6 4 4 3 2 2 3" xfId="16890"/>
    <cellStyle name="標準 6 4 4 3 2 3" xfId="6226"/>
    <cellStyle name="標準 6 4 4 3 2 3 2" xfId="12639"/>
    <cellStyle name="標準 6 4 4 3 2 3 2 2" xfId="25454"/>
    <cellStyle name="標準 6 4 4 3 2 3 3" xfId="19047"/>
    <cellStyle name="標準 6 4 4 3 2 4" xfId="8457"/>
    <cellStyle name="標準 6 4 4 3 2 4 2" xfId="21272"/>
    <cellStyle name="標準 6 4 4 3 2 5" xfId="14865"/>
    <cellStyle name="標準 6 4 4 3 3" xfId="3040"/>
    <cellStyle name="標準 6 4 4 3 3 2" xfId="9463"/>
    <cellStyle name="標準 6 4 4 3 3 2 2" xfId="22278"/>
    <cellStyle name="標準 6 4 4 3 3 3" xfId="15871"/>
    <cellStyle name="標準 6 4 4 3 4" xfId="5204"/>
    <cellStyle name="標準 6 4 4 3 4 2" xfId="11617"/>
    <cellStyle name="標準 6 4 4 3 4 2 2" xfId="24432"/>
    <cellStyle name="標準 6 4 4 3 4 3" xfId="18025"/>
    <cellStyle name="標準 6 4 4 3 5" xfId="7461"/>
    <cellStyle name="標準 6 4 4 3 5 2" xfId="20276"/>
    <cellStyle name="標準 6 4 4 3 6" xfId="13869"/>
    <cellStyle name="標準 6 4 4 4" xfId="1552"/>
    <cellStyle name="標準 6 4 4 4 2" xfId="3583"/>
    <cellStyle name="標準 6 4 4 4 2 2" xfId="10003"/>
    <cellStyle name="標準 6 4 4 4 2 2 2" xfId="22818"/>
    <cellStyle name="標準 6 4 4 4 2 3" xfId="16411"/>
    <cellStyle name="標準 6 4 4 4 3" xfId="5747"/>
    <cellStyle name="標準 6 4 4 4 3 2" xfId="12160"/>
    <cellStyle name="標準 6 4 4 4 3 2 2" xfId="24975"/>
    <cellStyle name="標準 6 4 4 4 3 3" xfId="18568"/>
    <cellStyle name="標準 6 4 4 4 4" xfId="7978"/>
    <cellStyle name="標準 6 4 4 4 4 2" xfId="20793"/>
    <cellStyle name="標準 6 4 4 4 5" xfId="14386"/>
    <cellStyle name="標準 6 4 4 5" xfId="2561"/>
    <cellStyle name="標準 6 4 4 5 2" xfId="8984"/>
    <cellStyle name="標準 6 4 4 5 2 2" xfId="21799"/>
    <cellStyle name="標準 6 4 4 5 3" xfId="15392"/>
    <cellStyle name="標準 6 4 4 6" xfId="4725"/>
    <cellStyle name="標準 6 4 4 6 2" xfId="11138"/>
    <cellStyle name="標準 6 4 4 6 2 2" xfId="23953"/>
    <cellStyle name="標準 6 4 4 6 3" xfId="17546"/>
    <cellStyle name="標準 6 4 4 7" xfId="6950"/>
    <cellStyle name="標準 6 4 4 7 2" xfId="19765"/>
    <cellStyle name="標準 6 4 4 8" xfId="13358"/>
    <cellStyle name="標準 6 4 5" xfId="459"/>
    <cellStyle name="標準 6 4 5 2" xfId="546"/>
    <cellStyle name="標準 6 4 5 2 2" xfId="1135"/>
    <cellStyle name="標準 6 4 5 2 2 2" xfId="2175"/>
    <cellStyle name="標準 6 4 5 2 2 2 2" xfId="4206"/>
    <cellStyle name="標準 6 4 5 2 2 2 2 2" xfId="10626"/>
    <cellStyle name="標準 6 4 5 2 2 2 2 2 2" xfId="23441"/>
    <cellStyle name="標準 6 4 5 2 2 2 2 3" xfId="17034"/>
    <cellStyle name="標準 6 4 5 2 2 2 3" xfId="6370"/>
    <cellStyle name="標準 6 4 5 2 2 2 3 2" xfId="12783"/>
    <cellStyle name="標準 6 4 5 2 2 2 3 2 2" xfId="25598"/>
    <cellStyle name="標準 6 4 5 2 2 2 3 3" xfId="19191"/>
    <cellStyle name="標準 6 4 5 2 2 2 4" xfId="8601"/>
    <cellStyle name="標準 6 4 5 2 2 2 4 2" xfId="21416"/>
    <cellStyle name="標準 6 4 5 2 2 2 5" xfId="15009"/>
    <cellStyle name="標準 6 4 5 2 2 3" xfId="3184"/>
    <cellStyle name="標準 6 4 5 2 2 3 2" xfId="9607"/>
    <cellStyle name="標準 6 4 5 2 2 3 2 2" xfId="22422"/>
    <cellStyle name="標準 6 4 5 2 2 3 3" xfId="16015"/>
    <cellStyle name="標準 6 4 5 2 2 4" xfId="5348"/>
    <cellStyle name="標準 6 4 5 2 2 4 2" xfId="11761"/>
    <cellStyle name="標準 6 4 5 2 2 4 2 2" xfId="24576"/>
    <cellStyle name="標準 6 4 5 2 2 4 3" xfId="18169"/>
    <cellStyle name="標準 6 4 5 2 2 5" xfId="7588"/>
    <cellStyle name="標準 6 4 5 2 2 5 2" xfId="20403"/>
    <cellStyle name="標準 6 4 5 2 2 6" xfId="13996"/>
    <cellStyle name="標準 6 4 5 2 3" xfId="1693"/>
    <cellStyle name="標準 6 4 5 2 3 2" xfId="3724"/>
    <cellStyle name="標準 6 4 5 2 3 2 2" xfId="10144"/>
    <cellStyle name="標準 6 4 5 2 3 2 2 2" xfId="22959"/>
    <cellStyle name="標準 6 4 5 2 3 2 3" xfId="16552"/>
    <cellStyle name="標準 6 4 5 2 3 3" xfId="5888"/>
    <cellStyle name="標準 6 4 5 2 3 3 2" xfId="12301"/>
    <cellStyle name="標準 6 4 5 2 3 3 2 2" xfId="25116"/>
    <cellStyle name="標準 6 4 5 2 3 3 3" xfId="18709"/>
    <cellStyle name="標準 6 4 5 2 3 4" xfId="8119"/>
    <cellStyle name="標準 6 4 5 2 3 4 2" xfId="20934"/>
    <cellStyle name="標準 6 4 5 2 3 5" xfId="14527"/>
    <cellStyle name="標準 6 4 5 2 4" xfId="2702"/>
    <cellStyle name="標準 6 4 5 2 4 2" xfId="9125"/>
    <cellStyle name="標準 6 4 5 2 4 2 2" xfId="21940"/>
    <cellStyle name="標準 6 4 5 2 4 3" xfId="15533"/>
    <cellStyle name="標準 6 4 5 2 5" xfId="4866"/>
    <cellStyle name="標準 6 4 5 2 5 2" xfId="11279"/>
    <cellStyle name="標準 6 4 5 2 5 2 2" xfId="24094"/>
    <cellStyle name="標準 6 4 5 2 5 3" xfId="17687"/>
    <cellStyle name="標準 6 4 5 2 6" xfId="7023"/>
    <cellStyle name="標準 6 4 5 2 6 2" xfId="19838"/>
    <cellStyle name="標準 6 4 5 2 7" xfId="13431"/>
    <cellStyle name="標準 6 4 5 3" xfId="965"/>
    <cellStyle name="標準 6 4 5 3 2" xfId="1987"/>
    <cellStyle name="標準 6 4 5 3 2 2" xfId="4018"/>
    <cellStyle name="標準 6 4 5 3 2 2 2" xfId="10438"/>
    <cellStyle name="標準 6 4 5 3 2 2 2 2" xfId="23253"/>
    <cellStyle name="標準 6 4 5 3 2 2 3" xfId="16846"/>
    <cellStyle name="標準 6 4 5 3 2 3" xfId="6182"/>
    <cellStyle name="標準 6 4 5 3 2 3 2" xfId="12595"/>
    <cellStyle name="標準 6 4 5 3 2 3 2 2" xfId="25410"/>
    <cellStyle name="標準 6 4 5 3 2 3 3" xfId="19003"/>
    <cellStyle name="標準 6 4 5 3 2 4" xfId="8413"/>
    <cellStyle name="標準 6 4 5 3 2 4 2" xfId="21228"/>
    <cellStyle name="標準 6 4 5 3 2 5" xfId="14821"/>
    <cellStyle name="標準 6 4 5 3 3" xfId="2996"/>
    <cellStyle name="標準 6 4 5 3 3 2" xfId="9419"/>
    <cellStyle name="標準 6 4 5 3 3 2 2" xfId="22234"/>
    <cellStyle name="標準 6 4 5 3 3 3" xfId="15827"/>
    <cellStyle name="標準 6 4 5 3 4" xfId="5160"/>
    <cellStyle name="標準 6 4 5 3 4 2" xfId="11573"/>
    <cellStyle name="標準 6 4 5 3 4 2 2" xfId="24388"/>
    <cellStyle name="標準 6 4 5 3 4 3" xfId="17981"/>
    <cellStyle name="標準 6 4 5 3 5" xfId="7418"/>
    <cellStyle name="標準 6 4 5 3 5 2" xfId="20233"/>
    <cellStyle name="標準 6 4 5 3 6" xfId="13826"/>
    <cellStyle name="標準 6 4 5 4" xfId="1507"/>
    <cellStyle name="標準 6 4 5 4 2" xfId="3539"/>
    <cellStyle name="標準 6 4 5 4 2 2" xfId="9959"/>
    <cellStyle name="標準 6 4 5 4 2 2 2" xfId="22774"/>
    <cellStyle name="標準 6 4 5 4 2 3" xfId="16367"/>
    <cellStyle name="標準 6 4 5 4 3" xfId="5703"/>
    <cellStyle name="標準 6 4 5 4 3 2" xfId="12116"/>
    <cellStyle name="標準 6 4 5 4 3 2 2" xfId="24931"/>
    <cellStyle name="標準 6 4 5 4 3 3" xfId="18524"/>
    <cellStyle name="標準 6 4 5 4 4" xfId="7934"/>
    <cellStyle name="標準 6 4 5 4 4 2" xfId="20749"/>
    <cellStyle name="標準 6 4 5 4 5" xfId="14342"/>
    <cellStyle name="標準 6 4 5 5" xfId="2517"/>
    <cellStyle name="標準 6 4 5 5 2" xfId="8940"/>
    <cellStyle name="標準 6 4 5 5 2 2" xfId="21755"/>
    <cellStyle name="標準 6 4 5 5 3" xfId="15348"/>
    <cellStyle name="標準 6 4 5 6" xfId="4681"/>
    <cellStyle name="標準 6 4 5 6 2" xfId="11094"/>
    <cellStyle name="標準 6 4 5 6 2 2" xfId="23909"/>
    <cellStyle name="標準 6 4 5 6 3" xfId="17502"/>
    <cellStyle name="標準 6 4 5 7" xfId="6939"/>
    <cellStyle name="標準 6 4 5 7 2" xfId="19754"/>
    <cellStyle name="標準 6 4 5 8" xfId="13347"/>
    <cellStyle name="標準 6 4 6" xfId="448"/>
    <cellStyle name="標準 6 4 6 2" xfId="928"/>
    <cellStyle name="標準 6 4 6 2 2" xfId="1950"/>
    <cellStyle name="標準 6 4 6 2 2 2" xfId="3981"/>
    <cellStyle name="標準 6 4 6 2 2 2 2" xfId="10401"/>
    <cellStyle name="標準 6 4 6 2 2 2 2 2" xfId="23216"/>
    <cellStyle name="標準 6 4 6 2 2 2 3" xfId="16809"/>
    <cellStyle name="標準 6 4 6 2 2 3" xfId="6145"/>
    <cellStyle name="標準 6 4 6 2 2 3 2" xfId="12558"/>
    <cellStyle name="標準 6 4 6 2 2 3 2 2" xfId="25373"/>
    <cellStyle name="標準 6 4 6 2 2 3 3" xfId="18966"/>
    <cellStyle name="標準 6 4 6 2 2 4" xfId="8376"/>
    <cellStyle name="標準 6 4 6 2 2 4 2" xfId="21191"/>
    <cellStyle name="標準 6 4 6 2 2 5" xfId="14784"/>
    <cellStyle name="標準 6 4 6 2 3" xfId="2959"/>
    <cellStyle name="標準 6 4 6 2 3 2" xfId="9382"/>
    <cellStyle name="標準 6 4 6 2 3 2 2" xfId="22197"/>
    <cellStyle name="標準 6 4 6 2 3 3" xfId="15790"/>
    <cellStyle name="標準 6 4 6 2 4" xfId="5123"/>
    <cellStyle name="標準 6 4 6 2 4 2" xfId="11536"/>
    <cellStyle name="標準 6 4 6 2 4 2 2" xfId="24351"/>
    <cellStyle name="標準 6 4 6 2 4 3" xfId="17944"/>
    <cellStyle name="標準 6 4 6 2 5" xfId="7381"/>
    <cellStyle name="標準 6 4 6 2 5 2" xfId="20196"/>
    <cellStyle name="標準 6 4 6 2 6" xfId="13789"/>
    <cellStyle name="標準 6 4 6 3" xfId="1471"/>
    <cellStyle name="標準 6 4 6 3 2" xfId="3503"/>
    <cellStyle name="標準 6 4 6 3 2 2" xfId="9923"/>
    <cellStyle name="標準 6 4 6 3 2 2 2" xfId="22738"/>
    <cellStyle name="標準 6 4 6 3 2 3" xfId="16331"/>
    <cellStyle name="標準 6 4 6 3 3" xfId="5667"/>
    <cellStyle name="標準 6 4 6 3 3 2" xfId="12080"/>
    <cellStyle name="標準 6 4 6 3 3 2 2" xfId="24895"/>
    <cellStyle name="標準 6 4 6 3 3 3" xfId="18488"/>
    <cellStyle name="標準 6 4 6 3 4" xfId="7898"/>
    <cellStyle name="標準 6 4 6 3 4 2" xfId="20713"/>
    <cellStyle name="標準 6 4 6 3 5" xfId="14306"/>
    <cellStyle name="標準 6 4 6 4" xfId="2481"/>
    <cellStyle name="標準 6 4 6 4 2" xfId="8904"/>
    <cellStyle name="標準 6 4 6 4 2 2" xfId="21719"/>
    <cellStyle name="標準 6 4 6 4 3" xfId="15312"/>
    <cellStyle name="標準 6 4 6 5" xfId="4645"/>
    <cellStyle name="標準 6 4 6 5 2" xfId="11058"/>
    <cellStyle name="標準 6 4 6 5 2 2" xfId="23873"/>
    <cellStyle name="標準 6 4 6 5 3" xfId="17466"/>
    <cellStyle name="標準 6 4 6 6" xfId="6928"/>
    <cellStyle name="標準 6 4 6 6 2" xfId="19743"/>
    <cellStyle name="標準 6 4 6 7" xfId="13336"/>
    <cellStyle name="標準 6 4 7" xfId="510"/>
    <cellStyle name="標準 6 4 7 2" xfId="1096"/>
    <cellStyle name="標準 6 4 7 2 2" xfId="2136"/>
    <cellStyle name="標準 6 4 7 2 2 2" xfId="4167"/>
    <cellStyle name="標準 6 4 7 2 2 2 2" xfId="10587"/>
    <cellStyle name="標準 6 4 7 2 2 2 2 2" xfId="23402"/>
    <cellStyle name="標準 6 4 7 2 2 2 3" xfId="16995"/>
    <cellStyle name="標準 6 4 7 2 2 3" xfId="6331"/>
    <cellStyle name="標準 6 4 7 2 2 3 2" xfId="12744"/>
    <cellStyle name="標準 6 4 7 2 2 3 2 2" xfId="25559"/>
    <cellStyle name="標準 6 4 7 2 2 3 3" xfId="19152"/>
    <cellStyle name="標準 6 4 7 2 2 4" xfId="8562"/>
    <cellStyle name="標準 6 4 7 2 2 4 2" xfId="21377"/>
    <cellStyle name="標準 6 4 7 2 2 5" xfId="14970"/>
    <cellStyle name="標準 6 4 7 2 3" xfId="3145"/>
    <cellStyle name="標準 6 4 7 2 3 2" xfId="9568"/>
    <cellStyle name="標準 6 4 7 2 3 2 2" xfId="22383"/>
    <cellStyle name="標準 6 4 7 2 3 3" xfId="15976"/>
    <cellStyle name="標準 6 4 7 2 4" xfId="5309"/>
    <cellStyle name="標準 6 4 7 2 4 2" xfId="11722"/>
    <cellStyle name="標準 6 4 7 2 4 2 2" xfId="24537"/>
    <cellStyle name="標準 6 4 7 2 4 3" xfId="18130"/>
    <cellStyle name="標準 6 4 7 2 5" xfId="7549"/>
    <cellStyle name="標準 6 4 7 2 5 2" xfId="20364"/>
    <cellStyle name="標準 6 4 7 2 6" xfId="13957"/>
    <cellStyle name="標準 6 4 7 3" xfId="1654"/>
    <cellStyle name="標準 6 4 7 3 2" xfId="3685"/>
    <cellStyle name="標準 6 4 7 3 2 2" xfId="10105"/>
    <cellStyle name="標準 6 4 7 3 2 2 2" xfId="22920"/>
    <cellStyle name="標準 6 4 7 3 2 3" xfId="16513"/>
    <cellStyle name="標準 6 4 7 3 3" xfId="5849"/>
    <cellStyle name="標準 6 4 7 3 3 2" xfId="12262"/>
    <cellStyle name="標準 6 4 7 3 3 2 2" xfId="25077"/>
    <cellStyle name="標準 6 4 7 3 3 3" xfId="18670"/>
    <cellStyle name="標準 6 4 7 3 4" xfId="8080"/>
    <cellStyle name="標準 6 4 7 3 4 2" xfId="20895"/>
    <cellStyle name="標準 6 4 7 3 5" xfId="14488"/>
    <cellStyle name="標準 6 4 7 4" xfId="2663"/>
    <cellStyle name="標準 6 4 7 4 2" xfId="9086"/>
    <cellStyle name="標準 6 4 7 4 2 2" xfId="21901"/>
    <cellStyle name="標準 6 4 7 4 3" xfId="15494"/>
    <cellStyle name="標準 6 4 7 5" xfId="4827"/>
    <cellStyle name="標準 6 4 7 5 2" xfId="11240"/>
    <cellStyle name="標準 6 4 7 5 2 2" xfId="24055"/>
    <cellStyle name="標準 6 4 7 5 3" xfId="17648"/>
    <cellStyle name="標準 6 4 7 6" xfId="6987"/>
    <cellStyle name="標準 6 4 7 6 2" xfId="19802"/>
    <cellStyle name="標準 6 4 7 7" xfId="13395"/>
    <cellStyle name="標準 6 4 8" xfId="757"/>
    <cellStyle name="標準 6 4 8 2" xfId="891"/>
    <cellStyle name="標準 6 4 8 2 2" xfId="1913"/>
    <cellStyle name="標準 6 4 8 2 2 2" xfId="3944"/>
    <cellStyle name="標準 6 4 8 2 2 2 2" xfId="10364"/>
    <cellStyle name="標準 6 4 8 2 2 2 2 2" xfId="23179"/>
    <cellStyle name="標準 6 4 8 2 2 2 3" xfId="16772"/>
    <cellStyle name="標準 6 4 8 2 2 3" xfId="6108"/>
    <cellStyle name="標準 6 4 8 2 2 3 2" xfId="12521"/>
    <cellStyle name="標準 6 4 8 2 2 3 2 2" xfId="25336"/>
    <cellStyle name="標準 6 4 8 2 2 3 3" xfId="18929"/>
    <cellStyle name="標準 6 4 8 2 2 4" xfId="8339"/>
    <cellStyle name="標準 6 4 8 2 2 4 2" xfId="21154"/>
    <cellStyle name="標準 6 4 8 2 2 5" xfId="14747"/>
    <cellStyle name="標準 6 4 8 2 3" xfId="2922"/>
    <cellStyle name="標準 6 4 8 2 3 2" xfId="9345"/>
    <cellStyle name="標準 6 4 8 2 3 2 2" xfId="22160"/>
    <cellStyle name="標準 6 4 8 2 3 3" xfId="15753"/>
    <cellStyle name="標準 6 4 8 2 4" xfId="5086"/>
    <cellStyle name="標準 6 4 8 2 4 2" xfId="11499"/>
    <cellStyle name="標準 6 4 8 2 4 2 2" xfId="24314"/>
    <cellStyle name="標準 6 4 8 2 4 3" xfId="17907"/>
    <cellStyle name="標準 6 4 8 2 5" xfId="7344"/>
    <cellStyle name="標準 6 4 8 2 5 2" xfId="20159"/>
    <cellStyle name="標準 6 4 8 2 6" xfId="13752"/>
    <cellStyle name="標準 6 4 8 3" xfId="1434"/>
    <cellStyle name="標準 6 4 8 3 2" xfId="3466"/>
    <cellStyle name="標準 6 4 8 3 2 2" xfId="9886"/>
    <cellStyle name="標準 6 4 8 3 2 2 2" xfId="22701"/>
    <cellStyle name="標準 6 4 8 3 2 3" xfId="16294"/>
    <cellStyle name="標準 6 4 8 3 3" xfId="5630"/>
    <cellStyle name="標準 6 4 8 3 3 2" xfId="12043"/>
    <cellStyle name="標準 6 4 8 3 3 2 2" xfId="24858"/>
    <cellStyle name="標準 6 4 8 3 3 3" xfId="18451"/>
    <cellStyle name="標準 6 4 8 3 4" xfId="7861"/>
    <cellStyle name="標準 6 4 8 3 4 2" xfId="20676"/>
    <cellStyle name="標準 6 4 8 3 5" xfId="14269"/>
    <cellStyle name="標準 6 4 8 4" xfId="2444"/>
    <cellStyle name="標準 6 4 8 4 2" xfId="8867"/>
    <cellStyle name="標準 6 4 8 4 2 2" xfId="21682"/>
    <cellStyle name="標準 6 4 8 4 3" xfId="15275"/>
    <cellStyle name="標準 6 4 8 5" xfId="4608"/>
    <cellStyle name="標準 6 4 8 5 2" xfId="11021"/>
    <cellStyle name="標準 6 4 8 5 2 2" xfId="23836"/>
    <cellStyle name="標準 6 4 8 5 3" xfId="17429"/>
    <cellStyle name="標準 6 4 8 6" xfId="7211"/>
    <cellStyle name="標準 6 4 8 6 2" xfId="20026"/>
    <cellStyle name="標準 6 4 8 7" xfId="13619"/>
    <cellStyle name="標準 6 4 9" xfId="802"/>
    <cellStyle name="標準 6 4 9 2" xfId="1262"/>
    <cellStyle name="標準 6 4 9 2 2" xfId="2302"/>
    <cellStyle name="標準 6 4 9 2 2 2" xfId="4333"/>
    <cellStyle name="標準 6 4 9 2 2 2 2" xfId="10753"/>
    <cellStyle name="標準 6 4 9 2 2 2 2 2" xfId="23568"/>
    <cellStyle name="標準 6 4 9 2 2 2 3" xfId="17161"/>
    <cellStyle name="標準 6 4 9 2 2 3" xfId="6497"/>
    <cellStyle name="標準 6 4 9 2 2 3 2" xfId="12910"/>
    <cellStyle name="標準 6 4 9 2 2 3 2 2" xfId="25725"/>
    <cellStyle name="標準 6 4 9 2 2 3 3" xfId="19318"/>
    <cellStyle name="標準 6 4 9 2 2 4" xfId="8728"/>
    <cellStyle name="標準 6 4 9 2 2 4 2" xfId="21543"/>
    <cellStyle name="標準 6 4 9 2 2 5" xfId="15136"/>
    <cellStyle name="標準 6 4 9 2 3" xfId="3311"/>
    <cellStyle name="標準 6 4 9 2 3 2" xfId="9734"/>
    <cellStyle name="標準 6 4 9 2 3 2 2" xfId="22549"/>
    <cellStyle name="標準 6 4 9 2 3 3" xfId="16142"/>
    <cellStyle name="標準 6 4 9 2 4" xfId="5475"/>
    <cellStyle name="標準 6 4 9 2 4 2" xfId="11888"/>
    <cellStyle name="標準 6 4 9 2 4 2 2" xfId="24703"/>
    <cellStyle name="標準 6 4 9 2 4 3" xfId="18296"/>
    <cellStyle name="標準 6 4 9 2 5" xfId="7715"/>
    <cellStyle name="標準 6 4 9 2 5 2" xfId="20530"/>
    <cellStyle name="標準 6 4 9 2 6" xfId="14123"/>
    <cellStyle name="標準 6 4 9 3" xfId="1820"/>
    <cellStyle name="標準 6 4 9 3 2" xfId="3851"/>
    <cellStyle name="標準 6 4 9 3 2 2" xfId="10271"/>
    <cellStyle name="標準 6 4 9 3 2 2 2" xfId="23086"/>
    <cellStyle name="標準 6 4 9 3 2 3" xfId="16679"/>
    <cellStyle name="標準 6 4 9 3 3" xfId="6015"/>
    <cellStyle name="標準 6 4 9 3 3 2" xfId="12428"/>
    <cellStyle name="標準 6 4 9 3 3 2 2" xfId="25243"/>
    <cellStyle name="標準 6 4 9 3 3 3" xfId="18836"/>
    <cellStyle name="標準 6 4 9 3 4" xfId="8246"/>
    <cellStyle name="標準 6 4 9 3 4 2" xfId="21061"/>
    <cellStyle name="標準 6 4 9 3 5" xfId="14654"/>
    <cellStyle name="標準 6 4 9 4" xfId="2829"/>
    <cellStyle name="標準 6 4 9 4 2" xfId="9252"/>
    <cellStyle name="標準 6 4 9 4 2 2" xfId="22067"/>
    <cellStyle name="標準 6 4 9 4 3" xfId="15660"/>
    <cellStyle name="標準 6 4 9 5" xfId="4993"/>
    <cellStyle name="標準 6 4 9 5 2" xfId="11406"/>
    <cellStyle name="標準 6 4 9 5 2 2" xfId="24221"/>
    <cellStyle name="標準 6 4 9 5 3" xfId="17814"/>
    <cellStyle name="標準 6 4 9 6" xfId="7255"/>
    <cellStyle name="標準 6 4 9 6 2" xfId="20070"/>
    <cellStyle name="標準 6 4 9 7" xfId="13663"/>
    <cellStyle name="標準 6 5" xfId="192"/>
    <cellStyle name="標準 6 5 10" xfId="2358"/>
    <cellStyle name="標準 6 5 10 2" xfId="8781"/>
    <cellStyle name="標準 6 5 10 2 2" xfId="21596"/>
    <cellStyle name="標準 6 5 10 3" xfId="15189"/>
    <cellStyle name="標準 6 5 11" xfId="4520"/>
    <cellStyle name="標準 6 5 11 2" xfId="10933"/>
    <cellStyle name="標準 6 5 11 2 2" xfId="23748"/>
    <cellStyle name="標準 6 5 11 3" xfId="17341"/>
    <cellStyle name="標準 6 5 12" xfId="6609"/>
    <cellStyle name="標準 6 5 12 2" xfId="13020"/>
    <cellStyle name="標準 6 5 12 2 2" xfId="25835"/>
    <cellStyle name="標準 6 5 12 3" xfId="19428"/>
    <cellStyle name="標準 6 5 13" xfId="6704"/>
    <cellStyle name="標準 6 5 13 2" xfId="19519"/>
    <cellStyle name="標準 6 5 14" xfId="13112"/>
    <cellStyle name="標準 6 5 2" xfId="282"/>
    <cellStyle name="標準 6 5 2 2" xfId="559"/>
    <cellStyle name="標準 6 5 2 2 2" xfId="1148"/>
    <cellStyle name="標準 6 5 2 2 2 2" xfId="2188"/>
    <cellStyle name="標準 6 5 2 2 2 2 2" xfId="4219"/>
    <cellStyle name="標準 6 5 2 2 2 2 2 2" xfId="10639"/>
    <cellStyle name="標準 6 5 2 2 2 2 2 2 2" xfId="23454"/>
    <cellStyle name="標準 6 5 2 2 2 2 2 3" xfId="17047"/>
    <cellStyle name="標準 6 5 2 2 2 2 3" xfId="6383"/>
    <cellStyle name="標準 6 5 2 2 2 2 3 2" xfId="12796"/>
    <cellStyle name="標準 6 5 2 2 2 2 3 2 2" xfId="25611"/>
    <cellStyle name="標準 6 5 2 2 2 2 3 3" xfId="19204"/>
    <cellStyle name="標準 6 5 2 2 2 2 4" xfId="8614"/>
    <cellStyle name="標準 6 5 2 2 2 2 4 2" xfId="21429"/>
    <cellStyle name="標準 6 5 2 2 2 2 5" xfId="15022"/>
    <cellStyle name="標準 6 5 2 2 2 3" xfId="3197"/>
    <cellStyle name="標準 6 5 2 2 2 3 2" xfId="9620"/>
    <cellStyle name="標準 6 5 2 2 2 3 2 2" xfId="22435"/>
    <cellStyle name="標準 6 5 2 2 2 3 3" xfId="16028"/>
    <cellStyle name="標準 6 5 2 2 2 4" xfId="5361"/>
    <cellStyle name="標準 6 5 2 2 2 4 2" xfId="11774"/>
    <cellStyle name="標準 6 5 2 2 2 4 2 2" xfId="24589"/>
    <cellStyle name="標準 6 5 2 2 2 4 3" xfId="18182"/>
    <cellStyle name="標準 6 5 2 2 2 5" xfId="7601"/>
    <cellStyle name="標準 6 5 2 2 2 5 2" xfId="20416"/>
    <cellStyle name="標準 6 5 2 2 2 6" xfId="14009"/>
    <cellStyle name="標準 6 5 2 2 3" xfId="1706"/>
    <cellStyle name="標準 6 5 2 2 3 2" xfId="3737"/>
    <cellStyle name="標準 6 5 2 2 3 2 2" xfId="10157"/>
    <cellStyle name="標準 6 5 2 2 3 2 2 2" xfId="22972"/>
    <cellStyle name="標準 6 5 2 2 3 2 3" xfId="16565"/>
    <cellStyle name="標準 6 5 2 2 3 3" xfId="5901"/>
    <cellStyle name="標準 6 5 2 2 3 3 2" xfId="12314"/>
    <cellStyle name="標準 6 5 2 2 3 3 2 2" xfId="25129"/>
    <cellStyle name="標準 6 5 2 2 3 3 3" xfId="18722"/>
    <cellStyle name="標準 6 5 2 2 3 4" xfId="8132"/>
    <cellStyle name="標準 6 5 2 2 3 4 2" xfId="20947"/>
    <cellStyle name="標準 6 5 2 2 3 5" xfId="14540"/>
    <cellStyle name="標準 6 5 2 2 4" xfId="2715"/>
    <cellStyle name="標準 6 5 2 2 4 2" xfId="9138"/>
    <cellStyle name="標準 6 5 2 2 4 2 2" xfId="21953"/>
    <cellStyle name="標準 6 5 2 2 4 3" xfId="15546"/>
    <cellStyle name="標準 6 5 2 2 5" xfId="4879"/>
    <cellStyle name="標準 6 5 2 2 5 2" xfId="11292"/>
    <cellStyle name="標準 6 5 2 2 5 2 2" xfId="24107"/>
    <cellStyle name="標準 6 5 2 2 5 3" xfId="17700"/>
    <cellStyle name="標準 6 5 2 2 6" xfId="7036"/>
    <cellStyle name="標準 6 5 2 2 6 2" xfId="19851"/>
    <cellStyle name="標準 6 5 2 2 7" xfId="13444"/>
    <cellStyle name="標準 6 5 2 3" xfId="978"/>
    <cellStyle name="標準 6 5 2 3 2" xfId="2000"/>
    <cellStyle name="標準 6 5 2 3 2 2" xfId="4031"/>
    <cellStyle name="標準 6 5 2 3 2 2 2" xfId="10451"/>
    <cellStyle name="標準 6 5 2 3 2 2 2 2" xfId="23266"/>
    <cellStyle name="標準 6 5 2 3 2 2 3" xfId="16859"/>
    <cellStyle name="標準 6 5 2 3 2 3" xfId="6195"/>
    <cellStyle name="標準 6 5 2 3 2 3 2" xfId="12608"/>
    <cellStyle name="標準 6 5 2 3 2 3 2 2" xfId="25423"/>
    <cellStyle name="標準 6 5 2 3 2 3 3" xfId="19016"/>
    <cellStyle name="標準 6 5 2 3 2 4" xfId="8426"/>
    <cellStyle name="標準 6 5 2 3 2 4 2" xfId="21241"/>
    <cellStyle name="標準 6 5 2 3 2 5" xfId="14834"/>
    <cellStyle name="標準 6 5 2 3 3" xfId="3009"/>
    <cellStyle name="標準 6 5 2 3 3 2" xfId="9432"/>
    <cellStyle name="標準 6 5 2 3 3 2 2" xfId="22247"/>
    <cellStyle name="標準 6 5 2 3 3 3" xfId="15840"/>
    <cellStyle name="標準 6 5 2 3 4" xfId="5173"/>
    <cellStyle name="標準 6 5 2 3 4 2" xfId="11586"/>
    <cellStyle name="標準 6 5 2 3 4 2 2" xfId="24401"/>
    <cellStyle name="標準 6 5 2 3 4 3" xfId="17994"/>
    <cellStyle name="標準 6 5 2 3 5" xfId="7431"/>
    <cellStyle name="標準 6 5 2 3 5 2" xfId="20246"/>
    <cellStyle name="標準 6 5 2 3 6" xfId="13839"/>
    <cellStyle name="標準 6 5 2 4" xfId="1520"/>
    <cellStyle name="標準 6 5 2 4 2" xfId="3552"/>
    <cellStyle name="標準 6 5 2 4 2 2" xfId="9972"/>
    <cellStyle name="標準 6 5 2 4 2 2 2" xfId="22787"/>
    <cellStyle name="標準 6 5 2 4 2 3" xfId="16380"/>
    <cellStyle name="標準 6 5 2 4 3" xfId="5716"/>
    <cellStyle name="標準 6 5 2 4 3 2" xfId="12129"/>
    <cellStyle name="標準 6 5 2 4 3 2 2" xfId="24944"/>
    <cellStyle name="標準 6 5 2 4 3 3" xfId="18537"/>
    <cellStyle name="標準 6 5 2 4 4" xfId="7947"/>
    <cellStyle name="標準 6 5 2 4 4 2" xfId="20762"/>
    <cellStyle name="標準 6 5 2 4 5" xfId="14355"/>
    <cellStyle name="標準 6 5 2 5" xfId="2530"/>
    <cellStyle name="標準 6 5 2 5 2" xfId="8953"/>
    <cellStyle name="標準 6 5 2 5 2 2" xfId="21768"/>
    <cellStyle name="標準 6 5 2 5 3" xfId="15361"/>
    <cellStyle name="標準 6 5 2 6" xfId="4694"/>
    <cellStyle name="標準 6 5 2 6 2" xfId="11107"/>
    <cellStyle name="標準 6 5 2 6 2 2" xfId="23922"/>
    <cellStyle name="標準 6 5 2 6 3" xfId="17515"/>
    <cellStyle name="標準 6 5 2 7" xfId="6781"/>
    <cellStyle name="標準 6 5 2 7 2" xfId="19596"/>
    <cellStyle name="標準 6 5 2 8" xfId="13189"/>
    <cellStyle name="標準 6 5 3" xfId="399"/>
    <cellStyle name="標準 6 5 3 2" xfId="533"/>
    <cellStyle name="標準 6 5 3 2 2" xfId="1122"/>
    <cellStyle name="標準 6 5 3 2 2 2" xfId="2162"/>
    <cellStyle name="標準 6 5 3 2 2 2 2" xfId="4193"/>
    <cellStyle name="標準 6 5 3 2 2 2 2 2" xfId="10613"/>
    <cellStyle name="標準 6 5 3 2 2 2 2 2 2" xfId="23428"/>
    <cellStyle name="標準 6 5 3 2 2 2 2 3" xfId="17021"/>
    <cellStyle name="標準 6 5 3 2 2 2 3" xfId="6357"/>
    <cellStyle name="標準 6 5 3 2 2 2 3 2" xfId="12770"/>
    <cellStyle name="標準 6 5 3 2 2 2 3 2 2" xfId="25585"/>
    <cellStyle name="標準 6 5 3 2 2 2 3 3" xfId="19178"/>
    <cellStyle name="標準 6 5 3 2 2 2 4" xfId="8588"/>
    <cellStyle name="標準 6 5 3 2 2 2 4 2" xfId="21403"/>
    <cellStyle name="標準 6 5 3 2 2 2 5" xfId="14996"/>
    <cellStyle name="標準 6 5 3 2 2 3" xfId="3171"/>
    <cellStyle name="標準 6 5 3 2 2 3 2" xfId="9594"/>
    <cellStyle name="標準 6 5 3 2 2 3 2 2" xfId="22409"/>
    <cellStyle name="標準 6 5 3 2 2 3 3" xfId="16002"/>
    <cellStyle name="標準 6 5 3 2 2 4" xfId="5335"/>
    <cellStyle name="標準 6 5 3 2 2 4 2" xfId="11748"/>
    <cellStyle name="標準 6 5 3 2 2 4 2 2" xfId="24563"/>
    <cellStyle name="標準 6 5 3 2 2 4 3" xfId="18156"/>
    <cellStyle name="標準 6 5 3 2 2 5" xfId="7575"/>
    <cellStyle name="標準 6 5 3 2 2 5 2" xfId="20390"/>
    <cellStyle name="標準 6 5 3 2 2 6" xfId="13983"/>
    <cellStyle name="標準 6 5 3 2 3" xfId="1680"/>
    <cellStyle name="標準 6 5 3 2 3 2" xfId="3711"/>
    <cellStyle name="標準 6 5 3 2 3 2 2" xfId="10131"/>
    <cellStyle name="標準 6 5 3 2 3 2 2 2" xfId="22946"/>
    <cellStyle name="標準 6 5 3 2 3 2 3" xfId="16539"/>
    <cellStyle name="標準 6 5 3 2 3 3" xfId="5875"/>
    <cellStyle name="標準 6 5 3 2 3 3 2" xfId="12288"/>
    <cellStyle name="標準 6 5 3 2 3 3 2 2" xfId="25103"/>
    <cellStyle name="標準 6 5 3 2 3 3 3" xfId="18696"/>
    <cellStyle name="標準 6 5 3 2 3 4" xfId="8106"/>
    <cellStyle name="標準 6 5 3 2 3 4 2" xfId="20921"/>
    <cellStyle name="標準 6 5 3 2 3 5" xfId="14514"/>
    <cellStyle name="標準 6 5 3 2 4" xfId="2689"/>
    <cellStyle name="標準 6 5 3 2 4 2" xfId="9112"/>
    <cellStyle name="標準 6 5 3 2 4 2 2" xfId="21927"/>
    <cellStyle name="標準 6 5 3 2 4 3" xfId="15520"/>
    <cellStyle name="標準 6 5 3 2 5" xfId="4853"/>
    <cellStyle name="標準 6 5 3 2 5 2" xfId="11266"/>
    <cellStyle name="標準 6 5 3 2 5 2 2" xfId="24081"/>
    <cellStyle name="標準 6 5 3 2 5 3" xfId="17674"/>
    <cellStyle name="標準 6 5 3 2 6" xfId="7010"/>
    <cellStyle name="標準 6 5 3 2 6 2" xfId="19825"/>
    <cellStyle name="標準 6 5 3 2 7" xfId="13418"/>
    <cellStyle name="標準 6 5 3 3" xfId="955"/>
    <cellStyle name="標準 6 5 3 3 2" xfId="1977"/>
    <cellStyle name="標準 6 5 3 3 2 2" xfId="4008"/>
    <cellStyle name="標準 6 5 3 3 2 2 2" xfId="10428"/>
    <cellStyle name="標準 6 5 3 3 2 2 2 2" xfId="23243"/>
    <cellStyle name="標準 6 5 3 3 2 2 3" xfId="16836"/>
    <cellStyle name="標準 6 5 3 3 2 3" xfId="6172"/>
    <cellStyle name="標準 6 5 3 3 2 3 2" xfId="12585"/>
    <cellStyle name="標準 6 5 3 3 2 3 2 2" xfId="25400"/>
    <cellStyle name="標準 6 5 3 3 2 3 3" xfId="18993"/>
    <cellStyle name="標準 6 5 3 3 2 4" xfId="8403"/>
    <cellStyle name="標準 6 5 3 3 2 4 2" xfId="21218"/>
    <cellStyle name="標準 6 5 3 3 2 5" xfId="14811"/>
    <cellStyle name="標準 6 5 3 3 3" xfId="2986"/>
    <cellStyle name="標準 6 5 3 3 3 2" xfId="9409"/>
    <cellStyle name="標準 6 5 3 3 3 2 2" xfId="22224"/>
    <cellStyle name="標準 6 5 3 3 3 3" xfId="15817"/>
    <cellStyle name="標準 6 5 3 3 4" xfId="5150"/>
    <cellStyle name="標準 6 5 3 3 4 2" xfId="11563"/>
    <cellStyle name="標準 6 5 3 3 4 2 2" xfId="24378"/>
    <cellStyle name="標準 6 5 3 3 4 3" xfId="17971"/>
    <cellStyle name="標準 6 5 3 3 5" xfId="7408"/>
    <cellStyle name="標準 6 5 3 3 5 2" xfId="20223"/>
    <cellStyle name="標準 6 5 3 3 6" xfId="13816"/>
    <cellStyle name="標準 6 5 3 4" xfId="1498"/>
    <cellStyle name="標準 6 5 3 4 2" xfId="3530"/>
    <cellStyle name="標準 6 5 3 4 2 2" xfId="9950"/>
    <cellStyle name="標準 6 5 3 4 2 2 2" xfId="22765"/>
    <cellStyle name="標準 6 5 3 4 2 3" xfId="16358"/>
    <cellStyle name="標準 6 5 3 4 3" xfId="5694"/>
    <cellStyle name="標準 6 5 3 4 3 2" xfId="12107"/>
    <cellStyle name="標準 6 5 3 4 3 2 2" xfId="24922"/>
    <cellStyle name="標準 6 5 3 4 3 3" xfId="18515"/>
    <cellStyle name="標準 6 5 3 4 4" xfId="7925"/>
    <cellStyle name="標準 6 5 3 4 4 2" xfId="20740"/>
    <cellStyle name="標準 6 5 3 4 5" xfId="14333"/>
    <cellStyle name="標準 6 5 3 5" xfId="2508"/>
    <cellStyle name="標準 6 5 3 5 2" xfId="8931"/>
    <cellStyle name="標準 6 5 3 5 2 2" xfId="21746"/>
    <cellStyle name="標準 6 5 3 5 3" xfId="15339"/>
    <cellStyle name="標準 6 5 3 6" xfId="4672"/>
    <cellStyle name="標準 6 5 3 6 2" xfId="11085"/>
    <cellStyle name="標準 6 5 3 6 2 2" xfId="23900"/>
    <cellStyle name="標準 6 5 3 6 3" xfId="17493"/>
    <cellStyle name="標準 6 5 3 7" xfId="6887"/>
    <cellStyle name="標準 6 5 3 7 2" xfId="19702"/>
    <cellStyle name="標準 6 5 3 8" xfId="13295"/>
    <cellStyle name="標準 6 5 4" xfId="467"/>
    <cellStyle name="標準 6 5 4 2" xfId="921"/>
    <cellStyle name="標準 6 5 4 2 2" xfId="1943"/>
    <cellStyle name="標準 6 5 4 2 2 2" xfId="3974"/>
    <cellStyle name="標準 6 5 4 2 2 2 2" xfId="10394"/>
    <cellStyle name="標準 6 5 4 2 2 2 2 2" xfId="23209"/>
    <cellStyle name="標準 6 5 4 2 2 2 3" xfId="16802"/>
    <cellStyle name="標準 6 5 4 2 2 3" xfId="6138"/>
    <cellStyle name="標準 6 5 4 2 2 3 2" xfId="12551"/>
    <cellStyle name="標準 6 5 4 2 2 3 2 2" xfId="25366"/>
    <cellStyle name="標準 6 5 4 2 2 3 3" xfId="18959"/>
    <cellStyle name="標準 6 5 4 2 2 4" xfId="8369"/>
    <cellStyle name="標準 6 5 4 2 2 4 2" xfId="21184"/>
    <cellStyle name="標準 6 5 4 2 2 5" xfId="14777"/>
    <cellStyle name="標準 6 5 4 2 3" xfId="2952"/>
    <cellStyle name="標準 6 5 4 2 3 2" xfId="9375"/>
    <cellStyle name="標準 6 5 4 2 3 2 2" xfId="22190"/>
    <cellStyle name="標準 6 5 4 2 3 3" xfId="15783"/>
    <cellStyle name="標準 6 5 4 2 4" xfId="5116"/>
    <cellStyle name="標準 6 5 4 2 4 2" xfId="11529"/>
    <cellStyle name="標準 6 5 4 2 4 2 2" xfId="24344"/>
    <cellStyle name="標準 6 5 4 2 4 3" xfId="17937"/>
    <cellStyle name="標準 6 5 4 2 5" xfId="7374"/>
    <cellStyle name="標準 6 5 4 2 5 2" xfId="20189"/>
    <cellStyle name="標準 6 5 4 2 6" xfId="13782"/>
    <cellStyle name="標準 6 5 4 3" xfId="1464"/>
    <cellStyle name="標準 6 5 4 3 2" xfId="3496"/>
    <cellStyle name="標準 6 5 4 3 2 2" xfId="9916"/>
    <cellStyle name="標準 6 5 4 3 2 2 2" xfId="22731"/>
    <cellStyle name="標準 6 5 4 3 2 3" xfId="16324"/>
    <cellStyle name="標準 6 5 4 3 3" xfId="5660"/>
    <cellStyle name="標準 6 5 4 3 3 2" xfId="12073"/>
    <cellStyle name="標準 6 5 4 3 3 2 2" xfId="24888"/>
    <cellStyle name="標準 6 5 4 3 3 3" xfId="18481"/>
    <cellStyle name="標準 6 5 4 3 4" xfId="7891"/>
    <cellStyle name="標準 6 5 4 3 4 2" xfId="20706"/>
    <cellStyle name="標準 6 5 4 3 5" xfId="14299"/>
    <cellStyle name="標準 6 5 4 4" xfId="2474"/>
    <cellStyle name="標準 6 5 4 4 2" xfId="8897"/>
    <cellStyle name="標準 6 5 4 4 2 2" xfId="21712"/>
    <cellStyle name="標準 6 5 4 4 3" xfId="15305"/>
    <cellStyle name="標準 6 5 4 5" xfId="4638"/>
    <cellStyle name="標準 6 5 4 5 2" xfId="11051"/>
    <cellStyle name="標準 6 5 4 5 2 2" xfId="23866"/>
    <cellStyle name="標準 6 5 4 5 3" xfId="17459"/>
    <cellStyle name="標準 6 5 4 6" xfId="6946"/>
    <cellStyle name="標準 6 5 4 6 2" xfId="19761"/>
    <cellStyle name="標準 6 5 4 7" xfId="13354"/>
    <cellStyle name="標準 6 5 5" xfId="504"/>
    <cellStyle name="標準 6 5 5 2" xfId="1089"/>
    <cellStyle name="標準 6 5 5 2 2" xfId="2129"/>
    <cellStyle name="標準 6 5 5 2 2 2" xfId="4160"/>
    <cellStyle name="標準 6 5 5 2 2 2 2" xfId="10580"/>
    <cellStyle name="標準 6 5 5 2 2 2 2 2" xfId="23395"/>
    <cellStyle name="標準 6 5 5 2 2 2 3" xfId="16988"/>
    <cellStyle name="標準 6 5 5 2 2 3" xfId="6324"/>
    <cellStyle name="標準 6 5 5 2 2 3 2" xfId="12737"/>
    <cellStyle name="標準 6 5 5 2 2 3 2 2" xfId="25552"/>
    <cellStyle name="標準 6 5 5 2 2 3 3" xfId="19145"/>
    <cellStyle name="標準 6 5 5 2 2 4" xfId="8555"/>
    <cellStyle name="標準 6 5 5 2 2 4 2" xfId="21370"/>
    <cellStyle name="標準 6 5 5 2 2 5" xfId="14963"/>
    <cellStyle name="標準 6 5 5 2 3" xfId="3138"/>
    <cellStyle name="標準 6 5 5 2 3 2" xfId="9561"/>
    <cellStyle name="標準 6 5 5 2 3 2 2" xfId="22376"/>
    <cellStyle name="標準 6 5 5 2 3 3" xfId="15969"/>
    <cellStyle name="標準 6 5 5 2 4" xfId="5302"/>
    <cellStyle name="標準 6 5 5 2 4 2" xfId="11715"/>
    <cellStyle name="標準 6 5 5 2 4 2 2" xfId="24530"/>
    <cellStyle name="標準 6 5 5 2 4 3" xfId="18123"/>
    <cellStyle name="標準 6 5 5 2 5" xfId="7542"/>
    <cellStyle name="標準 6 5 5 2 5 2" xfId="20357"/>
    <cellStyle name="標準 6 5 5 2 6" xfId="13950"/>
    <cellStyle name="標準 6 5 5 3" xfId="1647"/>
    <cellStyle name="標準 6 5 5 3 2" xfId="3678"/>
    <cellStyle name="標準 6 5 5 3 2 2" xfId="10098"/>
    <cellStyle name="標準 6 5 5 3 2 2 2" xfId="22913"/>
    <cellStyle name="標準 6 5 5 3 2 3" xfId="16506"/>
    <cellStyle name="標準 6 5 5 3 3" xfId="5842"/>
    <cellStyle name="標準 6 5 5 3 3 2" xfId="12255"/>
    <cellStyle name="標準 6 5 5 3 3 2 2" xfId="25070"/>
    <cellStyle name="標準 6 5 5 3 3 3" xfId="18663"/>
    <cellStyle name="標準 6 5 5 3 4" xfId="8073"/>
    <cellStyle name="標準 6 5 5 3 4 2" xfId="20888"/>
    <cellStyle name="標準 6 5 5 3 5" xfId="14481"/>
    <cellStyle name="標準 6 5 5 4" xfId="2656"/>
    <cellStyle name="標準 6 5 5 4 2" xfId="9079"/>
    <cellStyle name="標準 6 5 5 4 2 2" xfId="21894"/>
    <cellStyle name="標準 6 5 5 4 3" xfId="15487"/>
    <cellStyle name="標準 6 5 5 5" xfId="4820"/>
    <cellStyle name="標準 6 5 5 5 2" xfId="11233"/>
    <cellStyle name="標準 6 5 5 5 2 2" xfId="24048"/>
    <cellStyle name="標準 6 5 5 5 3" xfId="17641"/>
    <cellStyle name="標準 6 5 5 6" xfId="6981"/>
    <cellStyle name="標準 6 5 5 6 2" xfId="19796"/>
    <cellStyle name="標準 6 5 5 7" xfId="13389"/>
    <cellStyle name="標準 6 5 6" xfId="745"/>
    <cellStyle name="標準 6 5 6 2" xfId="878"/>
    <cellStyle name="標準 6 5 6 2 2" xfId="1900"/>
    <cellStyle name="標準 6 5 6 2 2 2" xfId="3931"/>
    <cellStyle name="標準 6 5 6 2 2 2 2" xfId="10351"/>
    <cellStyle name="標準 6 5 6 2 2 2 2 2" xfId="23166"/>
    <cellStyle name="標準 6 5 6 2 2 2 3" xfId="16759"/>
    <cellStyle name="標準 6 5 6 2 2 3" xfId="6095"/>
    <cellStyle name="標準 6 5 6 2 2 3 2" xfId="12508"/>
    <cellStyle name="標準 6 5 6 2 2 3 2 2" xfId="25323"/>
    <cellStyle name="標準 6 5 6 2 2 3 3" xfId="18916"/>
    <cellStyle name="標準 6 5 6 2 2 4" xfId="8326"/>
    <cellStyle name="標準 6 5 6 2 2 4 2" xfId="21141"/>
    <cellStyle name="標準 6 5 6 2 2 5" xfId="14734"/>
    <cellStyle name="標準 6 5 6 2 3" xfId="2909"/>
    <cellStyle name="標準 6 5 6 2 3 2" xfId="9332"/>
    <cellStyle name="標準 6 5 6 2 3 2 2" xfId="22147"/>
    <cellStyle name="標準 6 5 6 2 3 3" xfId="15740"/>
    <cellStyle name="標準 6 5 6 2 4" xfId="5073"/>
    <cellStyle name="標準 6 5 6 2 4 2" xfId="11486"/>
    <cellStyle name="標準 6 5 6 2 4 2 2" xfId="24301"/>
    <cellStyle name="標準 6 5 6 2 4 3" xfId="17894"/>
    <cellStyle name="標準 6 5 6 2 5" xfId="7331"/>
    <cellStyle name="標準 6 5 6 2 5 2" xfId="20146"/>
    <cellStyle name="標準 6 5 6 2 6" xfId="13739"/>
    <cellStyle name="標準 6 5 6 3" xfId="1421"/>
    <cellStyle name="標準 6 5 6 3 2" xfId="3453"/>
    <cellStyle name="標準 6 5 6 3 2 2" xfId="9873"/>
    <cellStyle name="標準 6 5 6 3 2 2 2" xfId="22688"/>
    <cellStyle name="標準 6 5 6 3 2 3" xfId="16281"/>
    <cellStyle name="標準 6 5 6 3 3" xfId="5617"/>
    <cellStyle name="標準 6 5 6 3 3 2" xfId="12030"/>
    <cellStyle name="標準 6 5 6 3 3 2 2" xfId="24845"/>
    <cellStyle name="標準 6 5 6 3 3 3" xfId="18438"/>
    <cellStyle name="標準 6 5 6 3 4" xfId="7848"/>
    <cellStyle name="標準 6 5 6 3 4 2" xfId="20663"/>
    <cellStyle name="標準 6 5 6 3 5" xfId="14256"/>
    <cellStyle name="標準 6 5 6 4" xfId="2431"/>
    <cellStyle name="標準 6 5 6 4 2" xfId="8854"/>
    <cellStyle name="標準 6 5 6 4 2 2" xfId="21669"/>
    <cellStyle name="標準 6 5 6 4 3" xfId="15262"/>
    <cellStyle name="標準 6 5 6 5" xfId="4595"/>
    <cellStyle name="標準 6 5 6 5 2" xfId="11008"/>
    <cellStyle name="標準 6 5 6 5 2 2" xfId="23823"/>
    <cellStyle name="標準 6 5 6 5 3" xfId="17416"/>
    <cellStyle name="標準 6 5 6 6" xfId="7199"/>
    <cellStyle name="標準 6 5 6 6 2" xfId="20014"/>
    <cellStyle name="標準 6 5 6 7" xfId="13607"/>
    <cellStyle name="標準 6 5 7" xfId="803"/>
    <cellStyle name="標準 6 5 7 2" xfId="1263"/>
    <cellStyle name="標準 6 5 7 2 2" xfId="2303"/>
    <cellStyle name="標準 6 5 7 2 2 2" xfId="4334"/>
    <cellStyle name="標準 6 5 7 2 2 2 2" xfId="10754"/>
    <cellStyle name="標準 6 5 7 2 2 2 2 2" xfId="23569"/>
    <cellStyle name="標準 6 5 7 2 2 2 3" xfId="17162"/>
    <cellStyle name="標準 6 5 7 2 2 3" xfId="6498"/>
    <cellStyle name="標準 6 5 7 2 2 3 2" xfId="12911"/>
    <cellStyle name="標準 6 5 7 2 2 3 2 2" xfId="25726"/>
    <cellStyle name="標準 6 5 7 2 2 3 3" xfId="19319"/>
    <cellStyle name="標準 6 5 7 2 2 4" xfId="8729"/>
    <cellStyle name="標準 6 5 7 2 2 4 2" xfId="21544"/>
    <cellStyle name="標準 6 5 7 2 2 5" xfId="15137"/>
    <cellStyle name="標準 6 5 7 2 3" xfId="3312"/>
    <cellStyle name="標準 6 5 7 2 3 2" xfId="9735"/>
    <cellStyle name="標準 6 5 7 2 3 2 2" xfId="22550"/>
    <cellStyle name="標準 6 5 7 2 3 3" xfId="16143"/>
    <cellStyle name="標準 6 5 7 2 4" xfId="5476"/>
    <cellStyle name="標準 6 5 7 2 4 2" xfId="11889"/>
    <cellStyle name="標準 6 5 7 2 4 2 2" xfId="24704"/>
    <cellStyle name="標準 6 5 7 2 4 3" xfId="18297"/>
    <cellStyle name="標準 6 5 7 2 5" xfId="7716"/>
    <cellStyle name="標準 6 5 7 2 5 2" xfId="20531"/>
    <cellStyle name="標準 6 5 7 2 6" xfId="14124"/>
    <cellStyle name="標準 6 5 7 3" xfId="1821"/>
    <cellStyle name="標準 6 5 7 3 2" xfId="3852"/>
    <cellStyle name="標準 6 5 7 3 2 2" xfId="10272"/>
    <cellStyle name="標準 6 5 7 3 2 2 2" xfId="23087"/>
    <cellStyle name="標準 6 5 7 3 2 3" xfId="16680"/>
    <cellStyle name="標準 6 5 7 3 3" xfId="6016"/>
    <cellStyle name="標準 6 5 7 3 3 2" xfId="12429"/>
    <cellStyle name="標準 6 5 7 3 3 2 2" xfId="25244"/>
    <cellStyle name="標準 6 5 7 3 3 3" xfId="18837"/>
    <cellStyle name="標準 6 5 7 3 4" xfId="8247"/>
    <cellStyle name="標準 6 5 7 3 4 2" xfId="21062"/>
    <cellStyle name="標準 6 5 7 3 5" xfId="14655"/>
    <cellStyle name="標準 6 5 7 4" xfId="2830"/>
    <cellStyle name="標準 6 5 7 4 2" xfId="9253"/>
    <cellStyle name="標準 6 5 7 4 2 2" xfId="22068"/>
    <cellStyle name="標準 6 5 7 4 3" xfId="15661"/>
    <cellStyle name="標準 6 5 7 5" xfId="4994"/>
    <cellStyle name="標準 6 5 7 5 2" xfId="11407"/>
    <cellStyle name="標準 6 5 7 5 2 2" xfId="24222"/>
    <cellStyle name="標準 6 5 7 5 3" xfId="17815"/>
    <cellStyle name="標準 6 5 7 6" xfId="7256"/>
    <cellStyle name="標準 6 5 7 6 2" xfId="20071"/>
    <cellStyle name="標準 6 5 7 7" xfId="13664"/>
    <cellStyle name="標準 6 5 8" xfId="842"/>
    <cellStyle name="標準 6 5 8 2" xfId="1860"/>
    <cellStyle name="標準 6 5 8 2 2" xfId="3891"/>
    <cellStyle name="標準 6 5 8 2 2 2" xfId="10311"/>
    <cellStyle name="標準 6 5 8 2 2 2 2" xfId="23126"/>
    <cellStyle name="標準 6 5 8 2 2 3" xfId="16719"/>
    <cellStyle name="標準 6 5 8 2 3" xfId="6055"/>
    <cellStyle name="標準 6 5 8 2 3 2" xfId="12468"/>
    <cellStyle name="標準 6 5 8 2 3 2 2" xfId="25283"/>
    <cellStyle name="標準 6 5 8 2 3 3" xfId="18876"/>
    <cellStyle name="標準 6 5 8 2 4" xfId="8286"/>
    <cellStyle name="標準 6 5 8 2 4 2" xfId="21101"/>
    <cellStyle name="標準 6 5 8 2 5" xfId="14694"/>
    <cellStyle name="標準 6 5 8 3" xfId="2869"/>
    <cellStyle name="標準 6 5 8 3 2" xfId="9292"/>
    <cellStyle name="標準 6 5 8 3 2 2" xfId="22107"/>
    <cellStyle name="標準 6 5 8 3 3" xfId="15700"/>
    <cellStyle name="標準 6 5 8 4" xfId="5033"/>
    <cellStyle name="標準 6 5 8 4 2" xfId="11446"/>
    <cellStyle name="標準 6 5 8 4 2 2" xfId="24261"/>
    <cellStyle name="標準 6 5 8 4 3" xfId="17854"/>
    <cellStyle name="標準 6 5 8 5" xfId="7295"/>
    <cellStyle name="標準 6 5 8 5 2" xfId="20110"/>
    <cellStyle name="標準 6 5 8 6" xfId="13703"/>
    <cellStyle name="標準 6 5 9" xfId="1346"/>
    <cellStyle name="標準 6 5 9 2" xfId="3381"/>
    <cellStyle name="標準 6 5 9 2 2" xfId="9801"/>
    <cellStyle name="標準 6 5 9 2 2 2" xfId="22616"/>
    <cellStyle name="標準 6 5 9 2 3" xfId="16209"/>
    <cellStyle name="標準 6 5 9 3" xfId="5542"/>
    <cellStyle name="標準 6 5 9 3 2" xfId="11955"/>
    <cellStyle name="標準 6 5 9 3 2 2" xfId="24770"/>
    <cellStyle name="標準 6 5 9 3 3" xfId="18363"/>
    <cellStyle name="標準 6 5 9 4" xfId="7779"/>
    <cellStyle name="標準 6 5 9 4 2" xfId="20594"/>
    <cellStyle name="標準 6 5 9 5" xfId="14187"/>
    <cellStyle name="標準 6 6" xfId="227"/>
    <cellStyle name="標準 6 6 10" xfId="4562"/>
    <cellStyle name="標準 6 6 10 2" xfId="10975"/>
    <cellStyle name="標準 6 6 10 2 2" xfId="23790"/>
    <cellStyle name="標準 6 6 10 3" xfId="17383"/>
    <cellStyle name="標準 6 6 11" xfId="6732"/>
    <cellStyle name="標準 6 6 11 2" xfId="19547"/>
    <cellStyle name="標準 6 6 12" xfId="13140"/>
    <cellStyle name="標準 6 6 2" xfId="318"/>
    <cellStyle name="標準 6 6 2 2" xfId="564"/>
    <cellStyle name="標準 6 6 2 2 2" xfId="1153"/>
    <cellStyle name="標準 6 6 2 2 2 2" xfId="2193"/>
    <cellStyle name="標準 6 6 2 2 2 2 2" xfId="4224"/>
    <cellStyle name="標準 6 6 2 2 2 2 2 2" xfId="10644"/>
    <cellStyle name="標準 6 6 2 2 2 2 2 2 2" xfId="23459"/>
    <cellStyle name="標準 6 6 2 2 2 2 2 3" xfId="17052"/>
    <cellStyle name="標準 6 6 2 2 2 2 3" xfId="6388"/>
    <cellStyle name="標準 6 6 2 2 2 2 3 2" xfId="12801"/>
    <cellStyle name="標準 6 6 2 2 2 2 3 2 2" xfId="25616"/>
    <cellStyle name="標準 6 6 2 2 2 2 3 3" xfId="19209"/>
    <cellStyle name="標準 6 6 2 2 2 2 4" xfId="8619"/>
    <cellStyle name="標準 6 6 2 2 2 2 4 2" xfId="21434"/>
    <cellStyle name="標準 6 6 2 2 2 2 5" xfId="15027"/>
    <cellStyle name="標準 6 6 2 2 2 3" xfId="3202"/>
    <cellStyle name="標準 6 6 2 2 2 3 2" xfId="9625"/>
    <cellStyle name="標準 6 6 2 2 2 3 2 2" xfId="22440"/>
    <cellStyle name="標準 6 6 2 2 2 3 3" xfId="16033"/>
    <cellStyle name="標準 6 6 2 2 2 4" xfId="5366"/>
    <cellStyle name="標準 6 6 2 2 2 4 2" xfId="11779"/>
    <cellStyle name="標準 6 6 2 2 2 4 2 2" xfId="24594"/>
    <cellStyle name="標準 6 6 2 2 2 4 3" xfId="18187"/>
    <cellStyle name="標準 6 6 2 2 2 5" xfId="7606"/>
    <cellStyle name="標準 6 6 2 2 2 5 2" xfId="20421"/>
    <cellStyle name="標準 6 6 2 2 2 6" xfId="14014"/>
    <cellStyle name="標準 6 6 2 2 3" xfId="1711"/>
    <cellStyle name="標準 6 6 2 2 3 2" xfId="3742"/>
    <cellStyle name="標準 6 6 2 2 3 2 2" xfId="10162"/>
    <cellStyle name="標準 6 6 2 2 3 2 2 2" xfId="22977"/>
    <cellStyle name="標準 6 6 2 2 3 2 3" xfId="16570"/>
    <cellStyle name="標準 6 6 2 2 3 3" xfId="5906"/>
    <cellStyle name="標準 6 6 2 2 3 3 2" xfId="12319"/>
    <cellStyle name="標準 6 6 2 2 3 3 2 2" xfId="25134"/>
    <cellStyle name="標準 6 6 2 2 3 3 3" xfId="18727"/>
    <cellStyle name="標準 6 6 2 2 3 4" xfId="8137"/>
    <cellStyle name="標準 6 6 2 2 3 4 2" xfId="20952"/>
    <cellStyle name="標準 6 6 2 2 3 5" xfId="14545"/>
    <cellStyle name="標準 6 6 2 2 4" xfId="2720"/>
    <cellStyle name="標準 6 6 2 2 4 2" xfId="9143"/>
    <cellStyle name="標準 6 6 2 2 4 2 2" xfId="21958"/>
    <cellStyle name="標準 6 6 2 2 4 3" xfId="15551"/>
    <cellStyle name="標準 6 6 2 2 5" xfId="4884"/>
    <cellStyle name="標準 6 6 2 2 5 2" xfId="11297"/>
    <cellStyle name="標準 6 6 2 2 5 2 2" xfId="24112"/>
    <cellStyle name="標準 6 6 2 2 5 3" xfId="17705"/>
    <cellStyle name="標準 6 6 2 2 6" xfId="7041"/>
    <cellStyle name="標準 6 6 2 2 6 2" xfId="19856"/>
    <cellStyle name="標準 6 6 2 2 7" xfId="13449"/>
    <cellStyle name="標準 6 6 2 3" xfId="983"/>
    <cellStyle name="標準 6 6 2 3 2" xfId="2005"/>
    <cellStyle name="標準 6 6 2 3 2 2" xfId="4036"/>
    <cellStyle name="標準 6 6 2 3 2 2 2" xfId="10456"/>
    <cellStyle name="標準 6 6 2 3 2 2 2 2" xfId="23271"/>
    <cellStyle name="標準 6 6 2 3 2 2 3" xfId="16864"/>
    <cellStyle name="標準 6 6 2 3 2 3" xfId="6200"/>
    <cellStyle name="標準 6 6 2 3 2 3 2" xfId="12613"/>
    <cellStyle name="標準 6 6 2 3 2 3 2 2" xfId="25428"/>
    <cellStyle name="標準 6 6 2 3 2 3 3" xfId="19021"/>
    <cellStyle name="標準 6 6 2 3 2 4" xfId="8431"/>
    <cellStyle name="標準 6 6 2 3 2 4 2" xfId="21246"/>
    <cellStyle name="標準 6 6 2 3 2 5" xfId="14839"/>
    <cellStyle name="標準 6 6 2 3 3" xfId="3014"/>
    <cellStyle name="標準 6 6 2 3 3 2" xfId="9437"/>
    <cellStyle name="標準 6 6 2 3 3 2 2" xfId="22252"/>
    <cellStyle name="標準 6 6 2 3 3 3" xfId="15845"/>
    <cellStyle name="標準 6 6 2 3 4" xfId="5178"/>
    <cellStyle name="標準 6 6 2 3 4 2" xfId="11591"/>
    <cellStyle name="標準 6 6 2 3 4 2 2" xfId="24406"/>
    <cellStyle name="標準 6 6 2 3 4 3" xfId="17999"/>
    <cellStyle name="標準 6 6 2 3 5" xfId="7436"/>
    <cellStyle name="標準 6 6 2 3 5 2" xfId="20251"/>
    <cellStyle name="標準 6 6 2 3 6" xfId="13844"/>
    <cellStyle name="標準 6 6 2 4" xfId="1525"/>
    <cellStyle name="標準 6 6 2 4 2" xfId="3557"/>
    <cellStyle name="標準 6 6 2 4 2 2" xfId="9977"/>
    <cellStyle name="標準 6 6 2 4 2 2 2" xfId="22792"/>
    <cellStyle name="標準 6 6 2 4 2 3" xfId="16385"/>
    <cellStyle name="標準 6 6 2 4 3" xfId="5721"/>
    <cellStyle name="標準 6 6 2 4 3 2" xfId="12134"/>
    <cellStyle name="標準 6 6 2 4 3 2 2" xfId="24949"/>
    <cellStyle name="標準 6 6 2 4 3 3" xfId="18542"/>
    <cellStyle name="標準 6 6 2 4 4" xfId="7952"/>
    <cellStyle name="標準 6 6 2 4 4 2" xfId="20767"/>
    <cellStyle name="標準 6 6 2 4 5" xfId="14360"/>
    <cellStyle name="標準 6 6 2 5" xfId="2535"/>
    <cellStyle name="標準 6 6 2 5 2" xfId="8958"/>
    <cellStyle name="標準 6 6 2 5 2 2" xfId="21773"/>
    <cellStyle name="標準 6 6 2 5 3" xfId="15366"/>
    <cellStyle name="標準 6 6 2 6" xfId="4699"/>
    <cellStyle name="標準 6 6 2 6 2" xfId="11112"/>
    <cellStyle name="標準 6 6 2 6 2 2" xfId="23927"/>
    <cellStyle name="標準 6 6 2 6 3" xfId="17520"/>
    <cellStyle name="標準 6 6 2 7" xfId="6809"/>
    <cellStyle name="標準 6 6 2 7 2" xfId="19624"/>
    <cellStyle name="標準 6 6 2 8" xfId="13217"/>
    <cellStyle name="標準 6 6 3" xfId="475"/>
    <cellStyle name="標準 6 6 3 2" xfId="917"/>
    <cellStyle name="標準 6 6 3 2 2" xfId="1939"/>
    <cellStyle name="標準 6 6 3 2 2 2" xfId="3970"/>
    <cellStyle name="標準 6 6 3 2 2 2 2" xfId="10390"/>
    <cellStyle name="標準 6 6 3 2 2 2 2 2" xfId="23205"/>
    <cellStyle name="標準 6 6 3 2 2 2 3" xfId="16798"/>
    <cellStyle name="標準 6 6 3 2 2 3" xfId="6134"/>
    <cellStyle name="標準 6 6 3 2 2 3 2" xfId="12547"/>
    <cellStyle name="標準 6 6 3 2 2 3 2 2" xfId="25362"/>
    <cellStyle name="標準 6 6 3 2 2 3 3" xfId="18955"/>
    <cellStyle name="標準 6 6 3 2 2 4" xfId="8365"/>
    <cellStyle name="標準 6 6 3 2 2 4 2" xfId="21180"/>
    <cellStyle name="標準 6 6 3 2 2 5" xfId="14773"/>
    <cellStyle name="標準 6 6 3 2 3" xfId="2948"/>
    <cellStyle name="標準 6 6 3 2 3 2" xfId="9371"/>
    <cellStyle name="標準 6 6 3 2 3 2 2" xfId="22186"/>
    <cellStyle name="標準 6 6 3 2 3 3" xfId="15779"/>
    <cellStyle name="標準 6 6 3 2 4" xfId="5112"/>
    <cellStyle name="標準 6 6 3 2 4 2" xfId="11525"/>
    <cellStyle name="標準 6 6 3 2 4 2 2" xfId="24340"/>
    <cellStyle name="標準 6 6 3 2 4 3" xfId="17933"/>
    <cellStyle name="標準 6 6 3 2 5" xfId="7370"/>
    <cellStyle name="標準 6 6 3 2 5 2" xfId="20185"/>
    <cellStyle name="標準 6 6 3 2 6" xfId="13778"/>
    <cellStyle name="標準 6 6 3 3" xfId="1460"/>
    <cellStyle name="標準 6 6 3 3 2" xfId="3492"/>
    <cellStyle name="標準 6 6 3 3 2 2" xfId="9912"/>
    <cellStyle name="標準 6 6 3 3 2 2 2" xfId="22727"/>
    <cellStyle name="標準 6 6 3 3 2 3" xfId="16320"/>
    <cellStyle name="標準 6 6 3 3 3" xfId="5656"/>
    <cellStyle name="標準 6 6 3 3 3 2" xfId="12069"/>
    <cellStyle name="標準 6 6 3 3 3 2 2" xfId="24884"/>
    <cellStyle name="標準 6 6 3 3 3 3" xfId="18477"/>
    <cellStyle name="標準 6 6 3 3 4" xfId="7887"/>
    <cellStyle name="標準 6 6 3 3 4 2" xfId="20702"/>
    <cellStyle name="標準 6 6 3 3 5" xfId="14295"/>
    <cellStyle name="標準 6 6 3 4" xfId="2470"/>
    <cellStyle name="標準 6 6 3 4 2" xfId="8893"/>
    <cellStyle name="標準 6 6 3 4 2 2" xfId="21708"/>
    <cellStyle name="標準 6 6 3 4 3" xfId="15301"/>
    <cellStyle name="標準 6 6 3 5" xfId="4634"/>
    <cellStyle name="標準 6 6 3 5 2" xfId="11047"/>
    <cellStyle name="標準 6 6 3 5 2 2" xfId="23862"/>
    <cellStyle name="標準 6 6 3 5 3" xfId="17455"/>
    <cellStyle name="標準 6 6 3 6" xfId="6954"/>
    <cellStyle name="標準 6 6 3 6 2" xfId="19769"/>
    <cellStyle name="標準 6 6 3 7" xfId="13362"/>
    <cellStyle name="標準 6 6 4" xfId="500"/>
    <cellStyle name="標準 6 6 4 2" xfId="1085"/>
    <cellStyle name="標準 6 6 4 2 2" xfId="2125"/>
    <cellStyle name="標準 6 6 4 2 2 2" xfId="4156"/>
    <cellStyle name="標準 6 6 4 2 2 2 2" xfId="10576"/>
    <cellStyle name="標準 6 6 4 2 2 2 2 2" xfId="23391"/>
    <cellStyle name="標準 6 6 4 2 2 2 3" xfId="16984"/>
    <cellStyle name="標準 6 6 4 2 2 3" xfId="6320"/>
    <cellStyle name="標準 6 6 4 2 2 3 2" xfId="12733"/>
    <cellStyle name="標準 6 6 4 2 2 3 2 2" xfId="25548"/>
    <cellStyle name="標準 6 6 4 2 2 3 3" xfId="19141"/>
    <cellStyle name="標準 6 6 4 2 2 4" xfId="8551"/>
    <cellStyle name="標準 6 6 4 2 2 4 2" xfId="21366"/>
    <cellStyle name="標準 6 6 4 2 2 5" xfId="14959"/>
    <cellStyle name="標準 6 6 4 2 3" xfId="3134"/>
    <cellStyle name="標準 6 6 4 2 3 2" xfId="9557"/>
    <cellStyle name="標準 6 6 4 2 3 2 2" xfId="22372"/>
    <cellStyle name="標準 6 6 4 2 3 3" xfId="15965"/>
    <cellStyle name="標準 6 6 4 2 4" xfId="5298"/>
    <cellStyle name="標準 6 6 4 2 4 2" xfId="11711"/>
    <cellStyle name="標準 6 6 4 2 4 2 2" xfId="24526"/>
    <cellStyle name="標準 6 6 4 2 4 3" xfId="18119"/>
    <cellStyle name="標準 6 6 4 2 5" xfId="7538"/>
    <cellStyle name="標準 6 6 4 2 5 2" xfId="20353"/>
    <cellStyle name="標準 6 6 4 2 6" xfId="13946"/>
    <cellStyle name="標準 6 6 4 3" xfId="1643"/>
    <cellStyle name="標準 6 6 4 3 2" xfId="3674"/>
    <cellStyle name="標準 6 6 4 3 2 2" xfId="10094"/>
    <cellStyle name="標準 6 6 4 3 2 2 2" xfId="22909"/>
    <cellStyle name="標準 6 6 4 3 2 3" xfId="16502"/>
    <cellStyle name="標準 6 6 4 3 3" xfId="5838"/>
    <cellStyle name="標準 6 6 4 3 3 2" xfId="12251"/>
    <cellStyle name="標準 6 6 4 3 3 2 2" xfId="25066"/>
    <cellStyle name="標準 6 6 4 3 3 3" xfId="18659"/>
    <cellStyle name="標準 6 6 4 3 4" xfId="8069"/>
    <cellStyle name="標準 6 6 4 3 4 2" xfId="20884"/>
    <cellStyle name="標準 6 6 4 3 5" xfId="14477"/>
    <cellStyle name="標準 6 6 4 4" xfId="2652"/>
    <cellStyle name="標準 6 6 4 4 2" xfId="9075"/>
    <cellStyle name="標準 6 6 4 4 2 2" xfId="21890"/>
    <cellStyle name="標準 6 6 4 4 3" xfId="15483"/>
    <cellStyle name="標準 6 6 4 5" xfId="4816"/>
    <cellStyle name="標準 6 6 4 5 2" xfId="11229"/>
    <cellStyle name="標準 6 6 4 5 2 2" xfId="24044"/>
    <cellStyle name="標準 6 6 4 5 3" xfId="17637"/>
    <cellStyle name="標準 6 6 4 6" xfId="6977"/>
    <cellStyle name="標準 6 6 4 6 2" xfId="19792"/>
    <cellStyle name="標準 6 6 4 7" xfId="13385"/>
    <cellStyle name="標準 6 6 5" xfId="749"/>
    <cellStyle name="標準 6 6 5 2" xfId="882"/>
    <cellStyle name="標準 6 6 5 2 2" xfId="1904"/>
    <cellStyle name="標準 6 6 5 2 2 2" xfId="3935"/>
    <cellStyle name="標準 6 6 5 2 2 2 2" xfId="10355"/>
    <cellStyle name="標準 6 6 5 2 2 2 2 2" xfId="23170"/>
    <cellStyle name="標準 6 6 5 2 2 2 3" xfId="16763"/>
    <cellStyle name="標準 6 6 5 2 2 3" xfId="6099"/>
    <cellStyle name="標準 6 6 5 2 2 3 2" xfId="12512"/>
    <cellStyle name="標準 6 6 5 2 2 3 2 2" xfId="25327"/>
    <cellStyle name="標準 6 6 5 2 2 3 3" xfId="18920"/>
    <cellStyle name="標準 6 6 5 2 2 4" xfId="8330"/>
    <cellStyle name="標準 6 6 5 2 2 4 2" xfId="21145"/>
    <cellStyle name="標準 6 6 5 2 2 5" xfId="14738"/>
    <cellStyle name="標準 6 6 5 2 3" xfId="2913"/>
    <cellStyle name="標準 6 6 5 2 3 2" xfId="9336"/>
    <cellStyle name="標準 6 6 5 2 3 2 2" xfId="22151"/>
    <cellStyle name="標準 6 6 5 2 3 3" xfId="15744"/>
    <cellStyle name="標準 6 6 5 2 4" xfId="5077"/>
    <cellStyle name="標準 6 6 5 2 4 2" xfId="11490"/>
    <cellStyle name="標準 6 6 5 2 4 2 2" xfId="24305"/>
    <cellStyle name="標準 6 6 5 2 4 3" xfId="17898"/>
    <cellStyle name="標準 6 6 5 2 5" xfId="7335"/>
    <cellStyle name="標準 6 6 5 2 5 2" xfId="20150"/>
    <cellStyle name="標準 6 6 5 2 6" xfId="13743"/>
    <cellStyle name="標準 6 6 5 3" xfId="1425"/>
    <cellStyle name="標準 6 6 5 3 2" xfId="3457"/>
    <cellStyle name="標準 6 6 5 3 2 2" xfId="9877"/>
    <cellStyle name="標準 6 6 5 3 2 2 2" xfId="22692"/>
    <cellStyle name="標準 6 6 5 3 2 3" xfId="16285"/>
    <cellStyle name="標準 6 6 5 3 3" xfId="5621"/>
    <cellStyle name="標準 6 6 5 3 3 2" xfId="12034"/>
    <cellStyle name="標準 6 6 5 3 3 2 2" xfId="24849"/>
    <cellStyle name="標準 6 6 5 3 3 3" xfId="18442"/>
    <cellStyle name="標準 6 6 5 3 4" xfId="7852"/>
    <cellStyle name="標準 6 6 5 3 4 2" xfId="20667"/>
    <cellStyle name="標準 6 6 5 3 5" xfId="14260"/>
    <cellStyle name="標準 6 6 5 4" xfId="2435"/>
    <cellStyle name="標準 6 6 5 4 2" xfId="8858"/>
    <cellStyle name="標準 6 6 5 4 2 2" xfId="21673"/>
    <cellStyle name="標準 6 6 5 4 3" xfId="15266"/>
    <cellStyle name="標準 6 6 5 5" xfId="4599"/>
    <cellStyle name="標準 6 6 5 5 2" xfId="11012"/>
    <cellStyle name="標準 6 6 5 5 2 2" xfId="23827"/>
    <cellStyle name="標準 6 6 5 5 3" xfId="17420"/>
    <cellStyle name="標準 6 6 5 6" xfId="7203"/>
    <cellStyle name="標準 6 6 5 6 2" xfId="20018"/>
    <cellStyle name="標準 6 6 5 7" xfId="13611"/>
    <cellStyle name="標準 6 6 6" xfId="804"/>
    <cellStyle name="標準 6 6 6 2" xfId="1264"/>
    <cellStyle name="標準 6 6 6 2 2" xfId="2304"/>
    <cellStyle name="標準 6 6 6 2 2 2" xfId="4335"/>
    <cellStyle name="標準 6 6 6 2 2 2 2" xfId="10755"/>
    <cellStyle name="標準 6 6 6 2 2 2 2 2" xfId="23570"/>
    <cellStyle name="標準 6 6 6 2 2 2 3" xfId="17163"/>
    <cellStyle name="標準 6 6 6 2 2 3" xfId="6499"/>
    <cellStyle name="標準 6 6 6 2 2 3 2" xfId="12912"/>
    <cellStyle name="標準 6 6 6 2 2 3 2 2" xfId="25727"/>
    <cellStyle name="標準 6 6 6 2 2 3 3" xfId="19320"/>
    <cellStyle name="標準 6 6 6 2 2 4" xfId="8730"/>
    <cellStyle name="標準 6 6 6 2 2 4 2" xfId="21545"/>
    <cellStyle name="標準 6 6 6 2 2 5" xfId="15138"/>
    <cellStyle name="標準 6 6 6 2 3" xfId="3313"/>
    <cellStyle name="標準 6 6 6 2 3 2" xfId="9736"/>
    <cellStyle name="標準 6 6 6 2 3 2 2" xfId="22551"/>
    <cellStyle name="標準 6 6 6 2 3 3" xfId="16144"/>
    <cellStyle name="標準 6 6 6 2 4" xfId="5477"/>
    <cellStyle name="標準 6 6 6 2 4 2" xfId="11890"/>
    <cellStyle name="標準 6 6 6 2 4 2 2" xfId="24705"/>
    <cellStyle name="標準 6 6 6 2 4 3" xfId="18298"/>
    <cellStyle name="標準 6 6 6 2 5" xfId="7717"/>
    <cellStyle name="標準 6 6 6 2 5 2" xfId="20532"/>
    <cellStyle name="標準 6 6 6 2 6" xfId="14125"/>
    <cellStyle name="標準 6 6 6 3" xfId="1822"/>
    <cellStyle name="標準 6 6 6 3 2" xfId="3853"/>
    <cellStyle name="標準 6 6 6 3 2 2" xfId="10273"/>
    <cellStyle name="標準 6 6 6 3 2 2 2" xfId="23088"/>
    <cellStyle name="標準 6 6 6 3 2 3" xfId="16681"/>
    <cellStyle name="標準 6 6 6 3 3" xfId="6017"/>
    <cellStyle name="標準 6 6 6 3 3 2" xfId="12430"/>
    <cellStyle name="標準 6 6 6 3 3 2 2" xfId="25245"/>
    <cellStyle name="標準 6 6 6 3 3 3" xfId="18838"/>
    <cellStyle name="標準 6 6 6 3 4" xfId="8248"/>
    <cellStyle name="標準 6 6 6 3 4 2" xfId="21063"/>
    <cellStyle name="標準 6 6 6 3 5" xfId="14656"/>
    <cellStyle name="標準 6 6 6 4" xfId="2831"/>
    <cellStyle name="標準 6 6 6 4 2" xfId="9254"/>
    <cellStyle name="標準 6 6 6 4 2 2" xfId="22069"/>
    <cellStyle name="標準 6 6 6 4 3" xfId="15662"/>
    <cellStyle name="標準 6 6 6 5" xfId="4995"/>
    <cellStyle name="標準 6 6 6 5 2" xfId="11408"/>
    <cellStyle name="標準 6 6 6 5 2 2" xfId="24223"/>
    <cellStyle name="標準 6 6 6 5 3" xfId="17816"/>
    <cellStyle name="標準 6 6 6 6" xfId="7257"/>
    <cellStyle name="標準 6 6 6 6 2" xfId="20072"/>
    <cellStyle name="標準 6 6 6 7" xfId="13665"/>
    <cellStyle name="標準 6 6 7" xfId="838"/>
    <cellStyle name="標準 6 6 7 2" xfId="1856"/>
    <cellStyle name="標準 6 6 7 2 2" xfId="3887"/>
    <cellStyle name="標準 6 6 7 2 2 2" xfId="10307"/>
    <cellStyle name="標準 6 6 7 2 2 2 2" xfId="23122"/>
    <cellStyle name="標準 6 6 7 2 2 3" xfId="16715"/>
    <cellStyle name="標準 6 6 7 2 3" xfId="6051"/>
    <cellStyle name="標準 6 6 7 2 3 2" xfId="12464"/>
    <cellStyle name="標準 6 6 7 2 3 2 2" xfId="25279"/>
    <cellStyle name="標準 6 6 7 2 3 3" xfId="18872"/>
    <cellStyle name="標準 6 6 7 2 4" xfId="8282"/>
    <cellStyle name="標準 6 6 7 2 4 2" xfId="21097"/>
    <cellStyle name="標準 6 6 7 2 5" xfId="14690"/>
    <cellStyle name="標準 6 6 7 3" xfId="2865"/>
    <cellStyle name="標準 6 6 7 3 2" xfId="9288"/>
    <cellStyle name="標準 6 6 7 3 2 2" xfId="22103"/>
    <cellStyle name="標準 6 6 7 3 3" xfId="15696"/>
    <cellStyle name="標準 6 6 7 4" xfId="5029"/>
    <cellStyle name="標準 6 6 7 4 2" xfId="11442"/>
    <cellStyle name="標準 6 6 7 4 2 2" xfId="24257"/>
    <cellStyle name="標準 6 6 7 4 3" xfId="17850"/>
    <cellStyle name="標準 6 6 7 5" xfId="7291"/>
    <cellStyle name="標準 6 6 7 5 2" xfId="20106"/>
    <cellStyle name="標準 6 6 7 6" xfId="13699"/>
    <cellStyle name="標準 6 6 8" xfId="1388"/>
    <cellStyle name="標準 6 6 8 2" xfId="3420"/>
    <cellStyle name="標準 6 6 8 2 2" xfId="9840"/>
    <cellStyle name="標準 6 6 8 2 2 2" xfId="22655"/>
    <cellStyle name="標準 6 6 8 2 3" xfId="16248"/>
    <cellStyle name="標準 6 6 8 3" xfId="5584"/>
    <cellStyle name="標準 6 6 8 3 2" xfId="11997"/>
    <cellStyle name="標準 6 6 8 3 2 2" xfId="24812"/>
    <cellStyle name="標準 6 6 8 3 3" xfId="18405"/>
    <cellStyle name="標準 6 6 8 4" xfId="7815"/>
    <cellStyle name="標準 6 6 8 4 2" xfId="20630"/>
    <cellStyle name="標準 6 6 8 5" xfId="14223"/>
    <cellStyle name="標準 6 6 9" xfId="2398"/>
    <cellStyle name="標準 6 6 9 2" xfId="8821"/>
    <cellStyle name="標準 6 6 9 2 2" xfId="21636"/>
    <cellStyle name="標準 6 6 9 3" xfId="15229"/>
    <cellStyle name="標準 6 7" xfId="257"/>
    <cellStyle name="標準 6 7 2" xfId="525"/>
    <cellStyle name="標準 6 7 2 2" xfId="1113"/>
    <cellStyle name="標準 6 7 2 2 2" xfId="2153"/>
    <cellStyle name="標準 6 7 2 2 2 2" xfId="4184"/>
    <cellStyle name="標準 6 7 2 2 2 2 2" xfId="10604"/>
    <cellStyle name="標準 6 7 2 2 2 2 2 2" xfId="23419"/>
    <cellStyle name="標準 6 7 2 2 2 2 3" xfId="17012"/>
    <cellStyle name="標準 6 7 2 2 2 3" xfId="6348"/>
    <cellStyle name="標準 6 7 2 2 2 3 2" xfId="12761"/>
    <cellStyle name="標準 6 7 2 2 2 3 2 2" xfId="25576"/>
    <cellStyle name="標準 6 7 2 2 2 3 3" xfId="19169"/>
    <cellStyle name="標準 6 7 2 2 2 4" xfId="8579"/>
    <cellStyle name="標準 6 7 2 2 2 4 2" xfId="21394"/>
    <cellStyle name="標準 6 7 2 2 2 5" xfId="14987"/>
    <cellStyle name="標準 6 7 2 2 3" xfId="3162"/>
    <cellStyle name="標準 6 7 2 2 3 2" xfId="9585"/>
    <cellStyle name="標準 6 7 2 2 3 2 2" xfId="22400"/>
    <cellStyle name="標準 6 7 2 2 3 3" xfId="15993"/>
    <cellStyle name="標準 6 7 2 2 4" xfId="5326"/>
    <cellStyle name="標準 6 7 2 2 4 2" xfId="11739"/>
    <cellStyle name="標準 6 7 2 2 4 2 2" xfId="24554"/>
    <cellStyle name="標準 6 7 2 2 4 3" xfId="18147"/>
    <cellStyle name="標準 6 7 2 2 5" xfId="7566"/>
    <cellStyle name="標準 6 7 2 2 5 2" xfId="20381"/>
    <cellStyle name="標準 6 7 2 2 6" xfId="13974"/>
    <cellStyle name="標準 6 7 2 3" xfId="1671"/>
    <cellStyle name="標準 6 7 2 3 2" xfId="3702"/>
    <cellStyle name="標準 6 7 2 3 2 2" xfId="10122"/>
    <cellStyle name="標準 6 7 2 3 2 2 2" xfId="22937"/>
    <cellStyle name="標準 6 7 2 3 2 3" xfId="16530"/>
    <cellStyle name="標準 6 7 2 3 3" xfId="5866"/>
    <cellStyle name="標準 6 7 2 3 3 2" xfId="12279"/>
    <cellStyle name="標準 6 7 2 3 3 2 2" xfId="25094"/>
    <cellStyle name="標準 6 7 2 3 3 3" xfId="18687"/>
    <cellStyle name="標準 6 7 2 3 4" xfId="8097"/>
    <cellStyle name="標準 6 7 2 3 4 2" xfId="20912"/>
    <cellStyle name="標準 6 7 2 3 5" xfId="14505"/>
    <cellStyle name="標準 6 7 2 4" xfId="2680"/>
    <cellStyle name="標準 6 7 2 4 2" xfId="9103"/>
    <cellStyle name="標準 6 7 2 4 2 2" xfId="21918"/>
    <cellStyle name="標準 6 7 2 4 3" xfId="15511"/>
    <cellStyle name="標準 6 7 2 5" xfId="4844"/>
    <cellStyle name="標準 6 7 2 5 2" xfId="11257"/>
    <cellStyle name="標準 6 7 2 5 2 2" xfId="24072"/>
    <cellStyle name="標準 6 7 2 5 3" xfId="17665"/>
    <cellStyle name="標準 6 7 2 6" xfId="7002"/>
    <cellStyle name="標準 6 7 2 6 2" xfId="19817"/>
    <cellStyle name="標準 6 7 2 7" xfId="13410"/>
    <cellStyle name="標準 6 7 3" xfId="865"/>
    <cellStyle name="標準 6 7 3 2" xfId="1885"/>
    <cellStyle name="標準 6 7 3 2 2" xfId="3916"/>
    <cellStyle name="標準 6 7 3 2 2 2" xfId="10336"/>
    <cellStyle name="標準 6 7 3 2 2 2 2" xfId="23151"/>
    <cellStyle name="標準 6 7 3 2 2 3" xfId="16744"/>
    <cellStyle name="標準 6 7 3 2 3" xfId="6080"/>
    <cellStyle name="標準 6 7 3 2 3 2" xfId="12493"/>
    <cellStyle name="標準 6 7 3 2 3 2 2" xfId="25308"/>
    <cellStyle name="標準 6 7 3 2 3 3" xfId="18901"/>
    <cellStyle name="標準 6 7 3 2 4" xfId="8311"/>
    <cellStyle name="標準 6 7 3 2 4 2" xfId="21126"/>
    <cellStyle name="標準 6 7 3 2 5" xfId="14719"/>
    <cellStyle name="標準 6 7 3 3" xfId="2894"/>
    <cellStyle name="標準 6 7 3 3 2" xfId="9317"/>
    <cellStyle name="標準 6 7 3 3 2 2" xfId="22132"/>
    <cellStyle name="標準 6 7 3 3 3" xfId="15725"/>
    <cellStyle name="標準 6 7 3 4" xfId="5058"/>
    <cellStyle name="標準 6 7 3 4 2" xfId="11471"/>
    <cellStyle name="標準 6 7 3 4 2 2" xfId="24286"/>
    <cellStyle name="標準 6 7 3 4 3" xfId="17879"/>
    <cellStyle name="標準 6 7 3 5" xfId="7318"/>
    <cellStyle name="標準 6 7 3 5 2" xfId="20133"/>
    <cellStyle name="標準 6 7 3 6" xfId="13726"/>
    <cellStyle name="標準 6 7 4" xfId="1408"/>
    <cellStyle name="標準 6 7 4 2" xfId="3440"/>
    <cellStyle name="標準 6 7 4 2 2" xfId="9860"/>
    <cellStyle name="標準 6 7 4 2 2 2" xfId="22675"/>
    <cellStyle name="標準 6 7 4 2 3" xfId="16268"/>
    <cellStyle name="標準 6 7 4 3" xfId="5604"/>
    <cellStyle name="標準 6 7 4 3 2" xfId="12017"/>
    <cellStyle name="標準 6 7 4 3 2 2" xfId="24832"/>
    <cellStyle name="標準 6 7 4 3 3" xfId="18425"/>
    <cellStyle name="標準 6 7 4 4" xfId="7835"/>
    <cellStyle name="標準 6 7 4 4 2" xfId="20650"/>
    <cellStyle name="標準 6 7 4 5" xfId="14243"/>
    <cellStyle name="標準 6 7 5" xfId="2418"/>
    <cellStyle name="標準 6 7 5 2" xfId="8841"/>
    <cellStyle name="標準 6 7 5 2 2" xfId="21656"/>
    <cellStyle name="標準 6 7 5 3" xfId="15249"/>
    <cellStyle name="標準 6 7 6" xfId="4582"/>
    <cellStyle name="標準 6 7 6 2" xfId="10995"/>
    <cellStyle name="標準 6 7 6 2 2" xfId="23810"/>
    <cellStyle name="標準 6 7 6 3" xfId="17403"/>
    <cellStyle name="標準 6 7 7" xfId="6757"/>
    <cellStyle name="標準 6 7 7 2" xfId="19572"/>
    <cellStyle name="標準 6 7 8" xfId="13165"/>
    <cellStyle name="標準 6 8" xfId="330"/>
    <cellStyle name="標準 6 8 2" xfId="939"/>
    <cellStyle name="標準 6 8 2 2" xfId="1961"/>
    <cellStyle name="標準 6 8 2 2 2" xfId="3992"/>
    <cellStyle name="標準 6 8 2 2 2 2" xfId="10412"/>
    <cellStyle name="標準 6 8 2 2 2 2 2" xfId="23227"/>
    <cellStyle name="標準 6 8 2 2 2 3" xfId="16820"/>
    <cellStyle name="標準 6 8 2 2 3" xfId="6156"/>
    <cellStyle name="標準 6 8 2 2 3 2" xfId="12569"/>
    <cellStyle name="標準 6 8 2 2 3 2 2" xfId="25384"/>
    <cellStyle name="標準 6 8 2 2 3 3" xfId="18977"/>
    <cellStyle name="標準 6 8 2 2 4" xfId="8387"/>
    <cellStyle name="標準 6 8 2 2 4 2" xfId="21202"/>
    <cellStyle name="標準 6 8 2 2 5" xfId="14795"/>
    <cellStyle name="標準 6 8 2 3" xfId="2970"/>
    <cellStyle name="標準 6 8 2 3 2" xfId="9393"/>
    <cellStyle name="標準 6 8 2 3 2 2" xfId="22208"/>
    <cellStyle name="標準 6 8 2 3 3" xfId="15801"/>
    <cellStyle name="標準 6 8 2 4" xfId="5134"/>
    <cellStyle name="標準 6 8 2 4 2" xfId="11547"/>
    <cellStyle name="標準 6 8 2 4 2 2" xfId="24362"/>
    <cellStyle name="標準 6 8 2 4 3" xfId="17955"/>
    <cellStyle name="標準 6 8 2 5" xfId="7392"/>
    <cellStyle name="標準 6 8 2 5 2" xfId="20207"/>
    <cellStyle name="標準 6 8 2 6" xfId="13800"/>
    <cellStyle name="標準 6 8 3" xfId="1482"/>
    <cellStyle name="標準 6 8 3 2" xfId="3514"/>
    <cellStyle name="標準 6 8 3 2 2" xfId="9934"/>
    <cellStyle name="標準 6 8 3 2 2 2" xfId="22749"/>
    <cellStyle name="標準 6 8 3 2 3" xfId="16342"/>
    <cellStyle name="標準 6 8 3 3" xfId="5678"/>
    <cellStyle name="標準 6 8 3 3 2" xfId="12091"/>
    <cellStyle name="標準 6 8 3 3 2 2" xfId="24906"/>
    <cellStyle name="標準 6 8 3 3 3" xfId="18499"/>
    <cellStyle name="標準 6 8 3 4" xfId="7909"/>
    <cellStyle name="標準 6 8 3 4 2" xfId="20724"/>
    <cellStyle name="標準 6 8 3 5" xfId="14317"/>
    <cellStyle name="標準 6 8 4" xfId="2492"/>
    <cellStyle name="標準 6 8 4 2" xfId="8915"/>
    <cellStyle name="標準 6 8 4 2 2" xfId="21730"/>
    <cellStyle name="標準 6 8 4 3" xfId="15323"/>
    <cellStyle name="標準 6 8 5" xfId="4656"/>
    <cellStyle name="標準 6 8 5 2" xfId="11069"/>
    <cellStyle name="標準 6 8 5 2 2" xfId="23884"/>
    <cellStyle name="標準 6 8 5 3" xfId="17477"/>
    <cellStyle name="標準 6 8 6" xfId="6821"/>
    <cellStyle name="標準 6 8 6 2" xfId="19636"/>
    <cellStyle name="標準 6 8 7" xfId="13229"/>
    <cellStyle name="標準 6 9" xfId="485"/>
    <cellStyle name="標準 6 9 2" xfId="1070"/>
    <cellStyle name="標準 6 9 2 2" xfId="2110"/>
    <cellStyle name="標準 6 9 2 2 2" xfId="4141"/>
    <cellStyle name="標準 6 9 2 2 2 2" xfId="10561"/>
    <cellStyle name="標準 6 9 2 2 2 2 2" xfId="23376"/>
    <cellStyle name="標準 6 9 2 2 2 3" xfId="16969"/>
    <cellStyle name="標準 6 9 2 2 3" xfId="6305"/>
    <cellStyle name="標準 6 9 2 2 3 2" xfId="12718"/>
    <cellStyle name="標準 6 9 2 2 3 2 2" xfId="25533"/>
    <cellStyle name="標準 6 9 2 2 3 3" xfId="19126"/>
    <cellStyle name="標準 6 9 2 2 4" xfId="8536"/>
    <cellStyle name="標準 6 9 2 2 4 2" xfId="21351"/>
    <cellStyle name="標準 6 9 2 2 5" xfId="14944"/>
    <cellStyle name="標準 6 9 2 3" xfId="3119"/>
    <cellStyle name="標準 6 9 2 3 2" xfId="9542"/>
    <cellStyle name="標準 6 9 2 3 2 2" xfId="22357"/>
    <cellStyle name="標準 6 9 2 3 3" xfId="15950"/>
    <cellStyle name="標準 6 9 2 4" xfId="5283"/>
    <cellStyle name="標準 6 9 2 4 2" xfId="11696"/>
    <cellStyle name="標準 6 9 2 4 2 2" xfId="24511"/>
    <cellStyle name="標準 6 9 2 4 3" xfId="18104"/>
    <cellStyle name="標準 6 9 2 5" xfId="7523"/>
    <cellStyle name="標準 6 9 2 5 2" xfId="20338"/>
    <cellStyle name="標準 6 9 2 6" xfId="13931"/>
    <cellStyle name="標準 6 9 3" xfId="1628"/>
    <cellStyle name="標準 6 9 3 2" xfId="3659"/>
    <cellStyle name="標準 6 9 3 2 2" xfId="10079"/>
    <cellStyle name="標準 6 9 3 2 2 2" xfId="22894"/>
    <cellStyle name="標準 6 9 3 2 3" xfId="16487"/>
    <cellStyle name="標準 6 9 3 3" xfId="5823"/>
    <cellStyle name="標準 6 9 3 3 2" xfId="12236"/>
    <cellStyle name="標準 6 9 3 3 2 2" xfId="25051"/>
    <cellStyle name="標準 6 9 3 3 3" xfId="18644"/>
    <cellStyle name="標準 6 9 3 4" xfId="8054"/>
    <cellStyle name="標準 6 9 3 4 2" xfId="20869"/>
    <cellStyle name="標準 6 9 3 5" xfId="14462"/>
    <cellStyle name="標準 6 9 4" xfId="2637"/>
    <cellStyle name="標準 6 9 4 2" xfId="9060"/>
    <cellStyle name="標準 6 9 4 2 2" xfId="21875"/>
    <cellStyle name="標準 6 9 4 3" xfId="15468"/>
    <cellStyle name="標準 6 9 5" xfId="4801"/>
    <cellStyle name="標準 6 9 5 2" xfId="11214"/>
    <cellStyle name="標準 6 9 5 2 2" xfId="24029"/>
    <cellStyle name="標準 6 9 5 3" xfId="17622"/>
    <cellStyle name="標準 6 9 6" xfId="6962"/>
    <cellStyle name="標準 6 9 6 2" xfId="19777"/>
    <cellStyle name="標準 6 9 7" xfId="13370"/>
    <cellStyle name="標準 7" xfId="42"/>
    <cellStyle name="標準 7 2" xfId="149"/>
    <cellStyle name="標準 7 2 2" xfId="387"/>
    <cellStyle name="標準 7 2 3" xfId="479"/>
    <cellStyle name="標準 7 2 4" xfId="402"/>
    <cellStyle name="標準 7 3" xfId="130"/>
    <cellStyle name="標準 8" xfId="44"/>
    <cellStyle name="標準 8 10" xfId="118"/>
    <cellStyle name="標準 8 10 2" xfId="598"/>
    <cellStyle name="標準 8 10 2 2" xfId="1191"/>
    <cellStyle name="標準 8 10 2 2 2" xfId="2231"/>
    <cellStyle name="標準 8 10 2 2 2 2" xfId="4262"/>
    <cellStyle name="標準 8 10 2 2 2 2 2" xfId="10682"/>
    <cellStyle name="標準 8 10 2 2 2 2 2 2" xfId="23497"/>
    <cellStyle name="標準 8 10 2 2 2 2 3" xfId="17090"/>
    <cellStyle name="標準 8 10 2 2 2 3" xfId="6426"/>
    <cellStyle name="標準 8 10 2 2 2 3 2" xfId="12839"/>
    <cellStyle name="標準 8 10 2 2 2 3 2 2" xfId="25654"/>
    <cellStyle name="標準 8 10 2 2 2 3 3" xfId="19247"/>
    <cellStyle name="標準 8 10 2 2 2 4" xfId="8657"/>
    <cellStyle name="標準 8 10 2 2 2 4 2" xfId="21472"/>
    <cellStyle name="標準 8 10 2 2 2 5" xfId="15065"/>
    <cellStyle name="標準 8 10 2 2 3" xfId="3240"/>
    <cellStyle name="標準 8 10 2 2 3 2" xfId="9663"/>
    <cellStyle name="標準 8 10 2 2 3 2 2" xfId="22478"/>
    <cellStyle name="標準 8 10 2 2 3 3" xfId="16071"/>
    <cellStyle name="標準 8 10 2 2 4" xfId="5404"/>
    <cellStyle name="標準 8 10 2 2 4 2" xfId="11817"/>
    <cellStyle name="標準 8 10 2 2 4 2 2" xfId="24632"/>
    <cellStyle name="標準 8 10 2 2 4 3" xfId="18225"/>
    <cellStyle name="標準 8 10 2 2 5" xfId="7644"/>
    <cellStyle name="標準 8 10 2 2 5 2" xfId="20459"/>
    <cellStyle name="標準 8 10 2 2 6" xfId="14052"/>
    <cellStyle name="標準 8 10 2 3" xfId="1749"/>
    <cellStyle name="標準 8 10 2 3 2" xfId="3780"/>
    <cellStyle name="標準 8 10 2 3 2 2" xfId="10200"/>
    <cellStyle name="標準 8 10 2 3 2 2 2" xfId="23015"/>
    <cellStyle name="標準 8 10 2 3 2 3" xfId="16608"/>
    <cellStyle name="標準 8 10 2 3 3" xfId="5944"/>
    <cellStyle name="標準 8 10 2 3 3 2" xfId="12357"/>
    <cellStyle name="標準 8 10 2 3 3 2 2" xfId="25172"/>
    <cellStyle name="標準 8 10 2 3 3 3" xfId="18765"/>
    <cellStyle name="標準 8 10 2 3 4" xfId="8175"/>
    <cellStyle name="標準 8 10 2 3 4 2" xfId="20990"/>
    <cellStyle name="標準 8 10 2 3 5" xfId="14583"/>
    <cellStyle name="標準 8 10 2 4" xfId="2758"/>
    <cellStyle name="標準 8 10 2 4 2" xfId="9181"/>
    <cellStyle name="標準 8 10 2 4 2 2" xfId="21996"/>
    <cellStyle name="標準 8 10 2 4 3" xfId="15589"/>
    <cellStyle name="標準 8 10 2 5" xfId="4922"/>
    <cellStyle name="標準 8 10 2 5 2" xfId="11335"/>
    <cellStyle name="標準 8 10 2 5 2 2" xfId="24150"/>
    <cellStyle name="標準 8 10 2 5 3" xfId="17743"/>
    <cellStyle name="標準 8 10 2 6" xfId="7075"/>
    <cellStyle name="標準 8 10 2 6 2" xfId="19890"/>
    <cellStyle name="標準 8 10 2 7" xfId="13483"/>
    <cellStyle name="標準 8 10 3" xfId="1020"/>
    <cellStyle name="標準 8 10 3 2" xfId="2043"/>
    <cellStyle name="標準 8 10 3 2 2" xfId="4074"/>
    <cellStyle name="標準 8 10 3 2 2 2" xfId="10494"/>
    <cellStyle name="標準 8 10 3 2 2 2 2" xfId="23309"/>
    <cellStyle name="標準 8 10 3 2 2 3" xfId="16902"/>
    <cellStyle name="標準 8 10 3 2 3" xfId="6238"/>
    <cellStyle name="標準 8 10 3 2 3 2" xfId="12651"/>
    <cellStyle name="標準 8 10 3 2 3 2 2" xfId="25466"/>
    <cellStyle name="標準 8 10 3 2 3 3" xfId="19059"/>
    <cellStyle name="標準 8 10 3 2 4" xfId="8469"/>
    <cellStyle name="標準 8 10 3 2 4 2" xfId="21284"/>
    <cellStyle name="標準 8 10 3 2 5" xfId="14877"/>
    <cellStyle name="標準 8 10 3 3" xfId="3052"/>
    <cellStyle name="標準 8 10 3 3 2" xfId="9475"/>
    <cellStyle name="標準 8 10 3 3 2 2" xfId="22290"/>
    <cellStyle name="標準 8 10 3 3 3" xfId="15883"/>
    <cellStyle name="標準 8 10 3 4" xfId="5216"/>
    <cellStyle name="標準 8 10 3 4 2" xfId="11629"/>
    <cellStyle name="標準 8 10 3 4 2 2" xfId="24444"/>
    <cellStyle name="標準 8 10 3 4 3" xfId="18037"/>
    <cellStyle name="標準 8 10 3 5" xfId="7473"/>
    <cellStyle name="標準 8 10 3 5 2" xfId="20288"/>
    <cellStyle name="標準 8 10 3 6" xfId="13881"/>
    <cellStyle name="標準 8 10 4" xfId="1564"/>
    <cellStyle name="標準 8 10 4 2" xfId="3595"/>
    <cellStyle name="標準 8 10 4 2 2" xfId="10015"/>
    <cellStyle name="標準 8 10 4 2 2 2" xfId="22830"/>
    <cellStyle name="標準 8 10 4 2 3" xfId="16423"/>
    <cellStyle name="標準 8 10 4 3" xfId="5759"/>
    <cellStyle name="標準 8 10 4 3 2" xfId="12172"/>
    <cellStyle name="標準 8 10 4 3 2 2" xfId="24987"/>
    <cellStyle name="標準 8 10 4 3 3" xfId="18580"/>
    <cellStyle name="標準 8 10 4 4" xfId="7990"/>
    <cellStyle name="標準 8 10 4 4 2" xfId="20805"/>
    <cellStyle name="標準 8 10 4 5" xfId="14398"/>
    <cellStyle name="標準 8 10 5" xfId="2573"/>
    <cellStyle name="標準 8 10 5 2" xfId="8996"/>
    <cellStyle name="標準 8 10 5 2 2" xfId="21811"/>
    <cellStyle name="標準 8 10 5 3" xfId="15404"/>
    <cellStyle name="標準 8 10 6" xfId="4737"/>
    <cellStyle name="標準 8 10 6 2" xfId="11150"/>
    <cellStyle name="標準 8 10 6 2 2" xfId="23965"/>
    <cellStyle name="標準 8 10 6 3" xfId="17558"/>
    <cellStyle name="標準 8 10 7" xfId="6668"/>
    <cellStyle name="標準 8 10 7 2" xfId="19483"/>
    <cellStyle name="標準 8 10 8" xfId="13076"/>
    <cellStyle name="標準 8 11" xfId="424"/>
    <cellStyle name="標準 8 11 2" xfId="615"/>
    <cellStyle name="標準 8 11 2 2" xfId="1221"/>
    <cellStyle name="標準 8 11 2 2 2" xfId="2261"/>
    <cellStyle name="標準 8 11 2 2 2 2" xfId="4292"/>
    <cellStyle name="標準 8 11 2 2 2 2 2" xfId="10712"/>
    <cellStyle name="標準 8 11 2 2 2 2 2 2" xfId="23527"/>
    <cellStyle name="標準 8 11 2 2 2 2 3" xfId="17120"/>
    <cellStyle name="標準 8 11 2 2 2 3" xfId="6456"/>
    <cellStyle name="標準 8 11 2 2 2 3 2" xfId="12869"/>
    <cellStyle name="標準 8 11 2 2 2 3 2 2" xfId="25684"/>
    <cellStyle name="標準 8 11 2 2 2 3 3" xfId="19277"/>
    <cellStyle name="標準 8 11 2 2 2 4" xfId="8687"/>
    <cellStyle name="標準 8 11 2 2 2 4 2" xfId="21502"/>
    <cellStyle name="標準 8 11 2 2 2 5" xfId="15095"/>
    <cellStyle name="標準 8 11 2 2 3" xfId="3270"/>
    <cellStyle name="標準 8 11 2 2 3 2" xfId="9693"/>
    <cellStyle name="標準 8 11 2 2 3 2 2" xfId="22508"/>
    <cellStyle name="標準 8 11 2 2 3 3" xfId="16101"/>
    <cellStyle name="標準 8 11 2 2 4" xfId="5434"/>
    <cellStyle name="標準 8 11 2 2 4 2" xfId="11847"/>
    <cellStyle name="標準 8 11 2 2 4 2 2" xfId="24662"/>
    <cellStyle name="標準 8 11 2 2 4 3" xfId="18255"/>
    <cellStyle name="標準 8 11 2 2 5" xfId="7674"/>
    <cellStyle name="標準 8 11 2 2 5 2" xfId="20489"/>
    <cellStyle name="標準 8 11 2 2 6" xfId="14082"/>
    <cellStyle name="標準 8 11 2 3" xfId="1779"/>
    <cellStyle name="標準 8 11 2 3 2" xfId="3810"/>
    <cellStyle name="標準 8 11 2 3 2 2" xfId="10230"/>
    <cellStyle name="標準 8 11 2 3 2 2 2" xfId="23045"/>
    <cellStyle name="標準 8 11 2 3 2 3" xfId="16638"/>
    <cellStyle name="標準 8 11 2 3 3" xfId="5974"/>
    <cellStyle name="標準 8 11 2 3 3 2" xfId="12387"/>
    <cellStyle name="標準 8 11 2 3 3 2 2" xfId="25202"/>
    <cellStyle name="標準 8 11 2 3 3 3" xfId="18795"/>
    <cellStyle name="標準 8 11 2 3 4" xfId="8205"/>
    <cellStyle name="標準 8 11 2 3 4 2" xfId="21020"/>
    <cellStyle name="標準 8 11 2 3 5" xfId="14613"/>
    <cellStyle name="標準 8 11 2 4" xfId="2788"/>
    <cellStyle name="標準 8 11 2 4 2" xfId="9211"/>
    <cellStyle name="標準 8 11 2 4 2 2" xfId="22026"/>
    <cellStyle name="標準 8 11 2 4 3" xfId="15619"/>
    <cellStyle name="標準 8 11 2 5" xfId="4952"/>
    <cellStyle name="標準 8 11 2 5 2" xfId="11365"/>
    <cellStyle name="標準 8 11 2 5 2 2" xfId="24180"/>
    <cellStyle name="標準 8 11 2 5 3" xfId="17773"/>
    <cellStyle name="標準 8 11 2 6" xfId="7092"/>
    <cellStyle name="標準 8 11 2 6 2" xfId="19907"/>
    <cellStyle name="標準 8 11 2 7" xfId="13500"/>
    <cellStyle name="標準 8 11 3" xfId="1038"/>
    <cellStyle name="標準 8 11 3 2" xfId="2073"/>
    <cellStyle name="標準 8 11 3 2 2" xfId="4104"/>
    <cellStyle name="標準 8 11 3 2 2 2" xfId="10524"/>
    <cellStyle name="標準 8 11 3 2 2 2 2" xfId="23339"/>
    <cellStyle name="標準 8 11 3 2 2 3" xfId="16932"/>
    <cellStyle name="標準 8 11 3 2 3" xfId="6268"/>
    <cellStyle name="標準 8 11 3 2 3 2" xfId="12681"/>
    <cellStyle name="標準 8 11 3 2 3 2 2" xfId="25496"/>
    <cellStyle name="標準 8 11 3 2 3 3" xfId="19089"/>
    <cellStyle name="標準 8 11 3 2 4" xfId="8499"/>
    <cellStyle name="標準 8 11 3 2 4 2" xfId="21314"/>
    <cellStyle name="標準 8 11 3 2 5" xfId="14907"/>
    <cellStyle name="標準 8 11 3 3" xfId="3082"/>
    <cellStyle name="標準 8 11 3 3 2" xfId="9505"/>
    <cellStyle name="標準 8 11 3 3 2 2" xfId="22320"/>
    <cellStyle name="標準 8 11 3 3 3" xfId="15913"/>
    <cellStyle name="標準 8 11 3 4" xfId="5246"/>
    <cellStyle name="標準 8 11 3 4 2" xfId="11659"/>
    <cellStyle name="標準 8 11 3 4 2 2" xfId="24474"/>
    <cellStyle name="標準 8 11 3 4 3" xfId="18067"/>
    <cellStyle name="標準 8 11 3 5" xfId="7491"/>
    <cellStyle name="標準 8 11 3 5 2" xfId="20306"/>
    <cellStyle name="標準 8 11 3 6" xfId="13899"/>
    <cellStyle name="標準 8 11 4" xfId="1593"/>
    <cellStyle name="標準 8 11 4 2" xfId="3624"/>
    <cellStyle name="標準 8 11 4 2 2" xfId="10044"/>
    <cellStyle name="標準 8 11 4 2 2 2" xfId="22859"/>
    <cellStyle name="標準 8 11 4 2 3" xfId="16452"/>
    <cellStyle name="標準 8 11 4 3" xfId="5788"/>
    <cellStyle name="標準 8 11 4 3 2" xfId="12201"/>
    <cellStyle name="標準 8 11 4 3 2 2" xfId="25016"/>
    <cellStyle name="標準 8 11 4 3 3" xfId="18609"/>
    <cellStyle name="標準 8 11 4 4" xfId="8019"/>
    <cellStyle name="標準 8 11 4 4 2" xfId="20834"/>
    <cellStyle name="標準 8 11 4 5" xfId="14427"/>
    <cellStyle name="標準 8 11 5" xfId="2602"/>
    <cellStyle name="標準 8 11 5 2" xfId="9025"/>
    <cellStyle name="標準 8 11 5 2 2" xfId="21840"/>
    <cellStyle name="標準 8 11 5 3" xfId="15433"/>
    <cellStyle name="標準 8 11 6" xfId="4766"/>
    <cellStyle name="標準 8 11 6 2" xfId="11179"/>
    <cellStyle name="標準 8 11 6 2 2" xfId="23994"/>
    <cellStyle name="標準 8 11 6 3" xfId="17587"/>
    <cellStyle name="標準 8 11 7" xfId="6907"/>
    <cellStyle name="標準 8 11 7 2" xfId="19722"/>
    <cellStyle name="標準 8 11 8" xfId="13315"/>
    <cellStyle name="標準 8 12" xfId="435"/>
    <cellStyle name="標準 8 12 2" xfId="576"/>
    <cellStyle name="標準 8 12 2 2" xfId="1166"/>
    <cellStyle name="標準 8 12 2 2 2" xfId="2206"/>
    <cellStyle name="標準 8 12 2 2 2 2" xfId="4237"/>
    <cellStyle name="標準 8 12 2 2 2 2 2" xfId="10657"/>
    <cellStyle name="標準 8 12 2 2 2 2 2 2" xfId="23472"/>
    <cellStyle name="標準 8 12 2 2 2 2 3" xfId="17065"/>
    <cellStyle name="標準 8 12 2 2 2 3" xfId="6401"/>
    <cellStyle name="標準 8 12 2 2 2 3 2" xfId="12814"/>
    <cellStyle name="標準 8 12 2 2 2 3 2 2" xfId="25629"/>
    <cellStyle name="標準 8 12 2 2 2 3 3" xfId="19222"/>
    <cellStyle name="標準 8 12 2 2 2 4" xfId="8632"/>
    <cellStyle name="標準 8 12 2 2 2 4 2" xfId="21447"/>
    <cellStyle name="標準 8 12 2 2 2 5" xfId="15040"/>
    <cellStyle name="標準 8 12 2 2 3" xfId="3215"/>
    <cellStyle name="標準 8 12 2 2 3 2" xfId="9638"/>
    <cellStyle name="標準 8 12 2 2 3 2 2" xfId="22453"/>
    <cellStyle name="標準 8 12 2 2 3 3" xfId="16046"/>
    <cellStyle name="標準 8 12 2 2 4" xfId="5379"/>
    <cellStyle name="標準 8 12 2 2 4 2" xfId="11792"/>
    <cellStyle name="標準 8 12 2 2 4 2 2" xfId="24607"/>
    <cellStyle name="標準 8 12 2 2 4 3" xfId="18200"/>
    <cellStyle name="標準 8 12 2 2 5" xfId="7619"/>
    <cellStyle name="標準 8 12 2 2 5 2" xfId="20434"/>
    <cellStyle name="標準 8 12 2 2 6" xfId="14027"/>
    <cellStyle name="標準 8 12 2 3" xfId="1724"/>
    <cellStyle name="標準 8 12 2 3 2" xfId="3755"/>
    <cellStyle name="標準 8 12 2 3 2 2" xfId="10175"/>
    <cellStyle name="標準 8 12 2 3 2 2 2" xfId="22990"/>
    <cellStyle name="標準 8 12 2 3 2 3" xfId="16583"/>
    <cellStyle name="標準 8 12 2 3 3" xfId="5919"/>
    <cellStyle name="標準 8 12 2 3 3 2" xfId="12332"/>
    <cellStyle name="標準 8 12 2 3 3 2 2" xfId="25147"/>
    <cellStyle name="標準 8 12 2 3 3 3" xfId="18740"/>
    <cellStyle name="標準 8 12 2 3 4" xfId="8150"/>
    <cellStyle name="標準 8 12 2 3 4 2" xfId="20965"/>
    <cellStyle name="標準 8 12 2 3 5" xfId="14558"/>
    <cellStyle name="標準 8 12 2 4" xfId="2733"/>
    <cellStyle name="標準 8 12 2 4 2" xfId="9156"/>
    <cellStyle name="標準 8 12 2 4 2 2" xfId="21971"/>
    <cellStyle name="標準 8 12 2 4 3" xfId="15564"/>
    <cellStyle name="標準 8 12 2 5" xfId="4897"/>
    <cellStyle name="標準 8 12 2 5 2" xfId="11310"/>
    <cellStyle name="標準 8 12 2 5 2 2" xfId="24125"/>
    <cellStyle name="標準 8 12 2 5 3" xfId="17718"/>
    <cellStyle name="標準 8 12 2 6" xfId="7053"/>
    <cellStyle name="標準 8 12 2 6 2" xfId="19868"/>
    <cellStyle name="標準 8 12 2 7" xfId="13461"/>
    <cellStyle name="標準 8 12 3" xfId="996"/>
    <cellStyle name="標準 8 12 3 2" xfId="2018"/>
    <cellStyle name="標準 8 12 3 2 2" xfId="4049"/>
    <cellStyle name="標準 8 12 3 2 2 2" xfId="10469"/>
    <cellStyle name="標準 8 12 3 2 2 2 2" xfId="23284"/>
    <cellStyle name="標準 8 12 3 2 2 3" xfId="16877"/>
    <cellStyle name="標準 8 12 3 2 3" xfId="6213"/>
    <cellStyle name="標準 8 12 3 2 3 2" xfId="12626"/>
    <cellStyle name="標準 8 12 3 2 3 2 2" xfId="25441"/>
    <cellStyle name="標準 8 12 3 2 3 3" xfId="19034"/>
    <cellStyle name="標準 8 12 3 2 4" xfId="8444"/>
    <cellStyle name="標準 8 12 3 2 4 2" xfId="21259"/>
    <cellStyle name="標準 8 12 3 2 5" xfId="14852"/>
    <cellStyle name="標準 8 12 3 3" xfId="3027"/>
    <cellStyle name="標準 8 12 3 3 2" xfId="9450"/>
    <cellStyle name="標準 8 12 3 3 2 2" xfId="22265"/>
    <cellStyle name="標準 8 12 3 3 3" xfId="15858"/>
    <cellStyle name="標準 8 12 3 4" xfId="5191"/>
    <cellStyle name="標準 8 12 3 4 2" xfId="11604"/>
    <cellStyle name="標準 8 12 3 4 2 2" xfId="24419"/>
    <cellStyle name="標準 8 12 3 4 3" xfId="18012"/>
    <cellStyle name="標準 8 12 3 5" xfId="7449"/>
    <cellStyle name="標準 8 12 3 5 2" xfId="20264"/>
    <cellStyle name="標準 8 12 3 6" xfId="13857"/>
    <cellStyle name="標準 8 12 4" xfId="1538"/>
    <cellStyle name="標準 8 12 4 2" xfId="3570"/>
    <cellStyle name="標準 8 12 4 2 2" xfId="9990"/>
    <cellStyle name="標準 8 12 4 2 2 2" xfId="22805"/>
    <cellStyle name="標準 8 12 4 2 3" xfId="16398"/>
    <cellStyle name="標準 8 12 4 3" xfId="5734"/>
    <cellStyle name="標準 8 12 4 3 2" xfId="12147"/>
    <cellStyle name="標準 8 12 4 3 2 2" xfId="24962"/>
    <cellStyle name="標準 8 12 4 3 3" xfId="18555"/>
    <cellStyle name="標準 8 12 4 4" xfId="7965"/>
    <cellStyle name="標準 8 12 4 4 2" xfId="20780"/>
    <cellStyle name="標準 8 12 4 5" xfId="14373"/>
    <cellStyle name="標準 8 12 5" xfId="2548"/>
    <cellStyle name="標準 8 12 5 2" xfId="8971"/>
    <cellStyle name="標準 8 12 5 2 2" xfId="21786"/>
    <cellStyle name="標準 8 12 5 3" xfId="15379"/>
    <cellStyle name="標準 8 12 6" xfId="4712"/>
    <cellStyle name="標準 8 12 6 2" xfId="11125"/>
    <cellStyle name="標準 8 12 6 2 2" xfId="23940"/>
    <cellStyle name="標準 8 12 6 3" xfId="17533"/>
    <cellStyle name="標準 8 12 7" xfId="6918"/>
    <cellStyle name="標準 8 12 7 2" xfId="19733"/>
    <cellStyle name="標準 8 12 8" xfId="13326"/>
    <cellStyle name="標準 8 13" xfId="426"/>
    <cellStyle name="標準 8 13 2" xfId="524"/>
    <cellStyle name="標準 8 13 2 2" xfId="1112"/>
    <cellStyle name="標準 8 13 2 2 2" xfId="2152"/>
    <cellStyle name="標準 8 13 2 2 2 2" xfId="4183"/>
    <cellStyle name="標準 8 13 2 2 2 2 2" xfId="10603"/>
    <cellStyle name="標準 8 13 2 2 2 2 2 2" xfId="23418"/>
    <cellStyle name="標準 8 13 2 2 2 2 3" xfId="17011"/>
    <cellStyle name="標準 8 13 2 2 2 3" xfId="6347"/>
    <cellStyle name="標準 8 13 2 2 2 3 2" xfId="12760"/>
    <cellStyle name="標準 8 13 2 2 2 3 2 2" xfId="25575"/>
    <cellStyle name="標準 8 13 2 2 2 3 3" xfId="19168"/>
    <cellStyle name="標準 8 13 2 2 2 4" xfId="8578"/>
    <cellStyle name="標準 8 13 2 2 2 4 2" xfId="21393"/>
    <cellStyle name="標準 8 13 2 2 2 5" xfId="14986"/>
    <cellStyle name="標準 8 13 2 2 3" xfId="3161"/>
    <cellStyle name="標準 8 13 2 2 3 2" xfId="9584"/>
    <cellStyle name="標準 8 13 2 2 3 2 2" xfId="22399"/>
    <cellStyle name="標準 8 13 2 2 3 3" xfId="15992"/>
    <cellStyle name="標準 8 13 2 2 4" xfId="5325"/>
    <cellStyle name="標準 8 13 2 2 4 2" xfId="11738"/>
    <cellStyle name="標準 8 13 2 2 4 2 2" xfId="24553"/>
    <cellStyle name="標準 8 13 2 2 4 3" xfId="18146"/>
    <cellStyle name="標準 8 13 2 2 5" xfId="7565"/>
    <cellStyle name="標準 8 13 2 2 5 2" xfId="20380"/>
    <cellStyle name="標準 8 13 2 2 6" xfId="13973"/>
    <cellStyle name="標準 8 13 2 3" xfId="1670"/>
    <cellStyle name="標準 8 13 2 3 2" xfId="3701"/>
    <cellStyle name="標準 8 13 2 3 2 2" xfId="10121"/>
    <cellStyle name="標準 8 13 2 3 2 2 2" xfId="22936"/>
    <cellStyle name="標準 8 13 2 3 2 3" xfId="16529"/>
    <cellStyle name="標準 8 13 2 3 3" xfId="5865"/>
    <cellStyle name="標準 8 13 2 3 3 2" xfId="12278"/>
    <cellStyle name="標準 8 13 2 3 3 2 2" xfId="25093"/>
    <cellStyle name="標準 8 13 2 3 3 3" xfId="18686"/>
    <cellStyle name="標準 8 13 2 3 4" xfId="8096"/>
    <cellStyle name="標準 8 13 2 3 4 2" xfId="20911"/>
    <cellStyle name="標準 8 13 2 3 5" xfId="14504"/>
    <cellStyle name="標準 8 13 2 4" xfId="2679"/>
    <cellStyle name="標準 8 13 2 4 2" xfId="9102"/>
    <cellStyle name="標準 8 13 2 4 2 2" xfId="21917"/>
    <cellStyle name="標準 8 13 2 4 3" xfId="15510"/>
    <cellStyle name="標準 8 13 2 5" xfId="4843"/>
    <cellStyle name="標準 8 13 2 5 2" xfId="11256"/>
    <cellStyle name="標準 8 13 2 5 2 2" xfId="24071"/>
    <cellStyle name="標準 8 13 2 5 3" xfId="17664"/>
    <cellStyle name="標準 8 13 2 6" xfId="7001"/>
    <cellStyle name="標準 8 13 2 6 2" xfId="19816"/>
    <cellStyle name="標準 8 13 2 7" xfId="13409"/>
    <cellStyle name="標準 8 13 3" xfId="940"/>
    <cellStyle name="標準 8 13 3 2" xfId="1962"/>
    <cellStyle name="標準 8 13 3 2 2" xfId="3993"/>
    <cellStyle name="標準 8 13 3 2 2 2" xfId="10413"/>
    <cellStyle name="標準 8 13 3 2 2 2 2" xfId="23228"/>
    <cellStyle name="標準 8 13 3 2 2 3" xfId="16821"/>
    <cellStyle name="標準 8 13 3 2 3" xfId="6157"/>
    <cellStyle name="標準 8 13 3 2 3 2" xfId="12570"/>
    <cellStyle name="標準 8 13 3 2 3 2 2" xfId="25385"/>
    <cellStyle name="標準 8 13 3 2 3 3" xfId="18978"/>
    <cellStyle name="標準 8 13 3 2 4" xfId="8388"/>
    <cellStyle name="標準 8 13 3 2 4 2" xfId="21203"/>
    <cellStyle name="標準 8 13 3 2 5" xfId="14796"/>
    <cellStyle name="標準 8 13 3 3" xfId="2971"/>
    <cellStyle name="標準 8 13 3 3 2" xfId="9394"/>
    <cellStyle name="標準 8 13 3 3 2 2" xfId="22209"/>
    <cellStyle name="標準 8 13 3 3 3" xfId="15802"/>
    <cellStyle name="標準 8 13 3 4" xfId="5135"/>
    <cellStyle name="標準 8 13 3 4 2" xfId="11548"/>
    <cellStyle name="標準 8 13 3 4 2 2" xfId="24363"/>
    <cellStyle name="標準 8 13 3 4 3" xfId="17956"/>
    <cellStyle name="標準 8 13 3 5" xfId="7393"/>
    <cellStyle name="標準 8 13 3 5 2" xfId="20208"/>
    <cellStyle name="標準 8 13 3 6" xfId="13801"/>
    <cellStyle name="標準 8 13 4" xfId="1483"/>
    <cellStyle name="標準 8 13 4 2" xfId="3515"/>
    <cellStyle name="標準 8 13 4 2 2" xfId="9935"/>
    <cellStyle name="標準 8 13 4 2 2 2" xfId="22750"/>
    <cellStyle name="標準 8 13 4 2 3" xfId="16343"/>
    <cellStyle name="標準 8 13 4 3" xfId="5679"/>
    <cellStyle name="標準 8 13 4 3 2" xfId="12092"/>
    <cellStyle name="標準 8 13 4 3 2 2" xfId="24907"/>
    <cellStyle name="標準 8 13 4 3 3" xfId="18500"/>
    <cellStyle name="標準 8 13 4 4" xfId="7910"/>
    <cellStyle name="標準 8 13 4 4 2" xfId="20725"/>
    <cellStyle name="標準 8 13 4 5" xfId="14318"/>
    <cellStyle name="標準 8 13 5" xfId="2493"/>
    <cellStyle name="標準 8 13 5 2" xfId="8916"/>
    <cellStyle name="標準 8 13 5 2 2" xfId="21731"/>
    <cellStyle name="標準 8 13 5 3" xfId="15324"/>
    <cellStyle name="標準 8 13 6" xfId="4657"/>
    <cellStyle name="標準 8 13 6 2" xfId="11070"/>
    <cellStyle name="標準 8 13 6 2 2" xfId="23885"/>
    <cellStyle name="標準 8 13 6 3" xfId="17478"/>
    <cellStyle name="標準 8 13 7" xfId="6909"/>
    <cellStyle name="標準 8 13 7 2" xfId="19724"/>
    <cellStyle name="標準 8 13 8" xfId="13317"/>
    <cellStyle name="標準 8 14" xfId="420"/>
    <cellStyle name="標準 8 14 2" xfId="914"/>
    <cellStyle name="標準 8 14 2 2" xfId="1936"/>
    <cellStyle name="標準 8 14 2 2 2" xfId="3967"/>
    <cellStyle name="標準 8 14 2 2 2 2" xfId="10387"/>
    <cellStyle name="標準 8 14 2 2 2 2 2" xfId="23202"/>
    <cellStyle name="標準 8 14 2 2 2 3" xfId="16795"/>
    <cellStyle name="標準 8 14 2 2 3" xfId="6131"/>
    <cellStyle name="標準 8 14 2 2 3 2" xfId="12544"/>
    <cellStyle name="標準 8 14 2 2 3 2 2" xfId="25359"/>
    <cellStyle name="標準 8 14 2 2 3 3" xfId="18952"/>
    <cellStyle name="標準 8 14 2 2 4" xfId="8362"/>
    <cellStyle name="標準 8 14 2 2 4 2" xfId="21177"/>
    <cellStyle name="標準 8 14 2 2 5" xfId="14770"/>
    <cellStyle name="標準 8 14 2 3" xfId="2945"/>
    <cellStyle name="標準 8 14 2 3 2" xfId="9368"/>
    <cellStyle name="標準 8 14 2 3 2 2" xfId="22183"/>
    <cellStyle name="標準 8 14 2 3 3" xfId="15776"/>
    <cellStyle name="標準 8 14 2 4" xfId="5109"/>
    <cellStyle name="標準 8 14 2 4 2" xfId="11522"/>
    <cellStyle name="標準 8 14 2 4 2 2" xfId="24337"/>
    <cellStyle name="標準 8 14 2 4 3" xfId="17930"/>
    <cellStyle name="標準 8 14 2 5" xfId="7367"/>
    <cellStyle name="標準 8 14 2 5 2" xfId="20182"/>
    <cellStyle name="標準 8 14 2 6" xfId="13775"/>
    <cellStyle name="標準 8 14 3" xfId="1457"/>
    <cellStyle name="標準 8 14 3 2" xfId="3489"/>
    <cellStyle name="標準 8 14 3 2 2" xfId="9909"/>
    <cellStyle name="標準 8 14 3 2 2 2" xfId="22724"/>
    <cellStyle name="標準 8 14 3 2 3" xfId="16317"/>
    <cellStyle name="標準 8 14 3 3" xfId="5653"/>
    <cellStyle name="標準 8 14 3 3 2" xfId="12066"/>
    <cellStyle name="標準 8 14 3 3 2 2" xfId="24881"/>
    <cellStyle name="標準 8 14 3 3 3" xfId="18474"/>
    <cellStyle name="標準 8 14 3 4" xfId="7884"/>
    <cellStyle name="標準 8 14 3 4 2" xfId="20699"/>
    <cellStyle name="標準 8 14 3 5" xfId="14292"/>
    <cellStyle name="標準 8 14 4" xfId="2467"/>
    <cellStyle name="標準 8 14 4 2" xfId="8890"/>
    <cellStyle name="標準 8 14 4 2 2" xfId="21705"/>
    <cellStyle name="標準 8 14 4 3" xfId="15298"/>
    <cellStyle name="標準 8 14 5" xfId="4631"/>
    <cellStyle name="標準 8 14 5 2" xfId="11044"/>
    <cellStyle name="標準 8 14 5 2 2" xfId="23859"/>
    <cellStyle name="標準 8 14 5 3" xfId="17452"/>
    <cellStyle name="標準 8 14 6" xfId="6904"/>
    <cellStyle name="標準 8 14 6 2" xfId="19719"/>
    <cellStyle name="標準 8 14 7" xfId="13312"/>
    <cellStyle name="標準 8 15" xfId="484"/>
    <cellStyle name="標準 8 15 2" xfId="1069"/>
    <cellStyle name="標準 8 15 2 2" xfId="2109"/>
    <cellStyle name="標準 8 15 2 2 2" xfId="4140"/>
    <cellStyle name="標準 8 15 2 2 2 2" xfId="10560"/>
    <cellStyle name="標準 8 15 2 2 2 2 2" xfId="23375"/>
    <cellStyle name="標準 8 15 2 2 2 3" xfId="16968"/>
    <cellStyle name="標準 8 15 2 2 3" xfId="6304"/>
    <cellStyle name="標準 8 15 2 2 3 2" xfId="12717"/>
    <cellStyle name="標準 8 15 2 2 3 2 2" xfId="25532"/>
    <cellStyle name="標準 8 15 2 2 3 3" xfId="19125"/>
    <cellStyle name="標準 8 15 2 2 4" xfId="8535"/>
    <cellStyle name="標準 8 15 2 2 4 2" xfId="21350"/>
    <cellStyle name="標準 8 15 2 2 5" xfId="14943"/>
    <cellStyle name="標準 8 15 2 3" xfId="3118"/>
    <cellStyle name="標準 8 15 2 3 2" xfId="9541"/>
    <cellStyle name="標準 8 15 2 3 2 2" xfId="22356"/>
    <cellStyle name="標準 8 15 2 3 3" xfId="15949"/>
    <cellStyle name="標準 8 15 2 4" xfId="5282"/>
    <cellStyle name="標準 8 15 2 4 2" xfId="11695"/>
    <cellStyle name="標準 8 15 2 4 2 2" xfId="24510"/>
    <cellStyle name="標準 8 15 2 4 3" xfId="18103"/>
    <cellStyle name="標準 8 15 2 5" xfId="7522"/>
    <cellStyle name="標準 8 15 2 5 2" xfId="20337"/>
    <cellStyle name="標準 8 15 2 6" xfId="13930"/>
    <cellStyle name="標準 8 15 3" xfId="1627"/>
    <cellStyle name="標準 8 15 3 2" xfId="3658"/>
    <cellStyle name="標準 8 15 3 2 2" xfId="10078"/>
    <cellStyle name="標準 8 15 3 2 2 2" xfId="22893"/>
    <cellStyle name="標準 8 15 3 2 3" xfId="16486"/>
    <cellStyle name="標準 8 15 3 3" xfId="5822"/>
    <cellStyle name="標準 8 15 3 3 2" xfId="12235"/>
    <cellStyle name="標準 8 15 3 3 2 2" xfId="25050"/>
    <cellStyle name="標準 8 15 3 3 3" xfId="18643"/>
    <cellStyle name="標準 8 15 3 4" xfId="8053"/>
    <cellStyle name="標準 8 15 3 4 2" xfId="20868"/>
    <cellStyle name="標準 8 15 3 5" xfId="14461"/>
    <cellStyle name="標準 8 15 4" xfId="2636"/>
    <cellStyle name="標準 8 15 4 2" xfId="9059"/>
    <cellStyle name="標準 8 15 4 2 2" xfId="21874"/>
    <cellStyle name="標準 8 15 4 3" xfId="15467"/>
    <cellStyle name="標準 8 15 5" xfId="4800"/>
    <cellStyle name="標準 8 15 5 2" xfId="11213"/>
    <cellStyle name="標準 8 15 5 2 2" xfId="24028"/>
    <cellStyle name="標準 8 15 5 3" xfId="17621"/>
    <cellStyle name="標準 8 15 6" xfId="6961"/>
    <cellStyle name="標準 8 15 6 2" xfId="19776"/>
    <cellStyle name="標準 8 15 7" xfId="13369"/>
    <cellStyle name="標準 8 16" xfId="733"/>
    <cellStyle name="標準 8 16 2" xfId="866"/>
    <cellStyle name="標準 8 16 2 2" xfId="1886"/>
    <cellStyle name="標準 8 16 2 2 2" xfId="3917"/>
    <cellStyle name="標準 8 16 2 2 2 2" xfId="10337"/>
    <cellStyle name="標準 8 16 2 2 2 2 2" xfId="23152"/>
    <cellStyle name="標準 8 16 2 2 2 3" xfId="16745"/>
    <cellStyle name="標準 8 16 2 2 3" xfId="6081"/>
    <cellStyle name="標準 8 16 2 2 3 2" xfId="12494"/>
    <cellStyle name="標準 8 16 2 2 3 2 2" xfId="25309"/>
    <cellStyle name="標準 8 16 2 2 3 3" xfId="18902"/>
    <cellStyle name="標準 8 16 2 2 4" xfId="8312"/>
    <cellStyle name="標準 8 16 2 2 4 2" xfId="21127"/>
    <cellStyle name="標準 8 16 2 2 5" xfId="14720"/>
    <cellStyle name="標準 8 16 2 3" xfId="2895"/>
    <cellStyle name="標準 8 16 2 3 2" xfId="9318"/>
    <cellStyle name="標準 8 16 2 3 2 2" xfId="22133"/>
    <cellStyle name="標準 8 16 2 3 3" xfId="15726"/>
    <cellStyle name="標準 8 16 2 4" xfId="5059"/>
    <cellStyle name="標準 8 16 2 4 2" xfId="11472"/>
    <cellStyle name="標準 8 16 2 4 2 2" xfId="24287"/>
    <cellStyle name="標準 8 16 2 4 3" xfId="17880"/>
    <cellStyle name="標準 8 16 2 5" xfId="7319"/>
    <cellStyle name="標準 8 16 2 5 2" xfId="20134"/>
    <cellStyle name="標準 8 16 2 6" xfId="13727"/>
    <cellStyle name="標準 8 16 3" xfId="1409"/>
    <cellStyle name="標準 8 16 3 2" xfId="3441"/>
    <cellStyle name="標準 8 16 3 2 2" xfId="9861"/>
    <cellStyle name="標準 8 16 3 2 2 2" xfId="22676"/>
    <cellStyle name="標準 8 16 3 2 3" xfId="16269"/>
    <cellStyle name="標準 8 16 3 3" xfId="5605"/>
    <cellStyle name="標準 8 16 3 3 2" xfId="12018"/>
    <cellStyle name="標準 8 16 3 3 2 2" xfId="24833"/>
    <cellStyle name="標準 8 16 3 3 3" xfId="18426"/>
    <cellStyle name="標準 8 16 3 4" xfId="7836"/>
    <cellStyle name="標準 8 16 3 4 2" xfId="20651"/>
    <cellStyle name="標準 8 16 3 5" xfId="14244"/>
    <cellStyle name="標準 8 16 4" xfId="2419"/>
    <cellStyle name="標準 8 16 4 2" xfId="8842"/>
    <cellStyle name="標準 8 16 4 2 2" xfId="21657"/>
    <cellStyle name="標準 8 16 4 3" xfId="15250"/>
    <cellStyle name="標準 8 16 5" xfId="4583"/>
    <cellStyle name="標準 8 16 5 2" xfId="10996"/>
    <cellStyle name="標準 8 16 5 2 2" xfId="23811"/>
    <cellStyle name="標準 8 16 5 3" xfId="17404"/>
    <cellStyle name="標準 8 16 6" xfId="7187"/>
    <cellStyle name="標準 8 16 6 2" xfId="20002"/>
    <cellStyle name="標準 8 16 7" xfId="13595"/>
    <cellStyle name="標準 8 17" xfId="805"/>
    <cellStyle name="標準 8 17 2" xfId="1265"/>
    <cellStyle name="標準 8 17 2 2" xfId="2305"/>
    <cellStyle name="標準 8 17 2 2 2" xfId="4336"/>
    <cellStyle name="標準 8 17 2 2 2 2" xfId="10756"/>
    <cellStyle name="標準 8 17 2 2 2 2 2" xfId="23571"/>
    <cellStyle name="標準 8 17 2 2 2 3" xfId="17164"/>
    <cellStyle name="標準 8 17 2 2 3" xfId="6500"/>
    <cellStyle name="標準 8 17 2 2 3 2" xfId="12913"/>
    <cellStyle name="標準 8 17 2 2 3 2 2" xfId="25728"/>
    <cellStyle name="標準 8 17 2 2 3 3" xfId="19321"/>
    <cellStyle name="標準 8 17 2 2 4" xfId="8731"/>
    <cellStyle name="標準 8 17 2 2 4 2" xfId="21546"/>
    <cellStyle name="標準 8 17 2 2 5" xfId="15139"/>
    <cellStyle name="標準 8 17 2 3" xfId="3314"/>
    <cellStyle name="標準 8 17 2 3 2" xfId="9737"/>
    <cellStyle name="標準 8 17 2 3 2 2" xfId="22552"/>
    <cellStyle name="標準 8 17 2 3 3" xfId="16145"/>
    <cellStyle name="標準 8 17 2 4" xfId="5478"/>
    <cellStyle name="標準 8 17 2 4 2" xfId="11891"/>
    <cellStyle name="標準 8 17 2 4 2 2" xfId="24706"/>
    <cellStyle name="標準 8 17 2 4 3" xfId="18299"/>
    <cellStyle name="標準 8 17 2 5" xfId="7718"/>
    <cellStyle name="標準 8 17 2 5 2" xfId="20533"/>
    <cellStyle name="標準 8 17 2 6" xfId="14126"/>
    <cellStyle name="標準 8 17 3" xfId="1823"/>
    <cellStyle name="標準 8 17 3 2" xfId="3854"/>
    <cellStyle name="標準 8 17 3 2 2" xfId="10274"/>
    <cellStyle name="標準 8 17 3 2 2 2" xfId="23089"/>
    <cellStyle name="標準 8 17 3 2 3" xfId="16682"/>
    <cellStyle name="標準 8 17 3 3" xfId="6018"/>
    <cellStyle name="標準 8 17 3 3 2" xfId="12431"/>
    <cellStyle name="標準 8 17 3 3 2 2" xfId="25246"/>
    <cellStyle name="標準 8 17 3 3 3" xfId="18839"/>
    <cellStyle name="標準 8 17 3 4" xfId="8249"/>
    <cellStyle name="標準 8 17 3 4 2" xfId="21064"/>
    <cellStyle name="標準 8 17 3 5" xfId="14657"/>
    <cellStyle name="標準 8 17 4" xfId="2832"/>
    <cellStyle name="標準 8 17 4 2" xfId="9255"/>
    <cellStyle name="標準 8 17 4 2 2" xfId="22070"/>
    <cellStyle name="標準 8 17 4 3" xfId="15663"/>
    <cellStyle name="標準 8 17 5" xfId="4996"/>
    <cellStyle name="標準 8 17 5 2" xfId="11409"/>
    <cellStyle name="標準 8 17 5 2 2" xfId="24224"/>
    <cellStyle name="標準 8 17 5 3" xfId="17817"/>
    <cellStyle name="標準 8 17 6" xfId="7258"/>
    <cellStyle name="標準 8 17 6 2" xfId="20073"/>
    <cellStyle name="標準 8 17 7" xfId="13666"/>
    <cellStyle name="標準 8 18" xfId="823"/>
    <cellStyle name="標準 8 18 2" xfId="1841"/>
    <cellStyle name="標準 8 18 2 2" xfId="3872"/>
    <cellStyle name="標準 8 18 2 2 2" xfId="10292"/>
    <cellStyle name="標準 8 18 2 2 2 2" xfId="23107"/>
    <cellStyle name="標準 8 18 2 2 3" xfId="16700"/>
    <cellStyle name="標準 8 18 2 3" xfId="6036"/>
    <cellStyle name="標準 8 18 2 3 2" xfId="12449"/>
    <cellStyle name="標準 8 18 2 3 2 2" xfId="25264"/>
    <cellStyle name="標準 8 18 2 3 3" xfId="18857"/>
    <cellStyle name="標準 8 18 2 4" xfId="8267"/>
    <cellStyle name="標準 8 18 2 4 2" xfId="21082"/>
    <cellStyle name="標準 8 18 2 5" xfId="14675"/>
    <cellStyle name="標準 8 18 3" xfId="2850"/>
    <cellStyle name="標準 8 18 3 2" xfId="9273"/>
    <cellStyle name="標準 8 18 3 2 2" xfId="22088"/>
    <cellStyle name="標準 8 18 3 3" xfId="15681"/>
    <cellStyle name="標準 8 18 4" xfId="5014"/>
    <cellStyle name="標準 8 18 4 2" xfId="11427"/>
    <cellStyle name="標準 8 18 4 2 2" xfId="24242"/>
    <cellStyle name="標準 8 18 4 3" xfId="17835"/>
    <cellStyle name="標準 8 18 5" xfId="7276"/>
    <cellStyle name="標準 8 18 5 2" xfId="20091"/>
    <cellStyle name="標準 8 18 6" xfId="13684"/>
    <cellStyle name="標準 8 19" xfId="713"/>
    <cellStyle name="標準 8 19 2" xfId="1382"/>
    <cellStyle name="標準 8 19 2 2" xfId="3414"/>
    <cellStyle name="標準 8 19 2 2 2" xfId="9834"/>
    <cellStyle name="標準 8 19 2 2 2 2" xfId="22649"/>
    <cellStyle name="標準 8 19 2 2 3" xfId="16242"/>
    <cellStyle name="標準 8 19 2 3" xfId="5578"/>
    <cellStyle name="標準 8 19 2 3 2" xfId="11991"/>
    <cellStyle name="標準 8 19 2 3 2 2" xfId="24806"/>
    <cellStyle name="標準 8 19 2 3 3" xfId="18399"/>
    <cellStyle name="標準 8 19 2 4" xfId="7809"/>
    <cellStyle name="標準 8 19 2 4 2" xfId="20624"/>
    <cellStyle name="標準 8 19 2 5" xfId="14217"/>
    <cellStyle name="標準 8 19 3" xfId="2392"/>
    <cellStyle name="標準 8 19 3 2" xfId="8815"/>
    <cellStyle name="標準 8 19 3 2 2" xfId="21630"/>
    <cellStyle name="標準 8 19 3 3" xfId="15223"/>
    <cellStyle name="標準 8 19 4" xfId="4556"/>
    <cellStyle name="標準 8 19 4 2" xfId="10969"/>
    <cellStyle name="標準 8 19 4 2 2" xfId="23784"/>
    <cellStyle name="標準 8 19 4 3" xfId="17377"/>
    <cellStyle name="標準 8 19 5" xfId="7170"/>
    <cellStyle name="標準 8 19 5 2" xfId="19985"/>
    <cellStyle name="標準 8 19 6" xfId="13578"/>
    <cellStyle name="標準 8 2" xfId="45"/>
    <cellStyle name="標準 8 2 10" xfId="425"/>
    <cellStyle name="標準 8 2 10 2" xfId="926"/>
    <cellStyle name="標準 8 2 10 2 2" xfId="1948"/>
    <cellStyle name="標準 8 2 10 2 2 2" xfId="3979"/>
    <cellStyle name="標準 8 2 10 2 2 2 2" xfId="10399"/>
    <cellStyle name="標準 8 2 10 2 2 2 2 2" xfId="23214"/>
    <cellStyle name="標準 8 2 10 2 2 2 3" xfId="16807"/>
    <cellStyle name="標準 8 2 10 2 2 3" xfId="6143"/>
    <cellStyle name="標準 8 2 10 2 2 3 2" xfId="12556"/>
    <cellStyle name="標準 8 2 10 2 2 3 2 2" xfId="25371"/>
    <cellStyle name="標準 8 2 10 2 2 3 3" xfId="18964"/>
    <cellStyle name="標準 8 2 10 2 2 4" xfId="8374"/>
    <cellStyle name="標準 8 2 10 2 2 4 2" xfId="21189"/>
    <cellStyle name="標準 8 2 10 2 2 5" xfId="14782"/>
    <cellStyle name="標準 8 2 10 2 3" xfId="2957"/>
    <cellStyle name="標準 8 2 10 2 3 2" xfId="9380"/>
    <cellStyle name="標準 8 2 10 2 3 2 2" xfId="22195"/>
    <cellStyle name="標準 8 2 10 2 3 3" xfId="15788"/>
    <cellStyle name="標準 8 2 10 2 4" xfId="5121"/>
    <cellStyle name="標準 8 2 10 2 4 2" xfId="11534"/>
    <cellStyle name="標準 8 2 10 2 4 2 2" xfId="24349"/>
    <cellStyle name="標準 8 2 10 2 4 3" xfId="17942"/>
    <cellStyle name="標準 8 2 10 2 5" xfId="7379"/>
    <cellStyle name="標準 8 2 10 2 5 2" xfId="20194"/>
    <cellStyle name="標準 8 2 10 2 6" xfId="13787"/>
    <cellStyle name="標準 8 2 10 3" xfId="1469"/>
    <cellStyle name="標準 8 2 10 3 2" xfId="3501"/>
    <cellStyle name="標準 8 2 10 3 2 2" xfId="9921"/>
    <cellStyle name="標準 8 2 10 3 2 2 2" xfId="22736"/>
    <cellStyle name="標準 8 2 10 3 2 3" xfId="16329"/>
    <cellStyle name="標準 8 2 10 3 3" xfId="5665"/>
    <cellStyle name="標準 8 2 10 3 3 2" xfId="12078"/>
    <cellStyle name="標準 8 2 10 3 3 2 2" xfId="24893"/>
    <cellStyle name="標準 8 2 10 3 3 3" xfId="18486"/>
    <cellStyle name="標準 8 2 10 3 4" xfId="7896"/>
    <cellStyle name="標準 8 2 10 3 4 2" xfId="20711"/>
    <cellStyle name="標準 8 2 10 3 5" xfId="14304"/>
    <cellStyle name="標準 8 2 10 4" xfId="2479"/>
    <cellStyle name="標準 8 2 10 4 2" xfId="8902"/>
    <cellStyle name="標準 8 2 10 4 2 2" xfId="21717"/>
    <cellStyle name="標準 8 2 10 4 3" xfId="15310"/>
    <cellStyle name="標準 8 2 10 5" xfId="4643"/>
    <cellStyle name="標準 8 2 10 5 2" xfId="11056"/>
    <cellStyle name="標準 8 2 10 5 2 2" xfId="23871"/>
    <cellStyle name="標準 8 2 10 5 3" xfId="17464"/>
    <cellStyle name="標準 8 2 10 6" xfId="6908"/>
    <cellStyle name="標準 8 2 10 6 2" xfId="19723"/>
    <cellStyle name="標準 8 2 10 7" xfId="13316"/>
    <cellStyle name="標準 8 2 11" xfId="483"/>
    <cellStyle name="標準 8 2 11 2" xfId="1067"/>
    <cellStyle name="標準 8 2 11 2 2" xfId="2107"/>
    <cellStyle name="標準 8 2 11 2 2 2" xfId="4138"/>
    <cellStyle name="標準 8 2 11 2 2 2 2" xfId="10558"/>
    <cellStyle name="標準 8 2 11 2 2 2 2 2" xfId="23373"/>
    <cellStyle name="標準 8 2 11 2 2 2 3" xfId="16966"/>
    <cellStyle name="標準 8 2 11 2 2 3" xfId="6302"/>
    <cellStyle name="標準 8 2 11 2 2 3 2" xfId="12715"/>
    <cellStyle name="標準 8 2 11 2 2 3 2 2" xfId="25530"/>
    <cellStyle name="標準 8 2 11 2 2 3 3" xfId="19123"/>
    <cellStyle name="標準 8 2 11 2 2 4" xfId="8533"/>
    <cellStyle name="標準 8 2 11 2 2 4 2" xfId="21348"/>
    <cellStyle name="標準 8 2 11 2 2 5" xfId="14941"/>
    <cellStyle name="標準 8 2 11 2 3" xfId="3116"/>
    <cellStyle name="標準 8 2 11 2 3 2" xfId="9539"/>
    <cellStyle name="標準 8 2 11 2 3 2 2" xfId="22354"/>
    <cellStyle name="標準 8 2 11 2 3 3" xfId="15947"/>
    <cellStyle name="標準 8 2 11 2 4" xfId="5280"/>
    <cellStyle name="標準 8 2 11 2 4 2" xfId="11693"/>
    <cellStyle name="標準 8 2 11 2 4 2 2" xfId="24508"/>
    <cellStyle name="標準 8 2 11 2 4 3" xfId="18101"/>
    <cellStyle name="標準 8 2 11 2 5" xfId="7520"/>
    <cellStyle name="標準 8 2 11 2 5 2" xfId="20335"/>
    <cellStyle name="標準 8 2 11 2 6" xfId="13928"/>
    <cellStyle name="標準 8 2 11 3" xfId="1625"/>
    <cellStyle name="標準 8 2 11 3 2" xfId="3656"/>
    <cellStyle name="標準 8 2 11 3 2 2" xfId="10076"/>
    <cellStyle name="標準 8 2 11 3 2 2 2" xfId="22891"/>
    <cellStyle name="標準 8 2 11 3 2 3" xfId="16484"/>
    <cellStyle name="標準 8 2 11 3 3" xfId="5820"/>
    <cellStyle name="標準 8 2 11 3 3 2" xfId="12233"/>
    <cellStyle name="標準 8 2 11 3 3 2 2" xfId="25048"/>
    <cellStyle name="標準 8 2 11 3 3 3" xfId="18641"/>
    <cellStyle name="標準 8 2 11 3 4" xfId="8051"/>
    <cellStyle name="標準 8 2 11 3 4 2" xfId="20866"/>
    <cellStyle name="標準 8 2 11 3 5" xfId="14459"/>
    <cellStyle name="標準 8 2 11 4" xfId="2634"/>
    <cellStyle name="標準 8 2 11 4 2" xfId="9057"/>
    <cellStyle name="標準 8 2 11 4 2 2" xfId="21872"/>
    <cellStyle name="標準 8 2 11 4 3" xfId="15465"/>
    <cellStyle name="標準 8 2 11 5" xfId="4798"/>
    <cellStyle name="標準 8 2 11 5 2" xfId="11211"/>
    <cellStyle name="標準 8 2 11 5 2 2" xfId="24026"/>
    <cellStyle name="標準 8 2 11 5 3" xfId="17619"/>
    <cellStyle name="標準 8 2 11 6" xfId="6960"/>
    <cellStyle name="標準 8 2 11 6 2" xfId="19775"/>
    <cellStyle name="標準 8 2 11 7" xfId="13368"/>
    <cellStyle name="標準 8 2 12" xfId="738"/>
    <cellStyle name="標準 8 2 12 2" xfId="871"/>
    <cellStyle name="標準 8 2 12 2 2" xfId="1893"/>
    <cellStyle name="標準 8 2 12 2 2 2" xfId="3924"/>
    <cellStyle name="標準 8 2 12 2 2 2 2" xfId="10344"/>
    <cellStyle name="標準 8 2 12 2 2 2 2 2" xfId="23159"/>
    <cellStyle name="標準 8 2 12 2 2 2 3" xfId="16752"/>
    <cellStyle name="標準 8 2 12 2 2 3" xfId="6088"/>
    <cellStyle name="標準 8 2 12 2 2 3 2" xfId="12501"/>
    <cellStyle name="標準 8 2 12 2 2 3 2 2" xfId="25316"/>
    <cellStyle name="標準 8 2 12 2 2 3 3" xfId="18909"/>
    <cellStyle name="標準 8 2 12 2 2 4" xfId="8319"/>
    <cellStyle name="標準 8 2 12 2 2 4 2" xfId="21134"/>
    <cellStyle name="標準 8 2 12 2 2 5" xfId="14727"/>
    <cellStyle name="標準 8 2 12 2 3" xfId="2902"/>
    <cellStyle name="標準 8 2 12 2 3 2" xfId="9325"/>
    <cellStyle name="標準 8 2 12 2 3 2 2" xfId="22140"/>
    <cellStyle name="標準 8 2 12 2 3 3" xfId="15733"/>
    <cellStyle name="標準 8 2 12 2 4" xfId="5066"/>
    <cellStyle name="標準 8 2 12 2 4 2" xfId="11479"/>
    <cellStyle name="標準 8 2 12 2 4 2 2" xfId="24294"/>
    <cellStyle name="標準 8 2 12 2 4 3" xfId="17887"/>
    <cellStyle name="標準 8 2 12 2 5" xfId="7324"/>
    <cellStyle name="標準 8 2 12 2 5 2" xfId="20139"/>
    <cellStyle name="標準 8 2 12 2 6" xfId="13732"/>
    <cellStyle name="標準 8 2 12 3" xfId="1414"/>
    <cellStyle name="標準 8 2 12 3 2" xfId="3446"/>
    <cellStyle name="標準 8 2 12 3 2 2" xfId="9866"/>
    <cellStyle name="標準 8 2 12 3 2 2 2" xfId="22681"/>
    <cellStyle name="標準 8 2 12 3 2 3" xfId="16274"/>
    <cellStyle name="標準 8 2 12 3 3" xfId="5610"/>
    <cellStyle name="標準 8 2 12 3 3 2" xfId="12023"/>
    <cellStyle name="標準 8 2 12 3 3 2 2" xfId="24838"/>
    <cellStyle name="標準 8 2 12 3 3 3" xfId="18431"/>
    <cellStyle name="標準 8 2 12 3 4" xfId="7841"/>
    <cellStyle name="標準 8 2 12 3 4 2" xfId="20656"/>
    <cellStyle name="標準 8 2 12 3 5" xfId="14249"/>
    <cellStyle name="標準 8 2 12 4" xfId="2424"/>
    <cellStyle name="標準 8 2 12 4 2" xfId="8847"/>
    <cellStyle name="標準 8 2 12 4 2 2" xfId="21662"/>
    <cellStyle name="標準 8 2 12 4 3" xfId="15255"/>
    <cellStyle name="標準 8 2 12 5" xfId="4588"/>
    <cellStyle name="標準 8 2 12 5 2" xfId="11001"/>
    <cellStyle name="標準 8 2 12 5 2 2" xfId="23816"/>
    <cellStyle name="標準 8 2 12 5 3" xfId="17409"/>
    <cellStyle name="標準 8 2 12 6" xfId="7192"/>
    <cellStyle name="標準 8 2 12 6 2" xfId="20007"/>
    <cellStyle name="標準 8 2 12 7" xfId="13600"/>
    <cellStyle name="標準 8 2 13" xfId="806"/>
    <cellStyle name="標準 8 2 13 2" xfId="1266"/>
    <cellStyle name="標準 8 2 13 2 2" xfId="2306"/>
    <cellStyle name="標準 8 2 13 2 2 2" xfId="4337"/>
    <cellStyle name="標準 8 2 13 2 2 2 2" xfId="10757"/>
    <cellStyle name="標準 8 2 13 2 2 2 2 2" xfId="23572"/>
    <cellStyle name="標準 8 2 13 2 2 2 3" xfId="17165"/>
    <cellStyle name="標準 8 2 13 2 2 3" xfId="6501"/>
    <cellStyle name="標準 8 2 13 2 2 3 2" xfId="12914"/>
    <cellStyle name="標準 8 2 13 2 2 3 2 2" xfId="25729"/>
    <cellStyle name="標準 8 2 13 2 2 3 3" xfId="19322"/>
    <cellStyle name="標準 8 2 13 2 2 4" xfId="8732"/>
    <cellStyle name="標準 8 2 13 2 2 4 2" xfId="21547"/>
    <cellStyle name="標準 8 2 13 2 2 5" xfId="15140"/>
    <cellStyle name="標準 8 2 13 2 3" xfId="3315"/>
    <cellStyle name="標準 8 2 13 2 3 2" xfId="9738"/>
    <cellStyle name="標準 8 2 13 2 3 2 2" xfId="22553"/>
    <cellStyle name="標準 8 2 13 2 3 3" xfId="16146"/>
    <cellStyle name="標準 8 2 13 2 4" xfId="5479"/>
    <cellStyle name="標準 8 2 13 2 4 2" xfId="11892"/>
    <cellStyle name="標準 8 2 13 2 4 2 2" xfId="24707"/>
    <cellStyle name="標準 8 2 13 2 4 3" xfId="18300"/>
    <cellStyle name="標準 8 2 13 2 5" xfId="7719"/>
    <cellStyle name="標準 8 2 13 2 5 2" xfId="20534"/>
    <cellStyle name="標準 8 2 13 2 6" xfId="14127"/>
    <cellStyle name="標準 8 2 13 3" xfId="1824"/>
    <cellStyle name="標準 8 2 13 3 2" xfId="3855"/>
    <cellStyle name="標準 8 2 13 3 2 2" xfId="10275"/>
    <cellStyle name="標準 8 2 13 3 2 2 2" xfId="23090"/>
    <cellStyle name="標準 8 2 13 3 2 3" xfId="16683"/>
    <cellStyle name="標準 8 2 13 3 3" xfId="6019"/>
    <cellStyle name="標準 8 2 13 3 3 2" xfId="12432"/>
    <cellStyle name="標準 8 2 13 3 3 2 2" xfId="25247"/>
    <cellStyle name="標準 8 2 13 3 3 3" xfId="18840"/>
    <cellStyle name="標準 8 2 13 3 4" xfId="8250"/>
    <cellStyle name="標準 8 2 13 3 4 2" xfId="21065"/>
    <cellStyle name="標準 8 2 13 3 5" xfId="14658"/>
    <cellStyle name="標準 8 2 13 4" xfId="2833"/>
    <cellStyle name="標準 8 2 13 4 2" xfId="9256"/>
    <cellStyle name="標準 8 2 13 4 2 2" xfId="22071"/>
    <cellStyle name="標準 8 2 13 4 3" xfId="15664"/>
    <cellStyle name="標準 8 2 13 5" xfId="4997"/>
    <cellStyle name="標準 8 2 13 5 2" xfId="11410"/>
    <cellStyle name="標準 8 2 13 5 2 2" xfId="24225"/>
    <cellStyle name="標準 8 2 13 5 3" xfId="17818"/>
    <cellStyle name="標準 8 2 13 6" xfId="7259"/>
    <cellStyle name="標準 8 2 13 6 2" xfId="20074"/>
    <cellStyle name="標準 8 2 13 7" xfId="13667"/>
    <cellStyle name="標準 8 2 14" xfId="824"/>
    <cellStyle name="標準 8 2 14 2" xfId="1842"/>
    <cellStyle name="標準 8 2 14 2 2" xfId="3873"/>
    <cellStyle name="標準 8 2 14 2 2 2" xfId="10293"/>
    <cellStyle name="標準 8 2 14 2 2 2 2" xfId="23108"/>
    <cellStyle name="標準 8 2 14 2 2 3" xfId="16701"/>
    <cellStyle name="標準 8 2 14 2 3" xfId="6037"/>
    <cellStyle name="標準 8 2 14 2 3 2" xfId="12450"/>
    <cellStyle name="標準 8 2 14 2 3 2 2" xfId="25265"/>
    <cellStyle name="標準 8 2 14 2 3 3" xfId="18858"/>
    <cellStyle name="標準 8 2 14 2 4" xfId="8268"/>
    <cellStyle name="標準 8 2 14 2 4 2" xfId="21083"/>
    <cellStyle name="標準 8 2 14 2 5" xfId="14676"/>
    <cellStyle name="標準 8 2 14 3" xfId="2851"/>
    <cellStyle name="標準 8 2 14 3 2" xfId="9274"/>
    <cellStyle name="標準 8 2 14 3 2 2" xfId="22089"/>
    <cellStyle name="標準 8 2 14 3 3" xfId="15682"/>
    <cellStyle name="標準 8 2 14 4" xfId="5015"/>
    <cellStyle name="標準 8 2 14 4 2" xfId="11428"/>
    <cellStyle name="標準 8 2 14 4 2 2" xfId="24243"/>
    <cellStyle name="標準 8 2 14 4 3" xfId="17836"/>
    <cellStyle name="標準 8 2 14 5" xfId="7277"/>
    <cellStyle name="標準 8 2 14 5 2" xfId="20092"/>
    <cellStyle name="標準 8 2 14 6" xfId="13685"/>
    <cellStyle name="標準 8 2 15" xfId="711"/>
    <cellStyle name="標準 8 2 15 2" xfId="1379"/>
    <cellStyle name="標準 8 2 15 2 2" xfId="3411"/>
    <cellStyle name="標準 8 2 15 2 2 2" xfId="9831"/>
    <cellStyle name="標準 8 2 15 2 2 2 2" xfId="22646"/>
    <cellStyle name="標準 8 2 15 2 2 3" xfId="16239"/>
    <cellStyle name="標準 8 2 15 2 3" xfId="5575"/>
    <cellStyle name="標準 8 2 15 2 3 2" xfId="11988"/>
    <cellStyle name="標準 8 2 15 2 3 2 2" xfId="24803"/>
    <cellStyle name="標準 8 2 15 2 3 3" xfId="18396"/>
    <cellStyle name="標準 8 2 15 2 4" xfId="7806"/>
    <cellStyle name="標準 8 2 15 2 4 2" xfId="20621"/>
    <cellStyle name="標準 8 2 15 2 5" xfId="14214"/>
    <cellStyle name="標準 8 2 15 3" xfId="2389"/>
    <cellStyle name="標準 8 2 15 3 2" xfId="8812"/>
    <cellStyle name="標準 8 2 15 3 2 2" xfId="21627"/>
    <cellStyle name="標準 8 2 15 3 3" xfId="15220"/>
    <cellStyle name="標準 8 2 15 4" xfId="4553"/>
    <cellStyle name="標準 8 2 15 4 2" xfId="10966"/>
    <cellStyle name="標準 8 2 15 4 2 2" xfId="23781"/>
    <cellStyle name="標準 8 2 15 4 3" xfId="17374"/>
    <cellStyle name="標準 8 2 15 5" xfId="7168"/>
    <cellStyle name="標準 8 2 15 5 2" xfId="19983"/>
    <cellStyle name="標準 8 2 15 6" xfId="13576"/>
    <cellStyle name="標準 8 2 16" xfId="1361"/>
    <cellStyle name="標準 8 2 16 2" xfId="3391"/>
    <cellStyle name="標準 8 2 16 2 2" xfId="5552"/>
    <cellStyle name="標準 8 2 16 2 2 2" xfId="11965"/>
    <cellStyle name="標準 8 2 16 2 2 2 2" xfId="24780"/>
    <cellStyle name="標準 8 2 16 2 2 3" xfId="18373"/>
    <cellStyle name="標準 8 2 16 2 3" xfId="9811"/>
    <cellStyle name="標準 8 2 16 2 3 2" xfId="22626"/>
    <cellStyle name="標準 8 2 16 2 4" xfId="16219"/>
    <cellStyle name="標準 8 2 16 3" xfId="2368"/>
    <cellStyle name="標準 8 2 16 3 2" xfId="8791"/>
    <cellStyle name="標準 8 2 16 3 2 2" xfId="21606"/>
    <cellStyle name="標準 8 2 16 3 3" xfId="15199"/>
    <cellStyle name="標準 8 2 16 4" xfId="4530"/>
    <cellStyle name="標準 8 2 16 4 2" xfId="10943"/>
    <cellStyle name="標準 8 2 16 4 2 2" xfId="23758"/>
    <cellStyle name="標準 8 2 16 4 3" xfId="17351"/>
    <cellStyle name="標準 8 2 16 5" xfId="7788"/>
    <cellStyle name="標準 8 2 16 5 2" xfId="20603"/>
    <cellStyle name="標準 8 2 16 6" xfId="14196"/>
    <cellStyle name="標準 8 2 17" xfId="1347"/>
    <cellStyle name="標準 8 2 17 2" xfId="3382"/>
    <cellStyle name="標準 8 2 17 2 2" xfId="5543"/>
    <cellStyle name="標準 8 2 17 2 2 2" xfId="11956"/>
    <cellStyle name="標準 8 2 17 2 2 2 2" xfId="24771"/>
    <cellStyle name="標準 8 2 17 2 2 3" xfId="18364"/>
    <cellStyle name="標準 8 2 17 2 3" xfId="9802"/>
    <cellStyle name="標準 8 2 17 2 3 2" xfId="22617"/>
    <cellStyle name="標準 8 2 17 2 4" xfId="16210"/>
    <cellStyle name="標準 8 2 17 3" xfId="2359"/>
    <cellStyle name="標準 8 2 17 3 2" xfId="8782"/>
    <cellStyle name="標準 8 2 17 3 2 2" xfId="21597"/>
    <cellStyle name="標準 8 2 17 3 3" xfId="15190"/>
    <cellStyle name="標準 8 2 17 4" xfId="4521"/>
    <cellStyle name="標準 8 2 17 4 2" xfId="10934"/>
    <cellStyle name="標準 8 2 17 4 2 2" xfId="23749"/>
    <cellStyle name="標準 8 2 17 4 3" xfId="17342"/>
    <cellStyle name="標準 8 2 17 5" xfId="7780"/>
    <cellStyle name="標準 8 2 17 5 2" xfId="20595"/>
    <cellStyle name="標準 8 2 17 6" xfId="14188"/>
    <cellStyle name="標準 8 2 18" xfId="1315"/>
    <cellStyle name="標準 8 2 18 2" xfId="3362"/>
    <cellStyle name="標準 8 2 18 2 2" xfId="5526"/>
    <cellStyle name="標準 8 2 18 2 2 2" xfId="11939"/>
    <cellStyle name="標準 8 2 18 2 2 2 2" xfId="24754"/>
    <cellStyle name="標準 8 2 18 2 2 3" xfId="18347"/>
    <cellStyle name="標準 8 2 18 2 3" xfId="9785"/>
    <cellStyle name="標準 8 2 18 2 3 2" xfId="22600"/>
    <cellStyle name="標準 8 2 18 2 4" xfId="16193"/>
    <cellStyle name="標準 8 2 18 3" xfId="4504"/>
    <cellStyle name="標準 8 2 18 3 2" xfId="10917"/>
    <cellStyle name="標準 8 2 18 3 2 2" xfId="23732"/>
    <cellStyle name="標準 8 2 18 3 3" xfId="17325"/>
    <cellStyle name="標準 8 2 18 4" xfId="7763"/>
    <cellStyle name="標準 8 2 18 4 2" xfId="20578"/>
    <cellStyle name="標準 8 2 18 5" xfId="14171"/>
    <cellStyle name="標準 8 2 19" xfId="1286"/>
    <cellStyle name="標準 8 2 19 2" xfId="3334"/>
    <cellStyle name="標準 8 2 19 2 2" xfId="9757"/>
    <cellStyle name="標準 8 2 19 2 2 2" xfId="22572"/>
    <cellStyle name="標準 8 2 19 2 3" xfId="16165"/>
    <cellStyle name="標準 8 2 19 3" xfId="4488"/>
    <cellStyle name="標準 8 2 19 3 2" xfId="10901"/>
    <cellStyle name="標準 8 2 19 3 2 2" xfId="23716"/>
    <cellStyle name="標準 8 2 19 3 3" xfId="17309"/>
    <cellStyle name="標準 8 2 19 4" xfId="7738"/>
    <cellStyle name="標準 8 2 19 4 2" xfId="20553"/>
    <cellStyle name="標準 8 2 19 5" xfId="14146"/>
    <cellStyle name="標準 8 2 2" xfId="49"/>
    <cellStyle name="標準 8 2 2 10" xfId="856"/>
    <cellStyle name="標準 8 2 2 10 2" xfId="1874"/>
    <cellStyle name="標準 8 2 2 10 2 2" xfId="3905"/>
    <cellStyle name="標準 8 2 2 10 2 2 2" xfId="10325"/>
    <cellStyle name="標準 8 2 2 10 2 2 2 2" xfId="23140"/>
    <cellStyle name="標準 8 2 2 10 2 2 3" xfId="16733"/>
    <cellStyle name="標準 8 2 2 10 2 3" xfId="6069"/>
    <cellStyle name="標準 8 2 2 10 2 3 2" xfId="12482"/>
    <cellStyle name="標準 8 2 2 10 2 3 2 2" xfId="25297"/>
    <cellStyle name="標準 8 2 2 10 2 3 3" xfId="18890"/>
    <cellStyle name="標準 8 2 2 10 2 4" xfId="8300"/>
    <cellStyle name="標準 8 2 2 10 2 4 2" xfId="21115"/>
    <cellStyle name="標準 8 2 2 10 2 5" xfId="14708"/>
    <cellStyle name="標準 8 2 2 10 3" xfId="2883"/>
    <cellStyle name="標準 8 2 2 10 3 2" xfId="9306"/>
    <cellStyle name="標準 8 2 2 10 3 2 2" xfId="22121"/>
    <cellStyle name="標準 8 2 2 10 3 3" xfId="15714"/>
    <cellStyle name="標準 8 2 2 10 4" xfId="5047"/>
    <cellStyle name="標準 8 2 2 10 4 2" xfId="11460"/>
    <cellStyle name="標準 8 2 2 10 4 2 2" xfId="24275"/>
    <cellStyle name="標準 8 2 2 10 4 3" xfId="17868"/>
    <cellStyle name="標準 8 2 2 10 5" xfId="7309"/>
    <cellStyle name="標準 8 2 2 10 5 2" xfId="20124"/>
    <cellStyle name="標準 8 2 2 10 6" xfId="13717"/>
    <cellStyle name="標準 8 2 2 11" xfId="727"/>
    <cellStyle name="標準 8 2 2 11 2" xfId="1400"/>
    <cellStyle name="標準 8 2 2 11 2 2" xfId="3432"/>
    <cellStyle name="標準 8 2 2 11 2 2 2" xfId="9852"/>
    <cellStyle name="標準 8 2 2 11 2 2 2 2" xfId="22667"/>
    <cellStyle name="標準 8 2 2 11 2 2 3" xfId="16260"/>
    <cellStyle name="標準 8 2 2 11 2 3" xfId="5596"/>
    <cellStyle name="標準 8 2 2 11 2 3 2" xfId="12009"/>
    <cellStyle name="標準 8 2 2 11 2 3 2 2" xfId="24824"/>
    <cellStyle name="標準 8 2 2 11 2 3 3" xfId="18417"/>
    <cellStyle name="標準 8 2 2 11 2 4" xfId="7827"/>
    <cellStyle name="標準 8 2 2 11 2 4 2" xfId="20642"/>
    <cellStyle name="標準 8 2 2 11 2 5" xfId="14235"/>
    <cellStyle name="標準 8 2 2 11 3" xfId="2410"/>
    <cellStyle name="標準 8 2 2 11 3 2" xfId="8833"/>
    <cellStyle name="標準 8 2 2 11 3 2 2" xfId="21648"/>
    <cellStyle name="標準 8 2 2 11 3 3" xfId="15241"/>
    <cellStyle name="標準 8 2 2 11 4" xfId="4574"/>
    <cellStyle name="標準 8 2 2 11 4 2" xfId="10987"/>
    <cellStyle name="標準 8 2 2 11 4 2 2" xfId="23802"/>
    <cellStyle name="標準 8 2 2 11 4 3" xfId="17395"/>
    <cellStyle name="標準 8 2 2 11 5" xfId="7181"/>
    <cellStyle name="標準 8 2 2 11 5 2" xfId="19996"/>
    <cellStyle name="標準 8 2 2 11 6" xfId="13589"/>
    <cellStyle name="標準 8 2 2 12" xfId="1364"/>
    <cellStyle name="標準 8 2 2 12 2" xfId="3394"/>
    <cellStyle name="標準 8 2 2 12 2 2" xfId="5556"/>
    <cellStyle name="標準 8 2 2 12 2 2 2" xfId="11969"/>
    <cellStyle name="標準 8 2 2 12 2 2 2 2" xfId="24784"/>
    <cellStyle name="標準 8 2 2 12 2 2 3" xfId="18377"/>
    <cellStyle name="標準 8 2 2 12 2 3" xfId="9814"/>
    <cellStyle name="標準 8 2 2 12 2 3 2" xfId="22629"/>
    <cellStyle name="標準 8 2 2 12 2 4" xfId="16222"/>
    <cellStyle name="標準 8 2 2 12 3" xfId="4534"/>
    <cellStyle name="標準 8 2 2 12 3 2" xfId="10947"/>
    <cellStyle name="標準 8 2 2 12 3 2 2" xfId="23762"/>
    <cellStyle name="標準 8 2 2 12 3 3" xfId="17355"/>
    <cellStyle name="標準 8 2 2 12 4" xfId="7791"/>
    <cellStyle name="標準 8 2 2 12 4 2" xfId="20606"/>
    <cellStyle name="標準 8 2 2 12 5" xfId="14199"/>
    <cellStyle name="標準 8 2 2 13" xfId="1289"/>
    <cellStyle name="標準 8 2 2 13 2" xfId="3338"/>
    <cellStyle name="標準 8 2 2 13 2 2" xfId="9761"/>
    <cellStyle name="標準 8 2 2 13 2 2 2" xfId="22576"/>
    <cellStyle name="標準 8 2 2 13 2 3" xfId="16169"/>
    <cellStyle name="標準 8 2 2 13 3" xfId="4492"/>
    <cellStyle name="標準 8 2 2 13 3 2" xfId="10905"/>
    <cellStyle name="標準 8 2 2 13 3 2 2" xfId="23720"/>
    <cellStyle name="標準 8 2 2 13 3 3" xfId="17313"/>
    <cellStyle name="標準 8 2 2 13 4" xfId="7741"/>
    <cellStyle name="標準 8 2 2 13 4 2" xfId="20556"/>
    <cellStyle name="標準 8 2 2 13 5" xfId="14149"/>
    <cellStyle name="標準 8 2 2 14" xfId="707"/>
    <cellStyle name="標準 8 2 2 14 2" xfId="4371"/>
    <cellStyle name="標準 8 2 2 14 2 2" xfId="10785"/>
    <cellStyle name="標準 8 2 2 14 2 2 2" xfId="23600"/>
    <cellStyle name="標準 8 2 2 14 2 3" xfId="17193"/>
    <cellStyle name="標準 8 2 2 14 3" xfId="5502"/>
    <cellStyle name="標準 8 2 2 14 3 2" xfId="11915"/>
    <cellStyle name="標準 8 2 2 14 3 2 2" xfId="24730"/>
    <cellStyle name="標準 8 2 2 14 3 3" xfId="18323"/>
    <cellStyle name="標準 8 2 2 14 4" xfId="7165"/>
    <cellStyle name="標準 8 2 2 14 4 2" xfId="19980"/>
    <cellStyle name="標準 8 2 2 14 5" xfId="13573"/>
    <cellStyle name="標準 8 2 2 15" xfId="2372"/>
    <cellStyle name="標準 8 2 2 15 2" xfId="8795"/>
    <cellStyle name="標準 8 2 2 15 2 2" xfId="21610"/>
    <cellStyle name="標準 8 2 2 15 3" xfId="15203"/>
    <cellStyle name="標準 8 2 2 16" xfId="4458"/>
    <cellStyle name="標準 8 2 2 16 2" xfId="10872"/>
    <cellStyle name="標準 8 2 2 16 2 2" xfId="23687"/>
    <cellStyle name="標準 8 2 2 16 3" xfId="17280"/>
    <cellStyle name="標準 8 2 2 17" xfId="670"/>
    <cellStyle name="標準 8 2 2 17 2" xfId="7132"/>
    <cellStyle name="標準 8 2 2 17 2 2" xfId="19947"/>
    <cellStyle name="標準 8 2 2 17 3" xfId="13540"/>
    <cellStyle name="標準 8 2 2 18" xfId="6523"/>
    <cellStyle name="標準 8 2 2 18 2" xfId="12936"/>
    <cellStyle name="標準 8 2 2 18 2 2" xfId="25751"/>
    <cellStyle name="標準 8 2 2 18 3" xfId="19344"/>
    <cellStyle name="標準 8 2 2 19" xfId="652"/>
    <cellStyle name="標準 8 2 2 19 2" xfId="7123"/>
    <cellStyle name="標準 8 2 2 19 2 2" xfId="19938"/>
    <cellStyle name="標準 8 2 2 19 3" xfId="13531"/>
    <cellStyle name="標準 8 2 2 2" xfId="178"/>
    <cellStyle name="標準 8 2 2 2 10" xfId="6596"/>
    <cellStyle name="標準 8 2 2 2 10 2" xfId="13008"/>
    <cellStyle name="標準 8 2 2 2 10 2 2" xfId="25823"/>
    <cellStyle name="標準 8 2 2 2 10 3" xfId="19416"/>
    <cellStyle name="標準 8 2 2 2 11" xfId="6698"/>
    <cellStyle name="標準 8 2 2 2 11 2" xfId="19513"/>
    <cellStyle name="標準 8 2 2 2 12" xfId="13106"/>
    <cellStyle name="標準 8 2 2 2 2" xfId="272"/>
    <cellStyle name="標準 8 2 2 2 2 2" xfId="1212"/>
    <cellStyle name="標準 8 2 2 2 2 2 2" xfId="2252"/>
    <cellStyle name="標準 8 2 2 2 2 2 2 2" xfId="4283"/>
    <cellStyle name="標準 8 2 2 2 2 2 2 2 2" xfId="10703"/>
    <cellStyle name="標準 8 2 2 2 2 2 2 2 2 2" xfId="23518"/>
    <cellStyle name="標準 8 2 2 2 2 2 2 2 3" xfId="17111"/>
    <cellStyle name="標準 8 2 2 2 2 2 2 3" xfId="6447"/>
    <cellStyle name="標準 8 2 2 2 2 2 2 3 2" xfId="12860"/>
    <cellStyle name="標準 8 2 2 2 2 2 2 3 2 2" xfId="25675"/>
    <cellStyle name="標準 8 2 2 2 2 2 2 3 3" xfId="19268"/>
    <cellStyle name="標準 8 2 2 2 2 2 2 4" xfId="8678"/>
    <cellStyle name="標準 8 2 2 2 2 2 2 4 2" xfId="21493"/>
    <cellStyle name="標準 8 2 2 2 2 2 2 5" xfId="15086"/>
    <cellStyle name="標準 8 2 2 2 2 2 3" xfId="3261"/>
    <cellStyle name="標準 8 2 2 2 2 2 3 2" xfId="9684"/>
    <cellStyle name="標準 8 2 2 2 2 2 3 2 2" xfId="22499"/>
    <cellStyle name="標準 8 2 2 2 2 2 3 3" xfId="16092"/>
    <cellStyle name="標準 8 2 2 2 2 2 4" xfId="5425"/>
    <cellStyle name="標準 8 2 2 2 2 2 4 2" xfId="11838"/>
    <cellStyle name="標準 8 2 2 2 2 2 4 2 2" xfId="24653"/>
    <cellStyle name="標準 8 2 2 2 2 2 4 3" xfId="18246"/>
    <cellStyle name="標準 8 2 2 2 2 2 5" xfId="7665"/>
    <cellStyle name="標準 8 2 2 2 2 2 5 2" xfId="20480"/>
    <cellStyle name="標準 8 2 2 2 2 2 6" xfId="14073"/>
    <cellStyle name="標準 8 2 2 2 2 3" xfId="1770"/>
    <cellStyle name="標準 8 2 2 2 2 3 2" xfId="3801"/>
    <cellStyle name="標準 8 2 2 2 2 3 2 2" xfId="10221"/>
    <cellStyle name="標準 8 2 2 2 2 3 2 2 2" xfId="23036"/>
    <cellStyle name="標準 8 2 2 2 2 3 2 3" xfId="16629"/>
    <cellStyle name="標準 8 2 2 2 2 3 3" xfId="5965"/>
    <cellStyle name="標準 8 2 2 2 2 3 3 2" xfId="12378"/>
    <cellStyle name="標準 8 2 2 2 2 3 3 2 2" xfId="25193"/>
    <cellStyle name="標準 8 2 2 2 2 3 3 3" xfId="18786"/>
    <cellStyle name="標準 8 2 2 2 2 3 4" xfId="8196"/>
    <cellStyle name="標準 8 2 2 2 2 3 4 2" xfId="21011"/>
    <cellStyle name="標準 8 2 2 2 2 3 5" xfId="14604"/>
    <cellStyle name="標準 8 2 2 2 2 4" xfId="2779"/>
    <cellStyle name="標準 8 2 2 2 2 4 2" xfId="9202"/>
    <cellStyle name="標準 8 2 2 2 2 4 2 2" xfId="22017"/>
    <cellStyle name="標準 8 2 2 2 2 4 3" xfId="15610"/>
    <cellStyle name="標準 8 2 2 2 2 5" xfId="4943"/>
    <cellStyle name="標準 8 2 2 2 2 5 2" xfId="11356"/>
    <cellStyle name="標準 8 2 2 2 2 5 2 2" xfId="24171"/>
    <cellStyle name="標準 8 2 2 2 2 5 3" xfId="17764"/>
    <cellStyle name="標準 8 2 2 2 2 6" xfId="6624"/>
    <cellStyle name="標準 8 2 2 2 2 6 2" xfId="13035"/>
    <cellStyle name="標準 8 2 2 2 2 6 2 2" xfId="25850"/>
    <cellStyle name="標準 8 2 2 2 2 6 3" xfId="19443"/>
    <cellStyle name="標準 8 2 2 2 2 7" xfId="6772"/>
    <cellStyle name="標準 8 2 2 2 2 7 2" xfId="19587"/>
    <cellStyle name="標準 8 2 2 2 2 8" xfId="13180"/>
    <cellStyle name="標準 8 2 2 2 3" xfId="363"/>
    <cellStyle name="標準 8 2 2 2 3 2" xfId="2064"/>
    <cellStyle name="標準 8 2 2 2 3 2 2" xfId="4095"/>
    <cellStyle name="標準 8 2 2 2 3 2 2 2" xfId="10515"/>
    <cellStyle name="標準 8 2 2 2 3 2 2 2 2" xfId="23330"/>
    <cellStyle name="標準 8 2 2 2 3 2 2 3" xfId="16923"/>
    <cellStyle name="標準 8 2 2 2 3 2 3" xfId="6259"/>
    <cellStyle name="標準 8 2 2 2 3 2 3 2" xfId="12672"/>
    <cellStyle name="標準 8 2 2 2 3 2 3 2 2" xfId="25487"/>
    <cellStyle name="標準 8 2 2 2 3 2 3 3" xfId="19080"/>
    <cellStyle name="標準 8 2 2 2 3 2 4" xfId="8490"/>
    <cellStyle name="標準 8 2 2 2 3 2 4 2" xfId="21305"/>
    <cellStyle name="標準 8 2 2 2 3 2 5" xfId="14898"/>
    <cellStyle name="標準 8 2 2 2 3 3" xfId="3073"/>
    <cellStyle name="標準 8 2 2 2 3 3 2" xfId="9496"/>
    <cellStyle name="標準 8 2 2 2 3 3 2 2" xfId="22311"/>
    <cellStyle name="標準 8 2 2 2 3 3 3" xfId="15904"/>
    <cellStyle name="標準 8 2 2 2 3 4" xfId="5237"/>
    <cellStyle name="標準 8 2 2 2 3 4 2" xfId="11650"/>
    <cellStyle name="標準 8 2 2 2 3 4 2 2" xfId="24465"/>
    <cellStyle name="標準 8 2 2 2 3 4 3" xfId="18058"/>
    <cellStyle name="標準 8 2 2 2 3 5" xfId="6854"/>
    <cellStyle name="標準 8 2 2 2 3 5 2" xfId="19669"/>
    <cellStyle name="標準 8 2 2 2 3 6" xfId="13262"/>
    <cellStyle name="標準 8 2 2 2 4" xfId="783"/>
    <cellStyle name="標準 8 2 2 2 4 2" xfId="1585"/>
    <cellStyle name="標準 8 2 2 2 4 2 2" xfId="3616"/>
    <cellStyle name="標準 8 2 2 2 4 2 2 2" xfId="10036"/>
    <cellStyle name="標準 8 2 2 2 4 2 2 2 2" xfId="22851"/>
    <cellStyle name="標準 8 2 2 2 4 2 2 3" xfId="16444"/>
    <cellStyle name="標準 8 2 2 2 4 2 3" xfId="5780"/>
    <cellStyle name="標準 8 2 2 2 4 2 3 2" xfId="12193"/>
    <cellStyle name="標準 8 2 2 2 4 2 3 2 2" xfId="25008"/>
    <cellStyle name="標準 8 2 2 2 4 2 3 3" xfId="18601"/>
    <cellStyle name="標準 8 2 2 2 4 2 4" xfId="8011"/>
    <cellStyle name="標準 8 2 2 2 4 2 4 2" xfId="20826"/>
    <cellStyle name="標準 8 2 2 2 4 2 5" xfId="14419"/>
    <cellStyle name="標準 8 2 2 2 4 3" xfId="2594"/>
    <cellStyle name="標準 8 2 2 2 4 3 2" xfId="9017"/>
    <cellStyle name="標準 8 2 2 2 4 3 2 2" xfId="21832"/>
    <cellStyle name="標準 8 2 2 2 4 3 3" xfId="15425"/>
    <cellStyle name="標準 8 2 2 2 4 4" xfId="4758"/>
    <cellStyle name="標準 8 2 2 2 4 4 2" xfId="11171"/>
    <cellStyle name="標準 8 2 2 2 4 4 2 2" xfId="23986"/>
    <cellStyle name="標準 8 2 2 2 4 4 3" xfId="17579"/>
    <cellStyle name="標準 8 2 2 2 4 5" xfId="7236"/>
    <cellStyle name="標準 8 2 2 2 4 5 2" xfId="20051"/>
    <cellStyle name="標準 8 2 2 2 4 6" xfId="13644"/>
    <cellStyle name="標準 8 2 2 2 5" xfId="1370"/>
    <cellStyle name="標準 8 2 2 2 5 2" xfId="3401"/>
    <cellStyle name="標準 8 2 2 2 5 2 2" xfId="9821"/>
    <cellStyle name="標準 8 2 2 2 5 2 2 2" xfId="22636"/>
    <cellStyle name="標準 8 2 2 2 5 2 3" xfId="16229"/>
    <cellStyle name="標準 8 2 2 2 5 3" xfId="5565"/>
    <cellStyle name="標準 8 2 2 2 5 3 2" xfId="11978"/>
    <cellStyle name="標準 8 2 2 2 5 3 2 2" xfId="24793"/>
    <cellStyle name="標準 8 2 2 2 5 3 3" xfId="18386"/>
    <cellStyle name="標準 8 2 2 2 5 4" xfId="7797"/>
    <cellStyle name="標準 8 2 2 2 5 4 2" xfId="20612"/>
    <cellStyle name="標準 8 2 2 2 5 5" xfId="14205"/>
    <cellStyle name="標準 8 2 2 2 6" xfId="2380"/>
    <cellStyle name="標準 8 2 2 2 6 2" xfId="8803"/>
    <cellStyle name="標準 8 2 2 2 6 2 2" xfId="21618"/>
    <cellStyle name="標準 8 2 2 2 6 3" xfId="15211"/>
    <cellStyle name="標準 8 2 2 2 7" xfId="4543"/>
    <cellStyle name="標準 8 2 2 2 7 2" xfId="10956"/>
    <cellStyle name="標準 8 2 2 2 7 2 2" xfId="23771"/>
    <cellStyle name="標準 8 2 2 2 7 3" xfId="17364"/>
    <cellStyle name="標準 8 2 2 2 8" xfId="702"/>
    <cellStyle name="標準 8 2 2 2 8 2" xfId="7161"/>
    <cellStyle name="標準 8 2 2 2 8 2 2" xfId="19976"/>
    <cellStyle name="標準 8 2 2 2 8 3" xfId="13569"/>
    <cellStyle name="標準 8 2 2 2 9" xfId="6550"/>
    <cellStyle name="標準 8 2 2 2 9 2" xfId="12963"/>
    <cellStyle name="標準 8 2 2 2 9 2 2" xfId="25778"/>
    <cellStyle name="標準 8 2 2 2 9 3" xfId="19371"/>
    <cellStyle name="標準 8 2 2 20" xfId="6591"/>
    <cellStyle name="標準 8 2 2 20 2" xfId="13003"/>
    <cellStyle name="標準 8 2 2 20 2 2" xfId="25818"/>
    <cellStyle name="標準 8 2 2 20 3" xfId="19411"/>
    <cellStyle name="標準 8 2 2 21" xfId="110"/>
    <cellStyle name="標準 8 2 2 21 2" xfId="6661"/>
    <cellStyle name="標準 8 2 2 21 2 2" xfId="19476"/>
    <cellStyle name="標準 8 2 2 21 3" xfId="13069"/>
    <cellStyle name="標準 8 2 2 22" xfId="6638"/>
    <cellStyle name="標準 8 2 2 22 2" xfId="19454"/>
    <cellStyle name="標準 8 2 2 23" xfId="13060"/>
    <cellStyle name="標準 8 2 2 3" xfId="198"/>
    <cellStyle name="標準 8 2 2 3 2" xfId="288"/>
    <cellStyle name="標準 8 2 2 3 2 2" xfId="1242"/>
    <cellStyle name="標準 8 2 2 3 2 2 2" xfId="2282"/>
    <cellStyle name="標準 8 2 2 3 2 2 2 2" xfId="4313"/>
    <cellStyle name="標準 8 2 2 3 2 2 2 2 2" xfId="10733"/>
    <cellStyle name="標準 8 2 2 3 2 2 2 2 2 2" xfId="23548"/>
    <cellStyle name="標準 8 2 2 3 2 2 2 2 3" xfId="17141"/>
    <cellStyle name="標準 8 2 2 3 2 2 2 3" xfId="6477"/>
    <cellStyle name="標準 8 2 2 3 2 2 2 3 2" xfId="12890"/>
    <cellStyle name="標準 8 2 2 3 2 2 2 3 2 2" xfId="25705"/>
    <cellStyle name="標準 8 2 2 3 2 2 2 3 3" xfId="19298"/>
    <cellStyle name="標準 8 2 2 3 2 2 2 4" xfId="8708"/>
    <cellStyle name="標準 8 2 2 3 2 2 2 4 2" xfId="21523"/>
    <cellStyle name="標準 8 2 2 3 2 2 2 5" xfId="15116"/>
    <cellStyle name="標準 8 2 2 3 2 2 3" xfId="3291"/>
    <cellStyle name="標準 8 2 2 3 2 2 3 2" xfId="9714"/>
    <cellStyle name="標準 8 2 2 3 2 2 3 2 2" xfId="22529"/>
    <cellStyle name="標準 8 2 2 3 2 2 3 3" xfId="16122"/>
    <cellStyle name="標準 8 2 2 3 2 2 4" xfId="5455"/>
    <cellStyle name="標準 8 2 2 3 2 2 4 2" xfId="11868"/>
    <cellStyle name="標準 8 2 2 3 2 2 4 2 2" xfId="24683"/>
    <cellStyle name="標準 8 2 2 3 2 2 4 3" xfId="18276"/>
    <cellStyle name="標準 8 2 2 3 2 2 5" xfId="7695"/>
    <cellStyle name="標準 8 2 2 3 2 2 5 2" xfId="20510"/>
    <cellStyle name="標準 8 2 2 3 2 2 6" xfId="14103"/>
    <cellStyle name="標準 8 2 2 3 2 3" xfId="1800"/>
    <cellStyle name="標準 8 2 2 3 2 3 2" xfId="3831"/>
    <cellStyle name="標準 8 2 2 3 2 3 2 2" xfId="10251"/>
    <cellStyle name="標準 8 2 2 3 2 3 2 2 2" xfId="23066"/>
    <cellStyle name="標準 8 2 2 3 2 3 2 3" xfId="16659"/>
    <cellStyle name="標準 8 2 2 3 2 3 3" xfId="5995"/>
    <cellStyle name="標準 8 2 2 3 2 3 3 2" xfId="12408"/>
    <cellStyle name="標準 8 2 2 3 2 3 3 2 2" xfId="25223"/>
    <cellStyle name="標準 8 2 2 3 2 3 3 3" xfId="18816"/>
    <cellStyle name="標準 8 2 2 3 2 3 4" xfId="8226"/>
    <cellStyle name="標準 8 2 2 3 2 3 4 2" xfId="21041"/>
    <cellStyle name="標準 8 2 2 3 2 3 5" xfId="14634"/>
    <cellStyle name="標準 8 2 2 3 2 4" xfId="2809"/>
    <cellStyle name="標準 8 2 2 3 2 4 2" xfId="9232"/>
    <cellStyle name="標準 8 2 2 3 2 4 2 2" xfId="22047"/>
    <cellStyle name="標準 8 2 2 3 2 4 3" xfId="15640"/>
    <cellStyle name="標準 8 2 2 3 2 5" xfId="4973"/>
    <cellStyle name="標準 8 2 2 3 2 5 2" xfId="11386"/>
    <cellStyle name="標準 8 2 2 3 2 5 2 2" xfId="24201"/>
    <cellStyle name="標準 8 2 2 3 2 5 3" xfId="17794"/>
    <cellStyle name="標準 8 2 2 3 2 6" xfId="6787"/>
    <cellStyle name="標準 8 2 2 3 2 6 2" xfId="19602"/>
    <cellStyle name="標準 8 2 2 3 2 7" xfId="13195"/>
    <cellStyle name="標準 8 2 2 3 3" xfId="1054"/>
    <cellStyle name="標準 8 2 2 3 3 2" xfId="2094"/>
    <cellStyle name="標準 8 2 2 3 3 2 2" xfId="4125"/>
    <cellStyle name="標準 8 2 2 3 3 2 2 2" xfId="10545"/>
    <cellStyle name="標準 8 2 2 3 3 2 2 2 2" xfId="23360"/>
    <cellStyle name="標準 8 2 2 3 3 2 2 3" xfId="16953"/>
    <cellStyle name="標準 8 2 2 3 3 2 3" xfId="6289"/>
    <cellStyle name="標準 8 2 2 3 3 2 3 2" xfId="12702"/>
    <cellStyle name="標準 8 2 2 3 3 2 3 2 2" xfId="25517"/>
    <cellStyle name="標準 8 2 2 3 3 2 3 3" xfId="19110"/>
    <cellStyle name="標準 8 2 2 3 3 2 4" xfId="8520"/>
    <cellStyle name="標準 8 2 2 3 3 2 4 2" xfId="21335"/>
    <cellStyle name="標準 8 2 2 3 3 2 5" xfId="14928"/>
    <cellStyle name="標準 8 2 2 3 3 3" xfId="3103"/>
    <cellStyle name="標準 8 2 2 3 3 3 2" xfId="9526"/>
    <cellStyle name="標準 8 2 2 3 3 3 2 2" xfId="22341"/>
    <cellStyle name="標準 8 2 2 3 3 3 3" xfId="15934"/>
    <cellStyle name="標準 8 2 2 3 3 4" xfId="5267"/>
    <cellStyle name="標準 8 2 2 3 3 4 2" xfId="11680"/>
    <cellStyle name="標準 8 2 2 3 3 4 2 2" xfId="24495"/>
    <cellStyle name="標準 8 2 2 3 3 4 3" xfId="18088"/>
    <cellStyle name="標準 8 2 2 3 3 5" xfId="7507"/>
    <cellStyle name="標準 8 2 2 3 3 5 2" xfId="20322"/>
    <cellStyle name="標準 8 2 2 3 3 6" xfId="13915"/>
    <cellStyle name="標準 8 2 2 3 4" xfId="1614"/>
    <cellStyle name="標準 8 2 2 3 4 2" xfId="3645"/>
    <cellStyle name="標準 8 2 2 3 4 2 2" xfId="10065"/>
    <cellStyle name="標準 8 2 2 3 4 2 2 2" xfId="22880"/>
    <cellStyle name="標準 8 2 2 3 4 2 3" xfId="16473"/>
    <cellStyle name="標準 8 2 2 3 4 3" xfId="5809"/>
    <cellStyle name="標準 8 2 2 3 4 3 2" xfId="12222"/>
    <cellStyle name="標準 8 2 2 3 4 3 2 2" xfId="25037"/>
    <cellStyle name="標準 8 2 2 3 4 3 3" xfId="18630"/>
    <cellStyle name="標準 8 2 2 3 4 4" xfId="8040"/>
    <cellStyle name="標準 8 2 2 3 4 4 2" xfId="20855"/>
    <cellStyle name="標準 8 2 2 3 4 5" xfId="14448"/>
    <cellStyle name="標準 8 2 2 3 5" xfId="2623"/>
    <cellStyle name="標準 8 2 2 3 5 2" xfId="9046"/>
    <cellStyle name="標準 8 2 2 3 5 2 2" xfId="21861"/>
    <cellStyle name="標準 8 2 2 3 5 3" xfId="15454"/>
    <cellStyle name="標準 8 2 2 3 6" xfId="4787"/>
    <cellStyle name="標準 8 2 2 3 6 2" xfId="11200"/>
    <cellStyle name="標準 8 2 2 3 6 2 2" xfId="24015"/>
    <cellStyle name="標準 8 2 2 3 6 3" xfId="17608"/>
    <cellStyle name="標準 8 2 2 3 7" xfId="6619"/>
    <cellStyle name="標準 8 2 2 3 7 2" xfId="13030"/>
    <cellStyle name="標準 8 2 2 3 7 2 2" xfId="25845"/>
    <cellStyle name="標準 8 2 2 3 7 3" xfId="19438"/>
    <cellStyle name="標準 8 2 2 3 8" xfId="6710"/>
    <cellStyle name="標準 8 2 2 3 8 2" xfId="19525"/>
    <cellStyle name="標準 8 2 2 3 9" xfId="13118"/>
    <cellStyle name="標準 8 2 2 4" xfId="225"/>
    <cellStyle name="標準 8 2 2 4 2" xfId="317"/>
    <cellStyle name="標準 8 2 2 4 2 2" xfId="1183"/>
    <cellStyle name="標準 8 2 2 4 2 2 2" xfId="2223"/>
    <cellStyle name="標準 8 2 2 4 2 2 2 2" xfId="4254"/>
    <cellStyle name="標準 8 2 2 4 2 2 2 2 2" xfId="10674"/>
    <cellStyle name="標準 8 2 2 4 2 2 2 2 2 2" xfId="23489"/>
    <cellStyle name="標準 8 2 2 4 2 2 2 2 3" xfId="17082"/>
    <cellStyle name="標準 8 2 2 4 2 2 2 3" xfId="6418"/>
    <cellStyle name="標準 8 2 2 4 2 2 2 3 2" xfId="12831"/>
    <cellStyle name="標準 8 2 2 4 2 2 2 3 2 2" xfId="25646"/>
    <cellStyle name="標準 8 2 2 4 2 2 2 3 3" xfId="19239"/>
    <cellStyle name="標準 8 2 2 4 2 2 2 4" xfId="8649"/>
    <cellStyle name="標準 8 2 2 4 2 2 2 4 2" xfId="21464"/>
    <cellStyle name="標準 8 2 2 4 2 2 2 5" xfId="15057"/>
    <cellStyle name="標準 8 2 2 4 2 2 3" xfId="3232"/>
    <cellStyle name="標準 8 2 2 4 2 2 3 2" xfId="9655"/>
    <cellStyle name="標準 8 2 2 4 2 2 3 2 2" xfId="22470"/>
    <cellStyle name="標準 8 2 2 4 2 2 3 3" xfId="16063"/>
    <cellStyle name="標準 8 2 2 4 2 2 4" xfId="5396"/>
    <cellStyle name="標準 8 2 2 4 2 2 4 2" xfId="11809"/>
    <cellStyle name="標準 8 2 2 4 2 2 4 2 2" xfId="24624"/>
    <cellStyle name="標準 8 2 2 4 2 2 4 3" xfId="18217"/>
    <cellStyle name="標準 8 2 2 4 2 2 5" xfId="7636"/>
    <cellStyle name="標準 8 2 2 4 2 2 5 2" xfId="20451"/>
    <cellStyle name="標準 8 2 2 4 2 2 6" xfId="14044"/>
    <cellStyle name="標準 8 2 2 4 2 3" xfId="1741"/>
    <cellStyle name="標準 8 2 2 4 2 3 2" xfId="3772"/>
    <cellStyle name="標準 8 2 2 4 2 3 2 2" xfId="10192"/>
    <cellStyle name="標準 8 2 2 4 2 3 2 2 2" xfId="23007"/>
    <cellStyle name="標準 8 2 2 4 2 3 2 3" xfId="16600"/>
    <cellStyle name="標準 8 2 2 4 2 3 3" xfId="5936"/>
    <cellStyle name="標準 8 2 2 4 2 3 3 2" xfId="12349"/>
    <cellStyle name="標準 8 2 2 4 2 3 3 2 2" xfId="25164"/>
    <cellStyle name="標準 8 2 2 4 2 3 3 3" xfId="18757"/>
    <cellStyle name="標準 8 2 2 4 2 3 4" xfId="8167"/>
    <cellStyle name="標準 8 2 2 4 2 3 4 2" xfId="20982"/>
    <cellStyle name="標準 8 2 2 4 2 3 5" xfId="14575"/>
    <cellStyle name="標準 8 2 2 4 2 4" xfId="2750"/>
    <cellStyle name="標準 8 2 2 4 2 4 2" xfId="9173"/>
    <cellStyle name="標準 8 2 2 4 2 4 2 2" xfId="21988"/>
    <cellStyle name="標準 8 2 2 4 2 4 3" xfId="15581"/>
    <cellStyle name="標準 8 2 2 4 2 5" xfId="4914"/>
    <cellStyle name="標準 8 2 2 4 2 5 2" xfId="11327"/>
    <cellStyle name="標準 8 2 2 4 2 5 2 2" xfId="24142"/>
    <cellStyle name="標準 8 2 2 4 2 5 3" xfId="17735"/>
    <cellStyle name="標準 8 2 2 4 2 6" xfId="6808"/>
    <cellStyle name="標準 8 2 2 4 2 6 2" xfId="19623"/>
    <cellStyle name="標準 8 2 2 4 2 7" xfId="13216"/>
    <cellStyle name="標準 8 2 2 4 3" xfId="1012"/>
    <cellStyle name="標準 8 2 2 4 3 2" xfId="2035"/>
    <cellStyle name="標準 8 2 2 4 3 2 2" xfId="4066"/>
    <cellStyle name="標準 8 2 2 4 3 2 2 2" xfId="10486"/>
    <cellStyle name="標準 8 2 2 4 3 2 2 2 2" xfId="23301"/>
    <cellStyle name="標準 8 2 2 4 3 2 2 3" xfId="16894"/>
    <cellStyle name="標準 8 2 2 4 3 2 3" xfId="6230"/>
    <cellStyle name="標準 8 2 2 4 3 2 3 2" xfId="12643"/>
    <cellStyle name="標準 8 2 2 4 3 2 3 2 2" xfId="25458"/>
    <cellStyle name="標準 8 2 2 4 3 2 3 3" xfId="19051"/>
    <cellStyle name="標準 8 2 2 4 3 2 4" xfId="8461"/>
    <cellStyle name="標準 8 2 2 4 3 2 4 2" xfId="21276"/>
    <cellStyle name="標準 8 2 2 4 3 2 5" xfId="14869"/>
    <cellStyle name="標準 8 2 2 4 3 3" xfId="3044"/>
    <cellStyle name="標準 8 2 2 4 3 3 2" xfId="9467"/>
    <cellStyle name="標準 8 2 2 4 3 3 2 2" xfId="22282"/>
    <cellStyle name="標準 8 2 2 4 3 3 3" xfId="15875"/>
    <cellStyle name="標準 8 2 2 4 3 4" xfId="5208"/>
    <cellStyle name="標準 8 2 2 4 3 4 2" xfId="11621"/>
    <cellStyle name="標準 8 2 2 4 3 4 2 2" xfId="24436"/>
    <cellStyle name="標準 8 2 2 4 3 4 3" xfId="18029"/>
    <cellStyle name="標準 8 2 2 4 3 5" xfId="7465"/>
    <cellStyle name="標準 8 2 2 4 3 5 2" xfId="20280"/>
    <cellStyle name="標準 8 2 2 4 3 6" xfId="13873"/>
    <cellStyle name="標準 8 2 2 4 4" xfId="1556"/>
    <cellStyle name="標準 8 2 2 4 4 2" xfId="3587"/>
    <cellStyle name="標準 8 2 2 4 4 2 2" xfId="10007"/>
    <cellStyle name="標準 8 2 2 4 4 2 2 2" xfId="22822"/>
    <cellStyle name="標準 8 2 2 4 4 2 3" xfId="16415"/>
    <cellStyle name="標準 8 2 2 4 4 3" xfId="5751"/>
    <cellStyle name="標準 8 2 2 4 4 3 2" xfId="12164"/>
    <cellStyle name="標準 8 2 2 4 4 3 2 2" xfId="24979"/>
    <cellStyle name="標準 8 2 2 4 4 3 3" xfId="18572"/>
    <cellStyle name="標準 8 2 2 4 4 4" xfId="7982"/>
    <cellStyle name="標準 8 2 2 4 4 4 2" xfId="20797"/>
    <cellStyle name="標準 8 2 2 4 4 5" xfId="14390"/>
    <cellStyle name="標準 8 2 2 4 5" xfId="2565"/>
    <cellStyle name="標準 8 2 2 4 5 2" xfId="8988"/>
    <cellStyle name="標準 8 2 2 4 5 2 2" xfId="21803"/>
    <cellStyle name="標準 8 2 2 4 5 3" xfId="15396"/>
    <cellStyle name="標準 8 2 2 4 6" xfId="4729"/>
    <cellStyle name="標準 8 2 2 4 6 2" xfId="11142"/>
    <cellStyle name="標準 8 2 2 4 6 2 2" xfId="23957"/>
    <cellStyle name="標準 8 2 2 4 6 3" xfId="17550"/>
    <cellStyle name="標準 8 2 2 4 7" xfId="6731"/>
    <cellStyle name="標準 8 2 2 4 7 2" xfId="19546"/>
    <cellStyle name="標準 8 2 2 4 8" xfId="13139"/>
    <cellStyle name="標準 8 2 2 5" xfId="263"/>
    <cellStyle name="標準 8 2 2 5 2" xfId="550"/>
    <cellStyle name="標準 8 2 2 5 2 2" xfId="1139"/>
    <cellStyle name="標準 8 2 2 5 2 2 2" xfId="2179"/>
    <cellStyle name="標準 8 2 2 5 2 2 2 2" xfId="4210"/>
    <cellStyle name="標準 8 2 2 5 2 2 2 2 2" xfId="10630"/>
    <cellStyle name="標準 8 2 2 5 2 2 2 2 2 2" xfId="23445"/>
    <cellStyle name="標準 8 2 2 5 2 2 2 2 3" xfId="17038"/>
    <cellStyle name="標準 8 2 2 5 2 2 2 3" xfId="6374"/>
    <cellStyle name="標準 8 2 2 5 2 2 2 3 2" xfId="12787"/>
    <cellStyle name="標準 8 2 2 5 2 2 2 3 2 2" xfId="25602"/>
    <cellStyle name="標準 8 2 2 5 2 2 2 3 3" xfId="19195"/>
    <cellStyle name="標準 8 2 2 5 2 2 2 4" xfId="8605"/>
    <cellStyle name="標準 8 2 2 5 2 2 2 4 2" xfId="21420"/>
    <cellStyle name="標準 8 2 2 5 2 2 2 5" xfId="15013"/>
    <cellStyle name="標準 8 2 2 5 2 2 3" xfId="3188"/>
    <cellStyle name="標準 8 2 2 5 2 2 3 2" xfId="9611"/>
    <cellStyle name="標準 8 2 2 5 2 2 3 2 2" xfId="22426"/>
    <cellStyle name="標準 8 2 2 5 2 2 3 3" xfId="16019"/>
    <cellStyle name="標準 8 2 2 5 2 2 4" xfId="5352"/>
    <cellStyle name="標準 8 2 2 5 2 2 4 2" xfId="11765"/>
    <cellStyle name="標準 8 2 2 5 2 2 4 2 2" xfId="24580"/>
    <cellStyle name="標準 8 2 2 5 2 2 4 3" xfId="18173"/>
    <cellStyle name="標準 8 2 2 5 2 2 5" xfId="7592"/>
    <cellStyle name="標準 8 2 2 5 2 2 5 2" xfId="20407"/>
    <cellStyle name="標準 8 2 2 5 2 2 6" xfId="14000"/>
    <cellStyle name="標準 8 2 2 5 2 3" xfId="1697"/>
    <cellStyle name="標準 8 2 2 5 2 3 2" xfId="3728"/>
    <cellStyle name="標準 8 2 2 5 2 3 2 2" xfId="10148"/>
    <cellStyle name="標準 8 2 2 5 2 3 2 2 2" xfId="22963"/>
    <cellStyle name="標準 8 2 2 5 2 3 2 3" xfId="16556"/>
    <cellStyle name="標準 8 2 2 5 2 3 3" xfId="5892"/>
    <cellStyle name="標準 8 2 2 5 2 3 3 2" xfId="12305"/>
    <cellStyle name="標準 8 2 2 5 2 3 3 2 2" xfId="25120"/>
    <cellStyle name="標準 8 2 2 5 2 3 3 3" xfId="18713"/>
    <cellStyle name="標準 8 2 2 5 2 3 4" xfId="8123"/>
    <cellStyle name="標準 8 2 2 5 2 3 4 2" xfId="20938"/>
    <cellStyle name="標準 8 2 2 5 2 3 5" xfId="14531"/>
    <cellStyle name="標準 8 2 2 5 2 4" xfId="2706"/>
    <cellStyle name="標準 8 2 2 5 2 4 2" xfId="9129"/>
    <cellStyle name="標準 8 2 2 5 2 4 2 2" xfId="21944"/>
    <cellStyle name="標準 8 2 2 5 2 4 3" xfId="15537"/>
    <cellStyle name="標準 8 2 2 5 2 5" xfId="4870"/>
    <cellStyle name="標準 8 2 2 5 2 5 2" xfId="11283"/>
    <cellStyle name="標準 8 2 2 5 2 5 2 2" xfId="24098"/>
    <cellStyle name="標準 8 2 2 5 2 5 3" xfId="17691"/>
    <cellStyle name="標準 8 2 2 5 2 6" xfId="7027"/>
    <cellStyle name="標準 8 2 2 5 2 6 2" xfId="19842"/>
    <cellStyle name="標準 8 2 2 5 2 7" xfId="13435"/>
    <cellStyle name="標準 8 2 2 5 3" xfId="969"/>
    <cellStyle name="標準 8 2 2 5 3 2" xfId="1991"/>
    <cellStyle name="標準 8 2 2 5 3 2 2" xfId="4022"/>
    <cellStyle name="標準 8 2 2 5 3 2 2 2" xfId="10442"/>
    <cellStyle name="標準 8 2 2 5 3 2 2 2 2" xfId="23257"/>
    <cellStyle name="標準 8 2 2 5 3 2 2 3" xfId="16850"/>
    <cellStyle name="標準 8 2 2 5 3 2 3" xfId="6186"/>
    <cellStyle name="標準 8 2 2 5 3 2 3 2" xfId="12599"/>
    <cellStyle name="標準 8 2 2 5 3 2 3 2 2" xfId="25414"/>
    <cellStyle name="標準 8 2 2 5 3 2 3 3" xfId="19007"/>
    <cellStyle name="標準 8 2 2 5 3 2 4" xfId="8417"/>
    <cellStyle name="標準 8 2 2 5 3 2 4 2" xfId="21232"/>
    <cellStyle name="標準 8 2 2 5 3 2 5" xfId="14825"/>
    <cellStyle name="標準 8 2 2 5 3 3" xfId="3000"/>
    <cellStyle name="標準 8 2 2 5 3 3 2" xfId="9423"/>
    <cellStyle name="標準 8 2 2 5 3 3 2 2" xfId="22238"/>
    <cellStyle name="標準 8 2 2 5 3 3 3" xfId="15831"/>
    <cellStyle name="標準 8 2 2 5 3 4" xfId="5164"/>
    <cellStyle name="標準 8 2 2 5 3 4 2" xfId="11577"/>
    <cellStyle name="標準 8 2 2 5 3 4 2 2" xfId="24392"/>
    <cellStyle name="標準 8 2 2 5 3 4 3" xfId="17985"/>
    <cellStyle name="標準 8 2 2 5 3 5" xfId="7422"/>
    <cellStyle name="標準 8 2 2 5 3 5 2" xfId="20237"/>
    <cellStyle name="標準 8 2 2 5 3 6" xfId="13830"/>
    <cellStyle name="標準 8 2 2 5 4" xfId="1511"/>
    <cellStyle name="標準 8 2 2 5 4 2" xfId="3543"/>
    <cellStyle name="標準 8 2 2 5 4 2 2" xfId="9963"/>
    <cellStyle name="標準 8 2 2 5 4 2 2 2" xfId="22778"/>
    <cellStyle name="標準 8 2 2 5 4 2 3" xfId="16371"/>
    <cellStyle name="標準 8 2 2 5 4 3" xfId="5707"/>
    <cellStyle name="標準 8 2 2 5 4 3 2" xfId="12120"/>
    <cellStyle name="標準 8 2 2 5 4 3 2 2" xfId="24935"/>
    <cellStyle name="標準 8 2 2 5 4 3 3" xfId="18528"/>
    <cellStyle name="標準 8 2 2 5 4 4" xfId="7938"/>
    <cellStyle name="標準 8 2 2 5 4 4 2" xfId="20753"/>
    <cellStyle name="標準 8 2 2 5 4 5" xfId="14346"/>
    <cellStyle name="標準 8 2 2 5 5" xfId="2521"/>
    <cellStyle name="標準 8 2 2 5 5 2" xfId="8944"/>
    <cellStyle name="標準 8 2 2 5 5 2 2" xfId="21759"/>
    <cellStyle name="標準 8 2 2 5 5 3" xfId="15352"/>
    <cellStyle name="標準 8 2 2 5 6" xfId="4685"/>
    <cellStyle name="標準 8 2 2 5 6 2" xfId="11098"/>
    <cellStyle name="標準 8 2 2 5 6 2 2" xfId="23913"/>
    <cellStyle name="標準 8 2 2 5 6 3" xfId="17506"/>
    <cellStyle name="標準 8 2 2 5 7" xfId="6763"/>
    <cellStyle name="標準 8 2 2 5 7 2" xfId="19578"/>
    <cellStyle name="標準 8 2 2 5 8" xfId="13171"/>
    <cellStyle name="標準 8 2 2 6" xfId="336"/>
    <cellStyle name="標準 8 2 2 6 2" xfId="932"/>
    <cellStyle name="標準 8 2 2 6 2 2" xfId="1954"/>
    <cellStyle name="標準 8 2 2 6 2 2 2" xfId="3985"/>
    <cellStyle name="標準 8 2 2 6 2 2 2 2" xfId="10405"/>
    <cellStyle name="標準 8 2 2 6 2 2 2 2 2" xfId="23220"/>
    <cellStyle name="標準 8 2 2 6 2 2 2 3" xfId="16813"/>
    <cellStyle name="標準 8 2 2 6 2 2 3" xfId="6149"/>
    <cellStyle name="標準 8 2 2 6 2 2 3 2" xfId="12562"/>
    <cellStyle name="標準 8 2 2 6 2 2 3 2 2" xfId="25377"/>
    <cellStyle name="標準 8 2 2 6 2 2 3 3" xfId="18970"/>
    <cellStyle name="標準 8 2 2 6 2 2 4" xfId="8380"/>
    <cellStyle name="標準 8 2 2 6 2 2 4 2" xfId="21195"/>
    <cellStyle name="標準 8 2 2 6 2 2 5" xfId="14788"/>
    <cellStyle name="標準 8 2 2 6 2 3" xfId="2963"/>
    <cellStyle name="標準 8 2 2 6 2 3 2" xfId="9386"/>
    <cellStyle name="標準 8 2 2 6 2 3 2 2" xfId="22201"/>
    <cellStyle name="標準 8 2 2 6 2 3 3" xfId="15794"/>
    <cellStyle name="標準 8 2 2 6 2 4" xfId="5127"/>
    <cellStyle name="標準 8 2 2 6 2 4 2" xfId="11540"/>
    <cellStyle name="標準 8 2 2 6 2 4 2 2" xfId="24355"/>
    <cellStyle name="標準 8 2 2 6 2 4 3" xfId="17948"/>
    <cellStyle name="標準 8 2 2 6 2 5" xfId="7385"/>
    <cellStyle name="標準 8 2 2 6 2 5 2" xfId="20200"/>
    <cellStyle name="標準 8 2 2 6 2 6" xfId="13793"/>
    <cellStyle name="標準 8 2 2 6 3" xfId="1475"/>
    <cellStyle name="標準 8 2 2 6 3 2" xfId="3507"/>
    <cellStyle name="標準 8 2 2 6 3 2 2" xfId="9927"/>
    <cellStyle name="標準 8 2 2 6 3 2 2 2" xfId="22742"/>
    <cellStyle name="標準 8 2 2 6 3 2 3" xfId="16335"/>
    <cellStyle name="標準 8 2 2 6 3 3" xfId="5671"/>
    <cellStyle name="標準 8 2 2 6 3 3 2" xfId="12084"/>
    <cellStyle name="標準 8 2 2 6 3 3 2 2" xfId="24899"/>
    <cellStyle name="標準 8 2 2 6 3 3 3" xfId="18492"/>
    <cellStyle name="標準 8 2 2 6 3 4" xfId="7902"/>
    <cellStyle name="標準 8 2 2 6 3 4 2" xfId="20717"/>
    <cellStyle name="標準 8 2 2 6 3 5" xfId="14310"/>
    <cellStyle name="標準 8 2 2 6 4" xfId="2485"/>
    <cellStyle name="標準 8 2 2 6 4 2" xfId="8908"/>
    <cellStyle name="標準 8 2 2 6 4 2 2" xfId="21723"/>
    <cellStyle name="標準 8 2 2 6 4 3" xfId="15316"/>
    <cellStyle name="標準 8 2 2 6 5" xfId="4649"/>
    <cellStyle name="標準 8 2 2 6 5 2" xfId="11062"/>
    <cellStyle name="標準 8 2 2 6 5 2 2" xfId="23877"/>
    <cellStyle name="標準 8 2 2 6 5 3" xfId="17470"/>
    <cellStyle name="標準 8 2 2 6 6" xfId="6827"/>
    <cellStyle name="標準 8 2 2 6 6 2" xfId="19642"/>
    <cellStyle name="標準 8 2 2 6 7" xfId="13235"/>
    <cellStyle name="標準 8 2 2 7" xfId="162"/>
    <cellStyle name="標準 8 2 2 7 2" xfId="1100"/>
    <cellStyle name="標準 8 2 2 7 2 2" xfId="2140"/>
    <cellStyle name="標準 8 2 2 7 2 2 2" xfId="4171"/>
    <cellStyle name="標準 8 2 2 7 2 2 2 2" xfId="10591"/>
    <cellStyle name="標準 8 2 2 7 2 2 2 2 2" xfId="23406"/>
    <cellStyle name="標準 8 2 2 7 2 2 2 3" xfId="16999"/>
    <cellStyle name="標準 8 2 2 7 2 2 3" xfId="6335"/>
    <cellStyle name="標準 8 2 2 7 2 2 3 2" xfId="12748"/>
    <cellStyle name="標準 8 2 2 7 2 2 3 2 2" xfId="25563"/>
    <cellStyle name="標準 8 2 2 7 2 2 3 3" xfId="19156"/>
    <cellStyle name="標準 8 2 2 7 2 2 4" xfId="8566"/>
    <cellStyle name="標準 8 2 2 7 2 2 4 2" xfId="21381"/>
    <cellStyle name="標準 8 2 2 7 2 2 5" xfId="14974"/>
    <cellStyle name="標準 8 2 2 7 2 3" xfId="3149"/>
    <cellStyle name="標準 8 2 2 7 2 3 2" xfId="9572"/>
    <cellStyle name="標準 8 2 2 7 2 3 2 2" xfId="22387"/>
    <cellStyle name="標準 8 2 2 7 2 3 3" xfId="15980"/>
    <cellStyle name="標準 8 2 2 7 2 4" xfId="5313"/>
    <cellStyle name="標準 8 2 2 7 2 4 2" xfId="11726"/>
    <cellStyle name="標準 8 2 2 7 2 4 2 2" xfId="24541"/>
    <cellStyle name="標準 8 2 2 7 2 4 3" xfId="18134"/>
    <cellStyle name="標準 8 2 2 7 2 5" xfId="7553"/>
    <cellStyle name="標準 8 2 2 7 2 5 2" xfId="20368"/>
    <cellStyle name="標準 8 2 2 7 2 6" xfId="13961"/>
    <cellStyle name="標準 8 2 2 7 3" xfId="1658"/>
    <cellStyle name="標準 8 2 2 7 3 2" xfId="3689"/>
    <cellStyle name="標準 8 2 2 7 3 2 2" xfId="10109"/>
    <cellStyle name="標準 8 2 2 7 3 2 2 2" xfId="22924"/>
    <cellStyle name="標準 8 2 2 7 3 2 3" xfId="16517"/>
    <cellStyle name="標準 8 2 2 7 3 3" xfId="5853"/>
    <cellStyle name="標準 8 2 2 7 3 3 2" xfId="12266"/>
    <cellStyle name="標準 8 2 2 7 3 3 2 2" xfId="25081"/>
    <cellStyle name="標準 8 2 2 7 3 3 3" xfId="18674"/>
    <cellStyle name="標準 8 2 2 7 3 4" xfId="8084"/>
    <cellStyle name="標準 8 2 2 7 3 4 2" xfId="20899"/>
    <cellStyle name="標準 8 2 2 7 3 5" xfId="14492"/>
    <cellStyle name="標準 8 2 2 7 4" xfId="2667"/>
    <cellStyle name="標準 8 2 2 7 4 2" xfId="9090"/>
    <cellStyle name="標準 8 2 2 7 4 2 2" xfId="21905"/>
    <cellStyle name="標準 8 2 2 7 4 3" xfId="15498"/>
    <cellStyle name="標準 8 2 2 7 5" xfId="4831"/>
    <cellStyle name="標準 8 2 2 7 5 2" xfId="11244"/>
    <cellStyle name="標準 8 2 2 7 5 2 2" xfId="24059"/>
    <cellStyle name="標準 8 2 2 7 5 3" xfId="17652"/>
    <cellStyle name="標準 8 2 2 7 6" xfId="6685"/>
    <cellStyle name="標準 8 2 2 7 6 2" xfId="19500"/>
    <cellStyle name="標準 8 2 2 7 7" xfId="13093"/>
    <cellStyle name="標準 8 2 2 8" xfId="761"/>
    <cellStyle name="標準 8 2 2 8 2" xfId="895"/>
    <cellStyle name="標準 8 2 2 8 2 2" xfId="1917"/>
    <cellStyle name="標準 8 2 2 8 2 2 2" xfId="3948"/>
    <cellStyle name="標準 8 2 2 8 2 2 2 2" xfId="10368"/>
    <cellStyle name="標準 8 2 2 8 2 2 2 2 2" xfId="23183"/>
    <cellStyle name="標準 8 2 2 8 2 2 2 3" xfId="16776"/>
    <cellStyle name="標準 8 2 2 8 2 2 3" xfId="6112"/>
    <cellStyle name="標準 8 2 2 8 2 2 3 2" xfId="12525"/>
    <cellStyle name="標準 8 2 2 8 2 2 3 2 2" xfId="25340"/>
    <cellStyle name="標準 8 2 2 8 2 2 3 3" xfId="18933"/>
    <cellStyle name="標準 8 2 2 8 2 2 4" xfId="8343"/>
    <cellStyle name="標準 8 2 2 8 2 2 4 2" xfId="21158"/>
    <cellStyle name="標準 8 2 2 8 2 2 5" xfId="14751"/>
    <cellStyle name="標準 8 2 2 8 2 3" xfId="2926"/>
    <cellStyle name="標準 8 2 2 8 2 3 2" xfId="9349"/>
    <cellStyle name="標準 8 2 2 8 2 3 2 2" xfId="22164"/>
    <cellStyle name="標準 8 2 2 8 2 3 3" xfId="15757"/>
    <cellStyle name="標準 8 2 2 8 2 4" xfId="5090"/>
    <cellStyle name="標準 8 2 2 8 2 4 2" xfId="11503"/>
    <cellStyle name="標準 8 2 2 8 2 4 2 2" xfId="24318"/>
    <cellStyle name="標準 8 2 2 8 2 4 3" xfId="17911"/>
    <cellStyle name="標準 8 2 2 8 2 5" xfId="7348"/>
    <cellStyle name="標準 8 2 2 8 2 5 2" xfId="20163"/>
    <cellStyle name="標準 8 2 2 8 2 6" xfId="13756"/>
    <cellStyle name="標準 8 2 2 8 3" xfId="1438"/>
    <cellStyle name="標準 8 2 2 8 3 2" xfId="3470"/>
    <cellStyle name="標準 8 2 2 8 3 2 2" xfId="9890"/>
    <cellStyle name="標準 8 2 2 8 3 2 2 2" xfId="22705"/>
    <cellStyle name="標準 8 2 2 8 3 2 3" xfId="16298"/>
    <cellStyle name="標準 8 2 2 8 3 3" xfId="5634"/>
    <cellStyle name="標準 8 2 2 8 3 3 2" xfId="12047"/>
    <cellStyle name="標準 8 2 2 8 3 3 2 2" xfId="24862"/>
    <cellStyle name="標準 8 2 2 8 3 3 3" xfId="18455"/>
    <cellStyle name="標準 8 2 2 8 3 4" xfId="7865"/>
    <cellStyle name="標準 8 2 2 8 3 4 2" xfId="20680"/>
    <cellStyle name="標準 8 2 2 8 3 5" xfId="14273"/>
    <cellStyle name="標準 8 2 2 8 4" xfId="2448"/>
    <cellStyle name="標準 8 2 2 8 4 2" xfId="8871"/>
    <cellStyle name="標準 8 2 2 8 4 2 2" xfId="21686"/>
    <cellStyle name="標準 8 2 2 8 4 3" xfId="15279"/>
    <cellStyle name="標準 8 2 2 8 5" xfId="4612"/>
    <cellStyle name="標準 8 2 2 8 5 2" xfId="11025"/>
    <cellStyle name="標準 8 2 2 8 5 2 2" xfId="23840"/>
    <cellStyle name="標準 8 2 2 8 5 3" xfId="17433"/>
    <cellStyle name="標準 8 2 2 8 6" xfId="7215"/>
    <cellStyle name="標準 8 2 2 8 6 2" xfId="20030"/>
    <cellStyle name="標準 8 2 2 8 7" xfId="13623"/>
    <cellStyle name="標準 8 2 2 9" xfId="807"/>
    <cellStyle name="標準 8 2 2 9 2" xfId="1267"/>
    <cellStyle name="標準 8 2 2 9 2 2" xfId="2307"/>
    <cellStyle name="標準 8 2 2 9 2 2 2" xfId="4338"/>
    <cellStyle name="標準 8 2 2 9 2 2 2 2" xfId="10758"/>
    <cellStyle name="標準 8 2 2 9 2 2 2 2 2" xfId="23573"/>
    <cellStyle name="標準 8 2 2 9 2 2 2 3" xfId="17166"/>
    <cellStyle name="標準 8 2 2 9 2 2 3" xfId="6502"/>
    <cellStyle name="標準 8 2 2 9 2 2 3 2" xfId="12915"/>
    <cellStyle name="標準 8 2 2 9 2 2 3 2 2" xfId="25730"/>
    <cellStyle name="標準 8 2 2 9 2 2 3 3" xfId="19323"/>
    <cellStyle name="標準 8 2 2 9 2 2 4" xfId="8733"/>
    <cellStyle name="標準 8 2 2 9 2 2 4 2" xfId="21548"/>
    <cellStyle name="標準 8 2 2 9 2 2 5" xfId="15141"/>
    <cellStyle name="標準 8 2 2 9 2 3" xfId="3316"/>
    <cellStyle name="標準 8 2 2 9 2 3 2" xfId="9739"/>
    <cellStyle name="標準 8 2 2 9 2 3 2 2" xfId="22554"/>
    <cellStyle name="標準 8 2 2 9 2 3 3" xfId="16147"/>
    <cellStyle name="標準 8 2 2 9 2 4" xfId="5480"/>
    <cellStyle name="標準 8 2 2 9 2 4 2" xfId="11893"/>
    <cellStyle name="標準 8 2 2 9 2 4 2 2" xfId="24708"/>
    <cellStyle name="標準 8 2 2 9 2 4 3" xfId="18301"/>
    <cellStyle name="標準 8 2 2 9 2 5" xfId="7720"/>
    <cellStyle name="標準 8 2 2 9 2 5 2" xfId="20535"/>
    <cellStyle name="標準 8 2 2 9 2 6" xfId="14128"/>
    <cellStyle name="標準 8 2 2 9 3" xfId="1825"/>
    <cellStyle name="標準 8 2 2 9 3 2" xfId="3856"/>
    <cellStyle name="標準 8 2 2 9 3 2 2" xfId="10276"/>
    <cellStyle name="標準 8 2 2 9 3 2 2 2" xfId="23091"/>
    <cellStyle name="標準 8 2 2 9 3 2 3" xfId="16684"/>
    <cellStyle name="標準 8 2 2 9 3 3" xfId="6020"/>
    <cellStyle name="標準 8 2 2 9 3 3 2" xfId="12433"/>
    <cellStyle name="標準 8 2 2 9 3 3 2 2" xfId="25248"/>
    <cellStyle name="標準 8 2 2 9 3 3 3" xfId="18841"/>
    <cellStyle name="標準 8 2 2 9 3 4" xfId="8251"/>
    <cellStyle name="標準 8 2 2 9 3 4 2" xfId="21066"/>
    <cellStyle name="標準 8 2 2 9 3 5" xfId="14659"/>
    <cellStyle name="標準 8 2 2 9 4" xfId="2834"/>
    <cellStyle name="標準 8 2 2 9 4 2" xfId="9257"/>
    <cellStyle name="標準 8 2 2 9 4 2 2" xfId="22072"/>
    <cellStyle name="標準 8 2 2 9 4 3" xfId="15665"/>
    <cellStyle name="標準 8 2 2 9 5" xfId="4998"/>
    <cellStyle name="標準 8 2 2 9 5 2" xfId="11411"/>
    <cellStyle name="標準 8 2 2 9 5 2 2" xfId="24226"/>
    <cellStyle name="標準 8 2 2 9 5 3" xfId="17819"/>
    <cellStyle name="標準 8 2 2 9 6" xfId="7260"/>
    <cellStyle name="標準 8 2 2 9 6 2" xfId="20075"/>
    <cellStyle name="標準 8 2 2 9 7" xfId="13668"/>
    <cellStyle name="標準 8 2 20" xfId="698"/>
    <cellStyle name="標準 8 2 20 2" xfId="4366"/>
    <cellStyle name="標準 8 2 20 2 2" xfId="10780"/>
    <cellStyle name="標準 8 2 20 2 2 2" xfId="23595"/>
    <cellStyle name="標準 8 2 20 2 3" xfId="17188"/>
    <cellStyle name="標準 8 2 20 3" xfId="5498"/>
    <cellStyle name="標準 8 2 20 3 2" xfId="11911"/>
    <cellStyle name="標準 8 2 20 3 2 2" xfId="24726"/>
    <cellStyle name="標準 8 2 20 3 3" xfId="18319"/>
    <cellStyle name="標準 8 2 20 4" xfId="7158"/>
    <cellStyle name="標準 8 2 20 4 2" xfId="19973"/>
    <cellStyle name="標準 8 2 20 5" xfId="13566"/>
    <cellStyle name="標準 8 2 21" xfId="2324"/>
    <cellStyle name="標準 8 2 21 2" xfId="8750"/>
    <cellStyle name="標準 8 2 21 2 2" xfId="21565"/>
    <cellStyle name="標準 8 2 21 3" xfId="15158"/>
    <cellStyle name="標準 8 2 22" xfId="4454"/>
    <cellStyle name="標準 8 2 22 2" xfId="10868"/>
    <cellStyle name="標準 8 2 22 2 2" xfId="23683"/>
    <cellStyle name="標準 8 2 22 3" xfId="17276"/>
    <cellStyle name="標準 8 2 23" xfId="666"/>
    <cellStyle name="標準 8 2 23 2" xfId="7128"/>
    <cellStyle name="標準 8 2 23 2 2" xfId="19943"/>
    <cellStyle name="標準 8 2 23 3" xfId="13536"/>
    <cellStyle name="標準 8 2 24" xfId="6519"/>
    <cellStyle name="標準 8 2 24 2" xfId="12932"/>
    <cellStyle name="標準 8 2 24 2 2" xfId="25747"/>
    <cellStyle name="標準 8 2 24 3" xfId="19340"/>
    <cellStyle name="標準 8 2 25" xfId="643"/>
    <cellStyle name="標準 8 2 25 2" xfId="7119"/>
    <cellStyle name="標準 8 2 25 2 2" xfId="19934"/>
    <cellStyle name="標準 8 2 25 3" xfId="13527"/>
    <cellStyle name="標準 8 2 26" xfId="6584"/>
    <cellStyle name="標準 8 2 26 2" xfId="12996"/>
    <cellStyle name="標準 8 2 26 2 2" xfId="25811"/>
    <cellStyle name="標準 8 2 26 3" xfId="19404"/>
    <cellStyle name="標準 8 2 27" xfId="106"/>
    <cellStyle name="標準 8 2 27 2" xfId="6657"/>
    <cellStyle name="標準 8 2 27 2 2" xfId="19472"/>
    <cellStyle name="標準 8 2 27 3" xfId="13065"/>
    <cellStyle name="標準 8 2 28" xfId="6634"/>
    <cellStyle name="標準 8 2 28 2" xfId="19450"/>
    <cellStyle name="標準 8 2 29" xfId="13056"/>
    <cellStyle name="標準 8 2 3" xfId="174"/>
    <cellStyle name="標準 8 2 3 10" xfId="858"/>
    <cellStyle name="標準 8 2 3 10 2" xfId="1876"/>
    <cellStyle name="標準 8 2 3 10 2 2" xfId="3907"/>
    <cellStyle name="標準 8 2 3 10 2 2 2" xfId="10327"/>
    <cellStyle name="標準 8 2 3 10 2 2 2 2" xfId="23142"/>
    <cellStyle name="標準 8 2 3 10 2 2 3" xfId="16735"/>
    <cellStyle name="標準 8 2 3 10 2 3" xfId="6071"/>
    <cellStyle name="標準 8 2 3 10 2 3 2" xfId="12484"/>
    <cellStyle name="標準 8 2 3 10 2 3 2 2" xfId="25299"/>
    <cellStyle name="標準 8 2 3 10 2 3 3" xfId="18892"/>
    <cellStyle name="標準 8 2 3 10 2 4" xfId="8302"/>
    <cellStyle name="標準 8 2 3 10 2 4 2" xfId="21117"/>
    <cellStyle name="標準 8 2 3 10 2 5" xfId="14710"/>
    <cellStyle name="標準 8 2 3 10 3" xfId="2885"/>
    <cellStyle name="標準 8 2 3 10 3 2" xfId="9308"/>
    <cellStyle name="標準 8 2 3 10 3 2 2" xfId="22123"/>
    <cellStyle name="標準 8 2 3 10 3 3" xfId="15716"/>
    <cellStyle name="標準 8 2 3 10 4" xfId="5049"/>
    <cellStyle name="標準 8 2 3 10 4 2" xfId="11462"/>
    <cellStyle name="標準 8 2 3 10 4 2 2" xfId="24277"/>
    <cellStyle name="標準 8 2 3 10 4 3" xfId="17870"/>
    <cellStyle name="標準 8 2 3 10 5" xfId="7311"/>
    <cellStyle name="標準 8 2 3 10 5 2" xfId="20126"/>
    <cellStyle name="標準 8 2 3 10 6" xfId="13719"/>
    <cellStyle name="標準 8 2 3 11" xfId="729"/>
    <cellStyle name="標準 8 2 3 11 2" xfId="1402"/>
    <cellStyle name="標準 8 2 3 11 2 2" xfId="3434"/>
    <cellStyle name="標準 8 2 3 11 2 2 2" xfId="9854"/>
    <cellStyle name="標準 8 2 3 11 2 2 2 2" xfId="22669"/>
    <cellStyle name="標準 8 2 3 11 2 2 3" xfId="16262"/>
    <cellStyle name="標準 8 2 3 11 2 3" xfId="5598"/>
    <cellStyle name="標準 8 2 3 11 2 3 2" xfId="12011"/>
    <cellStyle name="標準 8 2 3 11 2 3 2 2" xfId="24826"/>
    <cellStyle name="標準 8 2 3 11 2 3 3" xfId="18419"/>
    <cellStyle name="標準 8 2 3 11 2 4" xfId="7829"/>
    <cellStyle name="標準 8 2 3 11 2 4 2" xfId="20644"/>
    <cellStyle name="標準 8 2 3 11 2 5" xfId="14237"/>
    <cellStyle name="標準 8 2 3 11 3" xfId="2412"/>
    <cellStyle name="標準 8 2 3 11 3 2" xfId="8835"/>
    <cellStyle name="標準 8 2 3 11 3 2 2" xfId="21650"/>
    <cellStyle name="標準 8 2 3 11 3 3" xfId="15243"/>
    <cellStyle name="標準 8 2 3 11 4" xfId="4576"/>
    <cellStyle name="標準 8 2 3 11 4 2" xfId="10989"/>
    <cellStyle name="標準 8 2 3 11 4 2 2" xfId="23804"/>
    <cellStyle name="標準 8 2 3 11 4 3" xfId="17397"/>
    <cellStyle name="標準 8 2 3 11 5" xfId="7183"/>
    <cellStyle name="標準 8 2 3 11 5 2" xfId="19998"/>
    <cellStyle name="標準 8 2 3 11 6" xfId="13591"/>
    <cellStyle name="標準 8 2 3 12" xfId="1367"/>
    <cellStyle name="標準 8 2 3 12 2" xfId="3397"/>
    <cellStyle name="標準 8 2 3 12 2 2" xfId="9817"/>
    <cellStyle name="標準 8 2 3 12 2 2 2" xfId="22632"/>
    <cellStyle name="標準 8 2 3 12 2 3" xfId="16225"/>
    <cellStyle name="標準 8 2 3 12 3" xfId="5561"/>
    <cellStyle name="標準 8 2 3 12 3 2" xfId="11974"/>
    <cellStyle name="標準 8 2 3 12 3 2 2" xfId="24789"/>
    <cellStyle name="標準 8 2 3 12 3 3" xfId="18382"/>
    <cellStyle name="標準 8 2 3 12 4" xfId="7794"/>
    <cellStyle name="標準 8 2 3 12 4 2" xfId="20609"/>
    <cellStyle name="標準 8 2 3 12 5" xfId="14202"/>
    <cellStyle name="標準 8 2 3 13" xfId="2377"/>
    <cellStyle name="標準 8 2 3 13 2" xfId="8800"/>
    <cellStyle name="標準 8 2 3 13 2 2" xfId="21615"/>
    <cellStyle name="標準 8 2 3 13 3" xfId="15208"/>
    <cellStyle name="標準 8 2 3 14" xfId="4539"/>
    <cellStyle name="標準 8 2 3 14 2" xfId="10952"/>
    <cellStyle name="標準 8 2 3 14 2 2" xfId="23767"/>
    <cellStyle name="標準 8 2 3 14 3" xfId="17360"/>
    <cellStyle name="標準 8 2 3 15" xfId="694"/>
    <cellStyle name="標準 8 2 3 15 2" xfId="7154"/>
    <cellStyle name="標準 8 2 3 15 2 2" xfId="19969"/>
    <cellStyle name="標準 8 2 3 15 3" xfId="13562"/>
    <cellStyle name="標準 8 2 3 16" xfId="6546"/>
    <cellStyle name="標準 8 2 3 16 2" xfId="12959"/>
    <cellStyle name="標準 8 2 3 16 2 2" xfId="25774"/>
    <cellStyle name="標準 8 2 3 16 3" xfId="19367"/>
    <cellStyle name="標準 8 2 3 17" xfId="6595"/>
    <cellStyle name="標準 8 2 3 17 2" xfId="13007"/>
    <cellStyle name="標準 8 2 3 17 2 2" xfId="25822"/>
    <cellStyle name="標準 8 2 3 17 3" xfId="19415"/>
    <cellStyle name="標準 8 2 3 18" xfId="6694"/>
    <cellStyle name="標準 8 2 3 18 2" xfId="19509"/>
    <cellStyle name="標準 8 2 3 19" xfId="13102"/>
    <cellStyle name="標準 8 2 3 2" xfId="268"/>
    <cellStyle name="標準 8 2 3 2 2" xfId="608"/>
    <cellStyle name="標準 8 2 3 2 2 2" xfId="1208"/>
    <cellStyle name="標準 8 2 3 2 2 2 2" xfId="2248"/>
    <cellStyle name="標準 8 2 3 2 2 2 2 2" xfId="4279"/>
    <cellStyle name="標準 8 2 3 2 2 2 2 2 2" xfId="10699"/>
    <cellStyle name="標準 8 2 3 2 2 2 2 2 2 2" xfId="23514"/>
    <cellStyle name="標準 8 2 3 2 2 2 2 2 3" xfId="17107"/>
    <cellStyle name="標準 8 2 3 2 2 2 2 3" xfId="6443"/>
    <cellStyle name="標準 8 2 3 2 2 2 2 3 2" xfId="12856"/>
    <cellStyle name="標準 8 2 3 2 2 2 2 3 2 2" xfId="25671"/>
    <cellStyle name="標準 8 2 3 2 2 2 2 3 3" xfId="19264"/>
    <cellStyle name="標準 8 2 3 2 2 2 2 4" xfId="8674"/>
    <cellStyle name="標準 8 2 3 2 2 2 2 4 2" xfId="21489"/>
    <cellStyle name="標準 8 2 3 2 2 2 2 5" xfId="15082"/>
    <cellStyle name="標準 8 2 3 2 2 2 3" xfId="3257"/>
    <cellStyle name="標準 8 2 3 2 2 2 3 2" xfId="9680"/>
    <cellStyle name="標準 8 2 3 2 2 2 3 2 2" xfId="22495"/>
    <cellStyle name="標準 8 2 3 2 2 2 3 3" xfId="16088"/>
    <cellStyle name="標準 8 2 3 2 2 2 4" xfId="5421"/>
    <cellStyle name="標準 8 2 3 2 2 2 4 2" xfId="11834"/>
    <cellStyle name="標準 8 2 3 2 2 2 4 2 2" xfId="24649"/>
    <cellStyle name="標準 8 2 3 2 2 2 4 3" xfId="18242"/>
    <cellStyle name="標準 8 2 3 2 2 2 5" xfId="7661"/>
    <cellStyle name="標準 8 2 3 2 2 2 5 2" xfId="20476"/>
    <cellStyle name="標準 8 2 3 2 2 2 6" xfId="14069"/>
    <cellStyle name="標準 8 2 3 2 2 3" xfId="1766"/>
    <cellStyle name="標準 8 2 3 2 2 3 2" xfId="3797"/>
    <cellStyle name="標準 8 2 3 2 2 3 2 2" xfId="10217"/>
    <cellStyle name="標準 8 2 3 2 2 3 2 2 2" xfId="23032"/>
    <cellStyle name="標準 8 2 3 2 2 3 2 3" xfId="16625"/>
    <cellStyle name="標準 8 2 3 2 2 3 3" xfId="5961"/>
    <cellStyle name="標準 8 2 3 2 2 3 3 2" xfId="12374"/>
    <cellStyle name="標準 8 2 3 2 2 3 3 2 2" xfId="25189"/>
    <cellStyle name="標準 8 2 3 2 2 3 3 3" xfId="18782"/>
    <cellStyle name="標準 8 2 3 2 2 3 4" xfId="8192"/>
    <cellStyle name="標準 8 2 3 2 2 3 4 2" xfId="21007"/>
    <cellStyle name="標準 8 2 3 2 2 3 5" xfId="14600"/>
    <cellStyle name="標準 8 2 3 2 2 4" xfId="2775"/>
    <cellStyle name="標準 8 2 3 2 2 4 2" xfId="9198"/>
    <cellStyle name="標準 8 2 3 2 2 4 2 2" xfId="22013"/>
    <cellStyle name="標準 8 2 3 2 2 4 3" xfId="15606"/>
    <cellStyle name="標準 8 2 3 2 2 5" xfId="4939"/>
    <cellStyle name="標準 8 2 3 2 2 5 2" xfId="11352"/>
    <cellStyle name="標準 8 2 3 2 2 5 2 2" xfId="24167"/>
    <cellStyle name="標準 8 2 3 2 2 5 3" xfId="17760"/>
    <cellStyle name="標準 8 2 3 2 2 6" xfId="7085"/>
    <cellStyle name="標準 8 2 3 2 2 6 2" xfId="19900"/>
    <cellStyle name="標準 8 2 3 2 2 7" xfId="13493"/>
    <cellStyle name="標準 8 2 3 2 3" xfId="1030"/>
    <cellStyle name="標準 8 2 3 2 3 2" xfId="2060"/>
    <cellStyle name="標準 8 2 3 2 3 2 2" xfId="4091"/>
    <cellStyle name="標準 8 2 3 2 3 2 2 2" xfId="10511"/>
    <cellStyle name="標準 8 2 3 2 3 2 2 2 2" xfId="23326"/>
    <cellStyle name="標準 8 2 3 2 3 2 2 3" xfId="16919"/>
    <cellStyle name="標準 8 2 3 2 3 2 3" xfId="6255"/>
    <cellStyle name="標準 8 2 3 2 3 2 3 2" xfId="12668"/>
    <cellStyle name="標準 8 2 3 2 3 2 3 2 2" xfId="25483"/>
    <cellStyle name="標準 8 2 3 2 3 2 3 3" xfId="19076"/>
    <cellStyle name="標準 8 2 3 2 3 2 4" xfId="8486"/>
    <cellStyle name="標準 8 2 3 2 3 2 4 2" xfId="21301"/>
    <cellStyle name="標準 8 2 3 2 3 2 5" xfId="14894"/>
    <cellStyle name="標準 8 2 3 2 3 3" xfId="3069"/>
    <cellStyle name="標準 8 2 3 2 3 3 2" xfId="9492"/>
    <cellStyle name="標準 8 2 3 2 3 3 2 2" xfId="22307"/>
    <cellStyle name="標準 8 2 3 2 3 3 3" xfId="15900"/>
    <cellStyle name="標準 8 2 3 2 3 4" xfId="5233"/>
    <cellStyle name="標準 8 2 3 2 3 4 2" xfId="11646"/>
    <cellStyle name="標準 8 2 3 2 3 4 2 2" xfId="24461"/>
    <cellStyle name="標準 8 2 3 2 3 4 3" xfId="18054"/>
    <cellStyle name="標準 8 2 3 2 3 5" xfId="7483"/>
    <cellStyle name="標準 8 2 3 2 3 5 2" xfId="20298"/>
    <cellStyle name="標準 8 2 3 2 3 6" xfId="13891"/>
    <cellStyle name="標準 8 2 3 2 4" xfId="1581"/>
    <cellStyle name="標準 8 2 3 2 4 2" xfId="3612"/>
    <cellStyle name="標準 8 2 3 2 4 2 2" xfId="10032"/>
    <cellStyle name="標準 8 2 3 2 4 2 2 2" xfId="22847"/>
    <cellStyle name="標準 8 2 3 2 4 2 3" xfId="16440"/>
    <cellStyle name="標準 8 2 3 2 4 3" xfId="5776"/>
    <cellStyle name="標準 8 2 3 2 4 3 2" xfId="12189"/>
    <cellStyle name="標準 8 2 3 2 4 3 2 2" xfId="25004"/>
    <cellStyle name="標準 8 2 3 2 4 3 3" xfId="18597"/>
    <cellStyle name="標準 8 2 3 2 4 4" xfId="8007"/>
    <cellStyle name="標準 8 2 3 2 4 4 2" xfId="20822"/>
    <cellStyle name="標準 8 2 3 2 4 5" xfId="14415"/>
    <cellStyle name="標準 8 2 3 2 5" xfId="2590"/>
    <cellStyle name="標準 8 2 3 2 5 2" xfId="9013"/>
    <cellStyle name="標準 8 2 3 2 5 2 2" xfId="21828"/>
    <cellStyle name="標準 8 2 3 2 5 3" xfId="15421"/>
    <cellStyle name="標準 8 2 3 2 6" xfId="4754"/>
    <cellStyle name="標準 8 2 3 2 6 2" xfId="11167"/>
    <cellStyle name="標準 8 2 3 2 6 2 2" xfId="23982"/>
    <cellStyle name="標準 8 2 3 2 6 3" xfId="17575"/>
    <cellStyle name="標準 8 2 3 2 7" xfId="6623"/>
    <cellStyle name="標準 8 2 3 2 7 2" xfId="13034"/>
    <cellStyle name="標準 8 2 3 2 7 2 2" xfId="25849"/>
    <cellStyle name="標準 8 2 3 2 7 3" xfId="19442"/>
    <cellStyle name="標準 8 2 3 2 8" xfId="6768"/>
    <cellStyle name="標準 8 2 3 2 8 2" xfId="19583"/>
    <cellStyle name="標準 8 2 3 2 9" xfId="13176"/>
    <cellStyle name="標準 8 2 3 3" xfId="359"/>
    <cellStyle name="標準 8 2 3 3 2" xfId="627"/>
    <cellStyle name="標準 8 2 3 3 2 2" xfId="1238"/>
    <cellStyle name="標準 8 2 3 3 2 2 2" xfId="2278"/>
    <cellStyle name="標準 8 2 3 3 2 2 2 2" xfId="4309"/>
    <cellStyle name="標準 8 2 3 3 2 2 2 2 2" xfId="10729"/>
    <cellStyle name="標準 8 2 3 3 2 2 2 2 2 2" xfId="23544"/>
    <cellStyle name="標準 8 2 3 3 2 2 2 2 3" xfId="17137"/>
    <cellStyle name="標準 8 2 3 3 2 2 2 3" xfId="6473"/>
    <cellStyle name="標準 8 2 3 3 2 2 2 3 2" xfId="12886"/>
    <cellStyle name="標準 8 2 3 3 2 2 2 3 2 2" xfId="25701"/>
    <cellStyle name="標準 8 2 3 3 2 2 2 3 3" xfId="19294"/>
    <cellStyle name="標準 8 2 3 3 2 2 2 4" xfId="8704"/>
    <cellStyle name="標準 8 2 3 3 2 2 2 4 2" xfId="21519"/>
    <cellStyle name="標準 8 2 3 3 2 2 2 5" xfId="15112"/>
    <cellStyle name="標準 8 2 3 3 2 2 3" xfId="3287"/>
    <cellStyle name="標準 8 2 3 3 2 2 3 2" xfId="9710"/>
    <cellStyle name="標準 8 2 3 3 2 2 3 2 2" xfId="22525"/>
    <cellStyle name="標準 8 2 3 3 2 2 3 3" xfId="16118"/>
    <cellStyle name="標準 8 2 3 3 2 2 4" xfId="5451"/>
    <cellStyle name="標準 8 2 3 3 2 2 4 2" xfId="11864"/>
    <cellStyle name="標準 8 2 3 3 2 2 4 2 2" xfId="24679"/>
    <cellStyle name="標準 8 2 3 3 2 2 4 3" xfId="18272"/>
    <cellStyle name="標準 8 2 3 3 2 2 5" xfId="7691"/>
    <cellStyle name="標準 8 2 3 3 2 2 5 2" xfId="20506"/>
    <cellStyle name="標準 8 2 3 3 2 2 6" xfId="14099"/>
    <cellStyle name="標準 8 2 3 3 2 3" xfId="1796"/>
    <cellStyle name="標準 8 2 3 3 2 3 2" xfId="3827"/>
    <cellStyle name="標準 8 2 3 3 2 3 2 2" xfId="10247"/>
    <cellStyle name="標準 8 2 3 3 2 3 2 2 2" xfId="23062"/>
    <cellStyle name="標準 8 2 3 3 2 3 2 3" xfId="16655"/>
    <cellStyle name="標準 8 2 3 3 2 3 3" xfId="5991"/>
    <cellStyle name="標準 8 2 3 3 2 3 3 2" xfId="12404"/>
    <cellStyle name="標準 8 2 3 3 2 3 3 2 2" xfId="25219"/>
    <cellStyle name="標準 8 2 3 3 2 3 3 3" xfId="18812"/>
    <cellStyle name="標準 8 2 3 3 2 3 4" xfId="8222"/>
    <cellStyle name="標準 8 2 3 3 2 3 4 2" xfId="21037"/>
    <cellStyle name="標準 8 2 3 3 2 3 5" xfId="14630"/>
    <cellStyle name="標準 8 2 3 3 2 4" xfId="2805"/>
    <cellStyle name="標準 8 2 3 3 2 4 2" xfId="9228"/>
    <cellStyle name="標準 8 2 3 3 2 4 2 2" xfId="22043"/>
    <cellStyle name="標準 8 2 3 3 2 4 3" xfId="15636"/>
    <cellStyle name="標準 8 2 3 3 2 5" xfId="4969"/>
    <cellStyle name="標準 8 2 3 3 2 5 2" xfId="11382"/>
    <cellStyle name="標準 8 2 3 3 2 5 2 2" xfId="24197"/>
    <cellStyle name="標準 8 2 3 3 2 5 3" xfId="17790"/>
    <cellStyle name="標準 8 2 3 3 2 6" xfId="7104"/>
    <cellStyle name="標準 8 2 3 3 2 6 2" xfId="19919"/>
    <cellStyle name="標準 8 2 3 3 2 7" xfId="13512"/>
    <cellStyle name="標準 8 2 3 3 3" xfId="1050"/>
    <cellStyle name="標準 8 2 3 3 3 2" xfId="2090"/>
    <cellStyle name="標準 8 2 3 3 3 2 2" xfId="4121"/>
    <cellStyle name="標準 8 2 3 3 3 2 2 2" xfId="10541"/>
    <cellStyle name="標準 8 2 3 3 3 2 2 2 2" xfId="23356"/>
    <cellStyle name="標準 8 2 3 3 3 2 2 3" xfId="16949"/>
    <cellStyle name="標準 8 2 3 3 3 2 3" xfId="6285"/>
    <cellStyle name="標準 8 2 3 3 3 2 3 2" xfId="12698"/>
    <cellStyle name="標準 8 2 3 3 3 2 3 2 2" xfId="25513"/>
    <cellStyle name="標準 8 2 3 3 3 2 3 3" xfId="19106"/>
    <cellStyle name="標準 8 2 3 3 3 2 4" xfId="8516"/>
    <cellStyle name="標準 8 2 3 3 3 2 4 2" xfId="21331"/>
    <cellStyle name="標準 8 2 3 3 3 2 5" xfId="14924"/>
    <cellStyle name="標準 8 2 3 3 3 3" xfId="3099"/>
    <cellStyle name="標準 8 2 3 3 3 3 2" xfId="9522"/>
    <cellStyle name="標準 8 2 3 3 3 3 2 2" xfId="22337"/>
    <cellStyle name="標準 8 2 3 3 3 3 3" xfId="15930"/>
    <cellStyle name="標準 8 2 3 3 3 4" xfId="5263"/>
    <cellStyle name="標準 8 2 3 3 3 4 2" xfId="11676"/>
    <cellStyle name="標準 8 2 3 3 3 4 2 2" xfId="24491"/>
    <cellStyle name="標準 8 2 3 3 3 4 3" xfId="18084"/>
    <cellStyle name="標準 8 2 3 3 3 5" xfId="7503"/>
    <cellStyle name="標準 8 2 3 3 3 5 2" xfId="20318"/>
    <cellStyle name="標準 8 2 3 3 3 6" xfId="13911"/>
    <cellStyle name="標準 8 2 3 3 4" xfId="1610"/>
    <cellStyle name="標準 8 2 3 3 4 2" xfId="3641"/>
    <cellStyle name="標準 8 2 3 3 4 2 2" xfId="10061"/>
    <cellStyle name="標準 8 2 3 3 4 2 2 2" xfId="22876"/>
    <cellStyle name="標準 8 2 3 3 4 2 3" xfId="16469"/>
    <cellStyle name="標準 8 2 3 3 4 3" xfId="5805"/>
    <cellStyle name="標準 8 2 3 3 4 3 2" xfId="12218"/>
    <cellStyle name="標準 8 2 3 3 4 3 2 2" xfId="25033"/>
    <cellStyle name="標準 8 2 3 3 4 3 3" xfId="18626"/>
    <cellStyle name="標準 8 2 3 3 4 4" xfId="8036"/>
    <cellStyle name="標準 8 2 3 3 4 4 2" xfId="20851"/>
    <cellStyle name="標準 8 2 3 3 4 5" xfId="14444"/>
    <cellStyle name="標準 8 2 3 3 5" xfId="2619"/>
    <cellStyle name="標準 8 2 3 3 5 2" xfId="9042"/>
    <cellStyle name="標準 8 2 3 3 5 2 2" xfId="21857"/>
    <cellStyle name="標準 8 2 3 3 5 3" xfId="15450"/>
    <cellStyle name="標準 8 2 3 3 6" xfId="4783"/>
    <cellStyle name="標準 8 2 3 3 6 2" xfId="11196"/>
    <cellStyle name="標準 8 2 3 3 6 2 2" xfId="24011"/>
    <cellStyle name="標準 8 2 3 3 6 3" xfId="17604"/>
    <cellStyle name="標準 8 2 3 3 7" xfId="6850"/>
    <cellStyle name="標準 8 2 3 3 7 2" xfId="19665"/>
    <cellStyle name="標準 8 2 3 3 8" xfId="13258"/>
    <cellStyle name="標準 8 2 3 4" xfId="455"/>
    <cellStyle name="標準 8 2 3 4 2" xfId="592"/>
    <cellStyle name="標準 8 2 3 4 2 2" xfId="1185"/>
    <cellStyle name="標準 8 2 3 4 2 2 2" xfId="2225"/>
    <cellStyle name="標準 8 2 3 4 2 2 2 2" xfId="4256"/>
    <cellStyle name="標準 8 2 3 4 2 2 2 2 2" xfId="10676"/>
    <cellStyle name="標準 8 2 3 4 2 2 2 2 2 2" xfId="23491"/>
    <cellStyle name="標準 8 2 3 4 2 2 2 2 3" xfId="17084"/>
    <cellStyle name="標準 8 2 3 4 2 2 2 3" xfId="6420"/>
    <cellStyle name="標準 8 2 3 4 2 2 2 3 2" xfId="12833"/>
    <cellStyle name="標準 8 2 3 4 2 2 2 3 2 2" xfId="25648"/>
    <cellStyle name="標準 8 2 3 4 2 2 2 3 3" xfId="19241"/>
    <cellStyle name="標準 8 2 3 4 2 2 2 4" xfId="8651"/>
    <cellStyle name="標準 8 2 3 4 2 2 2 4 2" xfId="21466"/>
    <cellStyle name="標準 8 2 3 4 2 2 2 5" xfId="15059"/>
    <cellStyle name="標準 8 2 3 4 2 2 3" xfId="3234"/>
    <cellStyle name="標準 8 2 3 4 2 2 3 2" xfId="9657"/>
    <cellStyle name="標準 8 2 3 4 2 2 3 2 2" xfId="22472"/>
    <cellStyle name="標準 8 2 3 4 2 2 3 3" xfId="16065"/>
    <cellStyle name="標準 8 2 3 4 2 2 4" xfId="5398"/>
    <cellStyle name="標準 8 2 3 4 2 2 4 2" xfId="11811"/>
    <cellStyle name="標準 8 2 3 4 2 2 4 2 2" xfId="24626"/>
    <cellStyle name="標準 8 2 3 4 2 2 4 3" xfId="18219"/>
    <cellStyle name="標準 8 2 3 4 2 2 5" xfId="7638"/>
    <cellStyle name="標準 8 2 3 4 2 2 5 2" xfId="20453"/>
    <cellStyle name="標準 8 2 3 4 2 2 6" xfId="14046"/>
    <cellStyle name="標準 8 2 3 4 2 3" xfId="1743"/>
    <cellStyle name="標準 8 2 3 4 2 3 2" xfId="3774"/>
    <cellStyle name="標準 8 2 3 4 2 3 2 2" xfId="10194"/>
    <cellStyle name="標準 8 2 3 4 2 3 2 2 2" xfId="23009"/>
    <cellStyle name="標準 8 2 3 4 2 3 2 3" xfId="16602"/>
    <cellStyle name="標準 8 2 3 4 2 3 3" xfId="5938"/>
    <cellStyle name="標準 8 2 3 4 2 3 3 2" xfId="12351"/>
    <cellStyle name="標準 8 2 3 4 2 3 3 2 2" xfId="25166"/>
    <cellStyle name="標準 8 2 3 4 2 3 3 3" xfId="18759"/>
    <cellStyle name="標準 8 2 3 4 2 3 4" xfId="8169"/>
    <cellStyle name="標準 8 2 3 4 2 3 4 2" xfId="20984"/>
    <cellStyle name="標準 8 2 3 4 2 3 5" xfId="14577"/>
    <cellStyle name="標準 8 2 3 4 2 4" xfId="2752"/>
    <cellStyle name="標準 8 2 3 4 2 4 2" xfId="9175"/>
    <cellStyle name="標準 8 2 3 4 2 4 2 2" xfId="21990"/>
    <cellStyle name="標準 8 2 3 4 2 4 3" xfId="15583"/>
    <cellStyle name="標準 8 2 3 4 2 5" xfId="4916"/>
    <cellStyle name="標準 8 2 3 4 2 5 2" xfId="11329"/>
    <cellStyle name="標準 8 2 3 4 2 5 2 2" xfId="24144"/>
    <cellStyle name="標準 8 2 3 4 2 5 3" xfId="17737"/>
    <cellStyle name="標準 8 2 3 4 2 6" xfId="7069"/>
    <cellStyle name="標準 8 2 3 4 2 6 2" xfId="19884"/>
    <cellStyle name="標準 8 2 3 4 2 7" xfId="13477"/>
    <cellStyle name="標準 8 2 3 4 3" xfId="1014"/>
    <cellStyle name="標準 8 2 3 4 3 2" xfId="2037"/>
    <cellStyle name="標準 8 2 3 4 3 2 2" xfId="4068"/>
    <cellStyle name="標準 8 2 3 4 3 2 2 2" xfId="10488"/>
    <cellStyle name="標準 8 2 3 4 3 2 2 2 2" xfId="23303"/>
    <cellStyle name="標準 8 2 3 4 3 2 2 3" xfId="16896"/>
    <cellStyle name="標準 8 2 3 4 3 2 3" xfId="6232"/>
    <cellStyle name="標準 8 2 3 4 3 2 3 2" xfId="12645"/>
    <cellStyle name="標準 8 2 3 4 3 2 3 2 2" xfId="25460"/>
    <cellStyle name="標準 8 2 3 4 3 2 3 3" xfId="19053"/>
    <cellStyle name="標準 8 2 3 4 3 2 4" xfId="8463"/>
    <cellStyle name="標準 8 2 3 4 3 2 4 2" xfId="21278"/>
    <cellStyle name="標準 8 2 3 4 3 2 5" xfId="14871"/>
    <cellStyle name="標準 8 2 3 4 3 3" xfId="3046"/>
    <cellStyle name="標準 8 2 3 4 3 3 2" xfId="9469"/>
    <cellStyle name="標準 8 2 3 4 3 3 2 2" xfId="22284"/>
    <cellStyle name="標準 8 2 3 4 3 3 3" xfId="15877"/>
    <cellStyle name="標準 8 2 3 4 3 4" xfId="5210"/>
    <cellStyle name="標準 8 2 3 4 3 4 2" xfId="11623"/>
    <cellStyle name="標準 8 2 3 4 3 4 2 2" xfId="24438"/>
    <cellStyle name="標準 8 2 3 4 3 4 3" xfId="18031"/>
    <cellStyle name="標準 8 2 3 4 3 5" xfId="7467"/>
    <cellStyle name="標準 8 2 3 4 3 5 2" xfId="20282"/>
    <cellStyle name="標準 8 2 3 4 3 6" xfId="13875"/>
    <cellStyle name="標準 8 2 3 4 4" xfId="1558"/>
    <cellStyle name="標準 8 2 3 4 4 2" xfId="3589"/>
    <cellStyle name="標準 8 2 3 4 4 2 2" xfId="10009"/>
    <cellStyle name="標準 8 2 3 4 4 2 2 2" xfId="22824"/>
    <cellStyle name="標準 8 2 3 4 4 2 3" xfId="16417"/>
    <cellStyle name="標準 8 2 3 4 4 3" xfId="5753"/>
    <cellStyle name="標準 8 2 3 4 4 3 2" xfId="12166"/>
    <cellStyle name="標準 8 2 3 4 4 3 2 2" xfId="24981"/>
    <cellStyle name="標準 8 2 3 4 4 3 3" xfId="18574"/>
    <cellStyle name="標準 8 2 3 4 4 4" xfId="7984"/>
    <cellStyle name="標準 8 2 3 4 4 4 2" xfId="20799"/>
    <cellStyle name="標準 8 2 3 4 4 5" xfId="14392"/>
    <cellStyle name="標準 8 2 3 4 5" xfId="2567"/>
    <cellStyle name="標準 8 2 3 4 5 2" xfId="8990"/>
    <cellStyle name="標準 8 2 3 4 5 2 2" xfId="21805"/>
    <cellStyle name="標準 8 2 3 4 5 3" xfId="15398"/>
    <cellStyle name="標準 8 2 3 4 6" xfId="4731"/>
    <cellStyle name="標準 8 2 3 4 6 2" xfId="11144"/>
    <cellStyle name="標準 8 2 3 4 6 2 2" xfId="23959"/>
    <cellStyle name="標準 8 2 3 4 6 3" xfId="17552"/>
    <cellStyle name="標準 8 2 3 4 7" xfId="6935"/>
    <cellStyle name="標準 8 2 3 4 7 2" xfId="19750"/>
    <cellStyle name="標準 8 2 3 4 8" xfId="13343"/>
    <cellStyle name="標準 8 2 3 5" xfId="481"/>
    <cellStyle name="標準 8 2 3 5 2" xfId="552"/>
    <cellStyle name="標準 8 2 3 5 2 2" xfId="1141"/>
    <cellStyle name="標準 8 2 3 5 2 2 2" xfId="2181"/>
    <cellStyle name="標準 8 2 3 5 2 2 2 2" xfId="4212"/>
    <cellStyle name="標準 8 2 3 5 2 2 2 2 2" xfId="10632"/>
    <cellStyle name="標準 8 2 3 5 2 2 2 2 2 2" xfId="23447"/>
    <cellStyle name="標準 8 2 3 5 2 2 2 2 3" xfId="17040"/>
    <cellStyle name="標準 8 2 3 5 2 2 2 3" xfId="6376"/>
    <cellStyle name="標準 8 2 3 5 2 2 2 3 2" xfId="12789"/>
    <cellStyle name="標準 8 2 3 5 2 2 2 3 2 2" xfId="25604"/>
    <cellStyle name="標準 8 2 3 5 2 2 2 3 3" xfId="19197"/>
    <cellStyle name="標準 8 2 3 5 2 2 2 4" xfId="8607"/>
    <cellStyle name="標準 8 2 3 5 2 2 2 4 2" xfId="21422"/>
    <cellStyle name="標準 8 2 3 5 2 2 2 5" xfId="15015"/>
    <cellStyle name="標準 8 2 3 5 2 2 3" xfId="3190"/>
    <cellStyle name="標準 8 2 3 5 2 2 3 2" xfId="9613"/>
    <cellStyle name="標準 8 2 3 5 2 2 3 2 2" xfId="22428"/>
    <cellStyle name="標準 8 2 3 5 2 2 3 3" xfId="16021"/>
    <cellStyle name="標準 8 2 3 5 2 2 4" xfId="5354"/>
    <cellStyle name="標準 8 2 3 5 2 2 4 2" xfId="11767"/>
    <cellStyle name="標準 8 2 3 5 2 2 4 2 2" xfId="24582"/>
    <cellStyle name="標準 8 2 3 5 2 2 4 3" xfId="18175"/>
    <cellStyle name="標準 8 2 3 5 2 2 5" xfId="7594"/>
    <cellStyle name="標準 8 2 3 5 2 2 5 2" xfId="20409"/>
    <cellStyle name="標準 8 2 3 5 2 2 6" xfId="14002"/>
    <cellStyle name="標準 8 2 3 5 2 3" xfId="1699"/>
    <cellStyle name="標準 8 2 3 5 2 3 2" xfId="3730"/>
    <cellStyle name="標準 8 2 3 5 2 3 2 2" xfId="10150"/>
    <cellStyle name="標準 8 2 3 5 2 3 2 2 2" xfId="22965"/>
    <cellStyle name="標準 8 2 3 5 2 3 2 3" xfId="16558"/>
    <cellStyle name="標準 8 2 3 5 2 3 3" xfId="5894"/>
    <cellStyle name="標準 8 2 3 5 2 3 3 2" xfId="12307"/>
    <cellStyle name="標準 8 2 3 5 2 3 3 2 2" xfId="25122"/>
    <cellStyle name="標準 8 2 3 5 2 3 3 3" xfId="18715"/>
    <cellStyle name="標準 8 2 3 5 2 3 4" xfId="8125"/>
    <cellStyle name="標準 8 2 3 5 2 3 4 2" xfId="20940"/>
    <cellStyle name="標準 8 2 3 5 2 3 5" xfId="14533"/>
    <cellStyle name="標準 8 2 3 5 2 4" xfId="2708"/>
    <cellStyle name="標準 8 2 3 5 2 4 2" xfId="9131"/>
    <cellStyle name="標準 8 2 3 5 2 4 2 2" xfId="21946"/>
    <cellStyle name="標準 8 2 3 5 2 4 3" xfId="15539"/>
    <cellStyle name="標準 8 2 3 5 2 5" xfId="4872"/>
    <cellStyle name="標準 8 2 3 5 2 5 2" xfId="11285"/>
    <cellStyle name="標準 8 2 3 5 2 5 2 2" xfId="24100"/>
    <cellStyle name="標準 8 2 3 5 2 5 3" xfId="17693"/>
    <cellStyle name="標準 8 2 3 5 2 6" xfId="7029"/>
    <cellStyle name="標準 8 2 3 5 2 6 2" xfId="19844"/>
    <cellStyle name="標準 8 2 3 5 2 7" xfId="13437"/>
    <cellStyle name="標準 8 2 3 5 3" xfId="971"/>
    <cellStyle name="標準 8 2 3 5 3 2" xfId="1993"/>
    <cellStyle name="標準 8 2 3 5 3 2 2" xfId="4024"/>
    <cellStyle name="標準 8 2 3 5 3 2 2 2" xfId="10444"/>
    <cellStyle name="標準 8 2 3 5 3 2 2 2 2" xfId="23259"/>
    <cellStyle name="標準 8 2 3 5 3 2 2 3" xfId="16852"/>
    <cellStyle name="標準 8 2 3 5 3 2 3" xfId="6188"/>
    <cellStyle name="標準 8 2 3 5 3 2 3 2" xfId="12601"/>
    <cellStyle name="標準 8 2 3 5 3 2 3 2 2" xfId="25416"/>
    <cellStyle name="標準 8 2 3 5 3 2 3 3" xfId="19009"/>
    <cellStyle name="標準 8 2 3 5 3 2 4" xfId="8419"/>
    <cellStyle name="標準 8 2 3 5 3 2 4 2" xfId="21234"/>
    <cellStyle name="標準 8 2 3 5 3 2 5" xfId="14827"/>
    <cellStyle name="標準 8 2 3 5 3 3" xfId="3002"/>
    <cellStyle name="標準 8 2 3 5 3 3 2" xfId="9425"/>
    <cellStyle name="標準 8 2 3 5 3 3 2 2" xfId="22240"/>
    <cellStyle name="標準 8 2 3 5 3 3 3" xfId="15833"/>
    <cellStyle name="標準 8 2 3 5 3 4" xfId="5166"/>
    <cellStyle name="標準 8 2 3 5 3 4 2" xfId="11579"/>
    <cellStyle name="標準 8 2 3 5 3 4 2 2" xfId="24394"/>
    <cellStyle name="標準 8 2 3 5 3 4 3" xfId="17987"/>
    <cellStyle name="標準 8 2 3 5 3 5" xfId="7424"/>
    <cellStyle name="標準 8 2 3 5 3 5 2" xfId="20239"/>
    <cellStyle name="標準 8 2 3 5 3 6" xfId="13832"/>
    <cellStyle name="標準 8 2 3 5 4" xfId="1513"/>
    <cellStyle name="標準 8 2 3 5 4 2" xfId="3545"/>
    <cellStyle name="標準 8 2 3 5 4 2 2" xfId="9965"/>
    <cellStyle name="標準 8 2 3 5 4 2 2 2" xfId="22780"/>
    <cellStyle name="標準 8 2 3 5 4 2 3" xfId="16373"/>
    <cellStyle name="標準 8 2 3 5 4 3" xfId="5709"/>
    <cellStyle name="標準 8 2 3 5 4 3 2" xfId="12122"/>
    <cellStyle name="標準 8 2 3 5 4 3 2 2" xfId="24937"/>
    <cellStyle name="標準 8 2 3 5 4 3 3" xfId="18530"/>
    <cellStyle name="標準 8 2 3 5 4 4" xfId="7940"/>
    <cellStyle name="標準 8 2 3 5 4 4 2" xfId="20755"/>
    <cellStyle name="標準 8 2 3 5 4 5" xfId="14348"/>
    <cellStyle name="標準 8 2 3 5 5" xfId="2523"/>
    <cellStyle name="標準 8 2 3 5 5 2" xfId="8946"/>
    <cellStyle name="標準 8 2 3 5 5 2 2" xfId="21761"/>
    <cellStyle name="標準 8 2 3 5 5 3" xfId="15354"/>
    <cellStyle name="標準 8 2 3 5 6" xfId="4687"/>
    <cellStyle name="標準 8 2 3 5 6 2" xfId="11100"/>
    <cellStyle name="標準 8 2 3 5 6 2 2" xfId="23915"/>
    <cellStyle name="標準 8 2 3 5 6 3" xfId="17508"/>
    <cellStyle name="標準 8 2 3 5 7" xfId="6958"/>
    <cellStyle name="標準 8 2 3 5 7 2" xfId="19773"/>
    <cellStyle name="標準 8 2 3 5 8" xfId="13366"/>
    <cellStyle name="標準 8 2 3 6" xfId="473"/>
    <cellStyle name="標準 8 2 3 6 2" xfId="934"/>
    <cellStyle name="標準 8 2 3 6 2 2" xfId="1956"/>
    <cellStyle name="標準 8 2 3 6 2 2 2" xfId="3987"/>
    <cellStyle name="標準 8 2 3 6 2 2 2 2" xfId="10407"/>
    <cellStyle name="標準 8 2 3 6 2 2 2 2 2" xfId="23222"/>
    <cellStyle name="標準 8 2 3 6 2 2 2 3" xfId="16815"/>
    <cellStyle name="標準 8 2 3 6 2 2 3" xfId="6151"/>
    <cellStyle name="標準 8 2 3 6 2 2 3 2" xfId="12564"/>
    <cellStyle name="標準 8 2 3 6 2 2 3 2 2" xfId="25379"/>
    <cellStyle name="標準 8 2 3 6 2 2 3 3" xfId="18972"/>
    <cellStyle name="標準 8 2 3 6 2 2 4" xfId="8382"/>
    <cellStyle name="標準 8 2 3 6 2 2 4 2" xfId="21197"/>
    <cellStyle name="標準 8 2 3 6 2 2 5" xfId="14790"/>
    <cellStyle name="標準 8 2 3 6 2 3" xfId="2965"/>
    <cellStyle name="標準 8 2 3 6 2 3 2" xfId="9388"/>
    <cellStyle name="標準 8 2 3 6 2 3 2 2" xfId="22203"/>
    <cellStyle name="標準 8 2 3 6 2 3 3" xfId="15796"/>
    <cellStyle name="標準 8 2 3 6 2 4" xfId="5129"/>
    <cellStyle name="標準 8 2 3 6 2 4 2" xfId="11542"/>
    <cellStyle name="標準 8 2 3 6 2 4 2 2" xfId="24357"/>
    <cellStyle name="標準 8 2 3 6 2 4 3" xfId="17950"/>
    <cellStyle name="標準 8 2 3 6 2 5" xfId="7387"/>
    <cellStyle name="標準 8 2 3 6 2 5 2" xfId="20202"/>
    <cellStyle name="標準 8 2 3 6 2 6" xfId="13795"/>
    <cellStyle name="標準 8 2 3 6 3" xfId="1477"/>
    <cellStyle name="標準 8 2 3 6 3 2" xfId="3509"/>
    <cellStyle name="標準 8 2 3 6 3 2 2" xfId="9929"/>
    <cellStyle name="標準 8 2 3 6 3 2 2 2" xfId="22744"/>
    <cellStyle name="標準 8 2 3 6 3 2 3" xfId="16337"/>
    <cellStyle name="標準 8 2 3 6 3 3" xfId="5673"/>
    <cellStyle name="標準 8 2 3 6 3 3 2" xfId="12086"/>
    <cellStyle name="標準 8 2 3 6 3 3 2 2" xfId="24901"/>
    <cellStyle name="標準 8 2 3 6 3 3 3" xfId="18494"/>
    <cellStyle name="標準 8 2 3 6 3 4" xfId="7904"/>
    <cellStyle name="標準 8 2 3 6 3 4 2" xfId="20719"/>
    <cellStyle name="標準 8 2 3 6 3 5" xfId="14312"/>
    <cellStyle name="標準 8 2 3 6 4" xfId="2487"/>
    <cellStyle name="標準 8 2 3 6 4 2" xfId="8910"/>
    <cellStyle name="標準 8 2 3 6 4 2 2" xfId="21725"/>
    <cellStyle name="標準 8 2 3 6 4 3" xfId="15318"/>
    <cellStyle name="標準 8 2 3 6 5" xfId="4651"/>
    <cellStyle name="標準 8 2 3 6 5 2" xfId="11064"/>
    <cellStyle name="標準 8 2 3 6 5 2 2" xfId="23879"/>
    <cellStyle name="標準 8 2 3 6 5 3" xfId="17472"/>
    <cellStyle name="標準 8 2 3 6 6" xfId="6952"/>
    <cellStyle name="標準 8 2 3 6 6 2" xfId="19767"/>
    <cellStyle name="標準 8 2 3 6 7" xfId="13360"/>
    <cellStyle name="標準 8 2 3 7" xfId="515"/>
    <cellStyle name="標準 8 2 3 7 2" xfId="1102"/>
    <cellStyle name="標準 8 2 3 7 2 2" xfId="2142"/>
    <cellStyle name="標準 8 2 3 7 2 2 2" xfId="4173"/>
    <cellStyle name="標準 8 2 3 7 2 2 2 2" xfId="10593"/>
    <cellStyle name="標準 8 2 3 7 2 2 2 2 2" xfId="23408"/>
    <cellStyle name="標準 8 2 3 7 2 2 2 3" xfId="17001"/>
    <cellStyle name="標準 8 2 3 7 2 2 3" xfId="6337"/>
    <cellStyle name="標準 8 2 3 7 2 2 3 2" xfId="12750"/>
    <cellStyle name="標準 8 2 3 7 2 2 3 2 2" xfId="25565"/>
    <cellStyle name="標準 8 2 3 7 2 2 3 3" xfId="19158"/>
    <cellStyle name="標準 8 2 3 7 2 2 4" xfId="8568"/>
    <cellStyle name="標準 8 2 3 7 2 2 4 2" xfId="21383"/>
    <cellStyle name="標準 8 2 3 7 2 2 5" xfId="14976"/>
    <cellStyle name="標準 8 2 3 7 2 3" xfId="3151"/>
    <cellStyle name="標準 8 2 3 7 2 3 2" xfId="9574"/>
    <cellStyle name="標準 8 2 3 7 2 3 2 2" xfId="22389"/>
    <cellStyle name="標準 8 2 3 7 2 3 3" xfId="15982"/>
    <cellStyle name="標準 8 2 3 7 2 4" xfId="5315"/>
    <cellStyle name="標準 8 2 3 7 2 4 2" xfId="11728"/>
    <cellStyle name="標準 8 2 3 7 2 4 2 2" xfId="24543"/>
    <cellStyle name="標準 8 2 3 7 2 4 3" xfId="18136"/>
    <cellStyle name="標準 8 2 3 7 2 5" xfId="7555"/>
    <cellStyle name="標準 8 2 3 7 2 5 2" xfId="20370"/>
    <cellStyle name="標準 8 2 3 7 2 6" xfId="13963"/>
    <cellStyle name="標準 8 2 3 7 3" xfId="1660"/>
    <cellStyle name="標準 8 2 3 7 3 2" xfId="3691"/>
    <cellStyle name="標準 8 2 3 7 3 2 2" xfId="10111"/>
    <cellStyle name="標準 8 2 3 7 3 2 2 2" xfId="22926"/>
    <cellStyle name="標準 8 2 3 7 3 2 3" xfId="16519"/>
    <cellStyle name="標準 8 2 3 7 3 3" xfId="5855"/>
    <cellStyle name="標準 8 2 3 7 3 3 2" xfId="12268"/>
    <cellStyle name="標準 8 2 3 7 3 3 2 2" xfId="25083"/>
    <cellStyle name="標準 8 2 3 7 3 3 3" xfId="18676"/>
    <cellStyle name="標準 8 2 3 7 3 4" xfId="8086"/>
    <cellStyle name="標準 8 2 3 7 3 4 2" xfId="20901"/>
    <cellStyle name="標準 8 2 3 7 3 5" xfId="14494"/>
    <cellStyle name="標準 8 2 3 7 4" xfId="2669"/>
    <cellStyle name="標準 8 2 3 7 4 2" xfId="9092"/>
    <cellStyle name="標準 8 2 3 7 4 2 2" xfId="21907"/>
    <cellStyle name="標準 8 2 3 7 4 3" xfId="15500"/>
    <cellStyle name="標準 8 2 3 7 5" xfId="4833"/>
    <cellStyle name="標準 8 2 3 7 5 2" xfId="11246"/>
    <cellStyle name="標準 8 2 3 7 5 2 2" xfId="24061"/>
    <cellStyle name="標準 8 2 3 7 5 3" xfId="17654"/>
    <cellStyle name="標準 8 2 3 7 6" xfId="6992"/>
    <cellStyle name="標準 8 2 3 7 6 2" xfId="19807"/>
    <cellStyle name="標準 8 2 3 7 7" xfId="13400"/>
    <cellStyle name="標準 8 2 3 8" xfId="763"/>
    <cellStyle name="標準 8 2 3 8 2" xfId="897"/>
    <cellStyle name="標準 8 2 3 8 2 2" xfId="1919"/>
    <cellStyle name="標準 8 2 3 8 2 2 2" xfId="3950"/>
    <cellStyle name="標準 8 2 3 8 2 2 2 2" xfId="10370"/>
    <cellStyle name="標準 8 2 3 8 2 2 2 2 2" xfId="23185"/>
    <cellStyle name="標準 8 2 3 8 2 2 2 3" xfId="16778"/>
    <cellStyle name="標準 8 2 3 8 2 2 3" xfId="6114"/>
    <cellStyle name="標準 8 2 3 8 2 2 3 2" xfId="12527"/>
    <cellStyle name="標準 8 2 3 8 2 2 3 2 2" xfId="25342"/>
    <cellStyle name="標準 8 2 3 8 2 2 3 3" xfId="18935"/>
    <cellStyle name="標準 8 2 3 8 2 2 4" xfId="8345"/>
    <cellStyle name="標準 8 2 3 8 2 2 4 2" xfId="21160"/>
    <cellStyle name="標準 8 2 3 8 2 2 5" xfId="14753"/>
    <cellStyle name="標準 8 2 3 8 2 3" xfId="2928"/>
    <cellStyle name="標準 8 2 3 8 2 3 2" xfId="9351"/>
    <cellStyle name="標準 8 2 3 8 2 3 2 2" xfId="22166"/>
    <cellStyle name="標準 8 2 3 8 2 3 3" xfId="15759"/>
    <cellStyle name="標準 8 2 3 8 2 4" xfId="5092"/>
    <cellStyle name="標準 8 2 3 8 2 4 2" xfId="11505"/>
    <cellStyle name="標準 8 2 3 8 2 4 2 2" xfId="24320"/>
    <cellStyle name="標準 8 2 3 8 2 4 3" xfId="17913"/>
    <cellStyle name="標準 8 2 3 8 2 5" xfId="7350"/>
    <cellStyle name="標準 8 2 3 8 2 5 2" xfId="20165"/>
    <cellStyle name="標準 8 2 3 8 2 6" xfId="13758"/>
    <cellStyle name="標準 8 2 3 8 3" xfId="1440"/>
    <cellStyle name="標準 8 2 3 8 3 2" xfId="3472"/>
    <cellStyle name="標準 8 2 3 8 3 2 2" xfId="9892"/>
    <cellStyle name="標準 8 2 3 8 3 2 2 2" xfId="22707"/>
    <cellStyle name="標準 8 2 3 8 3 2 3" xfId="16300"/>
    <cellStyle name="標準 8 2 3 8 3 3" xfId="5636"/>
    <cellStyle name="標準 8 2 3 8 3 3 2" xfId="12049"/>
    <cellStyle name="標準 8 2 3 8 3 3 2 2" xfId="24864"/>
    <cellStyle name="標準 8 2 3 8 3 3 3" xfId="18457"/>
    <cellStyle name="標準 8 2 3 8 3 4" xfId="7867"/>
    <cellStyle name="標準 8 2 3 8 3 4 2" xfId="20682"/>
    <cellStyle name="標準 8 2 3 8 3 5" xfId="14275"/>
    <cellStyle name="標準 8 2 3 8 4" xfId="2450"/>
    <cellStyle name="標準 8 2 3 8 4 2" xfId="8873"/>
    <cellStyle name="標準 8 2 3 8 4 2 2" xfId="21688"/>
    <cellStyle name="標準 8 2 3 8 4 3" xfId="15281"/>
    <cellStyle name="標準 8 2 3 8 5" xfId="4614"/>
    <cellStyle name="標準 8 2 3 8 5 2" xfId="11027"/>
    <cellStyle name="標準 8 2 3 8 5 2 2" xfId="23842"/>
    <cellStyle name="標準 8 2 3 8 5 3" xfId="17435"/>
    <cellStyle name="標準 8 2 3 8 6" xfId="7217"/>
    <cellStyle name="標準 8 2 3 8 6 2" xfId="20032"/>
    <cellStyle name="標準 8 2 3 8 7" xfId="13625"/>
    <cellStyle name="標準 8 2 3 9" xfId="808"/>
    <cellStyle name="標準 8 2 3 9 2" xfId="1268"/>
    <cellStyle name="標準 8 2 3 9 2 2" xfId="2308"/>
    <cellStyle name="標準 8 2 3 9 2 2 2" xfId="4339"/>
    <cellStyle name="標準 8 2 3 9 2 2 2 2" xfId="10759"/>
    <cellStyle name="標準 8 2 3 9 2 2 2 2 2" xfId="23574"/>
    <cellStyle name="標準 8 2 3 9 2 2 2 3" xfId="17167"/>
    <cellStyle name="標準 8 2 3 9 2 2 3" xfId="6503"/>
    <cellStyle name="標準 8 2 3 9 2 2 3 2" xfId="12916"/>
    <cellStyle name="標準 8 2 3 9 2 2 3 2 2" xfId="25731"/>
    <cellStyle name="標準 8 2 3 9 2 2 3 3" xfId="19324"/>
    <cellStyle name="標準 8 2 3 9 2 2 4" xfId="8734"/>
    <cellStyle name="標準 8 2 3 9 2 2 4 2" xfId="21549"/>
    <cellStyle name="標準 8 2 3 9 2 2 5" xfId="15142"/>
    <cellStyle name="標準 8 2 3 9 2 3" xfId="3317"/>
    <cellStyle name="標準 8 2 3 9 2 3 2" xfId="9740"/>
    <cellStyle name="標準 8 2 3 9 2 3 2 2" xfId="22555"/>
    <cellStyle name="標準 8 2 3 9 2 3 3" xfId="16148"/>
    <cellStyle name="標準 8 2 3 9 2 4" xfId="5481"/>
    <cellStyle name="標準 8 2 3 9 2 4 2" xfId="11894"/>
    <cellStyle name="標準 8 2 3 9 2 4 2 2" xfId="24709"/>
    <cellStyle name="標準 8 2 3 9 2 4 3" xfId="18302"/>
    <cellStyle name="標準 8 2 3 9 2 5" xfId="7721"/>
    <cellStyle name="標準 8 2 3 9 2 5 2" xfId="20536"/>
    <cellStyle name="標準 8 2 3 9 2 6" xfId="14129"/>
    <cellStyle name="標準 8 2 3 9 3" xfId="1826"/>
    <cellStyle name="標準 8 2 3 9 3 2" xfId="3857"/>
    <cellStyle name="標準 8 2 3 9 3 2 2" xfId="10277"/>
    <cellStyle name="標準 8 2 3 9 3 2 2 2" xfId="23092"/>
    <cellStyle name="標準 8 2 3 9 3 2 3" xfId="16685"/>
    <cellStyle name="標準 8 2 3 9 3 3" xfId="6021"/>
    <cellStyle name="標準 8 2 3 9 3 3 2" xfId="12434"/>
    <cellStyle name="標準 8 2 3 9 3 3 2 2" xfId="25249"/>
    <cellStyle name="標準 8 2 3 9 3 3 3" xfId="18842"/>
    <cellStyle name="標準 8 2 3 9 3 4" xfId="8252"/>
    <cellStyle name="標準 8 2 3 9 3 4 2" xfId="21067"/>
    <cellStyle name="標準 8 2 3 9 3 5" xfId="14660"/>
    <cellStyle name="標準 8 2 3 9 4" xfId="2835"/>
    <cellStyle name="標準 8 2 3 9 4 2" xfId="9258"/>
    <cellStyle name="標準 8 2 3 9 4 2 2" xfId="22073"/>
    <cellStyle name="標準 8 2 3 9 4 3" xfId="15666"/>
    <cellStyle name="標準 8 2 3 9 5" xfId="4999"/>
    <cellStyle name="標準 8 2 3 9 5 2" xfId="11412"/>
    <cellStyle name="標準 8 2 3 9 5 2 2" xfId="24227"/>
    <cellStyle name="標準 8 2 3 9 5 3" xfId="17820"/>
    <cellStyle name="標準 8 2 3 9 6" xfId="7261"/>
    <cellStyle name="標準 8 2 3 9 6 2" xfId="20076"/>
    <cellStyle name="標準 8 2 3 9 7" xfId="13669"/>
    <cellStyle name="標準 8 2 4" xfId="194"/>
    <cellStyle name="標準 8 2 4 10" xfId="2401"/>
    <cellStyle name="標準 8 2 4 10 2" xfId="8824"/>
    <cellStyle name="標準 8 2 4 10 2 2" xfId="21639"/>
    <cellStyle name="標準 8 2 4 10 3" xfId="15232"/>
    <cellStyle name="標準 8 2 4 11" xfId="4565"/>
    <cellStyle name="標準 8 2 4 11 2" xfId="10978"/>
    <cellStyle name="標準 8 2 4 11 2 2" xfId="23793"/>
    <cellStyle name="標準 8 2 4 11 3" xfId="17386"/>
    <cellStyle name="標準 8 2 4 12" xfId="6612"/>
    <cellStyle name="標準 8 2 4 12 2" xfId="13023"/>
    <cellStyle name="標準 8 2 4 12 2 2" xfId="25838"/>
    <cellStyle name="標準 8 2 4 12 3" xfId="19431"/>
    <cellStyle name="標準 8 2 4 13" xfId="6706"/>
    <cellStyle name="標準 8 2 4 13 2" xfId="19521"/>
    <cellStyle name="標準 8 2 4 14" xfId="13114"/>
    <cellStyle name="標準 8 2 4 2" xfId="284"/>
    <cellStyle name="標準 8 2 4 2 2" xfId="582"/>
    <cellStyle name="標準 8 2 4 2 2 2" xfId="1173"/>
    <cellStyle name="標準 8 2 4 2 2 2 2" xfId="2213"/>
    <cellStyle name="標準 8 2 4 2 2 2 2 2" xfId="4244"/>
    <cellStyle name="標準 8 2 4 2 2 2 2 2 2" xfId="10664"/>
    <cellStyle name="標準 8 2 4 2 2 2 2 2 2 2" xfId="23479"/>
    <cellStyle name="標準 8 2 4 2 2 2 2 2 3" xfId="17072"/>
    <cellStyle name="標準 8 2 4 2 2 2 2 3" xfId="6408"/>
    <cellStyle name="標準 8 2 4 2 2 2 2 3 2" xfId="12821"/>
    <cellStyle name="標準 8 2 4 2 2 2 2 3 2 2" xfId="25636"/>
    <cellStyle name="標準 8 2 4 2 2 2 2 3 3" xfId="19229"/>
    <cellStyle name="標準 8 2 4 2 2 2 2 4" xfId="8639"/>
    <cellStyle name="標準 8 2 4 2 2 2 2 4 2" xfId="21454"/>
    <cellStyle name="標準 8 2 4 2 2 2 2 5" xfId="15047"/>
    <cellStyle name="標準 8 2 4 2 2 2 3" xfId="3222"/>
    <cellStyle name="標準 8 2 4 2 2 2 3 2" xfId="9645"/>
    <cellStyle name="標準 8 2 4 2 2 2 3 2 2" xfId="22460"/>
    <cellStyle name="標準 8 2 4 2 2 2 3 3" xfId="16053"/>
    <cellStyle name="標準 8 2 4 2 2 2 4" xfId="5386"/>
    <cellStyle name="標準 8 2 4 2 2 2 4 2" xfId="11799"/>
    <cellStyle name="標準 8 2 4 2 2 2 4 2 2" xfId="24614"/>
    <cellStyle name="標準 8 2 4 2 2 2 4 3" xfId="18207"/>
    <cellStyle name="標準 8 2 4 2 2 2 5" xfId="7626"/>
    <cellStyle name="標準 8 2 4 2 2 2 5 2" xfId="20441"/>
    <cellStyle name="標準 8 2 4 2 2 2 6" xfId="14034"/>
    <cellStyle name="標準 8 2 4 2 2 3" xfId="1731"/>
    <cellStyle name="標準 8 2 4 2 2 3 2" xfId="3762"/>
    <cellStyle name="標準 8 2 4 2 2 3 2 2" xfId="10182"/>
    <cellStyle name="標準 8 2 4 2 2 3 2 2 2" xfId="22997"/>
    <cellStyle name="標準 8 2 4 2 2 3 2 3" xfId="16590"/>
    <cellStyle name="標準 8 2 4 2 2 3 3" xfId="5926"/>
    <cellStyle name="標準 8 2 4 2 2 3 3 2" xfId="12339"/>
    <cellStyle name="標準 8 2 4 2 2 3 3 2 2" xfId="25154"/>
    <cellStyle name="標準 8 2 4 2 2 3 3 3" xfId="18747"/>
    <cellStyle name="標準 8 2 4 2 2 3 4" xfId="8157"/>
    <cellStyle name="標準 8 2 4 2 2 3 4 2" xfId="20972"/>
    <cellStyle name="標準 8 2 4 2 2 3 5" xfId="14565"/>
    <cellStyle name="標準 8 2 4 2 2 4" xfId="2740"/>
    <cellStyle name="標準 8 2 4 2 2 4 2" xfId="9163"/>
    <cellStyle name="標準 8 2 4 2 2 4 2 2" xfId="21978"/>
    <cellStyle name="標準 8 2 4 2 2 4 3" xfId="15571"/>
    <cellStyle name="標準 8 2 4 2 2 5" xfId="4904"/>
    <cellStyle name="標準 8 2 4 2 2 5 2" xfId="11317"/>
    <cellStyle name="標準 8 2 4 2 2 5 2 2" xfId="24132"/>
    <cellStyle name="標準 8 2 4 2 2 5 3" xfId="17725"/>
    <cellStyle name="標準 8 2 4 2 2 6" xfId="7059"/>
    <cellStyle name="標準 8 2 4 2 2 6 2" xfId="19874"/>
    <cellStyle name="標準 8 2 4 2 2 7" xfId="13467"/>
    <cellStyle name="標準 8 2 4 2 3" xfId="1003"/>
    <cellStyle name="標準 8 2 4 2 3 2" xfId="2025"/>
    <cellStyle name="標準 8 2 4 2 3 2 2" xfId="4056"/>
    <cellStyle name="標準 8 2 4 2 3 2 2 2" xfId="10476"/>
    <cellStyle name="標準 8 2 4 2 3 2 2 2 2" xfId="23291"/>
    <cellStyle name="標準 8 2 4 2 3 2 2 3" xfId="16884"/>
    <cellStyle name="標準 8 2 4 2 3 2 3" xfId="6220"/>
    <cellStyle name="標準 8 2 4 2 3 2 3 2" xfId="12633"/>
    <cellStyle name="標準 8 2 4 2 3 2 3 2 2" xfId="25448"/>
    <cellStyle name="標準 8 2 4 2 3 2 3 3" xfId="19041"/>
    <cellStyle name="標準 8 2 4 2 3 2 4" xfId="8451"/>
    <cellStyle name="標準 8 2 4 2 3 2 4 2" xfId="21266"/>
    <cellStyle name="標準 8 2 4 2 3 2 5" xfId="14859"/>
    <cellStyle name="標準 8 2 4 2 3 3" xfId="3034"/>
    <cellStyle name="標準 8 2 4 2 3 3 2" xfId="9457"/>
    <cellStyle name="標準 8 2 4 2 3 3 2 2" xfId="22272"/>
    <cellStyle name="標準 8 2 4 2 3 3 3" xfId="15865"/>
    <cellStyle name="標準 8 2 4 2 3 4" xfId="5198"/>
    <cellStyle name="標準 8 2 4 2 3 4 2" xfId="11611"/>
    <cellStyle name="標準 8 2 4 2 3 4 2 2" xfId="24426"/>
    <cellStyle name="標準 8 2 4 2 3 4 3" xfId="18019"/>
    <cellStyle name="標準 8 2 4 2 3 5" xfId="7456"/>
    <cellStyle name="標準 8 2 4 2 3 5 2" xfId="20271"/>
    <cellStyle name="標準 8 2 4 2 3 6" xfId="13864"/>
    <cellStyle name="標準 8 2 4 2 4" xfId="1546"/>
    <cellStyle name="標準 8 2 4 2 4 2" xfId="3577"/>
    <cellStyle name="標準 8 2 4 2 4 2 2" xfId="9997"/>
    <cellStyle name="標準 8 2 4 2 4 2 2 2" xfId="22812"/>
    <cellStyle name="標準 8 2 4 2 4 2 3" xfId="16405"/>
    <cellStyle name="標準 8 2 4 2 4 3" xfId="5741"/>
    <cellStyle name="標準 8 2 4 2 4 3 2" xfId="12154"/>
    <cellStyle name="標準 8 2 4 2 4 3 2 2" xfId="24969"/>
    <cellStyle name="標準 8 2 4 2 4 3 3" xfId="18562"/>
    <cellStyle name="標準 8 2 4 2 4 4" xfId="7972"/>
    <cellStyle name="標準 8 2 4 2 4 4 2" xfId="20787"/>
    <cellStyle name="標準 8 2 4 2 4 5" xfId="14380"/>
    <cellStyle name="標準 8 2 4 2 5" xfId="2555"/>
    <cellStyle name="標準 8 2 4 2 5 2" xfId="8978"/>
    <cellStyle name="標準 8 2 4 2 5 2 2" xfId="21793"/>
    <cellStyle name="標準 8 2 4 2 5 3" xfId="15386"/>
    <cellStyle name="標準 8 2 4 2 6" xfId="4719"/>
    <cellStyle name="標準 8 2 4 2 6 2" xfId="11132"/>
    <cellStyle name="標準 8 2 4 2 6 2 2" xfId="23947"/>
    <cellStyle name="標準 8 2 4 2 6 3" xfId="17540"/>
    <cellStyle name="標準 8 2 4 2 7" xfId="6783"/>
    <cellStyle name="標準 8 2 4 2 7 2" xfId="19598"/>
    <cellStyle name="標準 8 2 4 2 8" xfId="13191"/>
    <cellStyle name="標準 8 2 4 3" xfId="158"/>
    <cellStyle name="標準 8 2 4 3 2" xfId="531"/>
    <cellStyle name="標準 8 2 4 3 2 2" xfId="1120"/>
    <cellStyle name="標準 8 2 4 3 2 2 2" xfId="2160"/>
    <cellStyle name="標準 8 2 4 3 2 2 2 2" xfId="4191"/>
    <cellStyle name="標準 8 2 4 3 2 2 2 2 2" xfId="10611"/>
    <cellStyle name="標準 8 2 4 3 2 2 2 2 2 2" xfId="23426"/>
    <cellStyle name="標準 8 2 4 3 2 2 2 2 3" xfId="17019"/>
    <cellStyle name="標準 8 2 4 3 2 2 2 3" xfId="6355"/>
    <cellStyle name="標準 8 2 4 3 2 2 2 3 2" xfId="12768"/>
    <cellStyle name="標準 8 2 4 3 2 2 2 3 2 2" xfId="25583"/>
    <cellStyle name="標準 8 2 4 3 2 2 2 3 3" xfId="19176"/>
    <cellStyle name="標準 8 2 4 3 2 2 2 4" xfId="8586"/>
    <cellStyle name="標準 8 2 4 3 2 2 2 4 2" xfId="21401"/>
    <cellStyle name="標準 8 2 4 3 2 2 2 5" xfId="14994"/>
    <cellStyle name="標準 8 2 4 3 2 2 3" xfId="3169"/>
    <cellStyle name="標準 8 2 4 3 2 2 3 2" xfId="9592"/>
    <cellStyle name="標準 8 2 4 3 2 2 3 2 2" xfId="22407"/>
    <cellStyle name="標準 8 2 4 3 2 2 3 3" xfId="16000"/>
    <cellStyle name="標準 8 2 4 3 2 2 4" xfId="5333"/>
    <cellStyle name="標準 8 2 4 3 2 2 4 2" xfId="11746"/>
    <cellStyle name="標準 8 2 4 3 2 2 4 2 2" xfId="24561"/>
    <cellStyle name="標準 8 2 4 3 2 2 4 3" xfId="18154"/>
    <cellStyle name="標準 8 2 4 3 2 2 5" xfId="7573"/>
    <cellStyle name="標準 8 2 4 3 2 2 5 2" xfId="20388"/>
    <cellStyle name="標準 8 2 4 3 2 2 6" xfId="13981"/>
    <cellStyle name="標準 8 2 4 3 2 3" xfId="1678"/>
    <cellStyle name="標準 8 2 4 3 2 3 2" xfId="3709"/>
    <cellStyle name="標準 8 2 4 3 2 3 2 2" xfId="10129"/>
    <cellStyle name="標準 8 2 4 3 2 3 2 2 2" xfId="22944"/>
    <cellStyle name="標準 8 2 4 3 2 3 2 3" xfId="16537"/>
    <cellStyle name="標準 8 2 4 3 2 3 3" xfId="5873"/>
    <cellStyle name="標準 8 2 4 3 2 3 3 2" xfId="12286"/>
    <cellStyle name="標準 8 2 4 3 2 3 3 2 2" xfId="25101"/>
    <cellStyle name="標準 8 2 4 3 2 3 3 3" xfId="18694"/>
    <cellStyle name="標準 8 2 4 3 2 3 4" xfId="8104"/>
    <cellStyle name="標準 8 2 4 3 2 3 4 2" xfId="20919"/>
    <cellStyle name="標準 8 2 4 3 2 3 5" xfId="14512"/>
    <cellStyle name="標準 8 2 4 3 2 4" xfId="2687"/>
    <cellStyle name="標準 8 2 4 3 2 4 2" xfId="9110"/>
    <cellStyle name="標準 8 2 4 3 2 4 2 2" xfId="21925"/>
    <cellStyle name="標準 8 2 4 3 2 4 3" xfId="15518"/>
    <cellStyle name="標準 8 2 4 3 2 5" xfId="4851"/>
    <cellStyle name="標準 8 2 4 3 2 5 2" xfId="11264"/>
    <cellStyle name="標準 8 2 4 3 2 5 2 2" xfId="24079"/>
    <cellStyle name="標準 8 2 4 3 2 5 3" xfId="17672"/>
    <cellStyle name="標準 8 2 4 3 2 6" xfId="7008"/>
    <cellStyle name="標準 8 2 4 3 2 6 2" xfId="19823"/>
    <cellStyle name="標準 8 2 4 3 2 7" xfId="13416"/>
    <cellStyle name="標準 8 2 4 3 3" xfId="957"/>
    <cellStyle name="標準 8 2 4 3 3 2" xfId="1979"/>
    <cellStyle name="標準 8 2 4 3 3 2 2" xfId="4010"/>
    <cellStyle name="標準 8 2 4 3 3 2 2 2" xfId="10430"/>
    <cellStyle name="標準 8 2 4 3 3 2 2 2 2" xfId="23245"/>
    <cellStyle name="標準 8 2 4 3 3 2 2 3" xfId="16838"/>
    <cellStyle name="標準 8 2 4 3 3 2 3" xfId="6174"/>
    <cellStyle name="標準 8 2 4 3 3 2 3 2" xfId="12587"/>
    <cellStyle name="標準 8 2 4 3 3 2 3 2 2" xfId="25402"/>
    <cellStyle name="標準 8 2 4 3 3 2 3 3" xfId="18995"/>
    <cellStyle name="標準 8 2 4 3 3 2 4" xfId="8405"/>
    <cellStyle name="標準 8 2 4 3 3 2 4 2" xfId="21220"/>
    <cellStyle name="標準 8 2 4 3 3 2 5" xfId="14813"/>
    <cellStyle name="標準 8 2 4 3 3 3" xfId="2988"/>
    <cellStyle name="標準 8 2 4 3 3 3 2" xfId="9411"/>
    <cellStyle name="標準 8 2 4 3 3 3 2 2" xfId="22226"/>
    <cellStyle name="標準 8 2 4 3 3 3 3" xfId="15819"/>
    <cellStyle name="標準 8 2 4 3 3 4" xfId="5152"/>
    <cellStyle name="標準 8 2 4 3 3 4 2" xfId="11565"/>
    <cellStyle name="標準 8 2 4 3 3 4 2 2" xfId="24380"/>
    <cellStyle name="標準 8 2 4 3 3 4 3" xfId="17973"/>
    <cellStyle name="標準 8 2 4 3 3 5" xfId="7410"/>
    <cellStyle name="標準 8 2 4 3 3 5 2" xfId="20225"/>
    <cellStyle name="標準 8 2 4 3 3 6" xfId="13818"/>
    <cellStyle name="標準 8 2 4 3 4" xfId="1500"/>
    <cellStyle name="標準 8 2 4 3 4 2" xfId="3532"/>
    <cellStyle name="標準 8 2 4 3 4 2 2" xfId="9952"/>
    <cellStyle name="標準 8 2 4 3 4 2 2 2" xfId="22767"/>
    <cellStyle name="標準 8 2 4 3 4 2 3" xfId="16360"/>
    <cellStyle name="標準 8 2 4 3 4 3" xfId="5696"/>
    <cellStyle name="標準 8 2 4 3 4 3 2" xfId="12109"/>
    <cellStyle name="標準 8 2 4 3 4 3 2 2" xfId="24924"/>
    <cellStyle name="標準 8 2 4 3 4 3 3" xfId="18517"/>
    <cellStyle name="標準 8 2 4 3 4 4" xfId="7927"/>
    <cellStyle name="標準 8 2 4 3 4 4 2" xfId="20742"/>
    <cellStyle name="標準 8 2 4 3 4 5" xfId="14335"/>
    <cellStyle name="標準 8 2 4 3 5" xfId="2510"/>
    <cellStyle name="標準 8 2 4 3 5 2" xfId="8933"/>
    <cellStyle name="標準 8 2 4 3 5 2 2" xfId="21748"/>
    <cellStyle name="標準 8 2 4 3 5 3" xfId="15341"/>
    <cellStyle name="標準 8 2 4 3 6" xfId="4674"/>
    <cellStyle name="標準 8 2 4 3 6 2" xfId="11087"/>
    <cellStyle name="標準 8 2 4 3 6 2 2" xfId="23902"/>
    <cellStyle name="標準 8 2 4 3 6 3" xfId="17495"/>
    <cellStyle name="標準 8 2 4 3 7" xfId="6683"/>
    <cellStyle name="標準 8 2 4 3 7 2" xfId="19498"/>
    <cellStyle name="標準 8 2 4 3 8" xfId="13091"/>
    <cellStyle name="標準 8 2 4 4" xfId="403"/>
    <cellStyle name="標準 8 2 4 4 2" xfId="923"/>
    <cellStyle name="標準 8 2 4 4 2 2" xfId="1945"/>
    <cellStyle name="標準 8 2 4 4 2 2 2" xfId="3976"/>
    <cellStyle name="標準 8 2 4 4 2 2 2 2" xfId="10396"/>
    <cellStyle name="標準 8 2 4 4 2 2 2 2 2" xfId="23211"/>
    <cellStyle name="標準 8 2 4 4 2 2 2 3" xfId="16804"/>
    <cellStyle name="標準 8 2 4 4 2 2 3" xfId="6140"/>
    <cellStyle name="標準 8 2 4 4 2 2 3 2" xfId="12553"/>
    <cellStyle name="標準 8 2 4 4 2 2 3 2 2" xfId="25368"/>
    <cellStyle name="標準 8 2 4 4 2 2 3 3" xfId="18961"/>
    <cellStyle name="標準 8 2 4 4 2 2 4" xfId="8371"/>
    <cellStyle name="標準 8 2 4 4 2 2 4 2" xfId="21186"/>
    <cellStyle name="標準 8 2 4 4 2 2 5" xfId="14779"/>
    <cellStyle name="標準 8 2 4 4 2 3" xfId="2954"/>
    <cellStyle name="標準 8 2 4 4 2 3 2" xfId="9377"/>
    <cellStyle name="標準 8 2 4 4 2 3 2 2" xfId="22192"/>
    <cellStyle name="標準 8 2 4 4 2 3 3" xfId="15785"/>
    <cellStyle name="標準 8 2 4 4 2 4" xfId="5118"/>
    <cellStyle name="標準 8 2 4 4 2 4 2" xfId="11531"/>
    <cellStyle name="標準 8 2 4 4 2 4 2 2" xfId="24346"/>
    <cellStyle name="標準 8 2 4 4 2 4 3" xfId="17939"/>
    <cellStyle name="標準 8 2 4 4 2 5" xfId="7376"/>
    <cellStyle name="標準 8 2 4 4 2 5 2" xfId="20191"/>
    <cellStyle name="標準 8 2 4 4 2 6" xfId="13784"/>
    <cellStyle name="標準 8 2 4 4 3" xfId="1466"/>
    <cellStyle name="標準 8 2 4 4 3 2" xfId="3498"/>
    <cellStyle name="標準 8 2 4 4 3 2 2" xfId="9918"/>
    <cellStyle name="標準 8 2 4 4 3 2 2 2" xfId="22733"/>
    <cellStyle name="標準 8 2 4 4 3 2 3" xfId="16326"/>
    <cellStyle name="標準 8 2 4 4 3 3" xfId="5662"/>
    <cellStyle name="標準 8 2 4 4 3 3 2" xfId="12075"/>
    <cellStyle name="標準 8 2 4 4 3 3 2 2" xfId="24890"/>
    <cellStyle name="標準 8 2 4 4 3 3 3" xfId="18483"/>
    <cellStyle name="標準 8 2 4 4 3 4" xfId="7893"/>
    <cellStyle name="標準 8 2 4 4 3 4 2" xfId="20708"/>
    <cellStyle name="標準 8 2 4 4 3 5" xfId="14301"/>
    <cellStyle name="標準 8 2 4 4 4" xfId="2476"/>
    <cellStyle name="標準 8 2 4 4 4 2" xfId="8899"/>
    <cellStyle name="標準 8 2 4 4 4 2 2" xfId="21714"/>
    <cellStyle name="標準 8 2 4 4 4 3" xfId="15307"/>
    <cellStyle name="標準 8 2 4 4 5" xfId="4640"/>
    <cellStyle name="標準 8 2 4 4 5 2" xfId="11053"/>
    <cellStyle name="標準 8 2 4 4 5 2 2" xfId="23868"/>
    <cellStyle name="標準 8 2 4 4 5 3" xfId="17461"/>
    <cellStyle name="標準 8 2 4 4 6" xfId="6889"/>
    <cellStyle name="標準 8 2 4 4 6 2" xfId="19704"/>
    <cellStyle name="標準 8 2 4 4 7" xfId="13297"/>
    <cellStyle name="標準 8 2 4 5" xfId="506"/>
    <cellStyle name="標準 8 2 4 5 2" xfId="1091"/>
    <cellStyle name="標準 8 2 4 5 2 2" xfId="2131"/>
    <cellStyle name="標準 8 2 4 5 2 2 2" xfId="4162"/>
    <cellStyle name="標準 8 2 4 5 2 2 2 2" xfId="10582"/>
    <cellStyle name="標準 8 2 4 5 2 2 2 2 2" xfId="23397"/>
    <cellStyle name="標準 8 2 4 5 2 2 2 3" xfId="16990"/>
    <cellStyle name="標準 8 2 4 5 2 2 3" xfId="6326"/>
    <cellStyle name="標準 8 2 4 5 2 2 3 2" xfId="12739"/>
    <cellStyle name="標準 8 2 4 5 2 2 3 2 2" xfId="25554"/>
    <cellStyle name="標準 8 2 4 5 2 2 3 3" xfId="19147"/>
    <cellStyle name="標準 8 2 4 5 2 2 4" xfId="8557"/>
    <cellStyle name="標準 8 2 4 5 2 2 4 2" xfId="21372"/>
    <cellStyle name="標準 8 2 4 5 2 2 5" xfId="14965"/>
    <cellStyle name="標準 8 2 4 5 2 3" xfId="3140"/>
    <cellStyle name="標準 8 2 4 5 2 3 2" xfId="9563"/>
    <cellStyle name="標準 8 2 4 5 2 3 2 2" xfId="22378"/>
    <cellStyle name="標準 8 2 4 5 2 3 3" xfId="15971"/>
    <cellStyle name="標準 8 2 4 5 2 4" xfId="5304"/>
    <cellStyle name="標準 8 2 4 5 2 4 2" xfId="11717"/>
    <cellStyle name="標準 8 2 4 5 2 4 2 2" xfId="24532"/>
    <cellStyle name="標準 8 2 4 5 2 4 3" xfId="18125"/>
    <cellStyle name="標準 8 2 4 5 2 5" xfId="7544"/>
    <cellStyle name="標準 8 2 4 5 2 5 2" xfId="20359"/>
    <cellStyle name="標準 8 2 4 5 2 6" xfId="13952"/>
    <cellStyle name="標準 8 2 4 5 3" xfId="1649"/>
    <cellStyle name="標準 8 2 4 5 3 2" xfId="3680"/>
    <cellStyle name="標準 8 2 4 5 3 2 2" xfId="10100"/>
    <cellStyle name="標準 8 2 4 5 3 2 2 2" xfId="22915"/>
    <cellStyle name="標準 8 2 4 5 3 2 3" xfId="16508"/>
    <cellStyle name="標準 8 2 4 5 3 3" xfId="5844"/>
    <cellStyle name="標準 8 2 4 5 3 3 2" xfId="12257"/>
    <cellStyle name="標準 8 2 4 5 3 3 2 2" xfId="25072"/>
    <cellStyle name="標準 8 2 4 5 3 3 3" xfId="18665"/>
    <cellStyle name="標準 8 2 4 5 3 4" xfId="8075"/>
    <cellStyle name="標準 8 2 4 5 3 4 2" xfId="20890"/>
    <cellStyle name="標準 8 2 4 5 3 5" xfId="14483"/>
    <cellStyle name="標準 8 2 4 5 4" xfId="2658"/>
    <cellStyle name="標準 8 2 4 5 4 2" xfId="9081"/>
    <cellStyle name="標準 8 2 4 5 4 2 2" xfId="21896"/>
    <cellStyle name="標準 8 2 4 5 4 3" xfId="15489"/>
    <cellStyle name="標準 8 2 4 5 5" xfId="4822"/>
    <cellStyle name="標準 8 2 4 5 5 2" xfId="11235"/>
    <cellStyle name="標準 8 2 4 5 5 2 2" xfId="24050"/>
    <cellStyle name="標準 8 2 4 5 5 3" xfId="17643"/>
    <cellStyle name="標準 8 2 4 5 6" xfId="6983"/>
    <cellStyle name="標準 8 2 4 5 6 2" xfId="19798"/>
    <cellStyle name="標準 8 2 4 5 7" xfId="13391"/>
    <cellStyle name="標準 8 2 4 6" xfId="734"/>
    <cellStyle name="標準 8 2 4 6 2" xfId="867"/>
    <cellStyle name="標準 8 2 4 6 2 2" xfId="1889"/>
    <cellStyle name="標準 8 2 4 6 2 2 2" xfId="3920"/>
    <cellStyle name="標準 8 2 4 6 2 2 2 2" xfId="10340"/>
    <cellStyle name="標準 8 2 4 6 2 2 2 2 2" xfId="23155"/>
    <cellStyle name="標準 8 2 4 6 2 2 2 3" xfId="16748"/>
    <cellStyle name="標準 8 2 4 6 2 2 3" xfId="6084"/>
    <cellStyle name="標準 8 2 4 6 2 2 3 2" xfId="12497"/>
    <cellStyle name="標準 8 2 4 6 2 2 3 2 2" xfId="25312"/>
    <cellStyle name="標準 8 2 4 6 2 2 3 3" xfId="18905"/>
    <cellStyle name="標準 8 2 4 6 2 2 4" xfId="8315"/>
    <cellStyle name="標準 8 2 4 6 2 2 4 2" xfId="21130"/>
    <cellStyle name="標準 8 2 4 6 2 2 5" xfId="14723"/>
    <cellStyle name="標準 8 2 4 6 2 3" xfId="2898"/>
    <cellStyle name="標準 8 2 4 6 2 3 2" xfId="9321"/>
    <cellStyle name="標準 8 2 4 6 2 3 2 2" xfId="22136"/>
    <cellStyle name="標準 8 2 4 6 2 3 3" xfId="15729"/>
    <cellStyle name="標準 8 2 4 6 2 4" xfId="5062"/>
    <cellStyle name="標準 8 2 4 6 2 4 2" xfId="11475"/>
    <cellStyle name="標準 8 2 4 6 2 4 2 2" xfId="24290"/>
    <cellStyle name="標準 8 2 4 6 2 4 3" xfId="17883"/>
    <cellStyle name="標準 8 2 4 6 2 5" xfId="7320"/>
    <cellStyle name="標準 8 2 4 6 2 5 2" xfId="20135"/>
    <cellStyle name="標準 8 2 4 6 2 6" xfId="13728"/>
    <cellStyle name="標準 8 2 4 6 3" xfId="1410"/>
    <cellStyle name="標準 8 2 4 6 3 2" xfId="3442"/>
    <cellStyle name="標準 8 2 4 6 3 2 2" xfId="9862"/>
    <cellStyle name="標準 8 2 4 6 3 2 2 2" xfId="22677"/>
    <cellStyle name="標準 8 2 4 6 3 2 3" xfId="16270"/>
    <cellStyle name="標準 8 2 4 6 3 3" xfId="5606"/>
    <cellStyle name="標準 8 2 4 6 3 3 2" xfId="12019"/>
    <cellStyle name="標準 8 2 4 6 3 3 2 2" xfId="24834"/>
    <cellStyle name="標準 8 2 4 6 3 3 3" xfId="18427"/>
    <cellStyle name="標準 8 2 4 6 3 4" xfId="7837"/>
    <cellStyle name="標準 8 2 4 6 3 4 2" xfId="20652"/>
    <cellStyle name="標準 8 2 4 6 3 5" xfId="14245"/>
    <cellStyle name="標準 8 2 4 6 4" xfId="2420"/>
    <cellStyle name="標準 8 2 4 6 4 2" xfId="8843"/>
    <cellStyle name="標準 8 2 4 6 4 2 2" xfId="21658"/>
    <cellStyle name="標準 8 2 4 6 4 3" xfId="15251"/>
    <cellStyle name="標準 8 2 4 6 5" xfId="4584"/>
    <cellStyle name="標準 8 2 4 6 5 2" xfId="10997"/>
    <cellStyle name="標準 8 2 4 6 5 2 2" xfId="23812"/>
    <cellStyle name="標準 8 2 4 6 5 3" xfId="17405"/>
    <cellStyle name="標準 8 2 4 6 6" xfId="7188"/>
    <cellStyle name="標準 8 2 4 6 6 2" xfId="20003"/>
    <cellStyle name="標準 8 2 4 6 7" xfId="13596"/>
    <cellStyle name="標準 8 2 4 7" xfId="809"/>
    <cellStyle name="標準 8 2 4 7 2" xfId="1269"/>
    <cellStyle name="標準 8 2 4 7 2 2" xfId="2309"/>
    <cellStyle name="標準 8 2 4 7 2 2 2" xfId="4340"/>
    <cellStyle name="標準 8 2 4 7 2 2 2 2" xfId="10760"/>
    <cellStyle name="標準 8 2 4 7 2 2 2 2 2" xfId="23575"/>
    <cellStyle name="標準 8 2 4 7 2 2 2 3" xfId="17168"/>
    <cellStyle name="標準 8 2 4 7 2 2 3" xfId="6504"/>
    <cellStyle name="標準 8 2 4 7 2 2 3 2" xfId="12917"/>
    <cellStyle name="標準 8 2 4 7 2 2 3 2 2" xfId="25732"/>
    <cellStyle name="標準 8 2 4 7 2 2 3 3" xfId="19325"/>
    <cellStyle name="標準 8 2 4 7 2 2 4" xfId="8735"/>
    <cellStyle name="標準 8 2 4 7 2 2 4 2" xfId="21550"/>
    <cellStyle name="標準 8 2 4 7 2 2 5" xfId="15143"/>
    <cellStyle name="標準 8 2 4 7 2 3" xfId="3318"/>
    <cellStyle name="標準 8 2 4 7 2 3 2" xfId="9741"/>
    <cellStyle name="標準 8 2 4 7 2 3 2 2" xfId="22556"/>
    <cellStyle name="標準 8 2 4 7 2 3 3" xfId="16149"/>
    <cellStyle name="標準 8 2 4 7 2 4" xfId="5482"/>
    <cellStyle name="標準 8 2 4 7 2 4 2" xfId="11895"/>
    <cellStyle name="標準 8 2 4 7 2 4 2 2" xfId="24710"/>
    <cellStyle name="標準 8 2 4 7 2 4 3" xfId="18303"/>
    <cellStyle name="標準 8 2 4 7 2 5" xfId="7722"/>
    <cellStyle name="標準 8 2 4 7 2 5 2" xfId="20537"/>
    <cellStyle name="標準 8 2 4 7 2 6" xfId="14130"/>
    <cellStyle name="標準 8 2 4 7 3" xfId="1827"/>
    <cellStyle name="標準 8 2 4 7 3 2" xfId="3858"/>
    <cellStyle name="標準 8 2 4 7 3 2 2" xfId="10278"/>
    <cellStyle name="標準 8 2 4 7 3 2 2 2" xfId="23093"/>
    <cellStyle name="標準 8 2 4 7 3 2 3" xfId="16686"/>
    <cellStyle name="標準 8 2 4 7 3 3" xfId="6022"/>
    <cellStyle name="標準 8 2 4 7 3 3 2" xfId="12435"/>
    <cellStyle name="標準 8 2 4 7 3 3 2 2" xfId="25250"/>
    <cellStyle name="標準 8 2 4 7 3 3 3" xfId="18843"/>
    <cellStyle name="標準 8 2 4 7 3 4" xfId="8253"/>
    <cellStyle name="標準 8 2 4 7 3 4 2" xfId="21068"/>
    <cellStyle name="標準 8 2 4 7 3 5" xfId="14661"/>
    <cellStyle name="標準 8 2 4 7 4" xfId="2836"/>
    <cellStyle name="標準 8 2 4 7 4 2" xfId="9259"/>
    <cellStyle name="標準 8 2 4 7 4 2 2" xfId="22074"/>
    <cellStyle name="標準 8 2 4 7 4 3" xfId="15667"/>
    <cellStyle name="標準 8 2 4 7 5" xfId="5000"/>
    <cellStyle name="標準 8 2 4 7 5 2" xfId="11413"/>
    <cellStyle name="標準 8 2 4 7 5 2 2" xfId="24228"/>
    <cellStyle name="標準 8 2 4 7 5 3" xfId="17821"/>
    <cellStyle name="標準 8 2 4 7 6" xfId="7262"/>
    <cellStyle name="標準 8 2 4 7 6 2" xfId="20077"/>
    <cellStyle name="標準 8 2 4 7 7" xfId="13670"/>
    <cellStyle name="標準 8 2 4 8" xfId="844"/>
    <cellStyle name="標準 8 2 4 8 2" xfId="1862"/>
    <cellStyle name="標準 8 2 4 8 2 2" xfId="3893"/>
    <cellStyle name="標準 8 2 4 8 2 2 2" xfId="10313"/>
    <cellStyle name="標準 8 2 4 8 2 2 2 2" xfId="23128"/>
    <cellStyle name="標準 8 2 4 8 2 2 3" xfId="16721"/>
    <cellStyle name="標準 8 2 4 8 2 3" xfId="6057"/>
    <cellStyle name="標準 8 2 4 8 2 3 2" xfId="12470"/>
    <cellStyle name="標準 8 2 4 8 2 3 2 2" xfId="25285"/>
    <cellStyle name="標準 8 2 4 8 2 3 3" xfId="18878"/>
    <cellStyle name="標準 8 2 4 8 2 4" xfId="8288"/>
    <cellStyle name="標準 8 2 4 8 2 4 2" xfId="21103"/>
    <cellStyle name="標準 8 2 4 8 2 5" xfId="14696"/>
    <cellStyle name="標準 8 2 4 8 3" xfId="2871"/>
    <cellStyle name="標準 8 2 4 8 3 2" xfId="9294"/>
    <cellStyle name="標準 8 2 4 8 3 2 2" xfId="22109"/>
    <cellStyle name="標準 8 2 4 8 3 3" xfId="15702"/>
    <cellStyle name="標準 8 2 4 8 4" xfId="5035"/>
    <cellStyle name="標準 8 2 4 8 4 2" xfId="11448"/>
    <cellStyle name="標準 8 2 4 8 4 2 2" xfId="24263"/>
    <cellStyle name="標準 8 2 4 8 4 3" xfId="17856"/>
    <cellStyle name="標準 8 2 4 8 5" xfId="7297"/>
    <cellStyle name="標準 8 2 4 8 5 2" xfId="20112"/>
    <cellStyle name="標準 8 2 4 8 6" xfId="13705"/>
    <cellStyle name="標準 8 2 4 9" xfId="1391"/>
    <cellStyle name="標準 8 2 4 9 2" xfId="3423"/>
    <cellStyle name="標準 8 2 4 9 2 2" xfId="9843"/>
    <cellStyle name="標準 8 2 4 9 2 2 2" xfId="22658"/>
    <cellStyle name="標準 8 2 4 9 2 3" xfId="16251"/>
    <cellStyle name="標準 8 2 4 9 3" xfId="5587"/>
    <cellStyle name="標準 8 2 4 9 3 2" xfId="12000"/>
    <cellStyle name="標準 8 2 4 9 3 2 2" xfId="24815"/>
    <cellStyle name="標準 8 2 4 9 3 3" xfId="18408"/>
    <cellStyle name="標準 8 2 4 9 4" xfId="7818"/>
    <cellStyle name="標準 8 2 4 9 4 2" xfId="20633"/>
    <cellStyle name="標準 8 2 4 9 5" xfId="14226"/>
    <cellStyle name="標準 8 2 5" xfId="224"/>
    <cellStyle name="標準 8 2 5 10" xfId="4560"/>
    <cellStyle name="標準 8 2 5 10 2" xfId="10973"/>
    <cellStyle name="標準 8 2 5 10 2 2" xfId="23788"/>
    <cellStyle name="標準 8 2 5 10 3" xfId="17381"/>
    <cellStyle name="標準 8 2 5 11" xfId="6730"/>
    <cellStyle name="標準 8 2 5 11 2" xfId="19545"/>
    <cellStyle name="標準 8 2 5 12" xfId="13138"/>
    <cellStyle name="標準 8 2 5 2" xfId="316"/>
    <cellStyle name="標準 8 2 5 2 2" xfId="575"/>
    <cellStyle name="標準 8 2 5 2 2 2" xfId="1165"/>
    <cellStyle name="標準 8 2 5 2 2 2 2" xfId="2205"/>
    <cellStyle name="標準 8 2 5 2 2 2 2 2" xfId="4236"/>
    <cellStyle name="標準 8 2 5 2 2 2 2 2 2" xfId="10656"/>
    <cellStyle name="標準 8 2 5 2 2 2 2 2 2 2" xfId="23471"/>
    <cellStyle name="標準 8 2 5 2 2 2 2 2 3" xfId="17064"/>
    <cellStyle name="標準 8 2 5 2 2 2 2 3" xfId="6400"/>
    <cellStyle name="標準 8 2 5 2 2 2 2 3 2" xfId="12813"/>
    <cellStyle name="標準 8 2 5 2 2 2 2 3 2 2" xfId="25628"/>
    <cellStyle name="標準 8 2 5 2 2 2 2 3 3" xfId="19221"/>
    <cellStyle name="標準 8 2 5 2 2 2 2 4" xfId="8631"/>
    <cellStyle name="標準 8 2 5 2 2 2 2 4 2" xfId="21446"/>
    <cellStyle name="標準 8 2 5 2 2 2 2 5" xfId="15039"/>
    <cellStyle name="標準 8 2 5 2 2 2 3" xfId="3214"/>
    <cellStyle name="標準 8 2 5 2 2 2 3 2" xfId="9637"/>
    <cellStyle name="標準 8 2 5 2 2 2 3 2 2" xfId="22452"/>
    <cellStyle name="標準 8 2 5 2 2 2 3 3" xfId="16045"/>
    <cellStyle name="標準 8 2 5 2 2 2 4" xfId="5378"/>
    <cellStyle name="標準 8 2 5 2 2 2 4 2" xfId="11791"/>
    <cellStyle name="標準 8 2 5 2 2 2 4 2 2" xfId="24606"/>
    <cellStyle name="標準 8 2 5 2 2 2 4 3" xfId="18199"/>
    <cellStyle name="標準 8 2 5 2 2 2 5" xfId="7618"/>
    <cellStyle name="標準 8 2 5 2 2 2 5 2" xfId="20433"/>
    <cellStyle name="標準 8 2 5 2 2 2 6" xfId="14026"/>
    <cellStyle name="標準 8 2 5 2 2 3" xfId="1723"/>
    <cellStyle name="標準 8 2 5 2 2 3 2" xfId="3754"/>
    <cellStyle name="標準 8 2 5 2 2 3 2 2" xfId="10174"/>
    <cellStyle name="標準 8 2 5 2 2 3 2 2 2" xfId="22989"/>
    <cellStyle name="標準 8 2 5 2 2 3 2 3" xfId="16582"/>
    <cellStyle name="標準 8 2 5 2 2 3 3" xfId="5918"/>
    <cellStyle name="標準 8 2 5 2 2 3 3 2" xfId="12331"/>
    <cellStyle name="標準 8 2 5 2 2 3 3 2 2" xfId="25146"/>
    <cellStyle name="標準 8 2 5 2 2 3 3 3" xfId="18739"/>
    <cellStyle name="標準 8 2 5 2 2 3 4" xfId="8149"/>
    <cellStyle name="標準 8 2 5 2 2 3 4 2" xfId="20964"/>
    <cellStyle name="標準 8 2 5 2 2 3 5" xfId="14557"/>
    <cellStyle name="標準 8 2 5 2 2 4" xfId="2732"/>
    <cellStyle name="標準 8 2 5 2 2 4 2" xfId="9155"/>
    <cellStyle name="標準 8 2 5 2 2 4 2 2" xfId="21970"/>
    <cellStyle name="標準 8 2 5 2 2 4 3" xfId="15563"/>
    <cellStyle name="標準 8 2 5 2 2 5" xfId="4896"/>
    <cellStyle name="標準 8 2 5 2 2 5 2" xfId="11309"/>
    <cellStyle name="標準 8 2 5 2 2 5 2 2" xfId="24124"/>
    <cellStyle name="標準 8 2 5 2 2 5 3" xfId="17717"/>
    <cellStyle name="標準 8 2 5 2 2 6" xfId="7052"/>
    <cellStyle name="標準 8 2 5 2 2 6 2" xfId="19867"/>
    <cellStyle name="標準 8 2 5 2 2 7" xfId="13460"/>
    <cellStyle name="標準 8 2 5 2 3" xfId="995"/>
    <cellStyle name="標準 8 2 5 2 3 2" xfId="2017"/>
    <cellStyle name="標準 8 2 5 2 3 2 2" xfId="4048"/>
    <cellStyle name="標準 8 2 5 2 3 2 2 2" xfId="10468"/>
    <cellStyle name="標準 8 2 5 2 3 2 2 2 2" xfId="23283"/>
    <cellStyle name="標準 8 2 5 2 3 2 2 3" xfId="16876"/>
    <cellStyle name="標準 8 2 5 2 3 2 3" xfId="6212"/>
    <cellStyle name="標準 8 2 5 2 3 2 3 2" xfId="12625"/>
    <cellStyle name="標準 8 2 5 2 3 2 3 2 2" xfId="25440"/>
    <cellStyle name="標準 8 2 5 2 3 2 3 3" xfId="19033"/>
    <cellStyle name="標準 8 2 5 2 3 2 4" xfId="8443"/>
    <cellStyle name="標準 8 2 5 2 3 2 4 2" xfId="21258"/>
    <cellStyle name="標準 8 2 5 2 3 2 5" xfId="14851"/>
    <cellStyle name="標準 8 2 5 2 3 3" xfId="3026"/>
    <cellStyle name="標準 8 2 5 2 3 3 2" xfId="9449"/>
    <cellStyle name="標準 8 2 5 2 3 3 2 2" xfId="22264"/>
    <cellStyle name="標準 8 2 5 2 3 3 3" xfId="15857"/>
    <cellStyle name="標準 8 2 5 2 3 4" xfId="5190"/>
    <cellStyle name="標準 8 2 5 2 3 4 2" xfId="11603"/>
    <cellStyle name="標準 8 2 5 2 3 4 2 2" xfId="24418"/>
    <cellStyle name="標準 8 2 5 2 3 4 3" xfId="18011"/>
    <cellStyle name="標準 8 2 5 2 3 5" xfId="7448"/>
    <cellStyle name="標準 8 2 5 2 3 5 2" xfId="20263"/>
    <cellStyle name="標準 8 2 5 2 3 6" xfId="13856"/>
    <cellStyle name="標準 8 2 5 2 4" xfId="1537"/>
    <cellStyle name="標準 8 2 5 2 4 2" xfId="3569"/>
    <cellStyle name="標準 8 2 5 2 4 2 2" xfId="9989"/>
    <cellStyle name="標準 8 2 5 2 4 2 2 2" xfId="22804"/>
    <cellStyle name="標準 8 2 5 2 4 2 3" xfId="16397"/>
    <cellStyle name="標準 8 2 5 2 4 3" xfId="5733"/>
    <cellStyle name="標準 8 2 5 2 4 3 2" xfId="12146"/>
    <cellStyle name="標準 8 2 5 2 4 3 2 2" xfId="24961"/>
    <cellStyle name="標準 8 2 5 2 4 3 3" xfId="18554"/>
    <cellStyle name="標準 8 2 5 2 4 4" xfId="7964"/>
    <cellStyle name="標準 8 2 5 2 4 4 2" xfId="20779"/>
    <cellStyle name="標準 8 2 5 2 4 5" xfId="14372"/>
    <cellStyle name="標準 8 2 5 2 5" xfId="2547"/>
    <cellStyle name="標準 8 2 5 2 5 2" xfId="8970"/>
    <cellStyle name="標準 8 2 5 2 5 2 2" xfId="21785"/>
    <cellStyle name="標準 8 2 5 2 5 3" xfId="15378"/>
    <cellStyle name="標準 8 2 5 2 6" xfId="4711"/>
    <cellStyle name="標準 8 2 5 2 6 2" xfId="11124"/>
    <cellStyle name="標準 8 2 5 2 6 2 2" xfId="23939"/>
    <cellStyle name="標準 8 2 5 2 6 3" xfId="17532"/>
    <cellStyle name="標準 8 2 5 2 7" xfId="6807"/>
    <cellStyle name="標準 8 2 5 2 7 2" xfId="19622"/>
    <cellStyle name="標準 8 2 5 2 8" xfId="13215"/>
    <cellStyle name="標準 8 2 5 3" xfId="168"/>
    <cellStyle name="標準 8 2 5 3 2" xfId="919"/>
    <cellStyle name="標準 8 2 5 3 2 2" xfId="1941"/>
    <cellStyle name="標準 8 2 5 3 2 2 2" xfId="3972"/>
    <cellStyle name="標準 8 2 5 3 2 2 2 2" xfId="10392"/>
    <cellStyle name="標準 8 2 5 3 2 2 2 2 2" xfId="23207"/>
    <cellStyle name="標準 8 2 5 3 2 2 2 3" xfId="16800"/>
    <cellStyle name="標準 8 2 5 3 2 2 3" xfId="6136"/>
    <cellStyle name="標準 8 2 5 3 2 2 3 2" xfId="12549"/>
    <cellStyle name="標準 8 2 5 3 2 2 3 2 2" xfId="25364"/>
    <cellStyle name="標準 8 2 5 3 2 2 3 3" xfId="18957"/>
    <cellStyle name="標準 8 2 5 3 2 2 4" xfId="8367"/>
    <cellStyle name="標準 8 2 5 3 2 2 4 2" xfId="21182"/>
    <cellStyle name="標準 8 2 5 3 2 2 5" xfId="14775"/>
    <cellStyle name="標準 8 2 5 3 2 3" xfId="2950"/>
    <cellStyle name="標準 8 2 5 3 2 3 2" xfId="9373"/>
    <cellStyle name="標準 8 2 5 3 2 3 2 2" xfId="22188"/>
    <cellStyle name="標準 8 2 5 3 2 3 3" xfId="15781"/>
    <cellStyle name="標準 8 2 5 3 2 4" xfId="5114"/>
    <cellStyle name="標準 8 2 5 3 2 4 2" xfId="11527"/>
    <cellStyle name="標準 8 2 5 3 2 4 2 2" xfId="24342"/>
    <cellStyle name="標準 8 2 5 3 2 4 3" xfId="17935"/>
    <cellStyle name="標準 8 2 5 3 2 5" xfId="7372"/>
    <cellStyle name="標準 8 2 5 3 2 5 2" xfId="20187"/>
    <cellStyle name="標準 8 2 5 3 2 6" xfId="13780"/>
    <cellStyle name="標準 8 2 5 3 3" xfId="1462"/>
    <cellStyle name="標準 8 2 5 3 3 2" xfId="3494"/>
    <cellStyle name="標準 8 2 5 3 3 2 2" xfId="9914"/>
    <cellStyle name="標準 8 2 5 3 3 2 2 2" xfId="22729"/>
    <cellStyle name="標準 8 2 5 3 3 2 3" xfId="16322"/>
    <cellStyle name="標準 8 2 5 3 3 3" xfId="5658"/>
    <cellStyle name="標準 8 2 5 3 3 3 2" xfId="12071"/>
    <cellStyle name="標準 8 2 5 3 3 3 2 2" xfId="24886"/>
    <cellStyle name="標準 8 2 5 3 3 3 3" xfId="18479"/>
    <cellStyle name="標準 8 2 5 3 3 4" xfId="7889"/>
    <cellStyle name="標準 8 2 5 3 3 4 2" xfId="20704"/>
    <cellStyle name="標準 8 2 5 3 3 5" xfId="14297"/>
    <cellStyle name="標準 8 2 5 3 4" xfId="2472"/>
    <cellStyle name="標準 8 2 5 3 4 2" xfId="8895"/>
    <cellStyle name="標準 8 2 5 3 4 2 2" xfId="21710"/>
    <cellStyle name="標準 8 2 5 3 4 3" xfId="15303"/>
    <cellStyle name="標準 8 2 5 3 5" xfId="4636"/>
    <cellStyle name="標準 8 2 5 3 5 2" xfId="11049"/>
    <cellStyle name="標準 8 2 5 3 5 2 2" xfId="23864"/>
    <cellStyle name="標準 8 2 5 3 5 3" xfId="17457"/>
    <cellStyle name="標準 8 2 5 3 6" xfId="6689"/>
    <cellStyle name="標準 8 2 5 3 6 2" xfId="19504"/>
    <cellStyle name="標準 8 2 5 3 7" xfId="13097"/>
    <cellStyle name="標準 8 2 5 4" xfId="502"/>
    <cellStyle name="標準 8 2 5 4 2" xfId="1087"/>
    <cellStyle name="標準 8 2 5 4 2 2" xfId="2127"/>
    <cellStyle name="標準 8 2 5 4 2 2 2" xfId="4158"/>
    <cellStyle name="標準 8 2 5 4 2 2 2 2" xfId="10578"/>
    <cellStyle name="標準 8 2 5 4 2 2 2 2 2" xfId="23393"/>
    <cellStyle name="標準 8 2 5 4 2 2 2 3" xfId="16986"/>
    <cellStyle name="標準 8 2 5 4 2 2 3" xfId="6322"/>
    <cellStyle name="標準 8 2 5 4 2 2 3 2" xfId="12735"/>
    <cellStyle name="標準 8 2 5 4 2 2 3 2 2" xfId="25550"/>
    <cellStyle name="標準 8 2 5 4 2 2 3 3" xfId="19143"/>
    <cellStyle name="標準 8 2 5 4 2 2 4" xfId="8553"/>
    <cellStyle name="標準 8 2 5 4 2 2 4 2" xfId="21368"/>
    <cellStyle name="標準 8 2 5 4 2 2 5" xfId="14961"/>
    <cellStyle name="標準 8 2 5 4 2 3" xfId="3136"/>
    <cellStyle name="標準 8 2 5 4 2 3 2" xfId="9559"/>
    <cellStyle name="標準 8 2 5 4 2 3 2 2" xfId="22374"/>
    <cellStyle name="標準 8 2 5 4 2 3 3" xfId="15967"/>
    <cellStyle name="標準 8 2 5 4 2 4" xfId="5300"/>
    <cellStyle name="標準 8 2 5 4 2 4 2" xfId="11713"/>
    <cellStyle name="標準 8 2 5 4 2 4 2 2" xfId="24528"/>
    <cellStyle name="標準 8 2 5 4 2 4 3" xfId="18121"/>
    <cellStyle name="標準 8 2 5 4 2 5" xfId="7540"/>
    <cellStyle name="標準 8 2 5 4 2 5 2" xfId="20355"/>
    <cellStyle name="標準 8 2 5 4 2 6" xfId="13948"/>
    <cellStyle name="標準 8 2 5 4 3" xfId="1645"/>
    <cellStyle name="標準 8 2 5 4 3 2" xfId="3676"/>
    <cellStyle name="標準 8 2 5 4 3 2 2" xfId="10096"/>
    <cellStyle name="標準 8 2 5 4 3 2 2 2" xfId="22911"/>
    <cellStyle name="標準 8 2 5 4 3 2 3" xfId="16504"/>
    <cellStyle name="標準 8 2 5 4 3 3" xfId="5840"/>
    <cellStyle name="標準 8 2 5 4 3 3 2" xfId="12253"/>
    <cellStyle name="標準 8 2 5 4 3 3 2 2" xfId="25068"/>
    <cellStyle name="標準 8 2 5 4 3 3 3" xfId="18661"/>
    <cellStyle name="標準 8 2 5 4 3 4" xfId="8071"/>
    <cellStyle name="標準 8 2 5 4 3 4 2" xfId="20886"/>
    <cellStyle name="標準 8 2 5 4 3 5" xfId="14479"/>
    <cellStyle name="標準 8 2 5 4 4" xfId="2654"/>
    <cellStyle name="標準 8 2 5 4 4 2" xfId="9077"/>
    <cellStyle name="標準 8 2 5 4 4 2 2" xfId="21892"/>
    <cellStyle name="標準 8 2 5 4 4 3" xfId="15485"/>
    <cellStyle name="標準 8 2 5 4 5" xfId="4818"/>
    <cellStyle name="標準 8 2 5 4 5 2" xfId="11231"/>
    <cellStyle name="標準 8 2 5 4 5 2 2" xfId="24046"/>
    <cellStyle name="標準 8 2 5 4 5 3" xfId="17639"/>
    <cellStyle name="標準 8 2 5 4 6" xfId="6979"/>
    <cellStyle name="標準 8 2 5 4 6 2" xfId="19794"/>
    <cellStyle name="標準 8 2 5 4 7" xfId="13387"/>
    <cellStyle name="標準 8 2 5 5" xfId="747"/>
    <cellStyle name="標準 8 2 5 5 2" xfId="880"/>
    <cellStyle name="標準 8 2 5 5 2 2" xfId="1902"/>
    <cellStyle name="標準 8 2 5 5 2 2 2" xfId="3933"/>
    <cellStyle name="標準 8 2 5 5 2 2 2 2" xfId="10353"/>
    <cellStyle name="標準 8 2 5 5 2 2 2 2 2" xfId="23168"/>
    <cellStyle name="標準 8 2 5 5 2 2 2 3" xfId="16761"/>
    <cellStyle name="標準 8 2 5 5 2 2 3" xfId="6097"/>
    <cellStyle name="標準 8 2 5 5 2 2 3 2" xfId="12510"/>
    <cellStyle name="標準 8 2 5 5 2 2 3 2 2" xfId="25325"/>
    <cellStyle name="標準 8 2 5 5 2 2 3 3" xfId="18918"/>
    <cellStyle name="標準 8 2 5 5 2 2 4" xfId="8328"/>
    <cellStyle name="標準 8 2 5 5 2 2 4 2" xfId="21143"/>
    <cellStyle name="標準 8 2 5 5 2 2 5" xfId="14736"/>
    <cellStyle name="標準 8 2 5 5 2 3" xfId="2911"/>
    <cellStyle name="標準 8 2 5 5 2 3 2" xfId="9334"/>
    <cellStyle name="標準 8 2 5 5 2 3 2 2" xfId="22149"/>
    <cellStyle name="標準 8 2 5 5 2 3 3" xfId="15742"/>
    <cellStyle name="標準 8 2 5 5 2 4" xfId="5075"/>
    <cellStyle name="標準 8 2 5 5 2 4 2" xfId="11488"/>
    <cellStyle name="標準 8 2 5 5 2 4 2 2" xfId="24303"/>
    <cellStyle name="標準 8 2 5 5 2 4 3" xfId="17896"/>
    <cellStyle name="標準 8 2 5 5 2 5" xfId="7333"/>
    <cellStyle name="標準 8 2 5 5 2 5 2" xfId="20148"/>
    <cellStyle name="標準 8 2 5 5 2 6" xfId="13741"/>
    <cellStyle name="標準 8 2 5 5 3" xfId="1423"/>
    <cellStyle name="標準 8 2 5 5 3 2" xfId="3455"/>
    <cellStyle name="標準 8 2 5 5 3 2 2" xfId="9875"/>
    <cellStyle name="標準 8 2 5 5 3 2 2 2" xfId="22690"/>
    <cellStyle name="標準 8 2 5 5 3 2 3" xfId="16283"/>
    <cellStyle name="標準 8 2 5 5 3 3" xfId="5619"/>
    <cellStyle name="標準 8 2 5 5 3 3 2" xfId="12032"/>
    <cellStyle name="標準 8 2 5 5 3 3 2 2" xfId="24847"/>
    <cellStyle name="標準 8 2 5 5 3 3 3" xfId="18440"/>
    <cellStyle name="標準 8 2 5 5 3 4" xfId="7850"/>
    <cellStyle name="標準 8 2 5 5 3 4 2" xfId="20665"/>
    <cellStyle name="標準 8 2 5 5 3 5" xfId="14258"/>
    <cellStyle name="標準 8 2 5 5 4" xfId="2433"/>
    <cellStyle name="標準 8 2 5 5 4 2" xfId="8856"/>
    <cellStyle name="標準 8 2 5 5 4 2 2" xfId="21671"/>
    <cellStyle name="標準 8 2 5 5 4 3" xfId="15264"/>
    <cellStyle name="標準 8 2 5 5 5" xfId="4597"/>
    <cellStyle name="標準 8 2 5 5 5 2" xfId="11010"/>
    <cellStyle name="標準 8 2 5 5 5 2 2" xfId="23825"/>
    <cellStyle name="標準 8 2 5 5 5 3" xfId="17418"/>
    <cellStyle name="標準 8 2 5 5 6" xfId="7201"/>
    <cellStyle name="標準 8 2 5 5 6 2" xfId="20016"/>
    <cellStyle name="標準 8 2 5 5 7" xfId="13609"/>
    <cellStyle name="標準 8 2 5 6" xfId="810"/>
    <cellStyle name="標準 8 2 5 6 2" xfId="1270"/>
    <cellStyle name="標準 8 2 5 6 2 2" xfId="2310"/>
    <cellStyle name="標準 8 2 5 6 2 2 2" xfId="4341"/>
    <cellStyle name="標準 8 2 5 6 2 2 2 2" xfId="10761"/>
    <cellStyle name="標準 8 2 5 6 2 2 2 2 2" xfId="23576"/>
    <cellStyle name="標準 8 2 5 6 2 2 2 3" xfId="17169"/>
    <cellStyle name="標準 8 2 5 6 2 2 3" xfId="6505"/>
    <cellStyle name="標準 8 2 5 6 2 2 3 2" xfId="12918"/>
    <cellStyle name="標準 8 2 5 6 2 2 3 2 2" xfId="25733"/>
    <cellStyle name="標準 8 2 5 6 2 2 3 3" xfId="19326"/>
    <cellStyle name="標準 8 2 5 6 2 2 4" xfId="8736"/>
    <cellStyle name="標準 8 2 5 6 2 2 4 2" xfId="21551"/>
    <cellStyle name="標準 8 2 5 6 2 2 5" xfId="15144"/>
    <cellStyle name="標準 8 2 5 6 2 3" xfId="3319"/>
    <cellStyle name="標準 8 2 5 6 2 3 2" xfId="9742"/>
    <cellStyle name="標準 8 2 5 6 2 3 2 2" xfId="22557"/>
    <cellStyle name="標準 8 2 5 6 2 3 3" xfId="16150"/>
    <cellStyle name="標準 8 2 5 6 2 4" xfId="5483"/>
    <cellStyle name="標準 8 2 5 6 2 4 2" xfId="11896"/>
    <cellStyle name="標準 8 2 5 6 2 4 2 2" xfId="24711"/>
    <cellStyle name="標準 8 2 5 6 2 4 3" xfId="18304"/>
    <cellStyle name="標準 8 2 5 6 2 5" xfId="7723"/>
    <cellStyle name="標準 8 2 5 6 2 5 2" xfId="20538"/>
    <cellStyle name="標準 8 2 5 6 2 6" xfId="14131"/>
    <cellStyle name="標準 8 2 5 6 3" xfId="1828"/>
    <cellStyle name="標準 8 2 5 6 3 2" xfId="3859"/>
    <cellStyle name="標準 8 2 5 6 3 2 2" xfId="10279"/>
    <cellStyle name="標準 8 2 5 6 3 2 2 2" xfId="23094"/>
    <cellStyle name="標準 8 2 5 6 3 2 3" xfId="16687"/>
    <cellStyle name="標準 8 2 5 6 3 3" xfId="6023"/>
    <cellStyle name="標準 8 2 5 6 3 3 2" xfId="12436"/>
    <cellStyle name="標準 8 2 5 6 3 3 2 2" xfId="25251"/>
    <cellStyle name="標準 8 2 5 6 3 3 3" xfId="18844"/>
    <cellStyle name="標準 8 2 5 6 3 4" xfId="8254"/>
    <cellStyle name="標準 8 2 5 6 3 4 2" xfId="21069"/>
    <cellStyle name="標準 8 2 5 6 3 5" xfId="14662"/>
    <cellStyle name="標準 8 2 5 6 4" xfId="2837"/>
    <cellStyle name="標準 8 2 5 6 4 2" xfId="9260"/>
    <cellStyle name="標準 8 2 5 6 4 2 2" xfId="22075"/>
    <cellStyle name="標準 8 2 5 6 4 3" xfId="15668"/>
    <cellStyle name="標準 8 2 5 6 5" xfId="5001"/>
    <cellStyle name="標準 8 2 5 6 5 2" xfId="11414"/>
    <cellStyle name="標準 8 2 5 6 5 2 2" xfId="24229"/>
    <cellStyle name="標準 8 2 5 6 5 3" xfId="17822"/>
    <cellStyle name="標準 8 2 5 6 6" xfId="7263"/>
    <cellStyle name="標準 8 2 5 6 6 2" xfId="20078"/>
    <cellStyle name="標準 8 2 5 6 7" xfId="13671"/>
    <cellStyle name="標準 8 2 5 7" xfId="840"/>
    <cellStyle name="標準 8 2 5 7 2" xfId="1858"/>
    <cellStyle name="標準 8 2 5 7 2 2" xfId="3889"/>
    <cellStyle name="標準 8 2 5 7 2 2 2" xfId="10309"/>
    <cellStyle name="標準 8 2 5 7 2 2 2 2" xfId="23124"/>
    <cellStyle name="標準 8 2 5 7 2 2 3" xfId="16717"/>
    <cellStyle name="標準 8 2 5 7 2 3" xfId="6053"/>
    <cellStyle name="標準 8 2 5 7 2 3 2" xfId="12466"/>
    <cellStyle name="標準 8 2 5 7 2 3 2 2" xfId="25281"/>
    <cellStyle name="標準 8 2 5 7 2 3 3" xfId="18874"/>
    <cellStyle name="標準 8 2 5 7 2 4" xfId="8284"/>
    <cellStyle name="標準 8 2 5 7 2 4 2" xfId="21099"/>
    <cellStyle name="標準 8 2 5 7 2 5" xfId="14692"/>
    <cellStyle name="標準 8 2 5 7 3" xfId="2867"/>
    <cellStyle name="標準 8 2 5 7 3 2" xfId="9290"/>
    <cellStyle name="標準 8 2 5 7 3 2 2" xfId="22105"/>
    <cellStyle name="標準 8 2 5 7 3 3" xfId="15698"/>
    <cellStyle name="標準 8 2 5 7 4" xfId="5031"/>
    <cellStyle name="標準 8 2 5 7 4 2" xfId="11444"/>
    <cellStyle name="標準 8 2 5 7 4 2 2" xfId="24259"/>
    <cellStyle name="標準 8 2 5 7 4 3" xfId="17852"/>
    <cellStyle name="標準 8 2 5 7 5" xfId="7293"/>
    <cellStyle name="標準 8 2 5 7 5 2" xfId="20108"/>
    <cellStyle name="標準 8 2 5 7 6" xfId="13701"/>
    <cellStyle name="標準 8 2 5 8" xfId="1386"/>
    <cellStyle name="標準 8 2 5 8 2" xfId="3418"/>
    <cellStyle name="標準 8 2 5 8 2 2" xfId="9838"/>
    <cellStyle name="標準 8 2 5 8 2 2 2" xfId="22653"/>
    <cellStyle name="標準 8 2 5 8 2 3" xfId="16246"/>
    <cellStyle name="標準 8 2 5 8 3" xfId="5582"/>
    <cellStyle name="標準 8 2 5 8 3 2" xfId="11995"/>
    <cellStyle name="標準 8 2 5 8 3 2 2" xfId="24810"/>
    <cellStyle name="標準 8 2 5 8 3 3" xfId="18403"/>
    <cellStyle name="標準 8 2 5 8 4" xfId="7813"/>
    <cellStyle name="標準 8 2 5 8 4 2" xfId="20628"/>
    <cellStyle name="標準 8 2 5 8 5" xfId="14221"/>
    <cellStyle name="標準 8 2 5 9" xfId="2396"/>
    <cellStyle name="標準 8 2 5 9 2" xfId="8819"/>
    <cellStyle name="標準 8 2 5 9 2 2" xfId="21634"/>
    <cellStyle name="標準 8 2 5 9 3" xfId="15227"/>
    <cellStyle name="標準 8 2 6" xfId="259"/>
    <cellStyle name="標準 8 2 6 2" xfId="599"/>
    <cellStyle name="標準 8 2 6 2 2" xfId="1192"/>
    <cellStyle name="標準 8 2 6 2 2 2" xfId="2232"/>
    <cellStyle name="標準 8 2 6 2 2 2 2" xfId="4263"/>
    <cellStyle name="標準 8 2 6 2 2 2 2 2" xfId="10683"/>
    <cellStyle name="標準 8 2 6 2 2 2 2 2 2" xfId="23498"/>
    <cellStyle name="標準 8 2 6 2 2 2 2 3" xfId="17091"/>
    <cellStyle name="標準 8 2 6 2 2 2 3" xfId="6427"/>
    <cellStyle name="標準 8 2 6 2 2 2 3 2" xfId="12840"/>
    <cellStyle name="標準 8 2 6 2 2 2 3 2 2" xfId="25655"/>
    <cellStyle name="標準 8 2 6 2 2 2 3 3" xfId="19248"/>
    <cellStyle name="標準 8 2 6 2 2 2 4" xfId="8658"/>
    <cellStyle name="標準 8 2 6 2 2 2 4 2" xfId="21473"/>
    <cellStyle name="標準 8 2 6 2 2 2 5" xfId="15066"/>
    <cellStyle name="標準 8 2 6 2 2 3" xfId="3241"/>
    <cellStyle name="標準 8 2 6 2 2 3 2" xfId="9664"/>
    <cellStyle name="標準 8 2 6 2 2 3 2 2" xfId="22479"/>
    <cellStyle name="標準 8 2 6 2 2 3 3" xfId="16072"/>
    <cellStyle name="標準 8 2 6 2 2 4" xfId="5405"/>
    <cellStyle name="標準 8 2 6 2 2 4 2" xfId="11818"/>
    <cellStyle name="標準 8 2 6 2 2 4 2 2" xfId="24633"/>
    <cellStyle name="標準 8 2 6 2 2 4 3" xfId="18226"/>
    <cellStyle name="標準 8 2 6 2 2 5" xfId="7645"/>
    <cellStyle name="標準 8 2 6 2 2 5 2" xfId="20460"/>
    <cellStyle name="標準 8 2 6 2 2 6" xfId="14053"/>
    <cellStyle name="標準 8 2 6 2 3" xfId="1750"/>
    <cellStyle name="標準 8 2 6 2 3 2" xfId="3781"/>
    <cellStyle name="標準 8 2 6 2 3 2 2" xfId="10201"/>
    <cellStyle name="標準 8 2 6 2 3 2 2 2" xfId="23016"/>
    <cellStyle name="標準 8 2 6 2 3 2 3" xfId="16609"/>
    <cellStyle name="標準 8 2 6 2 3 3" xfId="5945"/>
    <cellStyle name="標準 8 2 6 2 3 3 2" xfId="12358"/>
    <cellStyle name="標準 8 2 6 2 3 3 2 2" xfId="25173"/>
    <cellStyle name="標準 8 2 6 2 3 3 3" xfId="18766"/>
    <cellStyle name="標準 8 2 6 2 3 4" xfId="8176"/>
    <cellStyle name="標準 8 2 6 2 3 4 2" xfId="20991"/>
    <cellStyle name="標準 8 2 6 2 3 5" xfId="14584"/>
    <cellStyle name="標準 8 2 6 2 4" xfId="2759"/>
    <cellStyle name="標準 8 2 6 2 4 2" xfId="9182"/>
    <cellStyle name="標準 8 2 6 2 4 2 2" xfId="21997"/>
    <cellStyle name="標準 8 2 6 2 4 3" xfId="15590"/>
    <cellStyle name="標準 8 2 6 2 5" xfId="4923"/>
    <cellStyle name="標準 8 2 6 2 5 2" xfId="11336"/>
    <cellStyle name="標準 8 2 6 2 5 2 2" xfId="24151"/>
    <cellStyle name="標準 8 2 6 2 5 3" xfId="17744"/>
    <cellStyle name="標準 8 2 6 2 6" xfId="7076"/>
    <cellStyle name="標準 8 2 6 2 6 2" xfId="19891"/>
    <cellStyle name="標準 8 2 6 2 7" xfId="13484"/>
    <cellStyle name="標準 8 2 6 3" xfId="1021"/>
    <cellStyle name="標準 8 2 6 3 2" xfId="2044"/>
    <cellStyle name="標準 8 2 6 3 2 2" xfId="4075"/>
    <cellStyle name="標準 8 2 6 3 2 2 2" xfId="10495"/>
    <cellStyle name="標準 8 2 6 3 2 2 2 2" xfId="23310"/>
    <cellStyle name="標準 8 2 6 3 2 2 3" xfId="16903"/>
    <cellStyle name="標準 8 2 6 3 2 3" xfId="6239"/>
    <cellStyle name="標準 8 2 6 3 2 3 2" xfId="12652"/>
    <cellStyle name="標準 8 2 6 3 2 3 2 2" xfId="25467"/>
    <cellStyle name="標準 8 2 6 3 2 3 3" xfId="19060"/>
    <cellStyle name="標準 8 2 6 3 2 4" xfId="8470"/>
    <cellStyle name="標準 8 2 6 3 2 4 2" xfId="21285"/>
    <cellStyle name="標準 8 2 6 3 2 5" xfId="14878"/>
    <cellStyle name="標準 8 2 6 3 3" xfId="3053"/>
    <cellStyle name="標準 8 2 6 3 3 2" xfId="9476"/>
    <cellStyle name="標準 8 2 6 3 3 2 2" xfId="22291"/>
    <cellStyle name="標準 8 2 6 3 3 3" xfId="15884"/>
    <cellStyle name="標準 8 2 6 3 4" xfId="5217"/>
    <cellStyle name="標準 8 2 6 3 4 2" xfId="11630"/>
    <cellStyle name="標準 8 2 6 3 4 2 2" xfId="24445"/>
    <cellStyle name="標準 8 2 6 3 4 3" xfId="18038"/>
    <cellStyle name="標準 8 2 6 3 5" xfId="7474"/>
    <cellStyle name="標準 8 2 6 3 5 2" xfId="20289"/>
    <cellStyle name="標準 8 2 6 3 6" xfId="13882"/>
    <cellStyle name="標準 8 2 6 4" xfId="1565"/>
    <cellStyle name="標準 8 2 6 4 2" xfId="3596"/>
    <cellStyle name="標準 8 2 6 4 2 2" xfId="10016"/>
    <cellStyle name="標準 8 2 6 4 2 2 2" xfId="22831"/>
    <cellStyle name="標準 8 2 6 4 2 3" xfId="16424"/>
    <cellStyle name="標準 8 2 6 4 3" xfId="5760"/>
    <cellStyle name="標準 8 2 6 4 3 2" xfId="12173"/>
    <cellStyle name="標準 8 2 6 4 3 2 2" xfId="24988"/>
    <cellStyle name="標準 8 2 6 4 3 3" xfId="18581"/>
    <cellStyle name="標準 8 2 6 4 4" xfId="7991"/>
    <cellStyle name="標準 8 2 6 4 4 2" xfId="20806"/>
    <cellStyle name="標準 8 2 6 4 5" xfId="14399"/>
    <cellStyle name="標準 8 2 6 5" xfId="2574"/>
    <cellStyle name="標準 8 2 6 5 2" xfId="8997"/>
    <cellStyle name="標準 8 2 6 5 2 2" xfId="21812"/>
    <cellStyle name="標準 8 2 6 5 3" xfId="15405"/>
    <cellStyle name="標準 8 2 6 6" xfId="4738"/>
    <cellStyle name="標準 8 2 6 6 2" xfId="11151"/>
    <cellStyle name="標準 8 2 6 6 2 2" xfId="23966"/>
    <cellStyle name="標準 8 2 6 6 3" xfId="17559"/>
    <cellStyle name="標準 8 2 6 7" xfId="6759"/>
    <cellStyle name="標準 8 2 6 7 2" xfId="19574"/>
    <cellStyle name="標準 8 2 6 8" xfId="13167"/>
    <cellStyle name="標準 8 2 7" xfId="332"/>
    <cellStyle name="標準 8 2 7 2" xfId="616"/>
    <cellStyle name="標準 8 2 7 2 2" xfId="1222"/>
    <cellStyle name="標準 8 2 7 2 2 2" xfId="2262"/>
    <cellStyle name="標準 8 2 7 2 2 2 2" xfId="4293"/>
    <cellStyle name="標準 8 2 7 2 2 2 2 2" xfId="10713"/>
    <cellStyle name="標準 8 2 7 2 2 2 2 2 2" xfId="23528"/>
    <cellStyle name="標準 8 2 7 2 2 2 2 3" xfId="17121"/>
    <cellStyle name="標準 8 2 7 2 2 2 3" xfId="6457"/>
    <cellStyle name="標準 8 2 7 2 2 2 3 2" xfId="12870"/>
    <cellStyle name="標準 8 2 7 2 2 2 3 2 2" xfId="25685"/>
    <cellStyle name="標準 8 2 7 2 2 2 3 3" xfId="19278"/>
    <cellStyle name="標準 8 2 7 2 2 2 4" xfId="8688"/>
    <cellStyle name="標準 8 2 7 2 2 2 4 2" xfId="21503"/>
    <cellStyle name="標準 8 2 7 2 2 2 5" xfId="15096"/>
    <cellStyle name="標準 8 2 7 2 2 3" xfId="3271"/>
    <cellStyle name="標準 8 2 7 2 2 3 2" xfId="9694"/>
    <cellStyle name="標準 8 2 7 2 2 3 2 2" xfId="22509"/>
    <cellStyle name="標準 8 2 7 2 2 3 3" xfId="16102"/>
    <cellStyle name="標準 8 2 7 2 2 4" xfId="5435"/>
    <cellStyle name="標準 8 2 7 2 2 4 2" xfId="11848"/>
    <cellStyle name="標準 8 2 7 2 2 4 2 2" xfId="24663"/>
    <cellStyle name="標準 8 2 7 2 2 4 3" xfId="18256"/>
    <cellStyle name="標準 8 2 7 2 2 5" xfId="7675"/>
    <cellStyle name="標準 8 2 7 2 2 5 2" xfId="20490"/>
    <cellStyle name="標準 8 2 7 2 2 6" xfId="14083"/>
    <cellStyle name="標準 8 2 7 2 3" xfId="1780"/>
    <cellStyle name="標準 8 2 7 2 3 2" xfId="3811"/>
    <cellStyle name="標準 8 2 7 2 3 2 2" xfId="10231"/>
    <cellStyle name="標準 8 2 7 2 3 2 2 2" xfId="23046"/>
    <cellStyle name="標準 8 2 7 2 3 2 3" xfId="16639"/>
    <cellStyle name="標準 8 2 7 2 3 3" xfId="5975"/>
    <cellStyle name="標準 8 2 7 2 3 3 2" xfId="12388"/>
    <cellStyle name="標準 8 2 7 2 3 3 2 2" xfId="25203"/>
    <cellStyle name="標準 8 2 7 2 3 3 3" xfId="18796"/>
    <cellStyle name="標準 8 2 7 2 3 4" xfId="8206"/>
    <cellStyle name="標準 8 2 7 2 3 4 2" xfId="21021"/>
    <cellStyle name="標準 8 2 7 2 3 5" xfId="14614"/>
    <cellStyle name="標準 8 2 7 2 4" xfId="2789"/>
    <cellStyle name="標準 8 2 7 2 4 2" xfId="9212"/>
    <cellStyle name="標準 8 2 7 2 4 2 2" xfId="22027"/>
    <cellStyle name="標準 8 2 7 2 4 3" xfId="15620"/>
    <cellStyle name="標準 8 2 7 2 5" xfId="4953"/>
    <cellStyle name="標準 8 2 7 2 5 2" xfId="11366"/>
    <cellStyle name="標準 8 2 7 2 5 2 2" xfId="24181"/>
    <cellStyle name="標準 8 2 7 2 5 3" xfId="17774"/>
    <cellStyle name="標準 8 2 7 2 6" xfId="7093"/>
    <cellStyle name="標準 8 2 7 2 6 2" xfId="19908"/>
    <cellStyle name="標準 8 2 7 2 7" xfId="13501"/>
    <cellStyle name="標準 8 2 7 3" xfId="1039"/>
    <cellStyle name="標準 8 2 7 3 2" xfId="2074"/>
    <cellStyle name="標準 8 2 7 3 2 2" xfId="4105"/>
    <cellStyle name="標準 8 2 7 3 2 2 2" xfId="10525"/>
    <cellStyle name="標準 8 2 7 3 2 2 2 2" xfId="23340"/>
    <cellStyle name="標準 8 2 7 3 2 2 3" xfId="16933"/>
    <cellStyle name="標準 8 2 7 3 2 3" xfId="6269"/>
    <cellStyle name="標準 8 2 7 3 2 3 2" xfId="12682"/>
    <cellStyle name="標準 8 2 7 3 2 3 2 2" xfId="25497"/>
    <cellStyle name="標準 8 2 7 3 2 3 3" xfId="19090"/>
    <cellStyle name="標準 8 2 7 3 2 4" xfId="8500"/>
    <cellStyle name="標準 8 2 7 3 2 4 2" xfId="21315"/>
    <cellStyle name="標準 8 2 7 3 2 5" xfId="14908"/>
    <cellStyle name="標準 8 2 7 3 3" xfId="3083"/>
    <cellStyle name="標準 8 2 7 3 3 2" xfId="9506"/>
    <cellStyle name="標準 8 2 7 3 3 2 2" xfId="22321"/>
    <cellStyle name="標準 8 2 7 3 3 3" xfId="15914"/>
    <cellStyle name="標準 8 2 7 3 4" xfId="5247"/>
    <cellStyle name="標準 8 2 7 3 4 2" xfId="11660"/>
    <cellStyle name="標準 8 2 7 3 4 2 2" xfId="24475"/>
    <cellStyle name="標準 8 2 7 3 4 3" xfId="18068"/>
    <cellStyle name="標準 8 2 7 3 5" xfId="7492"/>
    <cellStyle name="標準 8 2 7 3 5 2" xfId="20307"/>
    <cellStyle name="標準 8 2 7 3 6" xfId="13900"/>
    <cellStyle name="標準 8 2 7 4" xfId="1594"/>
    <cellStyle name="標準 8 2 7 4 2" xfId="3625"/>
    <cellStyle name="標準 8 2 7 4 2 2" xfId="10045"/>
    <cellStyle name="標準 8 2 7 4 2 2 2" xfId="22860"/>
    <cellStyle name="標準 8 2 7 4 2 3" xfId="16453"/>
    <cellStyle name="標準 8 2 7 4 3" xfId="5789"/>
    <cellStyle name="標準 8 2 7 4 3 2" xfId="12202"/>
    <cellStyle name="標準 8 2 7 4 3 2 2" xfId="25017"/>
    <cellStyle name="標準 8 2 7 4 3 3" xfId="18610"/>
    <cellStyle name="標準 8 2 7 4 4" xfId="8020"/>
    <cellStyle name="標準 8 2 7 4 4 2" xfId="20835"/>
    <cellStyle name="標準 8 2 7 4 5" xfId="14428"/>
    <cellStyle name="標準 8 2 7 5" xfId="2603"/>
    <cellStyle name="標準 8 2 7 5 2" xfId="9026"/>
    <cellStyle name="標準 8 2 7 5 2 2" xfId="21841"/>
    <cellStyle name="標準 8 2 7 5 3" xfId="15434"/>
    <cellStyle name="標準 8 2 7 6" xfId="4767"/>
    <cellStyle name="標準 8 2 7 6 2" xfId="11180"/>
    <cellStyle name="標準 8 2 7 6 2 2" xfId="23995"/>
    <cellStyle name="標準 8 2 7 6 3" xfId="17588"/>
    <cellStyle name="標準 8 2 7 7" xfId="6823"/>
    <cellStyle name="標準 8 2 7 7 2" xfId="19638"/>
    <cellStyle name="標準 8 2 7 8" xfId="13231"/>
    <cellStyle name="標準 8 2 8" xfId="164"/>
    <cellStyle name="標準 8 2 8 2" xfId="558"/>
    <cellStyle name="標準 8 2 8 2 2" xfId="1147"/>
    <cellStyle name="標準 8 2 8 2 2 2" xfId="2187"/>
    <cellStyle name="標準 8 2 8 2 2 2 2" xfId="4218"/>
    <cellStyle name="標準 8 2 8 2 2 2 2 2" xfId="10638"/>
    <cellStyle name="標準 8 2 8 2 2 2 2 2 2" xfId="23453"/>
    <cellStyle name="標準 8 2 8 2 2 2 2 3" xfId="17046"/>
    <cellStyle name="標準 8 2 8 2 2 2 3" xfId="6382"/>
    <cellStyle name="標準 8 2 8 2 2 2 3 2" xfId="12795"/>
    <cellStyle name="標準 8 2 8 2 2 2 3 2 2" xfId="25610"/>
    <cellStyle name="標準 8 2 8 2 2 2 3 3" xfId="19203"/>
    <cellStyle name="標準 8 2 8 2 2 2 4" xfId="8613"/>
    <cellStyle name="標準 8 2 8 2 2 2 4 2" xfId="21428"/>
    <cellStyle name="標準 8 2 8 2 2 2 5" xfId="15021"/>
    <cellStyle name="標準 8 2 8 2 2 3" xfId="3196"/>
    <cellStyle name="標準 8 2 8 2 2 3 2" xfId="9619"/>
    <cellStyle name="標準 8 2 8 2 2 3 2 2" xfId="22434"/>
    <cellStyle name="標準 8 2 8 2 2 3 3" xfId="16027"/>
    <cellStyle name="標準 8 2 8 2 2 4" xfId="5360"/>
    <cellStyle name="標準 8 2 8 2 2 4 2" xfId="11773"/>
    <cellStyle name="標準 8 2 8 2 2 4 2 2" xfId="24588"/>
    <cellStyle name="標準 8 2 8 2 2 4 3" xfId="18181"/>
    <cellStyle name="標準 8 2 8 2 2 5" xfId="7600"/>
    <cellStyle name="標準 8 2 8 2 2 5 2" xfId="20415"/>
    <cellStyle name="標準 8 2 8 2 2 6" xfId="14008"/>
    <cellStyle name="標準 8 2 8 2 3" xfId="1705"/>
    <cellStyle name="標準 8 2 8 2 3 2" xfId="3736"/>
    <cellStyle name="標準 8 2 8 2 3 2 2" xfId="10156"/>
    <cellStyle name="標準 8 2 8 2 3 2 2 2" xfId="22971"/>
    <cellStyle name="標準 8 2 8 2 3 2 3" xfId="16564"/>
    <cellStyle name="標準 8 2 8 2 3 3" xfId="5900"/>
    <cellStyle name="標準 8 2 8 2 3 3 2" xfId="12313"/>
    <cellStyle name="標準 8 2 8 2 3 3 2 2" xfId="25128"/>
    <cellStyle name="標準 8 2 8 2 3 3 3" xfId="18721"/>
    <cellStyle name="標準 8 2 8 2 3 4" xfId="8131"/>
    <cellStyle name="標準 8 2 8 2 3 4 2" xfId="20946"/>
    <cellStyle name="標準 8 2 8 2 3 5" xfId="14539"/>
    <cellStyle name="標準 8 2 8 2 4" xfId="2714"/>
    <cellStyle name="標準 8 2 8 2 4 2" xfId="9137"/>
    <cellStyle name="標準 8 2 8 2 4 2 2" xfId="21952"/>
    <cellStyle name="標準 8 2 8 2 4 3" xfId="15545"/>
    <cellStyle name="標準 8 2 8 2 5" xfId="4878"/>
    <cellStyle name="標準 8 2 8 2 5 2" xfId="11291"/>
    <cellStyle name="標準 8 2 8 2 5 2 2" xfId="24106"/>
    <cellStyle name="標準 8 2 8 2 5 3" xfId="17699"/>
    <cellStyle name="標準 8 2 8 2 6" xfId="7035"/>
    <cellStyle name="標準 8 2 8 2 6 2" xfId="19850"/>
    <cellStyle name="標準 8 2 8 2 7" xfId="13443"/>
    <cellStyle name="標準 8 2 8 3" xfId="977"/>
    <cellStyle name="標準 8 2 8 3 2" xfId="1999"/>
    <cellStyle name="標準 8 2 8 3 2 2" xfId="4030"/>
    <cellStyle name="標準 8 2 8 3 2 2 2" xfId="10450"/>
    <cellStyle name="標準 8 2 8 3 2 2 2 2" xfId="23265"/>
    <cellStyle name="標準 8 2 8 3 2 2 3" xfId="16858"/>
    <cellStyle name="標準 8 2 8 3 2 3" xfId="6194"/>
    <cellStyle name="標準 8 2 8 3 2 3 2" xfId="12607"/>
    <cellStyle name="標準 8 2 8 3 2 3 2 2" xfId="25422"/>
    <cellStyle name="標準 8 2 8 3 2 3 3" xfId="19015"/>
    <cellStyle name="標準 8 2 8 3 2 4" xfId="8425"/>
    <cellStyle name="標準 8 2 8 3 2 4 2" xfId="21240"/>
    <cellStyle name="標準 8 2 8 3 2 5" xfId="14833"/>
    <cellStyle name="標準 8 2 8 3 3" xfId="3008"/>
    <cellStyle name="標準 8 2 8 3 3 2" xfId="9431"/>
    <cellStyle name="標準 8 2 8 3 3 2 2" xfId="22246"/>
    <cellStyle name="標準 8 2 8 3 3 3" xfId="15839"/>
    <cellStyle name="標準 8 2 8 3 4" xfId="5172"/>
    <cellStyle name="標準 8 2 8 3 4 2" xfId="11585"/>
    <cellStyle name="標準 8 2 8 3 4 2 2" xfId="24400"/>
    <cellStyle name="標準 8 2 8 3 4 3" xfId="17993"/>
    <cellStyle name="標準 8 2 8 3 5" xfId="7430"/>
    <cellStyle name="標準 8 2 8 3 5 2" xfId="20245"/>
    <cellStyle name="標準 8 2 8 3 6" xfId="13838"/>
    <cellStyle name="標準 8 2 8 4" xfId="1519"/>
    <cellStyle name="標準 8 2 8 4 2" xfId="3551"/>
    <cellStyle name="標準 8 2 8 4 2 2" xfId="9971"/>
    <cellStyle name="標準 8 2 8 4 2 2 2" xfId="22786"/>
    <cellStyle name="標準 8 2 8 4 2 3" xfId="16379"/>
    <cellStyle name="標準 8 2 8 4 3" xfId="5715"/>
    <cellStyle name="標準 8 2 8 4 3 2" xfId="12128"/>
    <cellStyle name="標準 8 2 8 4 3 2 2" xfId="24943"/>
    <cellStyle name="標準 8 2 8 4 3 3" xfId="18536"/>
    <cellStyle name="標準 8 2 8 4 4" xfId="7946"/>
    <cellStyle name="標準 8 2 8 4 4 2" xfId="20761"/>
    <cellStyle name="標準 8 2 8 4 5" xfId="14354"/>
    <cellStyle name="標準 8 2 8 5" xfId="2529"/>
    <cellStyle name="標準 8 2 8 5 2" xfId="8952"/>
    <cellStyle name="標準 8 2 8 5 2 2" xfId="21767"/>
    <cellStyle name="標準 8 2 8 5 3" xfId="15360"/>
    <cellStyle name="標準 8 2 8 6" xfId="4693"/>
    <cellStyle name="標準 8 2 8 6 2" xfId="11106"/>
    <cellStyle name="標準 8 2 8 6 2 2" xfId="23921"/>
    <cellStyle name="標準 8 2 8 6 3" xfId="17514"/>
    <cellStyle name="標準 8 2 8 7" xfId="6687"/>
    <cellStyle name="標準 8 2 8 7 2" xfId="19502"/>
    <cellStyle name="標準 8 2 8 8" xfId="13095"/>
    <cellStyle name="標準 8 2 9" xfId="445"/>
    <cellStyle name="標準 8 2 9 2" xfId="520"/>
    <cellStyle name="標準 8 2 9 2 2" xfId="1108"/>
    <cellStyle name="標準 8 2 9 2 2 2" xfId="2148"/>
    <cellStyle name="標準 8 2 9 2 2 2 2" xfId="4179"/>
    <cellStyle name="標準 8 2 9 2 2 2 2 2" xfId="10599"/>
    <cellStyle name="標準 8 2 9 2 2 2 2 2 2" xfId="23414"/>
    <cellStyle name="標準 8 2 9 2 2 2 2 3" xfId="17007"/>
    <cellStyle name="標準 8 2 9 2 2 2 3" xfId="6343"/>
    <cellStyle name="標準 8 2 9 2 2 2 3 2" xfId="12756"/>
    <cellStyle name="標準 8 2 9 2 2 2 3 2 2" xfId="25571"/>
    <cellStyle name="標準 8 2 9 2 2 2 3 3" xfId="19164"/>
    <cellStyle name="標準 8 2 9 2 2 2 4" xfId="8574"/>
    <cellStyle name="標準 8 2 9 2 2 2 4 2" xfId="21389"/>
    <cellStyle name="標準 8 2 9 2 2 2 5" xfId="14982"/>
    <cellStyle name="標準 8 2 9 2 2 3" xfId="3157"/>
    <cellStyle name="標準 8 2 9 2 2 3 2" xfId="9580"/>
    <cellStyle name="標準 8 2 9 2 2 3 2 2" xfId="22395"/>
    <cellStyle name="標準 8 2 9 2 2 3 3" xfId="15988"/>
    <cellStyle name="標準 8 2 9 2 2 4" xfId="5321"/>
    <cellStyle name="標準 8 2 9 2 2 4 2" xfId="11734"/>
    <cellStyle name="標準 8 2 9 2 2 4 2 2" xfId="24549"/>
    <cellStyle name="標準 8 2 9 2 2 4 3" xfId="18142"/>
    <cellStyle name="標準 8 2 9 2 2 5" xfId="7561"/>
    <cellStyle name="標準 8 2 9 2 2 5 2" xfId="20376"/>
    <cellStyle name="標準 8 2 9 2 2 6" xfId="13969"/>
    <cellStyle name="標準 8 2 9 2 3" xfId="1666"/>
    <cellStyle name="標準 8 2 9 2 3 2" xfId="3697"/>
    <cellStyle name="標準 8 2 9 2 3 2 2" xfId="10117"/>
    <cellStyle name="標準 8 2 9 2 3 2 2 2" xfId="22932"/>
    <cellStyle name="標準 8 2 9 2 3 2 3" xfId="16525"/>
    <cellStyle name="標準 8 2 9 2 3 3" xfId="5861"/>
    <cellStyle name="標準 8 2 9 2 3 3 2" xfId="12274"/>
    <cellStyle name="標準 8 2 9 2 3 3 2 2" xfId="25089"/>
    <cellStyle name="標準 8 2 9 2 3 3 3" xfId="18682"/>
    <cellStyle name="標準 8 2 9 2 3 4" xfId="8092"/>
    <cellStyle name="標準 8 2 9 2 3 4 2" xfId="20907"/>
    <cellStyle name="標準 8 2 9 2 3 5" xfId="14500"/>
    <cellStyle name="標準 8 2 9 2 4" xfId="2675"/>
    <cellStyle name="標準 8 2 9 2 4 2" xfId="9098"/>
    <cellStyle name="標準 8 2 9 2 4 2 2" xfId="21913"/>
    <cellStyle name="標準 8 2 9 2 4 3" xfId="15506"/>
    <cellStyle name="標準 8 2 9 2 5" xfId="4839"/>
    <cellStyle name="標準 8 2 9 2 5 2" xfId="11252"/>
    <cellStyle name="標準 8 2 9 2 5 2 2" xfId="24067"/>
    <cellStyle name="標準 8 2 9 2 5 3" xfId="17660"/>
    <cellStyle name="標準 8 2 9 2 6" xfId="6997"/>
    <cellStyle name="標準 8 2 9 2 6 2" xfId="19812"/>
    <cellStyle name="標準 8 2 9 2 7" xfId="13405"/>
    <cellStyle name="標準 8 2 9 3" xfId="941"/>
    <cellStyle name="標準 8 2 9 3 2" xfId="1963"/>
    <cellStyle name="標準 8 2 9 3 2 2" xfId="3994"/>
    <cellStyle name="標準 8 2 9 3 2 2 2" xfId="10414"/>
    <cellStyle name="標準 8 2 9 3 2 2 2 2" xfId="23229"/>
    <cellStyle name="標準 8 2 9 3 2 2 3" xfId="16822"/>
    <cellStyle name="標準 8 2 9 3 2 3" xfId="6158"/>
    <cellStyle name="標準 8 2 9 3 2 3 2" xfId="12571"/>
    <cellStyle name="標準 8 2 9 3 2 3 2 2" xfId="25386"/>
    <cellStyle name="標準 8 2 9 3 2 3 3" xfId="18979"/>
    <cellStyle name="標準 8 2 9 3 2 4" xfId="8389"/>
    <cellStyle name="標準 8 2 9 3 2 4 2" xfId="21204"/>
    <cellStyle name="標準 8 2 9 3 2 5" xfId="14797"/>
    <cellStyle name="標準 8 2 9 3 3" xfId="2972"/>
    <cellStyle name="標準 8 2 9 3 3 2" xfId="9395"/>
    <cellStyle name="標準 8 2 9 3 3 2 2" xfId="22210"/>
    <cellStyle name="標準 8 2 9 3 3 3" xfId="15803"/>
    <cellStyle name="標準 8 2 9 3 4" xfId="5136"/>
    <cellStyle name="標準 8 2 9 3 4 2" xfId="11549"/>
    <cellStyle name="標準 8 2 9 3 4 2 2" xfId="24364"/>
    <cellStyle name="標準 8 2 9 3 4 3" xfId="17957"/>
    <cellStyle name="標準 8 2 9 3 5" xfId="7394"/>
    <cellStyle name="標準 8 2 9 3 5 2" xfId="20209"/>
    <cellStyle name="標準 8 2 9 3 6" xfId="13802"/>
    <cellStyle name="標準 8 2 9 4" xfId="1484"/>
    <cellStyle name="標準 8 2 9 4 2" xfId="3516"/>
    <cellStyle name="標準 8 2 9 4 2 2" xfId="9936"/>
    <cellStyle name="標準 8 2 9 4 2 2 2" xfId="22751"/>
    <cellStyle name="標準 8 2 9 4 2 3" xfId="16344"/>
    <cellStyle name="標準 8 2 9 4 3" xfId="5680"/>
    <cellStyle name="標準 8 2 9 4 3 2" xfId="12093"/>
    <cellStyle name="標準 8 2 9 4 3 2 2" xfId="24908"/>
    <cellStyle name="標準 8 2 9 4 3 3" xfId="18501"/>
    <cellStyle name="標準 8 2 9 4 4" xfId="7911"/>
    <cellStyle name="標準 8 2 9 4 4 2" xfId="20726"/>
    <cellStyle name="標準 8 2 9 4 5" xfId="14319"/>
    <cellStyle name="標準 8 2 9 5" xfId="2494"/>
    <cellStyle name="標準 8 2 9 5 2" xfId="8917"/>
    <cellStyle name="標準 8 2 9 5 2 2" xfId="21732"/>
    <cellStyle name="標準 8 2 9 5 3" xfId="15325"/>
    <cellStyle name="標準 8 2 9 6" xfId="4658"/>
    <cellStyle name="標準 8 2 9 6 2" xfId="11071"/>
    <cellStyle name="標準 8 2 9 6 2 2" xfId="23886"/>
    <cellStyle name="標準 8 2 9 6 3" xfId="17479"/>
    <cellStyle name="標準 8 2 9 7" xfId="6925"/>
    <cellStyle name="標準 8 2 9 7 2" xfId="19740"/>
    <cellStyle name="標準 8 2 9 8" xfId="13333"/>
    <cellStyle name="標準 8 20" xfId="1360"/>
    <cellStyle name="標準 8 20 2" xfId="3390"/>
    <cellStyle name="標準 8 20 2 2" xfId="5551"/>
    <cellStyle name="標準 8 20 2 2 2" xfId="11964"/>
    <cellStyle name="標準 8 20 2 2 2 2" xfId="24779"/>
    <cellStyle name="標準 8 20 2 2 3" xfId="18372"/>
    <cellStyle name="標準 8 20 2 3" xfId="9810"/>
    <cellStyle name="標準 8 20 2 3 2" xfId="22625"/>
    <cellStyle name="標準 8 20 2 4" xfId="16218"/>
    <cellStyle name="標準 8 20 3" xfId="2367"/>
    <cellStyle name="標準 8 20 3 2" xfId="8790"/>
    <cellStyle name="標準 8 20 3 2 2" xfId="21605"/>
    <cellStyle name="標準 8 20 3 3" xfId="15198"/>
    <cellStyle name="標準 8 20 4" xfId="4529"/>
    <cellStyle name="標準 8 20 4 2" xfId="10942"/>
    <cellStyle name="標準 8 20 4 2 2" xfId="23757"/>
    <cellStyle name="標準 8 20 4 3" xfId="17350"/>
    <cellStyle name="標準 8 20 5" xfId="7787"/>
    <cellStyle name="標準 8 20 5 2" xfId="20602"/>
    <cellStyle name="標準 8 20 6" xfId="14195"/>
    <cellStyle name="標準 8 21" xfId="1340"/>
    <cellStyle name="標準 8 21 2" xfId="3377"/>
    <cellStyle name="標準 8 21 2 2" xfId="5538"/>
    <cellStyle name="標準 8 21 2 2 2" xfId="11951"/>
    <cellStyle name="標準 8 21 2 2 2 2" xfId="24766"/>
    <cellStyle name="標準 8 21 2 2 3" xfId="18359"/>
    <cellStyle name="標準 8 21 2 3" xfId="9797"/>
    <cellStyle name="標準 8 21 2 3 2" xfId="22612"/>
    <cellStyle name="標準 8 21 2 4" xfId="16205"/>
    <cellStyle name="標準 8 21 3" xfId="2354"/>
    <cellStyle name="標準 8 21 3 2" xfId="8777"/>
    <cellStyle name="標準 8 21 3 2 2" xfId="21592"/>
    <cellStyle name="標準 8 21 3 3" xfId="15185"/>
    <cellStyle name="標準 8 21 4" xfId="4516"/>
    <cellStyle name="標準 8 21 4 2" xfId="10929"/>
    <cellStyle name="標準 8 21 4 2 2" xfId="23744"/>
    <cellStyle name="標準 8 21 4 3" xfId="17337"/>
    <cellStyle name="標準 8 21 5" xfId="7775"/>
    <cellStyle name="標準 8 21 5 2" xfId="20590"/>
    <cellStyle name="標準 8 21 6" xfId="14183"/>
    <cellStyle name="標準 8 22" xfId="1317"/>
    <cellStyle name="標準 8 22 2" xfId="3364"/>
    <cellStyle name="標準 8 22 2 2" xfId="5528"/>
    <cellStyle name="標準 8 22 2 2 2" xfId="11941"/>
    <cellStyle name="標準 8 22 2 2 2 2" xfId="24756"/>
    <cellStyle name="標準 8 22 2 2 3" xfId="18349"/>
    <cellStyle name="標準 8 22 2 3" xfId="9787"/>
    <cellStyle name="標準 8 22 2 3 2" xfId="22602"/>
    <cellStyle name="標準 8 22 2 4" xfId="16195"/>
    <cellStyle name="標準 8 22 3" xfId="4506"/>
    <cellStyle name="標準 8 22 3 2" xfId="10919"/>
    <cellStyle name="標準 8 22 3 2 2" xfId="23734"/>
    <cellStyle name="標準 8 22 3 3" xfId="17327"/>
    <cellStyle name="標準 8 22 4" xfId="7765"/>
    <cellStyle name="標準 8 22 4 2" xfId="20580"/>
    <cellStyle name="標準 8 22 5" xfId="14173"/>
    <cellStyle name="標準 8 23" xfId="1285"/>
    <cellStyle name="標準 8 23 2" xfId="3333"/>
    <cellStyle name="標準 8 23 2 2" xfId="9756"/>
    <cellStyle name="標準 8 23 2 2 2" xfId="22571"/>
    <cellStyle name="標準 8 23 2 3" xfId="16164"/>
    <cellStyle name="標準 8 23 3" xfId="4487"/>
    <cellStyle name="標準 8 23 3 2" xfId="10900"/>
    <cellStyle name="標準 8 23 3 2 2" xfId="23715"/>
    <cellStyle name="標準 8 23 3 3" xfId="17308"/>
    <cellStyle name="標準 8 23 4" xfId="7737"/>
    <cellStyle name="標準 8 23 4 2" xfId="20552"/>
    <cellStyle name="標準 8 23 5" xfId="14145"/>
    <cellStyle name="標準 8 24" xfId="695"/>
    <cellStyle name="標準 8 24 2" xfId="4362"/>
    <cellStyle name="標準 8 24 2 2" xfId="10776"/>
    <cellStyle name="標準 8 24 2 2 2" xfId="23591"/>
    <cellStyle name="標準 8 24 2 3" xfId="17184"/>
    <cellStyle name="標準 8 24 3" xfId="5497"/>
    <cellStyle name="標準 8 24 3 2" xfId="11910"/>
    <cellStyle name="標準 8 24 3 2 2" xfId="24725"/>
    <cellStyle name="標準 8 24 3 3" xfId="18318"/>
    <cellStyle name="標準 8 24 4" xfId="7155"/>
    <cellStyle name="標準 8 24 4 2" xfId="19970"/>
    <cellStyle name="標準 8 24 5" xfId="13563"/>
    <cellStyle name="標準 8 25" xfId="2323"/>
    <cellStyle name="標準 8 25 2" xfId="8749"/>
    <cellStyle name="標準 8 25 2 2" xfId="21564"/>
    <cellStyle name="標準 8 25 3" xfId="15157"/>
    <cellStyle name="標準 8 26" xfId="4453"/>
    <cellStyle name="標準 8 26 2" xfId="10867"/>
    <cellStyle name="標準 8 26 2 2" xfId="23682"/>
    <cellStyle name="標準 8 26 3" xfId="17275"/>
    <cellStyle name="標準 8 27" xfId="665"/>
    <cellStyle name="標準 8 27 2" xfId="7127"/>
    <cellStyle name="標準 8 27 2 2" xfId="19942"/>
    <cellStyle name="標準 8 27 3" xfId="13535"/>
    <cellStyle name="標準 8 28" xfId="6518"/>
    <cellStyle name="標準 8 28 2" xfId="12931"/>
    <cellStyle name="標準 8 28 2 2" xfId="25746"/>
    <cellStyle name="標準 8 28 3" xfId="19339"/>
    <cellStyle name="標準 8 29" xfId="639"/>
    <cellStyle name="標準 8 29 2" xfId="7115"/>
    <cellStyle name="標準 8 29 2 2" xfId="19930"/>
    <cellStyle name="標準 8 29 3" xfId="13523"/>
    <cellStyle name="標準 8 3" xfId="48"/>
    <cellStyle name="標準 8 3 10" xfId="6522"/>
    <cellStyle name="標準 8 3 10 2" xfId="12935"/>
    <cellStyle name="標準 8 3 10 2 2" xfId="25750"/>
    <cellStyle name="標準 8 3 10 3" xfId="19343"/>
    <cellStyle name="標準 8 3 11" xfId="642"/>
    <cellStyle name="標準 8 3 11 2" xfId="7118"/>
    <cellStyle name="標準 8 3 11 2 2" xfId="19933"/>
    <cellStyle name="標準 8 3 11 3" xfId="13526"/>
    <cellStyle name="標準 8 3 12" xfId="646"/>
    <cellStyle name="標準 8 3 12 2" xfId="7120"/>
    <cellStyle name="標準 8 3 12 2 2" xfId="19935"/>
    <cellStyle name="標準 8 3 12 3" xfId="13528"/>
    <cellStyle name="標準 8 3 13" xfId="406"/>
    <cellStyle name="標準 8 3 14" xfId="109"/>
    <cellStyle name="標準 8 3 14 2" xfId="6660"/>
    <cellStyle name="標準 8 3 14 2 2" xfId="19475"/>
    <cellStyle name="標準 8 3 14 3" xfId="13068"/>
    <cellStyle name="標準 8 3 15" xfId="6637"/>
    <cellStyle name="標準 8 3 15 2" xfId="19453"/>
    <cellStyle name="標準 8 3 16" xfId="13059"/>
    <cellStyle name="標準 8 3 2" xfId="177"/>
    <cellStyle name="標準 8 3 2 2" xfId="271"/>
    <cellStyle name="標準 8 3 2 2 2" xfId="3400"/>
    <cellStyle name="標準 8 3 2 2 2 2" xfId="9820"/>
    <cellStyle name="標準 8 3 2 2 2 2 2" xfId="22635"/>
    <cellStyle name="標準 8 3 2 2 2 3" xfId="16228"/>
    <cellStyle name="標準 8 3 2 2 3" xfId="5564"/>
    <cellStyle name="標準 8 3 2 2 3 2" xfId="11977"/>
    <cellStyle name="標準 8 3 2 2 3 2 2" xfId="24792"/>
    <cellStyle name="標準 8 3 2 2 3 3" xfId="18385"/>
    <cellStyle name="標準 8 3 2 2 4" xfId="6618"/>
    <cellStyle name="標準 8 3 2 2 4 2" xfId="13029"/>
    <cellStyle name="標準 8 3 2 2 4 2 2" xfId="25844"/>
    <cellStyle name="標準 8 3 2 2 4 3" xfId="19437"/>
    <cellStyle name="標準 8 3 2 2 5" xfId="6771"/>
    <cellStyle name="標準 8 3 2 2 5 2" xfId="19586"/>
    <cellStyle name="標準 8 3 2 2 6" xfId="13179"/>
    <cellStyle name="標準 8 3 2 3" xfId="362"/>
    <cellStyle name="標準 8 3 2 3 2" xfId="6853"/>
    <cellStyle name="標準 8 3 2 3 2 2" xfId="19668"/>
    <cellStyle name="標準 8 3 2 3 3" xfId="13261"/>
    <cellStyle name="標準 8 3 2 4" xfId="4542"/>
    <cellStyle name="標準 8 3 2 4 2" xfId="10955"/>
    <cellStyle name="標準 8 3 2 4 2 2" xfId="23770"/>
    <cellStyle name="標準 8 3 2 4 3" xfId="17363"/>
    <cellStyle name="標準 8 3 2 5" xfId="703"/>
    <cellStyle name="標準 8 3 2 5 2" xfId="7162"/>
    <cellStyle name="標準 8 3 2 5 2 2" xfId="19977"/>
    <cellStyle name="標準 8 3 2 5 3" xfId="13570"/>
    <cellStyle name="標準 8 3 2 6" xfId="6549"/>
    <cellStyle name="標準 8 3 2 6 2" xfId="12962"/>
    <cellStyle name="標準 8 3 2 6 2 2" xfId="25777"/>
    <cellStyle name="標準 8 3 2 6 3" xfId="19370"/>
    <cellStyle name="標準 8 3 2 7" xfId="6590"/>
    <cellStyle name="標準 8 3 2 7 2" xfId="13002"/>
    <cellStyle name="標準 8 3 2 7 2 2" xfId="25817"/>
    <cellStyle name="標準 8 3 2 7 3" xfId="19410"/>
    <cellStyle name="標準 8 3 2 8" xfId="6697"/>
    <cellStyle name="標準 8 3 2 8 2" xfId="19512"/>
    <cellStyle name="標準 8 3 2 9" xfId="13105"/>
    <cellStyle name="標準 8 3 3" xfId="197"/>
    <cellStyle name="標準 8 3 3 2" xfId="287"/>
    <cellStyle name="標準 8 3 3 2 2" xfId="6786"/>
    <cellStyle name="標準 8 3 3 2 2 2" xfId="19601"/>
    <cellStyle name="標準 8 3 3 2 3" xfId="13194"/>
    <cellStyle name="標準 8 3 3 3" xfId="721"/>
    <cellStyle name="標準 8 3 3 4" xfId="6709"/>
    <cellStyle name="標準 8 3 3 4 2" xfId="19524"/>
    <cellStyle name="標準 8 3 3 5" xfId="13117"/>
    <cellStyle name="標準 8 3 4" xfId="236"/>
    <cellStyle name="標準 8 3 4 2" xfId="325"/>
    <cellStyle name="標準 8 3 4 2 2" xfId="5555"/>
    <cellStyle name="標準 8 3 4 2 2 2" xfId="11968"/>
    <cellStyle name="標準 8 3 4 2 2 2 2" xfId="24783"/>
    <cellStyle name="標準 8 3 4 2 2 3" xfId="18376"/>
    <cellStyle name="標準 8 3 4 2 3" xfId="6816"/>
    <cellStyle name="標準 8 3 4 2 3 2" xfId="19631"/>
    <cellStyle name="標準 8 3 4 2 4" xfId="13224"/>
    <cellStyle name="標準 8 3 4 3" xfId="2371"/>
    <cellStyle name="標準 8 3 4 3 2" xfId="8794"/>
    <cellStyle name="標準 8 3 4 3 2 2" xfId="21609"/>
    <cellStyle name="標準 8 3 4 3 3" xfId="15202"/>
    <cellStyle name="標準 8 3 4 4" xfId="4533"/>
    <cellStyle name="標準 8 3 4 4 2" xfId="10946"/>
    <cellStyle name="標準 8 3 4 4 2 2" xfId="23761"/>
    <cellStyle name="標準 8 3 4 4 3" xfId="17354"/>
    <cellStyle name="標準 8 3 4 5" xfId="6739"/>
    <cellStyle name="標準 8 3 4 5 2" xfId="19554"/>
    <cellStyle name="標準 8 3 4 6" xfId="13147"/>
    <cellStyle name="標準 8 3 5" xfId="262"/>
    <cellStyle name="標準 8 3 5 2" xfId="1329"/>
    <cellStyle name="標準 8 3 5 3" xfId="6762"/>
    <cellStyle name="標準 8 3 5 3 2" xfId="19577"/>
    <cellStyle name="標準 8 3 5 4" xfId="13170"/>
    <cellStyle name="標準 8 3 6" xfId="335"/>
    <cellStyle name="標準 8 3 6 2" xfId="3337"/>
    <cellStyle name="標準 8 3 6 2 2" xfId="9760"/>
    <cellStyle name="標準 8 3 6 2 2 2" xfId="22575"/>
    <cellStyle name="標準 8 3 6 2 3" xfId="16168"/>
    <cellStyle name="標準 8 3 6 3" xfId="4491"/>
    <cellStyle name="標準 8 3 6 3 2" xfId="10904"/>
    <cellStyle name="標準 8 3 6 3 2 2" xfId="23719"/>
    <cellStyle name="標準 8 3 6 3 3" xfId="17312"/>
    <cellStyle name="標準 8 3 6 4" xfId="6826"/>
    <cellStyle name="標準 8 3 6 4 2" xfId="19641"/>
    <cellStyle name="標準 8 3 6 5" xfId="13234"/>
    <cellStyle name="標準 8 3 7" xfId="117"/>
    <cellStyle name="標準 8 3 7 2" xfId="4363"/>
    <cellStyle name="標準 8 3 7 2 2" xfId="10777"/>
    <cellStyle name="標準 8 3 7 2 2 2" xfId="23592"/>
    <cellStyle name="標準 8 3 7 2 3" xfId="17185"/>
    <cellStyle name="標準 8 3 7 3" xfId="5501"/>
    <cellStyle name="標準 8 3 7 3 2" xfId="11914"/>
    <cellStyle name="標準 8 3 7 3 2 2" xfId="24729"/>
    <cellStyle name="標準 8 3 7 3 3" xfId="18322"/>
    <cellStyle name="標準 8 3 7 4" xfId="6667"/>
    <cellStyle name="標準 8 3 7 4 2" xfId="19482"/>
    <cellStyle name="標準 8 3 7 5" xfId="13075"/>
    <cellStyle name="標準 8 3 8" xfId="4457"/>
    <cellStyle name="標準 8 3 8 2" xfId="10871"/>
    <cellStyle name="標準 8 3 8 2 2" xfId="23686"/>
    <cellStyle name="標準 8 3 8 3" xfId="17279"/>
    <cellStyle name="標準 8 3 9" xfId="669"/>
    <cellStyle name="標準 8 3 9 2" xfId="7131"/>
    <cellStyle name="標準 8 3 9 2 2" xfId="19946"/>
    <cellStyle name="標準 8 3 9 3" xfId="13539"/>
    <cellStyle name="標準 8 30" xfId="6583"/>
    <cellStyle name="標準 8 30 2" xfId="12995"/>
    <cellStyle name="標準 8 30 2 2" xfId="25810"/>
    <cellStyle name="標準 8 30 3" xfId="19403"/>
    <cellStyle name="標準 8 31" xfId="105"/>
    <cellStyle name="標準 8 31 2" xfId="6656"/>
    <cellStyle name="標準 8 31 2 2" xfId="19471"/>
    <cellStyle name="標準 8 31 3" xfId="13064"/>
    <cellStyle name="標準 8 32" xfId="6633"/>
    <cellStyle name="標準 8 32 2" xfId="19449"/>
    <cellStyle name="標準 8 33" xfId="13055"/>
    <cellStyle name="標準 8 4" xfId="150"/>
    <cellStyle name="標準 8 4 10" xfId="855"/>
    <cellStyle name="標準 8 4 10 2" xfId="1873"/>
    <cellStyle name="標準 8 4 10 2 2" xfId="3904"/>
    <cellStyle name="標準 8 4 10 2 2 2" xfId="10324"/>
    <cellStyle name="標準 8 4 10 2 2 2 2" xfId="23139"/>
    <cellStyle name="標準 8 4 10 2 2 3" xfId="16732"/>
    <cellStyle name="標準 8 4 10 2 3" xfId="6068"/>
    <cellStyle name="標準 8 4 10 2 3 2" xfId="12481"/>
    <cellStyle name="標準 8 4 10 2 3 2 2" xfId="25296"/>
    <cellStyle name="標準 8 4 10 2 3 3" xfId="18889"/>
    <cellStyle name="標準 8 4 10 2 4" xfId="8299"/>
    <cellStyle name="標準 8 4 10 2 4 2" xfId="21114"/>
    <cellStyle name="標準 8 4 10 2 5" xfId="14707"/>
    <cellStyle name="標準 8 4 10 3" xfId="2882"/>
    <cellStyle name="標準 8 4 10 3 2" xfId="9305"/>
    <cellStyle name="標準 8 4 10 3 2 2" xfId="22120"/>
    <cellStyle name="標準 8 4 10 3 3" xfId="15713"/>
    <cellStyle name="標準 8 4 10 4" xfId="5046"/>
    <cellStyle name="標準 8 4 10 4 2" xfId="11459"/>
    <cellStyle name="標準 8 4 10 4 2 2" xfId="24274"/>
    <cellStyle name="標準 8 4 10 4 3" xfId="17867"/>
    <cellStyle name="標準 8 4 10 5" xfId="7308"/>
    <cellStyle name="標準 8 4 10 5 2" xfId="20123"/>
    <cellStyle name="標準 8 4 10 6" xfId="13716"/>
    <cellStyle name="標準 8 4 11" xfId="726"/>
    <cellStyle name="標準 8 4 11 2" xfId="1399"/>
    <cellStyle name="標準 8 4 11 2 2" xfId="3431"/>
    <cellStyle name="標準 8 4 11 2 2 2" xfId="9851"/>
    <cellStyle name="標準 8 4 11 2 2 2 2" xfId="22666"/>
    <cellStyle name="標準 8 4 11 2 2 3" xfId="16259"/>
    <cellStyle name="標準 8 4 11 2 3" xfId="5595"/>
    <cellStyle name="標準 8 4 11 2 3 2" xfId="12008"/>
    <cellStyle name="標準 8 4 11 2 3 2 2" xfId="24823"/>
    <cellStyle name="標準 8 4 11 2 3 3" xfId="18416"/>
    <cellStyle name="標準 8 4 11 2 4" xfId="7826"/>
    <cellStyle name="標準 8 4 11 2 4 2" xfId="20641"/>
    <cellStyle name="標準 8 4 11 2 5" xfId="14234"/>
    <cellStyle name="標準 8 4 11 3" xfId="2409"/>
    <cellStyle name="標準 8 4 11 3 2" xfId="8832"/>
    <cellStyle name="標準 8 4 11 3 2 2" xfId="21647"/>
    <cellStyle name="標準 8 4 11 3 3" xfId="15240"/>
    <cellStyle name="標準 8 4 11 4" xfId="4573"/>
    <cellStyle name="標準 8 4 11 4 2" xfId="10986"/>
    <cellStyle name="標準 8 4 11 4 2 2" xfId="23801"/>
    <cellStyle name="標準 8 4 11 4 3" xfId="17394"/>
    <cellStyle name="標準 8 4 11 5" xfId="7180"/>
    <cellStyle name="標準 8 4 11 5 2" xfId="19995"/>
    <cellStyle name="標準 8 4 11 6" xfId="13588"/>
    <cellStyle name="標準 8 4 12" xfId="1366"/>
    <cellStyle name="標準 8 4 12 2" xfId="3396"/>
    <cellStyle name="標準 8 4 12 2 2" xfId="5560"/>
    <cellStyle name="標準 8 4 12 2 2 2" xfId="11973"/>
    <cellStyle name="標準 8 4 12 2 2 2 2" xfId="24788"/>
    <cellStyle name="標準 8 4 12 2 2 3" xfId="18381"/>
    <cellStyle name="標準 8 4 12 2 3" xfId="9816"/>
    <cellStyle name="標準 8 4 12 2 3 2" xfId="22631"/>
    <cellStyle name="標準 8 4 12 2 4" xfId="16224"/>
    <cellStyle name="標準 8 4 12 3" xfId="4538"/>
    <cellStyle name="標準 8 4 12 3 2" xfId="10951"/>
    <cellStyle name="標準 8 4 12 3 2 2" xfId="23766"/>
    <cellStyle name="標準 8 4 12 3 3" xfId="17359"/>
    <cellStyle name="標準 8 4 12 4" xfId="7793"/>
    <cellStyle name="標準 8 4 12 4 2" xfId="20608"/>
    <cellStyle name="標準 8 4 12 5" xfId="14201"/>
    <cellStyle name="標準 8 4 13" xfId="1296"/>
    <cellStyle name="標準 8 4 14" xfId="701"/>
    <cellStyle name="標準 8 4 14 2" xfId="4367"/>
    <cellStyle name="標準 8 4 14 2 2" xfId="10781"/>
    <cellStyle name="標準 8 4 14 2 2 2" xfId="23596"/>
    <cellStyle name="標準 8 4 14 2 3" xfId="17189"/>
    <cellStyle name="標準 8 4 14 3" xfId="7160"/>
    <cellStyle name="標準 8 4 14 3 2" xfId="19975"/>
    <cellStyle name="標準 8 4 14 4" xfId="13568"/>
    <cellStyle name="標準 8 4 15" xfId="2376"/>
    <cellStyle name="標準 8 4 15 2" xfId="4360"/>
    <cellStyle name="標準 8 4 15 3" xfId="8799"/>
    <cellStyle name="標準 8 4 15 3 2" xfId="21614"/>
    <cellStyle name="標準 8 4 15 4" xfId="15207"/>
    <cellStyle name="標準 8 4 16" xfId="662"/>
    <cellStyle name="標準 8 4 17" xfId="401"/>
    <cellStyle name="標準 8 4 17 2" xfId="6888"/>
    <cellStyle name="標準 8 4 17 2 2" xfId="19703"/>
    <cellStyle name="標準 8 4 17 3" xfId="13296"/>
    <cellStyle name="標準 8 4 2" xfId="412"/>
    <cellStyle name="標準 8 4 2 2" xfId="610"/>
    <cellStyle name="標準 8 4 2 2 2" xfId="1211"/>
    <cellStyle name="標準 8 4 2 2 2 2" xfId="2251"/>
    <cellStyle name="標準 8 4 2 2 2 2 2" xfId="4282"/>
    <cellStyle name="標準 8 4 2 2 2 2 2 2" xfId="10702"/>
    <cellStyle name="標準 8 4 2 2 2 2 2 2 2" xfId="23517"/>
    <cellStyle name="標準 8 4 2 2 2 2 2 3" xfId="17110"/>
    <cellStyle name="標準 8 4 2 2 2 2 3" xfId="6446"/>
    <cellStyle name="標準 8 4 2 2 2 2 3 2" xfId="12859"/>
    <cellStyle name="標準 8 4 2 2 2 2 3 2 2" xfId="25674"/>
    <cellStyle name="標準 8 4 2 2 2 2 3 3" xfId="19267"/>
    <cellStyle name="標準 8 4 2 2 2 2 4" xfId="8677"/>
    <cellStyle name="標準 8 4 2 2 2 2 4 2" xfId="21492"/>
    <cellStyle name="標準 8 4 2 2 2 2 5" xfId="15085"/>
    <cellStyle name="標準 8 4 2 2 2 3" xfId="3260"/>
    <cellStyle name="標準 8 4 2 2 2 3 2" xfId="9683"/>
    <cellStyle name="標準 8 4 2 2 2 3 2 2" xfId="22498"/>
    <cellStyle name="標準 8 4 2 2 2 3 3" xfId="16091"/>
    <cellStyle name="標準 8 4 2 2 2 4" xfId="5424"/>
    <cellStyle name="標準 8 4 2 2 2 4 2" xfId="11837"/>
    <cellStyle name="標準 8 4 2 2 2 4 2 2" xfId="24652"/>
    <cellStyle name="標準 8 4 2 2 2 4 3" xfId="18245"/>
    <cellStyle name="標準 8 4 2 2 2 5" xfId="7664"/>
    <cellStyle name="標準 8 4 2 2 2 5 2" xfId="20479"/>
    <cellStyle name="標準 8 4 2 2 2 6" xfId="14072"/>
    <cellStyle name="標準 8 4 2 2 3" xfId="1769"/>
    <cellStyle name="標準 8 4 2 2 3 2" xfId="3800"/>
    <cellStyle name="標準 8 4 2 2 3 2 2" xfId="10220"/>
    <cellStyle name="標準 8 4 2 2 3 2 2 2" xfId="23035"/>
    <cellStyle name="標準 8 4 2 2 3 2 3" xfId="16628"/>
    <cellStyle name="標準 8 4 2 2 3 3" xfId="5964"/>
    <cellStyle name="標準 8 4 2 2 3 3 2" xfId="12377"/>
    <cellStyle name="標準 8 4 2 2 3 3 2 2" xfId="25192"/>
    <cellStyle name="標準 8 4 2 2 3 3 3" xfId="18785"/>
    <cellStyle name="標準 8 4 2 2 3 4" xfId="8195"/>
    <cellStyle name="標準 8 4 2 2 3 4 2" xfId="21010"/>
    <cellStyle name="標準 8 4 2 2 3 5" xfId="14603"/>
    <cellStyle name="標準 8 4 2 2 4" xfId="2778"/>
    <cellStyle name="標準 8 4 2 2 4 2" xfId="9201"/>
    <cellStyle name="標準 8 4 2 2 4 2 2" xfId="22016"/>
    <cellStyle name="標準 8 4 2 2 4 3" xfId="15609"/>
    <cellStyle name="標準 8 4 2 2 5" xfId="4942"/>
    <cellStyle name="標準 8 4 2 2 5 2" xfId="11355"/>
    <cellStyle name="標準 8 4 2 2 5 2 2" xfId="24170"/>
    <cellStyle name="標準 8 4 2 2 5 3" xfId="17763"/>
    <cellStyle name="標準 8 4 2 2 6" xfId="6622"/>
    <cellStyle name="標準 8 4 2 2 6 2" xfId="13033"/>
    <cellStyle name="標準 8 4 2 2 6 2 2" xfId="25848"/>
    <cellStyle name="標準 8 4 2 2 6 3" xfId="19441"/>
    <cellStyle name="標準 8 4 2 2 7" xfId="7087"/>
    <cellStyle name="標準 8 4 2 2 7 2" xfId="19902"/>
    <cellStyle name="標準 8 4 2 2 8" xfId="13495"/>
    <cellStyle name="標準 8 4 2 3" xfId="1032"/>
    <cellStyle name="標準 8 4 2 3 2" xfId="2063"/>
    <cellStyle name="標準 8 4 2 3 2 2" xfId="4094"/>
    <cellStyle name="標準 8 4 2 3 2 2 2" xfId="10514"/>
    <cellStyle name="標準 8 4 2 3 2 2 2 2" xfId="23329"/>
    <cellStyle name="標準 8 4 2 3 2 2 3" xfId="16922"/>
    <cellStyle name="標準 8 4 2 3 2 3" xfId="6258"/>
    <cellStyle name="標準 8 4 2 3 2 3 2" xfId="12671"/>
    <cellStyle name="標準 8 4 2 3 2 3 2 2" xfId="25486"/>
    <cellStyle name="標準 8 4 2 3 2 3 3" xfId="19079"/>
    <cellStyle name="標準 8 4 2 3 2 4" xfId="8489"/>
    <cellStyle name="標準 8 4 2 3 2 4 2" xfId="21304"/>
    <cellStyle name="標準 8 4 2 3 2 5" xfId="14897"/>
    <cellStyle name="標準 8 4 2 3 3" xfId="3072"/>
    <cellStyle name="標準 8 4 2 3 3 2" xfId="9495"/>
    <cellStyle name="標準 8 4 2 3 3 2 2" xfId="22310"/>
    <cellStyle name="標準 8 4 2 3 3 3" xfId="15903"/>
    <cellStyle name="標準 8 4 2 3 4" xfId="5236"/>
    <cellStyle name="標準 8 4 2 3 4 2" xfId="11649"/>
    <cellStyle name="標準 8 4 2 3 4 2 2" xfId="24464"/>
    <cellStyle name="標準 8 4 2 3 4 3" xfId="18057"/>
    <cellStyle name="標準 8 4 2 3 5" xfId="7485"/>
    <cellStyle name="標準 8 4 2 3 5 2" xfId="20300"/>
    <cellStyle name="標準 8 4 2 3 6" xfId="13893"/>
    <cellStyle name="標準 8 4 2 4" xfId="1584"/>
    <cellStyle name="標準 8 4 2 4 2" xfId="3615"/>
    <cellStyle name="標準 8 4 2 4 2 2" xfId="10035"/>
    <cellStyle name="標準 8 4 2 4 2 2 2" xfId="22850"/>
    <cellStyle name="標準 8 4 2 4 2 3" xfId="16443"/>
    <cellStyle name="標準 8 4 2 4 3" xfId="5779"/>
    <cellStyle name="標準 8 4 2 4 3 2" xfId="12192"/>
    <cellStyle name="標準 8 4 2 4 3 2 2" xfId="25007"/>
    <cellStyle name="標準 8 4 2 4 3 3" xfId="18600"/>
    <cellStyle name="標準 8 4 2 4 4" xfId="8010"/>
    <cellStyle name="標準 8 4 2 4 4 2" xfId="20825"/>
    <cellStyle name="標準 8 4 2 4 5" xfId="14418"/>
    <cellStyle name="標準 8 4 2 5" xfId="2593"/>
    <cellStyle name="標準 8 4 2 5 2" xfId="9016"/>
    <cellStyle name="標準 8 4 2 5 2 2" xfId="21831"/>
    <cellStyle name="標準 8 4 2 5 3" xfId="15424"/>
    <cellStyle name="標準 8 4 2 6" xfId="4757"/>
    <cellStyle name="標準 8 4 2 6 2" xfId="11170"/>
    <cellStyle name="標準 8 4 2 6 2 2" xfId="23985"/>
    <cellStyle name="標準 8 4 2 6 3" xfId="17578"/>
    <cellStyle name="標準 8 4 2 7" xfId="6594"/>
    <cellStyle name="標準 8 4 2 7 2" xfId="13006"/>
    <cellStyle name="標準 8 4 2 7 2 2" xfId="25821"/>
    <cellStyle name="標準 8 4 2 7 3" xfId="19414"/>
    <cellStyle name="標準 8 4 2 8" xfId="6897"/>
    <cellStyle name="標準 8 4 2 8 2" xfId="19712"/>
    <cellStyle name="標準 8 4 2 9" xfId="13305"/>
    <cellStyle name="標準 8 4 3" xfId="207"/>
    <cellStyle name="標準 8 4 3 2" xfId="630"/>
    <cellStyle name="標準 8 4 3 2 2" xfId="1241"/>
    <cellStyle name="標準 8 4 3 2 2 2" xfId="2281"/>
    <cellStyle name="標準 8 4 3 2 2 2 2" xfId="4312"/>
    <cellStyle name="標準 8 4 3 2 2 2 2 2" xfId="10732"/>
    <cellStyle name="標準 8 4 3 2 2 2 2 2 2" xfId="23547"/>
    <cellStyle name="標準 8 4 3 2 2 2 2 3" xfId="17140"/>
    <cellStyle name="標準 8 4 3 2 2 2 3" xfId="6476"/>
    <cellStyle name="標準 8 4 3 2 2 2 3 2" xfId="12889"/>
    <cellStyle name="標準 8 4 3 2 2 2 3 2 2" xfId="25704"/>
    <cellStyle name="標準 8 4 3 2 2 2 3 3" xfId="19297"/>
    <cellStyle name="標準 8 4 3 2 2 2 4" xfId="8707"/>
    <cellStyle name="標準 8 4 3 2 2 2 4 2" xfId="21522"/>
    <cellStyle name="標準 8 4 3 2 2 2 5" xfId="15115"/>
    <cellStyle name="標準 8 4 3 2 2 3" xfId="3290"/>
    <cellStyle name="標準 8 4 3 2 2 3 2" xfId="9713"/>
    <cellStyle name="標準 8 4 3 2 2 3 2 2" xfId="22528"/>
    <cellStyle name="標準 8 4 3 2 2 3 3" xfId="16121"/>
    <cellStyle name="標準 8 4 3 2 2 4" xfId="5454"/>
    <cellStyle name="標準 8 4 3 2 2 4 2" xfId="11867"/>
    <cellStyle name="標準 8 4 3 2 2 4 2 2" xfId="24682"/>
    <cellStyle name="標準 8 4 3 2 2 4 3" xfId="18275"/>
    <cellStyle name="標準 8 4 3 2 2 5" xfId="7694"/>
    <cellStyle name="標準 8 4 3 2 2 5 2" xfId="20509"/>
    <cellStyle name="標準 8 4 3 2 2 6" xfId="14102"/>
    <cellStyle name="標準 8 4 3 2 3" xfId="1799"/>
    <cellStyle name="標準 8 4 3 2 3 2" xfId="3830"/>
    <cellStyle name="標準 8 4 3 2 3 2 2" xfId="10250"/>
    <cellStyle name="標準 8 4 3 2 3 2 2 2" xfId="23065"/>
    <cellStyle name="標準 8 4 3 2 3 2 3" xfId="16658"/>
    <cellStyle name="標準 8 4 3 2 3 3" xfId="5994"/>
    <cellStyle name="標準 8 4 3 2 3 3 2" xfId="12407"/>
    <cellStyle name="標準 8 4 3 2 3 3 2 2" xfId="25222"/>
    <cellStyle name="標準 8 4 3 2 3 3 3" xfId="18815"/>
    <cellStyle name="標準 8 4 3 2 3 4" xfId="8225"/>
    <cellStyle name="標準 8 4 3 2 3 4 2" xfId="21040"/>
    <cellStyle name="標準 8 4 3 2 3 5" xfId="14633"/>
    <cellStyle name="標準 8 4 3 2 4" xfId="2808"/>
    <cellStyle name="標準 8 4 3 2 4 2" xfId="9231"/>
    <cellStyle name="標準 8 4 3 2 4 2 2" xfId="22046"/>
    <cellStyle name="標準 8 4 3 2 4 3" xfId="15639"/>
    <cellStyle name="標準 8 4 3 2 5" xfId="4972"/>
    <cellStyle name="標準 8 4 3 2 5 2" xfId="11385"/>
    <cellStyle name="標準 8 4 3 2 5 2 2" xfId="24200"/>
    <cellStyle name="標準 8 4 3 2 5 3" xfId="17793"/>
    <cellStyle name="標準 8 4 3 2 6" xfId="7107"/>
    <cellStyle name="標準 8 4 3 2 6 2" xfId="19922"/>
    <cellStyle name="標準 8 4 3 2 7" xfId="13515"/>
    <cellStyle name="標準 8 4 3 3" xfId="1053"/>
    <cellStyle name="標準 8 4 3 3 2" xfId="2093"/>
    <cellStyle name="標準 8 4 3 3 2 2" xfId="4124"/>
    <cellStyle name="標準 8 4 3 3 2 2 2" xfId="10544"/>
    <cellStyle name="標準 8 4 3 3 2 2 2 2" xfId="23359"/>
    <cellStyle name="標準 8 4 3 3 2 2 3" xfId="16952"/>
    <cellStyle name="標準 8 4 3 3 2 3" xfId="6288"/>
    <cellStyle name="標準 8 4 3 3 2 3 2" xfId="12701"/>
    <cellStyle name="標準 8 4 3 3 2 3 2 2" xfId="25516"/>
    <cellStyle name="標準 8 4 3 3 2 3 3" xfId="19109"/>
    <cellStyle name="標準 8 4 3 3 2 4" xfId="8519"/>
    <cellStyle name="標準 8 4 3 3 2 4 2" xfId="21334"/>
    <cellStyle name="標準 8 4 3 3 2 5" xfId="14927"/>
    <cellStyle name="標準 8 4 3 3 3" xfId="3102"/>
    <cellStyle name="標準 8 4 3 3 3 2" xfId="9525"/>
    <cellStyle name="標準 8 4 3 3 3 2 2" xfId="22340"/>
    <cellStyle name="標準 8 4 3 3 3 3" xfId="15933"/>
    <cellStyle name="標準 8 4 3 3 4" xfId="5266"/>
    <cellStyle name="標準 8 4 3 3 4 2" xfId="11679"/>
    <cellStyle name="標準 8 4 3 3 4 2 2" xfId="24494"/>
    <cellStyle name="標準 8 4 3 3 4 3" xfId="18087"/>
    <cellStyle name="標準 8 4 3 3 5" xfId="7506"/>
    <cellStyle name="標準 8 4 3 3 5 2" xfId="20321"/>
    <cellStyle name="標準 8 4 3 3 6" xfId="13914"/>
    <cellStyle name="標準 8 4 3 4" xfId="1613"/>
    <cellStyle name="標準 8 4 3 4 2" xfId="3644"/>
    <cellStyle name="標準 8 4 3 4 2 2" xfId="10064"/>
    <cellStyle name="標準 8 4 3 4 2 2 2" xfId="22879"/>
    <cellStyle name="標準 8 4 3 4 2 3" xfId="16472"/>
    <cellStyle name="標準 8 4 3 4 3" xfId="5808"/>
    <cellStyle name="標準 8 4 3 4 3 2" xfId="12221"/>
    <cellStyle name="標準 8 4 3 4 3 2 2" xfId="25036"/>
    <cellStyle name="標準 8 4 3 4 3 3" xfId="18629"/>
    <cellStyle name="標準 8 4 3 4 4" xfId="8039"/>
    <cellStyle name="標準 8 4 3 4 4 2" xfId="20854"/>
    <cellStyle name="標準 8 4 3 4 5" xfId="14447"/>
    <cellStyle name="標準 8 4 3 5" xfId="2622"/>
    <cellStyle name="標準 8 4 3 5 2" xfId="9045"/>
    <cellStyle name="標準 8 4 3 5 2 2" xfId="21860"/>
    <cellStyle name="標準 8 4 3 5 3" xfId="15453"/>
    <cellStyle name="標準 8 4 3 6" xfId="4786"/>
    <cellStyle name="標準 8 4 3 6 2" xfId="11199"/>
    <cellStyle name="標準 8 4 3 6 2 2" xfId="24014"/>
    <cellStyle name="標準 8 4 3 6 3" xfId="17607"/>
    <cellStyle name="標準 8 4 3 7" xfId="6713"/>
    <cellStyle name="標準 8 4 3 7 2" xfId="19528"/>
    <cellStyle name="標準 8 4 3 8" xfId="13121"/>
    <cellStyle name="標準 8 4 4" xfId="123"/>
    <cellStyle name="標準 8 4 4 2" xfId="590"/>
    <cellStyle name="標準 8 4 4 2 2" xfId="1182"/>
    <cellStyle name="標準 8 4 4 2 2 2" xfId="2222"/>
    <cellStyle name="標準 8 4 4 2 2 2 2" xfId="4253"/>
    <cellStyle name="標準 8 4 4 2 2 2 2 2" xfId="10673"/>
    <cellStyle name="標準 8 4 4 2 2 2 2 2 2" xfId="23488"/>
    <cellStyle name="標準 8 4 4 2 2 2 2 3" xfId="17081"/>
    <cellStyle name="標準 8 4 4 2 2 2 3" xfId="6417"/>
    <cellStyle name="標準 8 4 4 2 2 2 3 2" xfId="12830"/>
    <cellStyle name="標準 8 4 4 2 2 2 3 2 2" xfId="25645"/>
    <cellStyle name="標準 8 4 4 2 2 2 3 3" xfId="19238"/>
    <cellStyle name="標準 8 4 4 2 2 2 4" xfId="8648"/>
    <cellStyle name="標準 8 4 4 2 2 2 4 2" xfId="21463"/>
    <cellStyle name="標準 8 4 4 2 2 2 5" xfId="15056"/>
    <cellStyle name="標準 8 4 4 2 2 3" xfId="3231"/>
    <cellStyle name="標準 8 4 4 2 2 3 2" xfId="9654"/>
    <cellStyle name="標準 8 4 4 2 2 3 2 2" xfId="22469"/>
    <cellStyle name="標準 8 4 4 2 2 3 3" xfId="16062"/>
    <cellStyle name="標準 8 4 4 2 2 4" xfId="5395"/>
    <cellStyle name="標準 8 4 4 2 2 4 2" xfId="11808"/>
    <cellStyle name="標準 8 4 4 2 2 4 2 2" xfId="24623"/>
    <cellStyle name="標準 8 4 4 2 2 4 3" xfId="18216"/>
    <cellStyle name="標準 8 4 4 2 2 5" xfId="7635"/>
    <cellStyle name="標準 8 4 4 2 2 5 2" xfId="20450"/>
    <cellStyle name="標準 8 4 4 2 2 6" xfId="14043"/>
    <cellStyle name="標準 8 4 4 2 3" xfId="1740"/>
    <cellStyle name="標準 8 4 4 2 3 2" xfId="3771"/>
    <cellStyle name="標準 8 4 4 2 3 2 2" xfId="10191"/>
    <cellStyle name="標準 8 4 4 2 3 2 2 2" xfId="23006"/>
    <cellStyle name="標準 8 4 4 2 3 2 3" xfId="16599"/>
    <cellStyle name="標準 8 4 4 2 3 3" xfId="5935"/>
    <cellStyle name="標準 8 4 4 2 3 3 2" xfId="12348"/>
    <cellStyle name="標準 8 4 4 2 3 3 2 2" xfId="25163"/>
    <cellStyle name="標準 8 4 4 2 3 3 3" xfId="18756"/>
    <cellStyle name="標準 8 4 4 2 3 4" xfId="8166"/>
    <cellStyle name="標準 8 4 4 2 3 4 2" xfId="20981"/>
    <cellStyle name="標準 8 4 4 2 3 5" xfId="14574"/>
    <cellStyle name="標準 8 4 4 2 4" xfId="2749"/>
    <cellStyle name="標準 8 4 4 2 4 2" xfId="9172"/>
    <cellStyle name="標準 8 4 4 2 4 2 2" xfId="21987"/>
    <cellStyle name="標準 8 4 4 2 4 3" xfId="15580"/>
    <cellStyle name="標準 8 4 4 2 5" xfId="4913"/>
    <cellStyle name="標準 8 4 4 2 5 2" xfId="11326"/>
    <cellStyle name="標準 8 4 4 2 5 2 2" xfId="24141"/>
    <cellStyle name="標準 8 4 4 2 5 3" xfId="17734"/>
    <cellStyle name="標準 8 4 4 2 6" xfId="7067"/>
    <cellStyle name="標準 8 4 4 2 6 2" xfId="19882"/>
    <cellStyle name="標準 8 4 4 2 7" xfId="13475"/>
    <cellStyle name="標準 8 4 4 3" xfId="1011"/>
    <cellStyle name="標準 8 4 4 3 2" xfId="2034"/>
    <cellStyle name="標準 8 4 4 3 2 2" xfId="4065"/>
    <cellStyle name="標準 8 4 4 3 2 2 2" xfId="10485"/>
    <cellStyle name="標準 8 4 4 3 2 2 2 2" xfId="23300"/>
    <cellStyle name="標準 8 4 4 3 2 2 3" xfId="16893"/>
    <cellStyle name="標準 8 4 4 3 2 3" xfId="6229"/>
    <cellStyle name="標準 8 4 4 3 2 3 2" xfId="12642"/>
    <cellStyle name="標準 8 4 4 3 2 3 2 2" xfId="25457"/>
    <cellStyle name="標準 8 4 4 3 2 3 3" xfId="19050"/>
    <cellStyle name="標準 8 4 4 3 2 4" xfId="8460"/>
    <cellStyle name="標準 8 4 4 3 2 4 2" xfId="21275"/>
    <cellStyle name="標準 8 4 4 3 2 5" xfId="14868"/>
    <cellStyle name="標準 8 4 4 3 3" xfId="3043"/>
    <cellStyle name="標準 8 4 4 3 3 2" xfId="9466"/>
    <cellStyle name="標準 8 4 4 3 3 2 2" xfId="22281"/>
    <cellStyle name="標準 8 4 4 3 3 3" xfId="15874"/>
    <cellStyle name="標準 8 4 4 3 4" xfId="5207"/>
    <cellStyle name="標準 8 4 4 3 4 2" xfId="11620"/>
    <cellStyle name="標準 8 4 4 3 4 2 2" xfId="24435"/>
    <cellStyle name="標準 8 4 4 3 4 3" xfId="18028"/>
    <cellStyle name="標準 8 4 4 3 5" xfId="7464"/>
    <cellStyle name="標準 8 4 4 3 5 2" xfId="20279"/>
    <cellStyle name="標準 8 4 4 3 6" xfId="13872"/>
    <cellStyle name="標準 8 4 4 4" xfId="1555"/>
    <cellStyle name="標準 8 4 4 4 2" xfId="3586"/>
    <cellStyle name="標準 8 4 4 4 2 2" xfId="10006"/>
    <cellStyle name="標準 8 4 4 4 2 2 2" xfId="22821"/>
    <cellStyle name="標準 8 4 4 4 2 3" xfId="16414"/>
    <cellStyle name="標準 8 4 4 4 3" xfId="5750"/>
    <cellStyle name="標準 8 4 4 4 3 2" xfId="12163"/>
    <cellStyle name="標準 8 4 4 4 3 2 2" xfId="24978"/>
    <cellStyle name="標準 8 4 4 4 3 3" xfId="18571"/>
    <cellStyle name="標準 8 4 4 4 4" xfId="7981"/>
    <cellStyle name="標準 8 4 4 4 4 2" xfId="20796"/>
    <cellStyle name="標準 8 4 4 4 5" xfId="14389"/>
    <cellStyle name="標準 8 4 4 5" xfId="2564"/>
    <cellStyle name="標準 8 4 4 5 2" xfId="8987"/>
    <cellStyle name="標準 8 4 4 5 2 2" xfId="21802"/>
    <cellStyle name="標準 8 4 4 5 3" xfId="15395"/>
    <cellStyle name="標準 8 4 4 6" xfId="4728"/>
    <cellStyle name="標準 8 4 4 6 2" xfId="11141"/>
    <cellStyle name="標準 8 4 4 6 2 2" xfId="23956"/>
    <cellStyle name="標準 8 4 4 6 3" xfId="17549"/>
    <cellStyle name="標準 8 4 4 7" xfId="6673"/>
    <cellStyle name="標準 8 4 4 7 2" xfId="19488"/>
    <cellStyle name="標準 8 4 4 8" xfId="13081"/>
    <cellStyle name="標準 8 4 5" xfId="449"/>
    <cellStyle name="標準 8 4 5 2" xfId="549"/>
    <cellStyle name="標準 8 4 5 2 2" xfId="1138"/>
    <cellStyle name="標準 8 4 5 2 2 2" xfId="2178"/>
    <cellStyle name="標準 8 4 5 2 2 2 2" xfId="4209"/>
    <cellStyle name="標準 8 4 5 2 2 2 2 2" xfId="10629"/>
    <cellStyle name="標準 8 4 5 2 2 2 2 2 2" xfId="23444"/>
    <cellStyle name="標準 8 4 5 2 2 2 2 3" xfId="17037"/>
    <cellStyle name="標準 8 4 5 2 2 2 3" xfId="6373"/>
    <cellStyle name="標準 8 4 5 2 2 2 3 2" xfId="12786"/>
    <cellStyle name="標準 8 4 5 2 2 2 3 2 2" xfId="25601"/>
    <cellStyle name="標準 8 4 5 2 2 2 3 3" xfId="19194"/>
    <cellStyle name="標準 8 4 5 2 2 2 4" xfId="8604"/>
    <cellStyle name="標準 8 4 5 2 2 2 4 2" xfId="21419"/>
    <cellStyle name="標準 8 4 5 2 2 2 5" xfId="15012"/>
    <cellStyle name="標準 8 4 5 2 2 3" xfId="3187"/>
    <cellStyle name="標準 8 4 5 2 2 3 2" xfId="9610"/>
    <cellStyle name="標準 8 4 5 2 2 3 2 2" xfId="22425"/>
    <cellStyle name="標準 8 4 5 2 2 3 3" xfId="16018"/>
    <cellStyle name="標準 8 4 5 2 2 4" xfId="5351"/>
    <cellStyle name="標準 8 4 5 2 2 4 2" xfId="11764"/>
    <cellStyle name="標準 8 4 5 2 2 4 2 2" xfId="24579"/>
    <cellStyle name="標準 8 4 5 2 2 4 3" xfId="18172"/>
    <cellStyle name="標準 8 4 5 2 2 5" xfId="7591"/>
    <cellStyle name="標準 8 4 5 2 2 5 2" xfId="20406"/>
    <cellStyle name="標準 8 4 5 2 2 6" xfId="13999"/>
    <cellStyle name="標準 8 4 5 2 3" xfId="1696"/>
    <cellStyle name="標準 8 4 5 2 3 2" xfId="3727"/>
    <cellStyle name="標準 8 4 5 2 3 2 2" xfId="10147"/>
    <cellStyle name="標準 8 4 5 2 3 2 2 2" xfId="22962"/>
    <cellStyle name="標準 8 4 5 2 3 2 3" xfId="16555"/>
    <cellStyle name="標準 8 4 5 2 3 3" xfId="5891"/>
    <cellStyle name="標準 8 4 5 2 3 3 2" xfId="12304"/>
    <cellStyle name="標準 8 4 5 2 3 3 2 2" xfId="25119"/>
    <cellStyle name="標準 8 4 5 2 3 3 3" xfId="18712"/>
    <cellStyle name="標準 8 4 5 2 3 4" xfId="8122"/>
    <cellStyle name="標準 8 4 5 2 3 4 2" xfId="20937"/>
    <cellStyle name="標準 8 4 5 2 3 5" xfId="14530"/>
    <cellStyle name="標準 8 4 5 2 4" xfId="2705"/>
    <cellStyle name="標準 8 4 5 2 4 2" xfId="9128"/>
    <cellStyle name="標準 8 4 5 2 4 2 2" xfId="21943"/>
    <cellStyle name="標準 8 4 5 2 4 3" xfId="15536"/>
    <cellStyle name="標準 8 4 5 2 5" xfId="4869"/>
    <cellStyle name="標準 8 4 5 2 5 2" xfId="11282"/>
    <cellStyle name="標準 8 4 5 2 5 2 2" xfId="24097"/>
    <cellStyle name="標準 8 4 5 2 5 3" xfId="17690"/>
    <cellStyle name="標準 8 4 5 2 6" xfId="7026"/>
    <cellStyle name="標準 8 4 5 2 6 2" xfId="19841"/>
    <cellStyle name="標準 8 4 5 2 7" xfId="13434"/>
    <cellStyle name="標準 8 4 5 3" xfId="968"/>
    <cellStyle name="標準 8 4 5 3 2" xfId="1990"/>
    <cellStyle name="標準 8 4 5 3 2 2" xfId="4021"/>
    <cellStyle name="標準 8 4 5 3 2 2 2" xfId="10441"/>
    <cellStyle name="標準 8 4 5 3 2 2 2 2" xfId="23256"/>
    <cellStyle name="標準 8 4 5 3 2 2 3" xfId="16849"/>
    <cellStyle name="標準 8 4 5 3 2 3" xfId="6185"/>
    <cellStyle name="標準 8 4 5 3 2 3 2" xfId="12598"/>
    <cellStyle name="標準 8 4 5 3 2 3 2 2" xfId="25413"/>
    <cellStyle name="標準 8 4 5 3 2 3 3" xfId="19006"/>
    <cellStyle name="標準 8 4 5 3 2 4" xfId="8416"/>
    <cellStyle name="標準 8 4 5 3 2 4 2" xfId="21231"/>
    <cellStyle name="標準 8 4 5 3 2 5" xfId="14824"/>
    <cellStyle name="標準 8 4 5 3 3" xfId="2999"/>
    <cellStyle name="標準 8 4 5 3 3 2" xfId="9422"/>
    <cellStyle name="標準 8 4 5 3 3 2 2" xfId="22237"/>
    <cellStyle name="標準 8 4 5 3 3 3" xfId="15830"/>
    <cellStyle name="標準 8 4 5 3 4" xfId="5163"/>
    <cellStyle name="標準 8 4 5 3 4 2" xfId="11576"/>
    <cellStyle name="標準 8 4 5 3 4 2 2" xfId="24391"/>
    <cellStyle name="標準 8 4 5 3 4 3" xfId="17984"/>
    <cellStyle name="標準 8 4 5 3 5" xfId="7421"/>
    <cellStyle name="標準 8 4 5 3 5 2" xfId="20236"/>
    <cellStyle name="標準 8 4 5 3 6" xfId="13829"/>
    <cellStyle name="標準 8 4 5 4" xfId="1510"/>
    <cellStyle name="標準 8 4 5 4 2" xfId="3542"/>
    <cellStyle name="標準 8 4 5 4 2 2" xfId="9962"/>
    <cellStyle name="標準 8 4 5 4 2 2 2" xfId="22777"/>
    <cellStyle name="標準 8 4 5 4 2 3" xfId="16370"/>
    <cellStyle name="標準 8 4 5 4 3" xfId="5706"/>
    <cellStyle name="標準 8 4 5 4 3 2" xfId="12119"/>
    <cellStyle name="標準 8 4 5 4 3 2 2" xfId="24934"/>
    <cellStyle name="標準 8 4 5 4 3 3" xfId="18527"/>
    <cellStyle name="標準 8 4 5 4 4" xfId="7937"/>
    <cellStyle name="標準 8 4 5 4 4 2" xfId="20752"/>
    <cellStyle name="標準 8 4 5 4 5" xfId="14345"/>
    <cellStyle name="標準 8 4 5 5" xfId="2520"/>
    <cellStyle name="標準 8 4 5 5 2" xfId="8943"/>
    <cellStyle name="標準 8 4 5 5 2 2" xfId="21758"/>
    <cellStyle name="標準 8 4 5 5 3" xfId="15351"/>
    <cellStyle name="標準 8 4 5 6" xfId="4684"/>
    <cellStyle name="標準 8 4 5 6 2" xfId="11097"/>
    <cellStyle name="標準 8 4 5 6 2 2" xfId="23912"/>
    <cellStyle name="標準 8 4 5 6 3" xfId="17505"/>
    <cellStyle name="標準 8 4 5 7" xfId="6929"/>
    <cellStyle name="標準 8 4 5 7 2" xfId="19744"/>
    <cellStyle name="標準 8 4 5 8" xfId="13337"/>
    <cellStyle name="標準 8 4 6" xfId="405"/>
    <cellStyle name="標準 8 4 6 2" xfId="931"/>
    <cellStyle name="標準 8 4 6 2 2" xfId="1953"/>
    <cellStyle name="標準 8 4 6 2 2 2" xfId="3984"/>
    <cellStyle name="標準 8 4 6 2 2 2 2" xfId="10404"/>
    <cellStyle name="標準 8 4 6 2 2 2 2 2" xfId="23219"/>
    <cellStyle name="標準 8 4 6 2 2 2 3" xfId="16812"/>
    <cellStyle name="標準 8 4 6 2 2 3" xfId="6148"/>
    <cellStyle name="標準 8 4 6 2 2 3 2" xfId="12561"/>
    <cellStyle name="標準 8 4 6 2 2 3 2 2" xfId="25376"/>
    <cellStyle name="標準 8 4 6 2 2 3 3" xfId="18969"/>
    <cellStyle name="標準 8 4 6 2 2 4" xfId="8379"/>
    <cellStyle name="標準 8 4 6 2 2 4 2" xfId="21194"/>
    <cellStyle name="標準 8 4 6 2 2 5" xfId="14787"/>
    <cellStyle name="標準 8 4 6 2 3" xfId="2962"/>
    <cellStyle name="標準 8 4 6 2 3 2" xfId="9385"/>
    <cellStyle name="標準 8 4 6 2 3 2 2" xfId="22200"/>
    <cellStyle name="標準 8 4 6 2 3 3" xfId="15793"/>
    <cellStyle name="標準 8 4 6 2 4" xfId="5126"/>
    <cellStyle name="標準 8 4 6 2 4 2" xfId="11539"/>
    <cellStyle name="標準 8 4 6 2 4 2 2" xfId="24354"/>
    <cellStyle name="標準 8 4 6 2 4 3" xfId="17947"/>
    <cellStyle name="標準 8 4 6 2 5" xfId="7384"/>
    <cellStyle name="標準 8 4 6 2 5 2" xfId="20199"/>
    <cellStyle name="標準 8 4 6 2 6" xfId="13792"/>
    <cellStyle name="標準 8 4 6 3" xfId="1474"/>
    <cellStyle name="標準 8 4 6 3 2" xfId="3506"/>
    <cellStyle name="標準 8 4 6 3 2 2" xfId="9926"/>
    <cellStyle name="標準 8 4 6 3 2 2 2" xfId="22741"/>
    <cellStyle name="標準 8 4 6 3 2 3" xfId="16334"/>
    <cellStyle name="標準 8 4 6 3 3" xfId="5670"/>
    <cellStyle name="標準 8 4 6 3 3 2" xfId="12083"/>
    <cellStyle name="標準 8 4 6 3 3 2 2" xfId="24898"/>
    <cellStyle name="標準 8 4 6 3 3 3" xfId="18491"/>
    <cellStyle name="標準 8 4 6 3 4" xfId="7901"/>
    <cellStyle name="標準 8 4 6 3 4 2" xfId="20716"/>
    <cellStyle name="標準 8 4 6 3 5" xfId="14309"/>
    <cellStyle name="標準 8 4 6 4" xfId="2484"/>
    <cellStyle name="標準 8 4 6 4 2" xfId="8907"/>
    <cellStyle name="標準 8 4 6 4 2 2" xfId="21722"/>
    <cellStyle name="標準 8 4 6 4 3" xfId="15315"/>
    <cellStyle name="標準 8 4 6 5" xfId="4648"/>
    <cellStyle name="標準 8 4 6 5 2" xfId="11061"/>
    <cellStyle name="標準 8 4 6 5 2 2" xfId="23876"/>
    <cellStyle name="標準 8 4 6 5 3" xfId="17469"/>
    <cellStyle name="標準 8 4 6 6" xfId="6891"/>
    <cellStyle name="標準 8 4 6 6 2" xfId="19706"/>
    <cellStyle name="標準 8 4 6 7" xfId="13299"/>
    <cellStyle name="標準 8 4 7" xfId="513"/>
    <cellStyle name="標準 8 4 7 2" xfId="1099"/>
    <cellStyle name="標準 8 4 7 2 2" xfId="2139"/>
    <cellStyle name="標準 8 4 7 2 2 2" xfId="4170"/>
    <cellStyle name="標準 8 4 7 2 2 2 2" xfId="10590"/>
    <cellStyle name="標準 8 4 7 2 2 2 2 2" xfId="23405"/>
    <cellStyle name="標準 8 4 7 2 2 2 3" xfId="16998"/>
    <cellStyle name="標準 8 4 7 2 2 3" xfId="6334"/>
    <cellStyle name="標準 8 4 7 2 2 3 2" xfId="12747"/>
    <cellStyle name="標準 8 4 7 2 2 3 2 2" xfId="25562"/>
    <cellStyle name="標準 8 4 7 2 2 3 3" xfId="19155"/>
    <cellStyle name="標準 8 4 7 2 2 4" xfId="8565"/>
    <cellStyle name="標準 8 4 7 2 2 4 2" xfId="21380"/>
    <cellStyle name="標準 8 4 7 2 2 5" xfId="14973"/>
    <cellStyle name="標準 8 4 7 2 3" xfId="3148"/>
    <cellStyle name="標準 8 4 7 2 3 2" xfId="9571"/>
    <cellStyle name="標準 8 4 7 2 3 2 2" xfId="22386"/>
    <cellStyle name="標準 8 4 7 2 3 3" xfId="15979"/>
    <cellStyle name="標準 8 4 7 2 4" xfId="5312"/>
    <cellStyle name="標準 8 4 7 2 4 2" xfId="11725"/>
    <cellStyle name="標準 8 4 7 2 4 2 2" xfId="24540"/>
    <cellStyle name="標準 8 4 7 2 4 3" xfId="18133"/>
    <cellStyle name="標準 8 4 7 2 5" xfId="7552"/>
    <cellStyle name="標準 8 4 7 2 5 2" xfId="20367"/>
    <cellStyle name="標準 8 4 7 2 6" xfId="13960"/>
    <cellStyle name="標準 8 4 7 3" xfId="1657"/>
    <cellStyle name="標準 8 4 7 3 2" xfId="3688"/>
    <cellStyle name="標準 8 4 7 3 2 2" xfId="10108"/>
    <cellStyle name="標準 8 4 7 3 2 2 2" xfId="22923"/>
    <cellStyle name="標準 8 4 7 3 2 3" xfId="16516"/>
    <cellStyle name="標準 8 4 7 3 3" xfId="5852"/>
    <cellStyle name="標準 8 4 7 3 3 2" xfId="12265"/>
    <cellStyle name="標準 8 4 7 3 3 2 2" xfId="25080"/>
    <cellStyle name="標準 8 4 7 3 3 3" xfId="18673"/>
    <cellStyle name="標準 8 4 7 3 4" xfId="8083"/>
    <cellStyle name="標準 8 4 7 3 4 2" xfId="20898"/>
    <cellStyle name="標準 8 4 7 3 5" xfId="14491"/>
    <cellStyle name="標準 8 4 7 4" xfId="2666"/>
    <cellStyle name="標準 8 4 7 4 2" xfId="9089"/>
    <cellStyle name="標準 8 4 7 4 2 2" xfId="21904"/>
    <cellStyle name="標準 8 4 7 4 3" xfId="15497"/>
    <cellStyle name="標準 8 4 7 5" xfId="4830"/>
    <cellStyle name="標準 8 4 7 5 2" xfId="11243"/>
    <cellStyle name="標準 8 4 7 5 2 2" xfId="24058"/>
    <cellStyle name="標準 8 4 7 5 3" xfId="17651"/>
    <cellStyle name="標準 8 4 7 6" xfId="6990"/>
    <cellStyle name="標準 8 4 7 6 2" xfId="19805"/>
    <cellStyle name="標準 8 4 7 7" xfId="13398"/>
    <cellStyle name="標準 8 4 8" xfId="760"/>
    <cellStyle name="標準 8 4 8 2" xfId="894"/>
    <cellStyle name="標準 8 4 8 2 2" xfId="1916"/>
    <cellStyle name="標準 8 4 8 2 2 2" xfId="3947"/>
    <cellStyle name="標準 8 4 8 2 2 2 2" xfId="10367"/>
    <cellStyle name="標準 8 4 8 2 2 2 2 2" xfId="23182"/>
    <cellStyle name="標準 8 4 8 2 2 2 3" xfId="16775"/>
    <cellStyle name="標準 8 4 8 2 2 3" xfId="6111"/>
    <cellStyle name="標準 8 4 8 2 2 3 2" xfId="12524"/>
    <cellStyle name="標準 8 4 8 2 2 3 2 2" xfId="25339"/>
    <cellStyle name="標準 8 4 8 2 2 3 3" xfId="18932"/>
    <cellStyle name="標準 8 4 8 2 2 4" xfId="8342"/>
    <cellStyle name="標準 8 4 8 2 2 4 2" xfId="21157"/>
    <cellStyle name="標準 8 4 8 2 2 5" xfId="14750"/>
    <cellStyle name="標準 8 4 8 2 3" xfId="2925"/>
    <cellStyle name="標準 8 4 8 2 3 2" xfId="9348"/>
    <cellStyle name="標準 8 4 8 2 3 2 2" xfId="22163"/>
    <cellStyle name="標準 8 4 8 2 3 3" xfId="15756"/>
    <cellStyle name="標準 8 4 8 2 4" xfId="5089"/>
    <cellStyle name="標準 8 4 8 2 4 2" xfId="11502"/>
    <cellStyle name="標準 8 4 8 2 4 2 2" xfId="24317"/>
    <cellStyle name="標準 8 4 8 2 4 3" xfId="17910"/>
    <cellStyle name="標準 8 4 8 2 5" xfId="7347"/>
    <cellStyle name="標準 8 4 8 2 5 2" xfId="20162"/>
    <cellStyle name="標準 8 4 8 2 6" xfId="13755"/>
    <cellStyle name="標準 8 4 8 3" xfId="1437"/>
    <cellStyle name="標準 8 4 8 3 2" xfId="3469"/>
    <cellStyle name="標準 8 4 8 3 2 2" xfId="9889"/>
    <cellStyle name="標準 8 4 8 3 2 2 2" xfId="22704"/>
    <cellStyle name="標準 8 4 8 3 2 3" xfId="16297"/>
    <cellStyle name="標準 8 4 8 3 3" xfId="5633"/>
    <cellStyle name="標準 8 4 8 3 3 2" xfId="12046"/>
    <cellStyle name="標準 8 4 8 3 3 2 2" xfId="24861"/>
    <cellStyle name="標準 8 4 8 3 3 3" xfId="18454"/>
    <cellStyle name="標準 8 4 8 3 4" xfId="7864"/>
    <cellStyle name="標準 8 4 8 3 4 2" xfId="20679"/>
    <cellStyle name="標準 8 4 8 3 5" xfId="14272"/>
    <cellStyle name="標準 8 4 8 4" xfId="2447"/>
    <cellStyle name="標準 8 4 8 4 2" xfId="8870"/>
    <cellStyle name="標準 8 4 8 4 2 2" xfId="21685"/>
    <cellStyle name="標準 8 4 8 4 3" xfId="15278"/>
    <cellStyle name="標準 8 4 8 5" xfId="4611"/>
    <cellStyle name="標準 8 4 8 5 2" xfId="11024"/>
    <cellStyle name="標準 8 4 8 5 2 2" xfId="23839"/>
    <cellStyle name="標準 8 4 8 5 3" xfId="17432"/>
    <cellStyle name="標準 8 4 8 6" xfId="7214"/>
    <cellStyle name="標準 8 4 8 6 2" xfId="20029"/>
    <cellStyle name="標準 8 4 8 7" xfId="13622"/>
    <cellStyle name="標準 8 4 9" xfId="811"/>
    <cellStyle name="標準 8 4 9 2" xfId="1271"/>
    <cellStyle name="標準 8 4 9 2 2" xfId="2311"/>
    <cellStyle name="標準 8 4 9 2 2 2" xfId="4342"/>
    <cellStyle name="標準 8 4 9 2 2 2 2" xfId="10762"/>
    <cellStyle name="標準 8 4 9 2 2 2 2 2" xfId="23577"/>
    <cellStyle name="標準 8 4 9 2 2 2 3" xfId="17170"/>
    <cellStyle name="標準 8 4 9 2 2 3" xfId="6506"/>
    <cellStyle name="標準 8 4 9 2 2 3 2" xfId="12919"/>
    <cellStyle name="標準 8 4 9 2 2 3 2 2" xfId="25734"/>
    <cellStyle name="標準 8 4 9 2 2 3 3" xfId="19327"/>
    <cellStyle name="標準 8 4 9 2 2 4" xfId="8737"/>
    <cellStyle name="標準 8 4 9 2 2 4 2" xfId="21552"/>
    <cellStyle name="標準 8 4 9 2 2 5" xfId="15145"/>
    <cellStyle name="標準 8 4 9 2 3" xfId="3320"/>
    <cellStyle name="標準 8 4 9 2 3 2" xfId="9743"/>
    <cellStyle name="標準 8 4 9 2 3 2 2" xfId="22558"/>
    <cellStyle name="標準 8 4 9 2 3 3" xfId="16151"/>
    <cellStyle name="標準 8 4 9 2 4" xfId="5484"/>
    <cellStyle name="標準 8 4 9 2 4 2" xfId="11897"/>
    <cellStyle name="標準 8 4 9 2 4 2 2" xfId="24712"/>
    <cellStyle name="標準 8 4 9 2 4 3" xfId="18305"/>
    <cellStyle name="標準 8 4 9 2 5" xfId="7724"/>
    <cellStyle name="標準 8 4 9 2 5 2" xfId="20539"/>
    <cellStyle name="標準 8 4 9 2 6" xfId="14132"/>
    <cellStyle name="標準 8 4 9 3" xfId="1829"/>
    <cellStyle name="標準 8 4 9 3 2" xfId="3860"/>
    <cellStyle name="標準 8 4 9 3 2 2" xfId="10280"/>
    <cellStyle name="標準 8 4 9 3 2 2 2" xfId="23095"/>
    <cellStyle name="標準 8 4 9 3 2 3" xfId="16688"/>
    <cellStyle name="標準 8 4 9 3 3" xfId="6024"/>
    <cellStyle name="標準 8 4 9 3 3 2" xfId="12437"/>
    <cellStyle name="標準 8 4 9 3 3 2 2" xfId="25252"/>
    <cellStyle name="標準 8 4 9 3 3 3" xfId="18845"/>
    <cellStyle name="標準 8 4 9 3 4" xfId="8255"/>
    <cellStyle name="標準 8 4 9 3 4 2" xfId="21070"/>
    <cellStyle name="標準 8 4 9 3 5" xfId="14663"/>
    <cellStyle name="標準 8 4 9 4" xfId="2838"/>
    <cellStyle name="標準 8 4 9 4 2" xfId="9261"/>
    <cellStyle name="標準 8 4 9 4 2 2" xfId="22076"/>
    <cellStyle name="標準 8 4 9 4 3" xfId="15669"/>
    <cellStyle name="標準 8 4 9 5" xfId="5002"/>
    <cellStyle name="標準 8 4 9 5 2" xfId="11415"/>
    <cellStyle name="標準 8 4 9 5 2 2" xfId="24230"/>
    <cellStyle name="標準 8 4 9 5 3" xfId="17823"/>
    <cellStyle name="標準 8 4 9 6" xfId="7264"/>
    <cellStyle name="標準 8 4 9 6 2" xfId="20079"/>
    <cellStyle name="標準 8 4 9 7" xfId="13672"/>
    <cellStyle name="標準 8 5" xfId="173"/>
    <cellStyle name="標準 8 5 10" xfId="853"/>
    <cellStyle name="標準 8 5 10 2" xfId="1871"/>
    <cellStyle name="標準 8 5 10 2 2" xfId="3902"/>
    <cellStyle name="標準 8 5 10 2 2 2" xfId="10322"/>
    <cellStyle name="標準 8 5 10 2 2 2 2" xfId="23137"/>
    <cellStyle name="標準 8 5 10 2 2 3" xfId="16730"/>
    <cellStyle name="標準 8 5 10 2 3" xfId="6066"/>
    <cellStyle name="標準 8 5 10 2 3 2" xfId="12479"/>
    <cellStyle name="標準 8 5 10 2 3 2 2" xfId="25294"/>
    <cellStyle name="標準 8 5 10 2 3 3" xfId="18887"/>
    <cellStyle name="標準 8 5 10 2 4" xfId="8297"/>
    <cellStyle name="標準 8 5 10 2 4 2" xfId="21112"/>
    <cellStyle name="標準 8 5 10 2 5" xfId="14705"/>
    <cellStyle name="標準 8 5 10 3" xfId="2880"/>
    <cellStyle name="標準 8 5 10 3 2" xfId="9303"/>
    <cellStyle name="標準 8 5 10 3 2 2" xfId="22118"/>
    <cellStyle name="標準 8 5 10 3 3" xfId="15711"/>
    <cellStyle name="標準 8 5 10 4" xfId="5044"/>
    <cellStyle name="標準 8 5 10 4 2" xfId="11457"/>
    <cellStyle name="標準 8 5 10 4 2 2" xfId="24272"/>
    <cellStyle name="標準 8 5 10 4 3" xfId="17865"/>
    <cellStyle name="標準 8 5 10 5" xfId="7306"/>
    <cellStyle name="標準 8 5 10 5 2" xfId="20121"/>
    <cellStyle name="標準 8 5 10 6" xfId="13714"/>
    <cellStyle name="標準 8 5 11" xfId="724"/>
    <cellStyle name="標準 8 5 11 2" xfId="1397"/>
    <cellStyle name="標準 8 5 11 2 2" xfId="3429"/>
    <cellStyle name="標準 8 5 11 2 2 2" xfId="9849"/>
    <cellStyle name="標準 8 5 11 2 2 2 2" xfId="22664"/>
    <cellStyle name="標準 8 5 11 2 2 3" xfId="16257"/>
    <cellStyle name="標準 8 5 11 2 3" xfId="5593"/>
    <cellStyle name="標準 8 5 11 2 3 2" xfId="12006"/>
    <cellStyle name="標準 8 5 11 2 3 2 2" xfId="24821"/>
    <cellStyle name="標準 8 5 11 2 3 3" xfId="18414"/>
    <cellStyle name="標準 8 5 11 2 4" xfId="7824"/>
    <cellStyle name="標準 8 5 11 2 4 2" xfId="20639"/>
    <cellStyle name="標準 8 5 11 2 5" xfId="14232"/>
    <cellStyle name="標準 8 5 11 3" xfId="2407"/>
    <cellStyle name="標準 8 5 11 3 2" xfId="8830"/>
    <cellStyle name="標準 8 5 11 3 2 2" xfId="21645"/>
    <cellStyle name="標準 8 5 11 3 3" xfId="15238"/>
    <cellStyle name="標準 8 5 11 4" xfId="4571"/>
    <cellStyle name="標準 8 5 11 4 2" xfId="10984"/>
    <cellStyle name="標準 8 5 11 4 2 2" xfId="23799"/>
    <cellStyle name="標準 8 5 11 4 3" xfId="17392"/>
    <cellStyle name="標準 8 5 11 5" xfId="7178"/>
    <cellStyle name="標準 8 5 11 5 2" xfId="19993"/>
    <cellStyle name="標準 8 5 11 6" xfId="13586"/>
    <cellStyle name="標準 8 5 12" xfId="4358"/>
    <cellStyle name="標準 8 5 13" xfId="709"/>
    <cellStyle name="標準 8 5 14" xfId="6545"/>
    <cellStyle name="標準 8 5 14 2" xfId="12958"/>
    <cellStyle name="標準 8 5 14 2 2" xfId="25773"/>
    <cellStyle name="標準 8 5 14 3" xfId="19366"/>
    <cellStyle name="標準 8 5 15" xfId="6693"/>
    <cellStyle name="標準 8 5 15 2" xfId="19508"/>
    <cellStyle name="標準 8 5 16" xfId="13101"/>
    <cellStyle name="標準 8 5 2" xfId="267"/>
    <cellStyle name="標準 8 5 2 2" xfId="607"/>
    <cellStyle name="標準 8 5 2 2 2" xfId="1207"/>
    <cellStyle name="標準 8 5 2 2 2 2" xfId="2247"/>
    <cellStyle name="標準 8 5 2 2 2 2 2" xfId="4278"/>
    <cellStyle name="標準 8 5 2 2 2 2 2 2" xfId="10698"/>
    <cellStyle name="標準 8 5 2 2 2 2 2 2 2" xfId="23513"/>
    <cellStyle name="標準 8 5 2 2 2 2 2 3" xfId="17106"/>
    <cellStyle name="標準 8 5 2 2 2 2 3" xfId="6442"/>
    <cellStyle name="標準 8 5 2 2 2 2 3 2" xfId="12855"/>
    <cellStyle name="標準 8 5 2 2 2 2 3 2 2" xfId="25670"/>
    <cellStyle name="標準 8 5 2 2 2 2 3 3" xfId="19263"/>
    <cellStyle name="標準 8 5 2 2 2 2 4" xfId="8673"/>
    <cellStyle name="標準 8 5 2 2 2 2 4 2" xfId="21488"/>
    <cellStyle name="標準 8 5 2 2 2 2 5" xfId="15081"/>
    <cellStyle name="標準 8 5 2 2 2 3" xfId="3256"/>
    <cellStyle name="標準 8 5 2 2 2 3 2" xfId="9679"/>
    <cellStyle name="標準 8 5 2 2 2 3 2 2" xfId="22494"/>
    <cellStyle name="標準 8 5 2 2 2 3 3" xfId="16087"/>
    <cellStyle name="標準 8 5 2 2 2 4" xfId="5420"/>
    <cellStyle name="標準 8 5 2 2 2 4 2" xfId="11833"/>
    <cellStyle name="標準 8 5 2 2 2 4 2 2" xfId="24648"/>
    <cellStyle name="標準 8 5 2 2 2 4 3" xfId="18241"/>
    <cellStyle name="標準 8 5 2 2 2 5" xfId="7660"/>
    <cellStyle name="標準 8 5 2 2 2 5 2" xfId="20475"/>
    <cellStyle name="標準 8 5 2 2 2 6" xfId="14068"/>
    <cellStyle name="標準 8 5 2 2 3" xfId="1765"/>
    <cellStyle name="標準 8 5 2 2 3 2" xfId="3796"/>
    <cellStyle name="標準 8 5 2 2 3 2 2" xfId="10216"/>
    <cellStyle name="標準 8 5 2 2 3 2 2 2" xfId="23031"/>
    <cellStyle name="標準 8 5 2 2 3 2 3" xfId="16624"/>
    <cellStyle name="標準 8 5 2 2 3 3" xfId="5960"/>
    <cellStyle name="標準 8 5 2 2 3 3 2" xfId="12373"/>
    <cellStyle name="標準 8 5 2 2 3 3 2 2" xfId="25188"/>
    <cellStyle name="標準 8 5 2 2 3 3 3" xfId="18781"/>
    <cellStyle name="標準 8 5 2 2 3 4" xfId="8191"/>
    <cellStyle name="標準 8 5 2 2 3 4 2" xfId="21006"/>
    <cellStyle name="標準 8 5 2 2 3 5" xfId="14599"/>
    <cellStyle name="標準 8 5 2 2 4" xfId="2774"/>
    <cellStyle name="標準 8 5 2 2 4 2" xfId="9197"/>
    <cellStyle name="標準 8 5 2 2 4 2 2" xfId="22012"/>
    <cellStyle name="標準 8 5 2 2 4 3" xfId="15605"/>
    <cellStyle name="標準 8 5 2 2 5" xfId="4938"/>
    <cellStyle name="標準 8 5 2 2 5 2" xfId="11351"/>
    <cellStyle name="標準 8 5 2 2 5 2 2" xfId="24166"/>
    <cellStyle name="標準 8 5 2 2 5 3" xfId="17759"/>
    <cellStyle name="標準 8 5 2 2 6" xfId="7084"/>
    <cellStyle name="標準 8 5 2 2 6 2" xfId="19899"/>
    <cellStyle name="標準 8 5 2 2 7" xfId="13492"/>
    <cellStyle name="標準 8 5 2 3" xfId="1029"/>
    <cellStyle name="標準 8 5 2 3 2" xfId="2059"/>
    <cellStyle name="標準 8 5 2 3 2 2" xfId="4090"/>
    <cellStyle name="標準 8 5 2 3 2 2 2" xfId="10510"/>
    <cellStyle name="標準 8 5 2 3 2 2 2 2" xfId="23325"/>
    <cellStyle name="標準 8 5 2 3 2 2 3" xfId="16918"/>
    <cellStyle name="標準 8 5 2 3 2 3" xfId="6254"/>
    <cellStyle name="標準 8 5 2 3 2 3 2" xfId="12667"/>
    <cellStyle name="標準 8 5 2 3 2 3 2 2" xfId="25482"/>
    <cellStyle name="標準 8 5 2 3 2 3 3" xfId="19075"/>
    <cellStyle name="標準 8 5 2 3 2 4" xfId="8485"/>
    <cellStyle name="標準 8 5 2 3 2 4 2" xfId="21300"/>
    <cellStyle name="標準 8 5 2 3 2 5" xfId="14893"/>
    <cellStyle name="標準 8 5 2 3 3" xfId="3068"/>
    <cellStyle name="標準 8 5 2 3 3 2" xfId="9491"/>
    <cellStyle name="標準 8 5 2 3 3 2 2" xfId="22306"/>
    <cellStyle name="標準 8 5 2 3 3 3" xfId="15899"/>
    <cellStyle name="標準 8 5 2 3 4" xfId="5232"/>
    <cellStyle name="標準 8 5 2 3 4 2" xfId="11645"/>
    <cellStyle name="標準 8 5 2 3 4 2 2" xfId="24460"/>
    <cellStyle name="標準 8 5 2 3 4 3" xfId="18053"/>
    <cellStyle name="標準 8 5 2 3 5" xfId="7482"/>
    <cellStyle name="標準 8 5 2 3 5 2" xfId="20297"/>
    <cellStyle name="標準 8 5 2 3 6" xfId="13890"/>
    <cellStyle name="標準 8 5 2 4" xfId="1580"/>
    <cellStyle name="標準 8 5 2 4 2" xfId="3611"/>
    <cellStyle name="標準 8 5 2 4 2 2" xfId="10031"/>
    <cellStyle name="標準 8 5 2 4 2 2 2" xfId="22846"/>
    <cellStyle name="標準 8 5 2 4 2 3" xfId="16439"/>
    <cellStyle name="標準 8 5 2 4 3" xfId="5775"/>
    <cellStyle name="標準 8 5 2 4 3 2" xfId="12188"/>
    <cellStyle name="標準 8 5 2 4 3 2 2" xfId="25003"/>
    <cellStyle name="標準 8 5 2 4 3 3" xfId="18596"/>
    <cellStyle name="標準 8 5 2 4 4" xfId="8006"/>
    <cellStyle name="標準 8 5 2 4 4 2" xfId="20821"/>
    <cellStyle name="標準 8 5 2 4 5" xfId="14414"/>
    <cellStyle name="標準 8 5 2 5" xfId="2589"/>
    <cellStyle name="標準 8 5 2 5 2" xfId="9012"/>
    <cellStyle name="標準 8 5 2 5 2 2" xfId="21827"/>
    <cellStyle name="標準 8 5 2 5 3" xfId="15420"/>
    <cellStyle name="標準 8 5 2 6" xfId="4753"/>
    <cellStyle name="標準 8 5 2 6 2" xfId="11166"/>
    <cellStyle name="標準 8 5 2 6 2 2" xfId="23981"/>
    <cellStyle name="標準 8 5 2 6 3" xfId="17574"/>
    <cellStyle name="標準 8 5 2 7" xfId="6767"/>
    <cellStyle name="標準 8 5 2 7 2" xfId="19582"/>
    <cellStyle name="標準 8 5 2 8" xfId="13175"/>
    <cellStyle name="標準 8 5 3" xfId="358"/>
    <cellStyle name="標準 8 5 3 2" xfId="626"/>
    <cellStyle name="標準 8 5 3 2 2" xfId="1237"/>
    <cellStyle name="標準 8 5 3 2 2 2" xfId="2277"/>
    <cellStyle name="標準 8 5 3 2 2 2 2" xfId="4308"/>
    <cellStyle name="標準 8 5 3 2 2 2 2 2" xfId="10728"/>
    <cellStyle name="標準 8 5 3 2 2 2 2 2 2" xfId="23543"/>
    <cellStyle name="標準 8 5 3 2 2 2 2 3" xfId="17136"/>
    <cellStyle name="標準 8 5 3 2 2 2 3" xfId="6472"/>
    <cellStyle name="標準 8 5 3 2 2 2 3 2" xfId="12885"/>
    <cellStyle name="標準 8 5 3 2 2 2 3 2 2" xfId="25700"/>
    <cellStyle name="標準 8 5 3 2 2 2 3 3" xfId="19293"/>
    <cellStyle name="標準 8 5 3 2 2 2 4" xfId="8703"/>
    <cellStyle name="標準 8 5 3 2 2 2 4 2" xfId="21518"/>
    <cellStyle name="標準 8 5 3 2 2 2 5" xfId="15111"/>
    <cellStyle name="標準 8 5 3 2 2 3" xfId="3286"/>
    <cellStyle name="標準 8 5 3 2 2 3 2" xfId="9709"/>
    <cellStyle name="標準 8 5 3 2 2 3 2 2" xfId="22524"/>
    <cellStyle name="標準 8 5 3 2 2 3 3" xfId="16117"/>
    <cellStyle name="標準 8 5 3 2 2 4" xfId="5450"/>
    <cellStyle name="標準 8 5 3 2 2 4 2" xfId="11863"/>
    <cellStyle name="標準 8 5 3 2 2 4 2 2" xfId="24678"/>
    <cellStyle name="標準 8 5 3 2 2 4 3" xfId="18271"/>
    <cellStyle name="標準 8 5 3 2 2 5" xfId="7690"/>
    <cellStyle name="標準 8 5 3 2 2 5 2" xfId="20505"/>
    <cellStyle name="標準 8 5 3 2 2 6" xfId="14098"/>
    <cellStyle name="標準 8 5 3 2 3" xfId="1795"/>
    <cellStyle name="標準 8 5 3 2 3 2" xfId="3826"/>
    <cellStyle name="標準 8 5 3 2 3 2 2" xfId="10246"/>
    <cellStyle name="標準 8 5 3 2 3 2 2 2" xfId="23061"/>
    <cellStyle name="標準 8 5 3 2 3 2 3" xfId="16654"/>
    <cellStyle name="標準 8 5 3 2 3 3" xfId="5990"/>
    <cellStyle name="標準 8 5 3 2 3 3 2" xfId="12403"/>
    <cellStyle name="標準 8 5 3 2 3 3 2 2" xfId="25218"/>
    <cellStyle name="標準 8 5 3 2 3 3 3" xfId="18811"/>
    <cellStyle name="標準 8 5 3 2 3 4" xfId="8221"/>
    <cellStyle name="標準 8 5 3 2 3 4 2" xfId="21036"/>
    <cellStyle name="標準 8 5 3 2 3 5" xfId="14629"/>
    <cellStyle name="標準 8 5 3 2 4" xfId="2804"/>
    <cellStyle name="標準 8 5 3 2 4 2" xfId="9227"/>
    <cellStyle name="標準 8 5 3 2 4 2 2" xfId="22042"/>
    <cellStyle name="標準 8 5 3 2 4 3" xfId="15635"/>
    <cellStyle name="標準 8 5 3 2 5" xfId="4968"/>
    <cellStyle name="標準 8 5 3 2 5 2" xfId="11381"/>
    <cellStyle name="標準 8 5 3 2 5 2 2" xfId="24196"/>
    <cellStyle name="標準 8 5 3 2 5 3" xfId="17789"/>
    <cellStyle name="標準 8 5 3 2 6" xfId="7103"/>
    <cellStyle name="標準 8 5 3 2 6 2" xfId="19918"/>
    <cellStyle name="標準 8 5 3 2 7" xfId="13511"/>
    <cellStyle name="標準 8 5 3 3" xfId="1049"/>
    <cellStyle name="標準 8 5 3 3 2" xfId="2089"/>
    <cellStyle name="標準 8 5 3 3 2 2" xfId="4120"/>
    <cellStyle name="標準 8 5 3 3 2 2 2" xfId="10540"/>
    <cellStyle name="標準 8 5 3 3 2 2 2 2" xfId="23355"/>
    <cellStyle name="標準 8 5 3 3 2 2 3" xfId="16948"/>
    <cellStyle name="標準 8 5 3 3 2 3" xfId="6284"/>
    <cellStyle name="標準 8 5 3 3 2 3 2" xfId="12697"/>
    <cellStyle name="標準 8 5 3 3 2 3 2 2" xfId="25512"/>
    <cellStyle name="標準 8 5 3 3 2 3 3" xfId="19105"/>
    <cellStyle name="標準 8 5 3 3 2 4" xfId="8515"/>
    <cellStyle name="標準 8 5 3 3 2 4 2" xfId="21330"/>
    <cellStyle name="標準 8 5 3 3 2 5" xfId="14923"/>
    <cellStyle name="標準 8 5 3 3 3" xfId="3098"/>
    <cellStyle name="標準 8 5 3 3 3 2" xfId="9521"/>
    <cellStyle name="標準 8 5 3 3 3 2 2" xfId="22336"/>
    <cellStyle name="標準 8 5 3 3 3 3" xfId="15929"/>
    <cellStyle name="標準 8 5 3 3 4" xfId="5262"/>
    <cellStyle name="標準 8 5 3 3 4 2" xfId="11675"/>
    <cellStyle name="標準 8 5 3 3 4 2 2" xfId="24490"/>
    <cellStyle name="標準 8 5 3 3 4 3" xfId="18083"/>
    <cellStyle name="標準 8 5 3 3 5" xfId="7502"/>
    <cellStyle name="標準 8 5 3 3 5 2" xfId="20317"/>
    <cellStyle name="標準 8 5 3 3 6" xfId="13910"/>
    <cellStyle name="標準 8 5 3 4" xfId="1609"/>
    <cellStyle name="標準 8 5 3 4 2" xfId="3640"/>
    <cellStyle name="標準 8 5 3 4 2 2" xfId="10060"/>
    <cellStyle name="標準 8 5 3 4 2 2 2" xfId="22875"/>
    <cellStyle name="標準 8 5 3 4 2 3" xfId="16468"/>
    <cellStyle name="標準 8 5 3 4 3" xfId="5804"/>
    <cellStyle name="標準 8 5 3 4 3 2" xfId="12217"/>
    <cellStyle name="標準 8 5 3 4 3 2 2" xfId="25032"/>
    <cellStyle name="標準 8 5 3 4 3 3" xfId="18625"/>
    <cellStyle name="標準 8 5 3 4 4" xfId="8035"/>
    <cellStyle name="標準 8 5 3 4 4 2" xfId="20850"/>
    <cellStyle name="標準 8 5 3 4 5" xfId="14443"/>
    <cellStyle name="標準 8 5 3 5" xfId="2618"/>
    <cellStyle name="標準 8 5 3 5 2" xfId="9041"/>
    <cellStyle name="標準 8 5 3 5 2 2" xfId="21856"/>
    <cellStyle name="標準 8 5 3 5 3" xfId="15449"/>
    <cellStyle name="標準 8 5 3 6" xfId="4782"/>
    <cellStyle name="標準 8 5 3 6 2" xfId="11195"/>
    <cellStyle name="標準 8 5 3 6 2 2" xfId="24010"/>
    <cellStyle name="標準 8 5 3 6 3" xfId="17603"/>
    <cellStyle name="標準 8 5 3 7" xfId="6849"/>
    <cellStyle name="標準 8 5 3 7 2" xfId="19664"/>
    <cellStyle name="標準 8 5 3 8" xfId="13257"/>
    <cellStyle name="標準 8 5 4" xfId="443"/>
    <cellStyle name="標準 8 5 4 2" xfId="588"/>
    <cellStyle name="標準 8 5 4 2 2" xfId="1180"/>
    <cellStyle name="標準 8 5 4 2 2 2" xfId="2220"/>
    <cellStyle name="標準 8 5 4 2 2 2 2" xfId="4251"/>
    <cellStyle name="標準 8 5 4 2 2 2 2 2" xfId="10671"/>
    <cellStyle name="標準 8 5 4 2 2 2 2 2 2" xfId="23486"/>
    <cellStyle name="標準 8 5 4 2 2 2 2 3" xfId="17079"/>
    <cellStyle name="標準 8 5 4 2 2 2 3" xfId="6415"/>
    <cellStyle name="標準 8 5 4 2 2 2 3 2" xfId="12828"/>
    <cellStyle name="標準 8 5 4 2 2 2 3 2 2" xfId="25643"/>
    <cellStyle name="標準 8 5 4 2 2 2 3 3" xfId="19236"/>
    <cellStyle name="標準 8 5 4 2 2 2 4" xfId="8646"/>
    <cellStyle name="標準 8 5 4 2 2 2 4 2" xfId="21461"/>
    <cellStyle name="標準 8 5 4 2 2 2 5" xfId="15054"/>
    <cellStyle name="標準 8 5 4 2 2 3" xfId="3229"/>
    <cellStyle name="標準 8 5 4 2 2 3 2" xfId="9652"/>
    <cellStyle name="標準 8 5 4 2 2 3 2 2" xfId="22467"/>
    <cellStyle name="標準 8 5 4 2 2 3 3" xfId="16060"/>
    <cellStyle name="標準 8 5 4 2 2 4" xfId="5393"/>
    <cellStyle name="標準 8 5 4 2 2 4 2" xfId="11806"/>
    <cellStyle name="標準 8 5 4 2 2 4 2 2" xfId="24621"/>
    <cellStyle name="標準 8 5 4 2 2 4 3" xfId="18214"/>
    <cellStyle name="標準 8 5 4 2 2 5" xfId="7633"/>
    <cellStyle name="標準 8 5 4 2 2 5 2" xfId="20448"/>
    <cellStyle name="標準 8 5 4 2 2 6" xfId="14041"/>
    <cellStyle name="標準 8 5 4 2 3" xfId="1738"/>
    <cellStyle name="標準 8 5 4 2 3 2" xfId="3769"/>
    <cellStyle name="標準 8 5 4 2 3 2 2" xfId="10189"/>
    <cellStyle name="標準 8 5 4 2 3 2 2 2" xfId="23004"/>
    <cellStyle name="標準 8 5 4 2 3 2 3" xfId="16597"/>
    <cellStyle name="標準 8 5 4 2 3 3" xfId="5933"/>
    <cellStyle name="標準 8 5 4 2 3 3 2" xfId="12346"/>
    <cellStyle name="標準 8 5 4 2 3 3 2 2" xfId="25161"/>
    <cellStyle name="標準 8 5 4 2 3 3 3" xfId="18754"/>
    <cellStyle name="標準 8 5 4 2 3 4" xfId="8164"/>
    <cellStyle name="標準 8 5 4 2 3 4 2" xfId="20979"/>
    <cellStyle name="標準 8 5 4 2 3 5" xfId="14572"/>
    <cellStyle name="標準 8 5 4 2 4" xfId="2747"/>
    <cellStyle name="標準 8 5 4 2 4 2" xfId="9170"/>
    <cellStyle name="標準 8 5 4 2 4 2 2" xfId="21985"/>
    <cellStyle name="標準 8 5 4 2 4 3" xfId="15578"/>
    <cellStyle name="標準 8 5 4 2 5" xfId="4911"/>
    <cellStyle name="標準 8 5 4 2 5 2" xfId="11324"/>
    <cellStyle name="標準 8 5 4 2 5 2 2" xfId="24139"/>
    <cellStyle name="標準 8 5 4 2 5 3" xfId="17732"/>
    <cellStyle name="標準 8 5 4 2 6" xfId="7065"/>
    <cellStyle name="標準 8 5 4 2 6 2" xfId="19880"/>
    <cellStyle name="標準 8 5 4 2 7" xfId="13473"/>
    <cellStyle name="標準 8 5 4 3" xfId="1009"/>
    <cellStyle name="標準 8 5 4 3 2" xfId="2032"/>
    <cellStyle name="標準 8 5 4 3 2 2" xfId="4063"/>
    <cellStyle name="標準 8 5 4 3 2 2 2" xfId="10483"/>
    <cellStyle name="標準 8 5 4 3 2 2 2 2" xfId="23298"/>
    <cellStyle name="標準 8 5 4 3 2 2 3" xfId="16891"/>
    <cellStyle name="標準 8 5 4 3 2 3" xfId="6227"/>
    <cellStyle name="標準 8 5 4 3 2 3 2" xfId="12640"/>
    <cellStyle name="標準 8 5 4 3 2 3 2 2" xfId="25455"/>
    <cellStyle name="標準 8 5 4 3 2 3 3" xfId="19048"/>
    <cellStyle name="標準 8 5 4 3 2 4" xfId="8458"/>
    <cellStyle name="標準 8 5 4 3 2 4 2" xfId="21273"/>
    <cellStyle name="標準 8 5 4 3 2 5" xfId="14866"/>
    <cellStyle name="標準 8 5 4 3 3" xfId="3041"/>
    <cellStyle name="標準 8 5 4 3 3 2" xfId="9464"/>
    <cellStyle name="標準 8 5 4 3 3 2 2" xfId="22279"/>
    <cellStyle name="標準 8 5 4 3 3 3" xfId="15872"/>
    <cellStyle name="標準 8 5 4 3 4" xfId="5205"/>
    <cellStyle name="標準 8 5 4 3 4 2" xfId="11618"/>
    <cellStyle name="標準 8 5 4 3 4 2 2" xfId="24433"/>
    <cellStyle name="標準 8 5 4 3 4 3" xfId="18026"/>
    <cellStyle name="標準 8 5 4 3 5" xfId="7462"/>
    <cellStyle name="標準 8 5 4 3 5 2" xfId="20277"/>
    <cellStyle name="標準 8 5 4 3 6" xfId="13870"/>
    <cellStyle name="標準 8 5 4 4" xfId="1553"/>
    <cellStyle name="標準 8 5 4 4 2" xfId="3584"/>
    <cellStyle name="標準 8 5 4 4 2 2" xfId="10004"/>
    <cellStyle name="標準 8 5 4 4 2 2 2" xfId="22819"/>
    <cellStyle name="標準 8 5 4 4 2 3" xfId="16412"/>
    <cellStyle name="標準 8 5 4 4 3" xfId="5748"/>
    <cellStyle name="標準 8 5 4 4 3 2" xfId="12161"/>
    <cellStyle name="標準 8 5 4 4 3 2 2" xfId="24976"/>
    <cellStyle name="標準 8 5 4 4 3 3" xfId="18569"/>
    <cellStyle name="標準 8 5 4 4 4" xfId="7979"/>
    <cellStyle name="標準 8 5 4 4 4 2" xfId="20794"/>
    <cellStyle name="標準 8 5 4 4 5" xfId="14387"/>
    <cellStyle name="標準 8 5 4 5" xfId="2562"/>
    <cellStyle name="標準 8 5 4 5 2" xfId="8985"/>
    <cellStyle name="標準 8 5 4 5 2 2" xfId="21800"/>
    <cellStyle name="標準 8 5 4 5 3" xfId="15393"/>
    <cellStyle name="標準 8 5 4 6" xfId="4726"/>
    <cellStyle name="標準 8 5 4 6 2" xfId="11139"/>
    <cellStyle name="標準 8 5 4 6 2 2" xfId="23954"/>
    <cellStyle name="標準 8 5 4 6 3" xfId="17547"/>
    <cellStyle name="標準 8 5 4 7" xfId="6924"/>
    <cellStyle name="標準 8 5 4 7 2" xfId="19739"/>
    <cellStyle name="標準 8 5 4 8" xfId="13332"/>
    <cellStyle name="標準 8 5 5" xfId="469"/>
    <cellStyle name="標準 8 5 5 2" xfId="547"/>
    <cellStyle name="標準 8 5 5 2 2" xfId="1136"/>
    <cellStyle name="標準 8 5 5 2 2 2" xfId="2176"/>
    <cellStyle name="標準 8 5 5 2 2 2 2" xfId="4207"/>
    <cellStyle name="標準 8 5 5 2 2 2 2 2" xfId="10627"/>
    <cellStyle name="標準 8 5 5 2 2 2 2 2 2" xfId="23442"/>
    <cellStyle name="標準 8 5 5 2 2 2 2 3" xfId="17035"/>
    <cellStyle name="標準 8 5 5 2 2 2 3" xfId="6371"/>
    <cellStyle name="標準 8 5 5 2 2 2 3 2" xfId="12784"/>
    <cellStyle name="標準 8 5 5 2 2 2 3 2 2" xfId="25599"/>
    <cellStyle name="標準 8 5 5 2 2 2 3 3" xfId="19192"/>
    <cellStyle name="標準 8 5 5 2 2 2 4" xfId="8602"/>
    <cellStyle name="標準 8 5 5 2 2 2 4 2" xfId="21417"/>
    <cellStyle name="標準 8 5 5 2 2 2 5" xfId="15010"/>
    <cellStyle name="標準 8 5 5 2 2 3" xfId="3185"/>
    <cellStyle name="標準 8 5 5 2 2 3 2" xfId="9608"/>
    <cellStyle name="標準 8 5 5 2 2 3 2 2" xfId="22423"/>
    <cellStyle name="標準 8 5 5 2 2 3 3" xfId="16016"/>
    <cellStyle name="標準 8 5 5 2 2 4" xfId="5349"/>
    <cellStyle name="標準 8 5 5 2 2 4 2" xfId="11762"/>
    <cellStyle name="標準 8 5 5 2 2 4 2 2" xfId="24577"/>
    <cellStyle name="標準 8 5 5 2 2 4 3" xfId="18170"/>
    <cellStyle name="標準 8 5 5 2 2 5" xfId="7589"/>
    <cellStyle name="標準 8 5 5 2 2 5 2" xfId="20404"/>
    <cellStyle name="標準 8 5 5 2 2 6" xfId="13997"/>
    <cellStyle name="標準 8 5 5 2 3" xfId="1694"/>
    <cellStyle name="標準 8 5 5 2 3 2" xfId="3725"/>
    <cellStyle name="標準 8 5 5 2 3 2 2" xfId="10145"/>
    <cellStyle name="標準 8 5 5 2 3 2 2 2" xfId="22960"/>
    <cellStyle name="標準 8 5 5 2 3 2 3" xfId="16553"/>
    <cellStyle name="標準 8 5 5 2 3 3" xfId="5889"/>
    <cellStyle name="標準 8 5 5 2 3 3 2" xfId="12302"/>
    <cellStyle name="標準 8 5 5 2 3 3 2 2" xfId="25117"/>
    <cellStyle name="標準 8 5 5 2 3 3 3" xfId="18710"/>
    <cellStyle name="標準 8 5 5 2 3 4" xfId="8120"/>
    <cellStyle name="標準 8 5 5 2 3 4 2" xfId="20935"/>
    <cellStyle name="標準 8 5 5 2 3 5" xfId="14528"/>
    <cellStyle name="標準 8 5 5 2 4" xfId="2703"/>
    <cellStyle name="標準 8 5 5 2 4 2" xfId="9126"/>
    <cellStyle name="標準 8 5 5 2 4 2 2" xfId="21941"/>
    <cellStyle name="標準 8 5 5 2 4 3" xfId="15534"/>
    <cellStyle name="標準 8 5 5 2 5" xfId="4867"/>
    <cellStyle name="標準 8 5 5 2 5 2" xfId="11280"/>
    <cellStyle name="標準 8 5 5 2 5 2 2" xfId="24095"/>
    <cellStyle name="標準 8 5 5 2 5 3" xfId="17688"/>
    <cellStyle name="標準 8 5 5 2 6" xfId="7024"/>
    <cellStyle name="標準 8 5 5 2 6 2" xfId="19839"/>
    <cellStyle name="標準 8 5 5 2 7" xfId="13432"/>
    <cellStyle name="標準 8 5 5 3" xfId="966"/>
    <cellStyle name="標準 8 5 5 3 2" xfId="1988"/>
    <cellStyle name="標準 8 5 5 3 2 2" xfId="4019"/>
    <cellStyle name="標準 8 5 5 3 2 2 2" xfId="10439"/>
    <cellStyle name="標準 8 5 5 3 2 2 2 2" xfId="23254"/>
    <cellStyle name="標準 8 5 5 3 2 2 3" xfId="16847"/>
    <cellStyle name="標準 8 5 5 3 2 3" xfId="6183"/>
    <cellStyle name="標準 8 5 5 3 2 3 2" xfId="12596"/>
    <cellStyle name="標準 8 5 5 3 2 3 2 2" xfId="25411"/>
    <cellStyle name="標準 8 5 5 3 2 3 3" xfId="19004"/>
    <cellStyle name="標準 8 5 5 3 2 4" xfId="8414"/>
    <cellStyle name="標準 8 5 5 3 2 4 2" xfId="21229"/>
    <cellStyle name="標準 8 5 5 3 2 5" xfId="14822"/>
    <cellStyle name="標準 8 5 5 3 3" xfId="2997"/>
    <cellStyle name="標準 8 5 5 3 3 2" xfId="9420"/>
    <cellStyle name="標準 8 5 5 3 3 2 2" xfId="22235"/>
    <cellStyle name="標準 8 5 5 3 3 3" xfId="15828"/>
    <cellStyle name="標準 8 5 5 3 4" xfId="5161"/>
    <cellStyle name="標準 8 5 5 3 4 2" xfId="11574"/>
    <cellStyle name="標準 8 5 5 3 4 2 2" xfId="24389"/>
    <cellStyle name="標準 8 5 5 3 4 3" xfId="17982"/>
    <cellStyle name="標準 8 5 5 3 5" xfId="7419"/>
    <cellStyle name="標準 8 5 5 3 5 2" xfId="20234"/>
    <cellStyle name="標準 8 5 5 3 6" xfId="13827"/>
    <cellStyle name="標準 8 5 5 4" xfId="1508"/>
    <cellStyle name="標準 8 5 5 4 2" xfId="3540"/>
    <cellStyle name="標準 8 5 5 4 2 2" xfId="9960"/>
    <cellStyle name="標準 8 5 5 4 2 2 2" xfId="22775"/>
    <cellStyle name="標準 8 5 5 4 2 3" xfId="16368"/>
    <cellStyle name="標準 8 5 5 4 3" xfId="5704"/>
    <cellStyle name="標準 8 5 5 4 3 2" xfId="12117"/>
    <cellStyle name="標準 8 5 5 4 3 2 2" xfId="24932"/>
    <cellStyle name="標準 8 5 5 4 3 3" xfId="18525"/>
    <cellStyle name="標準 8 5 5 4 4" xfId="7935"/>
    <cellStyle name="標準 8 5 5 4 4 2" xfId="20750"/>
    <cellStyle name="標準 8 5 5 4 5" xfId="14343"/>
    <cellStyle name="標準 8 5 5 5" xfId="2518"/>
    <cellStyle name="標準 8 5 5 5 2" xfId="8941"/>
    <cellStyle name="標準 8 5 5 5 2 2" xfId="21756"/>
    <cellStyle name="標準 8 5 5 5 3" xfId="15349"/>
    <cellStyle name="標準 8 5 5 6" xfId="4682"/>
    <cellStyle name="標準 8 5 5 6 2" xfId="11095"/>
    <cellStyle name="標準 8 5 5 6 2 2" xfId="23910"/>
    <cellStyle name="標準 8 5 5 6 3" xfId="17503"/>
    <cellStyle name="標準 8 5 5 7" xfId="6948"/>
    <cellStyle name="標準 8 5 5 7 2" xfId="19763"/>
    <cellStyle name="標準 8 5 5 8" xfId="13356"/>
    <cellStyle name="標準 8 5 6" xfId="157"/>
    <cellStyle name="標準 8 5 6 2" xfId="929"/>
    <cellStyle name="標準 8 5 6 2 2" xfId="1951"/>
    <cellStyle name="標準 8 5 6 2 2 2" xfId="3982"/>
    <cellStyle name="標準 8 5 6 2 2 2 2" xfId="10402"/>
    <cellStyle name="標準 8 5 6 2 2 2 2 2" xfId="23217"/>
    <cellStyle name="標準 8 5 6 2 2 2 3" xfId="16810"/>
    <cellStyle name="標準 8 5 6 2 2 3" xfId="6146"/>
    <cellStyle name="標準 8 5 6 2 2 3 2" xfId="12559"/>
    <cellStyle name="標準 8 5 6 2 2 3 2 2" xfId="25374"/>
    <cellStyle name="標準 8 5 6 2 2 3 3" xfId="18967"/>
    <cellStyle name="標準 8 5 6 2 2 4" xfId="8377"/>
    <cellStyle name="標準 8 5 6 2 2 4 2" xfId="21192"/>
    <cellStyle name="標準 8 5 6 2 2 5" xfId="14785"/>
    <cellStyle name="標準 8 5 6 2 3" xfId="2960"/>
    <cellStyle name="標準 8 5 6 2 3 2" xfId="9383"/>
    <cellStyle name="標準 8 5 6 2 3 2 2" xfId="22198"/>
    <cellStyle name="標準 8 5 6 2 3 3" xfId="15791"/>
    <cellStyle name="標準 8 5 6 2 4" xfId="5124"/>
    <cellStyle name="標準 8 5 6 2 4 2" xfId="11537"/>
    <cellStyle name="標準 8 5 6 2 4 2 2" xfId="24352"/>
    <cellStyle name="標準 8 5 6 2 4 3" xfId="17945"/>
    <cellStyle name="標準 8 5 6 2 5" xfId="7382"/>
    <cellStyle name="標準 8 5 6 2 5 2" xfId="20197"/>
    <cellStyle name="標準 8 5 6 2 6" xfId="13790"/>
    <cellStyle name="標準 8 5 6 3" xfId="1472"/>
    <cellStyle name="標準 8 5 6 3 2" xfId="3504"/>
    <cellStyle name="標準 8 5 6 3 2 2" xfId="9924"/>
    <cellStyle name="標準 8 5 6 3 2 2 2" xfId="22739"/>
    <cellStyle name="標準 8 5 6 3 2 3" xfId="16332"/>
    <cellStyle name="標準 8 5 6 3 3" xfId="5668"/>
    <cellStyle name="標準 8 5 6 3 3 2" xfId="12081"/>
    <cellStyle name="標準 8 5 6 3 3 2 2" xfId="24896"/>
    <cellStyle name="標準 8 5 6 3 3 3" xfId="18489"/>
    <cellStyle name="標準 8 5 6 3 4" xfId="7899"/>
    <cellStyle name="標準 8 5 6 3 4 2" xfId="20714"/>
    <cellStyle name="標準 8 5 6 3 5" xfId="14307"/>
    <cellStyle name="標準 8 5 6 4" xfId="2482"/>
    <cellStyle name="標準 8 5 6 4 2" xfId="8905"/>
    <cellStyle name="標準 8 5 6 4 2 2" xfId="21720"/>
    <cellStyle name="標準 8 5 6 4 3" xfId="15313"/>
    <cellStyle name="標準 8 5 6 5" xfId="4646"/>
    <cellStyle name="標準 8 5 6 5 2" xfId="11059"/>
    <cellStyle name="標準 8 5 6 5 2 2" xfId="23874"/>
    <cellStyle name="標準 8 5 6 5 3" xfId="17467"/>
    <cellStyle name="標準 8 5 6 6" xfId="6682"/>
    <cellStyle name="標準 8 5 6 6 2" xfId="19497"/>
    <cellStyle name="標準 8 5 6 7" xfId="13090"/>
    <cellStyle name="標準 8 5 7" xfId="511"/>
    <cellStyle name="標準 8 5 7 2" xfId="1097"/>
    <cellStyle name="標準 8 5 7 2 2" xfId="2137"/>
    <cellStyle name="標準 8 5 7 2 2 2" xfId="4168"/>
    <cellStyle name="標準 8 5 7 2 2 2 2" xfId="10588"/>
    <cellStyle name="標準 8 5 7 2 2 2 2 2" xfId="23403"/>
    <cellStyle name="標準 8 5 7 2 2 2 3" xfId="16996"/>
    <cellStyle name="標準 8 5 7 2 2 3" xfId="6332"/>
    <cellStyle name="標準 8 5 7 2 2 3 2" xfId="12745"/>
    <cellStyle name="標準 8 5 7 2 2 3 2 2" xfId="25560"/>
    <cellStyle name="標準 8 5 7 2 2 3 3" xfId="19153"/>
    <cellStyle name="標準 8 5 7 2 2 4" xfId="8563"/>
    <cellStyle name="標準 8 5 7 2 2 4 2" xfId="21378"/>
    <cellStyle name="標準 8 5 7 2 2 5" xfId="14971"/>
    <cellStyle name="標準 8 5 7 2 3" xfId="3146"/>
    <cellStyle name="標準 8 5 7 2 3 2" xfId="9569"/>
    <cellStyle name="標準 8 5 7 2 3 2 2" xfId="22384"/>
    <cellStyle name="標準 8 5 7 2 3 3" xfId="15977"/>
    <cellStyle name="標準 8 5 7 2 4" xfId="5310"/>
    <cellStyle name="標準 8 5 7 2 4 2" xfId="11723"/>
    <cellStyle name="標準 8 5 7 2 4 2 2" xfId="24538"/>
    <cellStyle name="標準 8 5 7 2 4 3" xfId="18131"/>
    <cellStyle name="標準 8 5 7 2 5" xfId="7550"/>
    <cellStyle name="標準 8 5 7 2 5 2" xfId="20365"/>
    <cellStyle name="標準 8 5 7 2 6" xfId="13958"/>
    <cellStyle name="標準 8 5 7 3" xfId="1655"/>
    <cellStyle name="標準 8 5 7 3 2" xfId="3686"/>
    <cellStyle name="標準 8 5 7 3 2 2" xfId="10106"/>
    <cellStyle name="標準 8 5 7 3 2 2 2" xfId="22921"/>
    <cellStyle name="標準 8 5 7 3 2 3" xfId="16514"/>
    <cellStyle name="標準 8 5 7 3 3" xfId="5850"/>
    <cellStyle name="標準 8 5 7 3 3 2" xfId="12263"/>
    <cellStyle name="標準 8 5 7 3 3 2 2" xfId="25078"/>
    <cellStyle name="標準 8 5 7 3 3 3" xfId="18671"/>
    <cellStyle name="標準 8 5 7 3 4" xfId="8081"/>
    <cellStyle name="標準 8 5 7 3 4 2" xfId="20896"/>
    <cellStyle name="標準 8 5 7 3 5" xfId="14489"/>
    <cellStyle name="標準 8 5 7 4" xfId="2664"/>
    <cellStyle name="標準 8 5 7 4 2" xfId="9087"/>
    <cellStyle name="標準 8 5 7 4 2 2" xfId="21902"/>
    <cellStyle name="標準 8 5 7 4 3" xfId="15495"/>
    <cellStyle name="標準 8 5 7 5" xfId="4828"/>
    <cellStyle name="標準 8 5 7 5 2" xfId="11241"/>
    <cellStyle name="標準 8 5 7 5 2 2" xfId="24056"/>
    <cellStyle name="標準 8 5 7 5 3" xfId="17649"/>
    <cellStyle name="標準 8 5 7 6" xfId="6988"/>
    <cellStyle name="標準 8 5 7 6 2" xfId="19803"/>
    <cellStyle name="標準 8 5 7 7" xfId="13396"/>
    <cellStyle name="標準 8 5 8" xfId="758"/>
    <cellStyle name="標準 8 5 8 2" xfId="892"/>
    <cellStyle name="標準 8 5 8 2 2" xfId="1914"/>
    <cellStyle name="標準 8 5 8 2 2 2" xfId="3945"/>
    <cellStyle name="標準 8 5 8 2 2 2 2" xfId="10365"/>
    <cellStyle name="標準 8 5 8 2 2 2 2 2" xfId="23180"/>
    <cellStyle name="標準 8 5 8 2 2 2 3" xfId="16773"/>
    <cellStyle name="標準 8 5 8 2 2 3" xfId="6109"/>
    <cellStyle name="標準 8 5 8 2 2 3 2" xfId="12522"/>
    <cellStyle name="標準 8 5 8 2 2 3 2 2" xfId="25337"/>
    <cellStyle name="標準 8 5 8 2 2 3 3" xfId="18930"/>
    <cellStyle name="標準 8 5 8 2 2 4" xfId="8340"/>
    <cellStyle name="標準 8 5 8 2 2 4 2" xfId="21155"/>
    <cellStyle name="標準 8 5 8 2 2 5" xfId="14748"/>
    <cellStyle name="標準 8 5 8 2 3" xfId="2923"/>
    <cellStyle name="標準 8 5 8 2 3 2" xfId="9346"/>
    <cellStyle name="標準 8 5 8 2 3 2 2" xfId="22161"/>
    <cellStyle name="標準 8 5 8 2 3 3" xfId="15754"/>
    <cellStyle name="標準 8 5 8 2 4" xfId="5087"/>
    <cellStyle name="標準 8 5 8 2 4 2" xfId="11500"/>
    <cellStyle name="標準 8 5 8 2 4 2 2" xfId="24315"/>
    <cellStyle name="標準 8 5 8 2 4 3" xfId="17908"/>
    <cellStyle name="標準 8 5 8 2 5" xfId="7345"/>
    <cellStyle name="標準 8 5 8 2 5 2" xfId="20160"/>
    <cellStyle name="標準 8 5 8 2 6" xfId="13753"/>
    <cellStyle name="標準 8 5 8 3" xfId="1435"/>
    <cellStyle name="標準 8 5 8 3 2" xfId="3467"/>
    <cellStyle name="標準 8 5 8 3 2 2" xfId="9887"/>
    <cellStyle name="標準 8 5 8 3 2 2 2" xfId="22702"/>
    <cellStyle name="標準 8 5 8 3 2 3" xfId="16295"/>
    <cellStyle name="標準 8 5 8 3 3" xfId="5631"/>
    <cellStyle name="標準 8 5 8 3 3 2" xfId="12044"/>
    <cellStyle name="標準 8 5 8 3 3 2 2" xfId="24859"/>
    <cellStyle name="標準 8 5 8 3 3 3" xfId="18452"/>
    <cellStyle name="標準 8 5 8 3 4" xfId="7862"/>
    <cellStyle name="標準 8 5 8 3 4 2" xfId="20677"/>
    <cellStyle name="標準 8 5 8 3 5" xfId="14270"/>
    <cellStyle name="標準 8 5 8 4" xfId="2445"/>
    <cellStyle name="標準 8 5 8 4 2" xfId="8868"/>
    <cellStyle name="標準 8 5 8 4 2 2" xfId="21683"/>
    <cellStyle name="標準 8 5 8 4 3" xfId="15276"/>
    <cellStyle name="標準 8 5 8 5" xfId="4609"/>
    <cellStyle name="標準 8 5 8 5 2" xfId="11022"/>
    <cellStyle name="標準 8 5 8 5 2 2" xfId="23837"/>
    <cellStyle name="標準 8 5 8 5 3" xfId="17430"/>
    <cellStyle name="標準 8 5 8 6" xfId="7212"/>
    <cellStyle name="標準 8 5 8 6 2" xfId="20027"/>
    <cellStyle name="標準 8 5 8 7" xfId="13620"/>
    <cellStyle name="標準 8 5 9" xfId="812"/>
    <cellStyle name="標準 8 5 9 2" xfId="1272"/>
    <cellStyle name="標準 8 5 9 2 2" xfId="2312"/>
    <cellStyle name="標準 8 5 9 2 2 2" xfId="4343"/>
    <cellStyle name="標準 8 5 9 2 2 2 2" xfId="10763"/>
    <cellStyle name="標準 8 5 9 2 2 2 2 2" xfId="23578"/>
    <cellStyle name="標準 8 5 9 2 2 2 3" xfId="17171"/>
    <cellStyle name="標準 8 5 9 2 2 3" xfId="6507"/>
    <cellStyle name="標準 8 5 9 2 2 3 2" xfId="12920"/>
    <cellStyle name="標準 8 5 9 2 2 3 2 2" xfId="25735"/>
    <cellStyle name="標準 8 5 9 2 2 3 3" xfId="19328"/>
    <cellStyle name="標準 8 5 9 2 2 4" xfId="8738"/>
    <cellStyle name="標準 8 5 9 2 2 4 2" xfId="21553"/>
    <cellStyle name="標準 8 5 9 2 2 5" xfId="15146"/>
    <cellStyle name="標準 8 5 9 2 3" xfId="3321"/>
    <cellStyle name="標準 8 5 9 2 3 2" xfId="9744"/>
    <cellStyle name="標準 8 5 9 2 3 2 2" xfId="22559"/>
    <cellStyle name="標準 8 5 9 2 3 3" xfId="16152"/>
    <cellStyle name="標準 8 5 9 2 4" xfId="5485"/>
    <cellStyle name="標準 8 5 9 2 4 2" xfId="11898"/>
    <cellStyle name="標準 8 5 9 2 4 2 2" xfId="24713"/>
    <cellStyle name="標準 8 5 9 2 4 3" xfId="18306"/>
    <cellStyle name="標準 8 5 9 2 5" xfId="7725"/>
    <cellStyle name="標準 8 5 9 2 5 2" xfId="20540"/>
    <cellStyle name="標準 8 5 9 2 6" xfId="14133"/>
    <cellStyle name="標準 8 5 9 3" xfId="1830"/>
    <cellStyle name="標準 8 5 9 3 2" xfId="3861"/>
    <cellStyle name="標準 8 5 9 3 2 2" xfId="10281"/>
    <cellStyle name="標準 8 5 9 3 2 2 2" xfId="23096"/>
    <cellStyle name="標準 8 5 9 3 2 3" xfId="16689"/>
    <cellStyle name="標準 8 5 9 3 3" xfId="6025"/>
    <cellStyle name="標準 8 5 9 3 3 2" xfId="12438"/>
    <cellStyle name="標準 8 5 9 3 3 2 2" xfId="25253"/>
    <cellStyle name="標準 8 5 9 3 3 3" xfId="18846"/>
    <cellStyle name="標準 8 5 9 3 4" xfId="8256"/>
    <cellStyle name="標準 8 5 9 3 4 2" xfId="21071"/>
    <cellStyle name="標準 8 5 9 3 5" xfId="14664"/>
    <cellStyle name="標準 8 5 9 4" xfId="2839"/>
    <cellStyle name="標準 8 5 9 4 2" xfId="9262"/>
    <cellStyle name="標準 8 5 9 4 2 2" xfId="22077"/>
    <cellStyle name="標準 8 5 9 4 3" xfId="15670"/>
    <cellStyle name="標準 8 5 9 5" xfId="5003"/>
    <cellStyle name="標準 8 5 9 5 2" xfId="11416"/>
    <cellStyle name="標準 8 5 9 5 2 2" xfId="24231"/>
    <cellStyle name="標準 8 5 9 5 3" xfId="17824"/>
    <cellStyle name="標準 8 5 9 6" xfId="7265"/>
    <cellStyle name="標準 8 5 9 6 2" xfId="20080"/>
    <cellStyle name="標準 8 5 9 7" xfId="13673"/>
    <cellStyle name="標準 8 6" xfId="193"/>
    <cellStyle name="標準 8 6 10" xfId="861"/>
    <cellStyle name="標準 8 6 10 2" xfId="1879"/>
    <cellStyle name="標準 8 6 10 2 2" xfId="3910"/>
    <cellStyle name="標準 8 6 10 2 2 2" xfId="10330"/>
    <cellStyle name="標準 8 6 10 2 2 2 2" xfId="23145"/>
    <cellStyle name="標準 8 6 10 2 2 3" xfId="16738"/>
    <cellStyle name="標準 8 6 10 2 3" xfId="6074"/>
    <cellStyle name="標準 8 6 10 2 3 2" xfId="12487"/>
    <cellStyle name="標準 8 6 10 2 3 2 2" xfId="25302"/>
    <cellStyle name="標準 8 6 10 2 3 3" xfId="18895"/>
    <cellStyle name="標準 8 6 10 2 4" xfId="8305"/>
    <cellStyle name="標準 8 6 10 2 4 2" xfId="21120"/>
    <cellStyle name="標準 8 6 10 2 5" xfId="14713"/>
    <cellStyle name="標準 8 6 10 3" xfId="2888"/>
    <cellStyle name="標準 8 6 10 3 2" xfId="9311"/>
    <cellStyle name="標準 8 6 10 3 2 2" xfId="22126"/>
    <cellStyle name="標準 8 6 10 3 3" xfId="15719"/>
    <cellStyle name="標準 8 6 10 4" xfId="5052"/>
    <cellStyle name="標準 8 6 10 4 2" xfId="11465"/>
    <cellStyle name="標準 8 6 10 4 2 2" xfId="24280"/>
    <cellStyle name="標準 8 6 10 4 3" xfId="17873"/>
    <cellStyle name="標準 8 6 10 5" xfId="7314"/>
    <cellStyle name="標準 8 6 10 5 2" xfId="20129"/>
    <cellStyle name="標準 8 6 10 6" xfId="13722"/>
    <cellStyle name="標準 8 6 11" xfId="1405"/>
    <cellStyle name="標準 8 6 11 2" xfId="3437"/>
    <cellStyle name="標準 8 6 11 2 2" xfId="9857"/>
    <cellStyle name="標準 8 6 11 2 2 2" xfId="22672"/>
    <cellStyle name="標準 8 6 11 2 3" xfId="16265"/>
    <cellStyle name="標準 8 6 11 3" xfId="5601"/>
    <cellStyle name="標準 8 6 11 3 2" xfId="12014"/>
    <cellStyle name="標準 8 6 11 3 2 2" xfId="24829"/>
    <cellStyle name="標準 8 6 11 3 3" xfId="18422"/>
    <cellStyle name="標準 8 6 11 4" xfId="7832"/>
    <cellStyle name="標準 8 6 11 4 2" xfId="20647"/>
    <cellStyle name="標準 8 6 11 5" xfId="14240"/>
    <cellStyle name="標準 8 6 12" xfId="2415"/>
    <cellStyle name="標準 8 6 12 2" xfId="8838"/>
    <cellStyle name="標準 8 6 12 2 2" xfId="21653"/>
    <cellStyle name="標準 8 6 12 3" xfId="15246"/>
    <cellStyle name="標準 8 6 13" xfId="4579"/>
    <cellStyle name="標準 8 6 13 2" xfId="10992"/>
    <cellStyle name="標準 8 6 13 2 2" xfId="23807"/>
    <cellStyle name="標準 8 6 13 3" xfId="17400"/>
    <cellStyle name="標準 8 6 14" xfId="6611"/>
    <cellStyle name="標準 8 6 14 2" xfId="13022"/>
    <cellStyle name="標準 8 6 14 2 2" xfId="25837"/>
    <cellStyle name="標準 8 6 14 3" xfId="19430"/>
    <cellStyle name="標準 8 6 15" xfId="6705"/>
    <cellStyle name="標準 8 6 15 2" xfId="19520"/>
    <cellStyle name="標準 8 6 16" xfId="13113"/>
    <cellStyle name="標準 8 6 2" xfId="283"/>
    <cellStyle name="標準 8 6 2 2" xfId="613"/>
    <cellStyle name="標準 8 6 2 2 2" xfId="1219"/>
    <cellStyle name="標準 8 6 2 2 2 2" xfId="2259"/>
    <cellStyle name="標準 8 6 2 2 2 2 2" xfId="4290"/>
    <cellStyle name="標準 8 6 2 2 2 2 2 2" xfId="10710"/>
    <cellStyle name="標準 8 6 2 2 2 2 2 2 2" xfId="23525"/>
    <cellStyle name="標準 8 6 2 2 2 2 2 3" xfId="17118"/>
    <cellStyle name="標準 8 6 2 2 2 2 3" xfId="6454"/>
    <cellStyle name="標準 8 6 2 2 2 2 3 2" xfId="12867"/>
    <cellStyle name="標準 8 6 2 2 2 2 3 2 2" xfId="25682"/>
    <cellStyle name="標準 8 6 2 2 2 2 3 3" xfId="19275"/>
    <cellStyle name="標準 8 6 2 2 2 2 4" xfId="8685"/>
    <cellStyle name="標準 8 6 2 2 2 2 4 2" xfId="21500"/>
    <cellStyle name="標準 8 6 2 2 2 2 5" xfId="15093"/>
    <cellStyle name="標準 8 6 2 2 2 3" xfId="3268"/>
    <cellStyle name="標準 8 6 2 2 2 3 2" xfId="9691"/>
    <cellStyle name="標準 8 6 2 2 2 3 2 2" xfId="22506"/>
    <cellStyle name="標準 8 6 2 2 2 3 3" xfId="16099"/>
    <cellStyle name="標準 8 6 2 2 2 4" xfId="5432"/>
    <cellStyle name="標準 8 6 2 2 2 4 2" xfId="11845"/>
    <cellStyle name="標準 8 6 2 2 2 4 2 2" xfId="24660"/>
    <cellStyle name="標準 8 6 2 2 2 4 3" xfId="18253"/>
    <cellStyle name="標準 8 6 2 2 2 5" xfId="7672"/>
    <cellStyle name="標準 8 6 2 2 2 5 2" xfId="20487"/>
    <cellStyle name="標準 8 6 2 2 2 6" xfId="14080"/>
    <cellStyle name="標準 8 6 2 2 3" xfId="1777"/>
    <cellStyle name="標準 8 6 2 2 3 2" xfId="3808"/>
    <cellStyle name="標準 8 6 2 2 3 2 2" xfId="10228"/>
    <cellStyle name="標準 8 6 2 2 3 2 2 2" xfId="23043"/>
    <cellStyle name="標準 8 6 2 2 3 2 3" xfId="16636"/>
    <cellStyle name="標準 8 6 2 2 3 3" xfId="5972"/>
    <cellStyle name="標準 8 6 2 2 3 3 2" xfId="12385"/>
    <cellStyle name="標準 8 6 2 2 3 3 2 2" xfId="25200"/>
    <cellStyle name="標準 8 6 2 2 3 3 3" xfId="18793"/>
    <cellStyle name="標準 8 6 2 2 3 4" xfId="8203"/>
    <cellStyle name="標準 8 6 2 2 3 4 2" xfId="21018"/>
    <cellStyle name="標準 8 6 2 2 3 5" xfId="14611"/>
    <cellStyle name="標準 8 6 2 2 4" xfId="2786"/>
    <cellStyle name="標準 8 6 2 2 4 2" xfId="9209"/>
    <cellStyle name="標準 8 6 2 2 4 2 2" xfId="22024"/>
    <cellStyle name="標準 8 6 2 2 4 3" xfId="15617"/>
    <cellStyle name="標準 8 6 2 2 5" xfId="4950"/>
    <cellStyle name="標準 8 6 2 2 5 2" xfId="11363"/>
    <cellStyle name="標準 8 6 2 2 5 2 2" xfId="24178"/>
    <cellStyle name="標準 8 6 2 2 5 3" xfId="17771"/>
    <cellStyle name="標準 8 6 2 2 6" xfId="7090"/>
    <cellStyle name="標準 8 6 2 2 6 2" xfId="19905"/>
    <cellStyle name="標準 8 6 2 2 7" xfId="13498"/>
    <cellStyle name="標準 8 6 2 3" xfId="1036"/>
    <cellStyle name="標準 8 6 2 3 2" xfId="2071"/>
    <cellStyle name="標準 8 6 2 3 2 2" xfId="4102"/>
    <cellStyle name="標準 8 6 2 3 2 2 2" xfId="10522"/>
    <cellStyle name="標準 8 6 2 3 2 2 2 2" xfId="23337"/>
    <cellStyle name="標準 8 6 2 3 2 2 3" xfId="16930"/>
    <cellStyle name="標準 8 6 2 3 2 3" xfId="6266"/>
    <cellStyle name="標準 8 6 2 3 2 3 2" xfId="12679"/>
    <cellStyle name="標準 8 6 2 3 2 3 2 2" xfId="25494"/>
    <cellStyle name="標準 8 6 2 3 2 3 3" xfId="19087"/>
    <cellStyle name="標準 8 6 2 3 2 4" xfId="8497"/>
    <cellStyle name="標準 8 6 2 3 2 4 2" xfId="21312"/>
    <cellStyle name="標準 8 6 2 3 2 5" xfId="14905"/>
    <cellStyle name="標準 8 6 2 3 3" xfId="3080"/>
    <cellStyle name="標準 8 6 2 3 3 2" xfId="9503"/>
    <cellStyle name="標準 8 6 2 3 3 2 2" xfId="22318"/>
    <cellStyle name="標準 8 6 2 3 3 3" xfId="15911"/>
    <cellStyle name="標準 8 6 2 3 4" xfId="5244"/>
    <cellStyle name="標準 8 6 2 3 4 2" xfId="11657"/>
    <cellStyle name="標準 8 6 2 3 4 2 2" xfId="24472"/>
    <cellStyle name="標準 8 6 2 3 4 3" xfId="18065"/>
    <cellStyle name="標準 8 6 2 3 5" xfId="7489"/>
    <cellStyle name="標準 8 6 2 3 5 2" xfId="20304"/>
    <cellStyle name="標準 8 6 2 3 6" xfId="13897"/>
    <cellStyle name="標準 8 6 2 4" xfId="1591"/>
    <cellStyle name="標準 8 6 2 4 2" xfId="3622"/>
    <cellStyle name="標準 8 6 2 4 2 2" xfId="10042"/>
    <cellStyle name="標準 8 6 2 4 2 2 2" xfId="22857"/>
    <cellStyle name="標準 8 6 2 4 2 3" xfId="16450"/>
    <cellStyle name="標準 8 6 2 4 3" xfId="5786"/>
    <cellStyle name="標準 8 6 2 4 3 2" xfId="12199"/>
    <cellStyle name="標準 8 6 2 4 3 2 2" xfId="25014"/>
    <cellStyle name="標準 8 6 2 4 3 3" xfId="18607"/>
    <cellStyle name="標準 8 6 2 4 4" xfId="8017"/>
    <cellStyle name="標準 8 6 2 4 4 2" xfId="20832"/>
    <cellStyle name="標準 8 6 2 4 5" xfId="14425"/>
    <cellStyle name="標準 8 6 2 5" xfId="2600"/>
    <cellStyle name="標準 8 6 2 5 2" xfId="9023"/>
    <cellStyle name="標準 8 6 2 5 2 2" xfId="21838"/>
    <cellStyle name="標準 8 6 2 5 3" xfId="15431"/>
    <cellStyle name="標準 8 6 2 6" xfId="4764"/>
    <cellStyle name="標準 8 6 2 6 2" xfId="11177"/>
    <cellStyle name="標準 8 6 2 6 2 2" xfId="23992"/>
    <cellStyle name="標準 8 6 2 6 3" xfId="17585"/>
    <cellStyle name="標準 8 6 2 7" xfId="6782"/>
    <cellStyle name="標準 8 6 2 7 2" xfId="19597"/>
    <cellStyle name="標準 8 6 2 8" xfId="13190"/>
    <cellStyle name="標準 8 6 3" xfId="477"/>
    <cellStyle name="標準 8 6 3 2" xfId="636"/>
    <cellStyle name="標準 8 6 3 2 2" xfId="1250"/>
    <cellStyle name="標準 8 6 3 2 2 2" xfId="2290"/>
    <cellStyle name="標準 8 6 3 2 2 2 2" xfId="4321"/>
    <cellStyle name="標準 8 6 3 2 2 2 2 2" xfId="10741"/>
    <cellStyle name="標準 8 6 3 2 2 2 2 2 2" xfId="23556"/>
    <cellStyle name="標準 8 6 3 2 2 2 2 3" xfId="17149"/>
    <cellStyle name="標準 8 6 3 2 2 2 3" xfId="6485"/>
    <cellStyle name="標準 8 6 3 2 2 2 3 2" xfId="12898"/>
    <cellStyle name="標準 8 6 3 2 2 2 3 2 2" xfId="25713"/>
    <cellStyle name="標準 8 6 3 2 2 2 3 3" xfId="19306"/>
    <cellStyle name="標準 8 6 3 2 2 2 4" xfId="8716"/>
    <cellStyle name="標準 8 6 3 2 2 2 4 2" xfId="21531"/>
    <cellStyle name="標準 8 6 3 2 2 2 5" xfId="15124"/>
    <cellStyle name="標準 8 6 3 2 2 3" xfId="3299"/>
    <cellStyle name="標準 8 6 3 2 2 3 2" xfId="9722"/>
    <cellStyle name="標準 8 6 3 2 2 3 2 2" xfId="22537"/>
    <cellStyle name="標準 8 6 3 2 2 3 3" xfId="16130"/>
    <cellStyle name="標準 8 6 3 2 2 4" xfId="5463"/>
    <cellStyle name="標準 8 6 3 2 2 4 2" xfId="11876"/>
    <cellStyle name="標準 8 6 3 2 2 4 2 2" xfId="24691"/>
    <cellStyle name="標準 8 6 3 2 2 4 3" xfId="18284"/>
    <cellStyle name="標準 8 6 3 2 2 5" xfId="7703"/>
    <cellStyle name="標準 8 6 3 2 2 5 2" xfId="20518"/>
    <cellStyle name="標準 8 6 3 2 2 6" xfId="14111"/>
    <cellStyle name="標準 8 6 3 2 3" xfId="1808"/>
    <cellStyle name="標準 8 6 3 2 3 2" xfId="3839"/>
    <cellStyle name="標準 8 6 3 2 3 2 2" xfId="10259"/>
    <cellStyle name="標準 8 6 3 2 3 2 2 2" xfId="23074"/>
    <cellStyle name="標準 8 6 3 2 3 2 3" xfId="16667"/>
    <cellStyle name="標準 8 6 3 2 3 3" xfId="6003"/>
    <cellStyle name="標準 8 6 3 2 3 3 2" xfId="12416"/>
    <cellStyle name="標準 8 6 3 2 3 3 2 2" xfId="25231"/>
    <cellStyle name="標準 8 6 3 2 3 3 3" xfId="18824"/>
    <cellStyle name="標準 8 6 3 2 3 4" xfId="8234"/>
    <cellStyle name="標準 8 6 3 2 3 4 2" xfId="21049"/>
    <cellStyle name="標準 8 6 3 2 3 5" xfId="14642"/>
    <cellStyle name="標準 8 6 3 2 4" xfId="2817"/>
    <cellStyle name="標準 8 6 3 2 4 2" xfId="9240"/>
    <cellStyle name="標準 8 6 3 2 4 2 2" xfId="22055"/>
    <cellStyle name="標準 8 6 3 2 4 3" xfId="15648"/>
    <cellStyle name="標準 8 6 3 2 5" xfId="4981"/>
    <cellStyle name="標準 8 6 3 2 5 2" xfId="11394"/>
    <cellStyle name="標準 8 6 3 2 5 2 2" xfId="24209"/>
    <cellStyle name="標準 8 6 3 2 5 3" xfId="17802"/>
    <cellStyle name="標準 8 6 3 2 6" xfId="7113"/>
    <cellStyle name="標準 8 6 3 2 6 2" xfId="19928"/>
    <cellStyle name="標準 8 6 3 2 7" xfId="13521"/>
    <cellStyle name="標準 8 6 3 3" xfId="1062"/>
    <cellStyle name="標準 8 6 3 3 2" xfId="2102"/>
    <cellStyle name="標準 8 6 3 3 2 2" xfId="4133"/>
    <cellStyle name="標準 8 6 3 3 2 2 2" xfId="10553"/>
    <cellStyle name="標準 8 6 3 3 2 2 2 2" xfId="23368"/>
    <cellStyle name="標準 8 6 3 3 2 2 3" xfId="16961"/>
    <cellStyle name="標準 8 6 3 3 2 3" xfId="6297"/>
    <cellStyle name="標準 8 6 3 3 2 3 2" xfId="12710"/>
    <cellStyle name="標準 8 6 3 3 2 3 2 2" xfId="25525"/>
    <cellStyle name="標準 8 6 3 3 2 3 3" xfId="19118"/>
    <cellStyle name="標準 8 6 3 3 2 4" xfId="8528"/>
    <cellStyle name="標準 8 6 3 3 2 4 2" xfId="21343"/>
    <cellStyle name="標準 8 6 3 3 2 5" xfId="14936"/>
    <cellStyle name="標準 8 6 3 3 3" xfId="3111"/>
    <cellStyle name="標準 8 6 3 3 3 2" xfId="9534"/>
    <cellStyle name="標準 8 6 3 3 3 2 2" xfId="22349"/>
    <cellStyle name="標準 8 6 3 3 3 3" xfId="15942"/>
    <cellStyle name="標準 8 6 3 3 4" xfId="5275"/>
    <cellStyle name="標準 8 6 3 3 4 2" xfId="11688"/>
    <cellStyle name="標準 8 6 3 3 4 2 2" xfId="24503"/>
    <cellStyle name="標準 8 6 3 3 4 3" xfId="18096"/>
    <cellStyle name="標準 8 6 3 3 5" xfId="7515"/>
    <cellStyle name="標準 8 6 3 3 5 2" xfId="20330"/>
    <cellStyle name="標準 8 6 3 3 6" xfId="13923"/>
    <cellStyle name="標準 8 6 3 4" xfId="1621"/>
    <cellStyle name="標準 8 6 3 4 2" xfId="3652"/>
    <cellStyle name="標準 8 6 3 4 2 2" xfId="10072"/>
    <cellStyle name="標準 8 6 3 4 2 2 2" xfId="22887"/>
    <cellStyle name="標準 8 6 3 4 2 3" xfId="16480"/>
    <cellStyle name="標準 8 6 3 4 3" xfId="5816"/>
    <cellStyle name="標準 8 6 3 4 3 2" xfId="12229"/>
    <cellStyle name="標準 8 6 3 4 3 2 2" xfId="25044"/>
    <cellStyle name="標準 8 6 3 4 3 3" xfId="18637"/>
    <cellStyle name="標準 8 6 3 4 4" xfId="8047"/>
    <cellStyle name="標準 8 6 3 4 4 2" xfId="20862"/>
    <cellStyle name="標準 8 6 3 4 5" xfId="14455"/>
    <cellStyle name="標準 8 6 3 5" xfId="2630"/>
    <cellStyle name="標準 8 6 3 5 2" xfId="9053"/>
    <cellStyle name="標準 8 6 3 5 2 2" xfId="21868"/>
    <cellStyle name="標準 8 6 3 5 3" xfId="15461"/>
    <cellStyle name="標準 8 6 3 6" xfId="4794"/>
    <cellStyle name="標準 8 6 3 6 2" xfId="11207"/>
    <cellStyle name="標準 8 6 3 6 2 2" xfId="24022"/>
    <cellStyle name="標準 8 6 3 6 3" xfId="17615"/>
    <cellStyle name="標準 8 6 3 7" xfId="6955"/>
    <cellStyle name="標準 8 6 3 7 2" xfId="19770"/>
    <cellStyle name="標準 8 6 3 8" xfId="13363"/>
    <cellStyle name="標準 8 6 4" xfId="462"/>
    <cellStyle name="標準 8 6 4 2" xfId="595"/>
    <cellStyle name="標準 8 6 4 2 2" xfId="1188"/>
    <cellStyle name="標準 8 6 4 2 2 2" xfId="2228"/>
    <cellStyle name="標準 8 6 4 2 2 2 2" xfId="4259"/>
    <cellStyle name="標準 8 6 4 2 2 2 2 2" xfId="10679"/>
    <cellStyle name="標準 8 6 4 2 2 2 2 2 2" xfId="23494"/>
    <cellStyle name="標準 8 6 4 2 2 2 2 3" xfId="17087"/>
    <cellStyle name="標準 8 6 4 2 2 2 3" xfId="6423"/>
    <cellStyle name="標準 8 6 4 2 2 2 3 2" xfId="12836"/>
    <cellStyle name="標準 8 6 4 2 2 2 3 2 2" xfId="25651"/>
    <cellStyle name="標準 8 6 4 2 2 2 3 3" xfId="19244"/>
    <cellStyle name="標準 8 6 4 2 2 2 4" xfId="8654"/>
    <cellStyle name="標準 8 6 4 2 2 2 4 2" xfId="21469"/>
    <cellStyle name="標準 8 6 4 2 2 2 5" xfId="15062"/>
    <cellStyle name="標準 8 6 4 2 2 3" xfId="3237"/>
    <cellStyle name="標準 8 6 4 2 2 3 2" xfId="9660"/>
    <cellStyle name="標準 8 6 4 2 2 3 2 2" xfId="22475"/>
    <cellStyle name="標準 8 6 4 2 2 3 3" xfId="16068"/>
    <cellStyle name="標準 8 6 4 2 2 4" xfId="5401"/>
    <cellStyle name="標準 8 6 4 2 2 4 2" xfId="11814"/>
    <cellStyle name="標準 8 6 4 2 2 4 2 2" xfId="24629"/>
    <cellStyle name="標準 8 6 4 2 2 4 3" xfId="18222"/>
    <cellStyle name="標準 8 6 4 2 2 5" xfId="7641"/>
    <cellStyle name="標準 8 6 4 2 2 5 2" xfId="20456"/>
    <cellStyle name="標準 8 6 4 2 2 6" xfId="14049"/>
    <cellStyle name="標準 8 6 4 2 3" xfId="1746"/>
    <cellStyle name="標準 8 6 4 2 3 2" xfId="3777"/>
    <cellStyle name="標準 8 6 4 2 3 2 2" xfId="10197"/>
    <cellStyle name="標準 8 6 4 2 3 2 2 2" xfId="23012"/>
    <cellStyle name="標準 8 6 4 2 3 2 3" xfId="16605"/>
    <cellStyle name="標準 8 6 4 2 3 3" xfId="5941"/>
    <cellStyle name="標準 8 6 4 2 3 3 2" xfId="12354"/>
    <cellStyle name="標準 8 6 4 2 3 3 2 2" xfId="25169"/>
    <cellStyle name="標準 8 6 4 2 3 3 3" xfId="18762"/>
    <cellStyle name="標準 8 6 4 2 3 4" xfId="8172"/>
    <cellStyle name="標準 8 6 4 2 3 4 2" xfId="20987"/>
    <cellStyle name="標準 8 6 4 2 3 5" xfId="14580"/>
    <cellStyle name="標準 8 6 4 2 4" xfId="2755"/>
    <cellStyle name="標準 8 6 4 2 4 2" xfId="9178"/>
    <cellStyle name="標準 8 6 4 2 4 2 2" xfId="21993"/>
    <cellStyle name="標準 8 6 4 2 4 3" xfId="15586"/>
    <cellStyle name="標準 8 6 4 2 5" xfId="4919"/>
    <cellStyle name="標準 8 6 4 2 5 2" xfId="11332"/>
    <cellStyle name="標準 8 6 4 2 5 2 2" xfId="24147"/>
    <cellStyle name="標準 8 6 4 2 5 3" xfId="17740"/>
    <cellStyle name="標準 8 6 4 2 6" xfId="7072"/>
    <cellStyle name="標準 8 6 4 2 6 2" xfId="19887"/>
    <cellStyle name="標準 8 6 4 2 7" xfId="13480"/>
    <cellStyle name="標準 8 6 4 3" xfId="1017"/>
    <cellStyle name="標準 8 6 4 3 2" xfId="2040"/>
    <cellStyle name="標準 8 6 4 3 2 2" xfId="4071"/>
    <cellStyle name="標準 8 6 4 3 2 2 2" xfId="10491"/>
    <cellStyle name="標準 8 6 4 3 2 2 2 2" xfId="23306"/>
    <cellStyle name="標準 8 6 4 3 2 2 3" xfId="16899"/>
    <cellStyle name="標準 8 6 4 3 2 3" xfId="6235"/>
    <cellStyle name="標準 8 6 4 3 2 3 2" xfId="12648"/>
    <cellStyle name="標準 8 6 4 3 2 3 2 2" xfId="25463"/>
    <cellStyle name="標準 8 6 4 3 2 3 3" xfId="19056"/>
    <cellStyle name="標準 8 6 4 3 2 4" xfId="8466"/>
    <cellStyle name="標準 8 6 4 3 2 4 2" xfId="21281"/>
    <cellStyle name="標準 8 6 4 3 2 5" xfId="14874"/>
    <cellStyle name="標準 8 6 4 3 3" xfId="3049"/>
    <cellStyle name="標準 8 6 4 3 3 2" xfId="9472"/>
    <cellStyle name="標準 8 6 4 3 3 2 2" xfId="22287"/>
    <cellStyle name="標準 8 6 4 3 3 3" xfId="15880"/>
    <cellStyle name="標準 8 6 4 3 4" xfId="5213"/>
    <cellStyle name="標準 8 6 4 3 4 2" xfId="11626"/>
    <cellStyle name="標準 8 6 4 3 4 2 2" xfId="24441"/>
    <cellStyle name="標準 8 6 4 3 4 3" xfId="18034"/>
    <cellStyle name="標準 8 6 4 3 5" xfId="7470"/>
    <cellStyle name="標準 8 6 4 3 5 2" xfId="20285"/>
    <cellStyle name="標準 8 6 4 3 6" xfId="13878"/>
    <cellStyle name="標準 8 6 4 4" xfId="1561"/>
    <cellStyle name="標準 8 6 4 4 2" xfId="3592"/>
    <cellStyle name="標準 8 6 4 4 2 2" xfId="10012"/>
    <cellStyle name="標準 8 6 4 4 2 2 2" xfId="22827"/>
    <cellStyle name="標準 8 6 4 4 2 3" xfId="16420"/>
    <cellStyle name="標準 8 6 4 4 3" xfId="5756"/>
    <cellStyle name="標準 8 6 4 4 3 2" xfId="12169"/>
    <cellStyle name="標準 8 6 4 4 3 2 2" xfId="24984"/>
    <cellStyle name="標準 8 6 4 4 3 3" xfId="18577"/>
    <cellStyle name="標準 8 6 4 4 4" xfId="7987"/>
    <cellStyle name="標準 8 6 4 4 4 2" xfId="20802"/>
    <cellStyle name="標準 8 6 4 4 5" xfId="14395"/>
    <cellStyle name="標準 8 6 4 5" xfId="2570"/>
    <cellStyle name="標準 8 6 4 5 2" xfId="8993"/>
    <cellStyle name="標準 8 6 4 5 2 2" xfId="21808"/>
    <cellStyle name="標準 8 6 4 5 3" xfId="15401"/>
    <cellStyle name="標準 8 6 4 6" xfId="4734"/>
    <cellStyle name="標準 8 6 4 6 2" xfId="11147"/>
    <cellStyle name="標準 8 6 4 6 2 2" xfId="23962"/>
    <cellStyle name="標準 8 6 4 6 3" xfId="17555"/>
    <cellStyle name="標準 8 6 4 7" xfId="6941"/>
    <cellStyle name="標準 8 6 4 7 2" xfId="19756"/>
    <cellStyle name="標準 8 6 4 8" xfId="13349"/>
    <cellStyle name="標準 8 6 5" xfId="466"/>
    <cellStyle name="標準 8 6 5 2" xfId="555"/>
    <cellStyle name="標準 8 6 5 2 2" xfId="1144"/>
    <cellStyle name="標準 8 6 5 2 2 2" xfId="2184"/>
    <cellStyle name="標準 8 6 5 2 2 2 2" xfId="4215"/>
    <cellStyle name="標準 8 6 5 2 2 2 2 2" xfId="10635"/>
    <cellStyle name="標準 8 6 5 2 2 2 2 2 2" xfId="23450"/>
    <cellStyle name="標準 8 6 5 2 2 2 2 3" xfId="17043"/>
    <cellStyle name="標準 8 6 5 2 2 2 3" xfId="6379"/>
    <cellStyle name="標準 8 6 5 2 2 2 3 2" xfId="12792"/>
    <cellStyle name="標準 8 6 5 2 2 2 3 2 2" xfId="25607"/>
    <cellStyle name="標準 8 6 5 2 2 2 3 3" xfId="19200"/>
    <cellStyle name="標準 8 6 5 2 2 2 4" xfId="8610"/>
    <cellStyle name="標準 8 6 5 2 2 2 4 2" xfId="21425"/>
    <cellStyle name="標準 8 6 5 2 2 2 5" xfId="15018"/>
    <cellStyle name="標準 8 6 5 2 2 3" xfId="3193"/>
    <cellStyle name="標準 8 6 5 2 2 3 2" xfId="9616"/>
    <cellStyle name="標準 8 6 5 2 2 3 2 2" xfId="22431"/>
    <cellStyle name="標準 8 6 5 2 2 3 3" xfId="16024"/>
    <cellStyle name="標準 8 6 5 2 2 4" xfId="5357"/>
    <cellStyle name="標準 8 6 5 2 2 4 2" xfId="11770"/>
    <cellStyle name="標準 8 6 5 2 2 4 2 2" xfId="24585"/>
    <cellStyle name="標準 8 6 5 2 2 4 3" xfId="18178"/>
    <cellStyle name="標準 8 6 5 2 2 5" xfId="7597"/>
    <cellStyle name="標準 8 6 5 2 2 5 2" xfId="20412"/>
    <cellStyle name="標準 8 6 5 2 2 6" xfId="14005"/>
    <cellStyle name="標準 8 6 5 2 3" xfId="1702"/>
    <cellStyle name="標準 8 6 5 2 3 2" xfId="3733"/>
    <cellStyle name="標準 8 6 5 2 3 2 2" xfId="10153"/>
    <cellStyle name="標準 8 6 5 2 3 2 2 2" xfId="22968"/>
    <cellStyle name="標準 8 6 5 2 3 2 3" xfId="16561"/>
    <cellStyle name="標準 8 6 5 2 3 3" xfId="5897"/>
    <cellStyle name="標準 8 6 5 2 3 3 2" xfId="12310"/>
    <cellStyle name="標準 8 6 5 2 3 3 2 2" xfId="25125"/>
    <cellStyle name="標準 8 6 5 2 3 3 3" xfId="18718"/>
    <cellStyle name="標準 8 6 5 2 3 4" xfId="8128"/>
    <cellStyle name="標準 8 6 5 2 3 4 2" xfId="20943"/>
    <cellStyle name="標準 8 6 5 2 3 5" xfId="14536"/>
    <cellStyle name="標準 8 6 5 2 4" xfId="2711"/>
    <cellStyle name="標準 8 6 5 2 4 2" xfId="9134"/>
    <cellStyle name="標準 8 6 5 2 4 2 2" xfId="21949"/>
    <cellStyle name="標準 8 6 5 2 4 3" xfId="15542"/>
    <cellStyle name="標準 8 6 5 2 5" xfId="4875"/>
    <cellStyle name="標準 8 6 5 2 5 2" xfId="11288"/>
    <cellStyle name="標準 8 6 5 2 5 2 2" xfId="24103"/>
    <cellStyle name="標準 8 6 5 2 5 3" xfId="17696"/>
    <cellStyle name="標準 8 6 5 2 6" xfId="7032"/>
    <cellStyle name="標準 8 6 5 2 6 2" xfId="19847"/>
    <cellStyle name="標準 8 6 5 2 7" xfId="13440"/>
    <cellStyle name="標準 8 6 5 3" xfId="974"/>
    <cellStyle name="標準 8 6 5 3 2" xfId="1996"/>
    <cellStyle name="標準 8 6 5 3 2 2" xfId="4027"/>
    <cellStyle name="標準 8 6 5 3 2 2 2" xfId="10447"/>
    <cellStyle name="標準 8 6 5 3 2 2 2 2" xfId="23262"/>
    <cellStyle name="標準 8 6 5 3 2 2 3" xfId="16855"/>
    <cellStyle name="標準 8 6 5 3 2 3" xfId="6191"/>
    <cellStyle name="標準 8 6 5 3 2 3 2" xfId="12604"/>
    <cellStyle name="標準 8 6 5 3 2 3 2 2" xfId="25419"/>
    <cellStyle name="標準 8 6 5 3 2 3 3" xfId="19012"/>
    <cellStyle name="標準 8 6 5 3 2 4" xfId="8422"/>
    <cellStyle name="標準 8 6 5 3 2 4 2" xfId="21237"/>
    <cellStyle name="標準 8 6 5 3 2 5" xfId="14830"/>
    <cellStyle name="標準 8 6 5 3 3" xfId="3005"/>
    <cellStyle name="標準 8 6 5 3 3 2" xfId="9428"/>
    <cellStyle name="標準 8 6 5 3 3 2 2" xfId="22243"/>
    <cellStyle name="標準 8 6 5 3 3 3" xfId="15836"/>
    <cellStyle name="標準 8 6 5 3 4" xfId="5169"/>
    <cellStyle name="標準 8 6 5 3 4 2" xfId="11582"/>
    <cellStyle name="標準 8 6 5 3 4 2 2" xfId="24397"/>
    <cellStyle name="標準 8 6 5 3 4 3" xfId="17990"/>
    <cellStyle name="標準 8 6 5 3 5" xfId="7427"/>
    <cellStyle name="標準 8 6 5 3 5 2" xfId="20242"/>
    <cellStyle name="標準 8 6 5 3 6" xfId="13835"/>
    <cellStyle name="標準 8 6 5 4" xfId="1516"/>
    <cellStyle name="標準 8 6 5 4 2" xfId="3548"/>
    <cellStyle name="標準 8 6 5 4 2 2" xfId="9968"/>
    <cellStyle name="標準 8 6 5 4 2 2 2" xfId="22783"/>
    <cellStyle name="標準 8 6 5 4 2 3" xfId="16376"/>
    <cellStyle name="標準 8 6 5 4 3" xfId="5712"/>
    <cellStyle name="標準 8 6 5 4 3 2" xfId="12125"/>
    <cellStyle name="標準 8 6 5 4 3 2 2" xfId="24940"/>
    <cellStyle name="標準 8 6 5 4 3 3" xfId="18533"/>
    <cellStyle name="標準 8 6 5 4 4" xfId="7943"/>
    <cellStyle name="標準 8 6 5 4 4 2" xfId="20758"/>
    <cellStyle name="標準 8 6 5 4 5" xfId="14351"/>
    <cellStyle name="標準 8 6 5 5" xfId="2526"/>
    <cellStyle name="標準 8 6 5 5 2" xfId="8949"/>
    <cellStyle name="標準 8 6 5 5 2 2" xfId="21764"/>
    <cellStyle name="標準 8 6 5 5 3" xfId="15357"/>
    <cellStyle name="標準 8 6 5 6" xfId="4690"/>
    <cellStyle name="標準 8 6 5 6 2" xfId="11103"/>
    <cellStyle name="標準 8 6 5 6 2 2" xfId="23918"/>
    <cellStyle name="標準 8 6 5 6 3" xfId="17511"/>
    <cellStyle name="標準 8 6 5 7" xfId="6945"/>
    <cellStyle name="標準 8 6 5 7 2" xfId="19760"/>
    <cellStyle name="標準 8 6 5 8" xfId="13353"/>
    <cellStyle name="標準 8 6 6" xfId="440"/>
    <cellStyle name="標準 8 6 6 2" xfId="937"/>
    <cellStyle name="標準 8 6 6 2 2" xfId="1959"/>
    <cellStyle name="標準 8 6 6 2 2 2" xfId="3990"/>
    <cellStyle name="標準 8 6 6 2 2 2 2" xfId="10410"/>
    <cellStyle name="標準 8 6 6 2 2 2 2 2" xfId="23225"/>
    <cellStyle name="標準 8 6 6 2 2 2 3" xfId="16818"/>
    <cellStyle name="標準 8 6 6 2 2 3" xfId="6154"/>
    <cellStyle name="標準 8 6 6 2 2 3 2" xfId="12567"/>
    <cellStyle name="標準 8 6 6 2 2 3 2 2" xfId="25382"/>
    <cellStyle name="標準 8 6 6 2 2 3 3" xfId="18975"/>
    <cellStyle name="標準 8 6 6 2 2 4" xfId="8385"/>
    <cellStyle name="標準 8 6 6 2 2 4 2" xfId="21200"/>
    <cellStyle name="標準 8 6 6 2 2 5" xfId="14793"/>
    <cellStyle name="標準 8 6 6 2 3" xfId="2968"/>
    <cellStyle name="標準 8 6 6 2 3 2" xfId="9391"/>
    <cellStyle name="標準 8 6 6 2 3 2 2" xfId="22206"/>
    <cellStyle name="標準 8 6 6 2 3 3" xfId="15799"/>
    <cellStyle name="標準 8 6 6 2 4" xfId="5132"/>
    <cellStyle name="標準 8 6 6 2 4 2" xfId="11545"/>
    <cellStyle name="標準 8 6 6 2 4 2 2" xfId="24360"/>
    <cellStyle name="標準 8 6 6 2 4 3" xfId="17953"/>
    <cellStyle name="標準 8 6 6 2 5" xfId="7390"/>
    <cellStyle name="標準 8 6 6 2 5 2" xfId="20205"/>
    <cellStyle name="標準 8 6 6 2 6" xfId="13798"/>
    <cellStyle name="標準 8 6 6 3" xfId="1480"/>
    <cellStyle name="標準 8 6 6 3 2" xfId="3512"/>
    <cellStyle name="標準 8 6 6 3 2 2" xfId="9932"/>
    <cellStyle name="標準 8 6 6 3 2 2 2" xfId="22747"/>
    <cellStyle name="標準 8 6 6 3 2 3" xfId="16340"/>
    <cellStyle name="標準 8 6 6 3 3" xfId="5676"/>
    <cellStyle name="標準 8 6 6 3 3 2" xfId="12089"/>
    <cellStyle name="標準 8 6 6 3 3 2 2" xfId="24904"/>
    <cellStyle name="標準 8 6 6 3 3 3" xfId="18497"/>
    <cellStyle name="標準 8 6 6 3 4" xfId="7907"/>
    <cellStyle name="標準 8 6 6 3 4 2" xfId="20722"/>
    <cellStyle name="標準 8 6 6 3 5" xfId="14315"/>
    <cellStyle name="標準 8 6 6 4" xfId="2490"/>
    <cellStyle name="標準 8 6 6 4 2" xfId="8913"/>
    <cellStyle name="標準 8 6 6 4 2 2" xfId="21728"/>
    <cellStyle name="標準 8 6 6 4 3" xfId="15321"/>
    <cellStyle name="標準 8 6 6 5" xfId="4654"/>
    <cellStyle name="標準 8 6 6 5 2" xfId="11067"/>
    <cellStyle name="標準 8 6 6 5 2 2" xfId="23882"/>
    <cellStyle name="標準 8 6 6 5 3" xfId="17475"/>
    <cellStyle name="標準 8 6 6 6" xfId="6922"/>
    <cellStyle name="標準 8 6 6 6 2" xfId="19737"/>
    <cellStyle name="標準 8 6 6 7" xfId="13330"/>
    <cellStyle name="標準 8 6 7" xfId="518"/>
    <cellStyle name="標準 8 6 7 2" xfId="1105"/>
    <cellStyle name="標準 8 6 7 2 2" xfId="2145"/>
    <cellStyle name="標準 8 6 7 2 2 2" xfId="4176"/>
    <cellStyle name="標準 8 6 7 2 2 2 2" xfId="10596"/>
    <cellStyle name="標準 8 6 7 2 2 2 2 2" xfId="23411"/>
    <cellStyle name="標準 8 6 7 2 2 2 3" xfId="17004"/>
    <cellStyle name="標準 8 6 7 2 2 3" xfId="6340"/>
    <cellStyle name="標準 8 6 7 2 2 3 2" xfId="12753"/>
    <cellStyle name="標準 8 6 7 2 2 3 2 2" xfId="25568"/>
    <cellStyle name="標準 8 6 7 2 2 3 3" xfId="19161"/>
    <cellStyle name="標準 8 6 7 2 2 4" xfId="8571"/>
    <cellStyle name="標準 8 6 7 2 2 4 2" xfId="21386"/>
    <cellStyle name="標準 8 6 7 2 2 5" xfId="14979"/>
    <cellStyle name="標準 8 6 7 2 3" xfId="3154"/>
    <cellStyle name="標準 8 6 7 2 3 2" xfId="9577"/>
    <cellStyle name="標準 8 6 7 2 3 2 2" xfId="22392"/>
    <cellStyle name="標準 8 6 7 2 3 3" xfId="15985"/>
    <cellStyle name="標準 8 6 7 2 4" xfId="5318"/>
    <cellStyle name="標準 8 6 7 2 4 2" xfId="11731"/>
    <cellStyle name="標準 8 6 7 2 4 2 2" xfId="24546"/>
    <cellStyle name="標準 8 6 7 2 4 3" xfId="18139"/>
    <cellStyle name="標準 8 6 7 2 5" xfId="7558"/>
    <cellStyle name="標準 8 6 7 2 5 2" xfId="20373"/>
    <cellStyle name="標準 8 6 7 2 6" xfId="13966"/>
    <cellStyle name="標準 8 6 7 3" xfId="1663"/>
    <cellStyle name="標準 8 6 7 3 2" xfId="3694"/>
    <cellStyle name="標準 8 6 7 3 2 2" xfId="10114"/>
    <cellStyle name="標準 8 6 7 3 2 2 2" xfId="22929"/>
    <cellStyle name="標準 8 6 7 3 2 3" xfId="16522"/>
    <cellStyle name="標準 8 6 7 3 3" xfId="5858"/>
    <cellStyle name="標準 8 6 7 3 3 2" xfId="12271"/>
    <cellStyle name="標準 8 6 7 3 3 2 2" xfId="25086"/>
    <cellStyle name="標準 8 6 7 3 3 3" xfId="18679"/>
    <cellStyle name="標準 8 6 7 3 4" xfId="8089"/>
    <cellStyle name="標準 8 6 7 3 4 2" xfId="20904"/>
    <cellStyle name="標準 8 6 7 3 5" xfId="14497"/>
    <cellStyle name="標準 8 6 7 4" xfId="2672"/>
    <cellStyle name="標準 8 6 7 4 2" xfId="9095"/>
    <cellStyle name="標準 8 6 7 4 2 2" xfId="21910"/>
    <cellStyle name="標準 8 6 7 4 3" xfId="15503"/>
    <cellStyle name="標準 8 6 7 5" xfId="4836"/>
    <cellStyle name="標準 8 6 7 5 2" xfId="11249"/>
    <cellStyle name="標準 8 6 7 5 2 2" xfId="24064"/>
    <cellStyle name="標準 8 6 7 5 3" xfId="17657"/>
    <cellStyle name="標準 8 6 7 6" xfId="6995"/>
    <cellStyle name="標準 8 6 7 6 2" xfId="19810"/>
    <cellStyle name="標準 8 6 7 7" xfId="13403"/>
    <cellStyle name="標準 8 6 8" xfId="766"/>
    <cellStyle name="標準 8 6 8 2" xfId="900"/>
    <cellStyle name="標準 8 6 8 2 2" xfId="1922"/>
    <cellStyle name="標準 8 6 8 2 2 2" xfId="3953"/>
    <cellStyle name="標準 8 6 8 2 2 2 2" xfId="10373"/>
    <cellStyle name="標準 8 6 8 2 2 2 2 2" xfId="23188"/>
    <cellStyle name="標準 8 6 8 2 2 2 3" xfId="16781"/>
    <cellStyle name="標準 8 6 8 2 2 3" xfId="6117"/>
    <cellStyle name="標準 8 6 8 2 2 3 2" xfId="12530"/>
    <cellStyle name="標準 8 6 8 2 2 3 2 2" xfId="25345"/>
    <cellStyle name="標準 8 6 8 2 2 3 3" xfId="18938"/>
    <cellStyle name="標準 8 6 8 2 2 4" xfId="8348"/>
    <cellStyle name="標準 8 6 8 2 2 4 2" xfId="21163"/>
    <cellStyle name="標準 8 6 8 2 2 5" xfId="14756"/>
    <cellStyle name="標準 8 6 8 2 3" xfId="2931"/>
    <cellStyle name="標準 8 6 8 2 3 2" xfId="9354"/>
    <cellStyle name="標準 8 6 8 2 3 2 2" xfId="22169"/>
    <cellStyle name="標準 8 6 8 2 3 3" xfId="15762"/>
    <cellStyle name="標準 8 6 8 2 4" xfId="5095"/>
    <cellStyle name="標準 8 6 8 2 4 2" xfId="11508"/>
    <cellStyle name="標準 8 6 8 2 4 2 2" xfId="24323"/>
    <cellStyle name="標準 8 6 8 2 4 3" xfId="17916"/>
    <cellStyle name="標準 8 6 8 2 5" xfId="7353"/>
    <cellStyle name="標準 8 6 8 2 5 2" xfId="20168"/>
    <cellStyle name="標準 8 6 8 2 6" xfId="13761"/>
    <cellStyle name="標準 8 6 8 3" xfId="1443"/>
    <cellStyle name="標準 8 6 8 3 2" xfId="3475"/>
    <cellStyle name="標準 8 6 8 3 2 2" xfId="9895"/>
    <cellStyle name="標準 8 6 8 3 2 2 2" xfId="22710"/>
    <cellStyle name="標準 8 6 8 3 2 3" xfId="16303"/>
    <cellStyle name="標準 8 6 8 3 3" xfId="5639"/>
    <cellStyle name="標準 8 6 8 3 3 2" xfId="12052"/>
    <cellStyle name="標準 8 6 8 3 3 2 2" xfId="24867"/>
    <cellStyle name="標準 8 6 8 3 3 3" xfId="18460"/>
    <cellStyle name="標準 8 6 8 3 4" xfId="7870"/>
    <cellStyle name="標準 8 6 8 3 4 2" xfId="20685"/>
    <cellStyle name="標準 8 6 8 3 5" xfId="14278"/>
    <cellStyle name="標準 8 6 8 4" xfId="2453"/>
    <cellStyle name="標準 8 6 8 4 2" xfId="8876"/>
    <cellStyle name="標準 8 6 8 4 2 2" xfId="21691"/>
    <cellStyle name="標準 8 6 8 4 3" xfId="15284"/>
    <cellStyle name="標準 8 6 8 5" xfId="4617"/>
    <cellStyle name="標準 8 6 8 5 2" xfId="11030"/>
    <cellStyle name="標準 8 6 8 5 2 2" xfId="23845"/>
    <cellStyle name="標準 8 6 8 5 3" xfId="17438"/>
    <cellStyle name="標準 8 6 8 6" xfId="7220"/>
    <cellStyle name="標準 8 6 8 6 2" xfId="20035"/>
    <cellStyle name="標準 8 6 8 7" xfId="13628"/>
    <cellStyle name="標準 8 6 9" xfId="813"/>
    <cellStyle name="標準 8 6 9 2" xfId="1273"/>
    <cellStyle name="標準 8 6 9 2 2" xfId="2313"/>
    <cellStyle name="標準 8 6 9 2 2 2" xfId="4344"/>
    <cellStyle name="標準 8 6 9 2 2 2 2" xfId="10764"/>
    <cellStyle name="標準 8 6 9 2 2 2 2 2" xfId="23579"/>
    <cellStyle name="標準 8 6 9 2 2 2 3" xfId="17172"/>
    <cellStyle name="標準 8 6 9 2 2 3" xfId="6508"/>
    <cellStyle name="標準 8 6 9 2 2 3 2" xfId="12921"/>
    <cellStyle name="標準 8 6 9 2 2 3 2 2" xfId="25736"/>
    <cellStyle name="標準 8 6 9 2 2 3 3" xfId="19329"/>
    <cellStyle name="標準 8 6 9 2 2 4" xfId="8739"/>
    <cellStyle name="標準 8 6 9 2 2 4 2" xfId="21554"/>
    <cellStyle name="標準 8 6 9 2 2 5" xfId="15147"/>
    <cellStyle name="標準 8 6 9 2 3" xfId="3322"/>
    <cellStyle name="標準 8 6 9 2 3 2" xfId="9745"/>
    <cellStyle name="標準 8 6 9 2 3 2 2" xfId="22560"/>
    <cellStyle name="標準 8 6 9 2 3 3" xfId="16153"/>
    <cellStyle name="標準 8 6 9 2 4" xfId="5486"/>
    <cellStyle name="標準 8 6 9 2 4 2" xfId="11899"/>
    <cellStyle name="標準 8 6 9 2 4 2 2" xfId="24714"/>
    <cellStyle name="標準 8 6 9 2 4 3" xfId="18307"/>
    <cellStyle name="標準 8 6 9 2 5" xfId="7726"/>
    <cellStyle name="標準 8 6 9 2 5 2" xfId="20541"/>
    <cellStyle name="標準 8 6 9 2 6" xfId="14134"/>
    <cellStyle name="標準 8 6 9 3" xfId="1831"/>
    <cellStyle name="標準 8 6 9 3 2" xfId="3862"/>
    <cellStyle name="標準 8 6 9 3 2 2" xfId="10282"/>
    <cellStyle name="標準 8 6 9 3 2 2 2" xfId="23097"/>
    <cellStyle name="標準 8 6 9 3 2 3" xfId="16690"/>
    <cellStyle name="標準 8 6 9 3 3" xfId="6026"/>
    <cellStyle name="標準 8 6 9 3 3 2" xfId="12439"/>
    <cellStyle name="標準 8 6 9 3 3 2 2" xfId="25254"/>
    <cellStyle name="標準 8 6 9 3 3 3" xfId="18847"/>
    <cellStyle name="標準 8 6 9 3 4" xfId="8257"/>
    <cellStyle name="標準 8 6 9 3 4 2" xfId="21072"/>
    <cellStyle name="標準 8 6 9 3 5" xfId="14665"/>
    <cellStyle name="標準 8 6 9 4" xfId="2840"/>
    <cellStyle name="標準 8 6 9 4 2" xfId="9263"/>
    <cellStyle name="標準 8 6 9 4 2 2" xfId="22078"/>
    <cellStyle name="標準 8 6 9 4 3" xfId="15671"/>
    <cellStyle name="標準 8 6 9 5" xfId="5004"/>
    <cellStyle name="標準 8 6 9 5 2" xfId="11417"/>
    <cellStyle name="標準 8 6 9 5 2 2" xfId="24232"/>
    <cellStyle name="標準 8 6 9 5 3" xfId="17825"/>
    <cellStyle name="標準 8 6 9 6" xfId="7266"/>
    <cellStyle name="標準 8 6 9 6 2" xfId="20081"/>
    <cellStyle name="標準 8 6 9 7" xfId="13674"/>
    <cellStyle name="標準 8 7" xfId="233"/>
    <cellStyle name="標準 8 7 10" xfId="2400"/>
    <cellStyle name="標準 8 7 10 2" xfId="8823"/>
    <cellStyle name="標準 8 7 10 2 2" xfId="21638"/>
    <cellStyle name="標準 8 7 10 3" xfId="15231"/>
    <cellStyle name="標準 8 7 11" xfId="4564"/>
    <cellStyle name="標準 8 7 11 2" xfId="10977"/>
    <cellStyle name="標準 8 7 11 2 2" xfId="23792"/>
    <cellStyle name="標準 8 7 11 3" xfId="17385"/>
    <cellStyle name="標準 8 7 12" xfId="6736"/>
    <cellStyle name="標準 8 7 12 2" xfId="19551"/>
    <cellStyle name="標準 8 7 13" xfId="13144"/>
    <cellStyle name="標準 8 7 2" xfId="322"/>
    <cellStyle name="標準 8 7 2 2" xfId="581"/>
    <cellStyle name="標準 8 7 2 2 2" xfId="1172"/>
    <cellStyle name="標準 8 7 2 2 2 2" xfId="2212"/>
    <cellStyle name="標準 8 7 2 2 2 2 2" xfId="4243"/>
    <cellStyle name="標準 8 7 2 2 2 2 2 2" xfId="10663"/>
    <cellStyle name="標準 8 7 2 2 2 2 2 2 2" xfId="23478"/>
    <cellStyle name="標準 8 7 2 2 2 2 2 3" xfId="17071"/>
    <cellStyle name="標準 8 7 2 2 2 2 3" xfId="6407"/>
    <cellStyle name="標準 8 7 2 2 2 2 3 2" xfId="12820"/>
    <cellStyle name="標準 8 7 2 2 2 2 3 2 2" xfId="25635"/>
    <cellStyle name="標準 8 7 2 2 2 2 3 3" xfId="19228"/>
    <cellStyle name="標準 8 7 2 2 2 2 4" xfId="8638"/>
    <cellStyle name="標準 8 7 2 2 2 2 4 2" xfId="21453"/>
    <cellStyle name="標準 8 7 2 2 2 2 5" xfId="15046"/>
    <cellStyle name="標準 8 7 2 2 2 3" xfId="3221"/>
    <cellStyle name="標準 8 7 2 2 2 3 2" xfId="9644"/>
    <cellStyle name="標準 8 7 2 2 2 3 2 2" xfId="22459"/>
    <cellStyle name="標準 8 7 2 2 2 3 3" xfId="16052"/>
    <cellStyle name="標準 8 7 2 2 2 4" xfId="5385"/>
    <cellStyle name="標準 8 7 2 2 2 4 2" xfId="11798"/>
    <cellStyle name="標準 8 7 2 2 2 4 2 2" xfId="24613"/>
    <cellStyle name="標準 8 7 2 2 2 4 3" xfId="18206"/>
    <cellStyle name="標準 8 7 2 2 2 5" xfId="7625"/>
    <cellStyle name="標準 8 7 2 2 2 5 2" xfId="20440"/>
    <cellStyle name="標準 8 7 2 2 2 6" xfId="14033"/>
    <cellStyle name="標準 8 7 2 2 3" xfId="1730"/>
    <cellStyle name="標準 8 7 2 2 3 2" xfId="3761"/>
    <cellStyle name="標準 8 7 2 2 3 2 2" xfId="10181"/>
    <cellStyle name="標準 8 7 2 2 3 2 2 2" xfId="22996"/>
    <cellStyle name="標準 8 7 2 2 3 2 3" xfId="16589"/>
    <cellStyle name="標準 8 7 2 2 3 3" xfId="5925"/>
    <cellStyle name="標準 8 7 2 2 3 3 2" xfId="12338"/>
    <cellStyle name="標準 8 7 2 2 3 3 2 2" xfId="25153"/>
    <cellStyle name="標準 8 7 2 2 3 3 3" xfId="18746"/>
    <cellStyle name="標準 8 7 2 2 3 4" xfId="8156"/>
    <cellStyle name="標準 8 7 2 2 3 4 2" xfId="20971"/>
    <cellStyle name="標準 8 7 2 2 3 5" xfId="14564"/>
    <cellStyle name="標準 8 7 2 2 4" xfId="2739"/>
    <cellStyle name="標準 8 7 2 2 4 2" xfId="9162"/>
    <cellStyle name="標準 8 7 2 2 4 2 2" xfId="21977"/>
    <cellStyle name="標準 8 7 2 2 4 3" xfId="15570"/>
    <cellStyle name="標準 8 7 2 2 5" xfId="4903"/>
    <cellStyle name="標準 8 7 2 2 5 2" xfId="11316"/>
    <cellStyle name="標準 8 7 2 2 5 2 2" xfId="24131"/>
    <cellStyle name="標準 8 7 2 2 5 3" xfId="17724"/>
    <cellStyle name="標準 8 7 2 2 6" xfId="7058"/>
    <cellStyle name="標準 8 7 2 2 6 2" xfId="19873"/>
    <cellStyle name="標準 8 7 2 2 7" xfId="13466"/>
    <cellStyle name="標準 8 7 2 3" xfId="1002"/>
    <cellStyle name="標準 8 7 2 3 2" xfId="2024"/>
    <cellStyle name="標準 8 7 2 3 2 2" xfId="4055"/>
    <cellStyle name="標準 8 7 2 3 2 2 2" xfId="10475"/>
    <cellStyle name="標準 8 7 2 3 2 2 2 2" xfId="23290"/>
    <cellStyle name="標準 8 7 2 3 2 2 3" xfId="16883"/>
    <cellStyle name="標準 8 7 2 3 2 3" xfId="6219"/>
    <cellStyle name="標準 8 7 2 3 2 3 2" xfId="12632"/>
    <cellStyle name="標準 8 7 2 3 2 3 2 2" xfId="25447"/>
    <cellStyle name="標準 8 7 2 3 2 3 3" xfId="19040"/>
    <cellStyle name="標準 8 7 2 3 2 4" xfId="8450"/>
    <cellStyle name="標準 8 7 2 3 2 4 2" xfId="21265"/>
    <cellStyle name="標準 8 7 2 3 2 5" xfId="14858"/>
    <cellStyle name="標準 8 7 2 3 3" xfId="3033"/>
    <cellStyle name="標準 8 7 2 3 3 2" xfId="9456"/>
    <cellStyle name="標準 8 7 2 3 3 2 2" xfId="22271"/>
    <cellStyle name="標準 8 7 2 3 3 3" xfId="15864"/>
    <cellStyle name="標準 8 7 2 3 4" xfId="5197"/>
    <cellStyle name="標準 8 7 2 3 4 2" xfId="11610"/>
    <cellStyle name="標準 8 7 2 3 4 2 2" xfId="24425"/>
    <cellStyle name="標準 8 7 2 3 4 3" xfId="18018"/>
    <cellStyle name="標準 8 7 2 3 5" xfId="7455"/>
    <cellStyle name="標準 8 7 2 3 5 2" xfId="20270"/>
    <cellStyle name="標準 8 7 2 3 6" xfId="13863"/>
    <cellStyle name="標準 8 7 2 4" xfId="1545"/>
    <cellStyle name="標準 8 7 2 4 2" xfId="3576"/>
    <cellStyle name="標準 8 7 2 4 2 2" xfId="9996"/>
    <cellStyle name="標準 8 7 2 4 2 2 2" xfId="22811"/>
    <cellStyle name="標準 8 7 2 4 2 3" xfId="16404"/>
    <cellStyle name="標準 8 7 2 4 3" xfId="5740"/>
    <cellStyle name="標準 8 7 2 4 3 2" xfId="12153"/>
    <cellStyle name="標準 8 7 2 4 3 2 2" xfId="24968"/>
    <cellStyle name="標準 8 7 2 4 3 3" xfId="18561"/>
    <cellStyle name="標準 8 7 2 4 4" xfId="7971"/>
    <cellStyle name="標準 8 7 2 4 4 2" xfId="20786"/>
    <cellStyle name="標準 8 7 2 4 5" xfId="14379"/>
    <cellStyle name="標準 8 7 2 5" xfId="2554"/>
    <cellStyle name="標準 8 7 2 5 2" xfId="8977"/>
    <cellStyle name="標準 8 7 2 5 2 2" xfId="21792"/>
    <cellStyle name="標準 8 7 2 5 3" xfId="15385"/>
    <cellStyle name="標準 8 7 2 6" xfId="4718"/>
    <cellStyle name="標準 8 7 2 6 2" xfId="11131"/>
    <cellStyle name="標準 8 7 2 6 2 2" xfId="23946"/>
    <cellStyle name="標準 8 7 2 6 3" xfId="17539"/>
    <cellStyle name="標準 8 7 2 7" xfId="6813"/>
    <cellStyle name="標準 8 7 2 7 2" xfId="19628"/>
    <cellStyle name="標準 8 7 2 8" xfId="13221"/>
    <cellStyle name="標準 8 7 3" xfId="191"/>
    <cellStyle name="標準 8 7 3 2" xfId="532"/>
    <cellStyle name="標準 8 7 3 2 2" xfId="1121"/>
    <cellStyle name="標準 8 7 3 2 2 2" xfId="2161"/>
    <cellStyle name="標準 8 7 3 2 2 2 2" xfId="4192"/>
    <cellStyle name="標準 8 7 3 2 2 2 2 2" xfId="10612"/>
    <cellStyle name="標準 8 7 3 2 2 2 2 2 2" xfId="23427"/>
    <cellStyle name="標準 8 7 3 2 2 2 2 3" xfId="17020"/>
    <cellStyle name="標準 8 7 3 2 2 2 3" xfId="6356"/>
    <cellStyle name="標準 8 7 3 2 2 2 3 2" xfId="12769"/>
    <cellStyle name="標準 8 7 3 2 2 2 3 2 2" xfId="25584"/>
    <cellStyle name="標準 8 7 3 2 2 2 3 3" xfId="19177"/>
    <cellStyle name="標準 8 7 3 2 2 2 4" xfId="8587"/>
    <cellStyle name="標準 8 7 3 2 2 2 4 2" xfId="21402"/>
    <cellStyle name="標準 8 7 3 2 2 2 5" xfId="14995"/>
    <cellStyle name="標準 8 7 3 2 2 3" xfId="3170"/>
    <cellStyle name="標準 8 7 3 2 2 3 2" xfId="9593"/>
    <cellStyle name="標準 8 7 3 2 2 3 2 2" xfId="22408"/>
    <cellStyle name="標準 8 7 3 2 2 3 3" xfId="16001"/>
    <cellStyle name="標準 8 7 3 2 2 4" xfId="5334"/>
    <cellStyle name="標準 8 7 3 2 2 4 2" xfId="11747"/>
    <cellStyle name="標準 8 7 3 2 2 4 2 2" xfId="24562"/>
    <cellStyle name="標準 8 7 3 2 2 4 3" xfId="18155"/>
    <cellStyle name="標準 8 7 3 2 2 5" xfId="7574"/>
    <cellStyle name="標準 8 7 3 2 2 5 2" xfId="20389"/>
    <cellStyle name="標準 8 7 3 2 2 6" xfId="13982"/>
    <cellStyle name="標準 8 7 3 2 3" xfId="1679"/>
    <cellStyle name="標準 8 7 3 2 3 2" xfId="3710"/>
    <cellStyle name="標準 8 7 3 2 3 2 2" xfId="10130"/>
    <cellStyle name="標準 8 7 3 2 3 2 2 2" xfId="22945"/>
    <cellStyle name="標準 8 7 3 2 3 2 3" xfId="16538"/>
    <cellStyle name="標準 8 7 3 2 3 3" xfId="5874"/>
    <cellStyle name="標準 8 7 3 2 3 3 2" xfId="12287"/>
    <cellStyle name="標準 8 7 3 2 3 3 2 2" xfId="25102"/>
    <cellStyle name="標準 8 7 3 2 3 3 3" xfId="18695"/>
    <cellStyle name="標準 8 7 3 2 3 4" xfId="8105"/>
    <cellStyle name="標準 8 7 3 2 3 4 2" xfId="20920"/>
    <cellStyle name="標準 8 7 3 2 3 5" xfId="14513"/>
    <cellStyle name="標準 8 7 3 2 4" xfId="2688"/>
    <cellStyle name="標準 8 7 3 2 4 2" xfId="9111"/>
    <cellStyle name="標準 8 7 3 2 4 2 2" xfId="21926"/>
    <cellStyle name="標準 8 7 3 2 4 3" xfId="15519"/>
    <cellStyle name="標準 8 7 3 2 5" xfId="4852"/>
    <cellStyle name="標準 8 7 3 2 5 2" xfId="11265"/>
    <cellStyle name="標準 8 7 3 2 5 2 2" xfId="24080"/>
    <cellStyle name="標準 8 7 3 2 5 3" xfId="17673"/>
    <cellStyle name="標準 8 7 3 2 6" xfId="7009"/>
    <cellStyle name="標準 8 7 3 2 6 2" xfId="19824"/>
    <cellStyle name="標準 8 7 3 2 7" xfId="13417"/>
    <cellStyle name="標準 8 7 3 3" xfId="956"/>
    <cellStyle name="標準 8 7 3 3 2" xfId="1978"/>
    <cellStyle name="標準 8 7 3 3 2 2" xfId="4009"/>
    <cellStyle name="標準 8 7 3 3 2 2 2" xfId="10429"/>
    <cellStyle name="標準 8 7 3 3 2 2 2 2" xfId="23244"/>
    <cellStyle name="標準 8 7 3 3 2 2 3" xfId="16837"/>
    <cellStyle name="標準 8 7 3 3 2 3" xfId="6173"/>
    <cellStyle name="標準 8 7 3 3 2 3 2" xfId="12586"/>
    <cellStyle name="標準 8 7 3 3 2 3 2 2" xfId="25401"/>
    <cellStyle name="標準 8 7 3 3 2 3 3" xfId="18994"/>
    <cellStyle name="標準 8 7 3 3 2 4" xfId="8404"/>
    <cellStyle name="標準 8 7 3 3 2 4 2" xfId="21219"/>
    <cellStyle name="標準 8 7 3 3 2 5" xfId="14812"/>
    <cellStyle name="標準 8 7 3 3 3" xfId="2987"/>
    <cellStyle name="標準 8 7 3 3 3 2" xfId="9410"/>
    <cellStyle name="標準 8 7 3 3 3 2 2" xfId="22225"/>
    <cellStyle name="標準 8 7 3 3 3 3" xfId="15818"/>
    <cellStyle name="標準 8 7 3 3 4" xfId="5151"/>
    <cellStyle name="標準 8 7 3 3 4 2" xfId="11564"/>
    <cellStyle name="標準 8 7 3 3 4 2 2" xfId="24379"/>
    <cellStyle name="標準 8 7 3 3 4 3" xfId="17972"/>
    <cellStyle name="標準 8 7 3 3 5" xfId="7409"/>
    <cellStyle name="標準 8 7 3 3 5 2" xfId="20224"/>
    <cellStyle name="標準 8 7 3 3 6" xfId="13817"/>
    <cellStyle name="標準 8 7 3 4" xfId="1499"/>
    <cellStyle name="標準 8 7 3 4 2" xfId="3531"/>
    <cellStyle name="標準 8 7 3 4 2 2" xfId="9951"/>
    <cellStyle name="標準 8 7 3 4 2 2 2" xfId="22766"/>
    <cellStyle name="標準 8 7 3 4 2 3" xfId="16359"/>
    <cellStyle name="標準 8 7 3 4 3" xfId="5695"/>
    <cellStyle name="標準 8 7 3 4 3 2" xfId="12108"/>
    <cellStyle name="標準 8 7 3 4 3 2 2" xfId="24923"/>
    <cellStyle name="標準 8 7 3 4 3 3" xfId="18516"/>
    <cellStyle name="標準 8 7 3 4 4" xfId="7926"/>
    <cellStyle name="標準 8 7 3 4 4 2" xfId="20741"/>
    <cellStyle name="標準 8 7 3 4 5" xfId="14334"/>
    <cellStyle name="標準 8 7 3 5" xfId="2509"/>
    <cellStyle name="標準 8 7 3 5 2" xfId="8932"/>
    <cellStyle name="標準 8 7 3 5 2 2" xfId="21747"/>
    <cellStyle name="標準 8 7 3 5 3" xfId="15340"/>
    <cellStyle name="標準 8 7 3 6" xfId="4673"/>
    <cellStyle name="標準 8 7 3 6 2" xfId="11086"/>
    <cellStyle name="標準 8 7 3 6 2 2" xfId="23901"/>
    <cellStyle name="標準 8 7 3 6 3" xfId="17494"/>
    <cellStyle name="標準 8 7 3 7" xfId="6703"/>
    <cellStyle name="標準 8 7 3 7 2" xfId="19518"/>
    <cellStyle name="標準 8 7 3 8" xfId="13111"/>
    <cellStyle name="標準 8 7 4" xfId="415"/>
    <cellStyle name="標準 8 7 4 2" xfId="922"/>
    <cellStyle name="標準 8 7 4 2 2" xfId="1944"/>
    <cellStyle name="標準 8 7 4 2 2 2" xfId="3975"/>
    <cellStyle name="標準 8 7 4 2 2 2 2" xfId="10395"/>
    <cellStyle name="標準 8 7 4 2 2 2 2 2" xfId="23210"/>
    <cellStyle name="標準 8 7 4 2 2 2 3" xfId="16803"/>
    <cellStyle name="標準 8 7 4 2 2 3" xfId="6139"/>
    <cellStyle name="標準 8 7 4 2 2 3 2" xfId="12552"/>
    <cellStyle name="標準 8 7 4 2 2 3 2 2" xfId="25367"/>
    <cellStyle name="標準 8 7 4 2 2 3 3" xfId="18960"/>
    <cellStyle name="標準 8 7 4 2 2 4" xfId="8370"/>
    <cellStyle name="標準 8 7 4 2 2 4 2" xfId="21185"/>
    <cellStyle name="標準 8 7 4 2 2 5" xfId="14778"/>
    <cellStyle name="標準 8 7 4 2 3" xfId="2953"/>
    <cellStyle name="標準 8 7 4 2 3 2" xfId="9376"/>
    <cellStyle name="標準 8 7 4 2 3 2 2" xfId="22191"/>
    <cellStyle name="標準 8 7 4 2 3 3" xfId="15784"/>
    <cellStyle name="標準 8 7 4 2 4" xfId="5117"/>
    <cellStyle name="標準 8 7 4 2 4 2" xfId="11530"/>
    <cellStyle name="標準 8 7 4 2 4 2 2" xfId="24345"/>
    <cellStyle name="標準 8 7 4 2 4 3" xfId="17938"/>
    <cellStyle name="標準 8 7 4 2 5" xfId="7375"/>
    <cellStyle name="標準 8 7 4 2 5 2" xfId="20190"/>
    <cellStyle name="標準 8 7 4 2 6" xfId="13783"/>
    <cellStyle name="標準 8 7 4 3" xfId="1465"/>
    <cellStyle name="標準 8 7 4 3 2" xfId="3497"/>
    <cellStyle name="標準 8 7 4 3 2 2" xfId="9917"/>
    <cellStyle name="標準 8 7 4 3 2 2 2" xfId="22732"/>
    <cellStyle name="標準 8 7 4 3 2 3" xfId="16325"/>
    <cellStyle name="標準 8 7 4 3 3" xfId="5661"/>
    <cellStyle name="標準 8 7 4 3 3 2" xfId="12074"/>
    <cellStyle name="標準 8 7 4 3 3 2 2" xfId="24889"/>
    <cellStyle name="標準 8 7 4 3 3 3" xfId="18482"/>
    <cellStyle name="標準 8 7 4 3 4" xfId="7892"/>
    <cellStyle name="標準 8 7 4 3 4 2" xfId="20707"/>
    <cellStyle name="標準 8 7 4 3 5" xfId="14300"/>
    <cellStyle name="標準 8 7 4 4" xfId="2475"/>
    <cellStyle name="標準 8 7 4 4 2" xfId="8898"/>
    <cellStyle name="標準 8 7 4 4 2 2" xfId="21713"/>
    <cellStyle name="標準 8 7 4 4 3" xfId="15306"/>
    <cellStyle name="標準 8 7 4 5" xfId="4639"/>
    <cellStyle name="標準 8 7 4 5 2" xfId="11052"/>
    <cellStyle name="標準 8 7 4 5 2 2" xfId="23867"/>
    <cellStyle name="標準 8 7 4 5 3" xfId="17460"/>
    <cellStyle name="標準 8 7 4 6" xfId="6900"/>
    <cellStyle name="標準 8 7 4 6 2" xfId="19715"/>
    <cellStyle name="標準 8 7 4 7" xfId="13308"/>
    <cellStyle name="標準 8 7 5" xfId="505"/>
    <cellStyle name="標準 8 7 5 2" xfId="1090"/>
    <cellStyle name="標準 8 7 5 2 2" xfId="2130"/>
    <cellStyle name="標準 8 7 5 2 2 2" xfId="4161"/>
    <cellStyle name="標準 8 7 5 2 2 2 2" xfId="10581"/>
    <cellStyle name="標準 8 7 5 2 2 2 2 2" xfId="23396"/>
    <cellStyle name="標準 8 7 5 2 2 2 3" xfId="16989"/>
    <cellStyle name="標準 8 7 5 2 2 3" xfId="6325"/>
    <cellStyle name="標準 8 7 5 2 2 3 2" xfId="12738"/>
    <cellStyle name="標準 8 7 5 2 2 3 2 2" xfId="25553"/>
    <cellStyle name="標準 8 7 5 2 2 3 3" xfId="19146"/>
    <cellStyle name="標準 8 7 5 2 2 4" xfId="8556"/>
    <cellStyle name="標準 8 7 5 2 2 4 2" xfId="21371"/>
    <cellStyle name="標準 8 7 5 2 2 5" xfId="14964"/>
    <cellStyle name="標準 8 7 5 2 3" xfId="3139"/>
    <cellStyle name="標準 8 7 5 2 3 2" xfId="9562"/>
    <cellStyle name="標準 8 7 5 2 3 2 2" xfId="22377"/>
    <cellStyle name="標準 8 7 5 2 3 3" xfId="15970"/>
    <cellStyle name="標準 8 7 5 2 4" xfId="5303"/>
    <cellStyle name="標準 8 7 5 2 4 2" xfId="11716"/>
    <cellStyle name="標準 8 7 5 2 4 2 2" xfId="24531"/>
    <cellStyle name="標準 8 7 5 2 4 3" xfId="18124"/>
    <cellStyle name="標準 8 7 5 2 5" xfId="7543"/>
    <cellStyle name="標準 8 7 5 2 5 2" xfId="20358"/>
    <cellStyle name="標準 8 7 5 2 6" xfId="13951"/>
    <cellStyle name="標準 8 7 5 3" xfId="1648"/>
    <cellStyle name="標準 8 7 5 3 2" xfId="3679"/>
    <cellStyle name="標準 8 7 5 3 2 2" xfId="10099"/>
    <cellStyle name="標準 8 7 5 3 2 2 2" xfId="22914"/>
    <cellStyle name="標準 8 7 5 3 2 3" xfId="16507"/>
    <cellStyle name="標準 8 7 5 3 3" xfId="5843"/>
    <cellStyle name="標準 8 7 5 3 3 2" xfId="12256"/>
    <cellStyle name="標準 8 7 5 3 3 2 2" xfId="25071"/>
    <cellStyle name="標準 8 7 5 3 3 3" xfId="18664"/>
    <cellStyle name="標準 8 7 5 3 4" xfId="8074"/>
    <cellStyle name="標準 8 7 5 3 4 2" xfId="20889"/>
    <cellStyle name="標準 8 7 5 3 5" xfId="14482"/>
    <cellStyle name="標準 8 7 5 4" xfId="2657"/>
    <cellStyle name="標準 8 7 5 4 2" xfId="9080"/>
    <cellStyle name="標準 8 7 5 4 2 2" xfId="21895"/>
    <cellStyle name="標準 8 7 5 4 3" xfId="15488"/>
    <cellStyle name="標準 8 7 5 5" xfId="4821"/>
    <cellStyle name="標準 8 7 5 5 2" xfId="11234"/>
    <cellStyle name="標準 8 7 5 5 2 2" xfId="24049"/>
    <cellStyle name="標準 8 7 5 5 3" xfId="17642"/>
    <cellStyle name="標準 8 7 5 6" xfId="6982"/>
    <cellStyle name="標準 8 7 5 6 2" xfId="19797"/>
    <cellStyle name="標準 8 7 5 7" xfId="13390"/>
    <cellStyle name="標準 8 7 6" xfId="744"/>
    <cellStyle name="標準 8 7 6 2" xfId="877"/>
    <cellStyle name="標準 8 7 6 2 2" xfId="1899"/>
    <cellStyle name="標準 8 7 6 2 2 2" xfId="3930"/>
    <cellStyle name="標準 8 7 6 2 2 2 2" xfId="10350"/>
    <cellStyle name="標準 8 7 6 2 2 2 2 2" xfId="23165"/>
    <cellStyle name="標準 8 7 6 2 2 2 3" xfId="16758"/>
    <cellStyle name="標準 8 7 6 2 2 3" xfId="6094"/>
    <cellStyle name="標準 8 7 6 2 2 3 2" xfId="12507"/>
    <cellStyle name="標準 8 7 6 2 2 3 2 2" xfId="25322"/>
    <cellStyle name="標準 8 7 6 2 2 3 3" xfId="18915"/>
    <cellStyle name="標準 8 7 6 2 2 4" xfId="8325"/>
    <cellStyle name="標準 8 7 6 2 2 4 2" xfId="21140"/>
    <cellStyle name="標準 8 7 6 2 2 5" xfId="14733"/>
    <cellStyle name="標準 8 7 6 2 3" xfId="2908"/>
    <cellStyle name="標準 8 7 6 2 3 2" xfId="9331"/>
    <cellStyle name="標準 8 7 6 2 3 2 2" xfId="22146"/>
    <cellStyle name="標準 8 7 6 2 3 3" xfId="15739"/>
    <cellStyle name="標準 8 7 6 2 4" xfId="5072"/>
    <cellStyle name="標準 8 7 6 2 4 2" xfId="11485"/>
    <cellStyle name="標準 8 7 6 2 4 2 2" xfId="24300"/>
    <cellStyle name="標準 8 7 6 2 4 3" xfId="17893"/>
    <cellStyle name="標準 8 7 6 2 5" xfId="7330"/>
    <cellStyle name="標準 8 7 6 2 5 2" xfId="20145"/>
    <cellStyle name="標準 8 7 6 2 6" xfId="13738"/>
    <cellStyle name="標準 8 7 6 3" xfId="1420"/>
    <cellStyle name="標準 8 7 6 3 2" xfId="3452"/>
    <cellStyle name="標準 8 7 6 3 2 2" xfId="9872"/>
    <cellStyle name="標準 8 7 6 3 2 2 2" xfId="22687"/>
    <cellStyle name="標準 8 7 6 3 2 3" xfId="16280"/>
    <cellStyle name="標準 8 7 6 3 3" xfId="5616"/>
    <cellStyle name="標準 8 7 6 3 3 2" xfId="12029"/>
    <cellStyle name="標準 8 7 6 3 3 2 2" xfId="24844"/>
    <cellStyle name="標準 8 7 6 3 3 3" xfId="18437"/>
    <cellStyle name="標準 8 7 6 3 4" xfId="7847"/>
    <cellStyle name="標準 8 7 6 3 4 2" xfId="20662"/>
    <cellStyle name="標準 8 7 6 3 5" xfId="14255"/>
    <cellStyle name="標準 8 7 6 4" xfId="2430"/>
    <cellStyle name="標準 8 7 6 4 2" xfId="8853"/>
    <cellStyle name="標準 8 7 6 4 2 2" xfId="21668"/>
    <cellStyle name="標準 8 7 6 4 3" xfId="15261"/>
    <cellStyle name="標準 8 7 6 5" xfId="4594"/>
    <cellStyle name="標準 8 7 6 5 2" xfId="11007"/>
    <cellStyle name="標準 8 7 6 5 2 2" xfId="23822"/>
    <cellStyle name="標準 8 7 6 5 3" xfId="17415"/>
    <cellStyle name="標準 8 7 6 6" xfId="7198"/>
    <cellStyle name="標準 8 7 6 6 2" xfId="20013"/>
    <cellStyle name="標準 8 7 6 7" xfId="13606"/>
    <cellStyle name="標準 8 7 7" xfId="814"/>
    <cellStyle name="標準 8 7 7 2" xfId="1274"/>
    <cellStyle name="標準 8 7 7 2 2" xfId="2314"/>
    <cellStyle name="標準 8 7 7 2 2 2" xfId="4345"/>
    <cellStyle name="標準 8 7 7 2 2 2 2" xfId="10765"/>
    <cellStyle name="標準 8 7 7 2 2 2 2 2" xfId="23580"/>
    <cellStyle name="標準 8 7 7 2 2 2 3" xfId="17173"/>
    <cellStyle name="標準 8 7 7 2 2 3" xfId="6509"/>
    <cellStyle name="標準 8 7 7 2 2 3 2" xfId="12922"/>
    <cellStyle name="標準 8 7 7 2 2 3 2 2" xfId="25737"/>
    <cellStyle name="標準 8 7 7 2 2 3 3" xfId="19330"/>
    <cellStyle name="標準 8 7 7 2 2 4" xfId="8740"/>
    <cellStyle name="標準 8 7 7 2 2 4 2" xfId="21555"/>
    <cellStyle name="標準 8 7 7 2 2 5" xfId="15148"/>
    <cellStyle name="標準 8 7 7 2 3" xfId="3323"/>
    <cellStyle name="標準 8 7 7 2 3 2" xfId="9746"/>
    <cellStyle name="標準 8 7 7 2 3 2 2" xfId="22561"/>
    <cellStyle name="標準 8 7 7 2 3 3" xfId="16154"/>
    <cellStyle name="標準 8 7 7 2 4" xfId="5487"/>
    <cellStyle name="標準 8 7 7 2 4 2" xfId="11900"/>
    <cellStyle name="標準 8 7 7 2 4 2 2" xfId="24715"/>
    <cellStyle name="標準 8 7 7 2 4 3" xfId="18308"/>
    <cellStyle name="標準 8 7 7 2 5" xfId="7727"/>
    <cellStyle name="標準 8 7 7 2 5 2" xfId="20542"/>
    <cellStyle name="標準 8 7 7 2 6" xfId="14135"/>
    <cellStyle name="標準 8 7 7 3" xfId="1832"/>
    <cellStyle name="標準 8 7 7 3 2" xfId="3863"/>
    <cellStyle name="標準 8 7 7 3 2 2" xfId="10283"/>
    <cellStyle name="標準 8 7 7 3 2 2 2" xfId="23098"/>
    <cellStyle name="標準 8 7 7 3 2 3" xfId="16691"/>
    <cellStyle name="標準 8 7 7 3 3" xfId="6027"/>
    <cellStyle name="標準 8 7 7 3 3 2" xfId="12440"/>
    <cellStyle name="標準 8 7 7 3 3 2 2" xfId="25255"/>
    <cellStyle name="標準 8 7 7 3 3 3" xfId="18848"/>
    <cellStyle name="標準 8 7 7 3 4" xfId="8258"/>
    <cellStyle name="標準 8 7 7 3 4 2" xfId="21073"/>
    <cellStyle name="標準 8 7 7 3 5" xfId="14666"/>
    <cellStyle name="標準 8 7 7 4" xfId="2841"/>
    <cellStyle name="標準 8 7 7 4 2" xfId="9264"/>
    <cellStyle name="標準 8 7 7 4 2 2" xfId="22079"/>
    <cellStyle name="標準 8 7 7 4 3" xfId="15672"/>
    <cellStyle name="標準 8 7 7 5" xfId="5005"/>
    <cellStyle name="標準 8 7 7 5 2" xfId="11418"/>
    <cellStyle name="標準 8 7 7 5 2 2" xfId="24233"/>
    <cellStyle name="標準 8 7 7 5 3" xfId="17826"/>
    <cellStyle name="標準 8 7 7 6" xfId="7267"/>
    <cellStyle name="標準 8 7 7 6 2" xfId="20082"/>
    <cellStyle name="標準 8 7 7 7" xfId="13675"/>
    <cellStyle name="標準 8 7 8" xfId="843"/>
    <cellStyle name="標準 8 7 8 2" xfId="1861"/>
    <cellStyle name="標準 8 7 8 2 2" xfId="3892"/>
    <cellStyle name="標準 8 7 8 2 2 2" xfId="10312"/>
    <cellStyle name="標準 8 7 8 2 2 2 2" xfId="23127"/>
    <cellStyle name="標準 8 7 8 2 2 3" xfId="16720"/>
    <cellStyle name="標準 8 7 8 2 3" xfId="6056"/>
    <cellStyle name="標準 8 7 8 2 3 2" xfId="12469"/>
    <cellStyle name="標準 8 7 8 2 3 2 2" xfId="25284"/>
    <cellStyle name="標準 8 7 8 2 3 3" xfId="18877"/>
    <cellStyle name="標準 8 7 8 2 4" xfId="8287"/>
    <cellStyle name="標準 8 7 8 2 4 2" xfId="21102"/>
    <cellStyle name="標準 8 7 8 2 5" xfId="14695"/>
    <cellStyle name="標準 8 7 8 3" xfId="2870"/>
    <cellStyle name="標準 8 7 8 3 2" xfId="9293"/>
    <cellStyle name="標準 8 7 8 3 2 2" xfId="22108"/>
    <cellStyle name="標準 8 7 8 3 3" xfId="15701"/>
    <cellStyle name="標準 8 7 8 4" xfId="5034"/>
    <cellStyle name="標準 8 7 8 4 2" xfId="11447"/>
    <cellStyle name="標準 8 7 8 4 2 2" xfId="24262"/>
    <cellStyle name="標準 8 7 8 4 3" xfId="17855"/>
    <cellStyle name="標準 8 7 8 5" xfId="7296"/>
    <cellStyle name="標準 8 7 8 5 2" xfId="20111"/>
    <cellStyle name="標準 8 7 8 6" xfId="13704"/>
    <cellStyle name="標準 8 7 9" xfId="1390"/>
    <cellStyle name="標準 8 7 9 2" xfId="3422"/>
    <cellStyle name="標準 8 7 9 2 2" xfId="9842"/>
    <cellStyle name="標準 8 7 9 2 2 2" xfId="22657"/>
    <cellStyle name="標準 8 7 9 2 3" xfId="16250"/>
    <cellStyle name="標準 8 7 9 3" xfId="5586"/>
    <cellStyle name="標準 8 7 9 3 2" xfId="11999"/>
    <cellStyle name="標準 8 7 9 3 2 2" xfId="24814"/>
    <cellStyle name="標準 8 7 9 3 3" xfId="18407"/>
    <cellStyle name="標準 8 7 9 4" xfId="7817"/>
    <cellStyle name="標準 8 7 9 4 2" xfId="20632"/>
    <cellStyle name="標準 8 7 9 5" xfId="14225"/>
    <cellStyle name="標準 8 8" xfId="258"/>
    <cellStyle name="標準 8 8 10" xfId="4561"/>
    <cellStyle name="標準 8 8 10 2" xfId="10974"/>
    <cellStyle name="標準 8 8 10 2 2" xfId="23789"/>
    <cellStyle name="標準 8 8 10 3" xfId="17382"/>
    <cellStyle name="標準 8 8 11" xfId="6758"/>
    <cellStyle name="標準 8 8 11 2" xfId="19573"/>
    <cellStyle name="標準 8 8 12" xfId="13166"/>
    <cellStyle name="標準 8 8 2" xfId="418"/>
    <cellStyle name="標準 8 8 2 2" xfId="586"/>
    <cellStyle name="標準 8 8 2 2 2" xfId="1178"/>
    <cellStyle name="標準 8 8 2 2 2 2" xfId="2218"/>
    <cellStyle name="標準 8 8 2 2 2 2 2" xfId="4249"/>
    <cellStyle name="標準 8 8 2 2 2 2 2 2" xfId="10669"/>
    <cellStyle name="標準 8 8 2 2 2 2 2 2 2" xfId="23484"/>
    <cellStyle name="標準 8 8 2 2 2 2 2 3" xfId="17077"/>
    <cellStyle name="標準 8 8 2 2 2 2 3" xfId="6413"/>
    <cellStyle name="標準 8 8 2 2 2 2 3 2" xfId="12826"/>
    <cellStyle name="標準 8 8 2 2 2 2 3 2 2" xfId="25641"/>
    <cellStyle name="標準 8 8 2 2 2 2 3 3" xfId="19234"/>
    <cellStyle name="標準 8 8 2 2 2 2 4" xfId="8644"/>
    <cellStyle name="標準 8 8 2 2 2 2 4 2" xfId="21459"/>
    <cellStyle name="標準 8 8 2 2 2 2 5" xfId="15052"/>
    <cellStyle name="標準 8 8 2 2 2 3" xfId="3227"/>
    <cellStyle name="標準 8 8 2 2 2 3 2" xfId="9650"/>
    <cellStyle name="標準 8 8 2 2 2 3 2 2" xfId="22465"/>
    <cellStyle name="標準 8 8 2 2 2 3 3" xfId="16058"/>
    <cellStyle name="標準 8 8 2 2 2 4" xfId="5391"/>
    <cellStyle name="標準 8 8 2 2 2 4 2" xfId="11804"/>
    <cellStyle name="標準 8 8 2 2 2 4 2 2" xfId="24619"/>
    <cellStyle name="標準 8 8 2 2 2 4 3" xfId="18212"/>
    <cellStyle name="標準 8 8 2 2 2 5" xfId="7631"/>
    <cellStyle name="標準 8 8 2 2 2 5 2" xfId="20446"/>
    <cellStyle name="標準 8 8 2 2 2 6" xfId="14039"/>
    <cellStyle name="標準 8 8 2 2 3" xfId="1736"/>
    <cellStyle name="標準 8 8 2 2 3 2" xfId="3767"/>
    <cellStyle name="標準 8 8 2 2 3 2 2" xfId="10187"/>
    <cellStyle name="標準 8 8 2 2 3 2 2 2" xfId="23002"/>
    <cellStyle name="標準 8 8 2 2 3 2 3" xfId="16595"/>
    <cellStyle name="標準 8 8 2 2 3 3" xfId="5931"/>
    <cellStyle name="標準 8 8 2 2 3 3 2" xfId="12344"/>
    <cellStyle name="標準 8 8 2 2 3 3 2 2" xfId="25159"/>
    <cellStyle name="標準 8 8 2 2 3 3 3" xfId="18752"/>
    <cellStyle name="標準 8 8 2 2 3 4" xfId="8162"/>
    <cellStyle name="標準 8 8 2 2 3 4 2" xfId="20977"/>
    <cellStyle name="標準 8 8 2 2 3 5" xfId="14570"/>
    <cellStyle name="標準 8 8 2 2 4" xfId="2745"/>
    <cellStyle name="標準 8 8 2 2 4 2" xfId="9168"/>
    <cellStyle name="標準 8 8 2 2 4 2 2" xfId="21983"/>
    <cellStyle name="標準 8 8 2 2 4 3" xfId="15576"/>
    <cellStyle name="標準 8 8 2 2 5" xfId="4909"/>
    <cellStyle name="標準 8 8 2 2 5 2" xfId="11322"/>
    <cellStyle name="標準 8 8 2 2 5 2 2" xfId="24137"/>
    <cellStyle name="標準 8 8 2 2 5 3" xfId="17730"/>
    <cellStyle name="標準 8 8 2 2 6" xfId="7063"/>
    <cellStyle name="標準 8 8 2 2 6 2" xfId="19878"/>
    <cellStyle name="標準 8 8 2 2 7" xfId="13471"/>
    <cellStyle name="標準 8 8 2 3" xfId="1007"/>
    <cellStyle name="標準 8 8 2 3 2" xfId="2030"/>
    <cellStyle name="標準 8 8 2 3 2 2" xfId="4061"/>
    <cellStyle name="標準 8 8 2 3 2 2 2" xfId="10481"/>
    <cellStyle name="標準 8 8 2 3 2 2 2 2" xfId="23296"/>
    <cellStyle name="標準 8 8 2 3 2 2 3" xfId="16889"/>
    <cellStyle name="標準 8 8 2 3 2 3" xfId="6225"/>
    <cellStyle name="標準 8 8 2 3 2 3 2" xfId="12638"/>
    <cellStyle name="標準 8 8 2 3 2 3 2 2" xfId="25453"/>
    <cellStyle name="標準 8 8 2 3 2 3 3" xfId="19046"/>
    <cellStyle name="標準 8 8 2 3 2 4" xfId="8456"/>
    <cellStyle name="標準 8 8 2 3 2 4 2" xfId="21271"/>
    <cellStyle name="標準 8 8 2 3 2 5" xfId="14864"/>
    <cellStyle name="標準 8 8 2 3 3" xfId="3039"/>
    <cellStyle name="標準 8 8 2 3 3 2" xfId="9462"/>
    <cellStyle name="標準 8 8 2 3 3 2 2" xfId="22277"/>
    <cellStyle name="標準 8 8 2 3 3 3" xfId="15870"/>
    <cellStyle name="標準 8 8 2 3 4" xfId="5203"/>
    <cellStyle name="標準 8 8 2 3 4 2" xfId="11616"/>
    <cellStyle name="標準 8 8 2 3 4 2 2" xfId="24431"/>
    <cellStyle name="標準 8 8 2 3 4 3" xfId="18024"/>
    <cellStyle name="標準 8 8 2 3 5" xfId="7460"/>
    <cellStyle name="標準 8 8 2 3 5 2" xfId="20275"/>
    <cellStyle name="標準 8 8 2 3 6" xfId="13868"/>
    <cellStyle name="標準 8 8 2 4" xfId="1551"/>
    <cellStyle name="標準 8 8 2 4 2" xfId="3582"/>
    <cellStyle name="標準 8 8 2 4 2 2" xfId="10002"/>
    <cellStyle name="標準 8 8 2 4 2 2 2" xfId="22817"/>
    <cellStyle name="標準 8 8 2 4 2 3" xfId="16410"/>
    <cellStyle name="標準 8 8 2 4 3" xfId="5746"/>
    <cellStyle name="標準 8 8 2 4 3 2" xfId="12159"/>
    <cellStyle name="標準 8 8 2 4 3 2 2" xfId="24974"/>
    <cellStyle name="標準 8 8 2 4 3 3" xfId="18567"/>
    <cellStyle name="標準 8 8 2 4 4" xfId="7977"/>
    <cellStyle name="標準 8 8 2 4 4 2" xfId="20792"/>
    <cellStyle name="標準 8 8 2 4 5" xfId="14385"/>
    <cellStyle name="標準 8 8 2 5" xfId="2560"/>
    <cellStyle name="標準 8 8 2 5 2" xfId="8983"/>
    <cellStyle name="標準 8 8 2 5 2 2" xfId="21798"/>
    <cellStyle name="標準 8 8 2 5 3" xfId="15391"/>
    <cellStyle name="標準 8 8 2 6" xfId="4724"/>
    <cellStyle name="標準 8 8 2 6 2" xfId="11137"/>
    <cellStyle name="標準 8 8 2 6 2 2" xfId="23952"/>
    <cellStyle name="標準 8 8 2 6 3" xfId="17545"/>
    <cellStyle name="標準 8 8 2 7" xfId="6902"/>
    <cellStyle name="標準 8 8 2 7 2" xfId="19717"/>
    <cellStyle name="標準 8 8 2 8" xfId="13310"/>
    <cellStyle name="標準 8 8 3" xfId="398"/>
    <cellStyle name="標準 8 8 3 2" xfId="918"/>
    <cellStyle name="標準 8 8 3 2 2" xfId="1940"/>
    <cellStyle name="標準 8 8 3 2 2 2" xfId="3971"/>
    <cellStyle name="標準 8 8 3 2 2 2 2" xfId="10391"/>
    <cellStyle name="標準 8 8 3 2 2 2 2 2" xfId="23206"/>
    <cellStyle name="標準 8 8 3 2 2 2 3" xfId="16799"/>
    <cellStyle name="標準 8 8 3 2 2 3" xfId="6135"/>
    <cellStyle name="標準 8 8 3 2 2 3 2" xfId="12548"/>
    <cellStyle name="標準 8 8 3 2 2 3 2 2" xfId="25363"/>
    <cellStyle name="標準 8 8 3 2 2 3 3" xfId="18956"/>
    <cellStyle name="標準 8 8 3 2 2 4" xfId="8366"/>
    <cellStyle name="標準 8 8 3 2 2 4 2" xfId="21181"/>
    <cellStyle name="標準 8 8 3 2 2 5" xfId="14774"/>
    <cellStyle name="標準 8 8 3 2 3" xfId="2949"/>
    <cellStyle name="標準 8 8 3 2 3 2" xfId="9372"/>
    <cellStyle name="標準 8 8 3 2 3 2 2" xfId="22187"/>
    <cellStyle name="標準 8 8 3 2 3 3" xfId="15780"/>
    <cellStyle name="標準 8 8 3 2 4" xfId="5113"/>
    <cellStyle name="標準 8 8 3 2 4 2" xfId="11526"/>
    <cellStyle name="標準 8 8 3 2 4 2 2" xfId="24341"/>
    <cellStyle name="標準 8 8 3 2 4 3" xfId="17934"/>
    <cellStyle name="標準 8 8 3 2 5" xfId="7371"/>
    <cellStyle name="標準 8 8 3 2 5 2" xfId="20186"/>
    <cellStyle name="標準 8 8 3 2 6" xfId="13779"/>
    <cellStyle name="標準 8 8 3 3" xfId="1461"/>
    <cellStyle name="標準 8 8 3 3 2" xfId="3493"/>
    <cellStyle name="標準 8 8 3 3 2 2" xfId="9913"/>
    <cellStyle name="標準 8 8 3 3 2 2 2" xfId="22728"/>
    <cellStyle name="標準 8 8 3 3 2 3" xfId="16321"/>
    <cellStyle name="標準 8 8 3 3 3" xfId="5657"/>
    <cellStyle name="標準 8 8 3 3 3 2" xfId="12070"/>
    <cellStyle name="標準 8 8 3 3 3 2 2" xfId="24885"/>
    <cellStyle name="標準 8 8 3 3 3 3" xfId="18478"/>
    <cellStyle name="標準 8 8 3 3 4" xfId="7888"/>
    <cellStyle name="標準 8 8 3 3 4 2" xfId="20703"/>
    <cellStyle name="標準 8 8 3 3 5" xfId="14296"/>
    <cellStyle name="標準 8 8 3 4" xfId="2471"/>
    <cellStyle name="標準 8 8 3 4 2" xfId="8894"/>
    <cellStyle name="標準 8 8 3 4 2 2" xfId="21709"/>
    <cellStyle name="標準 8 8 3 4 3" xfId="15302"/>
    <cellStyle name="標準 8 8 3 5" xfId="4635"/>
    <cellStyle name="標準 8 8 3 5 2" xfId="11048"/>
    <cellStyle name="標準 8 8 3 5 2 2" xfId="23863"/>
    <cellStyle name="標準 8 8 3 5 3" xfId="17456"/>
    <cellStyle name="標準 8 8 3 6" xfId="6886"/>
    <cellStyle name="標準 8 8 3 6 2" xfId="19701"/>
    <cellStyle name="標準 8 8 3 7" xfId="13294"/>
    <cellStyle name="標準 8 8 4" xfId="501"/>
    <cellStyle name="標準 8 8 4 2" xfId="1086"/>
    <cellStyle name="標準 8 8 4 2 2" xfId="2126"/>
    <cellStyle name="標準 8 8 4 2 2 2" xfId="4157"/>
    <cellStyle name="標準 8 8 4 2 2 2 2" xfId="10577"/>
    <cellStyle name="標準 8 8 4 2 2 2 2 2" xfId="23392"/>
    <cellStyle name="標準 8 8 4 2 2 2 3" xfId="16985"/>
    <cellStyle name="標準 8 8 4 2 2 3" xfId="6321"/>
    <cellStyle name="標準 8 8 4 2 2 3 2" xfId="12734"/>
    <cellStyle name="標準 8 8 4 2 2 3 2 2" xfId="25549"/>
    <cellStyle name="標準 8 8 4 2 2 3 3" xfId="19142"/>
    <cellStyle name="標準 8 8 4 2 2 4" xfId="8552"/>
    <cellStyle name="標準 8 8 4 2 2 4 2" xfId="21367"/>
    <cellStyle name="標準 8 8 4 2 2 5" xfId="14960"/>
    <cellStyle name="標準 8 8 4 2 3" xfId="3135"/>
    <cellStyle name="標準 8 8 4 2 3 2" xfId="9558"/>
    <cellStyle name="標準 8 8 4 2 3 2 2" xfId="22373"/>
    <cellStyle name="標準 8 8 4 2 3 3" xfId="15966"/>
    <cellStyle name="標準 8 8 4 2 4" xfId="5299"/>
    <cellStyle name="標準 8 8 4 2 4 2" xfId="11712"/>
    <cellStyle name="標準 8 8 4 2 4 2 2" xfId="24527"/>
    <cellStyle name="標準 8 8 4 2 4 3" xfId="18120"/>
    <cellStyle name="標準 8 8 4 2 5" xfId="7539"/>
    <cellStyle name="標準 8 8 4 2 5 2" xfId="20354"/>
    <cellStyle name="標準 8 8 4 2 6" xfId="13947"/>
    <cellStyle name="標準 8 8 4 3" xfId="1644"/>
    <cellStyle name="標準 8 8 4 3 2" xfId="3675"/>
    <cellStyle name="標準 8 8 4 3 2 2" xfId="10095"/>
    <cellStyle name="標準 8 8 4 3 2 2 2" xfId="22910"/>
    <cellStyle name="標準 8 8 4 3 2 3" xfId="16503"/>
    <cellStyle name="標準 8 8 4 3 3" xfId="5839"/>
    <cellStyle name="標準 8 8 4 3 3 2" xfId="12252"/>
    <cellStyle name="標準 8 8 4 3 3 2 2" xfId="25067"/>
    <cellStyle name="標準 8 8 4 3 3 3" xfId="18660"/>
    <cellStyle name="標準 8 8 4 3 4" xfId="8070"/>
    <cellStyle name="標準 8 8 4 3 4 2" xfId="20885"/>
    <cellStyle name="標準 8 8 4 3 5" xfId="14478"/>
    <cellStyle name="標準 8 8 4 4" xfId="2653"/>
    <cellStyle name="標準 8 8 4 4 2" xfId="9076"/>
    <cellStyle name="標準 8 8 4 4 2 2" xfId="21891"/>
    <cellStyle name="標準 8 8 4 4 3" xfId="15484"/>
    <cellStyle name="標準 8 8 4 5" xfId="4817"/>
    <cellStyle name="標準 8 8 4 5 2" xfId="11230"/>
    <cellStyle name="標準 8 8 4 5 2 2" xfId="24045"/>
    <cellStyle name="標準 8 8 4 5 3" xfId="17638"/>
    <cellStyle name="標準 8 8 4 6" xfId="6978"/>
    <cellStyle name="標準 8 8 4 6 2" xfId="19793"/>
    <cellStyle name="標準 8 8 4 7" xfId="13386"/>
    <cellStyle name="標準 8 8 5" xfId="748"/>
    <cellStyle name="標準 8 8 5 2" xfId="881"/>
    <cellStyle name="標準 8 8 5 2 2" xfId="1903"/>
    <cellStyle name="標準 8 8 5 2 2 2" xfId="3934"/>
    <cellStyle name="標準 8 8 5 2 2 2 2" xfId="10354"/>
    <cellStyle name="標準 8 8 5 2 2 2 2 2" xfId="23169"/>
    <cellStyle name="標準 8 8 5 2 2 2 3" xfId="16762"/>
    <cellStyle name="標準 8 8 5 2 2 3" xfId="6098"/>
    <cellStyle name="標準 8 8 5 2 2 3 2" xfId="12511"/>
    <cellStyle name="標準 8 8 5 2 2 3 2 2" xfId="25326"/>
    <cellStyle name="標準 8 8 5 2 2 3 3" xfId="18919"/>
    <cellStyle name="標準 8 8 5 2 2 4" xfId="8329"/>
    <cellStyle name="標準 8 8 5 2 2 4 2" xfId="21144"/>
    <cellStyle name="標準 8 8 5 2 2 5" xfId="14737"/>
    <cellStyle name="標準 8 8 5 2 3" xfId="2912"/>
    <cellStyle name="標準 8 8 5 2 3 2" xfId="9335"/>
    <cellStyle name="標準 8 8 5 2 3 2 2" xfId="22150"/>
    <cellStyle name="標準 8 8 5 2 3 3" xfId="15743"/>
    <cellStyle name="標準 8 8 5 2 4" xfId="5076"/>
    <cellStyle name="標準 8 8 5 2 4 2" xfId="11489"/>
    <cellStyle name="標準 8 8 5 2 4 2 2" xfId="24304"/>
    <cellStyle name="標準 8 8 5 2 4 3" xfId="17897"/>
    <cellStyle name="標準 8 8 5 2 5" xfId="7334"/>
    <cellStyle name="標準 8 8 5 2 5 2" xfId="20149"/>
    <cellStyle name="標準 8 8 5 2 6" xfId="13742"/>
    <cellStyle name="標準 8 8 5 3" xfId="1424"/>
    <cellStyle name="標準 8 8 5 3 2" xfId="3456"/>
    <cellStyle name="標準 8 8 5 3 2 2" xfId="9876"/>
    <cellStyle name="標準 8 8 5 3 2 2 2" xfId="22691"/>
    <cellStyle name="標準 8 8 5 3 2 3" xfId="16284"/>
    <cellStyle name="標準 8 8 5 3 3" xfId="5620"/>
    <cellStyle name="標準 8 8 5 3 3 2" xfId="12033"/>
    <cellStyle name="標準 8 8 5 3 3 2 2" xfId="24848"/>
    <cellStyle name="標準 8 8 5 3 3 3" xfId="18441"/>
    <cellStyle name="標準 8 8 5 3 4" xfId="7851"/>
    <cellStyle name="標準 8 8 5 3 4 2" xfId="20666"/>
    <cellStyle name="標準 8 8 5 3 5" xfId="14259"/>
    <cellStyle name="標準 8 8 5 4" xfId="2434"/>
    <cellStyle name="標準 8 8 5 4 2" xfId="8857"/>
    <cellStyle name="標準 8 8 5 4 2 2" xfId="21672"/>
    <cellStyle name="標準 8 8 5 4 3" xfId="15265"/>
    <cellStyle name="標準 8 8 5 5" xfId="4598"/>
    <cellStyle name="標準 8 8 5 5 2" xfId="11011"/>
    <cellStyle name="標準 8 8 5 5 2 2" xfId="23826"/>
    <cellStyle name="標準 8 8 5 5 3" xfId="17419"/>
    <cellStyle name="標準 8 8 5 6" xfId="7202"/>
    <cellStyle name="標準 8 8 5 6 2" xfId="20017"/>
    <cellStyle name="標準 8 8 5 7" xfId="13610"/>
    <cellStyle name="標準 8 8 6" xfId="815"/>
    <cellStyle name="標準 8 8 6 2" xfId="1275"/>
    <cellStyle name="標準 8 8 6 2 2" xfId="2315"/>
    <cellStyle name="標準 8 8 6 2 2 2" xfId="4346"/>
    <cellStyle name="標準 8 8 6 2 2 2 2" xfId="10766"/>
    <cellStyle name="標準 8 8 6 2 2 2 2 2" xfId="23581"/>
    <cellStyle name="標準 8 8 6 2 2 2 3" xfId="17174"/>
    <cellStyle name="標準 8 8 6 2 2 3" xfId="6510"/>
    <cellStyle name="標準 8 8 6 2 2 3 2" xfId="12923"/>
    <cellStyle name="標準 8 8 6 2 2 3 2 2" xfId="25738"/>
    <cellStyle name="標準 8 8 6 2 2 3 3" xfId="19331"/>
    <cellStyle name="標準 8 8 6 2 2 4" xfId="8741"/>
    <cellStyle name="標準 8 8 6 2 2 4 2" xfId="21556"/>
    <cellStyle name="標準 8 8 6 2 2 5" xfId="15149"/>
    <cellStyle name="標準 8 8 6 2 3" xfId="3324"/>
    <cellStyle name="標準 8 8 6 2 3 2" xfId="9747"/>
    <cellStyle name="標準 8 8 6 2 3 2 2" xfId="22562"/>
    <cellStyle name="標準 8 8 6 2 3 3" xfId="16155"/>
    <cellStyle name="標準 8 8 6 2 4" xfId="5488"/>
    <cellStyle name="標準 8 8 6 2 4 2" xfId="11901"/>
    <cellStyle name="標準 8 8 6 2 4 2 2" xfId="24716"/>
    <cellStyle name="標準 8 8 6 2 4 3" xfId="18309"/>
    <cellStyle name="標準 8 8 6 2 5" xfId="7728"/>
    <cellStyle name="標準 8 8 6 2 5 2" xfId="20543"/>
    <cellStyle name="標準 8 8 6 2 6" xfId="14136"/>
    <cellStyle name="標準 8 8 6 3" xfId="1833"/>
    <cellStyle name="標準 8 8 6 3 2" xfId="3864"/>
    <cellStyle name="標準 8 8 6 3 2 2" xfId="10284"/>
    <cellStyle name="標準 8 8 6 3 2 2 2" xfId="23099"/>
    <cellStyle name="標準 8 8 6 3 2 3" xfId="16692"/>
    <cellStyle name="標準 8 8 6 3 3" xfId="6028"/>
    <cellStyle name="標準 8 8 6 3 3 2" xfId="12441"/>
    <cellStyle name="標準 8 8 6 3 3 2 2" xfId="25256"/>
    <cellStyle name="標準 8 8 6 3 3 3" xfId="18849"/>
    <cellStyle name="標準 8 8 6 3 4" xfId="8259"/>
    <cellStyle name="標準 8 8 6 3 4 2" xfId="21074"/>
    <cellStyle name="標準 8 8 6 3 5" xfId="14667"/>
    <cellStyle name="標準 8 8 6 4" xfId="2842"/>
    <cellStyle name="標準 8 8 6 4 2" xfId="9265"/>
    <cellStyle name="標準 8 8 6 4 2 2" xfId="22080"/>
    <cellStyle name="標準 8 8 6 4 3" xfId="15673"/>
    <cellStyle name="標準 8 8 6 5" xfId="5006"/>
    <cellStyle name="標準 8 8 6 5 2" xfId="11419"/>
    <cellStyle name="標準 8 8 6 5 2 2" xfId="24234"/>
    <cellStyle name="標準 8 8 6 5 3" xfId="17827"/>
    <cellStyle name="標準 8 8 6 6" xfId="7268"/>
    <cellStyle name="標準 8 8 6 6 2" xfId="20083"/>
    <cellStyle name="標準 8 8 6 7" xfId="13676"/>
    <cellStyle name="標準 8 8 7" xfId="839"/>
    <cellStyle name="標準 8 8 7 2" xfId="1857"/>
    <cellStyle name="標準 8 8 7 2 2" xfId="3888"/>
    <cellStyle name="標準 8 8 7 2 2 2" xfId="10308"/>
    <cellStyle name="標準 8 8 7 2 2 2 2" xfId="23123"/>
    <cellStyle name="標準 8 8 7 2 2 3" xfId="16716"/>
    <cellStyle name="標準 8 8 7 2 3" xfId="6052"/>
    <cellStyle name="標準 8 8 7 2 3 2" xfId="12465"/>
    <cellStyle name="標準 8 8 7 2 3 2 2" xfId="25280"/>
    <cellStyle name="標準 8 8 7 2 3 3" xfId="18873"/>
    <cellStyle name="標準 8 8 7 2 4" xfId="8283"/>
    <cellStyle name="標準 8 8 7 2 4 2" xfId="21098"/>
    <cellStyle name="標準 8 8 7 2 5" xfId="14691"/>
    <cellStyle name="標準 8 8 7 3" xfId="2866"/>
    <cellStyle name="標準 8 8 7 3 2" xfId="9289"/>
    <cellStyle name="標準 8 8 7 3 2 2" xfId="22104"/>
    <cellStyle name="標準 8 8 7 3 3" xfId="15697"/>
    <cellStyle name="標準 8 8 7 4" xfId="5030"/>
    <cellStyle name="標準 8 8 7 4 2" xfId="11443"/>
    <cellStyle name="標準 8 8 7 4 2 2" xfId="24258"/>
    <cellStyle name="標準 8 8 7 4 3" xfId="17851"/>
    <cellStyle name="標準 8 8 7 5" xfId="7292"/>
    <cellStyle name="標準 8 8 7 5 2" xfId="20107"/>
    <cellStyle name="標準 8 8 7 6" xfId="13700"/>
    <cellStyle name="標準 8 8 8" xfId="1387"/>
    <cellStyle name="標準 8 8 8 2" xfId="3419"/>
    <cellStyle name="標準 8 8 8 2 2" xfId="9839"/>
    <cellStyle name="標準 8 8 8 2 2 2" xfId="22654"/>
    <cellStyle name="標準 8 8 8 2 3" xfId="16247"/>
    <cellStyle name="標準 8 8 8 3" xfId="5583"/>
    <cellStyle name="標準 8 8 8 3 2" xfId="11996"/>
    <cellStyle name="標準 8 8 8 3 2 2" xfId="24811"/>
    <cellStyle name="標準 8 8 8 3 3" xfId="18404"/>
    <cellStyle name="標準 8 8 8 4" xfId="7814"/>
    <cellStyle name="標準 8 8 8 4 2" xfId="20629"/>
    <cellStyle name="標準 8 8 8 5" xfId="14222"/>
    <cellStyle name="標準 8 8 9" xfId="2397"/>
    <cellStyle name="標準 8 8 9 2" xfId="8820"/>
    <cellStyle name="標準 8 8 9 2 2" xfId="21635"/>
    <cellStyle name="標準 8 8 9 3" xfId="15228"/>
    <cellStyle name="標準 8 9" xfId="331"/>
    <cellStyle name="標準 8 9 2" xfId="574"/>
    <cellStyle name="標準 8 9 2 2" xfId="1164"/>
    <cellStyle name="標準 8 9 2 2 2" xfId="2204"/>
    <cellStyle name="標準 8 9 2 2 2 2" xfId="4235"/>
    <cellStyle name="標準 8 9 2 2 2 2 2" xfId="10655"/>
    <cellStyle name="標準 8 9 2 2 2 2 2 2" xfId="23470"/>
    <cellStyle name="標準 8 9 2 2 2 2 3" xfId="17063"/>
    <cellStyle name="標準 8 9 2 2 2 3" xfId="6399"/>
    <cellStyle name="標準 8 9 2 2 2 3 2" xfId="12812"/>
    <cellStyle name="標準 8 9 2 2 2 3 2 2" xfId="25627"/>
    <cellStyle name="標準 8 9 2 2 2 3 3" xfId="19220"/>
    <cellStyle name="標準 8 9 2 2 2 4" xfId="8630"/>
    <cellStyle name="標準 8 9 2 2 2 4 2" xfId="21445"/>
    <cellStyle name="標準 8 9 2 2 2 5" xfId="15038"/>
    <cellStyle name="標準 8 9 2 2 3" xfId="3213"/>
    <cellStyle name="標準 8 9 2 2 3 2" xfId="9636"/>
    <cellStyle name="標準 8 9 2 2 3 2 2" xfId="22451"/>
    <cellStyle name="標準 8 9 2 2 3 3" xfId="16044"/>
    <cellStyle name="標準 8 9 2 2 4" xfId="5377"/>
    <cellStyle name="標準 8 9 2 2 4 2" xfId="11790"/>
    <cellStyle name="標準 8 9 2 2 4 2 2" xfId="24605"/>
    <cellStyle name="標準 8 9 2 2 4 3" xfId="18198"/>
    <cellStyle name="標準 8 9 2 2 5" xfId="7617"/>
    <cellStyle name="標準 8 9 2 2 5 2" xfId="20432"/>
    <cellStyle name="標準 8 9 2 2 6" xfId="14025"/>
    <cellStyle name="標準 8 9 2 3" xfId="1722"/>
    <cellStyle name="標準 8 9 2 3 2" xfId="3753"/>
    <cellStyle name="標準 8 9 2 3 2 2" xfId="10173"/>
    <cellStyle name="標準 8 9 2 3 2 2 2" xfId="22988"/>
    <cellStyle name="標準 8 9 2 3 2 3" xfId="16581"/>
    <cellStyle name="標準 8 9 2 3 3" xfId="5917"/>
    <cellStyle name="標準 8 9 2 3 3 2" xfId="12330"/>
    <cellStyle name="標準 8 9 2 3 3 2 2" xfId="25145"/>
    <cellStyle name="標準 8 9 2 3 3 3" xfId="18738"/>
    <cellStyle name="標準 8 9 2 3 4" xfId="8148"/>
    <cellStyle name="標準 8 9 2 3 4 2" xfId="20963"/>
    <cellStyle name="標準 8 9 2 3 5" xfId="14556"/>
    <cellStyle name="標準 8 9 2 4" xfId="2731"/>
    <cellStyle name="標準 8 9 2 4 2" xfId="9154"/>
    <cellStyle name="標準 8 9 2 4 2 2" xfId="21969"/>
    <cellStyle name="標準 8 9 2 4 3" xfId="15562"/>
    <cellStyle name="標準 8 9 2 5" xfId="4895"/>
    <cellStyle name="標準 8 9 2 5 2" xfId="11308"/>
    <cellStyle name="標準 8 9 2 5 2 2" xfId="24123"/>
    <cellStyle name="標準 8 9 2 5 3" xfId="17716"/>
    <cellStyle name="標準 8 9 2 6" xfId="7051"/>
    <cellStyle name="標準 8 9 2 6 2" xfId="19866"/>
    <cellStyle name="標準 8 9 2 7" xfId="13459"/>
    <cellStyle name="標準 8 9 3" xfId="994"/>
    <cellStyle name="標準 8 9 3 2" xfId="2016"/>
    <cellStyle name="標準 8 9 3 2 2" xfId="4047"/>
    <cellStyle name="標準 8 9 3 2 2 2" xfId="10467"/>
    <cellStyle name="標準 8 9 3 2 2 2 2" xfId="23282"/>
    <cellStyle name="標準 8 9 3 2 2 3" xfId="16875"/>
    <cellStyle name="標準 8 9 3 2 3" xfId="6211"/>
    <cellStyle name="標準 8 9 3 2 3 2" xfId="12624"/>
    <cellStyle name="標準 8 9 3 2 3 2 2" xfId="25439"/>
    <cellStyle name="標準 8 9 3 2 3 3" xfId="19032"/>
    <cellStyle name="標準 8 9 3 2 4" xfId="8442"/>
    <cellStyle name="標準 8 9 3 2 4 2" xfId="21257"/>
    <cellStyle name="標準 8 9 3 2 5" xfId="14850"/>
    <cellStyle name="標準 8 9 3 3" xfId="3025"/>
    <cellStyle name="標準 8 9 3 3 2" xfId="9448"/>
    <cellStyle name="標準 8 9 3 3 2 2" xfId="22263"/>
    <cellStyle name="標準 8 9 3 3 3" xfId="15856"/>
    <cellStyle name="標準 8 9 3 4" xfId="5189"/>
    <cellStyle name="標準 8 9 3 4 2" xfId="11602"/>
    <cellStyle name="標準 8 9 3 4 2 2" xfId="24417"/>
    <cellStyle name="標準 8 9 3 4 3" xfId="18010"/>
    <cellStyle name="標準 8 9 3 5" xfId="7447"/>
    <cellStyle name="標準 8 9 3 5 2" xfId="20262"/>
    <cellStyle name="標準 8 9 3 6" xfId="13855"/>
    <cellStyle name="標準 8 9 4" xfId="1536"/>
    <cellStyle name="標準 8 9 4 2" xfId="3568"/>
    <cellStyle name="標準 8 9 4 2 2" xfId="9988"/>
    <cellStyle name="標準 8 9 4 2 2 2" xfId="22803"/>
    <cellStyle name="標準 8 9 4 2 3" xfId="16396"/>
    <cellStyle name="標準 8 9 4 3" xfId="5732"/>
    <cellStyle name="標準 8 9 4 3 2" xfId="12145"/>
    <cellStyle name="標準 8 9 4 3 2 2" xfId="24960"/>
    <cellStyle name="標準 8 9 4 3 3" xfId="18553"/>
    <cellStyle name="標準 8 9 4 4" xfId="7963"/>
    <cellStyle name="標準 8 9 4 4 2" xfId="20778"/>
    <cellStyle name="標準 8 9 4 5" xfId="14371"/>
    <cellStyle name="標準 8 9 5" xfId="2546"/>
    <cellStyle name="標準 8 9 5 2" xfId="8969"/>
    <cellStyle name="標準 8 9 5 2 2" xfId="21784"/>
    <cellStyle name="標準 8 9 5 3" xfId="15377"/>
    <cellStyle name="標準 8 9 6" xfId="4710"/>
    <cellStyle name="標準 8 9 6 2" xfId="11123"/>
    <cellStyle name="標準 8 9 6 2 2" xfId="23938"/>
    <cellStyle name="標準 8 9 6 3" xfId="17531"/>
    <cellStyle name="標準 8 9 7" xfId="6822"/>
    <cellStyle name="標準 8 9 7 2" xfId="19637"/>
    <cellStyle name="標準 8 9 8" xfId="13230"/>
    <cellStyle name="標準 9" xfId="46"/>
    <cellStyle name="標準 9 10" xfId="395"/>
    <cellStyle name="標準 9 10 2" xfId="617"/>
    <cellStyle name="標準 9 10 2 2" xfId="1223"/>
    <cellStyle name="標準 9 10 2 2 2" xfId="2263"/>
    <cellStyle name="標準 9 10 2 2 2 2" xfId="4294"/>
    <cellStyle name="標準 9 10 2 2 2 2 2" xfId="10714"/>
    <cellStyle name="標準 9 10 2 2 2 2 2 2" xfId="23529"/>
    <cellStyle name="標準 9 10 2 2 2 2 3" xfId="17122"/>
    <cellStyle name="標準 9 10 2 2 2 3" xfId="6458"/>
    <cellStyle name="標準 9 10 2 2 2 3 2" xfId="12871"/>
    <cellStyle name="標準 9 10 2 2 2 3 2 2" xfId="25686"/>
    <cellStyle name="標準 9 10 2 2 2 3 3" xfId="19279"/>
    <cellStyle name="標準 9 10 2 2 2 4" xfId="8689"/>
    <cellStyle name="標準 9 10 2 2 2 4 2" xfId="21504"/>
    <cellStyle name="標準 9 10 2 2 2 5" xfId="15097"/>
    <cellStyle name="標準 9 10 2 2 3" xfId="3272"/>
    <cellStyle name="標準 9 10 2 2 3 2" xfId="9695"/>
    <cellStyle name="標準 9 10 2 2 3 2 2" xfId="22510"/>
    <cellStyle name="標準 9 10 2 2 3 3" xfId="16103"/>
    <cellStyle name="標準 9 10 2 2 4" xfId="5436"/>
    <cellStyle name="標準 9 10 2 2 4 2" xfId="11849"/>
    <cellStyle name="標準 9 10 2 2 4 2 2" xfId="24664"/>
    <cellStyle name="標準 9 10 2 2 4 3" xfId="18257"/>
    <cellStyle name="標準 9 10 2 2 5" xfId="7676"/>
    <cellStyle name="標準 9 10 2 2 5 2" xfId="20491"/>
    <cellStyle name="標準 9 10 2 2 6" xfId="14084"/>
    <cellStyle name="標準 9 10 2 3" xfId="1781"/>
    <cellStyle name="標準 9 10 2 3 2" xfId="3812"/>
    <cellStyle name="標準 9 10 2 3 2 2" xfId="10232"/>
    <cellStyle name="標準 9 10 2 3 2 2 2" xfId="23047"/>
    <cellStyle name="標準 9 10 2 3 2 3" xfId="16640"/>
    <cellStyle name="標準 9 10 2 3 3" xfId="5976"/>
    <cellStyle name="標準 9 10 2 3 3 2" xfId="12389"/>
    <cellStyle name="標準 9 10 2 3 3 2 2" xfId="25204"/>
    <cellStyle name="標準 9 10 2 3 3 3" xfId="18797"/>
    <cellStyle name="標準 9 10 2 3 4" xfId="8207"/>
    <cellStyle name="標準 9 10 2 3 4 2" xfId="21022"/>
    <cellStyle name="標準 9 10 2 3 5" xfId="14615"/>
    <cellStyle name="標準 9 10 2 4" xfId="2790"/>
    <cellStyle name="標準 9 10 2 4 2" xfId="9213"/>
    <cellStyle name="標準 9 10 2 4 2 2" xfId="22028"/>
    <cellStyle name="標準 9 10 2 4 3" xfId="15621"/>
    <cellStyle name="標準 9 10 2 5" xfId="4954"/>
    <cellStyle name="標準 9 10 2 5 2" xfId="11367"/>
    <cellStyle name="標準 9 10 2 5 2 2" xfId="24182"/>
    <cellStyle name="標準 9 10 2 5 3" xfId="17775"/>
    <cellStyle name="標準 9 10 2 6" xfId="7094"/>
    <cellStyle name="標準 9 10 2 6 2" xfId="19909"/>
    <cellStyle name="標準 9 10 2 7" xfId="13502"/>
    <cellStyle name="標準 9 10 3" xfId="1040"/>
    <cellStyle name="標準 9 10 3 2" xfId="2075"/>
    <cellStyle name="標準 9 10 3 2 2" xfId="4106"/>
    <cellStyle name="標準 9 10 3 2 2 2" xfId="10526"/>
    <cellStyle name="標準 9 10 3 2 2 2 2" xfId="23341"/>
    <cellStyle name="標準 9 10 3 2 2 3" xfId="16934"/>
    <cellStyle name="標準 9 10 3 2 3" xfId="6270"/>
    <cellStyle name="標準 9 10 3 2 3 2" xfId="12683"/>
    <cellStyle name="標準 9 10 3 2 3 2 2" xfId="25498"/>
    <cellStyle name="標準 9 10 3 2 3 3" xfId="19091"/>
    <cellStyle name="標準 9 10 3 2 4" xfId="8501"/>
    <cellStyle name="標準 9 10 3 2 4 2" xfId="21316"/>
    <cellStyle name="標準 9 10 3 2 5" xfId="14909"/>
    <cellStyle name="標準 9 10 3 3" xfId="3084"/>
    <cellStyle name="標準 9 10 3 3 2" xfId="9507"/>
    <cellStyle name="標準 9 10 3 3 2 2" xfId="22322"/>
    <cellStyle name="標準 9 10 3 3 3" xfId="15915"/>
    <cellStyle name="標準 9 10 3 4" xfId="5248"/>
    <cellStyle name="標準 9 10 3 4 2" xfId="11661"/>
    <cellStyle name="標準 9 10 3 4 2 2" xfId="24476"/>
    <cellStyle name="標準 9 10 3 4 3" xfId="18069"/>
    <cellStyle name="標準 9 10 3 5" xfId="7493"/>
    <cellStyle name="標準 9 10 3 5 2" xfId="20308"/>
    <cellStyle name="標準 9 10 3 6" xfId="13901"/>
    <cellStyle name="標準 9 10 4" xfId="1595"/>
    <cellStyle name="標準 9 10 4 2" xfId="3626"/>
    <cellStyle name="標準 9 10 4 2 2" xfId="10046"/>
    <cellStyle name="標準 9 10 4 2 2 2" xfId="22861"/>
    <cellStyle name="標準 9 10 4 2 3" xfId="16454"/>
    <cellStyle name="標準 9 10 4 3" xfId="5790"/>
    <cellStyle name="標準 9 10 4 3 2" xfId="12203"/>
    <cellStyle name="標準 9 10 4 3 2 2" xfId="25018"/>
    <cellStyle name="標準 9 10 4 3 3" xfId="18611"/>
    <cellStyle name="標準 9 10 4 4" xfId="8021"/>
    <cellStyle name="標準 9 10 4 4 2" xfId="20836"/>
    <cellStyle name="標準 9 10 4 5" xfId="14429"/>
    <cellStyle name="標準 9 10 5" xfId="2604"/>
    <cellStyle name="標準 9 10 5 2" xfId="9027"/>
    <cellStyle name="標準 9 10 5 2 2" xfId="21842"/>
    <cellStyle name="標準 9 10 5 3" xfId="15435"/>
    <cellStyle name="標準 9 10 6" xfId="4768"/>
    <cellStyle name="標準 9 10 6 2" xfId="11181"/>
    <cellStyle name="標準 9 10 6 2 2" xfId="23996"/>
    <cellStyle name="標準 9 10 6 3" xfId="17589"/>
    <cellStyle name="標準 9 10 7" xfId="6884"/>
    <cellStyle name="標準 9 10 7 2" xfId="19699"/>
    <cellStyle name="標準 9 10 8" xfId="13292"/>
    <cellStyle name="標準 9 11" xfId="480"/>
    <cellStyle name="標準 9 11 2" xfId="561"/>
    <cellStyle name="標準 9 11 2 2" xfId="1150"/>
    <cellStyle name="標準 9 11 2 2 2" xfId="2190"/>
    <cellStyle name="標準 9 11 2 2 2 2" xfId="4221"/>
    <cellStyle name="標準 9 11 2 2 2 2 2" xfId="10641"/>
    <cellStyle name="標準 9 11 2 2 2 2 2 2" xfId="23456"/>
    <cellStyle name="標準 9 11 2 2 2 2 3" xfId="17049"/>
    <cellStyle name="標準 9 11 2 2 2 3" xfId="6385"/>
    <cellStyle name="標準 9 11 2 2 2 3 2" xfId="12798"/>
    <cellStyle name="標準 9 11 2 2 2 3 2 2" xfId="25613"/>
    <cellStyle name="標準 9 11 2 2 2 3 3" xfId="19206"/>
    <cellStyle name="標準 9 11 2 2 2 4" xfId="8616"/>
    <cellStyle name="標準 9 11 2 2 2 4 2" xfId="21431"/>
    <cellStyle name="標準 9 11 2 2 2 5" xfId="15024"/>
    <cellStyle name="標準 9 11 2 2 3" xfId="3199"/>
    <cellStyle name="標準 9 11 2 2 3 2" xfId="9622"/>
    <cellStyle name="標準 9 11 2 2 3 2 2" xfId="22437"/>
    <cellStyle name="標準 9 11 2 2 3 3" xfId="16030"/>
    <cellStyle name="標準 9 11 2 2 4" xfId="5363"/>
    <cellStyle name="標準 9 11 2 2 4 2" xfId="11776"/>
    <cellStyle name="標準 9 11 2 2 4 2 2" xfId="24591"/>
    <cellStyle name="標準 9 11 2 2 4 3" xfId="18184"/>
    <cellStyle name="標準 9 11 2 2 5" xfId="7603"/>
    <cellStyle name="標準 9 11 2 2 5 2" xfId="20418"/>
    <cellStyle name="標準 9 11 2 2 6" xfId="14011"/>
    <cellStyle name="標準 9 11 2 3" xfId="1708"/>
    <cellStyle name="標準 9 11 2 3 2" xfId="3739"/>
    <cellStyle name="標準 9 11 2 3 2 2" xfId="10159"/>
    <cellStyle name="標準 9 11 2 3 2 2 2" xfId="22974"/>
    <cellStyle name="標準 9 11 2 3 2 3" xfId="16567"/>
    <cellStyle name="標準 9 11 2 3 3" xfId="5903"/>
    <cellStyle name="標準 9 11 2 3 3 2" xfId="12316"/>
    <cellStyle name="標準 9 11 2 3 3 2 2" xfId="25131"/>
    <cellStyle name="標準 9 11 2 3 3 3" xfId="18724"/>
    <cellStyle name="標準 9 11 2 3 4" xfId="8134"/>
    <cellStyle name="標準 9 11 2 3 4 2" xfId="20949"/>
    <cellStyle name="標準 9 11 2 3 5" xfId="14542"/>
    <cellStyle name="標準 9 11 2 4" xfId="2717"/>
    <cellStyle name="標準 9 11 2 4 2" xfId="9140"/>
    <cellStyle name="標準 9 11 2 4 2 2" xfId="21955"/>
    <cellStyle name="標準 9 11 2 4 3" xfId="15548"/>
    <cellStyle name="標準 9 11 2 5" xfId="4881"/>
    <cellStyle name="標準 9 11 2 5 2" xfId="11294"/>
    <cellStyle name="標準 9 11 2 5 2 2" xfId="24109"/>
    <cellStyle name="標準 9 11 2 5 3" xfId="17702"/>
    <cellStyle name="標準 9 11 2 6" xfId="7038"/>
    <cellStyle name="標準 9 11 2 6 2" xfId="19853"/>
    <cellStyle name="標準 9 11 2 7" xfId="13446"/>
    <cellStyle name="標準 9 11 3" xfId="980"/>
    <cellStyle name="標準 9 11 3 2" xfId="2002"/>
    <cellStyle name="標準 9 11 3 2 2" xfId="4033"/>
    <cellStyle name="標準 9 11 3 2 2 2" xfId="10453"/>
    <cellStyle name="標準 9 11 3 2 2 2 2" xfId="23268"/>
    <cellStyle name="標準 9 11 3 2 2 3" xfId="16861"/>
    <cellStyle name="標準 9 11 3 2 3" xfId="6197"/>
    <cellStyle name="標準 9 11 3 2 3 2" xfId="12610"/>
    <cellStyle name="標準 9 11 3 2 3 2 2" xfId="25425"/>
    <cellStyle name="標準 9 11 3 2 3 3" xfId="19018"/>
    <cellStyle name="標準 9 11 3 2 4" xfId="8428"/>
    <cellStyle name="標準 9 11 3 2 4 2" xfId="21243"/>
    <cellStyle name="標準 9 11 3 2 5" xfId="14836"/>
    <cellStyle name="標準 9 11 3 3" xfId="3011"/>
    <cellStyle name="標準 9 11 3 3 2" xfId="9434"/>
    <cellStyle name="標準 9 11 3 3 2 2" xfId="22249"/>
    <cellStyle name="標準 9 11 3 3 3" xfId="15842"/>
    <cellStyle name="標準 9 11 3 4" xfId="5175"/>
    <cellStyle name="標準 9 11 3 4 2" xfId="11588"/>
    <cellStyle name="標準 9 11 3 4 2 2" xfId="24403"/>
    <cellStyle name="標準 9 11 3 4 3" xfId="17996"/>
    <cellStyle name="標準 9 11 3 5" xfId="7433"/>
    <cellStyle name="標準 9 11 3 5 2" xfId="20248"/>
    <cellStyle name="標準 9 11 3 6" xfId="13841"/>
    <cellStyle name="標準 9 11 4" xfId="1522"/>
    <cellStyle name="標準 9 11 4 2" xfId="3554"/>
    <cellStyle name="標準 9 11 4 2 2" xfId="9974"/>
    <cellStyle name="標準 9 11 4 2 2 2" xfId="22789"/>
    <cellStyle name="標準 9 11 4 2 3" xfId="16382"/>
    <cellStyle name="標準 9 11 4 3" xfId="5718"/>
    <cellStyle name="標準 9 11 4 3 2" xfId="12131"/>
    <cellStyle name="標準 9 11 4 3 2 2" xfId="24946"/>
    <cellStyle name="標準 9 11 4 3 3" xfId="18539"/>
    <cellStyle name="標準 9 11 4 4" xfId="7949"/>
    <cellStyle name="標準 9 11 4 4 2" xfId="20764"/>
    <cellStyle name="標準 9 11 4 5" xfId="14357"/>
    <cellStyle name="標準 9 11 5" xfId="2532"/>
    <cellStyle name="標準 9 11 5 2" xfId="8955"/>
    <cellStyle name="標準 9 11 5 2 2" xfId="21770"/>
    <cellStyle name="標準 9 11 5 3" xfId="15363"/>
    <cellStyle name="標準 9 11 6" xfId="4696"/>
    <cellStyle name="標準 9 11 6 2" xfId="11109"/>
    <cellStyle name="標準 9 11 6 2 2" xfId="23924"/>
    <cellStyle name="標準 9 11 6 3" xfId="17517"/>
    <cellStyle name="標準 9 11 7" xfId="6957"/>
    <cellStyle name="標準 9 11 7 2" xfId="19772"/>
    <cellStyle name="標準 9 11 8" xfId="13365"/>
    <cellStyle name="標準 9 12" xfId="457"/>
    <cellStyle name="標準 9 12 2" xfId="526"/>
    <cellStyle name="標準 9 12 2 2" xfId="1115"/>
    <cellStyle name="標準 9 12 2 2 2" xfId="2155"/>
    <cellStyle name="標準 9 12 2 2 2 2" xfId="4186"/>
    <cellStyle name="標準 9 12 2 2 2 2 2" xfId="10606"/>
    <cellStyle name="標準 9 12 2 2 2 2 2 2" xfId="23421"/>
    <cellStyle name="標準 9 12 2 2 2 2 3" xfId="17014"/>
    <cellStyle name="標準 9 12 2 2 2 3" xfId="6350"/>
    <cellStyle name="標準 9 12 2 2 2 3 2" xfId="12763"/>
    <cellStyle name="標準 9 12 2 2 2 3 2 2" xfId="25578"/>
    <cellStyle name="標準 9 12 2 2 2 3 3" xfId="19171"/>
    <cellStyle name="標準 9 12 2 2 2 4" xfId="8581"/>
    <cellStyle name="標準 9 12 2 2 2 4 2" xfId="21396"/>
    <cellStyle name="標準 9 12 2 2 2 5" xfId="14989"/>
    <cellStyle name="標準 9 12 2 2 3" xfId="3164"/>
    <cellStyle name="標準 9 12 2 2 3 2" xfId="9587"/>
    <cellStyle name="標準 9 12 2 2 3 2 2" xfId="22402"/>
    <cellStyle name="標準 9 12 2 2 3 3" xfId="15995"/>
    <cellStyle name="標準 9 12 2 2 4" xfId="5328"/>
    <cellStyle name="標準 9 12 2 2 4 2" xfId="11741"/>
    <cellStyle name="標準 9 12 2 2 4 2 2" xfId="24556"/>
    <cellStyle name="標準 9 12 2 2 4 3" xfId="18149"/>
    <cellStyle name="標準 9 12 2 2 5" xfId="7568"/>
    <cellStyle name="標準 9 12 2 2 5 2" xfId="20383"/>
    <cellStyle name="標準 9 12 2 2 6" xfId="13976"/>
    <cellStyle name="標準 9 12 2 3" xfId="1673"/>
    <cellStyle name="標準 9 12 2 3 2" xfId="3704"/>
    <cellStyle name="標準 9 12 2 3 2 2" xfId="10124"/>
    <cellStyle name="標準 9 12 2 3 2 2 2" xfId="22939"/>
    <cellStyle name="標準 9 12 2 3 2 3" xfId="16532"/>
    <cellStyle name="標準 9 12 2 3 3" xfId="5868"/>
    <cellStyle name="標準 9 12 2 3 3 2" xfId="12281"/>
    <cellStyle name="標準 9 12 2 3 3 2 2" xfId="25096"/>
    <cellStyle name="標準 9 12 2 3 3 3" xfId="18689"/>
    <cellStyle name="標準 9 12 2 3 4" xfId="8099"/>
    <cellStyle name="標準 9 12 2 3 4 2" xfId="20914"/>
    <cellStyle name="標準 9 12 2 3 5" xfId="14507"/>
    <cellStyle name="標準 9 12 2 4" xfId="2682"/>
    <cellStyle name="標準 9 12 2 4 2" xfId="9105"/>
    <cellStyle name="標準 9 12 2 4 2 2" xfId="21920"/>
    <cellStyle name="標準 9 12 2 4 3" xfId="15513"/>
    <cellStyle name="標準 9 12 2 5" xfId="4846"/>
    <cellStyle name="標準 9 12 2 5 2" xfId="11259"/>
    <cellStyle name="標準 9 12 2 5 2 2" xfId="24074"/>
    <cellStyle name="標準 9 12 2 5 3" xfId="17667"/>
    <cellStyle name="標準 9 12 2 6" xfId="7003"/>
    <cellStyle name="標準 9 12 2 6 2" xfId="19818"/>
    <cellStyle name="標準 9 12 2 7" xfId="13411"/>
    <cellStyle name="標準 9 12 3" xfId="942"/>
    <cellStyle name="標準 9 12 3 2" xfId="1964"/>
    <cellStyle name="標準 9 12 3 2 2" xfId="3995"/>
    <cellStyle name="標準 9 12 3 2 2 2" xfId="10415"/>
    <cellStyle name="標準 9 12 3 2 2 2 2" xfId="23230"/>
    <cellStyle name="標準 9 12 3 2 2 3" xfId="16823"/>
    <cellStyle name="標準 9 12 3 2 3" xfId="6159"/>
    <cellStyle name="標準 9 12 3 2 3 2" xfId="12572"/>
    <cellStyle name="標準 9 12 3 2 3 2 2" xfId="25387"/>
    <cellStyle name="標準 9 12 3 2 3 3" xfId="18980"/>
    <cellStyle name="標準 9 12 3 2 4" xfId="8390"/>
    <cellStyle name="標準 9 12 3 2 4 2" xfId="21205"/>
    <cellStyle name="標準 9 12 3 2 5" xfId="14798"/>
    <cellStyle name="標準 9 12 3 3" xfId="2973"/>
    <cellStyle name="標準 9 12 3 3 2" xfId="9396"/>
    <cellStyle name="標準 9 12 3 3 2 2" xfId="22211"/>
    <cellStyle name="標準 9 12 3 3 3" xfId="15804"/>
    <cellStyle name="標準 9 12 3 4" xfId="5137"/>
    <cellStyle name="標準 9 12 3 4 2" xfId="11550"/>
    <cellStyle name="標準 9 12 3 4 2 2" xfId="24365"/>
    <cellStyle name="標準 9 12 3 4 3" xfId="17958"/>
    <cellStyle name="標準 9 12 3 5" xfId="7395"/>
    <cellStyle name="標準 9 12 3 5 2" xfId="20210"/>
    <cellStyle name="標準 9 12 3 6" xfId="13803"/>
    <cellStyle name="標準 9 12 4" xfId="1485"/>
    <cellStyle name="標準 9 12 4 2" xfId="3517"/>
    <cellStyle name="標準 9 12 4 2 2" xfId="9937"/>
    <cellStyle name="標準 9 12 4 2 2 2" xfId="22752"/>
    <cellStyle name="標準 9 12 4 2 3" xfId="16345"/>
    <cellStyle name="標準 9 12 4 3" xfId="5681"/>
    <cellStyle name="標準 9 12 4 3 2" xfId="12094"/>
    <cellStyle name="標準 9 12 4 3 2 2" xfId="24909"/>
    <cellStyle name="標準 9 12 4 3 3" xfId="18502"/>
    <cellStyle name="標準 9 12 4 4" xfId="7912"/>
    <cellStyle name="標準 9 12 4 4 2" xfId="20727"/>
    <cellStyle name="標準 9 12 4 5" xfId="14320"/>
    <cellStyle name="標準 9 12 5" xfId="2495"/>
    <cellStyle name="標準 9 12 5 2" xfId="8918"/>
    <cellStyle name="標準 9 12 5 2 2" xfId="21733"/>
    <cellStyle name="標準 9 12 5 3" xfId="15326"/>
    <cellStyle name="標準 9 12 6" xfId="4659"/>
    <cellStyle name="標準 9 12 6 2" xfId="11072"/>
    <cellStyle name="標準 9 12 6 2 2" xfId="23887"/>
    <cellStyle name="標準 9 12 6 3" xfId="17480"/>
    <cellStyle name="標準 9 12 7" xfId="6937"/>
    <cellStyle name="標準 9 12 7 2" xfId="19752"/>
    <cellStyle name="標準 9 12 8" xfId="13345"/>
    <cellStyle name="標準 9 13" xfId="465"/>
    <cellStyle name="標準 9 13 2" xfId="912"/>
    <cellStyle name="標準 9 13 2 2" xfId="1934"/>
    <cellStyle name="標準 9 13 2 2 2" xfId="3965"/>
    <cellStyle name="標準 9 13 2 2 2 2" xfId="10385"/>
    <cellStyle name="標準 9 13 2 2 2 2 2" xfId="23200"/>
    <cellStyle name="標準 9 13 2 2 2 3" xfId="16793"/>
    <cellStyle name="標準 9 13 2 2 3" xfId="6129"/>
    <cellStyle name="標準 9 13 2 2 3 2" xfId="12542"/>
    <cellStyle name="標準 9 13 2 2 3 2 2" xfId="25357"/>
    <cellStyle name="標準 9 13 2 2 3 3" xfId="18950"/>
    <cellStyle name="標準 9 13 2 2 4" xfId="8360"/>
    <cellStyle name="標準 9 13 2 2 4 2" xfId="21175"/>
    <cellStyle name="標準 9 13 2 2 5" xfId="14768"/>
    <cellStyle name="標準 9 13 2 3" xfId="2943"/>
    <cellStyle name="標準 9 13 2 3 2" xfId="9366"/>
    <cellStyle name="標準 9 13 2 3 2 2" xfId="22181"/>
    <cellStyle name="標準 9 13 2 3 3" xfId="15774"/>
    <cellStyle name="標準 9 13 2 4" xfId="5107"/>
    <cellStyle name="標準 9 13 2 4 2" xfId="11520"/>
    <cellStyle name="標準 9 13 2 4 2 2" xfId="24335"/>
    <cellStyle name="標準 9 13 2 4 3" xfId="17928"/>
    <cellStyle name="標準 9 13 2 5" xfId="7365"/>
    <cellStyle name="標準 9 13 2 5 2" xfId="20180"/>
    <cellStyle name="標準 9 13 2 6" xfId="13773"/>
    <cellStyle name="標準 9 13 3" xfId="1455"/>
    <cellStyle name="標準 9 13 3 2" xfId="3487"/>
    <cellStyle name="標準 9 13 3 2 2" xfId="9907"/>
    <cellStyle name="標準 9 13 3 2 2 2" xfId="22722"/>
    <cellStyle name="標準 9 13 3 2 3" xfId="16315"/>
    <cellStyle name="標準 9 13 3 3" xfId="5651"/>
    <cellStyle name="標準 9 13 3 3 2" xfId="12064"/>
    <cellStyle name="標準 9 13 3 3 2 2" xfId="24879"/>
    <cellStyle name="標準 9 13 3 3 3" xfId="18472"/>
    <cellStyle name="標準 9 13 3 4" xfId="7882"/>
    <cellStyle name="標準 9 13 3 4 2" xfId="20697"/>
    <cellStyle name="標準 9 13 3 5" xfId="14290"/>
    <cellStyle name="標準 9 13 4" xfId="2465"/>
    <cellStyle name="標準 9 13 4 2" xfId="8888"/>
    <cellStyle name="標準 9 13 4 2 2" xfId="21703"/>
    <cellStyle name="標準 9 13 4 3" xfId="15296"/>
    <cellStyle name="標準 9 13 5" xfId="4629"/>
    <cellStyle name="標準 9 13 5 2" xfId="11042"/>
    <cellStyle name="標準 9 13 5 2 2" xfId="23857"/>
    <cellStyle name="標準 9 13 5 3" xfId="17450"/>
    <cellStyle name="標準 9 13 6" xfId="6944"/>
    <cellStyle name="標準 9 13 6 2" xfId="19759"/>
    <cellStyle name="標準 9 13 7" xfId="13352"/>
    <cellStyle name="標準 9 14" xfId="499"/>
    <cellStyle name="標準 9 14 2" xfId="1084"/>
    <cellStyle name="標準 9 14 2 2" xfId="2124"/>
    <cellStyle name="標準 9 14 2 2 2" xfId="4155"/>
    <cellStyle name="標準 9 14 2 2 2 2" xfId="10575"/>
    <cellStyle name="標準 9 14 2 2 2 2 2" xfId="23390"/>
    <cellStyle name="標準 9 14 2 2 2 3" xfId="16983"/>
    <cellStyle name="標準 9 14 2 2 3" xfId="6319"/>
    <cellStyle name="標準 9 14 2 2 3 2" xfId="12732"/>
    <cellStyle name="標準 9 14 2 2 3 2 2" xfId="25547"/>
    <cellStyle name="標準 9 14 2 2 3 3" xfId="19140"/>
    <cellStyle name="標準 9 14 2 2 4" xfId="8550"/>
    <cellStyle name="標準 9 14 2 2 4 2" xfId="21365"/>
    <cellStyle name="標準 9 14 2 2 5" xfId="14958"/>
    <cellStyle name="標準 9 14 2 3" xfId="3133"/>
    <cellStyle name="標準 9 14 2 3 2" xfId="9556"/>
    <cellStyle name="標準 9 14 2 3 2 2" xfId="22371"/>
    <cellStyle name="標準 9 14 2 3 3" xfId="15964"/>
    <cellStyle name="標準 9 14 2 4" xfId="5297"/>
    <cellStyle name="標準 9 14 2 4 2" xfId="11710"/>
    <cellStyle name="標準 9 14 2 4 2 2" xfId="24525"/>
    <cellStyle name="標準 9 14 2 4 3" xfId="18118"/>
    <cellStyle name="標準 9 14 2 5" xfId="7537"/>
    <cellStyle name="標準 9 14 2 5 2" xfId="20352"/>
    <cellStyle name="標準 9 14 2 6" xfId="13945"/>
    <cellStyle name="標準 9 14 3" xfId="1642"/>
    <cellStyle name="標準 9 14 3 2" xfId="3673"/>
    <cellStyle name="標準 9 14 3 2 2" xfId="10093"/>
    <cellStyle name="標準 9 14 3 2 2 2" xfId="22908"/>
    <cellStyle name="標準 9 14 3 2 3" xfId="16501"/>
    <cellStyle name="標準 9 14 3 3" xfId="5837"/>
    <cellStyle name="標準 9 14 3 3 2" xfId="12250"/>
    <cellStyle name="標準 9 14 3 3 2 2" xfId="25065"/>
    <cellStyle name="標準 9 14 3 3 3" xfId="18658"/>
    <cellStyle name="標準 9 14 3 4" xfId="8068"/>
    <cellStyle name="標準 9 14 3 4 2" xfId="20883"/>
    <cellStyle name="標準 9 14 3 5" xfId="14476"/>
    <cellStyle name="標準 9 14 4" xfId="2651"/>
    <cellStyle name="標準 9 14 4 2" xfId="9074"/>
    <cellStyle name="標準 9 14 4 2 2" xfId="21889"/>
    <cellStyle name="標準 9 14 4 3" xfId="15482"/>
    <cellStyle name="標準 9 14 5" xfId="4815"/>
    <cellStyle name="標準 9 14 5 2" xfId="11228"/>
    <cellStyle name="標準 9 14 5 2 2" xfId="24043"/>
    <cellStyle name="標準 9 14 5 3" xfId="17636"/>
    <cellStyle name="標準 9 14 6" xfId="6976"/>
    <cellStyle name="標準 9 14 6 2" xfId="19791"/>
    <cellStyle name="標準 9 14 7" xfId="13384"/>
    <cellStyle name="標準 9 15" xfId="451"/>
    <cellStyle name="標準 9 15 2" xfId="889"/>
    <cellStyle name="標準 9 15 2 2" xfId="1911"/>
    <cellStyle name="標準 9 15 2 2 2" xfId="3942"/>
    <cellStyle name="標準 9 15 2 2 2 2" xfId="10362"/>
    <cellStyle name="標準 9 15 2 2 2 2 2" xfId="23177"/>
    <cellStyle name="標準 9 15 2 2 2 3" xfId="16770"/>
    <cellStyle name="標準 9 15 2 2 3" xfId="6106"/>
    <cellStyle name="標準 9 15 2 2 3 2" xfId="12519"/>
    <cellStyle name="標準 9 15 2 2 3 2 2" xfId="25334"/>
    <cellStyle name="標準 9 15 2 2 3 3" xfId="18927"/>
    <cellStyle name="標準 9 15 2 2 4" xfId="8337"/>
    <cellStyle name="標準 9 15 2 2 4 2" xfId="21152"/>
    <cellStyle name="標準 9 15 2 2 5" xfId="14745"/>
    <cellStyle name="標準 9 15 2 3" xfId="2920"/>
    <cellStyle name="標準 9 15 2 3 2" xfId="9343"/>
    <cellStyle name="標準 9 15 2 3 2 2" xfId="22158"/>
    <cellStyle name="標準 9 15 2 3 3" xfId="15751"/>
    <cellStyle name="標準 9 15 2 4" xfId="5084"/>
    <cellStyle name="標準 9 15 2 4 2" xfId="11497"/>
    <cellStyle name="標準 9 15 2 4 2 2" xfId="24312"/>
    <cellStyle name="標準 9 15 2 4 3" xfId="17905"/>
    <cellStyle name="標準 9 15 2 5" xfId="7342"/>
    <cellStyle name="標準 9 15 2 5 2" xfId="20157"/>
    <cellStyle name="標準 9 15 2 6" xfId="13750"/>
    <cellStyle name="標準 9 15 3" xfId="1432"/>
    <cellStyle name="標準 9 15 3 2" xfId="3464"/>
    <cellStyle name="標準 9 15 3 2 2" xfId="9884"/>
    <cellStyle name="標準 9 15 3 2 2 2" xfId="22699"/>
    <cellStyle name="標準 9 15 3 2 3" xfId="16292"/>
    <cellStyle name="標準 9 15 3 3" xfId="5628"/>
    <cellStyle name="標準 9 15 3 3 2" xfId="12041"/>
    <cellStyle name="標準 9 15 3 3 2 2" xfId="24856"/>
    <cellStyle name="標準 9 15 3 3 3" xfId="18449"/>
    <cellStyle name="標準 9 15 3 4" xfId="7859"/>
    <cellStyle name="標準 9 15 3 4 2" xfId="20674"/>
    <cellStyle name="標準 9 15 3 5" xfId="14267"/>
    <cellStyle name="標準 9 15 4" xfId="2442"/>
    <cellStyle name="標準 9 15 4 2" xfId="8865"/>
    <cellStyle name="標準 9 15 4 2 2" xfId="21680"/>
    <cellStyle name="標準 9 15 4 3" xfId="15273"/>
    <cellStyle name="標準 9 15 5" xfId="4606"/>
    <cellStyle name="標準 9 15 5 2" xfId="11019"/>
    <cellStyle name="標準 9 15 5 2 2" xfId="23834"/>
    <cellStyle name="標準 9 15 5 3" xfId="17427"/>
    <cellStyle name="標準 9 15 6" xfId="6931"/>
    <cellStyle name="標準 9 15 6 2" xfId="19746"/>
    <cellStyle name="標準 9 15 7" xfId="13339"/>
    <cellStyle name="標準 9 16" xfId="816"/>
    <cellStyle name="標準 9 16 2" xfId="1276"/>
    <cellStyle name="標準 9 16 2 2" xfId="2316"/>
    <cellStyle name="標準 9 16 2 2 2" xfId="4347"/>
    <cellStyle name="標準 9 16 2 2 2 2" xfId="10767"/>
    <cellStyle name="標準 9 16 2 2 2 2 2" xfId="23582"/>
    <cellStyle name="標準 9 16 2 2 2 3" xfId="17175"/>
    <cellStyle name="標準 9 16 2 2 3" xfId="6511"/>
    <cellStyle name="標準 9 16 2 2 3 2" xfId="12924"/>
    <cellStyle name="標準 9 16 2 2 3 2 2" xfId="25739"/>
    <cellStyle name="標準 9 16 2 2 3 3" xfId="19332"/>
    <cellStyle name="標準 9 16 2 2 4" xfId="8742"/>
    <cellStyle name="標準 9 16 2 2 4 2" xfId="21557"/>
    <cellStyle name="標準 9 16 2 2 5" xfId="15150"/>
    <cellStyle name="標準 9 16 2 3" xfId="3325"/>
    <cellStyle name="標準 9 16 2 3 2" xfId="9748"/>
    <cellStyle name="標準 9 16 2 3 2 2" xfId="22563"/>
    <cellStyle name="標準 9 16 2 3 3" xfId="16156"/>
    <cellStyle name="標準 9 16 2 4" xfId="5489"/>
    <cellStyle name="標準 9 16 2 4 2" xfId="11902"/>
    <cellStyle name="標準 9 16 2 4 2 2" xfId="24717"/>
    <cellStyle name="標準 9 16 2 4 3" xfId="18310"/>
    <cellStyle name="標準 9 16 2 5" xfId="7729"/>
    <cellStyle name="標準 9 16 2 5 2" xfId="20544"/>
    <cellStyle name="標準 9 16 2 6" xfId="14137"/>
    <cellStyle name="標準 9 16 3" xfId="1834"/>
    <cellStyle name="標準 9 16 3 2" xfId="3865"/>
    <cellStyle name="標準 9 16 3 2 2" xfId="10285"/>
    <cellStyle name="標準 9 16 3 2 2 2" xfId="23100"/>
    <cellStyle name="標準 9 16 3 2 3" xfId="16693"/>
    <cellStyle name="標準 9 16 3 3" xfId="6029"/>
    <cellStyle name="標準 9 16 3 3 2" xfId="12442"/>
    <cellStyle name="標準 9 16 3 3 2 2" xfId="25257"/>
    <cellStyle name="標準 9 16 3 3 3" xfId="18850"/>
    <cellStyle name="標準 9 16 3 4" xfId="8260"/>
    <cellStyle name="標準 9 16 3 4 2" xfId="21075"/>
    <cellStyle name="標準 9 16 3 5" xfId="14668"/>
    <cellStyle name="標準 9 16 4" xfId="2843"/>
    <cellStyle name="標準 9 16 4 2" xfId="9266"/>
    <cellStyle name="標準 9 16 4 2 2" xfId="22081"/>
    <cellStyle name="標準 9 16 4 3" xfId="15674"/>
    <cellStyle name="標準 9 16 5" xfId="5007"/>
    <cellStyle name="標準 9 16 5 2" xfId="11420"/>
    <cellStyle name="標準 9 16 5 2 2" xfId="24235"/>
    <cellStyle name="標準 9 16 5 3" xfId="17828"/>
    <cellStyle name="標準 9 16 6" xfId="7269"/>
    <cellStyle name="標準 9 16 6 2" xfId="20084"/>
    <cellStyle name="標準 9 16 7" xfId="13677"/>
    <cellStyle name="標準 9 17" xfId="825"/>
    <cellStyle name="標準 9 17 2" xfId="1843"/>
    <cellStyle name="標準 9 17 2 2" xfId="3874"/>
    <cellStyle name="標準 9 17 2 2 2" xfId="10294"/>
    <cellStyle name="標準 9 17 2 2 2 2" xfId="23109"/>
    <cellStyle name="標準 9 17 2 2 3" xfId="16702"/>
    <cellStyle name="標準 9 17 2 3" xfId="6038"/>
    <cellStyle name="標準 9 17 2 3 2" xfId="12451"/>
    <cellStyle name="標準 9 17 2 3 2 2" xfId="25266"/>
    <cellStyle name="標準 9 17 2 3 3" xfId="18859"/>
    <cellStyle name="標準 9 17 2 4" xfId="8269"/>
    <cellStyle name="標準 9 17 2 4 2" xfId="21084"/>
    <cellStyle name="標準 9 17 2 5" xfId="14677"/>
    <cellStyle name="標準 9 17 3" xfId="2852"/>
    <cellStyle name="標準 9 17 3 2" xfId="9275"/>
    <cellStyle name="標準 9 17 3 2 2" xfId="22090"/>
    <cellStyle name="標準 9 17 3 3" xfId="15683"/>
    <cellStyle name="標準 9 17 4" xfId="5016"/>
    <cellStyle name="標準 9 17 4 2" xfId="11429"/>
    <cellStyle name="標準 9 17 4 2 2" xfId="24244"/>
    <cellStyle name="標準 9 17 4 3" xfId="17837"/>
    <cellStyle name="標準 9 17 5" xfId="7278"/>
    <cellStyle name="標準 9 17 5 2" xfId="20093"/>
    <cellStyle name="標準 9 17 6" xfId="13686"/>
    <cellStyle name="標準 9 18" xfId="716"/>
    <cellStyle name="標準 9 18 2" xfId="1389"/>
    <cellStyle name="標準 9 18 2 2" xfId="3421"/>
    <cellStyle name="標準 9 18 2 2 2" xfId="9841"/>
    <cellStyle name="標準 9 18 2 2 2 2" xfId="22656"/>
    <cellStyle name="標準 9 18 2 2 3" xfId="16249"/>
    <cellStyle name="標準 9 18 2 3" xfId="5585"/>
    <cellStyle name="標準 9 18 2 3 2" xfId="11998"/>
    <cellStyle name="標準 9 18 2 3 2 2" xfId="24813"/>
    <cellStyle name="標準 9 18 2 3 3" xfId="18406"/>
    <cellStyle name="標準 9 18 2 4" xfId="7816"/>
    <cellStyle name="標準 9 18 2 4 2" xfId="20631"/>
    <cellStyle name="標準 9 18 2 5" xfId="14224"/>
    <cellStyle name="標準 9 18 3" xfId="2399"/>
    <cellStyle name="標準 9 18 3 2" xfId="8822"/>
    <cellStyle name="標準 9 18 3 2 2" xfId="21637"/>
    <cellStyle name="標準 9 18 3 3" xfId="15230"/>
    <cellStyle name="標準 9 18 4" xfId="4563"/>
    <cellStyle name="標準 9 18 4 2" xfId="10976"/>
    <cellStyle name="標準 9 18 4 2 2" xfId="23791"/>
    <cellStyle name="標準 9 18 4 3" xfId="17384"/>
    <cellStyle name="標準 9 18 5" xfId="7173"/>
    <cellStyle name="標準 9 18 5 2" xfId="19988"/>
    <cellStyle name="標準 9 18 6" xfId="13581"/>
    <cellStyle name="標準 9 19" xfId="1362"/>
    <cellStyle name="標準 9 19 2" xfId="3392"/>
    <cellStyle name="標準 9 19 2 2" xfId="5553"/>
    <cellStyle name="標準 9 19 2 2 2" xfId="11966"/>
    <cellStyle name="標準 9 19 2 2 2 2" xfId="24781"/>
    <cellStyle name="標準 9 19 2 2 3" xfId="18374"/>
    <cellStyle name="標準 9 19 2 3" xfId="9812"/>
    <cellStyle name="標準 9 19 2 3 2" xfId="22627"/>
    <cellStyle name="標準 9 19 2 4" xfId="16220"/>
    <cellStyle name="標準 9 19 3" xfId="2369"/>
    <cellStyle name="標準 9 19 3 2" xfId="8792"/>
    <cellStyle name="標準 9 19 3 2 2" xfId="21607"/>
    <cellStyle name="標準 9 19 3 3" xfId="15200"/>
    <cellStyle name="標準 9 19 4" xfId="4531"/>
    <cellStyle name="標準 9 19 4 2" xfId="10944"/>
    <cellStyle name="標準 9 19 4 2 2" xfId="23759"/>
    <cellStyle name="標準 9 19 4 3" xfId="17352"/>
    <cellStyle name="標準 9 19 5" xfId="7789"/>
    <cellStyle name="標準 9 19 5 2" xfId="20604"/>
    <cellStyle name="標準 9 19 6" xfId="14197"/>
    <cellStyle name="標準 9 2" xfId="50"/>
    <cellStyle name="標準 9 2 10" xfId="671"/>
    <cellStyle name="標準 9 2 10 2" xfId="7133"/>
    <cellStyle name="標準 9 2 10 2 2" xfId="19948"/>
    <cellStyle name="標準 9 2 10 3" xfId="13541"/>
    <cellStyle name="標準 9 2 11" xfId="6524"/>
    <cellStyle name="標準 9 2 11 2" xfId="12937"/>
    <cellStyle name="標準 9 2 11 2 2" xfId="25752"/>
    <cellStyle name="標準 9 2 11 3" xfId="19345"/>
    <cellStyle name="標準 9 2 12" xfId="641"/>
    <cellStyle name="標準 9 2 12 2" xfId="7117"/>
    <cellStyle name="標準 9 2 12 2 2" xfId="19932"/>
    <cellStyle name="標準 9 2 12 3" xfId="13525"/>
    <cellStyle name="標準 9 2 13" xfId="653"/>
    <cellStyle name="標準 9 2 13 2" xfId="7124"/>
    <cellStyle name="標準 9 2 13 2 2" xfId="19939"/>
    <cellStyle name="標準 9 2 13 3" xfId="13532"/>
    <cellStyle name="標準 9 2 14" xfId="444"/>
    <cellStyle name="標準 9 2 15" xfId="111"/>
    <cellStyle name="標準 9 2 15 2" xfId="6662"/>
    <cellStyle name="標準 9 2 15 2 2" xfId="19477"/>
    <cellStyle name="標準 9 2 15 3" xfId="13070"/>
    <cellStyle name="標準 9 2 16" xfId="6639"/>
    <cellStyle name="標準 9 2 16 2" xfId="19455"/>
    <cellStyle name="標準 9 2 17" xfId="13061"/>
    <cellStyle name="標準 9 2 2" xfId="179"/>
    <cellStyle name="標準 9 2 2 2" xfId="273"/>
    <cellStyle name="標準 9 2 2 2 2" xfId="3402"/>
    <cellStyle name="標準 9 2 2 2 2 2" xfId="9822"/>
    <cellStyle name="標準 9 2 2 2 2 2 2" xfId="22637"/>
    <cellStyle name="標準 9 2 2 2 2 3" xfId="16230"/>
    <cellStyle name="標準 9 2 2 2 3" xfId="5566"/>
    <cellStyle name="標準 9 2 2 2 3 2" xfId="11979"/>
    <cellStyle name="標準 9 2 2 2 3 2 2" xfId="24794"/>
    <cellStyle name="標準 9 2 2 2 3 3" xfId="18387"/>
    <cellStyle name="標準 9 2 2 2 4" xfId="6620"/>
    <cellStyle name="標準 9 2 2 2 4 2" xfId="13031"/>
    <cellStyle name="標準 9 2 2 2 4 2 2" xfId="25846"/>
    <cellStyle name="標準 9 2 2 2 4 3" xfId="19439"/>
    <cellStyle name="標準 9 2 2 2 5" xfId="6773"/>
    <cellStyle name="標準 9 2 2 2 5 2" xfId="19588"/>
    <cellStyle name="標準 9 2 2 2 6" xfId="13181"/>
    <cellStyle name="標準 9 2 2 3" xfId="364"/>
    <cellStyle name="標準 9 2 2 3 2" xfId="6855"/>
    <cellStyle name="標準 9 2 2 3 2 2" xfId="19670"/>
    <cellStyle name="標準 9 2 2 3 3" xfId="13263"/>
    <cellStyle name="標準 9 2 2 4" xfId="4544"/>
    <cellStyle name="標準 9 2 2 4 2" xfId="10957"/>
    <cellStyle name="標準 9 2 2 4 2 2" xfId="23772"/>
    <cellStyle name="標準 9 2 2 4 3" xfId="17365"/>
    <cellStyle name="標準 9 2 2 5" xfId="692"/>
    <cellStyle name="標準 9 2 2 5 2" xfId="7152"/>
    <cellStyle name="標準 9 2 2 5 2 2" xfId="19967"/>
    <cellStyle name="標準 9 2 2 5 3" xfId="13560"/>
    <cellStyle name="標準 9 2 2 6" xfId="6551"/>
    <cellStyle name="標準 9 2 2 6 2" xfId="12964"/>
    <cellStyle name="標準 9 2 2 6 2 2" xfId="25779"/>
    <cellStyle name="標準 9 2 2 6 3" xfId="19372"/>
    <cellStyle name="標準 9 2 2 7" xfId="6592"/>
    <cellStyle name="標準 9 2 2 7 2" xfId="13004"/>
    <cellStyle name="標準 9 2 2 7 2 2" xfId="25819"/>
    <cellStyle name="標準 9 2 2 7 3" xfId="19412"/>
    <cellStyle name="標準 9 2 2 8" xfId="6699"/>
    <cellStyle name="標準 9 2 2 8 2" xfId="19514"/>
    <cellStyle name="標準 9 2 2 9" xfId="13107"/>
    <cellStyle name="標準 9 2 3" xfId="199"/>
    <cellStyle name="標準 9 2 3 2" xfId="289"/>
    <cellStyle name="標準 9 2 3 2 2" xfId="6788"/>
    <cellStyle name="標準 9 2 3 2 2 2" xfId="19603"/>
    <cellStyle name="標準 9 2 3 2 3" xfId="13196"/>
    <cellStyle name="標準 9 2 3 3" xfId="718"/>
    <cellStyle name="標準 9 2 3 4" xfId="6711"/>
    <cellStyle name="標準 9 2 3 4 2" xfId="19526"/>
    <cellStyle name="標準 9 2 3 5" xfId="13119"/>
    <cellStyle name="標準 9 2 4" xfId="208"/>
    <cellStyle name="標準 9 2 4 2" xfId="300"/>
    <cellStyle name="標準 9 2 4 2 2" xfId="5557"/>
    <cellStyle name="標準 9 2 4 2 2 2" xfId="11970"/>
    <cellStyle name="標準 9 2 4 2 2 2 2" xfId="24785"/>
    <cellStyle name="標準 9 2 4 2 2 3" xfId="18378"/>
    <cellStyle name="標準 9 2 4 2 3" xfId="6791"/>
    <cellStyle name="標準 9 2 4 2 3 2" xfId="19606"/>
    <cellStyle name="標準 9 2 4 2 4" xfId="13199"/>
    <cellStyle name="標準 9 2 4 3" xfId="2373"/>
    <cellStyle name="標準 9 2 4 3 2" xfId="8796"/>
    <cellStyle name="標準 9 2 4 3 2 2" xfId="21611"/>
    <cellStyle name="標準 9 2 4 3 3" xfId="15204"/>
    <cellStyle name="標準 9 2 4 4" xfId="4535"/>
    <cellStyle name="標準 9 2 4 4 2" xfId="10948"/>
    <cellStyle name="標準 9 2 4 4 2 2" xfId="23763"/>
    <cellStyle name="標準 9 2 4 4 3" xfId="17356"/>
    <cellStyle name="標準 9 2 4 5" xfId="6714"/>
    <cellStyle name="標準 9 2 4 5 2" xfId="19529"/>
    <cellStyle name="標準 9 2 4 6" xfId="13122"/>
    <cellStyle name="標準 9 2 5" xfId="264"/>
    <cellStyle name="標準 9 2 5 2" xfId="1355"/>
    <cellStyle name="標準 9 2 5 3" xfId="6764"/>
    <cellStyle name="標準 9 2 5 3 2" xfId="19579"/>
    <cellStyle name="標準 9 2 5 4" xfId="13172"/>
    <cellStyle name="標準 9 2 6" xfId="337"/>
    <cellStyle name="標準 9 2 6 2" xfId="1330"/>
    <cellStyle name="標準 9 2 6 3" xfId="6828"/>
    <cellStyle name="標準 9 2 6 3 2" xfId="19643"/>
    <cellStyle name="標準 9 2 6 4" xfId="13236"/>
    <cellStyle name="標準 9 2 7" xfId="116"/>
    <cellStyle name="標準 9 2 7 2" xfId="3339"/>
    <cellStyle name="標準 9 2 7 2 2" xfId="9762"/>
    <cellStyle name="標準 9 2 7 2 2 2" xfId="22577"/>
    <cellStyle name="標準 9 2 7 2 3" xfId="16170"/>
    <cellStyle name="標準 9 2 7 3" xfId="4493"/>
    <cellStyle name="標準 9 2 7 3 2" xfId="10906"/>
    <cellStyle name="標準 9 2 7 3 2 2" xfId="23721"/>
    <cellStyle name="標準 9 2 7 3 3" xfId="17314"/>
    <cellStyle name="標準 9 2 7 4" xfId="6666"/>
    <cellStyle name="標準 9 2 7 4 2" xfId="19481"/>
    <cellStyle name="標準 9 2 7 5" xfId="13074"/>
    <cellStyle name="標準 9 2 8" xfId="693"/>
    <cellStyle name="標準 9 2 8 2" xfId="4361"/>
    <cellStyle name="標準 9 2 8 2 2" xfId="10775"/>
    <cellStyle name="標準 9 2 8 2 2 2" xfId="23590"/>
    <cellStyle name="標準 9 2 8 2 3" xfId="17183"/>
    <cellStyle name="標準 9 2 8 3" xfId="5503"/>
    <cellStyle name="標準 9 2 8 3 2" xfId="11916"/>
    <cellStyle name="標準 9 2 8 3 2 2" xfId="24731"/>
    <cellStyle name="標準 9 2 8 3 3" xfId="18324"/>
    <cellStyle name="標準 9 2 8 4" xfId="7153"/>
    <cellStyle name="標準 9 2 8 4 2" xfId="19968"/>
    <cellStyle name="標準 9 2 8 5" xfId="13561"/>
    <cellStyle name="標準 9 2 9" xfId="4459"/>
    <cellStyle name="標準 9 2 9 2" xfId="10873"/>
    <cellStyle name="標準 9 2 9 2 2" xfId="23688"/>
    <cellStyle name="標準 9 2 9 3" xfId="17281"/>
    <cellStyle name="標準 9 20" xfId="1341"/>
    <cellStyle name="標準 9 20 2" xfId="3378"/>
    <cellStyle name="標準 9 20 2 2" xfId="5539"/>
    <cellStyle name="標準 9 20 2 2 2" xfId="11952"/>
    <cellStyle name="標準 9 20 2 2 2 2" xfId="24767"/>
    <cellStyle name="標準 9 20 2 2 3" xfId="18360"/>
    <cellStyle name="標準 9 20 2 3" xfId="9798"/>
    <cellStyle name="標準 9 20 2 3 2" xfId="22613"/>
    <cellStyle name="標準 9 20 2 4" xfId="16206"/>
    <cellStyle name="標準 9 20 3" xfId="2355"/>
    <cellStyle name="標準 9 20 3 2" xfId="8778"/>
    <cellStyle name="標準 9 20 3 2 2" xfId="21593"/>
    <cellStyle name="標準 9 20 3 3" xfId="15186"/>
    <cellStyle name="標準 9 20 4" xfId="4517"/>
    <cellStyle name="標準 9 20 4 2" xfId="10930"/>
    <cellStyle name="標準 9 20 4 2 2" xfId="23745"/>
    <cellStyle name="標準 9 20 4 3" xfId="17338"/>
    <cellStyle name="標準 9 20 5" xfId="7776"/>
    <cellStyle name="標準 9 20 5 2" xfId="20591"/>
    <cellStyle name="標準 9 20 6" xfId="14184"/>
    <cellStyle name="標準 9 21" xfId="1332"/>
    <cellStyle name="標準 9 21 2" xfId="3371"/>
    <cellStyle name="標準 9 21 2 2" xfId="5532"/>
    <cellStyle name="標準 9 21 2 2 2" xfId="11945"/>
    <cellStyle name="標準 9 21 2 2 2 2" xfId="24760"/>
    <cellStyle name="標準 9 21 2 2 3" xfId="18353"/>
    <cellStyle name="標準 9 21 2 3" xfId="9791"/>
    <cellStyle name="標準 9 21 2 3 2" xfId="22606"/>
    <cellStyle name="標準 9 21 2 4" xfId="16199"/>
    <cellStyle name="標準 9 21 3" xfId="4510"/>
    <cellStyle name="標準 9 21 3 2" xfId="10923"/>
    <cellStyle name="標準 9 21 3 2 2" xfId="23738"/>
    <cellStyle name="標準 9 21 3 3" xfId="17331"/>
    <cellStyle name="標準 9 21 4" xfId="7769"/>
    <cellStyle name="標準 9 21 4 2" xfId="20584"/>
    <cellStyle name="標準 9 21 5" xfId="14177"/>
    <cellStyle name="標準 9 22" xfId="1287"/>
    <cellStyle name="標準 9 22 2" xfId="3335"/>
    <cellStyle name="標準 9 22 2 2" xfId="9758"/>
    <cellStyle name="標準 9 22 2 2 2" xfId="22573"/>
    <cellStyle name="標準 9 22 2 3" xfId="16166"/>
    <cellStyle name="標準 9 22 3" xfId="4489"/>
    <cellStyle name="標準 9 22 3 2" xfId="10902"/>
    <cellStyle name="標準 9 22 3 2 2" xfId="23717"/>
    <cellStyle name="標準 9 22 3 3" xfId="17310"/>
    <cellStyle name="標準 9 22 4" xfId="7739"/>
    <cellStyle name="標準 9 22 4 2" xfId="20554"/>
    <cellStyle name="標準 9 22 5" xfId="14147"/>
    <cellStyle name="標準 9 23" xfId="704"/>
    <cellStyle name="標準 9 23 2" xfId="4368"/>
    <cellStyle name="標準 9 23 2 2" xfId="10782"/>
    <cellStyle name="標準 9 23 2 2 2" xfId="23597"/>
    <cellStyle name="標準 9 23 2 3" xfId="17190"/>
    <cellStyle name="標準 9 23 3" xfId="5499"/>
    <cellStyle name="標準 9 23 3 2" xfId="11912"/>
    <cellStyle name="標準 9 23 3 2 2" xfId="24727"/>
    <cellStyle name="標準 9 23 3 3" xfId="18320"/>
    <cellStyle name="標準 9 23 4" xfId="7163"/>
    <cellStyle name="標準 9 23 4 2" xfId="19978"/>
    <cellStyle name="標準 9 23 5" xfId="13571"/>
    <cellStyle name="標準 9 24" xfId="2325"/>
    <cellStyle name="標準 9 24 2" xfId="8751"/>
    <cellStyle name="標準 9 24 2 2" xfId="21566"/>
    <cellStyle name="標準 9 24 3" xfId="15159"/>
    <cellStyle name="標準 9 25" xfId="4354"/>
    <cellStyle name="標準 9 26" xfId="4455"/>
    <cellStyle name="標準 9 26 2" xfId="10869"/>
    <cellStyle name="標準 9 26 2 2" xfId="23684"/>
    <cellStyle name="標準 9 26 3" xfId="17277"/>
    <cellStyle name="標準 9 27" xfId="667"/>
    <cellStyle name="標準 9 27 2" xfId="7129"/>
    <cellStyle name="標準 9 27 2 2" xfId="19944"/>
    <cellStyle name="標準 9 27 3" xfId="13537"/>
    <cellStyle name="標準 9 28" xfId="6520"/>
    <cellStyle name="標準 9 28 2" xfId="12933"/>
    <cellStyle name="標準 9 28 2 2" xfId="25748"/>
    <cellStyle name="標準 9 28 3" xfId="19341"/>
    <cellStyle name="標準 9 29" xfId="640"/>
    <cellStyle name="標準 9 29 2" xfId="7116"/>
    <cellStyle name="標準 9 29 2 2" xfId="19931"/>
    <cellStyle name="標準 9 29 3" xfId="13524"/>
    <cellStyle name="標準 9 3" xfId="128"/>
    <cellStyle name="標準 9 3 10" xfId="857"/>
    <cellStyle name="標準 9 3 10 2" xfId="1875"/>
    <cellStyle name="標準 9 3 10 2 2" xfId="3906"/>
    <cellStyle name="標準 9 3 10 2 2 2" xfId="10326"/>
    <cellStyle name="標準 9 3 10 2 2 2 2" xfId="23141"/>
    <cellStyle name="標準 9 3 10 2 2 3" xfId="16734"/>
    <cellStyle name="標準 9 3 10 2 3" xfId="6070"/>
    <cellStyle name="標準 9 3 10 2 3 2" xfId="12483"/>
    <cellStyle name="標準 9 3 10 2 3 2 2" xfId="25298"/>
    <cellStyle name="標準 9 3 10 2 3 3" xfId="18891"/>
    <cellStyle name="標準 9 3 10 2 4" xfId="8301"/>
    <cellStyle name="標準 9 3 10 2 4 2" xfId="21116"/>
    <cellStyle name="標準 9 3 10 2 5" xfId="14709"/>
    <cellStyle name="標準 9 3 10 3" xfId="2884"/>
    <cellStyle name="標準 9 3 10 3 2" xfId="9307"/>
    <cellStyle name="標準 9 3 10 3 2 2" xfId="22122"/>
    <cellStyle name="標準 9 3 10 3 3" xfId="15715"/>
    <cellStyle name="標準 9 3 10 4" xfId="5048"/>
    <cellStyle name="標準 9 3 10 4 2" xfId="11461"/>
    <cellStyle name="標準 9 3 10 4 2 2" xfId="24276"/>
    <cellStyle name="標準 9 3 10 4 3" xfId="17869"/>
    <cellStyle name="標準 9 3 10 5" xfId="7310"/>
    <cellStyle name="標準 9 3 10 5 2" xfId="20125"/>
    <cellStyle name="標準 9 3 10 6" xfId="13718"/>
    <cellStyle name="標準 9 3 11" xfId="728"/>
    <cellStyle name="標準 9 3 11 2" xfId="1401"/>
    <cellStyle name="標準 9 3 11 2 2" xfId="3433"/>
    <cellStyle name="標準 9 3 11 2 2 2" xfId="9853"/>
    <cellStyle name="標準 9 3 11 2 2 2 2" xfId="22668"/>
    <cellStyle name="標準 9 3 11 2 2 3" xfId="16261"/>
    <cellStyle name="標準 9 3 11 2 3" xfId="5597"/>
    <cellStyle name="標準 9 3 11 2 3 2" xfId="12010"/>
    <cellStyle name="標準 9 3 11 2 3 2 2" xfId="24825"/>
    <cellStyle name="標準 9 3 11 2 3 3" xfId="18418"/>
    <cellStyle name="標準 9 3 11 2 4" xfId="7828"/>
    <cellStyle name="標準 9 3 11 2 4 2" xfId="20643"/>
    <cellStyle name="標準 9 3 11 2 5" xfId="14236"/>
    <cellStyle name="標準 9 3 11 3" xfId="2411"/>
    <cellStyle name="標準 9 3 11 3 2" xfId="8834"/>
    <cellStyle name="標準 9 3 11 3 2 2" xfId="21649"/>
    <cellStyle name="標準 9 3 11 3 3" xfId="15242"/>
    <cellStyle name="標準 9 3 11 4" xfId="4575"/>
    <cellStyle name="標準 9 3 11 4 2" xfId="10988"/>
    <cellStyle name="標準 9 3 11 4 2 2" xfId="23803"/>
    <cellStyle name="標準 9 3 11 4 3" xfId="17396"/>
    <cellStyle name="標準 9 3 11 5" xfId="7182"/>
    <cellStyle name="標準 9 3 11 5 2" xfId="19997"/>
    <cellStyle name="標準 9 3 11 6" xfId="13590"/>
    <cellStyle name="標準 9 3 12" xfId="1368"/>
    <cellStyle name="標準 9 3 12 2" xfId="3398"/>
    <cellStyle name="標準 9 3 12 2 2" xfId="5562"/>
    <cellStyle name="標準 9 3 12 2 2 2" xfId="11975"/>
    <cellStyle name="標準 9 3 12 2 2 2 2" xfId="24790"/>
    <cellStyle name="標準 9 3 12 2 2 3" xfId="18383"/>
    <cellStyle name="標準 9 3 12 2 3" xfId="9818"/>
    <cellStyle name="標準 9 3 12 2 3 2" xfId="22633"/>
    <cellStyle name="標準 9 3 12 2 4" xfId="16226"/>
    <cellStyle name="標準 9 3 12 3" xfId="2378"/>
    <cellStyle name="標準 9 3 12 3 2" xfId="8801"/>
    <cellStyle name="標準 9 3 12 3 2 2" xfId="21616"/>
    <cellStyle name="標準 9 3 12 3 3" xfId="15209"/>
    <cellStyle name="標準 9 3 12 4" xfId="4540"/>
    <cellStyle name="標準 9 3 12 4 2" xfId="10953"/>
    <cellStyle name="標準 9 3 12 4 2 2" xfId="23768"/>
    <cellStyle name="標準 9 3 12 4 3" xfId="17361"/>
    <cellStyle name="標準 9 3 12 5" xfId="7795"/>
    <cellStyle name="標準 9 3 12 5 2" xfId="20610"/>
    <cellStyle name="標準 9 3 12 6" xfId="14203"/>
    <cellStyle name="標準 9 3 13" xfId="1292"/>
    <cellStyle name="標準 9 3 14" xfId="696"/>
    <cellStyle name="標準 9 3 14 2" xfId="4364"/>
    <cellStyle name="標準 9 3 14 2 2" xfId="10778"/>
    <cellStyle name="標準 9 3 14 2 2 2" xfId="23593"/>
    <cellStyle name="標準 9 3 14 2 3" xfId="17186"/>
    <cellStyle name="標準 9 3 14 3" xfId="7156"/>
    <cellStyle name="標準 9 3 14 3 2" xfId="19971"/>
    <cellStyle name="標準 9 3 14 4" xfId="13564"/>
    <cellStyle name="標準 9 3 15" xfId="4359"/>
    <cellStyle name="標準 9 3 16" xfId="661"/>
    <cellStyle name="標準 9 3 17" xfId="169"/>
    <cellStyle name="標準 9 3 17 2" xfId="6690"/>
    <cellStyle name="標準 9 3 17 2 2" xfId="19505"/>
    <cellStyle name="標準 9 3 17 3" xfId="13098"/>
    <cellStyle name="標準 9 3 2" xfId="434"/>
    <cellStyle name="標準 9 3 2 2" xfId="611"/>
    <cellStyle name="標準 9 3 2 2 2" xfId="1213"/>
    <cellStyle name="標準 9 3 2 2 2 2" xfId="2253"/>
    <cellStyle name="標準 9 3 2 2 2 2 2" xfId="4284"/>
    <cellStyle name="標準 9 3 2 2 2 2 2 2" xfId="10704"/>
    <cellStyle name="標準 9 3 2 2 2 2 2 2 2" xfId="23519"/>
    <cellStyle name="標準 9 3 2 2 2 2 2 3" xfId="17112"/>
    <cellStyle name="標準 9 3 2 2 2 2 3" xfId="6448"/>
    <cellStyle name="標準 9 3 2 2 2 2 3 2" xfId="12861"/>
    <cellStyle name="標準 9 3 2 2 2 2 3 2 2" xfId="25676"/>
    <cellStyle name="標準 9 3 2 2 2 2 3 3" xfId="19269"/>
    <cellStyle name="標準 9 3 2 2 2 2 4" xfId="8679"/>
    <cellStyle name="標準 9 3 2 2 2 2 4 2" xfId="21494"/>
    <cellStyle name="標準 9 3 2 2 2 2 5" xfId="15087"/>
    <cellStyle name="標準 9 3 2 2 2 3" xfId="3262"/>
    <cellStyle name="標準 9 3 2 2 2 3 2" xfId="9685"/>
    <cellStyle name="標準 9 3 2 2 2 3 2 2" xfId="22500"/>
    <cellStyle name="標準 9 3 2 2 2 3 3" xfId="16093"/>
    <cellStyle name="標準 9 3 2 2 2 4" xfId="5426"/>
    <cellStyle name="標準 9 3 2 2 2 4 2" xfId="11839"/>
    <cellStyle name="標準 9 3 2 2 2 4 2 2" xfId="24654"/>
    <cellStyle name="標準 9 3 2 2 2 4 3" xfId="18247"/>
    <cellStyle name="標準 9 3 2 2 2 5" xfId="7666"/>
    <cellStyle name="標準 9 3 2 2 2 5 2" xfId="20481"/>
    <cellStyle name="標準 9 3 2 2 2 6" xfId="14074"/>
    <cellStyle name="標準 9 3 2 2 3" xfId="1771"/>
    <cellStyle name="標準 9 3 2 2 3 2" xfId="3802"/>
    <cellStyle name="標準 9 3 2 2 3 2 2" xfId="10222"/>
    <cellStyle name="標準 9 3 2 2 3 2 2 2" xfId="23037"/>
    <cellStyle name="標準 9 3 2 2 3 2 3" xfId="16630"/>
    <cellStyle name="標準 9 3 2 2 3 3" xfId="5966"/>
    <cellStyle name="標準 9 3 2 2 3 3 2" xfId="12379"/>
    <cellStyle name="標準 9 3 2 2 3 3 2 2" xfId="25194"/>
    <cellStyle name="標準 9 3 2 2 3 3 3" xfId="18787"/>
    <cellStyle name="標準 9 3 2 2 3 4" xfId="8197"/>
    <cellStyle name="標準 9 3 2 2 3 4 2" xfId="21012"/>
    <cellStyle name="標準 9 3 2 2 3 5" xfId="14605"/>
    <cellStyle name="標準 9 3 2 2 4" xfId="2780"/>
    <cellStyle name="標準 9 3 2 2 4 2" xfId="9203"/>
    <cellStyle name="標準 9 3 2 2 4 2 2" xfId="22018"/>
    <cellStyle name="標準 9 3 2 2 4 3" xfId="15611"/>
    <cellStyle name="標準 9 3 2 2 5" xfId="4944"/>
    <cellStyle name="標準 9 3 2 2 5 2" xfId="11357"/>
    <cellStyle name="標準 9 3 2 2 5 2 2" xfId="24172"/>
    <cellStyle name="標準 9 3 2 2 5 3" xfId="17765"/>
    <cellStyle name="標準 9 3 2 2 6" xfId="6626"/>
    <cellStyle name="標準 9 3 2 2 6 2" xfId="13037"/>
    <cellStyle name="標準 9 3 2 2 6 2 2" xfId="25852"/>
    <cellStyle name="標準 9 3 2 2 6 3" xfId="19445"/>
    <cellStyle name="標準 9 3 2 2 7" xfId="7088"/>
    <cellStyle name="標準 9 3 2 2 7 2" xfId="19903"/>
    <cellStyle name="標準 9 3 2 2 8" xfId="13496"/>
    <cellStyle name="標準 9 3 2 3" xfId="1033"/>
    <cellStyle name="標準 9 3 2 3 2" xfId="2065"/>
    <cellStyle name="標準 9 3 2 3 2 2" xfId="4096"/>
    <cellStyle name="標準 9 3 2 3 2 2 2" xfId="10516"/>
    <cellStyle name="標準 9 3 2 3 2 2 2 2" xfId="23331"/>
    <cellStyle name="標準 9 3 2 3 2 2 3" xfId="16924"/>
    <cellStyle name="標準 9 3 2 3 2 3" xfId="6260"/>
    <cellStyle name="標準 9 3 2 3 2 3 2" xfId="12673"/>
    <cellStyle name="標準 9 3 2 3 2 3 2 2" xfId="25488"/>
    <cellStyle name="標準 9 3 2 3 2 3 3" xfId="19081"/>
    <cellStyle name="標準 9 3 2 3 2 4" xfId="8491"/>
    <cellStyle name="標準 9 3 2 3 2 4 2" xfId="21306"/>
    <cellStyle name="標準 9 3 2 3 2 5" xfId="14899"/>
    <cellStyle name="標準 9 3 2 3 3" xfId="3074"/>
    <cellStyle name="標準 9 3 2 3 3 2" xfId="9497"/>
    <cellStyle name="標準 9 3 2 3 3 2 2" xfId="22312"/>
    <cellStyle name="標準 9 3 2 3 3 3" xfId="15905"/>
    <cellStyle name="標準 9 3 2 3 4" xfId="5238"/>
    <cellStyle name="標準 9 3 2 3 4 2" xfId="11651"/>
    <cellStyle name="標準 9 3 2 3 4 2 2" xfId="24466"/>
    <cellStyle name="標準 9 3 2 3 4 3" xfId="18059"/>
    <cellStyle name="標準 9 3 2 3 5" xfId="7486"/>
    <cellStyle name="標準 9 3 2 3 5 2" xfId="20301"/>
    <cellStyle name="標準 9 3 2 3 6" xfId="13894"/>
    <cellStyle name="標準 9 3 2 4" xfId="1586"/>
    <cellStyle name="標準 9 3 2 4 2" xfId="3617"/>
    <cellStyle name="標準 9 3 2 4 2 2" xfId="10037"/>
    <cellStyle name="標準 9 3 2 4 2 2 2" xfId="22852"/>
    <cellStyle name="標準 9 3 2 4 2 3" xfId="16445"/>
    <cellStyle name="標準 9 3 2 4 3" xfId="5781"/>
    <cellStyle name="標準 9 3 2 4 3 2" xfId="12194"/>
    <cellStyle name="標準 9 3 2 4 3 2 2" xfId="25009"/>
    <cellStyle name="標準 9 3 2 4 3 3" xfId="18602"/>
    <cellStyle name="標準 9 3 2 4 4" xfId="8012"/>
    <cellStyle name="標準 9 3 2 4 4 2" xfId="20827"/>
    <cellStyle name="標準 9 3 2 4 5" xfId="14420"/>
    <cellStyle name="標準 9 3 2 5" xfId="2595"/>
    <cellStyle name="標準 9 3 2 5 2" xfId="9018"/>
    <cellStyle name="標準 9 3 2 5 2 2" xfId="21833"/>
    <cellStyle name="標準 9 3 2 5 3" xfId="15426"/>
    <cellStyle name="標準 9 3 2 6" xfId="4759"/>
    <cellStyle name="標準 9 3 2 6 2" xfId="11172"/>
    <cellStyle name="標準 9 3 2 6 2 2" xfId="23987"/>
    <cellStyle name="標準 9 3 2 6 3" xfId="17580"/>
    <cellStyle name="標準 9 3 2 7" xfId="6598"/>
    <cellStyle name="標準 9 3 2 7 2" xfId="13010"/>
    <cellStyle name="標準 9 3 2 7 2 2" xfId="25825"/>
    <cellStyle name="標準 9 3 2 7 3" xfId="19418"/>
    <cellStyle name="標準 9 3 2 8" xfId="6917"/>
    <cellStyle name="標準 9 3 2 8 2" xfId="19732"/>
    <cellStyle name="標準 9 3 2 9" xfId="13325"/>
    <cellStyle name="標準 9 3 3" xfId="417"/>
    <cellStyle name="標準 9 3 3 2" xfId="631"/>
    <cellStyle name="標準 9 3 3 2 2" xfId="1243"/>
    <cellStyle name="標準 9 3 3 2 2 2" xfId="2283"/>
    <cellStyle name="標準 9 3 3 2 2 2 2" xfId="4314"/>
    <cellStyle name="標準 9 3 3 2 2 2 2 2" xfId="10734"/>
    <cellStyle name="標準 9 3 3 2 2 2 2 2 2" xfId="23549"/>
    <cellStyle name="標準 9 3 3 2 2 2 2 3" xfId="17142"/>
    <cellStyle name="標準 9 3 3 2 2 2 3" xfId="6478"/>
    <cellStyle name="標準 9 3 3 2 2 2 3 2" xfId="12891"/>
    <cellStyle name="標準 9 3 3 2 2 2 3 2 2" xfId="25706"/>
    <cellStyle name="標準 9 3 3 2 2 2 3 3" xfId="19299"/>
    <cellStyle name="標準 9 3 3 2 2 2 4" xfId="8709"/>
    <cellStyle name="標準 9 3 3 2 2 2 4 2" xfId="21524"/>
    <cellStyle name="標準 9 3 3 2 2 2 5" xfId="15117"/>
    <cellStyle name="標準 9 3 3 2 2 3" xfId="3292"/>
    <cellStyle name="標準 9 3 3 2 2 3 2" xfId="9715"/>
    <cellStyle name="標準 9 3 3 2 2 3 2 2" xfId="22530"/>
    <cellStyle name="標準 9 3 3 2 2 3 3" xfId="16123"/>
    <cellStyle name="標準 9 3 3 2 2 4" xfId="5456"/>
    <cellStyle name="標準 9 3 3 2 2 4 2" xfId="11869"/>
    <cellStyle name="標準 9 3 3 2 2 4 2 2" xfId="24684"/>
    <cellStyle name="標準 9 3 3 2 2 4 3" xfId="18277"/>
    <cellStyle name="標準 9 3 3 2 2 5" xfId="7696"/>
    <cellStyle name="標準 9 3 3 2 2 5 2" xfId="20511"/>
    <cellStyle name="標準 9 3 3 2 2 6" xfId="14104"/>
    <cellStyle name="標準 9 3 3 2 3" xfId="1801"/>
    <cellStyle name="標準 9 3 3 2 3 2" xfId="3832"/>
    <cellStyle name="標準 9 3 3 2 3 2 2" xfId="10252"/>
    <cellStyle name="標準 9 3 3 2 3 2 2 2" xfId="23067"/>
    <cellStyle name="標準 9 3 3 2 3 2 3" xfId="16660"/>
    <cellStyle name="標準 9 3 3 2 3 3" xfId="5996"/>
    <cellStyle name="標準 9 3 3 2 3 3 2" xfId="12409"/>
    <cellStyle name="標準 9 3 3 2 3 3 2 2" xfId="25224"/>
    <cellStyle name="標準 9 3 3 2 3 3 3" xfId="18817"/>
    <cellStyle name="標準 9 3 3 2 3 4" xfId="8227"/>
    <cellStyle name="標準 9 3 3 2 3 4 2" xfId="21042"/>
    <cellStyle name="標準 9 3 3 2 3 5" xfId="14635"/>
    <cellStyle name="標準 9 3 3 2 4" xfId="2810"/>
    <cellStyle name="標準 9 3 3 2 4 2" xfId="9233"/>
    <cellStyle name="標準 9 3 3 2 4 2 2" xfId="22048"/>
    <cellStyle name="標準 9 3 3 2 4 3" xfId="15641"/>
    <cellStyle name="標準 9 3 3 2 5" xfId="4974"/>
    <cellStyle name="標準 9 3 3 2 5 2" xfId="11387"/>
    <cellStyle name="標準 9 3 3 2 5 2 2" xfId="24202"/>
    <cellStyle name="標準 9 3 3 2 5 3" xfId="17795"/>
    <cellStyle name="標準 9 3 3 2 6" xfId="7108"/>
    <cellStyle name="標準 9 3 3 2 6 2" xfId="19923"/>
    <cellStyle name="標準 9 3 3 2 7" xfId="13516"/>
    <cellStyle name="標準 9 3 3 3" xfId="1055"/>
    <cellStyle name="標準 9 3 3 3 2" xfId="2095"/>
    <cellStyle name="標準 9 3 3 3 2 2" xfId="4126"/>
    <cellStyle name="標準 9 3 3 3 2 2 2" xfId="10546"/>
    <cellStyle name="標準 9 3 3 3 2 2 2 2" xfId="23361"/>
    <cellStyle name="標準 9 3 3 3 2 2 3" xfId="16954"/>
    <cellStyle name="標準 9 3 3 3 2 3" xfId="6290"/>
    <cellStyle name="標準 9 3 3 3 2 3 2" xfId="12703"/>
    <cellStyle name="標準 9 3 3 3 2 3 2 2" xfId="25518"/>
    <cellStyle name="標準 9 3 3 3 2 3 3" xfId="19111"/>
    <cellStyle name="標準 9 3 3 3 2 4" xfId="8521"/>
    <cellStyle name="標準 9 3 3 3 2 4 2" xfId="21336"/>
    <cellStyle name="標準 9 3 3 3 2 5" xfId="14929"/>
    <cellStyle name="標準 9 3 3 3 3" xfId="3104"/>
    <cellStyle name="標準 9 3 3 3 3 2" xfId="9527"/>
    <cellStyle name="標準 9 3 3 3 3 2 2" xfId="22342"/>
    <cellStyle name="標準 9 3 3 3 3 3" xfId="15935"/>
    <cellStyle name="標準 9 3 3 3 4" xfId="5268"/>
    <cellStyle name="標準 9 3 3 3 4 2" xfId="11681"/>
    <cellStyle name="標準 9 3 3 3 4 2 2" xfId="24496"/>
    <cellStyle name="標準 9 3 3 3 4 3" xfId="18089"/>
    <cellStyle name="標準 9 3 3 3 5" xfId="7508"/>
    <cellStyle name="標準 9 3 3 3 5 2" xfId="20323"/>
    <cellStyle name="標準 9 3 3 3 6" xfId="13916"/>
    <cellStyle name="標準 9 3 3 4" xfId="1615"/>
    <cellStyle name="標準 9 3 3 4 2" xfId="3646"/>
    <cellStyle name="標準 9 3 3 4 2 2" xfId="10066"/>
    <cellStyle name="標準 9 3 3 4 2 2 2" xfId="22881"/>
    <cellStyle name="標準 9 3 3 4 2 3" xfId="16474"/>
    <cellStyle name="標準 9 3 3 4 3" xfId="5810"/>
    <cellStyle name="標準 9 3 3 4 3 2" xfId="12223"/>
    <cellStyle name="標準 9 3 3 4 3 2 2" xfId="25038"/>
    <cellStyle name="標準 9 3 3 4 3 3" xfId="18631"/>
    <cellStyle name="標準 9 3 3 4 4" xfId="8041"/>
    <cellStyle name="標準 9 3 3 4 4 2" xfId="20856"/>
    <cellStyle name="標準 9 3 3 4 5" xfId="14449"/>
    <cellStyle name="標準 9 3 3 5" xfId="2624"/>
    <cellStyle name="標準 9 3 3 5 2" xfId="9047"/>
    <cellStyle name="標準 9 3 3 5 2 2" xfId="21862"/>
    <cellStyle name="標準 9 3 3 5 3" xfId="15455"/>
    <cellStyle name="標準 9 3 3 6" xfId="4788"/>
    <cellStyle name="標準 9 3 3 6 2" xfId="11201"/>
    <cellStyle name="標準 9 3 3 6 2 2" xfId="24016"/>
    <cellStyle name="標準 9 3 3 6 3" xfId="17609"/>
    <cellStyle name="標準 9 3 3 7" xfId="6901"/>
    <cellStyle name="標準 9 3 3 7 2" xfId="19716"/>
    <cellStyle name="標準 9 3 3 8" xfId="13309"/>
    <cellStyle name="標準 9 3 4" xfId="446"/>
    <cellStyle name="標準 9 3 4 2" xfId="591"/>
    <cellStyle name="標準 9 3 4 2 2" xfId="1184"/>
    <cellStyle name="標準 9 3 4 2 2 2" xfId="2224"/>
    <cellStyle name="標準 9 3 4 2 2 2 2" xfId="4255"/>
    <cellStyle name="標準 9 3 4 2 2 2 2 2" xfId="10675"/>
    <cellStyle name="標準 9 3 4 2 2 2 2 2 2" xfId="23490"/>
    <cellStyle name="標準 9 3 4 2 2 2 2 3" xfId="17083"/>
    <cellStyle name="標準 9 3 4 2 2 2 3" xfId="6419"/>
    <cellStyle name="標準 9 3 4 2 2 2 3 2" xfId="12832"/>
    <cellStyle name="標準 9 3 4 2 2 2 3 2 2" xfId="25647"/>
    <cellStyle name="標準 9 3 4 2 2 2 3 3" xfId="19240"/>
    <cellStyle name="標準 9 3 4 2 2 2 4" xfId="8650"/>
    <cellStyle name="標準 9 3 4 2 2 2 4 2" xfId="21465"/>
    <cellStyle name="標準 9 3 4 2 2 2 5" xfId="15058"/>
    <cellStyle name="標準 9 3 4 2 2 3" xfId="3233"/>
    <cellStyle name="標準 9 3 4 2 2 3 2" xfId="9656"/>
    <cellStyle name="標準 9 3 4 2 2 3 2 2" xfId="22471"/>
    <cellStyle name="標準 9 3 4 2 2 3 3" xfId="16064"/>
    <cellStyle name="標準 9 3 4 2 2 4" xfId="5397"/>
    <cellStyle name="標準 9 3 4 2 2 4 2" xfId="11810"/>
    <cellStyle name="標準 9 3 4 2 2 4 2 2" xfId="24625"/>
    <cellStyle name="標準 9 3 4 2 2 4 3" xfId="18218"/>
    <cellStyle name="標準 9 3 4 2 2 5" xfId="7637"/>
    <cellStyle name="標準 9 3 4 2 2 5 2" xfId="20452"/>
    <cellStyle name="標準 9 3 4 2 2 6" xfId="14045"/>
    <cellStyle name="標準 9 3 4 2 3" xfId="1742"/>
    <cellStyle name="標準 9 3 4 2 3 2" xfId="3773"/>
    <cellStyle name="標準 9 3 4 2 3 2 2" xfId="10193"/>
    <cellStyle name="標準 9 3 4 2 3 2 2 2" xfId="23008"/>
    <cellStyle name="標準 9 3 4 2 3 2 3" xfId="16601"/>
    <cellStyle name="標準 9 3 4 2 3 3" xfId="5937"/>
    <cellStyle name="標準 9 3 4 2 3 3 2" xfId="12350"/>
    <cellStyle name="標準 9 3 4 2 3 3 2 2" xfId="25165"/>
    <cellStyle name="標準 9 3 4 2 3 3 3" xfId="18758"/>
    <cellStyle name="標準 9 3 4 2 3 4" xfId="8168"/>
    <cellStyle name="標準 9 3 4 2 3 4 2" xfId="20983"/>
    <cellStyle name="標準 9 3 4 2 3 5" xfId="14576"/>
    <cellStyle name="標準 9 3 4 2 4" xfId="2751"/>
    <cellStyle name="標準 9 3 4 2 4 2" xfId="9174"/>
    <cellStyle name="標準 9 3 4 2 4 2 2" xfId="21989"/>
    <cellStyle name="標準 9 3 4 2 4 3" xfId="15582"/>
    <cellStyle name="標準 9 3 4 2 5" xfId="4915"/>
    <cellStyle name="標準 9 3 4 2 5 2" xfId="11328"/>
    <cellStyle name="標準 9 3 4 2 5 2 2" xfId="24143"/>
    <cellStyle name="標準 9 3 4 2 5 3" xfId="17736"/>
    <cellStyle name="標準 9 3 4 2 6" xfId="7068"/>
    <cellStyle name="標準 9 3 4 2 6 2" xfId="19883"/>
    <cellStyle name="標準 9 3 4 2 7" xfId="13476"/>
    <cellStyle name="標準 9 3 4 3" xfId="1013"/>
    <cellStyle name="標準 9 3 4 3 2" xfId="2036"/>
    <cellStyle name="標準 9 3 4 3 2 2" xfId="4067"/>
    <cellStyle name="標準 9 3 4 3 2 2 2" xfId="10487"/>
    <cellStyle name="標準 9 3 4 3 2 2 2 2" xfId="23302"/>
    <cellStyle name="標準 9 3 4 3 2 2 3" xfId="16895"/>
    <cellStyle name="標準 9 3 4 3 2 3" xfId="6231"/>
    <cellStyle name="標準 9 3 4 3 2 3 2" xfId="12644"/>
    <cellStyle name="標準 9 3 4 3 2 3 2 2" xfId="25459"/>
    <cellStyle name="標準 9 3 4 3 2 3 3" xfId="19052"/>
    <cellStyle name="標準 9 3 4 3 2 4" xfId="8462"/>
    <cellStyle name="標準 9 3 4 3 2 4 2" xfId="21277"/>
    <cellStyle name="標準 9 3 4 3 2 5" xfId="14870"/>
    <cellStyle name="標準 9 3 4 3 3" xfId="3045"/>
    <cellStyle name="標準 9 3 4 3 3 2" xfId="9468"/>
    <cellStyle name="標準 9 3 4 3 3 2 2" xfId="22283"/>
    <cellStyle name="標準 9 3 4 3 3 3" xfId="15876"/>
    <cellStyle name="標準 9 3 4 3 4" xfId="5209"/>
    <cellStyle name="標準 9 3 4 3 4 2" xfId="11622"/>
    <cellStyle name="標準 9 3 4 3 4 2 2" xfId="24437"/>
    <cellStyle name="標準 9 3 4 3 4 3" xfId="18030"/>
    <cellStyle name="標準 9 3 4 3 5" xfId="7466"/>
    <cellStyle name="標準 9 3 4 3 5 2" xfId="20281"/>
    <cellStyle name="標準 9 3 4 3 6" xfId="13874"/>
    <cellStyle name="標準 9 3 4 4" xfId="1557"/>
    <cellStyle name="標準 9 3 4 4 2" xfId="3588"/>
    <cellStyle name="標準 9 3 4 4 2 2" xfId="10008"/>
    <cellStyle name="標準 9 3 4 4 2 2 2" xfId="22823"/>
    <cellStyle name="標準 9 3 4 4 2 3" xfId="16416"/>
    <cellStyle name="標準 9 3 4 4 3" xfId="5752"/>
    <cellStyle name="標準 9 3 4 4 3 2" xfId="12165"/>
    <cellStyle name="標準 9 3 4 4 3 2 2" xfId="24980"/>
    <cellStyle name="標準 9 3 4 4 3 3" xfId="18573"/>
    <cellStyle name="標準 9 3 4 4 4" xfId="7983"/>
    <cellStyle name="標準 9 3 4 4 4 2" xfId="20798"/>
    <cellStyle name="標準 9 3 4 4 5" xfId="14391"/>
    <cellStyle name="標準 9 3 4 5" xfId="2566"/>
    <cellStyle name="標準 9 3 4 5 2" xfId="8989"/>
    <cellStyle name="標準 9 3 4 5 2 2" xfId="21804"/>
    <cellStyle name="標準 9 3 4 5 3" xfId="15397"/>
    <cellStyle name="標準 9 3 4 6" xfId="4730"/>
    <cellStyle name="標準 9 3 4 6 2" xfId="11143"/>
    <cellStyle name="標準 9 3 4 6 2 2" xfId="23958"/>
    <cellStyle name="標準 9 3 4 6 3" xfId="17551"/>
    <cellStyle name="標準 9 3 4 7" xfId="6926"/>
    <cellStyle name="標準 9 3 4 7 2" xfId="19741"/>
    <cellStyle name="標準 9 3 4 8" xfId="13334"/>
    <cellStyle name="標準 9 3 5" xfId="115"/>
    <cellStyle name="標準 9 3 5 2" xfId="551"/>
    <cellStyle name="標準 9 3 5 2 2" xfId="1140"/>
    <cellStyle name="標準 9 3 5 2 2 2" xfId="2180"/>
    <cellStyle name="標準 9 3 5 2 2 2 2" xfId="4211"/>
    <cellStyle name="標準 9 3 5 2 2 2 2 2" xfId="10631"/>
    <cellStyle name="標準 9 3 5 2 2 2 2 2 2" xfId="23446"/>
    <cellStyle name="標準 9 3 5 2 2 2 2 3" xfId="17039"/>
    <cellStyle name="標準 9 3 5 2 2 2 3" xfId="6375"/>
    <cellStyle name="標準 9 3 5 2 2 2 3 2" xfId="12788"/>
    <cellStyle name="標準 9 3 5 2 2 2 3 2 2" xfId="25603"/>
    <cellStyle name="標準 9 3 5 2 2 2 3 3" xfId="19196"/>
    <cellStyle name="標準 9 3 5 2 2 2 4" xfId="8606"/>
    <cellStyle name="標準 9 3 5 2 2 2 4 2" xfId="21421"/>
    <cellStyle name="標準 9 3 5 2 2 2 5" xfId="15014"/>
    <cellStyle name="標準 9 3 5 2 2 3" xfId="3189"/>
    <cellStyle name="標準 9 3 5 2 2 3 2" xfId="9612"/>
    <cellStyle name="標準 9 3 5 2 2 3 2 2" xfId="22427"/>
    <cellStyle name="標準 9 3 5 2 2 3 3" xfId="16020"/>
    <cellStyle name="標準 9 3 5 2 2 4" xfId="5353"/>
    <cellStyle name="標準 9 3 5 2 2 4 2" xfId="11766"/>
    <cellStyle name="標準 9 3 5 2 2 4 2 2" xfId="24581"/>
    <cellStyle name="標準 9 3 5 2 2 4 3" xfId="18174"/>
    <cellStyle name="標準 9 3 5 2 2 5" xfId="7593"/>
    <cellStyle name="標準 9 3 5 2 2 5 2" xfId="20408"/>
    <cellStyle name="標準 9 3 5 2 2 6" xfId="14001"/>
    <cellStyle name="標準 9 3 5 2 3" xfId="1698"/>
    <cellStyle name="標準 9 3 5 2 3 2" xfId="3729"/>
    <cellStyle name="標準 9 3 5 2 3 2 2" xfId="10149"/>
    <cellStyle name="標準 9 3 5 2 3 2 2 2" xfId="22964"/>
    <cellStyle name="標準 9 3 5 2 3 2 3" xfId="16557"/>
    <cellStyle name="標準 9 3 5 2 3 3" xfId="5893"/>
    <cellStyle name="標準 9 3 5 2 3 3 2" xfId="12306"/>
    <cellStyle name="標準 9 3 5 2 3 3 2 2" xfId="25121"/>
    <cellStyle name="標準 9 3 5 2 3 3 3" xfId="18714"/>
    <cellStyle name="標準 9 3 5 2 3 4" xfId="8124"/>
    <cellStyle name="標準 9 3 5 2 3 4 2" xfId="20939"/>
    <cellStyle name="標準 9 3 5 2 3 5" xfId="14532"/>
    <cellStyle name="標準 9 3 5 2 4" xfId="2707"/>
    <cellStyle name="標準 9 3 5 2 4 2" xfId="9130"/>
    <cellStyle name="標準 9 3 5 2 4 2 2" xfId="21945"/>
    <cellStyle name="標準 9 3 5 2 4 3" xfId="15538"/>
    <cellStyle name="標準 9 3 5 2 5" xfId="4871"/>
    <cellStyle name="標準 9 3 5 2 5 2" xfId="11284"/>
    <cellStyle name="標準 9 3 5 2 5 2 2" xfId="24099"/>
    <cellStyle name="標準 9 3 5 2 5 3" xfId="17692"/>
    <cellStyle name="標準 9 3 5 2 6" xfId="7028"/>
    <cellStyle name="標準 9 3 5 2 6 2" xfId="19843"/>
    <cellStyle name="標準 9 3 5 2 7" xfId="13436"/>
    <cellStyle name="標準 9 3 5 3" xfId="970"/>
    <cellStyle name="標準 9 3 5 3 2" xfId="1992"/>
    <cellStyle name="標準 9 3 5 3 2 2" xfId="4023"/>
    <cellStyle name="標準 9 3 5 3 2 2 2" xfId="10443"/>
    <cellStyle name="標準 9 3 5 3 2 2 2 2" xfId="23258"/>
    <cellStyle name="標準 9 3 5 3 2 2 3" xfId="16851"/>
    <cellStyle name="標準 9 3 5 3 2 3" xfId="6187"/>
    <cellStyle name="標準 9 3 5 3 2 3 2" xfId="12600"/>
    <cellStyle name="標準 9 3 5 3 2 3 2 2" xfId="25415"/>
    <cellStyle name="標準 9 3 5 3 2 3 3" xfId="19008"/>
    <cellStyle name="標準 9 3 5 3 2 4" xfId="8418"/>
    <cellStyle name="標準 9 3 5 3 2 4 2" xfId="21233"/>
    <cellStyle name="標準 9 3 5 3 2 5" xfId="14826"/>
    <cellStyle name="標準 9 3 5 3 3" xfId="3001"/>
    <cellStyle name="標準 9 3 5 3 3 2" xfId="9424"/>
    <cellStyle name="標準 9 3 5 3 3 2 2" xfId="22239"/>
    <cellStyle name="標準 9 3 5 3 3 3" xfId="15832"/>
    <cellStyle name="標準 9 3 5 3 4" xfId="5165"/>
    <cellStyle name="標準 9 3 5 3 4 2" xfId="11578"/>
    <cellStyle name="標準 9 3 5 3 4 2 2" xfId="24393"/>
    <cellStyle name="標準 9 3 5 3 4 3" xfId="17986"/>
    <cellStyle name="標準 9 3 5 3 5" xfId="7423"/>
    <cellStyle name="標準 9 3 5 3 5 2" xfId="20238"/>
    <cellStyle name="標準 9 3 5 3 6" xfId="13831"/>
    <cellStyle name="標準 9 3 5 4" xfId="1512"/>
    <cellStyle name="標準 9 3 5 4 2" xfId="3544"/>
    <cellStyle name="標準 9 3 5 4 2 2" xfId="9964"/>
    <cellStyle name="標準 9 3 5 4 2 2 2" xfId="22779"/>
    <cellStyle name="標準 9 3 5 4 2 3" xfId="16372"/>
    <cellStyle name="標準 9 3 5 4 3" xfId="5708"/>
    <cellStyle name="標準 9 3 5 4 3 2" xfId="12121"/>
    <cellStyle name="標準 9 3 5 4 3 2 2" xfId="24936"/>
    <cellStyle name="標準 9 3 5 4 3 3" xfId="18529"/>
    <cellStyle name="標準 9 3 5 4 4" xfId="7939"/>
    <cellStyle name="標準 9 3 5 4 4 2" xfId="20754"/>
    <cellStyle name="標準 9 3 5 4 5" xfId="14347"/>
    <cellStyle name="標準 9 3 5 5" xfId="2522"/>
    <cellStyle name="標準 9 3 5 5 2" xfId="8945"/>
    <cellStyle name="標準 9 3 5 5 2 2" xfId="21760"/>
    <cellStyle name="標準 9 3 5 5 3" xfId="15353"/>
    <cellStyle name="標準 9 3 5 6" xfId="4686"/>
    <cellStyle name="標準 9 3 5 6 2" xfId="11099"/>
    <cellStyle name="標準 9 3 5 6 2 2" xfId="23914"/>
    <cellStyle name="標準 9 3 5 6 3" xfId="17507"/>
    <cellStyle name="標準 9 3 5 7" xfId="6665"/>
    <cellStyle name="標準 9 3 5 7 2" xfId="19480"/>
    <cellStyle name="標準 9 3 5 8" xfId="13073"/>
    <cellStyle name="標準 9 3 6" xfId="414"/>
    <cellStyle name="標準 9 3 6 2" xfId="933"/>
    <cellStyle name="標準 9 3 6 2 2" xfId="1955"/>
    <cellStyle name="標準 9 3 6 2 2 2" xfId="3986"/>
    <cellStyle name="標準 9 3 6 2 2 2 2" xfId="10406"/>
    <cellStyle name="標準 9 3 6 2 2 2 2 2" xfId="23221"/>
    <cellStyle name="標準 9 3 6 2 2 2 3" xfId="16814"/>
    <cellStyle name="標準 9 3 6 2 2 3" xfId="6150"/>
    <cellStyle name="標準 9 3 6 2 2 3 2" xfId="12563"/>
    <cellStyle name="標準 9 3 6 2 2 3 2 2" xfId="25378"/>
    <cellStyle name="標準 9 3 6 2 2 3 3" xfId="18971"/>
    <cellStyle name="標準 9 3 6 2 2 4" xfId="8381"/>
    <cellStyle name="標準 9 3 6 2 2 4 2" xfId="21196"/>
    <cellStyle name="標準 9 3 6 2 2 5" xfId="14789"/>
    <cellStyle name="標準 9 3 6 2 3" xfId="2964"/>
    <cellStyle name="標準 9 3 6 2 3 2" xfId="9387"/>
    <cellStyle name="標準 9 3 6 2 3 2 2" xfId="22202"/>
    <cellStyle name="標準 9 3 6 2 3 3" xfId="15795"/>
    <cellStyle name="標準 9 3 6 2 4" xfId="5128"/>
    <cellStyle name="標準 9 3 6 2 4 2" xfId="11541"/>
    <cellStyle name="標準 9 3 6 2 4 2 2" xfId="24356"/>
    <cellStyle name="標準 9 3 6 2 4 3" xfId="17949"/>
    <cellStyle name="標準 9 3 6 2 5" xfId="7386"/>
    <cellStyle name="標準 9 3 6 2 5 2" xfId="20201"/>
    <cellStyle name="標準 9 3 6 2 6" xfId="13794"/>
    <cellStyle name="標準 9 3 6 3" xfId="1476"/>
    <cellStyle name="標準 9 3 6 3 2" xfId="3508"/>
    <cellStyle name="標準 9 3 6 3 2 2" xfId="9928"/>
    <cellStyle name="標準 9 3 6 3 2 2 2" xfId="22743"/>
    <cellStyle name="標準 9 3 6 3 2 3" xfId="16336"/>
    <cellStyle name="標準 9 3 6 3 3" xfId="5672"/>
    <cellStyle name="標準 9 3 6 3 3 2" xfId="12085"/>
    <cellStyle name="標準 9 3 6 3 3 2 2" xfId="24900"/>
    <cellStyle name="標準 9 3 6 3 3 3" xfId="18493"/>
    <cellStyle name="標準 9 3 6 3 4" xfId="7903"/>
    <cellStyle name="標準 9 3 6 3 4 2" xfId="20718"/>
    <cellStyle name="標準 9 3 6 3 5" xfId="14311"/>
    <cellStyle name="標準 9 3 6 4" xfId="2486"/>
    <cellStyle name="標準 9 3 6 4 2" xfId="8909"/>
    <cellStyle name="標準 9 3 6 4 2 2" xfId="21724"/>
    <cellStyle name="標準 9 3 6 4 3" xfId="15317"/>
    <cellStyle name="標準 9 3 6 5" xfId="4650"/>
    <cellStyle name="標準 9 3 6 5 2" xfId="11063"/>
    <cellStyle name="標準 9 3 6 5 2 2" xfId="23878"/>
    <cellStyle name="標準 9 3 6 5 3" xfId="17471"/>
    <cellStyle name="標準 9 3 6 6" xfId="6899"/>
    <cellStyle name="標準 9 3 6 6 2" xfId="19714"/>
    <cellStyle name="標準 9 3 6 7" xfId="13307"/>
    <cellStyle name="標準 9 3 7" xfId="514"/>
    <cellStyle name="標準 9 3 7 2" xfId="1101"/>
    <cellStyle name="標準 9 3 7 2 2" xfId="2141"/>
    <cellStyle name="標準 9 3 7 2 2 2" xfId="4172"/>
    <cellStyle name="標準 9 3 7 2 2 2 2" xfId="10592"/>
    <cellStyle name="標準 9 3 7 2 2 2 2 2" xfId="23407"/>
    <cellStyle name="標準 9 3 7 2 2 2 3" xfId="17000"/>
    <cellStyle name="標準 9 3 7 2 2 3" xfId="6336"/>
    <cellStyle name="標準 9 3 7 2 2 3 2" xfId="12749"/>
    <cellStyle name="標準 9 3 7 2 2 3 2 2" xfId="25564"/>
    <cellStyle name="標準 9 3 7 2 2 3 3" xfId="19157"/>
    <cellStyle name="標準 9 3 7 2 2 4" xfId="8567"/>
    <cellStyle name="標準 9 3 7 2 2 4 2" xfId="21382"/>
    <cellStyle name="標準 9 3 7 2 2 5" xfId="14975"/>
    <cellStyle name="標準 9 3 7 2 3" xfId="3150"/>
    <cellStyle name="標準 9 3 7 2 3 2" xfId="9573"/>
    <cellStyle name="標準 9 3 7 2 3 2 2" xfId="22388"/>
    <cellStyle name="標準 9 3 7 2 3 3" xfId="15981"/>
    <cellStyle name="標準 9 3 7 2 4" xfId="5314"/>
    <cellStyle name="標準 9 3 7 2 4 2" xfId="11727"/>
    <cellStyle name="標準 9 3 7 2 4 2 2" xfId="24542"/>
    <cellStyle name="標準 9 3 7 2 4 3" xfId="18135"/>
    <cellStyle name="標準 9 3 7 2 5" xfId="7554"/>
    <cellStyle name="標準 9 3 7 2 5 2" xfId="20369"/>
    <cellStyle name="標準 9 3 7 2 6" xfId="13962"/>
    <cellStyle name="標準 9 3 7 3" xfId="1659"/>
    <cellStyle name="標準 9 3 7 3 2" xfId="3690"/>
    <cellStyle name="標準 9 3 7 3 2 2" xfId="10110"/>
    <cellStyle name="標準 9 3 7 3 2 2 2" xfId="22925"/>
    <cellStyle name="標準 9 3 7 3 2 3" xfId="16518"/>
    <cellStyle name="標準 9 3 7 3 3" xfId="5854"/>
    <cellStyle name="標準 9 3 7 3 3 2" xfId="12267"/>
    <cellStyle name="標準 9 3 7 3 3 2 2" xfId="25082"/>
    <cellStyle name="標準 9 3 7 3 3 3" xfId="18675"/>
    <cellStyle name="標準 9 3 7 3 4" xfId="8085"/>
    <cellStyle name="標準 9 3 7 3 4 2" xfId="20900"/>
    <cellStyle name="標準 9 3 7 3 5" xfId="14493"/>
    <cellStyle name="標準 9 3 7 4" xfId="2668"/>
    <cellStyle name="標準 9 3 7 4 2" xfId="9091"/>
    <cellStyle name="標準 9 3 7 4 2 2" xfId="21906"/>
    <cellStyle name="標準 9 3 7 4 3" xfId="15499"/>
    <cellStyle name="標準 9 3 7 5" xfId="4832"/>
    <cellStyle name="標準 9 3 7 5 2" xfId="11245"/>
    <cellStyle name="標準 9 3 7 5 2 2" xfId="24060"/>
    <cellStyle name="標準 9 3 7 5 3" xfId="17653"/>
    <cellStyle name="標準 9 3 7 6" xfId="6991"/>
    <cellStyle name="標準 9 3 7 6 2" xfId="19806"/>
    <cellStyle name="標準 9 3 7 7" xfId="13399"/>
    <cellStyle name="標準 9 3 8" xfId="762"/>
    <cellStyle name="標準 9 3 8 2" xfId="896"/>
    <cellStyle name="標準 9 3 8 2 2" xfId="1918"/>
    <cellStyle name="標準 9 3 8 2 2 2" xfId="3949"/>
    <cellStyle name="標準 9 3 8 2 2 2 2" xfId="10369"/>
    <cellStyle name="標準 9 3 8 2 2 2 2 2" xfId="23184"/>
    <cellStyle name="標準 9 3 8 2 2 2 3" xfId="16777"/>
    <cellStyle name="標準 9 3 8 2 2 3" xfId="6113"/>
    <cellStyle name="標準 9 3 8 2 2 3 2" xfId="12526"/>
    <cellStyle name="標準 9 3 8 2 2 3 2 2" xfId="25341"/>
    <cellStyle name="標準 9 3 8 2 2 3 3" xfId="18934"/>
    <cellStyle name="標準 9 3 8 2 2 4" xfId="8344"/>
    <cellStyle name="標準 9 3 8 2 2 4 2" xfId="21159"/>
    <cellStyle name="標準 9 3 8 2 2 5" xfId="14752"/>
    <cellStyle name="標準 9 3 8 2 3" xfId="2927"/>
    <cellStyle name="標準 9 3 8 2 3 2" xfId="9350"/>
    <cellStyle name="標準 9 3 8 2 3 2 2" xfId="22165"/>
    <cellStyle name="標準 9 3 8 2 3 3" xfId="15758"/>
    <cellStyle name="標準 9 3 8 2 4" xfId="5091"/>
    <cellStyle name="標準 9 3 8 2 4 2" xfId="11504"/>
    <cellStyle name="標準 9 3 8 2 4 2 2" xfId="24319"/>
    <cellStyle name="標準 9 3 8 2 4 3" xfId="17912"/>
    <cellStyle name="標準 9 3 8 2 5" xfId="7349"/>
    <cellStyle name="標準 9 3 8 2 5 2" xfId="20164"/>
    <cellStyle name="標準 9 3 8 2 6" xfId="13757"/>
    <cellStyle name="標準 9 3 8 3" xfId="1439"/>
    <cellStyle name="標準 9 3 8 3 2" xfId="3471"/>
    <cellStyle name="標準 9 3 8 3 2 2" xfId="9891"/>
    <cellStyle name="標準 9 3 8 3 2 2 2" xfId="22706"/>
    <cellStyle name="標準 9 3 8 3 2 3" xfId="16299"/>
    <cellStyle name="標準 9 3 8 3 3" xfId="5635"/>
    <cellStyle name="標準 9 3 8 3 3 2" xfId="12048"/>
    <cellStyle name="標準 9 3 8 3 3 2 2" xfId="24863"/>
    <cellStyle name="標準 9 3 8 3 3 3" xfId="18456"/>
    <cellStyle name="標準 9 3 8 3 4" xfId="7866"/>
    <cellStyle name="標準 9 3 8 3 4 2" xfId="20681"/>
    <cellStyle name="標準 9 3 8 3 5" xfId="14274"/>
    <cellStyle name="標準 9 3 8 4" xfId="2449"/>
    <cellStyle name="標準 9 3 8 4 2" xfId="8872"/>
    <cellStyle name="標準 9 3 8 4 2 2" xfId="21687"/>
    <cellStyle name="標準 9 3 8 4 3" xfId="15280"/>
    <cellStyle name="標準 9 3 8 5" xfId="4613"/>
    <cellStyle name="標準 9 3 8 5 2" xfId="11026"/>
    <cellStyle name="標準 9 3 8 5 2 2" xfId="23841"/>
    <cellStyle name="標準 9 3 8 5 3" xfId="17434"/>
    <cellStyle name="標準 9 3 8 6" xfId="7216"/>
    <cellStyle name="標準 9 3 8 6 2" xfId="20031"/>
    <cellStyle name="標準 9 3 8 7" xfId="13624"/>
    <cellStyle name="標準 9 3 9" xfId="817"/>
    <cellStyle name="標準 9 3 9 2" xfId="1277"/>
    <cellStyle name="標準 9 3 9 2 2" xfId="2317"/>
    <cellStyle name="標準 9 3 9 2 2 2" xfId="4348"/>
    <cellStyle name="標準 9 3 9 2 2 2 2" xfId="10768"/>
    <cellStyle name="標準 9 3 9 2 2 2 2 2" xfId="23583"/>
    <cellStyle name="標準 9 3 9 2 2 2 3" xfId="17176"/>
    <cellStyle name="標準 9 3 9 2 2 3" xfId="6512"/>
    <cellStyle name="標準 9 3 9 2 2 3 2" xfId="12925"/>
    <cellStyle name="標準 9 3 9 2 2 3 2 2" xfId="25740"/>
    <cellStyle name="標準 9 3 9 2 2 3 3" xfId="19333"/>
    <cellStyle name="標準 9 3 9 2 2 4" xfId="8743"/>
    <cellStyle name="標準 9 3 9 2 2 4 2" xfId="21558"/>
    <cellStyle name="標準 9 3 9 2 2 5" xfId="15151"/>
    <cellStyle name="標準 9 3 9 2 3" xfId="3326"/>
    <cellStyle name="標準 9 3 9 2 3 2" xfId="9749"/>
    <cellStyle name="標準 9 3 9 2 3 2 2" xfId="22564"/>
    <cellStyle name="標準 9 3 9 2 3 3" xfId="16157"/>
    <cellStyle name="標準 9 3 9 2 4" xfId="5490"/>
    <cellStyle name="標準 9 3 9 2 4 2" xfId="11903"/>
    <cellStyle name="標準 9 3 9 2 4 2 2" xfId="24718"/>
    <cellStyle name="標準 9 3 9 2 4 3" xfId="18311"/>
    <cellStyle name="標準 9 3 9 2 5" xfId="7730"/>
    <cellStyle name="標準 9 3 9 2 5 2" xfId="20545"/>
    <cellStyle name="標準 9 3 9 2 6" xfId="14138"/>
    <cellStyle name="標準 9 3 9 3" xfId="1835"/>
    <cellStyle name="標準 9 3 9 3 2" xfId="3866"/>
    <cellStyle name="標準 9 3 9 3 2 2" xfId="10286"/>
    <cellStyle name="標準 9 3 9 3 2 2 2" xfId="23101"/>
    <cellStyle name="標準 9 3 9 3 2 3" xfId="16694"/>
    <cellStyle name="標準 9 3 9 3 3" xfId="6030"/>
    <cellStyle name="標準 9 3 9 3 3 2" xfId="12443"/>
    <cellStyle name="標準 9 3 9 3 3 2 2" xfId="25258"/>
    <cellStyle name="標準 9 3 9 3 3 3" xfId="18851"/>
    <cellStyle name="標準 9 3 9 3 4" xfId="8261"/>
    <cellStyle name="標準 9 3 9 3 4 2" xfId="21076"/>
    <cellStyle name="標準 9 3 9 3 5" xfId="14669"/>
    <cellStyle name="標準 9 3 9 4" xfId="2844"/>
    <cellStyle name="標準 9 3 9 4 2" xfId="9267"/>
    <cellStyle name="標準 9 3 9 4 2 2" xfId="22082"/>
    <cellStyle name="標準 9 3 9 4 3" xfId="15675"/>
    <cellStyle name="標準 9 3 9 5" xfId="5008"/>
    <cellStyle name="標準 9 3 9 5 2" xfId="11421"/>
    <cellStyle name="標準 9 3 9 5 2 2" xfId="24236"/>
    <cellStyle name="標準 9 3 9 5 3" xfId="17829"/>
    <cellStyle name="標準 9 3 9 6" xfId="7270"/>
    <cellStyle name="標準 9 3 9 6 2" xfId="20085"/>
    <cellStyle name="標準 9 3 9 7" xfId="13678"/>
    <cellStyle name="標準 9 30" xfId="6585"/>
    <cellStyle name="標準 9 30 2" xfId="12997"/>
    <cellStyle name="標準 9 30 2 2" xfId="25812"/>
    <cellStyle name="標準 9 30 3" xfId="19405"/>
    <cellStyle name="標準 9 31" xfId="439"/>
    <cellStyle name="標準 9 32" xfId="107"/>
    <cellStyle name="標準 9 32 2" xfId="6658"/>
    <cellStyle name="標準 9 32 2 2" xfId="19473"/>
    <cellStyle name="標準 9 32 3" xfId="13066"/>
    <cellStyle name="標準 9 33" xfId="6635"/>
    <cellStyle name="標準 9 33 2" xfId="19451"/>
    <cellStyle name="標準 9 34" xfId="13057"/>
    <cellStyle name="標準 9 4" xfId="175"/>
    <cellStyle name="標準 9 4 10" xfId="854"/>
    <cellStyle name="標準 9 4 10 2" xfId="1872"/>
    <cellStyle name="標準 9 4 10 2 2" xfId="3903"/>
    <cellStyle name="標準 9 4 10 2 2 2" xfId="10323"/>
    <cellStyle name="標準 9 4 10 2 2 2 2" xfId="23138"/>
    <cellStyle name="標準 9 4 10 2 2 3" xfId="16731"/>
    <cellStyle name="標準 9 4 10 2 3" xfId="6067"/>
    <cellStyle name="標準 9 4 10 2 3 2" xfId="12480"/>
    <cellStyle name="標準 9 4 10 2 3 2 2" xfId="25295"/>
    <cellStyle name="標準 9 4 10 2 3 3" xfId="18888"/>
    <cellStyle name="標準 9 4 10 2 4" xfId="8298"/>
    <cellStyle name="標準 9 4 10 2 4 2" xfId="21113"/>
    <cellStyle name="標準 9 4 10 2 5" xfId="14706"/>
    <cellStyle name="標準 9 4 10 3" xfId="2881"/>
    <cellStyle name="標準 9 4 10 3 2" xfId="9304"/>
    <cellStyle name="標準 9 4 10 3 2 2" xfId="22119"/>
    <cellStyle name="標準 9 4 10 3 3" xfId="15712"/>
    <cellStyle name="標準 9 4 10 4" xfId="5045"/>
    <cellStyle name="標準 9 4 10 4 2" xfId="11458"/>
    <cellStyle name="標準 9 4 10 4 2 2" xfId="24273"/>
    <cellStyle name="標準 9 4 10 4 3" xfId="17866"/>
    <cellStyle name="標準 9 4 10 5" xfId="7307"/>
    <cellStyle name="標準 9 4 10 5 2" xfId="20122"/>
    <cellStyle name="標準 9 4 10 6" xfId="13715"/>
    <cellStyle name="標準 9 4 11" xfId="725"/>
    <cellStyle name="標準 9 4 11 2" xfId="1398"/>
    <cellStyle name="標準 9 4 11 2 2" xfId="3430"/>
    <cellStyle name="標準 9 4 11 2 2 2" xfId="9850"/>
    <cellStyle name="標準 9 4 11 2 2 2 2" xfId="22665"/>
    <cellStyle name="標準 9 4 11 2 2 3" xfId="16258"/>
    <cellStyle name="標準 9 4 11 2 3" xfId="5594"/>
    <cellStyle name="標準 9 4 11 2 3 2" xfId="12007"/>
    <cellStyle name="標準 9 4 11 2 3 2 2" xfId="24822"/>
    <cellStyle name="標準 9 4 11 2 3 3" xfId="18415"/>
    <cellStyle name="標準 9 4 11 2 4" xfId="7825"/>
    <cellStyle name="標準 9 4 11 2 4 2" xfId="20640"/>
    <cellStyle name="標準 9 4 11 2 5" xfId="14233"/>
    <cellStyle name="標準 9 4 11 3" xfId="2408"/>
    <cellStyle name="標準 9 4 11 3 2" xfId="8831"/>
    <cellStyle name="標準 9 4 11 3 2 2" xfId="21646"/>
    <cellStyle name="標準 9 4 11 3 3" xfId="15239"/>
    <cellStyle name="標準 9 4 11 4" xfId="4572"/>
    <cellStyle name="標準 9 4 11 4 2" xfId="10985"/>
    <cellStyle name="標準 9 4 11 4 2 2" xfId="23800"/>
    <cellStyle name="標準 9 4 11 4 3" xfId="17393"/>
    <cellStyle name="標準 9 4 11 5" xfId="7179"/>
    <cellStyle name="標準 9 4 11 5 2" xfId="19994"/>
    <cellStyle name="標準 9 4 11 6" xfId="13587"/>
    <cellStyle name="標準 9 4 12" xfId="4356"/>
    <cellStyle name="標準 9 4 13" xfId="706"/>
    <cellStyle name="標準 9 4 14" xfId="6547"/>
    <cellStyle name="標準 9 4 14 2" xfId="12960"/>
    <cellStyle name="標準 9 4 14 2 2" xfId="25775"/>
    <cellStyle name="標準 9 4 14 3" xfId="19368"/>
    <cellStyle name="標準 9 4 15" xfId="6695"/>
    <cellStyle name="標準 9 4 15 2" xfId="19510"/>
    <cellStyle name="標準 9 4 16" xfId="13103"/>
    <cellStyle name="標準 9 4 2" xfId="269"/>
    <cellStyle name="標準 9 4 2 2" xfId="609"/>
    <cellStyle name="標準 9 4 2 2 2" xfId="1209"/>
    <cellStyle name="標準 9 4 2 2 2 2" xfId="2249"/>
    <cellStyle name="標準 9 4 2 2 2 2 2" xfId="4280"/>
    <cellStyle name="標準 9 4 2 2 2 2 2 2" xfId="10700"/>
    <cellStyle name="標準 9 4 2 2 2 2 2 2 2" xfId="23515"/>
    <cellStyle name="標準 9 4 2 2 2 2 2 3" xfId="17108"/>
    <cellStyle name="標準 9 4 2 2 2 2 3" xfId="6444"/>
    <cellStyle name="標準 9 4 2 2 2 2 3 2" xfId="12857"/>
    <cellStyle name="標準 9 4 2 2 2 2 3 2 2" xfId="25672"/>
    <cellStyle name="標準 9 4 2 2 2 2 3 3" xfId="19265"/>
    <cellStyle name="標準 9 4 2 2 2 2 4" xfId="8675"/>
    <cellStyle name="標準 9 4 2 2 2 2 4 2" xfId="21490"/>
    <cellStyle name="標準 9 4 2 2 2 2 5" xfId="15083"/>
    <cellStyle name="標準 9 4 2 2 2 3" xfId="3258"/>
    <cellStyle name="標準 9 4 2 2 2 3 2" xfId="9681"/>
    <cellStyle name="標準 9 4 2 2 2 3 2 2" xfId="22496"/>
    <cellStyle name="標準 9 4 2 2 2 3 3" xfId="16089"/>
    <cellStyle name="標準 9 4 2 2 2 4" xfId="5422"/>
    <cellStyle name="標準 9 4 2 2 2 4 2" xfId="11835"/>
    <cellStyle name="標準 9 4 2 2 2 4 2 2" xfId="24650"/>
    <cellStyle name="標準 9 4 2 2 2 4 3" xfId="18243"/>
    <cellStyle name="標準 9 4 2 2 2 5" xfId="7662"/>
    <cellStyle name="標準 9 4 2 2 2 5 2" xfId="20477"/>
    <cellStyle name="標準 9 4 2 2 2 6" xfId="14070"/>
    <cellStyle name="標準 9 4 2 2 3" xfId="1767"/>
    <cellStyle name="標準 9 4 2 2 3 2" xfId="3798"/>
    <cellStyle name="標準 9 4 2 2 3 2 2" xfId="10218"/>
    <cellStyle name="標準 9 4 2 2 3 2 2 2" xfId="23033"/>
    <cellStyle name="標準 9 4 2 2 3 2 3" xfId="16626"/>
    <cellStyle name="標準 9 4 2 2 3 3" xfId="5962"/>
    <cellStyle name="標準 9 4 2 2 3 3 2" xfId="12375"/>
    <cellStyle name="標準 9 4 2 2 3 3 2 2" xfId="25190"/>
    <cellStyle name="標準 9 4 2 2 3 3 3" xfId="18783"/>
    <cellStyle name="標準 9 4 2 2 3 4" xfId="8193"/>
    <cellStyle name="標準 9 4 2 2 3 4 2" xfId="21008"/>
    <cellStyle name="標準 9 4 2 2 3 5" xfId="14601"/>
    <cellStyle name="標準 9 4 2 2 4" xfId="2776"/>
    <cellStyle name="標準 9 4 2 2 4 2" xfId="9199"/>
    <cellStyle name="標準 9 4 2 2 4 2 2" xfId="22014"/>
    <cellStyle name="標準 9 4 2 2 4 3" xfId="15607"/>
    <cellStyle name="標準 9 4 2 2 5" xfId="4940"/>
    <cellStyle name="標準 9 4 2 2 5 2" xfId="11353"/>
    <cellStyle name="標準 9 4 2 2 5 2 2" xfId="24168"/>
    <cellStyle name="標準 9 4 2 2 5 3" xfId="17761"/>
    <cellStyle name="標準 9 4 2 2 6" xfId="7086"/>
    <cellStyle name="標準 9 4 2 2 6 2" xfId="19901"/>
    <cellStyle name="標準 9 4 2 2 7" xfId="13494"/>
    <cellStyle name="標準 9 4 2 3" xfId="1031"/>
    <cellStyle name="標準 9 4 2 3 2" xfId="2061"/>
    <cellStyle name="標準 9 4 2 3 2 2" xfId="4092"/>
    <cellStyle name="標準 9 4 2 3 2 2 2" xfId="10512"/>
    <cellStyle name="標準 9 4 2 3 2 2 2 2" xfId="23327"/>
    <cellStyle name="標準 9 4 2 3 2 2 3" xfId="16920"/>
    <cellStyle name="標準 9 4 2 3 2 3" xfId="6256"/>
    <cellStyle name="標準 9 4 2 3 2 3 2" xfId="12669"/>
    <cellStyle name="標準 9 4 2 3 2 3 2 2" xfId="25484"/>
    <cellStyle name="標準 9 4 2 3 2 3 3" xfId="19077"/>
    <cellStyle name="標準 9 4 2 3 2 4" xfId="8487"/>
    <cellStyle name="標準 9 4 2 3 2 4 2" xfId="21302"/>
    <cellStyle name="標準 9 4 2 3 2 5" xfId="14895"/>
    <cellStyle name="標準 9 4 2 3 3" xfId="3070"/>
    <cellStyle name="標準 9 4 2 3 3 2" xfId="9493"/>
    <cellStyle name="標準 9 4 2 3 3 2 2" xfId="22308"/>
    <cellStyle name="標準 9 4 2 3 3 3" xfId="15901"/>
    <cellStyle name="標準 9 4 2 3 4" xfId="5234"/>
    <cellStyle name="標準 9 4 2 3 4 2" xfId="11647"/>
    <cellStyle name="標準 9 4 2 3 4 2 2" xfId="24462"/>
    <cellStyle name="標準 9 4 2 3 4 3" xfId="18055"/>
    <cellStyle name="標準 9 4 2 3 5" xfId="7484"/>
    <cellStyle name="標準 9 4 2 3 5 2" xfId="20299"/>
    <cellStyle name="標準 9 4 2 3 6" xfId="13892"/>
    <cellStyle name="標準 9 4 2 4" xfId="1582"/>
    <cellStyle name="標準 9 4 2 4 2" xfId="3613"/>
    <cellStyle name="標準 9 4 2 4 2 2" xfId="10033"/>
    <cellStyle name="標準 9 4 2 4 2 2 2" xfId="22848"/>
    <cellStyle name="標準 9 4 2 4 2 3" xfId="16441"/>
    <cellStyle name="標準 9 4 2 4 3" xfId="5777"/>
    <cellStyle name="標準 9 4 2 4 3 2" xfId="12190"/>
    <cellStyle name="標準 9 4 2 4 3 2 2" xfId="25005"/>
    <cellStyle name="標準 9 4 2 4 3 3" xfId="18598"/>
    <cellStyle name="標準 9 4 2 4 4" xfId="8008"/>
    <cellStyle name="標準 9 4 2 4 4 2" xfId="20823"/>
    <cellStyle name="標準 9 4 2 4 5" xfId="14416"/>
    <cellStyle name="標準 9 4 2 5" xfId="2591"/>
    <cellStyle name="標準 9 4 2 5 2" xfId="9014"/>
    <cellStyle name="標準 9 4 2 5 2 2" xfId="21829"/>
    <cellStyle name="標準 9 4 2 5 3" xfId="15422"/>
    <cellStyle name="標準 9 4 2 6" xfId="4755"/>
    <cellStyle name="標準 9 4 2 6 2" xfId="11168"/>
    <cellStyle name="標準 9 4 2 6 2 2" xfId="23983"/>
    <cellStyle name="標準 9 4 2 6 3" xfId="17576"/>
    <cellStyle name="標準 9 4 2 7" xfId="6769"/>
    <cellStyle name="標準 9 4 2 7 2" xfId="19584"/>
    <cellStyle name="標準 9 4 2 8" xfId="13177"/>
    <cellStyle name="標準 9 4 3" xfId="360"/>
    <cellStyle name="標準 9 4 3 2" xfId="628"/>
    <cellStyle name="標準 9 4 3 2 2" xfId="1239"/>
    <cellStyle name="標準 9 4 3 2 2 2" xfId="2279"/>
    <cellStyle name="標準 9 4 3 2 2 2 2" xfId="4310"/>
    <cellStyle name="標準 9 4 3 2 2 2 2 2" xfId="10730"/>
    <cellStyle name="標準 9 4 3 2 2 2 2 2 2" xfId="23545"/>
    <cellStyle name="標準 9 4 3 2 2 2 2 3" xfId="17138"/>
    <cellStyle name="標準 9 4 3 2 2 2 3" xfId="6474"/>
    <cellStyle name="標準 9 4 3 2 2 2 3 2" xfId="12887"/>
    <cellStyle name="標準 9 4 3 2 2 2 3 2 2" xfId="25702"/>
    <cellStyle name="標準 9 4 3 2 2 2 3 3" xfId="19295"/>
    <cellStyle name="標準 9 4 3 2 2 2 4" xfId="8705"/>
    <cellStyle name="標準 9 4 3 2 2 2 4 2" xfId="21520"/>
    <cellStyle name="標準 9 4 3 2 2 2 5" xfId="15113"/>
    <cellStyle name="標準 9 4 3 2 2 3" xfId="3288"/>
    <cellStyle name="標準 9 4 3 2 2 3 2" xfId="9711"/>
    <cellStyle name="標準 9 4 3 2 2 3 2 2" xfId="22526"/>
    <cellStyle name="標準 9 4 3 2 2 3 3" xfId="16119"/>
    <cellStyle name="標準 9 4 3 2 2 4" xfId="5452"/>
    <cellStyle name="標準 9 4 3 2 2 4 2" xfId="11865"/>
    <cellStyle name="標準 9 4 3 2 2 4 2 2" xfId="24680"/>
    <cellStyle name="標準 9 4 3 2 2 4 3" xfId="18273"/>
    <cellStyle name="標準 9 4 3 2 2 5" xfId="7692"/>
    <cellStyle name="標準 9 4 3 2 2 5 2" xfId="20507"/>
    <cellStyle name="標準 9 4 3 2 2 6" xfId="14100"/>
    <cellStyle name="標準 9 4 3 2 3" xfId="1797"/>
    <cellStyle name="標準 9 4 3 2 3 2" xfId="3828"/>
    <cellStyle name="標準 9 4 3 2 3 2 2" xfId="10248"/>
    <cellStyle name="標準 9 4 3 2 3 2 2 2" xfId="23063"/>
    <cellStyle name="標準 9 4 3 2 3 2 3" xfId="16656"/>
    <cellStyle name="標準 9 4 3 2 3 3" xfId="5992"/>
    <cellStyle name="標準 9 4 3 2 3 3 2" xfId="12405"/>
    <cellStyle name="標準 9 4 3 2 3 3 2 2" xfId="25220"/>
    <cellStyle name="標準 9 4 3 2 3 3 3" xfId="18813"/>
    <cellStyle name="標準 9 4 3 2 3 4" xfId="8223"/>
    <cellStyle name="標準 9 4 3 2 3 4 2" xfId="21038"/>
    <cellStyle name="標準 9 4 3 2 3 5" xfId="14631"/>
    <cellStyle name="標準 9 4 3 2 4" xfId="2806"/>
    <cellStyle name="標準 9 4 3 2 4 2" xfId="9229"/>
    <cellStyle name="標準 9 4 3 2 4 2 2" xfId="22044"/>
    <cellStyle name="標準 9 4 3 2 4 3" xfId="15637"/>
    <cellStyle name="標準 9 4 3 2 5" xfId="4970"/>
    <cellStyle name="標準 9 4 3 2 5 2" xfId="11383"/>
    <cellStyle name="標準 9 4 3 2 5 2 2" xfId="24198"/>
    <cellStyle name="標準 9 4 3 2 5 3" xfId="17791"/>
    <cellStyle name="標準 9 4 3 2 6" xfId="7105"/>
    <cellStyle name="標準 9 4 3 2 6 2" xfId="19920"/>
    <cellStyle name="標準 9 4 3 2 7" xfId="13513"/>
    <cellStyle name="標準 9 4 3 3" xfId="1051"/>
    <cellStyle name="標準 9 4 3 3 2" xfId="2091"/>
    <cellStyle name="標準 9 4 3 3 2 2" xfId="4122"/>
    <cellStyle name="標準 9 4 3 3 2 2 2" xfId="10542"/>
    <cellStyle name="標準 9 4 3 3 2 2 2 2" xfId="23357"/>
    <cellStyle name="標準 9 4 3 3 2 2 3" xfId="16950"/>
    <cellStyle name="標準 9 4 3 3 2 3" xfId="6286"/>
    <cellStyle name="標準 9 4 3 3 2 3 2" xfId="12699"/>
    <cellStyle name="標準 9 4 3 3 2 3 2 2" xfId="25514"/>
    <cellStyle name="標準 9 4 3 3 2 3 3" xfId="19107"/>
    <cellStyle name="標準 9 4 3 3 2 4" xfId="8517"/>
    <cellStyle name="標準 9 4 3 3 2 4 2" xfId="21332"/>
    <cellStyle name="標準 9 4 3 3 2 5" xfId="14925"/>
    <cellStyle name="標準 9 4 3 3 3" xfId="3100"/>
    <cellStyle name="標準 9 4 3 3 3 2" xfId="9523"/>
    <cellStyle name="標準 9 4 3 3 3 2 2" xfId="22338"/>
    <cellStyle name="標準 9 4 3 3 3 3" xfId="15931"/>
    <cellStyle name="標準 9 4 3 3 4" xfId="5264"/>
    <cellStyle name="標準 9 4 3 3 4 2" xfId="11677"/>
    <cellStyle name="標準 9 4 3 3 4 2 2" xfId="24492"/>
    <cellStyle name="標準 9 4 3 3 4 3" xfId="18085"/>
    <cellStyle name="標準 9 4 3 3 5" xfId="7504"/>
    <cellStyle name="標準 9 4 3 3 5 2" xfId="20319"/>
    <cellStyle name="標準 9 4 3 3 6" xfId="13912"/>
    <cellStyle name="標準 9 4 3 4" xfId="1611"/>
    <cellStyle name="標準 9 4 3 4 2" xfId="3642"/>
    <cellStyle name="標準 9 4 3 4 2 2" xfId="10062"/>
    <cellStyle name="標準 9 4 3 4 2 2 2" xfId="22877"/>
    <cellStyle name="標準 9 4 3 4 2 3" xfId="16470"/>
    <cellStyle name="標準 9 4 3 4 3" xfId="5806"/>
    <cellStyle name="標準 9 4 3 4 3 2" xfId="12219"/>
    <cellStyle name="標準 9 4 3 4 3 2 2" xfId="25034"/>
    <cellStyle name="標準 9 4 3 4 3 3" xfId="18627"/>
    <cellStyle name="標準 9 4 3 4 4" xfId="8037"/>
    <cellStyle name="標準 9 4 3 4 4 2" xfId="20852"/>
    <cellStyle name="標準 9 4 3 4 5" xfId="14445"/>
    <cellStyle name="標準 9 4 3 5" xfId="2620"/>
    <cellStyle name="標準 9 4 3 5 2" xfId="9043"/>
    <cellStyle name="標準 9 4 3 5 2 2" xfId="21858"/>
    <cellStyle name="標準 9 4 3 5 3" xfId="15451"/>
    <cellStyle name="標準 9 4 3 6" xfId="4784"/>
    <cellStyle name="標準 9 4 3 6 2" xfId="11197"/>
    <cellStyle name="標準 9 4 3 6 2 2" xfId="24012"/>
    <cellStyle name="標準 9 4 3 6 3" xfId="17605"/>
    <cellStyle name="標準 9 4 3 7" xfId="6851"/>
    <cellStyle name="標準 9 4 3 7 2" xfId="19666"/>
    <cellStyle name="標準 9 4 3 8" xfId="13259"/>
    <cellStyle name="標準 9 4 4" xfId="392"/>
    <cellStyle name="標準 9 4 4 2" xfId="589"/>
    <cellStyle name="標準 9 4 4 2 2" xfId="1181"/>
    <cellStyle name="標準 9 4 4 2 2 2" xfId="2221"/>
    <cellStyle name="標準 9 4 4 2 2 2 2" xfId="4252"/>
    <cellStyle name="標準 9 4 4 2 2 2 2 2" xfId="10672"/>
    <cellStyle name="標準 9 4 4 2 2 2 2 2 2" xfId="23487"/>
    <cellStyle name="標準 9 4 4 2 2 2 2 3" xfId="17080"/>
    <cellStyle name="標準 9 4 4 2 2 2 3" xfId="6416"/>
    <cellStyle name="標準 9 4 4 2 2 2 3 2" xfId="12829"/>
    <cellStyle name="標準 9 4 4 2 2 2 3 2 2" xfId="25644"/>
    <cellStyle name="標準 9 4 4 2 2 2 3 3" xfId="19237"/>
    <cellStyle name="標準 9 4 4 2 2 2 4" xfId="8647"/>
    <cellStyle name="標準 9 4 4 2 2 2 4 2" xfId="21462"/>
    <cellStyle name="標準 9 4 4 2 2 2 5" xfId="15055"/>
    <cellStyle name="標準 9 4 4 2 2 3" xfId="3230"/>
    <cellStyle name="標準 9 4 4 2 2 3 2" xfId="9653"/>
    <cellStyle name="標準 9 4 4 2 2 3 2 2" xfId="22468"/>
    <cellStyle name="標準 9 4 4 2 2 3 3" xfId="16061"/>
    <cellStyle name="標準 9 4 4 2 2 4" xfId="5394"/>
    <cellStyle name="標準 9 4 4 2 2 4 2" xfId="11807"/>
    <cellStyle name="標準 9 4 4 2 2 4 2 2" xfId="24622"/>
    <cellStyle name="標準 9 4 4 2 2 4 3" xfId="18215"/>
    <cellStyle name="標準 9 4 4 2 2 5" xfId="7634"/>
    <cellStyle name="標準 9 4 4 2 2 5 2" xfId="20449"/>
    <cellStyle name="標準 9 4 4 2 2 6" xfId="14042"/>
    <cellStyle name="標準 9 4 4 2 3" xfId="1739"/>
    <cellStyle name="標準 9 4 4 2 3 2" xfId="3770"/>
    <cellStyle name="標準 9 4 4 2 3 2 2" xfId="10190"/>
    <cellStyle name="標準 9 4 4 2 3 2 2 2" xfId="23005"/>
    <cellStyle name="標準 9 4 4 2 3 2 3" xfId="16598"/>
    <cellStyle name="標準 9 4 4 2 3 3" xfId="5934"/>
    <cellStyle name="標準 9 4 4 2 3 3 2" xfId="12347"/>
    <cellStyle name="標準 9 4 4 2 3 3 2 2" xfId="25162"/>
    <cellStyle name="標準 9 4 4 2 3 3 3" xfId="18755"/>
    <cellStyle name="標準 9 4 4 2 3 4" xfId="8165"/>
    <cellStyle name="標準 9 4 4 2 3 4 2" xfId="20980"/>
    <cellStyle name="標準 9 4 4 2 3 5" xfId="14573"/>
    <cellStyle name="標準 9 4 4 2 4" xfId="2748"/>
    <cellStyle name="標準 9 4 4 2 4 2" xfId="9171"/>
    <cellStyle name="標準 9 4 4 2 4 2 2" xfId="21986"/>
    <cellStyle name="標準 9 4 4 2 4 3" xfId="15579"/>
    <cellStyle name="標準 9 4 4 2 5" xfId="4912"/>
    <cellStyle name="標準 9 4 4 2 5 2" xfId="11325"/>
    <cellStyle name="標準 9 4 4 2 5 2 2" xfId="24140"/>
    <cellStyle name="標準 9 4 4 2 5 3" xfId="17733"/>
    <cellStyle name="標準 9 4 4 2 6" xfId="7066"/>
    <cellStyle name="標準 9 4 4 2 6 2" xfId="19881"/>
    <cellStyle name="標準 9 4 4 2 7" xfId="13474"/>
    <cellStyle name="標準 9 4 4 3" xfId="1010"/>
    <cellStyle name="標準 9 4 4 3 2" xfId="2033"/>
    <cellStyle name="標準 9 4 4 3 2 2" xfId="4064"/>
    <cellStyle name="標準 9 4 4 3 2 2 2" xfId="10484"/>
    <cellStyle name="標準 9 4 4 3 2 2 2 2" xfId="23299"/>
    <cellStyle name="標準 9 4 4 3 2 2 3" xfId="16892"/>
    <cellStyle name="標準 9 4 4 3 2 3" xfId="6228"/>
    <cellStyle name="標準 9 4 4 3 2 3 2" xfId="12641"/>
    <cellStyle name="標準 9 4 4 3 2 3 2 2" xfId="25456"/>
    <cellStyle name="標準 9 4 4 3 2 3 3" xfId="19049"/>
    <cellStyle name="標準 9 4 4 3 2 4" xfId="8459"/>
    <cellStyle name="標準 9 4 4 3 2 4 2" xfId="21274"/>
    <cellStyle name="標準 9 4 4 3 2 5" xfId="14867"/>
    <cellStyle name="標準 9 4 4 3 3" xfId="3042"/>
    <cellStyle name="標準 9 4 4 3 3 2" xfId="9465"/>
    <cellStyle name="標準 9 4 4 3 3 2 2" xfId="22280"/>
    <cellStyle name="標準 9 4 4 3 3 3" xfId="15873"/>
    <cellStyle name="標準 9 4 4 3 4" xfId="5206"/>
    <cellStyle name="標準 9 4 4 3 4 2" xfId="11619"/>
    <cellStyle name="標準 9 4 4 3 4 2 2" xfId="24434"/>
    <cellStyle name="標準 9 4 4 3 4 3" xfId="18027"/>
    <cellStyle name="標準 9 4 4 3 5" xfId="7463"/>
    <cellStyle name="標準 9 4 4 3 5 2" xfId="20278"/>
    <cellStyle name="標準 9 4 4 3 6" xfId="13871"/>
    <cellStyle name="標準 9 4 4 4" xfId="1554"/>
    <cellStyle name="標準 9 4 4 4 2" xfId="3585"/>
    <cellStyle name="標準 9 4 4 4 2 2" xfId="10005"/>
    <cellStyle name="標準 9 4 4 4 2 2 2" xfId="22820"/>
    <cellStyle name="標準 9 4 4 4 2 3" xfId="16413"/>
    <cellStyle name="標準 9 4 4 4 3" xfId="5749"/>
    <cellStyle name="標準 9 4 4 4 3 2" xfId="12162"/>
    <cellStyle name="標準 9 4 4 4 3 2 2" xfId="24977"/>
    <cellStyle name="標準 9 4 4 4 3 3" xfId="18570"/>
    <cellStyle name="標準 9 4 4 4 4" xfId="7980"/>
    <cellStyle name="標準 9 4 4 4 4 2" xfId="20795"/>
    <cellStyle name="標準 9 4 4 4 5" xfId="14388"/>
    <cellStyle name="標準 9 4 4 5" xfId="2563"/>
    <cellStyle name="標準 9 4 4 5 2" xfId="8986"/>
    <cellStyle name="標準 9 4 4 5 2 2" xfId="21801"/>
    <cellStyle name="標準 9 4 4 5 3" xfId="15394"/>
    <cellStyle name="標準 9 4 4 6" xfId="4727"/>
    <cellStyle name="標準 9 4 4 6 2" xfId="11140"/>
    <cellStyle name="標準 9 4 4 6 2 2" xfId="23955"/>
    <cellStyle name="標準 9 4 4 6 3" xfId="17548"/>
    <cellStyle name="標準 9 4 4 7" xfId="6881"/>
    <cellStyle name="標準 9 4 4 7 2" xfId="19696"/>
    <cellStyle name="標準 9 4 4 8" xfId="13289"/>
    <cellStyle name="標準 9 4 5" xfId="413"/>
    <cellStyle name="標準 9 4 5 2" xfId="548"/>
    <cellStyle name="標準 9 4 5 2 2" xfId="1137"/>
    <cellStyle name="標準 9 4 5 2 2 2" xfId="2177"/>
    <cellStyle name="標準 9 4 5 2 2 2 2" xfId="4208"/>
    <cellStyle name="標準 9 4 5 2 2 2 2 2" xfId="10628"/>
    <cellStyle name="標準 9 4 5 2 2 2 2 2 2" xfId="23443"/>
    <cellStyle name="標準 9 4 5 2 2 2 2 3" xfId="17036"/>
    <cellStyle name="標準 9 4 5 2 2 2 3" xfId="6372"/>
    <cellStyle name="標準 9 4 5 2 2 2 3 2" xfId="12785"/>
    <cellStyle name="標準 9 4 5 2 2 2 3 2 2" xfId="25600"/>
    <cellStyle name="標準 9 4 5 2 2 2 3 3" xfId="19193"/>
    <cellStyle name="標準 9 4 5 2 2 2 4" xfId="8603"/>
    <cellStyle name="標準 9 4 5 2 2 2 4 2" xfId="21418"/>
    <cellStyle name="標準 9 4 5 2 2 2 5" xfId="15011"/>
    <cellStyle name="標準 9 4 5 2 2 3" xfId="3186"/>
    <cellStyle name="標準 9 4 5 2 2 3 2" xfId="9609"/>
    <cellStyle name="標準 9 4 5 2 2 3 2 2" xfId="22424"/>
    <cellStyle name="標準 9 4 5 2 2 3 3" xfId="16017"/>
    <cellStyle name="標準 9 4 5 2 2 4" xfId="5350"/>
    <cellStyle name="標準 9 4 5 2 2 4 2" xfId="11763"/>
    <cellStyle name="標準 9 4 5 2 2 4 2 2" xfId="24578"/>
    <cellStyle name="標準 9 4 5 2 2 4 3" xfId="18171"/>
    <cellStyle name="標準 9 4 5 2 2 5" xfId="7590"/>
    <cellStyle name="標準 9 4 5 2 2 5 2" xfId="20405"/>
    <cellStyle name="標準 9 4 5 2 2 6" xfId="13998"/>
    <cellStyle name="標準 9 4 5 2 3" xfId="1695"/>
    <cellStyle name="標準 9 4 5 2 3 2" xfId="3726"/>
    <cellStyle name="標準 9 4 5 2 3 2 2" xfId="10146"/>
    <cellStyle name="標準 9 4 5 2 3 2 2 2" xfId="22961"/>
    <cellStyle name="標準 9 4 5 2 3 2 3" xfId="16554"/>
    <cellStyle name="標準 9 4 5 2 3 3" xfId="5890"/>
    <cellStyle name="標準 9 4 5 2 3 3 2" xfId="12303"/>
    <cellStyle name="標準 9 4 5 2 3 3 2 2" xfId="25118"/>
    <cellStyle name="標準 9 4 5 2 3 3 3" xfId="18711"/>
    <cellStyle name="標準 9 4 5 2 3 4" xfId="8121"/>
    <cellStyle name="標準 9 4 5 2 3 4 2" xfId="20936"/>
    <cellStyle name="標準 9 4 5 2 3 5" xfId="14529"/>
    <cellStyle name="標準 9 4 5 2 4" xfId="2704"/>
    <cellStyle name="標準 9 4 5 2 4 2" xfId="9127"/>
    <cellStyle name="標準 9 4 5 2 4 2 2" xfId="21942"/>
    <cellStyle name="標準 9 4 5 2 4 3" xfId="15535"/>
    <cellStyle name="標準 9 4 5 2 5" xfId="4868"/>
    <cellStyle name="標準 9 4 5 2 5 2" xfId="11281"/>
    <cellStyle name="標準 9 4 5 2 5 2 2" xfId="24096"/>
    <cellStyle name="標準 9 4 5 2 5 3" xfId="17689"/>
    <cellStyle name="標準 9 4 5 2 6" xfId="7025"/>
    <cellStyle name="標準 9 4 5 2 6 2" xfId="19840"/>
    <cellStyle name="標準 9 4 5 2 7" xfId="13433"/>
    <cellStyle name="標準 9 4 5 3" xfId="967"/>
    <cellStyle name="標準 9 4 5 3 2" xfId="1989"/>
    <cellStyle name="標準 9 4 5 3 2 2" xfId="4020"/>
    <cellStyle name="標準 9 4 5 3 2 2 2" xfId="10440"/>
    <cellStyle name="標準 9 4 5 3 2 2 2 2" xfId="23255"/>
    <cellStyle name="標準 9 4 5 3 2 2 3" xfId="16848"/>
    <cellStyle name="標準 9 4 5 3 2 3" xfId="6184"/>
    <cellStyle name="標準 9 4 5 3 2 3 2" xfId="12597"/>
    <cellStyle name="標準 9 4 5 3 2 3 2 2" xfId="25412"/>
    <cellStyle name="標準 9 4 5 3 2 3 3" xfId="19005"/>
    <cellStyle name="標準 9 4 5 3 2 4" xfId="8415"/>
    <cellStyle name="標準 9 4 5 3 2 4 2" xfId="21230"/>
    <cellStyle name="標準 9 4 5 3 2 5" xfId="14823"/>
    <cellStyle name="標準 9 4 5 3 3" xfId="2998"/>
    <cellStyle name="標準 9 4 5 3 3 2" xfId="9421"/>
    <cellStyle name="標準 9 4 5 3 3 2 2" xfId="22236"/>
    <cellStyle name="標準 9 4 5 3 3 3" xfId="15829"/>
    <cellStyle name="標準 9 4 5 3 4" xfId="5162"/>
    <cellStyle name="標準 9 4 5 3 4 2" xfId="11575"/>
    <cellStyle name="標準 9 4 5 3 4 2 2" xfId="24390"/>
    <cellStyle name="標準 9 4 5 3 4 3" xfId="17983"/>
    <cellStyle name="標準 9 4 5 3 5" xfId="7420"/>
    <cellStyle name="標準 9 4 5 3 5 2" xfId="20235"/>
    <cellStyle name="標準 9 4 5 3 6" xfId="13828"/>
    <cellStyle name="標準 9 4 5 4" xfId="1509"/>
    <cellStyle name="標準 9 4 5 4 2" xfId="3541"/>
    <cellStyle name="標準 9 4 5 4 2 2" xfId="9961"/>
    <cellStyle name="標準 9 4 5 4 2 2 2" xfId="22776"/>
    <cellStyle name="標準 9 4 5 4 2 3" xfId="16369"/>
    <cellStyle name="標準 9 4 5 4 3" xfId="5705"/>
    <cellStyle name="標準 9 4 5 4 3 2" xfId="12118"/>
    <cellStyle name="標準 9 4 5 4 3 2 2" xfId="24933"/>
    <cellStyle name="標準 9 4 5 4 3 3" xfId="18526"/>
    <cellStyle name="標準 9 4 5 4 4" xfId="7936"/>
    <cellStyle name="標準 9 4 5 4 4 2" xfId="20751"/>
    <cellStyle name="標準 9 4 5 4 5" xfId="14344"/>
    <cellStyle name="標準 9 4 5 5" xfId="2519"/>
    <cellStyle name="標準 9 4 5 5 2" xfId="8942"/>
    <cellStyle name="標準 9 4 5 5 2 2" xfId="21757"/>
    <cellStyle name="標準 9 4 5 5 3" xfId="15350"/>
    <cellStyle name="標準 9 4 5 6" xfId="4683"/>
    <cellStyle name="標準 9 4 5 6 2" xfId="11096"/>
    <cellStyle name="標準 9 4 5 6 2 2" xfId="23911"/>
    <cellStyle name="標準 9 4 5 6 3" xfId="17504"/>
    <cellStyle name="標準 9 4 5 7" xfId="6898"/>
    <cellStyle name="標準 9 4 5 7 2" xfId="19713"/>
    <cellStyle name="標準 9 4 5 8" xfId="13306"/>
    <cellStyle name="標準 9 4 6" xfId="442"/>
    <cellStyle name="標準 9 4 6 2" xfId="930"/>
    <cellStyle name="標準 9 4 6 2 2" xfId="1952"/>
    <cellStyle name="標準 9 4 6 2 2 2" xfId="3983"/>
    <cellStyle name="標準 9 4 6 2 2 2 2" xfId="10403"/>
    <cellStyle name="標準 9 4 6 2 2 2 2 2" xfId="23218"/>
    <cellStyle name="標準 9 4 6 2 2 2 3" xfId="16811"/>
    <cellStyle name="標準 9 4 6 2 2 3" xfId="6147"/>
    <cellStyle name="標準 9 4 6 2 2 3 2" xfId="12560"/>
    <cellStyle name="標準 9 4 6 2 2 3 2 2" xfId="25375"/>
    <cellStyle name="標準 9 4 6 2 2 3 3" xfId="18968"/>
    <cellStyle name="標準 9 4 6 2 2 4" xfId="8378"/>
    <cellStyle name="標準 9 4 6 2 2 4 2" xfId="21193"/>
    <cellStyle name="標準 9 4 6 2 2 5" xfId="14786"/>
    <cellStyle name="標準 9 4 6 2 3" xfId="2961"/>
    <cellStyle name="標準 9 4 6 2 3 2" xfId="9384"/>
    <cellStyle name="標準 9 4 6 2 3 2 2" xfId="22199"/>
    <cellStyle name="標準 9 4 6 2 3 3" xfId="15792"/>
    <cellStyle name="標準 9 4 6 2 4" xfId="5125"/>
    <cellStyle name="標準 9 4 6 2 4 2" xfId="11538"/>
    <cellStyle name="標準 9 4 6 2 4 2 2" xfId="24353"/>
    <cellStyle name="標準 9 4 6 2 4 3" xfId="17946"/>
    <cellStyle name="標準 9 4 6 2 5" xfId="7383"/>
    <cellStyle name="標準 9 4 6 2 5 2" xfId="20198"/>
    <cellStyle name="標準 9 4 6 2 6" xfId="13791"/>
    <cellStyle name="標準 9 4 6 3" xfId="1473"/>
    <cellStyle name="標準 9 4 6 3 2" xfId="3505"/>
    <cellStyle name="標準 9 4 6 3 2 2" xfId="9925"/>
    <cellStyle name="標準 9 4 6 3 2 2 2" xfId="22740"/>
    <cellStyle name="標準 9 4 6 3 2 3" xfId="16333"/>
    <cellStyle name="標準 9 4 6 3 3" xfId="5669"/>
    <cellStyle name="標準 9 4 6 3 3 2" xfId="12082"/>
    <cellStyle name="標準 9 4 6 3 3 2 2" xfId="24897"/>
    <cellStyle name="標準 9 4 6 3 3 3" xfId="18490"/>
    <cellStyle name="標準 9 4 6 3 4" xfId="7900"/>
    <cellStyle name="標準 9 4 6 3 4 2" xfId="20715"/>
    <cellStyle name="標準 9 4 6 3 5" xfId="14308"/>
    <cellStyle name="標準 9 4 6 4" xfId="2483"/>
    <cellStyle name="標準 9 4 6 4 2" xfId="8906"/>
    <cellStyle name="標準 9 4 6 4 2 2" xfId="21721"/>
    <cellStyle name="標準 9 4 6 4 3" xfId="15314"/>
    <cellStyle name="標準 9 4 6 5" xfId="4647"/>
    <cellStyle name="標準 9 4 6 5 2" xfId="11060"/>
    <cellStyle name="標準 9 4 6 5 2 2" xfId="23875"/>
    <cellStyle name="標準 9 4 6 5 3" xfId="17468"/>
    <cellStyle name="標準 9 4 6 6" xfId="6923"/>
    <cellStyle name="標準 9 4 6 6 2" xfId="19738"/>
    <cellStyle name="標準 9 4 6 7" xfId="13331"/>
    <cellStyle name="標準 9 4 7" xfId="512"/>
    <cellStyle name="標準 9 4 7 2" xfId="1098"/>
    <cellStyle name="標準 9 4 7 2 2" xfId="2138"/>
    <cellStyle name="標準 9 4 7 2 2 2" xfId="4169"/>
    <cellStyle name="標準 9 4 7 2 2 2 2" xfId="10589"/>
    <cellStyle name="標準 9 4 7 2 2 2 2 2" xfId="23404"/>
    <cellStyle name="標準 9 4 7 2 2 2 3" xfId="16997"/>
    <cellStyle name="標準 9 4 7 2 2 3" xfId="6333"/>
    <cellStyle name="標準 9 4 7 2 2 3 2" xfId="12746"/>
    <cellStyle name="標準 9 4 7 2 2 3 2 2" xfId="25561"/>
    <cellStyle name="標準 9 4 7 2 2 3 3" xfId="19154"/>
    <cellStyle name="標準 9 4 7 2 2 4" xfId="8564"/>
    <cellStyle name="標準 9 4 7 2 2 4 2" xfId="21379"/>
    <cellStyle name="標準 9 4 7 2 2 5" xfId="14972"/>
    <cellStyle name="標準 9 4 7 2 3" xfId="3147"/>
    <cellStyle name="標準 9 4 7 2 3 2" xfId="9570"/>
    <cellStyle name="標準 9 4 7 2 3 2 2" xfId="22385"/>
    <cellStyle name="標準 9 4 7 2 3 3" xfId="15978"/>
    <cellStyle name="標準 9 4 7 2 4" xfId="5311"/>
    <cellStyle name="標準 9 4 7 2 4 2" xfId="11724"/>
    <cellStyle name="標準 9 4 7 2 4 2 2" xfId="24539"/>
    <cellStyle name="標準 9 4 7 2 4 3" xfId="18132"/>
    <cellStyle name="標準 9 4 7 2 5" xfId="7551"/>
    <cellStyle name="標準 9 4 7 2 5 2" xfId="20366"/>
    <cellStyle name="標準 9 4 7 2 6" xfId="13959"/>
    <cellStyle name="標準 9 4 7 3" xfId="1656"/>
    <cellStyle name="標準 9 4 7 3 2" xfId="3687"/>
    <cellStyle name="標準 9 4 7 3 2 2" xfId="10107"/>
    <cellStyle name="標準 9 4 7 3 2 2 2" xfId="22922"/>
    <cellStyle name="標準 9 4 7 3 2 3" xfId="16515"/>
    <cellStyle name="標準 9 4 7 3 3" xfId="5851"/>
    <cellStyle name="標準 9 4 7 3 3 2" xfId="12264"/>
    <cellStyle name="標準 9 4 7 3 3 2 2" xfId="25079"/>
    <cellStyle name="標準 9 4 7 3 3 3" xfId="18672"/>
    <cellStyle name="標準 9 4 7 3 4" xfId="8082"/>
    <cellStyle name="標準 9 4 7 3 4 2" xfId="20897"/>
    <cellStyle name="標準 9 4 7 3 5" xfId="14490"/>
    <cellStyle name="標準 9 4 7 4" xfId="2665"/>
    <cellStyle name="標準 9 4 7 4 2" xfId="9088"/>
    <cellStyle name="標準 9 4 7 4 2 2" xfId="21903"/>
    <cellStyle name="標準 9 4 7 4 3" xfId="15496"/>
    <cellStyle name="標準 9 4 7 5" xfId="4829"/>
    <cellStyle name="標準 9 4 7 5 2" xfId="11242"/>
    <cellStyle name="標準 9 4 7 5 2 2" xfId="24057"/>
    <cellStyle name="標準 9 4 7 5 3" xfId="17650"/>
    <cellStyle name="標準 9 4 7 6" xfId="6989"/>
    <cellStyle name="標準 9 4 7 6 2" xfId="19804"/>
    <cellStyle name="標準 9 4 7 7" xfId="13397"/>
    <cellStyle name="標準 9 4 8" xfId="759"/>
    <cellStyle name="標準 9 4 8 2" xfId="893"/>
    <cellStyle name="標準 9 4 8 2 2" xfId="1915"/>
    <cellStyle name="標準 9 4 8 2 2 2" xfId="3946"/>
    <cellStyle name="標準 9 4 8 2 2 2 2" xfId="10366"/>
    <cellStyle name="標準 9 4 8 2 2 2 2 2" xfId="23181"/>
    <cellStyle name="標準 9 4 8 2 2 2 3" xfId="16774"/>
    <cellStyle name="標準 9 4 8 2 2 3" xfId="6110"/>
    <cellStyle name="標準 9 4 8 2 2 3 2" xfId="12523"/>
    <cellStyle name="標準 9 4 8 2 2 3 2 2" xfId="25338"/>
    <cellStyle name="標準 9 4 8 2 2 3 3" xfId="18931"/>
    <cellStyle name="標準 9 4 8 2 2 4" xfId="8341"/>
    <cellStyle name="標準 9 4 8 2 2 4 2" xfId="21156"/>
    <cellStyle name="標準 9 4 8 2 2 5" xfId="14749"/>
    <cellStyle name="標準 9 4 8 2 3" xfId="2924"/>
    <cellStyle name="標準 9 4 8 2 3 2" xfId="9347"/>
    <cellStyle name="標準 9 4 8 2 3 2 2" xfId="22162"/>
    <cellStyle name="標準 9 4 8 2 3 3" xfId="15755"/>
    <cellStyle name="標準 9 4 8 2 4" xfId="5088"/>
    <cellStyle name="標準 9 4 8 2 4 2" xfId="11501"/>
    <cellStyle name="標準 9 4 8 2 4 2 2" xfId="24316"/>
    <cellStyle name="標準 9 4 8 2 4 3" xfId="17909"/>
    <cellStyle name="標準 9 4 8 2 5" xfId="7346"/>
    <cellStyle name="標準 9 4 8 2 5 2" xfId="20161"/>
    <cellStyle name="標準 9 4 8 2 6" xfId="13754"/>
    <cellStyle name="標準 9 4 8 3" xfId="1436"/>
    <cellStyle name="標準 9 4 8 3 2" xfId="3468"/>
    <cellStyle name="標準 9 4 8 3 2 2" xfId="9888"/>
    <cellStyle name="標準 9 4 8 3 2 2 2" xfId="22703"/>
    <cellStyle name="標準 9 4 8 3 2 3" xfId="16296"/>
    <cellStyle name="標準 9 4 8 3 3" xfId="5632"/>
    <cellStyle name="標準 9 4 8 3 3 2" xfId="12045"/>
    <cellStyle name="標準 9 4 8 3 3 2 2" xfId="24860"/>
    <cellStyle name="標準 9 4 8 3 3 3" xfId="18453"/>
    <cellStyle name="標準 9 4 8 3 4" xfId="7863"/>
    <cellStyle name="標準 9 4 8 3 4 2" xfId="20678"/>
    <cellStyle name="標準 9 4 8 3 5" xfId="14271"/>
    <cellStyle name="標準 9 4 8 4" xfId="2446"/>
    <cellStyle name="標準 9 4 8 4 2" xfId="8869"/>
    <cellStyle name="標準 9 4 8 4 2 2" xfId="21684"/>
    <cellStyle name="標準 9 4 8 4 3" xfId="15277"/>
    <cellStyle name="標準 9 4 8 5" xfId="4610"/>
    <cellStyle name="標準 9 4 8 5 2" xfId="11023"/>
    <cellStyle name="標準 9 4 8 5 2 2" xfId="23838"/>
    <cellStyle name="標準 9 4 8 5 3" xfId="17431"/>
    <cellStyle name="標準 9 4 8 6" xfId="7213"/>
    <cellStyle name="標準 9 4 8 6 2" xfId="20028"/>
    <cellStyle name="標準 9 4 8 7" xfId="13621"/>
    <cellStyle name="標準 9 4 9" xfId="818"/>
    <cellStyle name="標準 9 4 9 2" xfId="1278"/>
    <cellStyle name="標準 9 4 9 2 2" xfId="2318"/>
    <cellStyle name="標準 9 4 9 2 2 2" xfId="4349"/>
    <cellStyle name="標準 9 4 9 2 2 2 2" xfId="10769"/>
    <cellStyle name="標準 9 4 9 2 2 2 2 2" xfId="23584"/>
    <cellStyle name="標準 9 4 9 2 2 2 3" xfId="17177"/>
    <cellStyle name="標準 9 4 9 2 2 3" xfId="6513"/>
    <cellStyle name="標準 9 4 9 2 2 3 2" xfId="12926"/>
    <cellStyle name="標準 9 4 9 2 2 3 2 2" xfId="25741"/>
    <cellStyle name="標準 9 4 9 2 2 3 3" xfId="19334"/>
    <cellStyle name="標準 9 4 9 2 2 4" xfId="8744"/>
    <cellStyle name="標準 9 4 9 2 2 4 2" xfId="21559"/>
    <cellStyle name="標準 9 4 9 2 2 5" xfId="15152"/>
    <cellStyle name="標準 9 4 9 2 3" xfId="3327"/>
    <cellStyle name="標準 9 4 9 2 3 2" xfId="9750"/>
    <cellStyle name="標準 9 4 9 2 3 2 2" xfId="22565"/>
    <cellStyle name="標準 9 4 9 2 3 3" xfId="16158"/>
    <cellStyle name="標準 9 4 9 2 4" xfId="5491"/>
    <cellStyle name="標準 9 4 9 2 4 2" xfId="11904"/>
    <cellStyle name="標準 9 4 9 2 4 2 2" xfId="24719"/>
    <cellStyle name="標準 9 4 9 2 4 3" xfId="18312"/>
    <cellStyle name="標準 9 4 9 2 5" xfId="7731"/>
    <cellStyle name="標準 9 4 9 2 5 2" xfId="20546"/>
    <cellStyle name="標準 9 4 9 2 6" xfId="14139"/>
    <cellStyle name="標準 9 4 9 3" xfId="1836"/>
    <cellStyle name="標準 9 4 9 3 2" xfId="3867"/>
    <cellStyle name="標準 9 4 9 3 2 2" xfId="10287"/>
    <cellStyle name="標準 9 4 9 3 2 2 2" xfId="23102"/>
    <cellStyle name="標準 9 4 9 3 2 3" xfId="16695"/>
    <cellStyle name="標準 9 4 9 3 3" xfId="6031"/>
    <cellStyle name="標準 9 4 9 3 3 2" xfId="12444"/>
    <cellStyle name="標準 9 4 9 3 3 2 2" xfId="25259"/>
    <cellStyle name="標準 9 4 9 3 3 3" xfId="18852"/>
    <cellStyle name="標準 9 4 9 3 4" xfId="8262"/>
    <cellStyle name="標準 9 4 9 3 4 2" xfId="21077"/>
    <cellStyle name="標準 9 4 9 3 5" xfId="14670"/>
    <cellStyle name="標準 9 4 9 4" xfId="2845"/>
    <cellStyle name="標準 9 4 9 4 2" xfId="9268"/>
    <cellStyle name="標準 9 4 9 4 2 2" xfId="22083"/>
    <cellStyle name="標準 9 4 9 4 3" xfId="15676"/>
    <cellStyle name="標準 9 4 9 5" xfId="5009"/>
    <cellStyle name="標準 9 4 9 5 2" xfId="11422"/>
    <cellStyle name="標準 9 4 9 5 2 2" xfId="24237"/>
    <cellStyle name="標準 9 4 9 5 3" xfId="17830"/>
    <cellStyle name="標準 9 4 9 6" xfId="7271"/>
    <cellStyle name="標準 9 4 9 6 2" xfId="20086"/>
    <cellStyle name="標準 9 4 9 7" xfId="13679"/>
    <cellStyle name="標準 9 5" xfId="195"/>
    <cellStyle name="標準 9 5 10" xfId="862"/>
    <cellStyle name="標準 9 5 10 2" xfId="1880"/>
    <cellStyle name="標準 9 5 10 2 2" xfId="3911"/>
    <cellStyle name="標準 9 5 10 2 2 2" xfId="10331"/>
    <cellStyle name="標準 9 5 10 2 2 2 2" xfId="23146"/>
    <cellStyle name="標準 9 5 10 2 2 3" xfId="16739"/>
    <cellStyle name="標準 9 5 10 2 3" xfId="6075"/>
    <cellStyle name="標準 9 5 10 2 3 2" xfId="12488"/>
    <cellStyle name="標準 9 5 10 2 3 2 2" xfId="25303"/>
    <cellStyle name="標準 9 5 10 2 3 3" xfId="18896"/>
    <cellStyle name="標準 9 5 10 2 4" xfId="8306"/>
    <cellStyle name="標準 9 5 10 2 4 2" xfId="21121"/>
    <cellStyle name="標準 9 5 10 2 5" xfId="14714"/>
    <cellStyle name="標準 9 5 10 3" xfId="2889"/>
    <cellStyle name="標準 9 5 10 3 2" xfId="9312"/>
    <cellStyle name="標準 9 5 10 3 2 2" xfId="22127"/>
    <cellStyle name="標準 9 5 10 3 3" xfId="15720"/>
    <cellStyle name="標準 9 5 10 4" xfId="5053"/>
    <cellStyle name="標準 9 5 10 4 2" xfId="11466"/>
    <cellStyle name="標準 9 5 10 4 2 2" xfId="24281"/>
    <cellStyle name="標準 9 5 10 4 3" xfId="17874"/>
    <cellStyle name="標準 9 5 10 5" xfId="7315"/>
    <cellStyle name="標準 9 5 10 5 2" xfId="20130"/>
    <cellStyle name="標準 9 5 10 6" xfId="13723"/>
    <cellStyle name="標準 9 5 11" xfId="1406"/>
    <cellStyle name="標準 9 5 11 2" xfId="3438"/>
    <cellStyle name="標準 9 5 11 2 2" xfId="9858"/>
    <cellStyle name="標準 9 5 11 2 2 2" xfId="22673"/>
    <cellStyle name="標準 9 5 11 2 3" xfId="16266"/>
    <cellStyle name="標準 9 5 11 3" xfId="5602"/>
    <cellStyle name="標準 9 5 11 3 2" xfId="12015"/>
    <cellStyle name="標準 9 5 11 3 2 2" xfId="24830"/>
    <cellStyle name="標準 9 5 11 3 3" xfId="18423"/>
    <cellStyle name="標準 9 5 11 4" xfId="7833"/>
    <cellStyle name="標準 9 5 11 4 2" xfId="20648"/>
    <cellStyle name="標準 9 5 11 5" xfId="14241"/>
    <cellStyle name="標準 9 5 12" xfId="2416"/>
    <cellStyle name="標準 9 5 12 2" xfId="8839"/>
    <cellStyle name="標準 9 5 12 2 2" xfId="21654"/>
    <cellStyle name="標準 9 5 12 3" xfId="15247"/>
    <cellStyle name="標準 9 5 13" xfId="4580"/>
    <cellStyle name="標準 9 5 13 2" xfId="10993"/>
    <cellStyle name="標準 9 5 13 2 2" xfId="23808"/>
    <cellStyle name="標準 9 5 13 3" xfId="17401"/>
    <cellStyle name="標準 9 5 14" xfId="6613"/>
    <cellStyle name="標準 9 5 14 2" xfId="13024"/>
    <cellStyle name="標準 9 5 14 2 2" xfId="25839"/>
    <cellStyle name="標準 9 5 14 3" xfId="19432"/>
    <cellStyle name="標準 9 5 15" xfId="6707"/>
    <cellStyle name="標準 9 5 15 2" xfId="19522"/>
    <cellStyle name="標準 9 5 16" xfId="13115"/>
    <cellStyle name="標準 9 5 2" xfId="285"/>
    <cellStyle name="標準 9 5 2 2" xfId="614"/>
    <cellStyle name="標準 9 5 2 2 2" xfId="1220"/>
    <cellStyle name="標準 9 5 2 2 2 2" xfId="2260"/>
    <cellStyle name="標準 9 5 2 2 2 2 2" xfId="4291"/>
    <cellStyle name="標準 9 5 2 2 2 2 2 2" xfId="10711"/>
    <cellStyle name="標準 9 5 2 2 2 2 2 2 2" xfId="23526"/>
    <cellStyle name="標準 9 5 2 2 2 2 2 3" xfId="17119"/>
    <cellStyle name="標準 9 5 2 2 2 2 3" xfId="6455"/>
    <cellStyle name="標準 9 5 2 2 2 2 3 2" xfId="12868"/>
    <cellStyle name="標準 9 5 2 2 2 2 3 2 2" xfId="25683"/>
    <cellStyle name="標準 9 5 2 2 2 2 3 3" xfId="19276"/>
    <cellStyle name="標準 9 5 2 2 2 2 4" xfId="8686"/>
    <cellStyle name="標準 9 5 2 2 2 2 4 2" xfId="21501"/>
    <cellStyle name="標準 9 5 2 2 2 2 5" xfId="15094"/>
    <cellStyle name="標準 9 5 2 2 2 3" xfId="3269"/>
    <cellStyle name="標準 9 5 2 2 2 3 2" xfId="9692"/>
    <cellStyle name="標準 9 5 2 2 2 3 2 2" xfId="22507"/>
    <cellStyle name="標準 9 5 2 2 2 3 3" xfId="16100"/>
    <cellStyle name="標準 9 5 2 2 2 4" xfId="5433"/>
    <cellStyle name="標準 9 5 2 2 2 4 2" xfId="11846"/>
    <cellStyle name="標準 9 5 2 2 2 4 2 2" xfId="24661"/>
    <cellStyle name="標準 9 5 2 2 2 4 3" xfId="18254"/>
    <cellStyle name="標準 9 5 2 2 2 5" xfId="7673"/>
    <cellStyle name="標準 9 5 2 2 2 5 2" xfId="20488"/>
    <cellStyle name="標準 9 5 2 2 2 6" xfId="14081"/>
    <cellStyle name="標準 9 5 2 2 3" xfId="1778"/>
    <cellStyle name="標準 9 5 2 2 3 2" xfId="3809"/>
    <cellStyle name="標準 9 5 2 2 3 2 2" xfId="10229"/>
    <cellStyle name="標準 9 5 2 2 3 2 2 2" xfId="23044"/>
    <cellStyle name="標準 9 5 2 2 3 2 3" xfId="16637"/>
    <cellStyle name="標準 9 5 2 2 3 3" xfId="5973"/>
    <cellStyle name="標準 9 5 2 2 3 3 2" xfId="12386"/>
    <cellStyle name="標準 9 5 2 2 3 3 2 2" xfId="25201"/>
    <cellStyle name="標準 9 5 2 2 3 3 3" xfId="18794"/>
    <cellStyle name="標準 9 5 2 2 3 4" xfId="8204"/>
    <cellStyle name="標準 9 5 2 2 3 4 2" xfId="21019"/>
    <cellStyle name="標準 9 5 2 2 3 5" xfId="14612"/>
    <cellStyle name="標準 9 5 2 2 4" xfId="2787"/>
    <cellStyle name="標準 9 5 2 2 4 2" xfId="9210"/>
    <cellStyle name="標準 9 5 2 2 4 2 2" xfId="22025"/>
    <cellStyle name="標準 9 5 2 2 4 3" xfId="15618"/>
    <cellStyle name="標準 9 5 2 2 5" xfId="4951"/>
    <cellStyle name="標準 9 5 2 2 5 2" xfId="11364"/>
    <cellStyle name="標準 9 5 2 2 5 2 2" xfId="24179"/>
    <cellStyle name="標準 9 5 2 2 5 3" xfId="17772"/>
    <cellStyle name="標準 9 5 2 2 6" xfId="7091"/>
    <cellStyle name="標準 9 5 2 2 6 2" xfId="19906"/>
    <cellStyle name="標準 9 5 2 2 7" xfId="13499"/>
    <cellStyle name="標準 9 5 2 3" xfId="1037"/>
    <cellStyle name="標準 9 5 2 3 2" xfId="2072"/>
    <cellStyle name="標準 9 5 2 3 2 2" xfId="4103"/>
    <cellStyle name="標準 9 5 2 3 2 2 2" xfId="10523"/>
    <cellStyle name="標準 9 5 2 3 2 2 2 2" xfId="23338"/>
    <cellStyle name="標準 9 5 2 3 2 2 3" xfId="16931"/>
    <cellStyle name="標準 9 5 2 3 2 3" xfId="6267"/>
    <cellStyle name="標準 9 5 2 3 2 3 2" xfId="12680"/>
    <cellStyle name="標準 9 5 2 3 2 3 2 2" xfId="25495"/>
    <cellStyle name="標準 9 5 2 3 2 3 3" xfId="19088"/>
    <cellStyle name="標準 9 5 2 3 2 4" xfId="8498"/>
    <cellStyle name="標準 9 5 2 3 2 4 2" xfId="21313"/>
    <cellStyle name="標準 9 5 2 3 2 5" xfId="14906"/>
    <cellStyle name="標準 9 5 2 3 3" xfId="3081"/>
    <cellStyle name="標準 9 5 2 3 3 2" xfId="9504"/>
    <cellStyle name="標準 9 5 2 3 3 2 2" xfId="22319"/>
    <cellStyle name="標準 9 5 2 3 3 3" xfId="15912"/>
    <cellStyle name="標準 9 5 2 3 4" xfId="5245"/>
    <cellStyle name="標準 9 5 2 3 4 2" xfId="11658"/>
    <cellStyle name="標準 9 5 2 3 4 2 2" xfId="24473"/>
    <cellStyle name="標準 9 5 2 3 4 3" xfId="18066"/>
    <cellStyle name="標準 9 5 2 3 5" xfId="7490"/>
    <cellStyle name="標準 9 5 2 3 5 2" xfId="20305"/>
    <cellStyle name="標準 9 5 2 3 6" xfId="13898"/>
    <cellStyle name="標準 9 5 2 4" xfId="1592"/>
    <cellStyle name="標準 9 5 2 4 2" xfId="3623"/>
    <cellStyle name="標準 9 5 2 4 2 2" xfId="10043"/>
    <cellStyle name="標準 9 5 2 4 2 2 2" xfId="22858"/>
    <cellStyle name="標準 9 5 2 4 2 3" xfId="16451"/>
    <cellStyle name="標準 9 5 2 4 3" xfId="5787"/>
    <cellStyle name="標準 9 5 2 4 3 2" xfId="12200"/>
    <cellStyle name="標準 9 5 2 4 3 2 2" xfId="25015"/>
    <cellStyle name="標準 9 5 2 4 3 3" xfId="18608"/>
    <cellStyle name="標準 9 5 2 4 4" xfId="8018"/>
    <cellStyle name="標準 9 5 2 4 4 2" xfId="20833"/>
    <cellStyle name="標準 9 5 2 4 5" xfId="14426"/>
    <cellStyle name="標準 9 5 2 5" xfId="2601"/>
    <cellStyle name="標準 9 5 2 5 2" xfId="9024"/>
    <cellStyle name="標準 9 5 2 5 2 2" xfId="21839"/>
    <cellStyle name="標準 9 5 2 5 3" xfId="15432"/>
    <cellStyle name="標準 9 5 2 6" xfId="4765"/>
    <cellStyle name="標準 9 5 2 6 2" xfId="11178"/>
    <cellStyle name="標準 9 5 2 6 2 2" xfId="23993"/>
    <cellStyle name="標準 9 5 2 6 3" xfId="17586"/>
    <cellStyle name="標準 9 5 2 7" xfId="6784"/>
    <cellStyle name="標準 9 5 2 7 2" xfId="19599"/>
    <cellStyle name="標準 9 5 2 8" xfId="13192"/>
    <cellStyle name="標準 9 5 3" xfId="450"/>
    <cellStyle name="標準 9 5 3 2" xfId="637"/>
    <cellStyle name="標準 9 5 3 2 2" xfId="1251"/>
    <cellStyle name="標準 9 5 3 2 2 2" xfId="2291"/>
    <cellStyle name="標準 9 5 3 2 2 2 2" xfId="4322"/>
    <cellStyle name="標準 9 5 3 2 2 2 2 2" xfId="10742"/>
    <cellStyle name="標準 9 5 3 2 2 2 2 2 2" xfId="23557"/>
    <cellStyle name="標準 9 5 3 2 2 2 2 3" xfId="17150"/>
    <cellStyle name="標準 9 5 3 2 2 2 3" xfId="6486"/>
    <cellStyle name="標準 9 5 3 2 2 2 3 2" xfId="12899"/>
    <cellStyle name="標準 9 5 3 2 2 2 3 2 2" xfId="25714"/>
    <cellStyle name="標準 9 5 3 2 2 2 3 3" xfId="19307"/>
    <cellStyle name="標準 9 5 3 2 2 2 4" xfId="8717"/>
    <cellStyle name="標準 9 5 3 2 2 2 4 2" xfId="21532"/>
    <cellStyle name="標準 9 5 3 2 2 2 5" xfId="15125"/>
    <cellStyle name="標準 9 5 3 2 2 3" xfId="3300"/>
    <cellStyle name="標準 9 5 3 2 2 3 2" xfId="9723"/>
    <cellStyle name="標準 9 5 3 2 2 3 2 2" xfId="22538"/>
    <cellStyle name="標準 9 5 3 2 2 3 3" xfId="16131"/>
    <cellStyle name="標準 9 5 3 2 2 4" xfId="5464"/>
    <cellStyle name="標準 9 5 3 2 2 4 2" xfId="11877"/>
    <cellStyle name="標準 9 5 3 2 2 4 2 2" xfId="24692"/>
    <cellStyle name="標準 9 5 3 2 2 4 3" xfId="18285"/>
    <cellStyle name="標準 9 5 3 2 2 5" xfId="7704"/>
    <cellStyle name="標準 9 5 3 2 2 5 2" xfId="20519"/>
    <cellStyle name="標準 9 5 3 2 2 6" xfId="14112"/>
    <cellStyle name="標準 9 5 3 2 3" xfId="1809"/>
    <cellStyle name="標準 9 5 3 2 3 2" xfId="3840"/>
    <cellStyle name="標準 9 5 3 2 3 2 2" xfId="10260"/>
    <cellStyle name="標準 9 5 3 2 3 2 2 2" xfId="23075"/>
    <cellStyle name="標準 9 5 3 2 3 2 3" xfId="16668"/>
    <cellStyle name="標準 9 5 3 2 3 3" xfId="6004"/>
    <cellStyle name="標準 9 5 3 2 3 3 2" xfId="12417"/>
    <cellStyle name="標準 9 5 3 2 3 3 2 2" xfId="25232"/>
    <cellStyle name="標準 9 5 3 2 3 3 3" xfId="18825"/>
    <cellStyle name="標準 9 5 3 2 3 4" xfId="8235"/>
    <cellStyle name="標準 9 5 3 2 3 4 2" xfId="21050"/>
    <cellStyle name="標準 9 5 3 2 3 5" xfId="14643"/>
    <cellStyle name="標準 9 5 3 2 4" xfId="2818"/>
    <cellStyle name="標準 9 5 3 2 4 2" xfId="9241"/>
    <cellStyle name="標準 9 5 3 2 4 2 2" xfId="22056"/>
    <cellStyle name="標準 9 5 3 2 4 3" xfId="15649"/>
    <cellStyle name="標準 9 5 3 2 5" xfId="4982"/>
    <cellStyle name="標準 9 5 3 2 5 2" xfId="11395"/>
    <cellStyle name="標準 9 5 3 2 5 2 2" xfId="24210"/>
    <cellStyle name="標準 9 5 3 2 5 3" xfId="17803"/>
    <cellStyle name="標準 9 5 3 2 6" xfId="7114"/>
    <cellStyle name="標準 9 5 3 2 6 2" xfId="19929"/>
    <cellStyle name="標準 9 5 3 2 7" xfId="13522"/>
    <cellStyle name="標準 9 5 3 3" xfId="1063"/>
    <cellStyle name="標準 9 5 3 3 2" xfId="2103"/>
    <cellStyle name="標準 9 5 3 3 2 2" xfId="4134"/>
    <cellStyle name="標準 9 5 3 3 2 2 2" xfId="10554"/>
    <cellStyle name="標準 9 5 3 3 2 2 2 2" xfId="23369"/>
    <cellStyle name="標準 9 5 3 3 2 2 3" xfId="16962"/>
    <cellStyle name="標準 9 5 3 3 2 3" xfId="6298"/>
    <cellStyle name="標準 9 5 3 3 2 3 2" xfId="12711"/>
    <cellStyle name="標準 9 5 3 3 2 3 2 2" xfId="25526"/>
    <cellStyle name="標準 9 5 3 3 2 3 3" xfId="19119"/>
    <cellStyle name="標準 9 5 3 3 2 4" xfId="8529"/>
    <cellStyle name="標準 9 5 3 3 2 4 2" xfId="21344"/>
    <cellStyle name="標準 9 5 3 3 2 5" xfId="14937"/>
    <cellStyle name="標準 9 5 3 3 3" xfId="3112"/>
    <cellStyle name="標準 9 5 3 3 3 2" xfId="9535"/>
    <cellStyle name="標準 9 5 3 3 3 2 2" xfId="22350"/>
    <cellStyle name="標準 9 5 3 3 3 3" xfId="15943"/>
    <cellStyle name="標準 9 5 3 3 4" xfId="5276"/>
    <cellStyle name="標準 9 5 3 3 4 2" xfId="11689"/>
    <cellStyle name="標準 9 5 3 3 4 2 2" xfId="24504"/>
    <cellStyle name="標準 9 5 3 3 4 3" xfId="18097"/>
    <cellStyle name="標準 9 5 3 3 5" xfId="7516"/>
    <cellStyle name="標準 9 5 3 3 5 2" xfId="20331"/>
    <cellStyle name="標準 9 5 3 3 6" xfId="13924"/>
    <cellStyle name="標準 9 5 3 4" xfId="1622"/>
    <cellStyle name="標準 9 5 3 4 2" xfId="3653"/>
    <cellStyle name="標準 9 5 3 4 2 2" xfId="10073"/>
    <cellStyle name="標準 9 5 3 4 2 2 2" xfId="22888"/>
    <cellStyle name="標準 9 5 3 4 2 3" xfId="16481"/>
    <cellStyle name="標準 9 5 3 4 3" xfId="5817"/>
    <cellStyle name="標準 9 5 3 4 3 2" xfId="12230"/>
    <cellStyle name="標準 9 5 3 4 3 2 2" xfId="25045"/>
    <cellStyle name="標準 9 5 3 4 3 3" xfId="18638"/>
    <cellStyle name="標準 9 5 3 4 4" xfId="8048"/>
    <cellStyle name="標準 9 5 3 4 4 2" xfId="20863"/>
    <cellStyle name="標準 9 5 3 4 5" xfId="14456"/>
    <cellStyle name="標準 9 5 3 5" xfId="2631"/>
    <cellStyle name="標準 9 5 3 5 2" xfId="9054"/>
    <cellStyle name="標準 9 5 3 5 2 2" xfId="21869"/>
    <cellStyle name="標準 9 5 3 5 3" xfId="15462"/>
    <cellStyle name="標準 9 5 3 6" xfId="4795"/>
    <cellStyle name="標準 9 5 3 6 2" xfId="11208"/>
    <cellStyle name="標準 9 5 3 6 2 2" xfId="24023"/>
    <cellStyle name="標準 9 5 3 6 3" xfId="17616"/>
    <cellStyle name="標準 9 5 3 7" xfId="6930"/>
    <cellStyle name="標準 9 5 3 7 2" xfId="19745"/>
    <cellStyle name="標準 9 5 3 8" xfId="13338"/>
    <cellStyle name="標準 9 5 4" xfId="421"/>
    <cellStyle name="標準 9 5 4 2" xfId="596"/>
    <cellStyle name="標準 9 5 4 2 2" xfId="1189"/>
    <cellStyle name="標準 9 5 4 2 2 2" xfId="2229"/>
    <cellStyle name="標準 9 5 4 2 2 2 2" xfId="4260"/>
    <cellStyle name="標準 9 5 4 2 2 2 2 2" xfId="10680"/>
    <cellStyle name="標準 9 5 4 2 2 2 2 2 2" xfId="23495"/>
    <cellStyle name="標準 9 5 4 2 2 2 2 3" xfId="17088"/>
    <cellStyle name="標準 9 5 4 2 2 2 3" xfId="6424"/>
    <cellStyle name="標準 9 5 4 2 2 2 3 2" xfId="12837"/>
    <cellStyle name="標準 9 5 4 2 2 2 3 2 2" xfId="25652"/>
    <cellStyle name="標準 9 5 4 2 2 2 3 3" xfId="19245"/>
    <cellStyle name="標準 9 5 4 2 2 2 4" xfId="8655"/>
    <cellStyle name="標準 9 5 4 2 2 2 4 2" xfId="21470"/>
    <cellStyle name="標準 9 5 4 2 2 2 5" xfId="15063"/>
    <cellStyle name="標準 9 5 4 2 2 3" xfId="3238"/>
    <cellStyle name="標準 9 5 4 2 2 3 2" xfId="9661"/>
    <cellStyle name="標準 9 5 4 2 2 3 2 2" xfId="22476"/>
    <cellStyle name="標準 9 5 4 2 2 3 3" xfId="16069"/>
    <cellStyle name="標準 9 5 4 2 2 4" xfId="5402"/>
    <cellStyle name="標準 9 5 4 2 2 4 2" xfId="11815"/>
    <cellStyle name="標準 9 5 4 2 2 4 2 2" xfId="24630"/>
    <cellStyle name="標準 9 5 4 2 2 4 3" xfId="18223"/>
    <cellStyle name="標準 9 5 4 2 2 5" xfId="7642"/>
    <cellStyle name="標準 9 5 4 2 2 5 2" xfId="20457"/>
    <cellStyle name="標準 9 5 4 2 2 6" xfId="14050"/>
    <cellStyle name="標準 9 5 4 2 3" xfId="1747"/>
    <cellStyle name="標準 9 5 4 2 3 2" xfId="3778"/>
    <cellStyle name="標準 9 5 4 2 3 2 2" xfId="10198"/>
    <cellStyle name="標準 9 5 4 2 3 2 2 2" xfId="23013"/>
    <cellStyle name="標準 9 5 4 2 3 2 3" xfId="16606"/>
    <cellStyle name="標準 9 5 4 2 3 3" xfId="5942"/>
    <cellStyle name="標準 9 5 4 2 3 3 2" xfId="12355"/>
    <cellStyle name="標準 9 5 4 2 3 3 2 2" xfId="25170"/>
    <cellStyle name="標準 9 5 4 2 3 3 3" xfId="18763"/>
    <cellStyle name="標準 9 5 4 2 3 4" xfId="8173"/>
    <cellStyle name="標準 9 5 4 2 3 4 2" xfId="20988"/>
    <cellStyle name="標準 9 5 4 2 3 5" xfId="14581"/>
    <cellStyle name="標準 9 5 4 2 4" xfId="2756"/>
    <cellStyle name="標準 9 5 4 2 4 2" xfId="9179"/>
    <cellStyle name="標準 9 5 4 2 4 2 2" xfId="21994"/>
    <cellStyle name="標準 9 5 4 2 4 3" xfId="15587"/>
    <cellStyle name="標準 9 5 4 2 5" xfId="4920"/>
    <cellStyle name="標準 9 5 4 2 5 2" xfId="11333"/>
    <cellStyle name="標準 9 5 4 2 5 2 2" xfId="24148"/>
    <cellStyle name="標準 9 5 4 2 5 3" xfId="17741"/>
    <cellStyle name="標準 9 5 4 2 6" xfId="7073"/>
    <cellStyle name="標準 9 5 4 2 6 2" xfId="19888"/>
    <cellStyle name="標準 9 5 4 2 7" xfId="13481"/>
    <cellStyle name="標準 9 5 4 3" xfId="1018"/>
    <cellStyle name="標準 9 5 4 3 2" xfId="2041"/>
    <cellStyle name="標準 9 5 4 3 2 2" xfId="4072"/>
    <cellStyle name="標準 9 5 4 3 2 2 2" xfId="10492"/>
    <cellStyle name="標準 9 5 4 3 2 2 2 2" xfId="23307"/>
    <cellStyle name="標準 9 5 4 3 2 2 3" xfId="16900"/>
    <cellStyle name="標準 9 5 4 3 2 3" xfId="6236"/>
    <cellStyle name="標準 9 5 4 3 2 3 2" xfId="12649"/>
    <cellStyle name="標準 9 5 4 3 2 3 2 2" xfId="25464"/>
    <cellStyle name="標準 9 5 4 3 2 3 3" xfId="19057"/>
    <cellStyle name="標準 9 5 4 3 2 4" xfId="8467"/>
    <cellStyle name="標準 9 5 4 3 2 4 2" xfId="21282"/>
    <cellStyle name="標準 9 5 4 3 2 5" xfId="14875"/>
    <cellStyle name="標準 9 5 4 3 3" xfId="3050"/>
    <cellStyle name="標準 9 5 4 3 3 2" xfId="9473"/>
    <cellStyle name="標準 9 5 4 3 3 2 2" xfId="22288"/>
    <cellStyle name="標準 9 5 4 3 3 3" xfId="15881"/>
    <cellStyle name="標準 9 5 4 3 4" xfId="5214"/>
    <cellStyle name="標準 9 5 4 3 4 2" xfId="11627"/>
    <cellStyle name="標準 9 5 4 3 4 2 2" xfId="24442"/>
    <cellStyle name="標準 9 5 4 3 4 3" xfId="18035"/>
    <cellStyle name="標準 9 5 4 3 5" xfId="7471"/>
    <cellStyle name="標準 9 5 4 3 5 2" xfId="20286"/>
    <cellStyle name="標準 9 5 4 3 6" xfId="13879"/>
    <cellStyle name="標準 9 5 4 4" xfId="1562"/>
    <cellStyle name="標準 9 5 4 4 2" xfId="3593"/>
    <cellStyle name="標準 9 5 4 4 2 2" xfId="10013"/>
    <cellStyle name="標準 9 5 4 4 2 2 2" xfId="22828"/>
    <cellStyle name="標準 9 5 4 4 2 3" xfId="16421"/>
    <cellStyle name="標準 9 5 4 4 3" xfId="5757"/>
    <cellStyle name="標準 9 5 4 4 3 2" xfId="12170"/>
    <cellStyle name="標準 9 5 4 4 3 2 2" xfId="24985"/>
    <cellStyle name="標準 9 5 4 4 3 3" xfId="18578"/>
    <cellStyle name="標準 9 5 4 4 4" xfId="7988"/>
    <cellStyle name="標準 9 5 4 4 4 2" xfId="20803"/>
    <cellStyle name="標準 9 5 4 4 5" xfId="14396"/>
    <cellStyle name="標準 9 5 4 5" xfId="2571"/>
    <cellStyle name="標準 9 5 4 5 2" xfId="8994"/>
    <cellStyle name="標準 9 5 4 5 2 2" xfId="21809"/>
    <cellStyle name="標準 9 5 4 5 3" xfId="15402"/>
    <cellStyle name="標準 9 5 4 6" xfId="4735"/>
    <cellStyle name="標準 9 5 4 6 2" xfId="11148"/>
    <cellStyle name="標準 9 5 4 6 2 2" xfId="23963"/>
    <cellStyle name="標準 9 5 4 6 3" xfId="17556"/>
    <cellStyle name="標準 9 5 4 7" xfId="6905"/>
    <cellStyle name="標準 9 5 4 7 2" xfId="19720"/>
    <cellStyle name="標準 9 5 4 8" xfId="13313"/>
    <cellStyle name="標準 9 5 5" xfId="419"/>
    <cellStyle name="標準 9 5 5 2" xfId="556"/>
    <cellStyle name="標準 9 5 5 2 2" xfId="1145"/>
    <cellStyle name="標準 9 5 5 2 2 2" xfId="2185"/>
    <cellStyle name="標準 9 5 5 2 2 2 2" xfId="4216"/>
    <cellStyle name="標準 9 5 5 2 2 2 2 2" xfId="10636"/>
    <cellStyle name="標準 9 5 5 2 2 2 2 2 2" xfId="23451"/>
    <cellStyle name="標準 9 5 5 2 2 2 2 3" xfId="17044"/>
    <cellStyle name="標準 9 5 5 2 2 2 3" xfId="6380"/>
    <cellStyle name="標準 9 5 5 2 2 2 3 2" xfId="12793"/>
    <cellStyle name="標準 9 5 5 2 2 2 3 2 2" xfId="25608"/>
    <cellStyle name="標準 9 5 5 2 2 2 3 3" xfId="19201"/>
    <cellStyle name="標準 9 5 5 2 2 2 4" xfId="8611"/>
    <cellStyle name="標準 9 5 5 2 2 2 4 2" xfId="21426"/>
    <cellStyle name="標準 9 5 5 2 2 2 5" xfId="15019"/>
    <cellStyle name="標準 9 5 5 2 2 3" xfId="3194"/>
    <cellStyle name="標準 9 5 5 2 2 3 2" xfId="9617"/>
    <cellStyle name="標準 9 5 5 2 2 3 2 2" xfId="22432"/>
    <cellStyle name="標準 9 5 5 2 2 3 3" xfId="16025"/>
    <cellStyle name="標準 9 5 5 2 2 4" xfId="5358"/>
    <cellStyle name="標準 9 5 5 2 2 4 2" xfId="11771"/>
    <cellStyle name="標準 9 5 5 2 2 4 2 2" xfId="24586"/>
    <cellStyle name="標準 9 5 5 2 2 4 3" xfId="18179"/>
    <cellStyle name="標準 9 5 5 2 2 5" xfId="7598"/>
    <cellStyle name="標準 9 5 5 2 2 5 2" xfId="20413"/>
    <cellStyle name="標準 9 5 5 2 2 6" xfId="14006"/>
    <cellStyle name="標準 9 5 5 2 3" xfId="1703"/>
    <cellStyle name="標準 9 5 5 2 3 2" xfId="3734"/>
    <cellStyle name="標準 9 5 5 2 3 2 2" xfId="10154"/>
    <cellStyle name="標準 9 5 5 2 3 2 2 2" xfId="22969"/>
    <cellStyle name="標準 9 5 5 2 3 2 3" xfId="16562"/>
    <cellStyle name="標準 9 5 5 2 3 3" xfId="5898"/>
    <cellStyle name="標準 9 5 5 2 3 3 2" xfId="12311"/>
    <cellStyle name="標準 9 5 5 2 3 3 2 2" xfId="25126"/>
    <cellStyle name="標準 9 5 5 2 3 3 3" xfId="18719"/>
    <cellStyle name="標準 9 5 5 2 3 4" xfId="8129"/>
    <cellStyle name="標準 9 5 5 2 3 4 2" xfId="20944"/>
    <cellStyle name="標準 9 5 5 2 3 5" xfId="14537"/>
    <cellStyle name="標準 9 5 5 2 4" xfId="2712"/>
    <cellStyle name="標準 9 5 5 2 4 2" xfId="9135"/>
    <cellStyle name="標準 9 5 5 2 4 2 2" xfId="21950"/>
    <cellStyle name="標準 9 5 5 2 4 3" xfId="15543"/>
    <cellStyle name="標準 9 5 5 2 5" xfId="4876"/>
    <cellStyle name="標準 9 5 5 2 5 2" xfId="11289"/>
    <cellStyle name="標準 9 5 5 2 5 2 2" xfId="24104"/>
    <cellStyle name="標準 9 5 5 2 5 3" xfId="17697"/>
    <cellStyle name="標準 9 5 5 2 6" xfId="7033"/>
    <cellStyle name="標準 9 5 5 2 6 2" xfId="19848"/>
    <cellStyle name="標準 9 5 5 2 7" xfId="13441"/>
    <cellStyle name="標準 9 5 5 3" xfId="975"/>
    <cellStyle name="標準 9 5 5 3 2" xfId="1997"/>
    <cellStyle name="標準 9 5 5 3 2 2" xfId="4028"/>
    <cellStyle name="標準 9 5 5 3 2 2 2" xfId="10448"/>
    <cellStyle name="標準 9 5 5 3 2 2 2 2" xfId="23263"/>
    <cellStyle name="標準 9 5 5 3 2 2 3" xfId="16856"/>
    <cellStyle name="標準 9 5 5 3 2 3" xfId="6192"/>
    <cellStyle name="標準 9 5 5 3 2 3 2" xfId="12605"/>
    <cellStyle name="標準 9 5 5 3 2 3 2 2" xfId="25420"/>
    <cellStyle name="標準 9 5 5 3 2 3 3" xfId="19013"/>
    <cellStyle name="標準 9 5 5 3 2 4" xfId="8423"/>
    <cellStyle name="標準 9 5 5 3 2 4 2" xfId="21238"/>
    <cellStyle name="標準 9 5 5 3 2 5" xfId="14831"/>
    <cellStyle name="標準 9 5 5 3 3" xfId="3006"/>
    <cellStyle name="標準 9 5 5 3 3 2" xfId="9429"/>
    <cellStyle name="標準 9 5 5 3 3 2 2" xfId="22244"/>
    <cellStyle name="標準 9 5 5 3 3 3" xfId="15837"/>
    <cellStyle name="標準 9 5 5 3 4" xfId="5170"/>
    <cellStyle name="標準 9 5 5 3 4 2" xfId="11583"/>
    <cellStyle name="標準 9 5 5 3 4 2 2" xfId="24398"/>
    <cellStyle name="標準 9 5 5 3 4 3" xfId="17991"/>
    <cellStyle name="標準 9 5 5 3 5" xfId="7428"/>
    <cellStyle name="標準 9 5 5 3 5 2" xfId="20243"/>
    <cellStyle name="標準 9 5 5 3 6" xfId="13836"/>
    <cellStyle name="標準 9 5 5 4" xfId="1517"/>
    <cellStyle name="標準 9 5 5 4 2" xfId="3549"/>
    <cellStyle name="標準 9 5 5 4 2 2" xfId="9969"/>
    <cellStyle name="標準 9 5 5 4 2 2 2" xfId="22784"/>
    <cellStyle name="標準 9 5 5 4 2 3" xfId="16377"/>
    <cellStyle name="標準 9 5 5 4 3" xfId="5713"/>
    <cellStyle name="標準 9 5 5 4 3 2" xfId="12126"/>
    <cellStyle name="標準 9 5 5 4 3 2 2" xfId="24941"/>
    <cellStyle name="標準 9 5 5 4 3 3" xfId="18534"/>
    <cellStyle name="標準 9 5 5 4 4" xfId="7944"/>
    <cellStyle name="標準 9 5 5 4 4 2" xfId="20759"/>
    <cellStyle name="標準 9 5 5 4 5" xfId="14352"/>
    <cellStyle name="標準 9 5 5 5" xfId="2527"/>
    <cellStyle name="標準 9 5 5 5 2" xfId="8950"/>
    <cellStyle name="標準 9 5 5 5 2 2" xfId="21765"/>
    <cellStyle name="標準 9 5 5 5 3" xfId="15358"/>
    <cellStyle name="標準 9 5 5 6" xfId="4691"/>
    <cellStyle name="標準 9 5 5 6 2" xfId="11104"/>
    <cellStyle name="標準 9 5 5 6 2 2" xfId="23919"/>
    <cellStyle name="標準 9 5 5 6 3" xfId="17512"/>
    <cellStyle name="標準 9 5 5 7" xfId="6903"/>
    <cellStyle name="標準 9 5 5 7 2" xfId="19718"/>
    <cellStyle name="標準 9 5 5 8" xfId="13311"/>
    <cellStyle name="標準 9 5 6" xfId="408"/>
    <cellStyle name="標準 9 5 6 2" xfId="938"/>
    <cellStyle name="標準 9 5 6 2 2" xfId="1960"/>
    <cellStyle name="標準 9 5 6 2 2 2" xfId="3991"/>
    <cellStyle name="標準 9 5 6 2 2 2 2" xfId="10411"/>
    <cellStyle name="標準 9 5 6 2 2 2 2 2" xfId="23226"/>
    <cellStyle name="標準 9 5 6 2 2 2 3" xfId="16819"/>
    <cellStyle name="標準 9 5 6 2 2 3" xfId="6155"/>
    <cellStyle name="標準 9 5 6 2 2 3 2" xfId="12568"/>
    <cellStyle name="標準 9 5 6 2 2 3 2 2" xfId="25383"/>
    <cellStyle name="標準 9 5 6 2 2 3 3" xfId="18976"/>
    <cellStyle name="標準 9 5 6 2 2 4" xfId="8386"/>
    <cellStyle name="標準 9 5 6 2 2 4 2" xfId="21201"/>
    <cellStyle name="標準 9 5 6 2 2 5" xfId="14794"/>
    <cellStyle name="標準 9 5 6 2 3" xfId="2969"/>
    <cellStyle name="標準 9 5 6 2 3 2" xfId="9392"/>
    <cellStyle name="標準 9 5 6 2 3 2 2" xfId="22207"/>
    <cellStyle name="標準 9 5 6 2 3 3" xfId="15800"/>
    <cellStyle name="標準 9 5 6 2 4" xfId="5133"/>
    <cellStyle name="標準 9 5 6 2 4 2" xfId="11546"/>
    <cellStyle name="標準 9 5 6 2 4 2 2" xfId="24361"/>
    <cellStyle name="標準 9 5 6 2 4 3" xfId="17954"/>
    <cellStyle name="標準 9 5 6 2 5" xfId="7391"/>
    <cellStyle name="標準 9 5 6 2 5 2" xfId="20206"/>
    <cellStyle name="標準 9 5 6 2 6" xfId="13799"/>
    <cellStyle name="標準 9 5 6 3" xfId="1481"/>
    <cellStyle name="標準 9 5 6 3 2" xfId="3513"/>
    <cellStyle name="標準 9 5 6 3 2 2" xfId="9933"/>
    <cellStyle name="標準 9 5 6 3 2 2 2" xfId="22748"/>
    <cellStyle name="標準 9 5 6 3 2 3" xfId="16341"/>
    <cellStyle name="標準 9 5 6 3 3" xfId="5677"/>
    <cellStyle name="標準 9 5 6 3 3 2" xfId="12090"/>
    <cellStyle name="標準 9 5 6 3 3 2 2" xfId="24905"/>
    <cellStyle name="標準 9 5 6 3 3 3" xfId="18498"/>
    <cellStyle name="標準 9 5 6 3 4" xfId="7908"/>
    <cellStyle name="標準 9 5 6 3 4 2" xfId="20723"/>
    <cellStyle name="標準 9 5 6 3 5" xfId="14316"/>
    <cellStyle name="標準 9 5 6 4" xfId="2491"/>
    <cellStyle name="標準 9 5 6 4 2" xfId="8914"/>
    <cellStyle name="標準 9 5 6 4 2 2" xfId="21729"/>
    <cellStyle name="標準 9 5 6 4 3" xfId="15322"/>
    <cellStyle name="標準 9 5 6 5" xfId="4655"/>
    <cellStyle name="標準 9 5 6 5 2" xfId="11068"/>
    <cellStyle name="標準 9 5 6 5 2 2" xfId="23883"/>
    <cellStyle name="標準 9 5 6 5 3" xfId="17476"/>
    <cellStyle name="標準 9 5 6 6" xfId="6893"/>
    <cellStyle name="標準 9 5 6 6 2" xfId="19708"/>
    <cellStyle name="標準 9 5 6 7" xfId="13301"/>
    <cellStyle name="標準 9 5 7" xfId="519"/>
    <cellStyle name="標準 9 5 7 2" xfId="1106"/>
    <cellStyle name="標準 9 5 7 2 2" xfId="2146"/>
    <cellStyle name="標準 9 5 7 2 2 2" xfId="4177"/>
    <cellStyle name="標準 9 5 7 2 2 2 2" xfId="10597"/>
    <cellStyle name="標準 9 5 7 2 2 2 2 2" xfId="23412"/>
    <cellStyle name="標準 9 5 7 2 2 2 3" xfId="17005"/>
    <cellStyle name="標準 9 5 7 2 2 3" xfId="6341"/>
    <cellStyle name="標準 9 5 7 2 2 3 2" xfId="12754"/>
    <cellStyle name="標準 9 5 7 2 2 3 2 2" xfId="25569"/>
    <cellStyle name="標準 9 5 7 2 2 3 3" xfId="19162"/>
    <cellStyle name="標準 9 5 7 2 2 4" xfId="8572"/>
    <cellStyle name="標準 9 5 7 2 2 4 2" xfId="21387"/>
    <cellStyle name="標準 9 5 7 2 2 5" xfId="14980"/>
    <cellStyle name="標準 9 5 7 2 3" xfId="3155"/>
    <cellStyle name="標準 9 5 7 2 3 2" xfId="9578"/>
    <cellStyle name="標準 9 5 7 2 3 2 2" xfId="22393"/>
    <cellStyle name="標準 9 5 7 2 3 3" xfId="15986"/>
    <cellStyle name="標準 9 5 7 2 4" xfId="5319"/>
    <cellStyle name="標準 9 5 7 2 4 2" xfId="11732"/>
    <cellStyle name="標準 9 5 7 2 4 2 2" xfId="24547"/>
    <cellStyle name="標準 9 5 7 2 4 3" xfId="18140"/>
    <cellStyle name="標準 9 5 7 2 5" xfId="7559"/>
    <cellStyle name="標準 9 5 7 2 5 2" xfId="20374"/>
    <cellStyle name="標準 9 5 7 2 6" xfId="13967"/>
    <cellStyle name="標準 9 5 7 3" xfId="1664"/>
    <cellStyle name="標準 9 5 7 3 2" xfId="3695"/>
    <cellStyle name="標準 9 5 7 3 2 2" xfId="10115"/>
    <cellStyle name="標準 9 5 7 3 2 2 2" xfId="22930"/>
    <cellStyle name="標準 9 5 7 3 2 3" xfId="16523"/>
    <cellStyle name="標準 9 5 7 3 3" xfId="5859"/>
    <cellStyle name="標準 9 5 7 3 3 2" xfId="12272"/>
    <cellStyle name="標準 9 5 7 3 3 2 2" xfId="25087"/>
    <cellStyle name="標準 9 5 7 3 3 3" xfId="18680"/>
    <cellStyle name="標準 9 5 7 3 4" xfId="8090"/>
    <cellStyle name="標準 9 5 7 3 4 2" xfId="20905"/>
    <cellStyle name="標準 9 5 7 3 5" xfId="14498"/>
    <cellStyle name="標準 9 5 7 4" xfId="2673"/>
    <cellStyle name="標準 9 5 7 4 2" xfId="9096"/>
    <cellStyle name="標準 9 5 7 4 2 2" xfId="21911"/>
    <cellStyle name="標準 9 5 7 4 3" xfId="15504"/>
    <cellStyle name="標準 9 5 7 5" xfId="4837"/>
    <cellStyle name="標準 9 5 7 5 2" xfId="11250"/>
    <cellStyle name="標準 9 5 7 5 2 2" xfId="24065"/>
    <cellStyle name="標準 9 5 7 5 3" xfId="17658"/>
    <cellStyle name="標準 9 5 7 6" xfId="6996"/>
    <cellStyle name="標準 9 5 7 6 2" xfId="19811"/>
    <cellStyle name="標準 9 5 7 7" xfId="13404"/>
    <cellStyle name="標準 9 5 8" xfId="767"/>
    <cellStyle name="標準 9 5 8 2" xfId="901"/>
    <cellStyle name="標準 9 5 8 2 2" xfId="1923"/>
    <cellStyle name="標準 9 5 8 2 2 2" xfId="3954"/>
    <cellStyle name="標準 9 5 8 2 2 2 2" xfId="10374"/>
    <cellStyle name="標準 9 5 8 2 2 2 2 2" xfId="23189"/>
    <cellStyle name="標準 9 5 8 2 2 2 3" xfId="16782"/>
    <cellStyle name="標準 9 5 8 2 2 3" xfId="6118"/>
    <cellStyle name="標準 9 5 8 2 2 3 2" xfId="12531"/>
    <cellStyle name="標準 9 5 8 2 2 3 2 2" xfId="25346"/>
    <cellStyle name="標準 9 5 8 2 2 3 3" xfId="18939"/>
    <cellStyle name="標準 9 5 8 2 2 4" xfId="8349"/>
    <cellStyle name="標準 9 5 8 2 2 4 2" xfId="21164"/>
    <cellStyle name="標準 9 5 8 2 2 5" xfId="14757"/>
    <cellStyle name="標準 9 5 8 2 3" xfId="2932"/>
    <cellStyle name="標準 9 5 8 2 3 2" xfId="9355"/>
    <cellStyle name="標準 9 5 8 2 3 2 2" xfId="22170"/>
    <cellStyle name="標準 9 5 8 2 3 3" xfId="15763"/>
    <cellStyle name="標準 9 5 8 2 4" xfId="5096"/>
    <cellStyle name="標準 9 5 8 2 4 2" xfId="11509"/>
    <cellStyle name="標準 9 5 8 2 4 2 2" xfId="24324"/>
    <cellStyle name="標準 9 5 8 2 4 3" xfId="17917"/>
    <cellStyle name="標準 9 5 8 2 5" xfId="7354"/>
    <cellStyle name="標準 9 5 8 2 5 2" xfId="20169"/>
    <cellStyle name="標準 9 5 8 2 6" xfId="13762"/>
    <cellStyle name="標準 9 5 8 3" xfId="1444"/>
    <cellStyle name="標準 9 5 8 3 2" xfId="3476"/>
    <cellStyle name="標準 9 5 8 3 2 2" xfId="9896"/>
    <cellStyle name="標準 9 5 8 3 2 2 2" xfId="22711"/>
    <cellStyle name="標準 9 5 8 3 2 3" xfId="16304"/>
    <cellStyle name="標準 9 5 8 3 3" xfId="5640"/>
    <cellStyle name="標準 9 5 8 3 3 2" xfId="12053"/>
    <cellStyle name="標準 9 5 8 3 3 2 2" xfId="24868"/>
    <cellStyle name="標準 9 5 8 3 3 3" xfId="18461"/>
    <cellStyle name="標準 9 5 8 3 4" xfId="7871"/>
    <cellStyle name="標準 9 5 8 3 4 2" xfId="20686"/>
    <cellStyle name="標準 9 5 8 3 5" xfId="14279"/>
    <cellStyle name="標準 9 5 8 4" xfId="2454"/>
    <cellStyle name="標準 9 5 8 4 2" xfId="8877"/>
    <cellStyle name="標準 9 5 8 4 2 2" xfId="21692"/>
    <cellStyle name="標準 9 5 8 4 3" xfId="15285"/>
    <cellStyle name="標準 9 5 8 5" xfId="4618"/>
    <cellStyle name="標準 9 5 8 5 2" xfId="11031"/>
    <cellStyle name="標準 9 5 8 5 2 2" xfId="23846"/>
    <cellStyle name="標準 9 5 8 5 3" xfId="17439"/>
    <cellStyle name="標準 9 5 8 6" xfId="7221"/>
    <cellStyle name="標準 9 5 8 6 2" xfId="20036"/>
    <cellStyle name="標準 9 5 8 7" xfId="13629"/>
    <cellStyle name="標準 9 5 9" xfId="819"/>
    <cellStyle name="標準 9 5 9 2" xfId="1279"/>
    <cellStyle name="標準 9 5 9 2 2" xfId="2319"/>
    <cellStyle name="標準 9 5 9 2 2 2" xfId="4350"/>
    <cellStyle name="標準 9 5 9 2 2 2 2" xfId="10770"/>
    <cellStyle name="標準 9 5 9 2 2 2 2 2" xfId="23585"/>
    <cellStyle name="標準 9 5 9 2 2 2 3" xfId="17178"/>
    <cellStyle name="標準 9 5 9 2 2 3" xfId="6514"/>
    <cellStyle name="標準 9 5 9 2 2 3 2" xfId="12927"/>
    <cellStyle name="標準 9 5 9 2 2 3 2 2" xfId="25742"/>
    <cellStyle name="標準 9 5 9 2 2 3 3" xfId="19335"/>
    <cellStyle name="標準 9 5 9 2 2 4" xfId="8745"/>
    <cellStyle name="標準 9 5 9 2 2 4 2" xfId="21560"/>
    <cellStyle name="標準 9 5 9 2 2 5" xfId="15153"/>
    <cellStyle name="標準 9 5 9 2 3" xfId="3328"/>
    <cellStyle name="標準 9 5 9 2 3 2" xfId="9751"/>
    <cellStyle name="標準 9 5 9 2 3 2 2" xfId="22566"/>
    <cellStyle name="標準 9 5 9 2 3 3" xfId="16159"/>
    <cellStyle name="標準 9 5 9 2 4" xfId="5492"/>
    <cellStyle name="標準 9 5 9 2 4 2" xfId="11905"/>
    <cellStyle name="標準 9 5 9 2 4 2 2" xfId="24720"/>
    <cellStyle name="標準 9 5 9 2 4 3" xfId="18313"/>
    <cellStyle name="標準 9 5 9 2 5" xfId="7732"/>
    <cellStyle name="標準 9 5 9 2 5 2" xfId="20547"/>
    <cellStyle name="標準 9 5 9 2 6" xfId="14140"/>
    <cellStyle name="標準 9 5 9 3" xfId="1837"/>
    <cellStyle name="標準 9 5 9 3 2" xfId="3868"/>
    <cellStyle name="標準 9 5 9 3 2 2" xfId="10288"/>
    <cellStyle name="標準 9 5 9 3 2 2 2" xfId="23103"/>
    <cellStyle name="標準 9 5 9 3 2 3" xfId="16696"/>
    <cellStyle name="標準 9 5 9 3 3" xfId="6032"/>
    <cellStyle name="標準 9 5 9 3 3 2" xfId="12445"/>
    <cellStyle name="標準 9 5 9 3 3 2 2" xfId="25260"/>
    <cellStyle name="標準 9 5 9 3 3 3" xfId="18853"/>
    <cellStyle name="標準 9 5 9 3 4" xfId="8263"/>
    <cellStyle name="標準 9 5 9 3 4 2" xfId="21078"/>
    <cellStyle name="標準 9 5 9 3 5" xfId="14671"/>
    <cellStyle name="標準 9 5 9 4" xfId="2846"/>
    <cellStyle name="標準 9 5 9 4 2" xfId="9269"/>
    <cellStyle name="標準 9 5 9 4 2 2" xfId="22084"/>
    <cellStyle name="標準 9 5 9 4 3" xfId="15677"/>
    <cellStyle name="標準 9 5 9 5" xfId="5010"/>
    <cellStyle name="標準 9 5 9 5 2" xfId="11423"/>
    <cellStyle name="標準 9 5 9 5 2 2" xfId="24238"/>
    <cellStyle name="標準 9 5 9 5 3" xfId="17831"/>
    <cellStyle name="標準 9 5 9 6" xfId="7272"/>
    <cellStyle name="標準 9 5 9 6 2" xfId="20087"/>
    <cellStyle name="標準 9 5 9 7" xfId="13680"/>
    <cellStyle name="標準 9 6" xfId="235"/>
    <cellStyle name="標準 9 6 10" xfId="2402"/>
    <cellStyle name="標準 9 6 10 2" xfId="8825"/>
    <cellStyle name="標準 9 6 10 2 2" xfId="21640"/>
    <cellStyle name="標準 9 6 10 3" xfId="15233"/>
    <cellStyle name="標準 9 6 11" xfId="4566"/>
    <cellStyle name="標準 9 6 11 2" xfId="10979"/>
    <cellStyle name="標準 9 6 11 2 2" xfId="23794"/>
    <cellStyle name="標準 9 6 11 3" xfId="17387"/>
    <cellStyle name="標準 9 6 12" xfId="6738"/>
    <cellStyle name="標準 9 6 12 2" xfId="19553"/>
    <cellStyle name="標準 9 6 13" xfId="13146"/>
    <cellStyle name="標準 9 6 2" xfId="324"/>
    <cellStyle name="標準 9 6 2 2" xfId="583"/>
    <cellStyle name="標準 9 6 2 2 2" xfId="1174"/>
    <cellStyle name="標準 9 6 2 2 2 2" xfId="2214"/>
    <cellStyle name="標準 9 6 2 2 2 2 2" xfId="4245"/>
    <cellStyle name="標準 9 6 2 2 2 2 2 2" xfId="10665"/>
    <cellStyle name="標準 9 6 2 2 2 2 2 2 2" xfId="23480"/>
    <cellStyle name="標準 9 6 2 2 2 2 2 3" xfId="17073"/>
    <cellStyle name="標準 9 6 2 2 2 2 3" xfId="6409"/>
    <cellStyle name="標準 9 6 2 2 2 2 3 2" xfId="12822"/>
    <cellStyle name="標準 9 6 2 2 2 2 3 2 2" xfId="25637"/>
    <cellStyle name="標準 9 6 2 2 2 2 3 3" xfId="19230"/>
    <cellStyle name="標準 9 6 2 2 2 2 4" xfId="8640"/>
    <cellStyle name="標準 9 6 2 2 2 2 4 2" xfId="21455"/>
    <cellStyle name="標準 9 6 2 2 2 2 5" xfId="15048"/>
    <cellStyle name="標準 9 6 2 2 2 3" xfId="3223"/>
    <cellStyle name="標準 9 6 2 2 2 3 2" xfId="9646"/>
    <cellStyle name="標準 9 6 2 2 2 3 2 2" xfId="22461"/>
    <cellStyle name="標準 9 6 2 2 2 3 3" xfId="16054"/>
    <cellStyle name="標準 9 6 2 2 2 4" xfId="5387"/>
    <cellStyle name="標準 9 6 2 2 2 4 2" xfId="11800"/>
    <cellStyle name="標準 9 6 2 2 2 4 2 2" xfId="24615"/>
    <cellStyle name="標準 9 6 2 2 2 4 3" xfId="18208"/>
    <cellStyle name="標準 9 6 2 2 2 5" xfId="7627"/>
    <cellStyle name="標準 9 6 2 2 2 5 2" xfId="20442"/>
    <cellStyle name="標準 9 6 2 2 2 6" xfId="14035"/>
    <cellStyle name="標準 9 6 2 2 3" xfId="1732"/>
    <cellStyle name="標準 9 6 2 2 3 2" xfId="3763"/>
    <cellStyle name="標準 9 6 2 2 3 2 2" xfId="10183"/>
    <cellStyle name="標準 9 6 2 2 3 2 2 2" xfId="22998"/>
    <cellStyle name="標準 9 6 2 2 3 2 3" xfId="16591"/>
    <cellStyle name="標準 9 6 2 2 3 3" xfId="5927"/>
    <cellStyle name="標準 9 6 2 2 3 3 2" xfId="12340"/>
    <cellStyle name="標準 9 6 2 2 3 3 2 2" xfId="25155"/>
    <cellStyle name="標準 9 6 2 2 3 3 3" xfId="18748"/>
    <cellStyle name="標準 9 6 2 2 3 4" xfId="8158"/>
    <cellStyle name="標準 9 6 2 2 3 4 2" xfId="20973"/>
    <cellStyle name="標準 9 6 2 2 3 5" xfId="14566"/>
    <cellStyle name="標準 9 6 2 2 4" xfId="2741"/>
    <cellStyle name="標準 9 6 2 2 4 2" xfId="9164"/>
    <cellStyle name="標準 9 6 2 2 4 2 2" xfId="21979"/>
    <cellStyle name="標準 9 6 2 2 4 3" xfId="15572"/>
    <cellStyle name="標準 9 6 2 2 5" xfId="4905"/>
    <cellStyle name="標準 9 6 2 2 5 2" xfId="11318"/>
    <cellStyle name="標準 9 6 2 2 5 2 2" xfId="24133"/>
    <cellStyle name="標準 9 6 2 2 5 3" xfId="17726"/>
    <cellStyle name="標準 9 6 2 2 6" xfId="7060"/>
    <cellStyle name="標準 9 6 2 2 6 2" xfId="19875"/>
    <cellStyle name="標準 9 6 2 2 7" xfId="13468"/>
    <cellStyle name="標準 9 6 2 3" xfId="1004"/>
    <cellStyle name="標準 9 6 2 3 2" xfId="2026"/>
    <cellStyle name="標準 9 6 2 3 2 2" xfId="4057"/>
    <cellStyle name="標準 9 6 2 3 2 2 2" xfId="10477"/>
    <cellStyle name="標準 9 6 2 3 2 2 2 2" xfId="23292"/>
    <cellStyle name="標準 9 6 2 3 2 2 3" xfId="16885"/>
    <cellStyle name="標準 9 6 2 3 2 3" xfId="6221"/>
    <cellStyle name="標準 9 6 2 3 2 3 2" xfId="12634"/>
    <cellStyle name="標準 9 6 2 3 2 3 2 2" xfId="25449"/>
    <cellStyle name="標準 9 6 2 3 2 3 3" xfId="19042"/>
    <cellStyle name="標準 9 6 2 3 2 4" xfId="8452"/>
    <cellStyle name="標準 9 6 2 3 2 4 2" xfId="21267"/>
    <cellStyle name="標準 9 6 2 3 2 5" xfId="14860"/>
    <cellStyle name="標準 9 6 2 3 3" xfId="3035"/>
    <cellStyle name="標準 9 6 2 3 3 2" xfId="9458"/>
    <cellStyle name="標準 9 6 2 3 3 2 2" xfId="22273"/>
    <cellStyle name="標準 9 6 2 3 3 3" xfId="15866"/>
    <cellStyle name="標準 9 6 2 3 4" xfId="5199"/>
    <cellStyle name="標準 9 6 2 3 4 2" xfId="11612"/>
    <cellStyle name="標準 9 6 2 3 4 2 2" xfId="24427"/>
    <cellStyle name="標準 9 6 2 3 4 3" xfId="18020"/>
    <cellStyle name="標準 9 6 2 3 5" xfId="7457"/>
    <cellStyle name="標準 9 6 2 3 5 2" xfId="20272"/>
    <cellStyle name="標準 9 6 2 3 6" xfId="13865"/>
    <cellStyle name="標準 9 6 2 4" xfId="1547"/>
    <cellStyle name="標準 9 6 2 4 2" xfId="3578"/>
    <cellStyle name="標準 9 6 2 4 2 2" xfId="9998"/>
    <cellStyle name="標準 9 6 2 4 2 2 2" xfId="22813"/>
    <cellStyle name="標準 9 6 2 4 2 3" xfId="16406"/>
    <cellStyle name="標準 9 6 2 4 3" xfId="5742"/>
    <cellStyle name="標準 9 6 2 4 3 2" xfId="12155"/>
    <cellStyle name="標準 9 6 2 4 3 2 2" xfId="24970"/>
    <cellStyle name="標準 9 6 2 4 3 3" xfId="18563"/>
    <cellStyle name="標準 9 6 2 4 4" xfId="7973"/>
    <cellStyle name="標準 9 6 2 4 4 2" xfId="20788"/>
    <cellStyle name="標準 9 6 2 4 5" xfId="14381"/>
    <cellStyle name="標準 9 6 2 5" xfId="2556"/>
    <cellStyle name="標準 9 6 2 5 2" xfId="8979"/>
    <cellStyle name="標準 9 6 2 5 2 2" xfId="21794"/>
    <cellStyle name="標準 9 6 2 5 3" xfId="15387"/>
    <cellStyle name="標準 9 6 2 6" xfId="4720"/>
    <cellStyle name="標準 9 6 2 6 2" xfId="11133"/>
    <cellStyle name="標準 9 6 2 6 2 2" xfId="23948"/>
    <cellStyle name="標準 9 6 2 6 3" xfId="17541"/>
    <cellStyle name="標準 9 6 2 7" xfId="6815"/>
    <cellStyle name="標準 9 6 2 7 2" xfId="19630"/>
    <cellStyle name="標準 9 6 2 8" xfId="13223"/>
    <cellStyle name="標準 9 6 3" xfId="124"/>
    <cellStyle name="標準 9 6 3 2" xfId="530"/>
    <cellStyle name="標準 9 6 3 2 2" xfId="1119"/>
    <cellStyle name="標準 9 6 3 2 2 2" xfId="2159"/>
    <cellStyle name="標準 9 6 3 2 2 2 2" xfId="4190"/>
    <cellStyle name="標準 9 6 3 2 2 2 2 2" xfId="10610"/>
    <cellStyle name="標準 9 6 3 2 2 2 2 2 2" xfId="23425"/>
    <cellStyle name="標準 9 6 3 2 2 2 2 3" xfId="17018"/>
    <cellStyle name="標準 9 6 3 2 2 2 3" xfId="6354"/>
    <cellStyle name="標準 9 6 3 2 2 2 3 2" xfId="12767"/>
    <cellStyle name="標準 9 6 3 2 2 2 3 2 2" xfId="25582"/>
    <cellStyle name="標準 9 6 3 2 2 2 3 3" xfId="19175"/>
    <cellStyle name="標準 9 6 3 2 2 2 4" xfId="8585"/>
    <cellStyle name="標準 9 6 3 2 2 2 4 2" xfId="21400"/>
    <cellStyle name="標準 9 6 3 2 2 2 5" xfId="14993"/>
    <cellStyle name="標準 9 6 3 2 2 3" xfId="3168"/>
    <cellStyle name="標準 9 6 3 2 2 3 2" xfId="9591"/>
    <cellStyle name="標準 9 6 3 2 2 3 2 2" xfId="22406"/>
    <cellStyle name="標準 9 6 3 2 2 3 3" xfId="15999"/>
    <cellStyle name="標準 9 6 3 2 2 4" xfId="5332"/>
    <cellStyle name="標準 9 6 3 2 2 4 2" xfId="11745"/>
    <cellStyle name="標準 9 6 3 2 2 4 2 2" xfId="24560"/>
    <cellStyle name="標準 9 6 3 2 2 4 3" xfId="18153"/>
    <cellStyle name="標準 9 6 3 2 2 5" xfId="7572"/>
    <cellStyle name="標準 9 6 3 2 2 5 2" xfId="20387"/>
    <cellStyle name="標準 9 6 3 2 2 6" xfId="13980"/>
    <cellStyle name="標準 9 6 3 2 3" xfId="1677"/>
    <cellStyle name="標準 9 6 3 2 3 2" xfId="3708"/>
    <cellStyle name="標準 9 6 3 2 3 2 2" xfId="10128"/>
    <cellStyle name="標準 9 6 3 2 3 2 2 2" xfId="22943"/>
    <cellStyle name="標準 9 6 3 2 3 2 3" xfId="16536"/>
    <cellStyle name="標準 9 6 3 2 3 3" xfId="5872"/>
    <cellStyle name="標準 9 6 3 2 3 3 2" xfId="12285"/>
    <cellStyle name="標準 9 6 3 2 3 3 2 2" xfId="25100"/>
    <cellStyle name="標準 9 6 3 2 3 3 3" xfId="18693"/>
    <cellStyle name="標準 9 6 3 2 3 4" xfId="8103"/>
    <cellStyle name="標準 9 6 3 2 3 4 2" xfId="20918"/>
    <cellStyle name="標準 9 6 3 2 3 5" xfId="14511"/>
    <cellStyle name="標準 9 6 3 2 4" xfId="2686"/>
    <cellStyle name="標準 9 6 3 2 4 2" xfId="9109"/>
    <cellStyle name="標準 9 6 3 2 4 2 2" xfId="21924"/>
    <cellStyle name="標準 9 6 3 2 4 3" xfId="15517"/>
    <cellStyle name="標準 9 6 3 2 5" xfId="4850"/>
    <cellStyle name="標準 9 6 3 2 5 2" xfId="11263"/>
    <cellStyle name="標準 9 6 3 2 5 2 2" xfId="24078"/>
    <cellStyle name="標準 9 6 3 2 5 3" xfId="17671"/>
    <cellStyle name="標準 9 6 3 2 6" xfId="7007"/>
    <cellStyle name="標準 9 6 3 2 6 2" xfId="19822"/>
    <cellStyle name="標準 9 6 3 2 7" xfId="13415"/>
    <cellStyle name="標準 9 6 3 3" xfId="958"/>
    <cellStyle name="標準 9 6 3 3 2" xfId="1980"/>
    <cellStyle name="標準 9 6 3 3 2 2" xfId="4011"/>
    <cellStyle name="標準 9 6 3 3 2 2 2" xfId="10431"/>
    <cellStyle name="標準 9 6 3 3 2 2 2 2" xfId="23246"/>
    <cellStyle name="標準 9 6 3 3 2 2 3" xfId="16839"/>
    <cellStyle name="標準 9 6 3 3 2 3" xfId="6175"/>
    <cellStyle name="標準 9 6 3 3 2 3 2" xfId="12588"/>
    <cellStyle name="標準 9 6 3 3 2 3 2 2" xfId="25403"/>
    <cellStyle name="標準 9 6 3 3 2 3 3" xfId="18996"/>
    <cellStyle name="標準 9 6 3 3 2 4" xfId="8406"/>
    <cellStyle name="標準 9 6 3 3 2 4 2" xfId="21221"/>
    <cellStyle name="標準 9 6 3 3 2 5" xfId="14814"/>
    <cellStyle name="標準 9 6 3 3 3" xfId="2989"/>
    <cellStyle name="標準 9 6 3 3 3 2" xfId="9412"/>
    <cellStyle name="標準 9 6 3 3 3 2 2" xfId="22227"/>
    <cellStyle name="標準 9 6 3 3 3 3" xfId="15820"/>
    <cellStyle name="標準 9 6 3 3 4" xfId="5153"/>
    <cellStyle name="標準 9 6 3 3 4 2" xfId="11566"/>
    <cellStyle name="標準 9 6 3 3 4 2 2" xfId="24381"/>
    <cellStyle name="標準 9 6 3 3 4 3" xfId="17974"/>
    <cellStyle name="標準 9 6 3 3 5" xfId="7411"/>
    <cellStyle name="標準 9 6 3 3 5 2" xfId="20226"/>
    <cellStyle name="標準 9 6 3 3 6" xfId="13819"/>
    <cellStyle name="標準 9 6 3 4" xfId="1501"/>
    <cellStyle name="標準 9 6 3 4 2" xfId="3533"/>
    <cellStyle name="標準 9 6 3 4 2 2" xfId="9953"/>
    <cellStyle name="標準 9 6 3 4 2 2 2" xfId="22768"/>
    <cellStyle name="標準 9 6 3 4 2 3" xfId="16361"/>
    <cellStyle name="標準 9 6 3 4 3" xfId="5697"/>
    <cellStyle name="標準 9 6 3 4 3 2" xfId="12110"/>
    <cellStyle name="標準 9 6 3 4 3 2 2" xfId="24925"/>
    <cellStyle name="標準 9 6 3 4 3 3" xfId="18518"/>
    <cellStyle name="標準 9 6 3 4 4" xfId="7928"/>
    <cellStyle name="標準 9 6 3 4 4 2" xfId="20743"/>
    <cellStyle name="標準 9 6 3 4 5" xfId="14336"/>
    <cellStyle name="標準 9 6 3 5" xfId="2511"/>
    <cellStyle name="標準 9 6 3 5 2" xfId="8934"/>
    <cellStyle name="標準 9 6 3 5 2 2" xfId="21749"/>
    <cellStyle name="標準 9 6 3 5 3" xfId="15342"/>
    <cellStyle name="標準 9 6 3 6" xfId="4675"/>
    <cellStyle name="標準 9 6 3 6 2" xfId="11088"/>
    <cellStyle name="標準 9 6 3 6 2 2" xfId="23903"/>
    <cellStyle name="標準 9 6 3 6 3" xfId="17496"/>
    <cellStyle name="標準 9 6 3 7" xfId="6674"/>
    <cellStyle name="標準 9 6 3 7 2" xfId="19489"/>
    <cellStyle name="標準 9 6 3 8" xfId="13082"/>
    <cellStyle name="標準 9 6 4" xfId="468"/>
    <cellStyle name="標準 9 6 4 2" xfId="924"/>
    <cellStyle name="標準 9 6 4 2 2" xfId="1946"/>
    <cellStyle name="標準 9 6 4 2 2 2" xfId="3977"/>
    <cellStyle name="標準 9 6 4 2 2 2 2" xfId="10397"/>
    <cellStyle name="標準 9 6 4 2 2 2 2 2" xfId="23212"/>
    <cellStyle name="標準 9 6 4 2 2 2 3" xfId="16805"/>
    <cellStyle name="標準 9 6 4 2 2 3" xfId="6141"/>
    <cellStyle name="標準 9 6 4 2 2 3 2" xfId="12554"/>
    <cellStyle name="標準 9 6 4 2 2 3 2 2" xfId="25369"/>
    <cellStyle name="標準 9 6 4 2 2 3 3" xfId="18962"/>
    <cellStyle name="標準 9 6 4 2 2 4" xfId="8372"/>
    <cellStyle name="標準 9 6 4 2 2 4 2" xfId="21187"/>
    <cellStyle name="標準 9 6 4 2 2 5" xfId="14780"/>
    <cellStyle name="標準 9 6 4 2 3" xfId="2955"/>
    <cellStyle name="標準 9 6 4 2 3 2" xfId="9378"/>
    <cellStyle name="標準 9 6 4 2 3 2 2" xfId="22193"/>
    <cellStyle name="標準 9 6 4 2 3 3" xfId="15786"/>
    <cellStyle name="標準 9 6 4 2 4" xfId="5119"/>
    <cellStyle name="標準 9 6 4 2 4 2" xfId="11532"/>
    <cellStyle name="標準 9 6 4 2 4 2 2" xfId="24347"/>
    <cellStyle name="標準 9 6 4 2 4 3" xfId="17940"/>
    <cellStyle name="標準 9 6 4 2 5" xfId="7377"/>
    <cellStyle name="標準 9 6 4 2 5 2" xfId="20192"/>
    <cellStyle name="標準 9 6 4 2 6" xfId="13785"/>
    <cellStyle name="標準 9 6 4 3" xfId="1467"/>
    <cellStyle name="標準 9 6 4 3 2" xfId="3499"/>
    <cellStyle name="標準 9 6 4 3 2 2" xfId="9919"/>
    <cellStyle name="標準 9 6 4 3 2 2 2" xfId="22734"/>
    <cellStyle name="標準 9 6 4 3 2 3" xfId="16327"/>
    <cellStyle name="標準 9 6 4 3 3" xfId="5663"/>
    <cellStyle name="標準 9 6 4 3 3 2" xfId="12076"/>
    <cellStyle name="標準 9 6 4 3 3 2 2" xfId="24891"/>
    <cellStyle name="標準 9 6 4 3 3 3" xfId="18484"/>
    <cellStyle name="標準 9 6 4 3 4" xfId="7894"/>
    <cellStyle name="標準 9 6 4 3 4 2" xfId="20709"/>
    <cellStyle name="標準 9 6 4 3 5" xfId="14302"/>
    <cellStyle name="標準 9 6 4 4" xfId="2477"/>
    <cellStyle name="標準 9 6 4 4 2" xfId="8900"/>
    <cellStyle name="標準 9 6 4 4 2 2" xfId="21715"/>
    <cellStyle name="標準 9 6 4 4 3" xfId="15308"/>
    <cellStyle name="標準 9 6 4 5" xfId="4641"/>
    <cellStyle name="標準 9 6 4 5 2" xfId="11054"/>
    <cellStyle name="標準 9 6 4 5 2 2" xfId="23869"/>
    <cellStyle name="標準 9 6 4 5 3" xfId="17462"/>
    <cellStyle name="標準 9 6 4 6" xfId="6947"/>
    <cellStyle name="標準 9 6 4 6 2" xfId="19762"/>
    <cellStyle name="標準 9 6 4 7" xfId="13355"/>
    <cellStyle name="標準 9 6 5" xfId="507"/>
    <cellStyle name="標準 9 6 5 2" xfId="1092"/>
    <cellStyle name="標準 9 6 5 2 2" xfId="2132"/>
    <cellStyle name="標準 9 6 5 2 2 2" xfId="4163"/>
    <cellStyle name="標準 9 6 5 2 2 2 2" xfId="10583"/>
    <cellStyle name="標準 9 6 5 2 2 2 2 2" xfId="23398"/>
    <cellStyle name="標準 9 6 5 2 2 2 3" xfId="16991"/>
    <cellStyle name="標準 9 6 5 2 2 3" xfId="6327"/>
    <cellStyle name="標準 9 6 5 2 2 3 2" xfId="12740"/>
    <cellStyle name="標準 9 6 5 2 2 3 2 2" xfId="25555"/>
    <cellStyle name="標準 9 6 5 2 2 3 3" xfId="19148"/>
    <cellStyle name="標準 9 6 5 2 2 4" xfId="8558"/>
    <cellStyle name="標準 9 6 5 2 2 4 2" xfId="21373"/>
    <cellStyle name="標準 9 6 5 2 2 5" xfId="14966"/>
    <cellStyle name="標準 9 6 5 2 3" xfId="3141"/>
    <cellStyle name="標準 9 6 5 2 3 2" xfId="9564"/>
    <cellStyle name="標準 9 6 5 2 3 2 2" xfId="22379"/>
    <cellStyle name="標準 9 6 5 2 3 3" xfId="15972"/>
    <cellStyle name="標準 9 6 5 2 4" xfId="5305"/>
    <cellStyle name="標準 9 6 5 2 4 2" xfId="11718"/>
    <cellStyle name="標準 9 6 5 2 4 2 2" xfId="24533"/>
    <cellStyle name="標準 9 6 5 2 4 3" xfId="18126"/>
    <cellStyle name="標準 9 6 5 2 5" xfId="7545"/>
    <cellStyle name="標準 9 6 5 2 5 2" xfId="20360"/>
    <cellStyle name="標準 9 6 5 2 6" xfId="13953"/>
    <cellStyle name="標準 9 6 5 3" xfId="1650"/>
    <cellStyle name="標準 9 6 5 3 2" xfId="3681"/>
    <cellStyle name="標準 9 6 5 3 2 2" xfId="10101"/>
    <cellStyle name="標準 9 6 5 3 2 2 2" xfId="22916"/>
    <cellStyle name="標準 9 6 5 3 2 3" xfId="16509"/>
    <cellStyle name="標準 9 6 5 3 3" xfId="5845"/>
    <cellStyle name="標準 9 6 5 3 3 2" xfId="12258"/>
    <cellStyle name="標準 9 6 5 3 3 2 2" xfId="25073"/>
    <cellStyle name="標準 9 6 5 3 3 3" xfId="18666"/>
    <cellStyle name="標準 9 6 5 3 4" xfId="8076"/>
    <cellStyle name="標準 9 6 5 3 4 2" xfId="20891"/>
    <cellStyle name="標準 9 6 5 3 5" xfId="14484"/>
    <cellStyle name="標準 9 6 5 4" xfId="2659"/>
    <cellStyle name="標準 9 6 5 4 2" xfId="9082"/>
    <cellStyle name="標準 9 6 5 4 2 2" xfId="21897"/>
    <cellStyle name="標準 9 6 5 4 3" xfId="15490"/>
    <cellStyle name="標準 9 6 5 5" xfId="4823"/>
    <cellStyle name="標準 9 6 5 5 2" xfId="11236"/>
    <cellStyle name="標準 9 6 5 5 2 2" xfId="24051"/>
    <cellStyle name="標準 9 6 5 5 3" xfId="17644"/>
    <cellStyle name="標準 9 6 5 6" xfId="6984"/>
    <cellStyle name="標準 9 6 5 6 2" xfId="19799"/>
    <cellStyle name="標準 9 6 5 7" xfId="13392"/>
    <cellStyle name="標準 9 6 6" xfId="735"/>
    <cellStyle name="標準 9 6 6 2" xfId="868"/>
    <cellStyle name="標準 9 6 6 2 2" xfId="1890"/>
    <cellStyle name="標準 9 6 6 2 2 2" xfId="3921"/>
    <cellStyle name="標準 9 6 6 2 2 2 2" xfId="10341"/>
    <cellStyle name="標準 9 6 6 2 2 2 2 2" xfId="23156"/>
    <cellStyle name="標準 9 6 6 2 2 2 3" xfId="16749"/>
    <cellStyle name="標準 9 6 6 2 2 3" xfId="6085"/>
    <cellStyle name="標準 9 6 6 2 2 3 2" xfId="12498"/>
    <cellStyle name="標準 9 6 6 2 2 3 2 2" xfId="25313"/>
    <cellStyle name="標準 9 6 6 2 2 3 3" xfId="18906"/>
    <cellStyle name="標準 9 6 6 2 2 4" xfId="8316"/>
    <cellStyle name="標準 9 6 6 2 2 4 2" xfId="21131"/>
    <cellStyle name="標準 9 6 6 2 2 5" xfId="14724"/>
    <cellStyle name="標準 9 6 6 2 3" xfId="2899"/>
    <cellStyle name="標準 9 6 6 2 3 2" xfId="9322"/>
    <cellStyle name="標準 9 6 6 2 3 2 2" xfId="22137"/>
    <cellStyle name="標準 9 6 6 2 3 3" xfId="15730"/>
    <cellStyle name="標準 9 6 6 2 4" xfId="5063"/>
    <cellStyle name="標準 9 6 6 2 4 2" xfId="11476"/>
    <cellStyle name="標準 9 6 6 2 4 2 2" xfId="24291"/>
    <cellStyle name="標準 9 6 6 2 4 3" xfId="17884"/>
    <cellStyle name="標準 9 6 6 2 5" xfId="7321"/>
    <cellStyle name="標準 9 6 6 2 5 2" xfId="20136"/>
    <cellStyle name="標準 9 6 6 2 6" xfId="13729"/>
    <cellStyle name="標準 9 6 6 3" xfId="1411"/>
    <cellStyle name="標準 9 6 6 3 2" xfId="3443"/>
    <cellStyle name="標準 9 6 6 3 2 2" xfId="9863"/>
    <cellStyle name="標準 9 6 6 3 2 2 2" xfId="22678"/>
    <cellStyle name="標準 9 6 6 3 2 3" xfId="16271"/>
    <cellStyle name="標準 9 6 6 3 3" xfId="5607"/>
    <cellStyle name="標準 9 6 6 3 3 2" xfId="12020"/>
    <cellStyle name="標準 9 6 6 3 3 2 2" xfId="24835"/>
    <cellStyle name="標準 9 6 6 3 3 3" xfId="18428"/>
    <cellStyle name="標準 9 6 6 3 4" xfId="7838"/>
    <cellStyle name="標準 9 6 6 3 4 2" xfId="20653"/>
    <cellStyle name="標準 9 6 6 3 5" xfId="14246"/>
    <cellStyle name="標準 9 6 6 4" xfId="2421"/>
    <cellStyle name="標準 9 6 6 4 2" xfId="8844"/>
    <cellStyle name="標準 9 6 6 4 2 2" xfId="21659"/>
    <cellStyle name="標準 9 6 6 4 3" xfId="15252"/>
    <cellStyle name="標準 9 6 6 5" xfId="4585"/>
    <cellStyle name="標準 9 6 6 5 2" xfId="10998"/>
    <cellStyle name="標準 9 6 6 5 2 2" xfId="23813"/>
    <cellStyle name="標準 9 6 6 5 3" xfId="17406"/>
    <cellStyle name="標準 9 6 6 6" xfId="7189"/>
    <cellStyle name="標準 9 6 6 6 2" xfId="20004"/>
    <cellStyle name="標準 9 6 6 7" xfId="13597"/>
    <cellStyle name="標準 9 6 7" xfId="820"/>
    <cellStyle name="標準 9 6 7 2" xfId="1280"/>
    <cellStyle name="標準 9 6 7 2 2" xfId="2320"/>
    <cellStyle name="標準 9 6 7 2 2 2" xfId="4351"/>
    <cellStyle name="標準 9 6 7 2 2 2 2" xfId="10771"/>
    <cellStyle name="標準 9 6 7 2 2 2 2 2" xfId="23586"/>
    <cellStyle name="標準 9 6 7 2 2 2 3" xfId="17179"/>
    <cellStyle name="標準 9 6 7 2 2 3" xfId="6515"/>
    <cellStyle name="標準 9 6 7 2 2 3 2" xfId="12928"/>
    <cellStyle name="標準 9 6 7 2 2 3 2 2" xfId="25743"/>
    <cellStyle name="標準 9 6 7 2 2 3 3" xfId="19336"/>
    <cellStyle name="標準 9 6 7 2 2 4" xfId="8746"/>
    <cellStyle name="標準 9 6 7 2 2 4 2" xfId="21561"/>
    <cellStyle name="標準 9 6 7 2 2 5" xfId="15154"/>
    <cellStyle name="標準 9 6 7 2 3" xfId="3329"/>
    <cellStyle name="標準 9 6 7 2 3 2" xfId="9752"/>
    <cellStyle name="標準 9 6 7 2 3 2 2" xfId="22567"/>
    <cellStyle name="標準 9 6 7 2 3 3" xfId="16160"/>
    <cellStyle name="標準 9 6 7 2 4" xfId="5493"/>
    <cellStyle name="標準 9 6 7 2 4 2" xfId="11906"/>
    <cellStyle name="標準 9 6 7 2 4 2 2" xfId="24721"/>
    <cellStyle name="標準 9 6 7 2 4 3" xfId="18314"/>
    <cellStyle name="標準 9 6 7 2 5" xfId="7733"/>
    <cellStyle name="標準 9 6 7 2 5 2" xfId="20548"/>
    <cellStyle name="標準 9 6 7 2 6" xfId="14141"/>
    <cellStyle name="標準 9 6 7 3" xfId="1838"/>
    <cellStyle name="標準 9 6 7 3 2" xfId="3869"/>
    <cellStyle name="標準 9 6 7 3 2 2" xfId="10289"/>
    <cellStyle name="標準 9 6 7 3 2 2 2" xfId="23104"/>
    <cellStyle name="標準 9 6 7 3 2 3" xfId="16697"/>
    <cellStyle name="標準 9 6 7 3 3" xfId="6033"/>
    <cellStyle name="標準 9 6 7 3 3 2" xfId="12446"/>
    <cellStyle name="標準 9 6 7 3 3 2 2" xfId="25261"/>
    <cellStyle name="標準 9 6 7 3 3 3" xfId="18854"/>
    <cellStyle name="標準 9 6 7 3 4" xfId="8264"/>
    <cellStyle name="標準 9 6 7 3 4 2" xfId="21079"/>
    <cellStyle name="標準 9 6 7 3 5" xfId="14672"/>
    <cellStyle name="標準 9 6 7 4" xfId="2847"/>
    <cellStyle name="標準 9 6 7 4 2" xfId="9270"/>
    <cellStyle name="標準 9 6 7 4 2 2" xfId="22085"/>
    <cellStyle name="標準 9 6 7 4 3" xfId="15678"/>
    <cellStyle name="標準 9 6 7 5" xfId="5011"/>
    <cellStyle name="標準 9 6 7 5 2" xfId="11424"/>
    <cellStyle name="標準 9 6 7 5 2 2" xfId="24239"/>
    <cellStyle name="標準 9 6 7 5 3" xfId="17832"/>
    <cellStyle name="標準 9 6 7 6" xfId="7273"/>
    <cellStyle name="標準 9 6 7 6 2" xfId="20088"/>
    <cellStyle name="標準 9 6 7 7" xfId="13681"/>
    <cellStyle name="標準 9 6 8" xfId="845"/>
    <cellStyle name="標準 9 6 8 2" xfId="1863"/>
    <cellStyle name="標準 9 6 8 2 2" xfId="3894"/>
    <cellStyle name="標準 9 6 8 2 2 2" xfId="10314"/>
    <cellStyle name="標準 9 6 8 2 2 2 2" xfId="23129"/>
    <cellStyle name="標準 9 6 8 2 2 3" xfId="16722"/>
    <cellStyle name="標準 9 6 8 2 3" xfId="6058"/>
    <cellStyle name="標準 9 6 8 2 3 2" xfId="12471"/>
    <cellStyle name="標準 9 6 8 2 3 2 2" xfId="25286"/>
    <cellStyle name="標準 9 6 8 2 3 3" xfId="18879"/>
    <cellStyle name="標準 9 6 8 2 4" xfId="8289"/>
    <cellStyle name="標準 9 6 8 2 4 2" xfId="21104"/>
    <cellStyle name="標準 9 6 8 2 5" xfId="14697"/>
    <cellStyle name="標準 9 6 8 3" xfId="2872"/>
    <cellStyle name="標準 9 6 8 3 2" xfId="9295"/>
    <cellStyle name="標準 9 6 8 3 2 2" xfId="22110"/>
    <cellStyle name="標準 9 6 8 3 3" xfId="15703"/>
    <cellStyle name="標準 9 6 8 4" xfId="5036"/>
    <cellStyle name="標準 9 6 8 4 2" xfId="11449"/>
    <cellStyle name="標準 9 6 8 4 2 2" xfId="24264"/>
    <cellStyle name="標準 9 6 8 4 3" xfId="17857"/>
    <cellStyle name="標準 9 6 8 5" xfId="7298"/>
    <cellStyle name="標準 9 6 8 5 2" xfId="20113"/>
    <cellStyle name="標準 9 6 8 6" xfId="13706"/>
    <cellStyle name="標準 9 6 9" xfId="1392"/>
    <cellStyle name="標準 9 6 9 2" xfId="3424"/>
    <cellStyle name="標準 9 6 9 2 2" xfId="9844"/>
    <cellStyle name="標準 9 6 9 2 2 2" xfId="22659"/>
    <cellStyle name="標準 9 6 9 2 3" xfId="16252"/>
    <cellStyle name="標準 9 6 9 3" xfId="5588"/>
    <cellStyle name="標準 9 6 9 3 2" xfId="12001"/>
    <cellStyle name="標準 9 6 9 3 2 2" xfId="24816"/>
    <cellStyle name="標準 9 6 9 3 3" xfId="18409"/>
    <cellStyle name="標準 9 6 9 4" xfId="7819"/>
    <cellStyle name="標準 9 6 9 4 2" xfId="20634"/>
    <cellStyle name="標準 9 6 9 5" xfId="14227"/>
    <cellStyle name="標準 9 7" xfId="260"/>
    <cellStyle name="標準 9 7 10" xfId="4559"/>
    <cellStyle name="標準 9 7 10 2" xfId="10972"/>
    <cellStyle name="標準 9 7 10 2 2" xfId="23787"/>
    <cellStyle name="標準 9 7 10 3" xfId="17380"/>
    <cellStyle name="標準 9 7 11" xfId="6760"/>
    <cellStyle name="標準 9 7 11 2" xfId="19575"/>
    <cellStyle name="標準 9 7 12" xfId="13168"/>
    <cellStyle name="標準 9 7 2" xfId="464"/>
    <cellStyle name="標準 9 7 2 2" xfId="597"/>
    <cellStyle name="標準 9 7 2 2 2" xfId="1190"/>
    <cellStyle name="標準 9 7 2 2 2 2" xfId="2230"/>
    <cellStyle name="標準 9 7 2 2 2 2 2" xfId="4261"/>
    <cellStyle name="標準 9 7 2 2 2 2 2 2" xfId="10681"/>
    <cellStyle name="標準 9 7 2 2 2 2 2 2 2" xfId="23496"/>
    <cellStyle name="標準 9 7 2 2 2 2 2 3" xfId="17089"/>
    <cellStyle name="標準 9 7 2 2 2 2 3" xfId="6425"/>
    <cellStyle name="標準 9 7 2 2 2 2 3 2" xfId="12838"/>
    <cellStyle name="標準 9 7 2 2 2 2 3 2 2" xfId="25653"/>
    <cellStyle name="標準 9 7 2 2 2 2 3 3" xfId="19246"/>
    <cellStyle name="標準 9 7 2 2 2 2 4" xfId="8656"/>
    <cellStyle name="標準 9 7 2 2 2 2 4 2" xfId="21471"/>
    <cellStyle name="標準 9 7 2 2 2 2 5" xfId="15064"/>
    <cellStyle name="標準 9 7 2 2 2 3" xfId="3239"/>
    <cellStyle name="標準 9 7 2 2 2 3 2" xfId="9662"/>
    <cellStyle name="標準 9 7 2 2 2 3 2 2" xfId="22477"/>
    <cellStyle name="標準 9 7 2 2 2 3 3" xfId="16070"/>
    <cellStyle name="標準 9 7 2 2 2 4" xfId="5403"/>
    <cellStyle name="標準 9 7 2 2 2 4 2" xfId="11816"/>
    <cellStyle name="標準 9 7 2 2 2 4 2 2" xfId="24631"/>
    <cellStyle name="標準 9 7 2 2 2 4 3" xfId="18224"/>
    <cellStyle name="標準 9 7 2 2 2 5" xfId="7643"/>
    <cellStyle name="標準 9 7 2 2 2 5 2" xfId="20458"/>
    <cellStyle name="標準 9 7 2 2 2 6" xfId="14051"/>
    <cellStyle name="標準 9 7 2 2 3" xfId="1748"/>
    <cellStyle name="標準 9 7 2 2 3 2" xfId="3779"/>
    <cellStyle name="標準 9 7 2 2 3 2 2" xfId="10199"/>
    <cellStyle name="標準 9 7 2 2 3 2 2 2" xfId="23014"/>
    <cellStyle name="標準 9 7 2 2 3 2 3" xfId="16607"/>
    <cellStyle name="標準 9 7 2 2 3 3" xfId="5943"/>
    <cellStyle name="標準 9 7 2 2 3 3 2" xfId="12356"/>
    <cellStyle name="標準 9 7 2 2 3 3 2 2" xfId="25171"/>
    <cellStyle name="標準 9 7 2 2 3 3 3" xfId="18764"/>
    <cellStyle name="標準 9 7 2 2 3 4" xfId="8174"/>
    <cellStyle name="標準 9 7 2 2 3 4 2" xfId="20989"/>
    <cellStyle name="標準 9 7 2 2 3 5" xfId="14582"/>
    <cellStyle name="標準 9 7 2 2 4" xfId="2757"/>
    <cellStyle name="標準 9 7 2 2 4 2" xfId="9180"/>
    <cellStyle name="標準 9 7 2 2 4 2 2" xfId="21995"/>
    <cellStyle name="標準 9 7 2 2 4 3" xfId="15588"/>
    <cellStyle name="標準 9 7 2 2 5" xfId="4921"/>
    <cellStyle name="標準 9 7 2 2 5 2" xfId="11334"/>
    <cellStyle name="標準 9 7 2 2 5 2 2" xfId="24149"/>
    <cellStyle name="標準 9 7 2 2 5 3" xfId="17742"/>
    <cellStyle name="標準 9 7 2 2 6" xfId="7074"/>
    <cellStyle name="標準 9 7 2 2 6 2" xfId="19889"/>
    <cellStyle name="標準 9 7 2 2 7" xfId="13482"/>
    <cellStyle name="標準 9 7 2 3" xfId="1019"/>
    <cellStyle name="標準 9 7 2 3 2" xfId="2042"/>
    <cellStyle name="標準 9 7 2 3 2 2" xfId="4073"/>
    <cellStyle name="標準 9 7 2 3 2 2 2" xfId="10493"/>
    <cellStyle name="標準 9 7 2 3 2 2 2 2" xfId="23308"/>
    <cellStyle name="標準 9 7 2 3 2 2 3" xfId="16901"/>
    <cellStyle name="標準 9 7 2 3 2 3" xfId="6237"/>
    <cellStyle name="標準 9 7 2 3 2 3 2" xfId="12650"/>
    <cellStyle name="標準 9 7 2 3 2 3 2 2" xfId="25465"/>
    <cellStyle name="標準 9 7 2 3 2 3 3" xfId="19058"/>
    <cellStyle name="標準 9 7 2 3 2 4" xfId="8468"/>
    <cellStyle name="標準 9 7 2 3 2 4 2" xfId="21283"/>
    <cellStyle name="標準 9 7 2 3 2 5" xfId="14876"/>
    <cellStyle name="標準 9 7 2 3 3" xfId="3051"/>
    <cellStyle name="標準 9 7 2 3 3 2" xfId="9474"/>
    <cellStyle name="標準 9 7 2 3 3 2 2" xfId="22289"/>
    <cellStyle name="標準 9 7 2 3 3 3" xfId="15882"/>
    <cellStyle name="標準 9 7 2 3 4" xfId="5215"/>
    <cellStyle name="標準 9 7 2 3 4 2" xfId="11628"/>
    <cellStyle name="標準 9 7 2 3 4 2 2" xfId="24443"/>
    <cellStyle name="標準 9 7 2 3 4 3" xfId="18036"/>
    <cellStyle name="標準 9 7 2 3 5" xfId="7472"/>
    <cellStyle name="標準 9 7 2 3 5 2" xfId="20287"/>
    <cellStyle name="標準 9 7 2 3 6" xfId="13880"/>
    <cellStyle name="標準 9 7 2 4" xfId="1563"/>
    <cellStyle name="標準 9 7 2 4 2" xfId="3594"/>
    <cellStyle name="標準 9 7 2 4 2 2" xfId="10014"/>
    <cellStyle name="標準 9 7 2 4 2 2 2" xfId="22829"/>
    <cellStyle name="標準 9 7 2 4 2 3" xfId="16422"/>
    <cellStyle name="標準 9 7 2 4 3" xfId="5758"/>
    <cellStyle name="標準 9 7 2 4 3 2" xfId="12171"/>
    <cellStyle name="標準 9 7 2 4 3 2 2" xfId="24986"/>
    <cellStyle name="標準 9 7 2 4 3 3" xfId="18579"/>
    <cellStyle name="標準 9 7 2 4 4" xfId="7989"/>
    <cellStyle name="標準 9 7 2 4 4 2" xfId="20804"/>
    <cellStyle name="標準 9 7 2 4 5" xfId="14397"/>
    <cellStyle name="標準 9 7 2 5" xfId="2572"/>
    <cellStyle name="標準 9 7 2 5 2" xfId="8995"/>
    <cellStyle name="標準 9 7 2 5 2 2" xfId="21810"/>
    <cellStyle name="標準 9 7 2 5 3" xfId="15403"/>
    <cellStyle name="標準 9 7 2 6" xfId="4736"/>
    <cellStyle name="標準 9 7 2 6 2" xfId="11149"/>
    <cellStyle name="標準 9 7 2 6 2 2" xfId="23964"/>
    <cellStyle name="標準 9 7 2 6 3" xfId="17557"/>
    <cellStyle name="標準 9 7 2 7" xfId="6943"/>
    <cellStyle name="標準 9 7 2 7 2" xfId="19758"/>
    <cellStyle name="標準 9 7 2 8" xfId="13351"/>
    <cellStyle name="標準 9 7 3" xfId="478"/>
    <cellStyle name="標準 9 7 3 2" xfId="920"/>
    <cellStyle name="標準 9 7 3 2 2" xfId="1942"/>
    <cellStyle name="標準 9 7 3 2 2 2" xfId="3973"/>
    <cellStyle name="標準 9 7 3 2 2 2 2" xfId="10393"/>
    <cellStyle name="標準 9 7 3 2 2 2 2 2" xfId="23208"/>
    <cellStyle name="標準 9 7 3 2 2 2 3" xfId="16801"/>
    <cellStyle name="標準 9 7 3 2 2 3" xfId="6137"/>
    <cellStyle name="標準 9 7 3 2 2 3 2" xfId="12550"/>
    <cellStyle name="標準 9 7 3 2 2 3 2 2" xfId="25365"/>
    <cellStyle name="標準 9 7 3 2 2 3 3" xfId="18958"/>
    <cellStyle name="標準 9 7 3 2 2 4" xfId="8368"/>
    <cellStyle name="標準 9 7 3 2 2 4 2" xfId="21183"/>
    <cellStyle name="標準 9 7 3 2 2 5" xfId="14776"/>
    <cellStyle name="標準 9 7 3 2 3" xfId="2951"/>
    <cellStyle name="標準 9 7 3 2 3 2" xfId="9374"/>
    <cellStyle name="標準 9 7 3 2 3 2 2" xfId="22189"/>
    <cellStyle name="標準 9 7 3 2 3 3" xfId="15782"/>
    <cellStyle name="標準 9 7 3 2 4" xfId="5115"/>
    <cellStyle name="標準 9 7 3 2 4 2" xfId="11528"/>
    <cellStyle name="標準 9 7 3 2 4 2 2" xfId="24343"/>
    <cellStyle name="標準 9 7 3 2 4 3" xfId="17936"/>
    <cellStyle name="標準 9 7 3 2 5" xfId="7373"/>
    <cellStyle name="標準 9 7 3 2 5 2" xfId="20188"/>
    <cellStyle name="標準 9 7 3 2 6" xfId="13781"/>
    <cellStyle name="標準 9 7 3 3" xfId="1463"/>
    <cellStyle name="標準 9 7 3 3 2" xfId="3495"/>
    <cellStyle name="標準 9 7 3 3 2 2" xfId="9915"/>
    <cellStyle name="標準 9 7 3 3 2 2 2" xfId="22730"/>
    <cellStyle name="標準 9 7 3 3 2 3" xfId="16323"/>
    <cellStyle name="標準 9 7 3 3 3" xfId="5659"/>
    <cellStyle name="標準 9 7 3 3 3 2" xfId="12072"/>
    <cellStyle name="標準 9 7 3 3 3 2 2" xfId="24887"/>
    <cellStyle name="標準 9 7 3 3 3 3" xfId="18480"/>
    <cellStyle name="標準 9 7 3 3 4" xfId="7890"/>
    <cellStyle name="標準 9 7 3 3 4 2" xfId="20705"/>
    <cellStyle name="標準 9 7 3 3 5" xfId="14298"/>
    <cellStyle name="標準 9 7 3 4" xfId="2473"/>
    <cellStyle name="標準 9 7 3 4 2" xfId="8896"/>
    <cellStyle name="標準 9 7 3 4 2 2" xfId="21711"/>
    <cellStyle name="標準 9 7 3 4 3" xfId="15304"/>
    <cellStyle name="標準 9 7 3 5" xfId="4637"/>
    <cellStyle name="標準 9 7 3 5 2" xfId="11050"/>
    <cellStyle name="標準 9 7 3 5 2 2" xfId="23865"/>
    <cellStyle name="標準 9 7 3 5 3" xfId="17458"/>
    <cellStyle name="標準 9 7 3 6" xfId="6956"/>
    <cellStyle name="標準 9 7 3 6 2" xfId="19771"/>
    <cellStyle name="標準 9 7 3 7" xfId="13364"/>
    <cellStyle name="標準 9 7 4" xfId="503"/>
    <cellStyle name="標準 9 7 4 2" xfId="1088"/>
    <cellStyle name="標準 9 7 4 2 2" xfId="2128"/>
    <cellStyle name="標準 9 7 4 2 2 2" xfId="4159"/>
    <cellStyle name="標準 9 7 4 2 2 2 2" xfId="10579"/>
    <cellStyle name="標準 9 7 4 2 2 2 2 2" xfId="23394"/>
    <cellStyle name="標準 9 7 4 2 2 2 3" xfId="16987"/>
    <cellStyle name="標準 9 7 4 2 2 3" xfId="6323"/>
    <cellStyle name="標準 9 7 4 2 2 3 2" xfId="12736"/>
    <cellStyle name="標準 9 7 4 2 2 3 2 2" xfId="25551"/>
    <cellStyle name="標準 9 7 4 2 2 3 3" xfId="19144"/>
    <cellStyle name="標準 9 7 4 2 2 4" xfId="8554"/>
    <cellStyle name="標準 9 7 4 2 2 4 2" xfId="21369"/>
    <cellStyle name="標準 9 7 4 2 2 5" xfId="14962"/>
    <cellStyle name="標準 9 7 4 2 3" xfId="3137"/>
    <cellStyle name="標準 9 7 4 2 3 2" xfId="9560"/>
    <cellStyle name="標準 9 7 4 2 3 2 2" xfId="22375"/>
    <cellStyle name="標準 9 7 4 2 3 3" xfId="15968"/>
    <cellStyle name="標準 9 7 4 2 4" xfId="5301"/>
    <cellStyle name="標準 9 7 4 2 4 2" xfId="11714"/>
    <cellStyle name="標準 9 7 4 2 4 2 2" xfId="24529"/>
    <cellStyle name="標準 9 7 4 2 4 3" xfId="18122"/>
    <cellStyle name="標準 9 7 4 2 5" xfId="7541"/>
    <cellStyle name="標準 9 7 4 2 5 2" xfId="20356"/>
    <cellStyle name="標準 9 7 4 2 6" xfId="13949"/>
    <cellStyle name="標準 9 7 4 3" xfId="1646"/>
    <cellStyle name="標準 9 7 4 3 2" xfId="3677"/>
    <cellStyle name="標準 9 7 4 3 2 2" xfId="10097"/>
    <cellStyle name="標準 9 7 4 3 2 2 2" xfId="22912"/>
    <cellStyle name="標準 9 7 4 3 2 3" xfId="16505"/>
    <cellStyle name="標準 9 7 4 3 3" xfId="5841"/>
    <cellStyle name="標準 9 7 4 3 3 2" xfId="12254"/>
    <cellStyle name="標準 9 7 4 3 3 2 2" xfId="25069"/>
    <cellStyle name="標準 9 7 4 3 3 3" xfId="18662"/>
    <cellStyle name="標準 9 7 4 3 4" xfId="8072"/>
    <cellStyle name="標準 9 7 4 3 4 2" xfId="20887"/>
    <cellStyle name="標準 9 7 4 3 5" xfId="14480"/>
    <cellStyle name="標準 9 7 4 4" xfId="2655"/>
    <cellStyle name="標準 9 7 4 4 2" xfId="9078"/>
    <cellStyle name="標準 9 7 4 4 2 2" xfId="21893"/>
    <cellStyle name="標準 9 7 4 4 3" xfId="15486"/>
    <cellStyle name="標準 9 7 4 5" xfId="4819"/>
    <cellStyle name="標準 9 7 4 5 2" xfId="11232"/>
    <cellStyle name="標準 9 7 4 5 2 2" xfId="24047"/>
    <cellStyle name="標準 9 7 4 5 3" xfId="17640"/>
    <cellStyle name="標準 9 7 4 6" xfId="6980"/>
    <cellStyle name="標準 9 7 4 6 2" xfId="19795"/>
    <cellStyle name="標準 9 7 4 7" xfId="13388"/>
    <cellStyle name="標準 9 7 5" xfId="746"/>
    <cellStyle name="標準 9 7 5 2" xfId="879"/>
    <cellStyle name="標準 9 7 5 2 2" xfId="1901"/>
    <cellStyle name="標準 9 7 5 2 2 2" xfId="3932"/>
    <cellStyle name="標準 9 7 5 2 2 2 2" xfId="10352"/>
    <cellStyle name="標準 9 7 5 2 2 2 2 2" xfId="23167"/>
    <cellStyle name="標準 9 7 5 2 2 2 3" xfId="16760"/>
    <cellStyle name="標準 9 7 5 2 2 3" xfId="6096"/>
    <cellStyle name="標準 9 7 5 2 2 3 2" xfId="12509"/>
    <cellStyle name="標準 9 7 5 2 2 3 2 2" xfId="25324"/>
    <cellStyle name="標準 9 7 5 2 2 3 3" xfId="18917"/>
    <cellStyle name="標準 9 7 5 2 2 4" xfId="8327"/>
    <cellStyle name="標準 9 7 5 2 2 4 2" xfId="21142"/>
    <cellStyle name="標準 9 7 5 2 2 5" xfId="14735"/>
    <cellStyle name="標準 9 7 5 2 3" xfId="2910"/>
    <cellStyle name="標準 9 7 5 2 3 2" xfId="9333"/>
    <cellStyle name="標準 9 7 5 2 3 2 2" xfId="22148"/>
    <cellStyle name="標準 9 7 5 2 3 3" xfId="15741"/>
    <cellStyle name="標準 9 7 5 2 4" xfId="5074"/>
    <cellStyle name="標準 9 7 5 2 4 2" xfId="11487"/>
    <cellStyle name="標準 9 7 5 2 4 2 2" xfId="24302"/>
    <cellStyle name="標準 9 7 5 2 4 3" xfId="17895"/>
    <cellStyle name="標準 9 7 5 2 5" xfId="7332"/>
    <cellStyle name="標準 9 7 5 2 5 2" xfId="20147"/>
    <cellStyle name="標準 9 7 5 2 6" xfId="13740"/>
    <cellStyle name="標準 9 7 5 3" xfId="1422"/>
    <cellStyle name="標準 9 7 5 3 2" xfId="3454"/>
    <cellStyle name="標準 9 7 5 3 2 2" xfId="9874"/>
    <cellStyle name="標準 9 7 5 3 2 2 2" xfId="22689"/>
    <cellStyle name="標準 9 7 5 3 2 3" xfId="16282"/>
    <cellStyle name="標準 9 7 5 3 3" xfId="5618"/>
    <cellStyle name="標準 9 7 5 3 3 2" xfId="12031"/>
    <cellStyle name="標準 9 7 5 3 3 2 2" xfId="24846"/>
    <cellStyle name="標準 9 7 5 3 3 3" xfId="18439"/>
    <cellStyle name="標準 9 7 5 3 4" xfId="7849"/>
    <cellStyle name="標準 9 7 5 3 4 2" xfId="20664"/>
    <cellStyle name="標準 9 7 5 3 5" xfId="14257"/>
    <cellStyle name="標準 9 7 5 4" xfId="2432"/>
    <cellStyle name="標準 9 7 5 4 2" xfId="8855"/>
    <cellStyle name="標準 9 7 5 4 2 2" xfId="21670"/>
    <cellStyle name="標準 9 7 5 4 3" xfId="15263"/>
    <cellStyle name="標準 9 7 5 5" xfId="4596"/>
    <cellStyle name="標準 9 7 5 5 2" xfId="11009"/>
    <cellStyle name="標準 9 7 5 5 2 2" xfId="23824"/>
    <cellStyle name="標準 9 7 5 5 3" xfId="17417"/>
    <cellStyle name="標準 9 7 5 6" xfId="7200"/>
    <cellStyle name="標準 9 7 5 6 2" xfId="20015"/>
    <cellStyle name="標準 9 7 5 7" xfId="13608"/>
    <cellStyle name="標準 9 7 6" xfId="821"/>
    <cellStyle name="標準 9 7 6 2" xfId="1281"/>
    <cellStyle name="標準 9 7 6 2 2" xfId="2321"/>
    <cellStyle name="標準 9 7 6 2 2 2" xfId="4352"/>
    <cellStyle name="標準 9 7 6 2 2 2 2" xfId="10772"/>
    <cellStyle name="標準 9 7 6 2 2 2 2 2" xfId="23587"/>
    <cellStyle name="標準 9 7 6 2 2 2 3" xfId="17180"/>
    <cellStyle name="標準 9 7 6 2 2 3" xfId="6516"/>
    <cellStyle name="標準 9 7 6 2 2 3 2" xfId="12929"/>
    <cellStyle name="標準 9 7 6 2 2 3 2 2" xfId="25744"/>
    <cellStyle name="標準 9 7 6 2 2 3 3" xfId="19337"/>
    <cellStyle name="標準 9 7 6 2 2 4" xfId="8747"/>
    <cellStyle name="標準 9 7 6 2 2 4 2" xfId="21562"/>
    <cellStyle name="標準 9 7 6 2 2 5" xfId="15155"/>
    <cellStyle name="標準 9 7 6 2 3" xfId="3330"/>
    <cellStyle name="標準 9 7 6 2 3 2" xfId="9753"/>
    <cellStyle name="標準 9 7 6 2 3 2 2" xfId="22568"/>
    <cellStyle name="標準 9 7 6 2 3 3" xfId="16161"/>
    <cellStyle name="標準 9 7 6 2 4" xfId="5494"/>
    <cellStyle name="標準 9 7 6 2 4 2" xfId="11907"/>
    <cellStyle name="標準 9 7 6 2 4 2 2" xfId="24722"/>
    <cellStyle name="標準 9 7 6 2 4 3" xfId="18315"/>
    <cellStyle name="標準 9 7 6 2 5" xfId="7734"/>
    <cellStyle name="標準 9 7 6 2 5 2" xfId="20549"/>
    <cellStyle name="標準 9 7 6 2 6" xfId="14142"/>
    <cellStyle name="標準 9 7 6 3" xfId="1839"/>
    <cellStyle name="標準 9 7 6 3 2" xfId="3870"/>
    <cellStyle name="標準 9 7 6 3 2 2" xfId="10290"/>
    <cellStyle name="標準 9 7 6 3 2 2 2" xfId="23105"/>
    <cellStyle name="標準 9 7 6 3 2 3" xfId="16698"/>
    <cellStyle name="標準 9 7 6 3 3" xfId="6034"/>
    <cellStyle name="標準 9 7 6 3 3 2" xfId="12447"/>
    <cellStyle name="標準 9 7 6 3 3 2 2" xfId="25262"/>
    <cellStyle name="標準 9 7 6 3 3 3" xfId="18855"/>
    <cellStyle name="標準 9 7 6 3 4" xfId="8265"/>
    <cellStyle name="標準 9 7 6 3 4 2" xfId="21080"/>
    <cellStyle name="標準 9 7 6 3 5" xfId="14673"/>
    <cellStyle name="標準 9 7 6 4" xfId="2848"/>
    <cellStyle name="標準 9 7 6 4 2" xfId="9271"/>
    <cellStyle name="標準 9 7 6 4 2 2" xfId="22086"/>
    <cellStyle name="標準 9 7 6 4 3" xfId="15679"/>
    <cellStyle name="標準 9 7 6 5" xfId="5012"/>
    <cellStyle name="標準 9 7 6 5 2" xfId="11425"/>
    <cellStyle name="標準 9 7 6 5 2 2" xfId="24240"/>
    <cellStyle name="標準 9 7 6 5 3" xfId="17833"/>
    <cellStyle name="標準 9 7 6 6" xfId="7274"/>
    <cellStyle name="標準 9 7 6 6 2" xfId="20089"/>
    <cellStyle name="標準 9 7 6 7" xfId="13682"/>
    <cellStyle name="標準 9 7 7" xfId="841"/>
    <cellStyle name="標準 9 7 7 2" xfId="1859"/>
    <cellStyle name="標準 9 7 7 2 2" xfId="3890"/>
    <cellStyle name="標準 9 7 7 2 2 2" xfId="10310"/>
    <cellStyle name="標準 9 7 7 2 2 2 2" xfId="23125"/>
    <cellStyle name="標準 9 7 7 2 2 3" xfId="16718"/>
    <cellStyle name="標準 9 7 7 2 3" xfId="6054"/>
    <cellStyle name="標準 9 7 7 2 3 2" xfId="12467"/>
    <cellStyle name="標準 9 7 7 2 3 2 2" xfId="25282"/>
    <cellStyle name="標準 9 7 7 2 3 3" xfId="18875"/>
    <cellStyle name="標準 9 7 7 2 4" xfId="8285"/>
    <cellStyle name="標準 9 7 7 2 4 2" xfId="21100"/>
    <cellStyle name="標準 9 7 7 2 5" xfId="14693"/>
    <cellStyle name="標準 9 7 7 3" xfId="2868"/>
    <cellStyle name="標準 9 7 7 3 2" xfId="9291"/>
    <cellStyle name="標準 9 7 7 3 2 2" xfId="22106"/>
    <cellStyle name="標準 9 7 7 3 3" xfId="15699"/>
    <cellStyle name="標準 9 7 7 4" xfId="5032"/>
    <cellStyle name="標準 9 7 7 4 2" xfId="11445"/>
    <cellStyle name="標準 9 7 7 4 2 2" xfId="24260"/>
    <cellStyle name="標準 9 7 7 4 3" xfId="17853"/>
    <cellStyle name="標準 9 7 7 5" xfId="7294"/>
    <cellStyle name="標準 9 7 7 5 2" xfId="20109"/>
    <cellStyle name="標準 9 7 7 6" xfId="13702"/>
    <cellStyle name="標準 9 7 8" xfId="1385"/>
    <cellStyle name="標準 9 7 8 2" xfId="3417"/>
    <cellStyle name="標準 9 7 8 2 2" xfId="9837"/>
    <cellStyle name="標準 9 7 8 2 2 2" xfId="22652"/>
    <cellStyle name="標準 9 7 8 2 3" xfId="16245"/>
    <cellStyle name="標準 9 7 8 3" xfId="5581"/>
    <cellStyle name="標準 9 7 8 3 2" xfId="11994"/>
    <cellStyle name="標準 9 7 8 3 2 2" xfId="24809"/>
    <cellStyle name="標準 9 7 8 3 3" xfId="18402"/>
    <cellStyle name="標準 9 7 8 4" xfId="7812"/>
    <cellStyle name="標準 9 7 8 4 2" xfId="20627"/>
    <cellStyle name="標準 9 7 8 5" xfId="14220"/>
    <cellStyle name="標準 9 7 9" xfId="2395"/>
    <cellStyle name="標準 9 7 9 2" xfId="8818"/>
    <cellStyle name="標準 9 7 9 2 2" xfId="21633"/>
    <cellStyle name="標準 9 7 9 3" xfId="15226"/>
    <cellStyle name="標準 9 8" xfId="333"/>
    <cellStyle name="標準 9 8 2" xfId="571"/>
    <cellStyle name="標準 9 8 2 2" xfId="1160"/>
    <cellStyle name="標準 9 8 2 2 2" xfId="2200"/>
    <cellStyle name="標準 9 8 2 2 2 2" xfId="4231"/>
    <cellStyle name="標準 9 8 2 2 2 2 2" xfId="10651"/>
    <cellStyle name="標準 9 8 2 2 2 2 2 2" xfId="23466"/>
    <cellStyle name="標準 9 8 2 2 2 2 3" xfId="17059"/>
    <cellStyle name="標準 9 8 2 2 2 3" xfId="6395"/>
    <cellStyle name="標準 9 8 2 2 2 3 2" xfId="12808"/>
    <cellStyle name="標準 9 8 2 2 2 3 2 2" xfId="25623"/>
    <cellStyle name="標準 9 8 2 2 2 3 3" xfId="19216"/>
    <cellStyle name="標準 9 8 2 2 2 4" xfId="8626"/>
    <cellStyle name="標準 9 8 2 2 2 4 2" xfId="21441"/>
    <cellStyle name="標準 9 8 2 2 2 5" xfId="15034"/>
    <cellStyle name="標準 9 8 2 2 3" xfId="3209"/>
    <cellStyle name="標準 9 8 2 2 3 2" xfId="9632"/>
    <cellStyle name="標準 9 8 2 2 3 2 2" xfId="22447"/>
    <cellStyle name="標準 9 8 2 2 3 3" xfId="16040"/>
    <cellStyle name="標準 9 8 2 2 4" xfId="5373"/>
    <cellStyle name="標準 9 8 2 2 4 2" xfId="11786"/>
    <cellStyle name="標準 9 8 2 2 4 2 2" xfId="24601"/>
    <cellStyle name="標準 9 8 2 2 4 3" xfId="18194"/>
    <cellStyle name="標準 9 8 2 2 5" xfId="7613"/>
    <cellStyle name="標準 9 8 2 2 5 2" xfId="20428"/>
    <cellStyle name="標準 9 8 2 2 6" xfId="14021"/>
    <cellStyle name="標準 9 8 2 3" xfId="1718"/>
    <cellStyle name="標準 9 8 2 3 2" xfId="3749"/>
    <cellStyle name="標準 9 8 2 3 2 2" xfId="10169"/>
    <cellStyle name="標準 9 8 2 3 2 2 2" xfId="22984"/>
    <cellStyle name="標準 9 8 2 3 2 3" xfId="16577"/>
    <cellStyle name="標準 9 8 2 3 3" xfId="5913"/>
    <cellStyle name="標準 9 8 2 3 3 2" xfId="12326"/>
    <cellStyle name="標準 9 8 2 3 3 2 2" xfId="25141"/>
    <cellStyle name="標準 9 8 2 3 3 3" xfId="18734"/>
    <cellStyle name="標準 9 8 2 3 4" xfId="8144"/>
    <cellStyle name="標準 9 8 2 3 4 2" xfId="20959"/>
    <cellStyle name="標準 9 8 2 3 5" xfId="14552"/>
    <cellStyle name="標準 9 8 2 4" xfId="2727"/>
    <cellStyle name="標準 9 8 2 4 2" xfId="9150"/>
    <cellStyle name="標準 9 8 2 4 2 2" xfId="21965"/>
    <cellStyle name="標準 9 8 2 4 3" xfId="15558"/>
    <cellStyle name="標準 9 8 2 5" xfId="4891"/>
    <cellStyle name="標準 9 8 2 5 2" xfId="11304"/>
    <cellStyle name="標準 9 8 2 5 2 2" xfId="24119"/>
    <cellStyle name="標準 9 8 2 5 3" xfId="17712"/>
    <cellStyle name="標準 9 8 2 6" xfId="7048"/>
    <cellStyle name="標準 9 8 2 6 2" xfId="19863"/>
    <cellStyle name="標準 9 8 2 7" xfId="13456"/>
    <cellStyle name="標準 9 8 3" xfId="990"/>
    <cellStyle name="標準 9 8 3 2" xfId="2012"/>
    <cellStyle name="標準 9 8 3 2 2" xfId="4043"/>
    <cellStyle name="標準 9 8 3 2 2 2" xfId="10463"/>
    <cellStyle name="標準 9 8 3 2 2 2 2" xfId="23278"/>
    <cellStyle name="標準 9 8 3 2 2 3" xfId="16871"/>
    <cellStyle name="標準 9 8 3 2 3" xfId="6207"/>
    <cellStyle name="標準 9 8 3 2 3 2" xfId="12620"/>
    <cellStyle name="標準 9 8 3 2 3 2 2" xfId="25435"/>
    <cellStyle name="標準 9 8 3 2 3 3" xfId="19028"/>
    <cellStyle name="標準 9 8 3 2 4" xfId="8438"/>
    <cellStyle name="標準 9 8 3 2 4 2" xfId="21253"/>
    <cellStyle name="標準 9 8 3 2 5" xfId="14846"/>
    <cellStyle name="標準 9 8 3 3" xfId="3021"/>
    <cellStyle name="標準 9 8 3 3 2" xfId="9444"/>
    <cellStyle name="標準 9 8 3 3 2 2" xfId="22259"/>
    <cellStyle name="標準 9 8 3 3 3" xfId="15852"/>
    <cellStyle name="標準 9 8 3 4" xfId="5185"/>
    <cellStyle name="標準 9 8 3 4 2" xfId="11598"/>
    <cellStyle name="標準 9 8 3 4 2 2" xfId="24413"/>
    <cellStyle name="標準 9 8 3 4 3" xfId="18006"/>
    <cellStyle name="標準 9 8 3 5" xfId="7443"/>
    <cellStyle name="標準 9 8 3 5 2" xfId="20258"/>
    <cellStyle name="標準 9 8 3 6" xfId="13851"/>
    <cellStyle name="標準 9 8 4" xfId="1532"/>
    <cellStyle name="標準 9 8 4 2" xfId="3564"/>
    <cellStyle name="標準 9 8 4 2 2" xfId="9984"/>
    <cellStyle name="標準 9 8 4 2 2 2" xfId="22799"/>
    <cellStyle name="標準 9 8 4 2 3" xfId="16392"/>
    <cellStyle name="標準 9 8 4 3" xfId="5728"/>
    <cellStyle name="標準 9 8 4 3 2" xfId="12141"/>
    <cellStyle name="標準 9 8 4 3 2 2" xfId="24956"/>
    <cellStyle name="標準 9 8 4 3 3" xfId="18549"/>
    <cellStyle name="標準 9 8 4 4" xfId="7959"/>
    <cellStyle name="標準 9 8 4 4 2" xfId="20774"/>
    <cellStyle name="標準 9 8 4 5" xfId="14367"/>
    <cellStyle name="標準 9 8 5" xfId="2542"/>
    <cellStyle name="標準 9 8 5 2" xfId="8965"/>
    <cellStyle name="標準 9 8 5 2 2" xfId="21780"/>
    <cellStyle name="標準 9 8 5 3" xfId="15373"/>
    <cellStyle name="標準 9 8 6" xfId="4706"/>
    <cellStyle name="標準 9 8 6 2" xfId="11119"/>
    <cellStyle name="標準 9 8 6 2 2" xfId="23934"/>
    <cellStyle name="標準 9 8 6 3" xfId="17527"/>
    <cellStyle name="標準 9 8 7" xfId="6824"/>
    <cellStyle name="標準 9 8 7 2" xfId="19639"/>
    <cellStyle name="標準 9 8 8" xfId="13232"/>
    <cellStyle name="標準 9 9" xfId="121"/>
    <cellStyle name="標準 9 9 2" xfId="600"/>
    <cellStyle name="標準 9 9 2 2" xfId="1193"/>
    <cellStyle name="標準 9 9 2 2 2" xfId="2233"/>
    <cellStyle name="標準 9 9 2 2 2 2" xfId="4264"/>
    <cellStyle name="標準 9 9 2 2 2 2 2" xfId="10684"/>
    <cellStyle name="標準 9 9 2 2 2 2 2 2" xfId="23499"/>
    <cellStyle name="標準 9 9 2 2 2 2 3" xfId="17092"/>
    <cellStyle name="標準 9 9 2 2 2 3" xfId="6428"/>
    <cellStyle name="標準 9 9 2 2 2 3 2" xfId="12841"/>
    <cellStyle name="標準 9 9 2 2 2 3 2 2" xfId="25656"/>
    <cellStyle name="標準 9 9 2 2 2 3 3" xfId="19249"/>
    <cellStyle name="標準 9 9 2 2 2 4" xfId="8659"/>
    <cellStyle name="標準 9 9 2 2 2 4 2" xfId="21474"/>
    <cellStyle name="標準 9 9 2 2 2 5" xfId="15067"/>
    <cellStyle name="標準 9 9 2 2 3" xfId="3242"/>
    <cellStyle name="標準 9 9 2 2 3 2" xfId="9665"/>
    <cellStyle name="標準 9 9 2 2 3 2 2" xfId="22480"/>
    <cellStyle name="標準 9 9 2 2 3 3" xfId="16073"/>
    <cellStyle name="標準 9 9 2 2 4" xfId="5406"/>
    <cellStyle name="標準 9 9 2 2 4 2" xfId="11819"/>
    <cellStyle name="標準 9 9 2 2 4 2 2" xfId="24634"/>
    <cellStyle name="標準 9 9 2 2 4 3" xfId="18227"/>
    <cellStyle name="標準 9 9 2 2 5" xfId="7646"/>
    <cellStyle name="標準 9 9 2 2 5 2" xfId="20461"/>
    <cellStyle name="標準 9 9 2 2 6" xfId="14054"/>
    <cellStyle name="標準 9 9 2 3" xfId="1751"/>
    <cellStyle name="標準 9 9 2 3 2" xfId="3782"/>
    <cellStyle name="標準 9 9 2 3 2 2" xfId="10202"/>
    <cellStyle name="標準 9 9 2 3 2 2 2" xfId="23017"/>
    <cellStyle name="標準 9 9 2 3 2 3" xfId="16610"/>
    <cellStyle name="標準 9 9 2 3 3" xfId="5946"/>
    <cellStyle name="標準 9 9 2 3 3 2" xfId="12359"/>
    <cellStyle name="標準 9 9 2 3 3 2 2" xfId="25174"/>
    <cellStyle name="標準 9 9 2 3 3 3" xfId="18767"/>
    <cellStyle name="標準 9 9 2 3 4" xfId="8177"/>
    <cellStyle name="標準 9 9 2 3 4 2" xfId="20992"/>
    <cellStyle name="標準 9 9 2 3 5" xfId="14585"/>
    <cellStyle name="標準 9 9 2 4" xfId="2760"/>
    <cellStyle name="標準 9 9 2 4 2" xfId="9183"/>
    <cellStyle name="標準 9 9 2 4 2 2" xfId="21998"/>
    <cellStyle name="標準 9 9 2 4 3" xfId="15591"/>
    <cellStyle name="標準 9 9 2 5" xfId="4924"/>
    <cellStyle name="標準 9 9 2 5 2" xfId="11337"/>
    <cellStyle name="標準 9 9 2 5 2 2" xfId="24152"/>
    <cellStyle name="標準 9 9 2 5 3" xfId="17745"/>
    <cellStyle name="標準 9 9 2 6" xfId="7077"/>
    <cellStyle name="標準 9 9 2 6 2" xfId="19892"/>
    <cellStyle name="標準 9 9 2 7" xfId="13485"/>
    <cellStyle name="標準 9 9 3" xfId="1022"/>
    <cellStyle name="標準 9 9 3 2" xfId="2045"/>
    <cellStyle name="標準 9 9 3 2 2" xfId="4076"/>
    <cellStyle name="標準 9 9 3 2 2 2" xfId="10496"/>
    <cellStyle name="標準 9 9 3 2 2 2 2" xfId="23311"/>
    <cellStyle name="標準 9 9 3 2 2 3" xfId="16904"/>
    <cellStyle name="標準 9 9 3 2 3" xfId="6240"/>
    <cellStyle name="標準 9 9 3 2 3 2" xfId="12653"/>
    <cellStyle name="標準 9 9 3 2 3 2 2" xfId="25468"/>
    <cellStyle name="標準 9 9 3 2 3 3" xfId="19061"/>
    <cellStyle name="標準 9 9 3 2 4" xfId="8471"/>
    <cellStyle name="標準 9 9 3 2 4 2" xfId="21286"/>
    <cellStyle name="標準 9 9 3 2 5" xfId="14879"/>
    <cellStyle name="標準 9 9 3 3" xfId="3054"/>
    <cellStyle name="標準 9 9 3 3 2" xfId="9477"/>
    <cellStyle name="標準 9 9 3 3 2 2" xfId="22292"/>
    <cellStyle name="標準 9 9 3 3 3" xfId="15885"/>
    <cellStyle name="標準 9 9 3 4" xfId="5218"/>
    <cellStyle name="標準 9 9 3 4 2" xfId="11631"/>
    <cellStyle name="標準 9 9 3 4 2 2" xfId="24446"/>
    <cellStyle name="標準 9 9 3 4 3" xfId="18039"/>
    <cellStyle name="標準 9 9 3 5" xfId="7475"/>
    <cellStyle name="標準 9 9 3 5 2" xfId="20290"/>
    <cellStyle name="標準 9 9 3 6" xfId="13883"/>
    <cellStyle name="標準 9 9 4" xfId="1566"/>
    <cellStyle name="標準 9 9 4 2" xfId="3597"/>
    <cellStyle name="標準 9 9 4 2 2" xfId="10017"/>
    <cellStyle name="標準 9 9 4 2 2 2" xfId="22832"/>
    <cellStyle name="標準 9 9 4 2 3" xfId="16425"/>
    <cellStyle name="標準 9 9 4 3" xfId="5761"/>
    <cellStyle name="標準 9 9 4 3 2" xfId="12174"/>
    <cellStyle name="標準 9 9 4 3 2 2" xfId="24989"/>
    <cellStyle name="標準 9 9 4 3 3" xfId="18582"/>
    <cellStyle name="標準 9 9 4 4" xfId="7992"/>
    <cellStyle name="標準 9 9 4 4 2" xfId="20807"/>
    <cellStyle name="標準 9 9 4 5" xfId="14400"/>
    <cellStyle name="標準 9 9 5" xfId="2575"/>
    <cellStyle name="標準 9 9 5 2" xfId="8998"/>
    <cellStyle name="標準 9 9 5 2 2" xfId="21813"/>
    <cellStyle name="標準 9 9 5 3" xfId="15406"/>
    <cellStyle name="標準 9 9 6" xfId="4739"/>
    <cellStyle name="標準 9 9 6 2" xfId="11152"/>
    <cellStyle name="標準 9 9 6 2 2" xfId="23967"/>
    <cellStyle name="標準 9 9 6 3" xfId="17560"/>
    <cellStyle name="標準 9 9 7" xfId="6671"/>
    <cellStyle name="標準 9 9 7 2" xfId="19486"/>
    <cellStyle name="標準 9 9 8" xfId="13079"/>
    <cellStyle name="未定義" xfId="93"/>
    <cellStyle name="良い" xfId="7" builtinId="26" customBuiltin="1"/>
    <cellStyle name="良い 2" xfId="94"/>
  </cellStyles>
  <dxfs count="0"/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tabSelected="1" zoomScaleNormal="100" workbookViewId="0">
      <selection activeCell="D42" sqref="D42"/>
    </sheetView>
  </sheetViews>
  <sheetFormatPr defaultRowHeight="20.100000000000001" customHeight="1" x14ac:dyDescent="0.15"/>
  <cols>
    <col min="1" max="1" width="12.625" style="3" customWidth="1"/>
    <col min="2" max="7" width="9" style="3" customWidth="1"/>
    <col min="8" max="16384" width="9" style="3"/>
  </cols>
  <sheetData>
    <row r="1" spans="1:10" ht="20.100000000000001" customHeight="1" x14ac:dyDescent="0.15">
      <c r="A1" s="3" t="s">
        <v>27173</v>
      </c>
    </row>
    <row r="2" spans="1:10" ht="20.100000000000001" customHeight="1" x14ac:dyDescent="0.15">
      <c r="J2" s="4" t="s">
        <v>27166</v>
      </c>
    </row>
    <row r="3" spans="1:10" ht="20.100000000000001" customHeight="1" x14ac:dyDescent="0.15">
      <c r="A3" s="97" t="s">
        <v>27177</v>
      </c>
      <c r="B3" s="95" t="s">
        <v>0</v>
      </c>
      <c r="C3" s="96"/>
      <c r="D3" s="95" t="s">
        <v>1</v>
      </c>
      <c r="E3" s="96"/>
      <c r="F3" s="95" t="s">
        <v>2138</v>
      </c>
      <c r="G3" s="99"/>
      <c r="H3" s="100" t="s">
        <v>2</v>
      </c>
      <c r="I3" s="101"/>
      <c r="J3" s="67" t="s">
        <v>3</v>
      </c>
    </row>
    <row r="4" spans="1:10" ht="20.100000000000001" customHeight="1" x14ac:dyDescent="0.15">
      <c r="A4" s="98"/>
      <c r="B4" s="31" t="s">
        <v>4</v>
      </c>
      <c r="C4" s="7" t="s">
        <v>5</v>
      </c>
      <c r="D4" s="31" t="s">
        <v>4</v>
      </c>
      <c r="E4" s="7" t="s">
        <v>5</v>
      </c>
      <c r="F4" s="31" t="s">
        <v>4</v>
      </c>
      <c r="G4" s="45" t="s">
        <v>5</v>
      </c>
      <c r="H4" s="48" t="s">
        <v>4</v>
      </c>
      <c r="I4" s="7" t="s">
        <v>5</v>
      </c>
      <c r="J4" s="94"/>
    </row>
    <row r="5" spans="1:10" ht="20.100000000000001" customHeight="1" x14ac:dyDescent="0.15">
      <c r="A5" s="98"/>
      <c r="B5" s="9"/>
      <c r="C5" s="10" t="s">
        <v>4</v>
      </c>
      <c r="D5" s="9"/>
      <c r="E5" s="10" t="s">
        <v>4</v>
      </c>
      <c r="F5" s="9"/>
      <c r="G5" s="46" t="s">
        <v>4</v>
      </c>
      <c r="H5" s="49"/>
      <c r="I5" s="10" t="s">
        <v>4</v>
      </c>
      <c r="J5" s="94"/>
    </row>
    <row r="6" spans="1:10" ht="30" customHeight="1" thickBot="1" x14ac:dyDescent="0.2">
      <c r="A6" s="111" t="s">
        <v>27179</v>
      </c>
      <c r="B6" s="12">
        <v>5710</v>
      </c>
      <c r="C6" s="13">
        <v>5176</v>
      </c>
      <c r="D6" s="12">
        <v>6773</v>
      </c>
      <c r="E6" s="13">
        <v>5088</v>
      </c>
      <c r="F6" s="12">
        <v>268</v>
      </c>
      <c r="G6" s="47">
        <v>0</v>
      </c>
      <c r="H6" s="50">
        <v>12751</v>
      </c>
      <c r="I6" s="13">
        <v>10264</v>
      </c>
      <c r="J6" s="14"/>
    </row>
    <row r="7" spans="1:10" ht="20.100000000000001" hidden="1" customHeight="1" thickTop="1" x14ac:dyDescent="0.15">
      <c r="A7" s="78"/>
      <c r="B7" s="79"/>
      <c r="C7" s="79"/>
      <c r="D7" s="79"/>
      <c r="E7" s="79"/>
      <c r="F7" s="79"/>
      <c r="G7" s="80"/>
      <c r="H7" s="81"/>
      <c r="I7" s="79"/>
      <c r="J7" s="72"/>
    </row>
    <row r="8" spans="1:10" ht="20.100000000000001" customHeight="1" thickTop="1" x14ac:dyDescent="0.15">
      <c r="A8" s="82" t="s">
        <v>32</v>
      </c>
      <c r="B8" s="86">
        <v>791</v>
      </c>
      <c r="C8" s="86">
        <v>724</v>
      </c>
      <c r="D8" s="86">
        <v>691</v>
      </c>
      <c r="E8" s="86">
        <v>511</v>
      </c>
      <c r="F8" s="86">
        <v>15</v>
      </c>
      <c r="G8" s="87">
        <v>0</v>
      </c>
      <c r="H8" s="88">
        <v>1497</v>
      </c>
      <c r="I8" s="89">
        <v>1235</v>
      </c>
      <c r="J8" s="83"/>
    </row>
    <row r="9" spans="1:10" ht="20.100000000000001" customHeight="1" x14ac:dyDescent="0.15">
      <c r="A9" s="37" t="s">
        <v>27176</v>
      </c>
      <c r="B9" s="90">
        <v>392</v>
      </c>
      <c r="C9" s="90">
        <v>300</v>
      </c>
      <c r="D9" s="90">
        <v>222</v>
      </c>
      <c r="E9" s="90">
        <v>152</v>
      </c>
      <c r="F9" s="90">
        <v>5</v>
      </c>
      <c r="G9" s="91">
        <v>0</v>
      </c>
      <c r="H9" s="92">
        <v>619</v>
      </c>
      <c r="I9" s="93">
        <v>452</v>
      </c>
      <c r="J9" s="8"/>
    </row>
    <row r="10" spans="1:10" ht="20.100000000000001" customHeight="1" x14ac:dyDescent="0.15">
      <c r="A10" s="38" t="s">
        <v>6</v>
      </c>
      <c r="B10" s="90">
        <v>248</v>
      </c>
      <c r="C10" s="90">
        <v>218</v>
      </c>
      <c r="D10" s="90">
        <v>393</v>
      </c>
      <c r="E10" s="90">
        <v>313</v>
      </c>
      <c r="F10" s="90">
        <v>30</v>
      </c>
      <c r="G10" s="91">
        <v>0</v>
      </c>
      <c r="H10" s="92">
        <v>671</v>
      </c>
      <c r="I10" s="93">
        <v>531</v>
      </c>
      <c r="J10" s="8"/>
    </row>
    <row r="11" spans="1:10" ht="20.100000000000001" customHeight="1" x14ac:dyDescent="0.15">
      <c r="A11" s="38" t="s">
        <v>7</v>
      </c>
      <c r="B11" s="90">
        <v>138</v>
      </c>
      <c r="C11" s="90">
        <v>119</v>
      </c>
      <c r="D11" s="90">
        <v>238</v>
      </c>
      <c r="E11" s="90">
        <v>143</v>
      </c>
      <c r="F11" s="90">
        <v>2</v>
      </c>
      <c r="G11" s="91">
        <v>0</v>
      </c>
      <c r="H11" s="92">
        <v>378</v>
      </c>
      <c r="I11" s="93">
        <v>262</v>
      </c>
      <c r="J11" s="8"/>
    </row>
    <row r="12" spans="1:10" ht="20.100000000000001" customHeight="1" x14ac:dyDescent="0.15">
      <c r="A12" s="38" t="s">
        <v>8</v>
      </c>
      <c r="B12" s="90">
        <v>175</v>
      </c>
      <c r="C12" s="90">
        <v>148</v>
      </c>
      <c r="D12" s="90">
        <v>285</v>
      </c>
      <c r="E12" s="90">
        <v>194</v>
      </c>
      <c r="F12" s="90">
        <v>1</v>
      </c>
      <c r="G12" s="91">
        <v>0</v>
      </c>
      <c r="H12" s="92">
        <v>461</v>
      </c>
      <c r="I12" s="93">
        <v>342</v>
      </c>
      <c r="J12" s="8"/>
    </row>
    <row r="13" spans="1:10" ht="20.100000000000001" customHeight="1" x14ac:dyDescent="0.15">
      <c r="A13" s="38" t="s">
        <v>9</v>
      </c>
      <c r="B13" s="90">
        <v>403</v>
      </c>
      <c r="C13" s="90">
        <v>395</v>
      </c>
      <c r="D13" s="90">
        <v>182</v>
      </c>
      <c r="E13" s="90">
        <v>145</v>
      </c>
      <c r="F13" s="90">
        <v>18</v>
      </c>
      <c r="G13" s="91">
        <v>0</v>
      </c>
      <c r="H13" s="92">
        <v>603</v>
      </c>
      <c r="I13" s="93">
        <v>540</v>
      </c>
      <c r="J13" s="8"/>
    </row>
    <row r="14" spans="1:10" ht="20.100000000000001" customHeight="1" x14ac:dyDescent="0.15">
      <c r="A14" s="38" t="s">
        <v>10</v>
      </c>
      <c r="B14" s="90">
        <v>190</v>
      </c>
      <c r="C14" s="90">
        <v>174</v>
      </c>
      <c r="D14" s="90">
        <v>223</v>
      </c>
      <c r="E14" s="90">
        <v>186</v>
      </c>
      <c r="F14" s="90">
        <v>3</v>
      </c>
      <c r="G14" s="91">
        <v>0</v>
      </c>
      <c r="H14" s="92">
        <v>416</v>
      </c>
      <c r="I14" s="93">
        <v>360</v>
      </c>
      <c r="J14" s="8"/>
    </row>
    <row r="15" spans="1:10" ht="20.100000000000001" customHeight="1" x14ac:dyDescent="0.15">
      <c r="A15" s="38" t="s">
        <v>11</v>
      </c>
      <c r="B15" s="90">
        <v>598</v>
      </c>
      <c r="C15" s="90">
        <v>583</v>
      </c>
      <c r="D15" s="90">
        <v>496</v>
      </c>
      <c r="E15" s="90">
        <v>408</v>
      </c>
      <c r="F15" s="90">
        <v>73</v>
      </c>
      <c r="G15" s="91">
        <v>0</v>
      </c>
      <c r="H15" s="92">
        <v>1167</v>
      </c>
      <c r="I15" s="93">
        <v>991</v>
      </c>
      <c r="J15" s="8"/>
    </row>
    <row r="16" spans="1:10" ht="20.100000000000001" customHeight="1" x14ac:dyDescent="0.15">
      <c r="A16" s="38" t="s">
        <v>12</v>
      </c>
      <c r="B16" s="90">
        <v>442</v>
      </c>
      <c r="C16" s="90">
        <v>426</v>
      </c>
      <c r="D16" s="90">
        <v>552</v>
      </c>
      <c r="E16" s="90">
        <v>443</v>
      </c>
      <c r="F16" s="90">
        <v>37</v>
      </c>
      <c r="G16" s="91">
        <v>0</v>
      </c>
      <c r="H16" s="92">
        <v>1031</v>
      </c>
      <c r="I16" s="93">
        <v>869</v>
      </c>
      <c r="J16" s="8"/>
    </row>
    <row r="17" spans="1:10" ht="20.100000000000001" customHeight="1" x14ac:dyDescent="0.15">
      <c r="A17" s="38" t="s">
        <v>13</v>
      </c>
      <c r="B17" s="51">
        <v>187</v>
      </c>
      <c r="C17" s="51">
        <v>145</v>
      </c>
      <c r="D17" s="51">
        <v>362</v>
      </c>
      <c r="E17" s="51">
        <v>269</v>
      </c>
      <c r="F17" s="51">
        <v>0</v>
      </c>
      <c r="G17" s="52">
        <v>0</v>
      </c>
      <c r="H17" s="53">
        <v>549</v>
      </c>
      <c r="I17" s="54">
        <v>414</v>
      </c>
      <c r="J17" s="8"/>
    </row>
    <row r="18" spans="1:10" ht="20.100000000000001" customHeight="1" x14ac:dyDescent="0.15">
      <c r="A18" s="38" t="s">
        <v>14</v>
      </c>
      <c r="B18" s="55">
        <v>94</v>
      </c>
      <c r="C18" s="55">
        <v>53</v>
      </c>
      <c r="D18" s="55">
        <v>35</v>
      </c>
      <c r="E18" s="55">
        <v>15</v>
      </c>
      <c r="F18" s="51">
        <v>0</v>
      </c>
      <c r="G18" s="52">
        <v>0</v>
      </c>
      <c r="H18" s="53">
        <v>129</v>
      </c>
      <c r="I18" s="54">
        <v>68</v>
      </c>
      <c r="J18" s="8"/>
    </row>
    <row r="19" spans="1:10" ht="20.100000000000001" customHeight="1" x14ac:dyDescent="0.15">
      <c r="A19" s="38" t="s">
        <v>15</v>
      </c>
      <c r="B19" s="51">
        <v>151</v>
      </c>
      <c r="C19" s="51">
        <v>145</v>
      </c>
      <c r="D19" s="51">
        <v>320</v>
      </c>
      <c r="E19" s="51">
        <v>202</v>
      </c>
      <c r="F19" s="51">
        <v>7</v>
      </c>
      <c r="G19" s="52">
        <v>0</v>
      </c>
      <c r="H19" s="53">
        <v>478</v>
      </c>
      <c r="I19" s="54">
        <v>347</v>
      </c>
      <c r="J19" s="8"/>
    </row>
    <row r="20" spans="1:10" ht="20.100000000000001" customHeight="1" x14ac:dyDescent="0.15">
      <c r="A20" s="38" t="s">
        <v>16</v>
      </c>
      <c r="B20" s="51">
        <v>491</v>
      </c>
      <c r="C20" s="51">
        <v>457</v>
      </c>
      <c r="D20" s="51">
        <v>884</v>
      </c>
      <c r="E20" s="51">
        <v>696</v>
      </c>
      <c r="F20" s="51">
        <v>35</v>
      </c>
      <c r="G20" s="52">
        <v>0</v>
      </c>
      <c r="H20" s="53">
        <v>1410</v>
      </c>
      <c r="I20" s="54">
        <v>1153</v>
      </c>
      <c r="J20" s="8"/>
    </row>
    <row r="21" spans="1:10" ht="20.100000000000001" customHeight="1" x14ac:dyDescent="0.15">
      <c r="A21" s="38" t="s">
        <v>17</v>
      </c>
      <c r="B21" s="51">
        <v>325</v>
      </c>
      <c r="C21" s="51">
        <v>252</v>
      </c>
      <c r="D21" s="51">
        <v>579</v>
      </c>
      <c r="E21" s="51">
        <v>399</v>
      </c>
      <c r="F21" s="51">
        <v>13</v>
      </c>
      <c r="G21" s="52">
        <v>0</v>
      </c>
      <c r="H21" s="53">
        <v>917</v>
      </c>
      <c r="I21" s="54">
        <v>651</v>
      </c>
      <c r="J21" s="8"/>
    </row>
    <row r="22" spans="1:10" ht="20.100000000000001" customHeight="1" x14ac:dyDescent="0.15">
      <c r="A22" s="38" t="s">
        <v>18</v>
      </c>
      <c r="B22" s="51">
        <v>70</v>
      </c>
      <c r="C22" s="51">
        <v>66</v>
      </c>
      <c r="D22" s="51">
        <v>103</v>
      </c>
      <c r="E22" s="51">
        <v>73</v>
      </c>
      <c r="F22" s="51">
        <v>0</v>
      </c>
      <c r="G22" s="52">
        <v>0</v>
      </c>
      <c r="H22" s="53">
        <v>173</v>
      </c>
      <c r="I22" s="54">
        <v>139</v>
      </c>
      <c r="J22" s="8"/>
    </row>
    <row r="23" spans="1:10" ht="20.100000000000001" customHeight="1" x14ac:dyDescent="0.15">
      <c r="A23" s="38" t="s">
        <v>19</v>
      </c>
      <c r="B23" s="51">
        <v>104</v>
      </c>
      <c r="C23" s="51">
        <v>102</v>
      </c>
      <c r="D23" s="51">
        <v>144</v>
      </c>
      <c r="E23" s="51">
        <v>119</v>
      </c>
      <c r="F23" s="51">
        <v>0</v>
      </c>
      <c r="G23" s="56">
        <v>0</v>
      </c>
      <c r="H23" s="53">
        <v>248</v>
      </c>
      <c r="I23" s="54">
        <v>221</v>
      </c>
      <c r="J23" s="8"/>
    </row>
    <row r="24" spans="1:10" ht="20.100000000000001" customHeight="1" x14ac:dyDescent="0.15">
      <c r="A24" s="38" t="s">
        <v>20</v>
      </c>
      <c r="B24" s="51">
        <v>12</v>
      </c>
      <c r="C24" s="51">
        <v>11</v>
      </c>
      <c r="D24" s="51">
        <v>0</v>
      </c>
      <c r="E24" s="51">
        <v>0</v>
      </c>
      <c r="F24" s="51">
        <v>0</v>
      </c>
      <c r="G24" s="56">
        <v>0</v>
      </c>
      <c r="H24" s="53">
        <v>12</v>
      </c>
      <c r="I24" s="54">
        <v>11</v>
      </c>
      <c r="J24" s="8"/>
    </row>
    <row r="25" spans="1:10" ht="20.100000000000001" customHeight="1" x14ac:dyDescent="0.15">
      <c r="A25" s="38" t="s">
        <v>21</v>
      </c>
      <c r="B25" s="51">
        <v>10</v>
      </c>
      <c r="C25" s="51">
        <v>7</v>
      </c>
      <c r="D25" s="51">
        <v>11</v>
      </c>
      <c r="E25" s="51">
        <v>8</v>
      </c>
      <c r="F25" s="51">
        <v>0</v>
      </c>
      <c r="G25" s="56">
        <v>0</v>
      </c>
      <c r="H25" s="53">
        <v>21</v>
      </c>
      <c r="I25" s="54">
        <v>15</v>
      </c>
      <c r="J25" s="8"/>
    </row>
    <row r="26" spans="1:10" ht="20.100000000000001" customHeight="1" x14ac:dyDescent="0.15">
      <c r="A26" s="38" t="s">
        <v>22</v>
      </c>
      <c r="B26" s="51">
        <v>85</v>
      </c>
      <c r="C26" s="51">
        <v>81</v>
      </c>
      <c r="D26" s="51">
        <v>155</v>
      </c>
      <c r="E26" s="51">
        <v>102</v>
      </c>
      <c r="F26" s="51">
        <v>0</v>
      </c>
      <c r="G26" s="56">
        <v>0</v>
      </c>
      <c r="H26" s="53">
        <v>240</v>
      </c>
      <c r="I26" s="54">
        <v>183</v>
      </c>
      <c r="J26" s="8"/>
    </row>
    <row r="27" spans="1:10" ht="20.100000000000001" customHeight="1" x14ac:dyDescent="0.15">
      <c r="A27" s="38" t="s">
        <v>23</v>
      </c>
      <c r="B27" s="51">
        <v>28</v>
      </c>
      <c r="C27" s="51">
        <v>23</v>
      </c>
      <c r="D27" s="51">
        <v>44</v>
      </c>
      <c r="E27" s="51">
        <v>21</v>
      </c>
      <c r="F27" s="51">
        <v>0</v>
      </c>
      <c r="G27" s="56">
        <v>0</v>
      </c>
      <c r="H27" s="53">
        <v>72</v>
      </c>
      <c r="I27" s="54">
        <v>44</v>
      </c>
      <c r="J27" s="8"/>
    </row>
    <row r="28" spans="1:10" ht="20.100000000000001" customHeight="1" x14ac:dyDescent="0.15">
      <c r="A28" s="38" t="s">
        <v>24</v>
      </c>
      <c r="B28" s="51">
        <v>190</v>
      </c>
      <c r="C28" s="51">
        <v>186</v>
      </c>
      <c r="D28" s="51">
        <v>328</v>
      </c>
      <c r="E28" s="51">
        <v>286</v>
      </c>
      <c r="F28" s="51">
        <v>6</v>
      </c>
      <c r="G28" s="56">
        <v>0</v>
      </c>
      <c r="H28" s="53">
        <v>524</v>
      </c>
      <c r="I28" s="54">
        <v>472</v>
      </c>
      <c r="J28" s="8"/>
    </row>
    <row r="29" spans="1:10" ht="20.100000000000001" customHeight="1" x14ac:dyDescent="0.15">
      <c r="A29" s="38" t="s">
        <v>25</v>
      </c>
      <c r="B29" s="51">
        <v>19</v>
      </c>
      <c r="C29" s="51">
        <v>17</v>
      </c>
      <c r="D29" s="51">
        <v>11</v>
      </c>
      <c r="E29" s="51">
        <v>9</v>
      </c>
      <c r="F29" s="51">
        <v>4</v>
      </c>
      <c r="G29" s="56">
        <v>0</v>
      </c>
      <c r="H29" s="53">
        <v>34</v>
      </c>
      <c r="I29" s="54">
        <v>26</v>
      </c>
      <c r="J29" s="8"/>
    </row>
    <row r="30" spans="1:10" ht="20.100000000000001" customHeight="1" x14ac:dyDescent="0.15">
      <c r="A30" s="38" t="s">
        <v>26</v>
      </c>
      <c r="B30" s="51">
        <v>19</v>
      </c>
      <c r="C30" s="51">
        <v>15</v>
      </c>
      <c r="D30" s="51">
        <v>43</v>
      </c>
      <c r="E30" s="51">
        <v>30</v>
      </c>
      <c r="F30" s="51">
        <v>4</v>
      </c>
      <c r="G30" s="56">
        <v>0</v>
      </c>
      <c r="H30" s="53">
        <v>66</v>
      </c>
      <c r="I30" s="54">
        <v>45</v>
      </c>
      <c r="J30" s="8"/>
    </row>
    <row r="31" spans="1:10" ht="20.100000000000001" customHeight="1" x14ac:dyDescent="0.15">
      <c r="A31" s="38" t="s">
        <v>27</v>
      </c>
      <c r="B31" s="51">
        <v>21</v>
      </c>
      <c r="C31" s="51">
        <v>20</v>
      </c>
      <c r="D31" s="51">
        <v>75</v>
      </c>
      <c r="E31" s="51">
        <v>50</v>
      </c>
      <c r="F31" s="51">
        <v>0</v>
      </c>
      <c r="G31" s="56">
        <v>0</v>
      </c>
      <c r="H31" s="53">
        <v>96</v>
      </c>
      <c r="I31" s="54">
        <v>70</v>
      </c>
      <c r="J31" s="8"/>
    </row>
    <row r="32" spans="1:10" ht="20.100000000000001" customHeight="1" x14ac:dyDescent="0.15">
      <c r="A32" s="38" t="s">
        <v>28</v>
      </c>
      <c r="B32" s="51">
        <v>33</v>
      </c>
      <c r="C32" s="51">
        <v>33</v>
      </c>
      <c r="D32" s="51">
        <v>64</v>
      </c>
      <c r="E32" s="51">
        <v>46</v>
      </c>
      <c r="F32" s="51">
        <v>4</v>
      </c>
      <c r="G32" s="56">
        <v>0</v>
      </c>
      <c r="H32" s="53">
        <v>101</v>
      </c>
      <c r="I32" s="54">
        <v>79</v>
      </c>
      <c r="J32" s="8"/>
    </row>
    <row r="33" spans="1:10" ht="20.100000000000001" customHeight="1" x14ac:dyDescent="0.15">
      <c r="A33" s="38" t="s">
        <v>29</v>
      </c>
      <c r="B33" s="51">
        <v>315</v>
      </c>
      <c r="C33" s="51">
        <v>291</v>
      </c>
      <c r="D33" s="51">
        <v>213</v>
      </c>
      <c r="E33" s="51">
        <v>163</v>
      </c>
      <c r="F33" s="51">
        <v>9</v>
      </c>
      <c r="G33" s="56">
        <v>0</v>
      </c>
      <c r="H33" s="53">
        <v>537</v>
      </c>
      <c r="I33" s="54">
        <v>454</v>
      </c>
      <c r="J33" s="8"/>
    </row>
    <row r="34" spans="1:10" ht="20.100000000000001" customHeight="1" thickBot="1" x14ac:dyDescent="0.2">
      <c r="A34" s="39" t="s">
        <v>30</v>
      </c>
      <c r="B34" s="57">
        <v>192</v>
      </c>
      <c r="C34" s="57">
        <v>190</v>
      </c>
      <c r="D34" s="57">
        <v>142</v>
      </c>
      <c r="E34" s="57">
        <v>114</v>
      </c>
      <c r="F34" s="57">
        <v>12</v>
      </c>
      <c r="G34" s="58">
        <v>0</v>
      </c>
      <c r="H34" s="59">
        <v>346</v>
      </c>
      <c r="I34" s="60">
        <v>304</v>
      </c>
      <c r="J34" s="36"/>
    </row>
    <row r="35" spans="1:10" ht="20.100000000000001" customHeight="1" thickTop="1" x14ac:dyDescent="0.15">
      <c r="A35" s="119" t="s">
        <v>27193</v>
      </c>
      <c r="B35" s="115">
        <f t="shared" ref="B35:I35" si="0">SUBTOTAL(9,B8:B34)</f>
        <v>5723</v>
      </c>
      <c r="C35" s="115">
        <f t="shared" si="0"/>
        <v>5181</v>
      </c>
      <c r="D35" s="115">
        <f t="shared" si="0"/>
        <v>6795</v>
      </c>
      <c r="E35" s="115">
        <f t="shared" si="0"/>
        <v>5097</v>
      </c>
      <c r="F35" s="115">
        <f t="shared" si="0"/>
        <v>278</v>
      </c>
      <c r="G35" s="116">
        <f t="shared" si="0"/>
        <v>0</v>
      </c>
      <c r="H35" s="117">
        <f t="shared" si="0"/>
        <v>12796</v>
      </c>
      <c r="I35" s="115">
        <f t="shared" si="0"/>
        <v>10278</v>
      </c>
      <c r="J35" s="118"/>
    </row>
    <row r="36" spans="1:10" ht="20.100000000000001" customHeight="1" x14ac:dyDescent="0.15">
      <c r="A36" s="3" t="s">
        <v>27178</v>
      </c>
    </row>
  </sheetData>
  <autoFilter ref="A7:J34"/>
  <mergeCells count="6">
    <mergeCell ref="J4:J5"/>
    <mergeCell ref="B3:C3"/>
    <mergeCell ref="A3:A5"/>
    <mergeCell ref="D3:E3"/>
    <mergeCell ref="F3:G3"/>
    <mergeCell ref="H3:I3"/>
  </mergeCells>
  <phoneticPr fontId="4"/>
  <hyperlinks>
    <hyperlink ref="A8" location="岡山市!A1" display="岡山市"/>
    <hyperlink ref="A9" location="倉敷市!A1" display="倉敷市 "/>
    <hyperlink ref="A10" location="津山市!A1" display="津山市"/>
    <hyperlink ref="A11" location="玉野市!A1" display="玉野市"/>
    <hyperlink ref="A12" location="笠岡市!A1" display="笠岡市"/>
    <hyperlink ref="A13" location="井原市!A1" display="井原市"/>
    <hyperlink ref="A14" location="総社市!A1" display="総社市"/>
    <hyperlink ref="A15" location="高梁市!A1" display="高梁市"/>
    <hyperlink ref="A16" location="新見市!A1" display="新見市"/>
    <hyperlink ref="A17" location="備前市!A1" display="備前市"/>
    <hyperlink ref="A18" location="瀬戸内市!A1" display="瀬戸内市"/>
    <hyperlink ref="A19" location="赤磐市!A1" display="赤磐市"/>
    <hyperlink ref="A20" location="真庭市!A1" display="真庭市"/>
    <hyperlink ref="A21" location="美作市!A1" display="美作市"/>
    <hyperlink ref="A22" location="浅口市!A1" display="浅口市"/>
    <hyperlink ref="A23" location="和気町!A1" display="和気町"/>
    <hyperlink ref="A24" location="早島町!A1" display="早島町"/>
    <hyperlink ref="A25" location="里庄町!A1" display="里庄町"/>
    <hyperlink ref="A26" location="矢掛町!A1" display="矢掛町"/>
    <hyperlink ref="A27" location="新庄村!A1" display="新庄村"/>
    <hyperlink ref="A28" location="鏡野町!A1" display="鏡野町"/>
    <hyperlink ref="A29" location="勝央町!A1" display="勝央町"/>
    <hyperlink ref="A30" location="奈義町!A1" display="奈義町"/>
    <hyperlink ref="A31" location="西粟倉村!A1" display="西粟倉村"/>
    <hyperlink ref="A32" location="久米南町!A1" display="久米南町"/>
    <hyperlink ref="A33" location="美咲町!A1" display="美咲町"/>
    <hyperlink ref="A34" location="吉備中央町!A1" display="吉備中央町"/>
  </hyperlinks>
  <pageMargins left="0.7" right="0.7" top="0.75" bottom="0.75" header="0.3" footer="0.3"/>
  <pageSetup paperSize="9" scale="85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5"/>
  <sheetViews>
    <sheetView topLeftCell="A376" workbookViewId="0"/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6831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8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SUBTOTAL(3,E8:E385)</f>
        <v>378</v>
      </c>
      <c r="F6" s="24">
        <f>SUBTOTAL(9,M8:M385)</f>
        <v>262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29" t="s">
        <v>7</v>
      </c>
      <c r="B8" s="29" t="s">
        <v>6042</v>
      </c>
      <c r="C8" s="1" t="s">
        <v>6043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739</v>
      </c>
      <c r="I8" s="18" t="s">
        <v>1230</v>
      </c>
      <c r="J8" s="1" t="s">
        <v>122</v>
      </c>
      <c r="K8" s="1" t="s">
        <v>6044</v>
      </c>
      <c r="L8" s="1"/>
      <c r="M8" s="21">
        <f>IF(F8="○",1,0)</f>
        <v>1</v>
      </c>
    </row>
    <row r="9" spans="1:14" ht="20.100000000000001" customHeight="1" x14ac:dyDescent="0.15">
      <c r="A9" s="29" t="s">
        <v>7</v>
      </c>
      <c r="B9" s="29" t="s">
        <v>6042</v>
      </c>
      <c r="C9" s="1" t="s">
        <v>6045</v>
      </c>
      <c r="D9" s="1" t="s">
        <v>78</v>
      </c>
      <c r="E9" s="1" t="s">
        <v>51</v>
      </c>
      <c r="F9" s="1" t="s">
        <v>26832</v>
      </c>
      <c r="G9" s="1" t="s">
        <v>82</v>
      </c>
      <c r="H9" s="1" t="s">
        <v>2038</v>
      </c>
      <c r="I9" s="1" t="s">
        <v>84</v>
      </c>
      <c r="J9" s="1" t="s">
        <v>2039</v>
      </c>
      <c r="K9" s="1" t="s">
        <v>6046</v>
      </c>
      <c r="L9" s="1"/>
      <c r="M9" s="21">
        <f t="shared" ref="M9:M72" si="0">IF(F9="○",1,0)</f>
        <v>0</v>
      </c>
    </row>
    <row r="10" spans="1:14" ht="20.100000000000001" customHeight="1" x14ac:dyDescent="0.15">
      <c r="A10" s="29" t="s">
        <v>7</v>
      </c>
      <c r="B10" s="29" t="s">
        <v>6047</v>
      </c>
      <c r="C10" s="1" t="s">
        <v>6048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1141</v>
      </c>
      <c r="J10" s="1" t="s">
        <v>96</v>
      </c>
      <c r="K10" s="1" t="s">
        <v>6049</v>
      </c>
      <c r="L10" s="1"/>
      <c r="M10" s="21">
        <f t="shared" si="0"/>
        <v>1</v>
      </c>
    </row>
    <row r="11" spans="1:14" ht="20.100000000000001" customHeight="1" x14ac:dyDescent="0.15">
      <c r="A11" s="1" t="s">
        <v>7</v>
      </c>
      <c r="B11" s="1" t="s">
        <v>6047</v>
      </c>
      <c r="C11" s="1" t="s">
        <v>6050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1141</v>
      </c>
      <c r="J11" s="1" t="s">
        <v>96</v>
      </c>
      <c r="K11" s="1" t="s">
        <v>6051</v>
      </c>
      <c r="L11" s="1"/>
      <c r="M11" s="21">
        <f t="shared" si="0"/>
        <v>1</v>
      </c>
    </row>
    <row r="12" spans="1:14" ht="20.100000000000001" customHeight="1" x14ac:dyDescent="0.15">
      <c r="A12" s="1" t="s">
        <v>7</v>
      </c>
      <c r="B12" s="1" t="s">
        <v>6052</v>
      </c>
      <c r="C12" s="1" t="s">
        <v>6053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84</v>
      </c>
      <c r="J12" s="1" t="s">
        <v>2362</v>
      </c>
      <c r="K12" s="1" t="s">
        <v>874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7</v>
      </c>
      <c r="B13" s="1" t="s">
        <v>6052</v>
      </c>
      <c r="C13" s="1" t="s">
        <v>6054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729</v>
      </c>
      <c r="I13" s="1" t="s">
        <v>84</v>
      </c>
      <c r="J13" s="1" t="s">
        <v>2362</v>
      </c>
      <c r="K13" s="1" t="s">
        <v>6055</v>
      </c>
      <c r="L13" s="1"/>
      <c r="M13" s="21">
        <f t="shared" si="0"/>
        <v>1</v>
      </c>
    </row>
    <row r="14" spans="1:14" ht="20.100000000000001" customHeight="1" x14ac:dyDescent="0.15">
      <c r="A14" s="1" t="s">
        <v>7</v>
      </c>
      <c r="B14" s="1" t="s">
        <v>6052</v>
      </c>
      <c r="C14" s="1" t="s">
        <v>6056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729</v>
      </c>
      <c r="I14" s="1" t="s">
        <v>84</v>
      </c>
      <c r="J14" s="1" t="s">
        <v>2362</v>
      </c>
      <c r="K14" s="1" t="s">
        <v>6057</v>
      </c>
      <c r="L14" s="1"/>
      <c r="M14" s="21">
        <f t="shared" si="0"/>
        <v>1</v>
      </c>
    </row>
    <row r="15" spans="1:14" ht="20.100000000000001" customHeight="1" x14ac:dyDescent="0.15">
      <c r="A15" s="1" t="s">
        <v>7</v>
      </c>
      <c r="B15" s="1" t="s">
        <v>6052</v>
      </c>
      <c r="C15" s="1" t="s">
        <v>6058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84</v>
      </c>
      <c r="J15" s="1" t="s">
        <v>2362</v>
      </c>
      <c r="K15" s="1" t="s">
        <v>6059</v>
      </c>
      <c r="L15" s="1"/>
      <c r="M15" s="21">
        <f t="shared" si="0"/>
        <v>1</v>
      </c>
    </row>
    <row r="16" spans="1:14" ht="20.100000000000001" customHeight="1" x14ac:dyDescent="0.15">
      <c r="A16" s="1" t="s">
        <v>7</v>
      </c>
      <c r="B16" s="1" t="s">
        <v>6052</v>
      </c>
      <c r="C16" s="1" t="s">
        <v>6060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729</v>
      </c>
      <c r="I16" s="1" t="s">
        <v>84</v>
      </c>
      <c r="J16" s="1" t="s">
        <v>2362</v>
      </c>
      <c r="K16" s="1" t="s">
        <v>6061</v>
      </c>
      <c r="L16" s="1"/>
      <c r="M16" s="21">
        <f t="shared" si="0"/>
        <v>1</v>
      </c>
    </row>
    <row r="17" spans="1:13" ht="20.100000000000001" customHeight="1" x14ac:dyDescent="0.15">
      <c r="A17" s="1" t="s">
        <v>7</v>
      </c>
      <c r="B17" s="1" t="s">
        <v>6052</v>
      </c>
      <c r="C17" s="1" t="s">
        <v>6062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84</v>
      </c>
      <c r="J17" s="1" t="s">
        <v>2362</v>
      </c>
      <c r="K17" s="1" t="s">
        <v>6063</v>
      </c>
      <c r="L17" s="1"/>
      <c r="M17" s="21">
        <f t="shared" si="0"/>
        <v>1</v>
      </c>
    </row>
    <row r="18" spans="1:13" ht="20.100000000000001" customHeight="1" x14ac:dyDescent="0.15">
      <c r="A18" s="1" t="s">
        <v>7</v>
      </c>
      <c r="B18" s="1" t="s">
        <v>6052</v>
      </c>
      <c r="C18" s="1" t="s">
        <v>6064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84</v>
      </c>
      <c r="J18" s="1" t="s">
        <v>2362</v>
      </c>
      <c r="K18" s="1" t="s">
        <v>6065</v>
      </c>
      <c r="L18" s="1"/>
      <c r="M18" s="21">
        <f t="shared" si="0"/>
        <v>1</v>
      </c>
    </row>
    <row r="19" spans="1:13" ht="20.100000000000001" customHeight="1" x14ac:dyDescent="0.15">
      <c r="A19" s="1" t="s">
        <v>7</v>
      </c>
      <c r="B19" s="1" t="s">
        <v>6052</v>
      </c>
      <c r="C19" s="1" t="s">
        <v>6066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729</v>
      </c>
      <c r="I19" s="1" t="s">
        <v>84</v>
      </c>
      <c r="J19" s="1" t="s">
        <v>2362</v>
      </c>
      <c r="K19" s="1" t="s">
        <v>6067</v>
      </c>
      <c r="L19" s="1"/>
      <c r="M19" s="21">
        <f t="shared" si="0"/>
        <v>1</v>
      </c>
    </row>
    <row r="20" spans="1:13" ht="20.100000000000001" customHeight="1" x14ac:dyDescent="0.15">
      <c r="A20" s="1" t="s">
        <v>7</v>
      </c>
      <c r="B20" s="1" t="s">
        <v>6052</v>
      </c>
      <c r="C20" s="1" t="s">
        <v>6068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729</v>
      </c>
      <c r="I20" s="1" t="s">
        <v>84</v>
      </c>
      <c r="J20" s="1" t="s">
        <v>2362</v>
      </c>
      <c r="K20" s="1" t="s">
        <v>6069</v>
      </c>
      <c r="L20" s="1"/>
      <c r="M20" s="21">
        <f t="shared" si="0"/>
        <v>1</v>
      </c>
    </row>
    <row r="21" spans="1:13" ht="20.100000000000001" customHeight="1" x14ac:dyDescent="0.15">
      <c r="A21" s="1" t="s">
        <v>7</v>
      </c>
      <c r="B21" s="1" t="s">
        <v>6052</v>
      </c>
      <c r="C21" s="1" t="s">
        <v>6070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729</v>
      </c>
      <c r="I21" s="1" t="s">
        <v>84</v>
      </c>
      <c r="J21" s="1" t="s">
        <v>2362</v>
      </c>
      <c r="K21" s="1" t="s">
        <v>6071</v>
      </c>
      <c r="L21" s="1"/>
      <c r="M21" s="21">
        <f t="shared" si="0"/>
        <v>1</v>
      </c>
    </row>
    <row r="22" spans="1:13" ht="20.100000000000001" customHeight="1" x14ac:dyDescent="0.15">
      <c r="A22" s="1" t="s">
        <v>7</v>
      </c>
      <c r="B22" s="1" t="s">
        <v>6052</v>
      </c>
      <c r="C22" s="1" t="s">
        <v>6072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729</v>
      </c>
      <c r="I22" s="1" t="s">
        <v>84</v>
      </c>
      <c r="J22" s="1" t="s">
        <v>2362</v>
      </c>
      <c r="K22" s="1" t="s">
        <v>6073</v>
      </c>
      <c r="L22" s="1"/>
      <c r="M22" s="21">
        <f t="shared" si="0"/>
        <v>1</v>
      </c>
    </row>
    <row r="23" spans="1:13" ht="20.100000000000001" customHeight="1" x14ac:dyDescent="0.15">
      <c r="A23" s="1" t="s">
        <v>7</v>
      </c>
      <c r="B23" s="1" t="s">
        <v>6052</v>
      </c>
      <c r="C23" s="1" t="s">
        <v>6074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729</v>
      </c>
      <c r="I23" s="1" t="s">
        <v>84</v>
      </c>
      <c r="J23" s="1" t="s">
        <v>2362</v>
      </c>
      <c r="K23" s="1" t="s">
        <v>6075</v>
      </c>
      <c r="L23" s="1"/>
      <c r="M23" s="21">
        <f t="shared" si="0"/>
        <v>1</v>
      </c>
    </row>
    <row r="24" spans="1:13" ht="20.100000000000001" customHeight="1" x14ac:dyDescent="0.15">
      <c r="A24" s="1" t="s">
        <v>7</v>
      </c>
      <c r="B24" s="1" t="s">
        <v>6052</v>
      </c>
      <c r="C24" s="1" t="s">
        <v>6076</v>
      </c>
      <c r="D24" s="1" t="s">
        <v>78</v>
      </c>
      <c r="E24" s="1" t="s">
        <v>51</v>
      </c>
      <c r="F24" s="1" t="s">
        <v>26832</v>
      </c>
      <c r="G24" s="1" t="s">
        <v>82</v>
      </c>
      <c r="H24" s="1" t="s">
        <v>2140</v>
      </c>
      <c r="I24" s="1" t="s">
        <v>84</v>
      </c>
      <c r="J24" s="1" t="s">
        <v>2362</v>
      </c>
      <c r="K24" s="1" t="s">
        <v>6077</v>
      </c>
      <c r="L24" s="1"/>
      <c r="M24" s="21">
        <f t="shared" si="0"/>
        <v>0</v>
      </c>
    </row>
    <row r="25" spans="1:13" ht="20.100000000000001" customHeight="1" x14ac:dyDescent="0.15">
      <c r="A25" s="1" t="s">
        <v>7</v>
      </c>
      <c r="B25" s="1" t="s">
        <v>6052</v>
      </c>
      <c r="C25" s="1" t="s">
        <v>6078</v>
      </c>
      <c r="D25" s="1" t="s">
        <v>78</v>
      </c>
      <c r="E25" s="1" t="s">
        <v>51</v>
      </c>
      <c r="F25" s="1" t="s">
        <v>26832</v>
      </c>
      <c r="G25" s="1" t="s">
        <v>82</v>
      </c>
      <c r="H25" s="1" t="s">
        <v>2140</v>
      </c>
      <c r="I25" s="1" t="s">
        <v>84</v>
      </c>
      <c r="J25" s="1" t="s">
        <v>2362</v>
      </c>
      <c r="K25" s="1" t="s">
        <v>6079</v>
      </c>
      <c r="L25" s="1"/>
      <c r="M25" s="21">
        <f t="shared" si="0"/>
        <v>0</v>
      </c>
    </row>
    <row r="26" spans="1:13" ht="20.100000000000001" customHeight="1" x14ac:dyDescent="0.15">
      <c r="A26" s="1" t="s">
        <v>7</v>
      </c>
      <c r="B26" s="1" t="s">
        <v>6052</v>
      </c>
      <c r="C26" s="1" t="s">
        <v>6080</v>
      </c>
      <c r="D26" s="1" t="s">
        <v>78</v>
      </c>
      <c r="E26" s="1" t="s">
        <v>51</v>
      </c>
      <c r="F26" s="1" t="s">
        <v>26832</v>
      </c>
      <c r="G26" s="1" t="s">
        <v>82</v>
      </c>
      <c r="H26" s="1" t="s">
        <v>2140</v>
      </c>
      <c r="I26" s="1" t="s">
        <v>84</v>
      </c>
      <c r="J26" s="1" t="s">
        <v>2362</v>
      </c>
      <c r="K26" s="1" t="s">
        <v>6081</v>
      </c>
      <c r="L26" s="1"/>
      <c r="M26" s="21">
        <f t="shared" si="0"/>
        <v>0</v>
      </c>
    </row>
    <row r="27" spans="1:13" ht="20.100000000000001" customHeight="1" x14ac:dyDescent="0.15">
      <c r="A27" s="1" t="s">
        <v>7</v>
      </c>
      <c r="B27" s="1" t="s">
        <v>6052</v>
      </c>
      <c r="C27" s="1" t="s">
        <v>6082</v>
      </c>
      <c r="D27" s="1" t="s">
        <v>78</v>
      </c>
      <c r="E27" s="1" t="s">
        <v>51</v>
      </c>
      <c r="F27" s="1" t="s">
        <v>26832</v>
      </c>
      <c r="G27" s="1" t="s">
        <v>82</v>
      </c>
      <c r="H27" s="1" t="s">
        <v>2140</v>
      </c>
      <c r="I27" s="1" t="s">
        <v>84</v>
      </c>
      <c r="J27" s="1" t="s">
        <v>2362</v>
      </c>
      <c r="K27" s="1" t="s">
        <v>6083</v>
      </c>
      <c r="L27" s="1"/>
      <c r="M27" s="21">
        <f t="shared" si="0"/>
        <v>0</v>
      </c>
    </row>
    <row r="28" spans="1:13" ht="20.100000000000001" customHeight="1" x14ac:dyDescent="0.15">
      <c r="A28" s="1" t="s">
        <v>7</v>
      </c>
      <c r="B28" s="1" t="s">
        <v>6052</v>
      </c>
      <c r="C28" s="1" t="s">
        <v>6084</v>
      </c>
      <c r="D28" s="1" t="s">
        <v>78</v>
      </c>
      <c r="E28" s="1" t="s">
        <v>51</v>
      </c>
      <c r="F28" s="1" t="s">
        <v>26832</v>
      </c>
      <c r="G28" s="1" t="s">
        <v>82</v>
      </c>
      <c r="H28" s="1" t="s">
        <v>2140</v>
      </c>
      <c r="I28" s="1" t="s">
        <v>84</v>
      </c>
      <c r="J28" s="1" t="s">
        <v>2362</v>
      </c>
      <c r="K28" s="1" t="s">
        <v>6085</v>
      </c>
      <c r="L28" s="1"/>
      <c r="M28" s="21">
        <f t="shared" si="0"/>
        <v>0</v>
      </c>
    </row>
    <row r="29" spans="1:13" ht="20.100000000000001" customHeight="1" x14ac:dyDescent="0.15">
      <c r="A29" s="1" t="s">
        <v>7</v>
      </c>
      <c r="B29" s="1" t="s">
        <v>6052</v>
      </c>
      <c r="C29" s="1" t="s">
        <v>6086</v>
      </c>
      <c r="D29" s="1" t="s">
        <v>78</v>
      </c>
      <c r="E29" s="1" t="s">
        <v>51</v>
      </c>
      <c r="F29" s="1" t="s">
        <v>26832</v>
      </c>
      <c r="G29" s="1" t="s">
        <v>82</v>
      </c>
      <c r="H29" s="1" t="s">
        <v>2140</v>
      </c>
      <c r="I29" s="1" t="s">
        <v>84</v>
      </c>
      <c r="J29" s="1" t="s">
        <v>2362</v>
      </c>
      <c r="K29" s="1" t="s">
        <v>6087</v>
      </c>
      <c r="L29" s="1"/>
      <c r="M29" s="21">
        <f t="shared" si="0"/>
        <v>0</v>
      </c>
    </row>
    <row r="30" spans="1:13" ht="20.100000000000001" customHeight="1" x14ac:dyDescent="0.15">
      <c r="A30" s="1" t="s">
        <v>7</v>
      </c>
      <c r="B30" s="1" t="s">
        <v>6052</v>
      </c>
      <c r="C30" s="1" t="s">
        <v>6088</v>
      </c>
      <c r="D30" s="1" t="s">
        <v>78</v>
      </c>
      <c r="E30" s="1" t="s">
        <v>51</v>
      </c>
      <c r="F30" s="1" t="s">
        <v>26832</v>
      </c>
      <c r="G30" s="1" t="s">
        <v>82</v>
      </c>
      <c r="H30" s="1" t="s">
        <v>2038</v>
      </c>
      <c r="I30" s="1" t="s">
        <v>84</v>
      </c>
      <c r="J30" s="1" t="s">
        <v>2039</v>
      </c>
      <c r="K30" s="1" t="s">
        <v>6089</v>
      </c>
      <c r="L30" s="1"/>
      <c r="M30" s="21">
        <f t="shared" si="0"/>
        <v>0</v>
      </c>
    </row>
    <row r="31" spans="1:13" ht="20.100000000000001" customHeight="1" x14ac:dyDescent="0.15">
      <c r="A31" s="1" t="s">
        <v>7</v>
      </c>
      <c r="B31" s="1" t="s">
        <v>6090</v>
      </c>
      <c r="C31" s="1" t="s">
        <v>6091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1230</v>
      </c>
      <c r="J31" s="1" t="s">
        <v>122</v>
      </c>
      <c r="K31" s="1" t="s">
        <v>6092</v>
      </c>
      <c r="L31" s="1"/>
      <c r="M31" s="21">
        <f t="shared" si="0"/>
        <v>1</v>
      </c>
    </row>
    <row r="32" spans="1:13" ht="20.100000000000001" customHeight="1" x14ac:dyDescent="0.15">
      <c r="A32" s="1" t="s">
        <v>7</v>
      </c>
      <c r="B32" s="1" t="s">
        <v>6090</v>
      </c>
      <c r="C32" s="1" t="s">
        <v>6093</v>
      </c>
      <c r="D32" s="1" t="s">
        <v>50</v>
      </c>
      <c r="E32" s="1" t="s">
        <v>51</v>
      </c>
      <c r="F32" s="1" t="s">
        <v>26832</v>
      </c>
      <c r="G32" s="1" t="s">
        <v>82</v>
      </c>
      <c r="H32" s="1" t="s">
        <v>129</v>
      </c>
      <c r="I32" s="1" t="s">
        <v>447</v>
      </c>
      <c r="J32" s="1" t="s">
        <v>2362</v>
      </c>
      <c r="K32" s="1" t="s">
        <v>6094</v>
      </c>
      <c r="L32" s="1"/>
      <c r="M32" s="21">
        <f t="shared" si="0"/>
        <v>0</v>
      </c>
    </row>
    <row r="33" spans="1:13" ht="20.100000000000001" customHeight="1" x14ac:dyDescent="0.15">
      <c r="A33" s="1" t="s">
        <v>7</v>
      </c>
      <c r="B33" s="1" t="s">
        <v>6090</v>
      </c>
      <c r="C33" s="1" t="s">
        <v>6095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1230</v>
      </c>
      <c r="J33" s="1" t="s">
        <v>122</v>
      </c>
      <c r="K33" s="1" t="s">
        <v>6096</v>
      </c>
      <c r="L33" s="1"/>
      <c r="M33" s="21">
        <f t="shared" si="0"/>
        <v>1</v>
      </c>
    </row>
    <row r="34" spans="1:13" ht="20.100000000000001" customHeight="1" x14ac:dyDescent="0.15">
      <c r="A34" s="1" t="s">
        <v>7</v>
      </c>
      <c r="B34" s="1" t="s">
        <v>6090</v>
      </c>
      <c r="C34" s="1" t="s">
        <v>6097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1230</v>
      </c>
      <c r="J34" s="1" t="s">
        <v>122</v>
      </c>
      <c r="K34" s="1" t="s">
        <v>6098</v>
      </c>
      <c r="L34" s="1"/>
      <c r="M34" s="21">
        <f t="shared" si="0"/>
        <v>1</v>
      </c>
    </row>
    <row r="35" spans="1:13" ht="20.100000000000001" customHeight="1" x14ac:dyDescent="0.15">
      <c r="A35" s="1" t="s">
        <v>7</v>
      </c>
      <c r="B35" s="1" t="s">
        <v>6090</v>
      </c>
      <c r="C35" s="1" t="s">
        <v>6099</v>
      </c>
      <c r="D35" s="1" t="s">
        <v>78</v>
      </c>
      <c r="E35" s="1" t="s">
        <v>51</v>
      </c>
      <c r="F35" s="1" t="s">
        <v>179</v>
      </c>
      <c r="G35" s="1" t="s">
        <v>82</v>
      </c>
      <c r="H35" s="1" t="s">
        <v>2038</v>
      </c>
      <c r="I35" s="1" t="s">
        <v>84</v>
      </c>
      <c r="J35" s="1" t="s">
        <v>2039</v>
      </c>
      <c r="K35" s="1" t="s">
        <v>6100</v>
      </c>
      <c r="L35" s="1"/>
      <c r="M35" s="21">
        <f t="shared" si="0"/>
        <v>0</v>
      </c>
    </row>
    <row r="36" spans="1:13" ht="20.100000000000001" customHeight="1" x14ac:dyDescent="0.15">
      <c r="A36" s="1" t="s">
        <v>7</v>
      </c>
      <c r="B36" s="1" t="s">
        <v>6090</v>
      </c>
      <c r="C36" s="1" t="s">
        <v>6101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739</v>
      </c>
      <c r="I36" s="1" t="s">
        <v>1230</v>
      </c>
      <c r="J36" s="1" t="s">
        <v>122</v>
      </c>
      <c r="K36" s="1" t="s">
        <v>6102</v>
      </c>
      <c r="L36" s="1"/>
      <c r="M36" s="21">
        <f t="shared" si="0"/>
        <v>1</v>
      </c>
    </row>
    <row r="37" spans="1:13" ht="20.100000000000001" customHeight="1" x14ac:dyDescent="0.15">
      <c r="A37" s="1" t="s">
        <v>7</v>
      </c>
      <c r="B37" s="1" t="s">
        <v>6090</v>
      </c>
      <c r="C37" s="1" t="s">
        <v>6103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1230</v>
      </c>
      <c r="J37" s="1" t="s">
        <v>122</v>
      </c>
      <c r="K37" s="1" t="s">
        <v>6104</v>
      </c>
      <c r="L37" s="1"/>
      <c r="M37" s="21">
        <f t="shared" si="0"/>
        <v>1</v>
      </c>
    </row>
    <row r="38" spans="1:13" ht="20.100000000000001" customHeight="1" x14ac:dyDescent="0.15">
      <c r="A38" s="1" t="s">
        <v>7</v>
      </c>
      <c r="B38" s="1" t="s">
        <v>6105</v>
      </c>
      <c r="C38" s="1" t="s">
        <v>6106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692</v>
      </c>
      <c r="L38" s="1"/>
      <c r="M38" s="21">
        <f t="shared" si="0"/>
        <v>1</v>
      </c>
    </row>
    <row r="39" spans="1:13" ht="20.100000000000001" customHeight="1" x14ac:dyDescent="0.15">
      <c r="A39" s="1" t="s">
        <v>7</v>
      </c>
      <c r="B39" s="1" t="s">
        <v>6105</v>
      </c>
      <c r="C39" s="1" t="s">
        <v>6107</v>
      </c>
      <c r="D39" s="1" t="s">
        <v>50</v>
      </c>
      <c r="E39" s="1" t="s">
        <v>51</v>
      </c>
      <c r="F39" s="1" t="s">
        <v>26832</v>
      </c>
      <c r="G39" s="1" t="s">
        <v>82</v>
      </c>
      <c r="H39" s="1" t="s">
        <v>1151</v>
      </c>
      <c r="I39" s="1" t="s">
        <v>1141</v>
      </c>
      <c r="J39" s="1" t="s">
        <v>663</v>
      </c>
      <c r="K39" s="1" t="s">
        <v>6108</v>
      </c>
      <c r="L39" s="1"/>
      <c r="M39" s="21">
        <f t="shared" si="0"/>
        <v>0</v>
      </c>
    </row>
    <row r="40" spans="1:13" ht="20.100000000000001" customHeight="1" x14ac:dyDescent="0.15">
      <c r="A40" s="1" t="s">
        <v>7</v>
      </c>
      <c r="B40" s="1" t="s">
        <v>6105</v>
      </c>
      <c r="C40" s="1" t="s">
        <v>6109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6110</v>
      </c>
      <c r="L40" s="1"/>
      <c r="M40" s="21">
        <f t="shared" si="0"/>
        <v>1</v>
      </c>
    </row>
    <row r="41" spans="1:13" ht="20.100000000000001" customHeight="1" x14ac:dyDescent="0.15">
      <c r="A41" s="1" t="s">
        <v>7</v>
      </c>
      <c r="B41" s="1" t="s">
        <v>6105</v>
      </c>
      <c r="C41" s="1" t="s">
        <v>6111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1151</v>
      </c>
      <c r="I41" s="1" t="s">
        <v>1141</v>
      </c>
      <c r="J41" s="1" t="s">
        <v>663</v>
      </c>
      <c r="K41" s="1" t="s">
        <v>6112</v>
      </c>
      <c r="L41" s="1"/>
      <c r="M41" s="21">
        <f t="shared" si="0"/>
        <v>0</v>
      </c>
    </row>
    <row r="42" spans="1:13" ht="20.100000000000001" customHeight="1" x14ac:dyDescent="0.15">
      <c r="A42" s="1" t="s">
        <v>7</v>
      </c>
      <c r="B42" s="1" t="s">
        <v>6105</v>
      </c>
      <c r="C42" s="1" t="s">
        <v>6113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1151</v>
      </c>
      <c r="I42" s="1" t="s">
        <v>1141</v>
      </c>
      <c r="J42" s="1" t="s">
        <v>663</v>
      </c>
      <c r="K42" s="1" t="s">
        <v>6114</v>
      </c>
      <c r="L42" s="1"/>
      <c r="M42" s="21">
        <f t="shared" si="0"/>
        <v>0</v>
      </c>
    </row>
    <row r="43" spans="1:13" ht="20.100000000000001" customHeight="1" x14ac:dyDescent="0.15">
      <c r="A43" s="1" t="s">
        <v>7</v>
      </c>
      <c r="B43" s="1" t="s">
        <v>6105</v>
      </c>
      <c r="C43" s="1" t="s">
        <v>6115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6116</v>
      </c>
      <c r="L43" s="1"/>
      <c r="M43" s="21">
        <f t="shared" si="0"/>
        <v>1</v>
      </c>
    </row>
    <row r="44" spans="1:13" ht="20.100000000000001" customHeight="1" x14ac:dyDescent="0.15">
      <c r="A44" s="1" t="s">
        <v>7</v>
      </c>
      <c r="B44" s="1" t="s">
        <v>6105</v>
      </c>
      <c r="C44" s="1" t="s">
        <v>6117</v>
      </c>
      <c r="D44" s="1" t="s">
        <v>78</v>
      </c>
      <c r="E44" s="1" t="s">
        <v>51</v>
      </c>
      <c r="F44" s="1" t="s">
        <v>179</v>
      </c>
      <c r="G44" s="1" t="s">
        <v>82</v>
      </c>
      <c r="H44" s="1" t="s">
        <v>1151</v>
      </c>
      <c r="I44" s="1" t="s">
        <v>1141</v>
      </c>
      <c r="J44" s="1" t="s">
        <v>663</v>
      </c>
      <c r="K44" s="1" t="s">
        <v>6118</v>
      </c>
      <c r="L44" s="1"/>
      <c r="M44" s="21">
        <f t="shared" si="0"/>
        <v>0</v>
      </c>
    </row>
    <row r="45" spans="1:13" ht="20.100000000000001" customHeight="1" x14ac:dyDescent="0.15">
      <c r="A45" s="1" t="s">
        <v>7</v>
      </c>
      <c r="B45" s="1" t="s">
        <v>6105</v>
      </c>
      <c r="C45" s="1" t="s">
        <v>6119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1151</v>
      </c>
      <c r="I45" s="1" t="s">
        <v>1141</v>
      </c>
      <c r="J45" s="1" t="s">
        <v>663</v>
      </c>
      <c r="K45" s="1" t="s">
        <v>6120</v>
      </c>
      <c r="L45" s="1"/>
      <c r="M45" s="21">
        <f t="shared" si="0"/>
        <v>0</v>
      </c>
    </row>
    <row r="46" spans="1:13" ht="20.100000000000001" customHeight="1" x14ac:dyDescent="0.15">
      <c r="A46" s="1" t="s">
        <v>7</v>
      </c>
      <c r="B46" s="1" t="s">
        <v>6105</v>
      </c>
      <c r="C46" s="1" t="s">
        <v>6121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6122</v>
      </c>
      <c r="L46" s="1"/>
      <c r="M46" s="21">
        <f t="shared" si="0"/>
        <v>1</v>
      </c>
    </row>
    <row r="47" spans="1:13" ht="20.100000000000001" customHeight="1" x14ac:dyDescent="0.15">
      <c r="A47" s="1" t="s">
        <v>7</v>
      </c>
      <c r="B47" s="1" t="s">
        <v>6105</v>
      </c>
      <c r="C47" s="1" t="s">
        <v>6123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6124</v>
      </c>
      <c r="L47" s="1"/>
      <c r="M47" s="21">
        <f t="shared" si="0"/>
        <v>1</v>
      </c>
    </row>
    <row r="48" spans="1:13" ht="20.100000000000001" customHeight="1" x14ac:dyDescent="0.15">
      <c r="A48" s="1" t="s">
        <v>7</v>
      </c>
      <c r="B48" s="1" t="s">
        <v>6105</v>
      </c>
      <c r="C48" s="1" t="s">
        <v>6125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6126</v>
      </c>
      <c r="L48" s="1"/>
      <c r="M48" s="21">
        <f t="shared" si="0"/>
        <v>1</v>
      </c>
    </row>
    <row r="49" spans="1:13" ht="20.100000000000001" customHeight="1" x14ac:dyDescent="0.15">
      <c r="A49" s="1" t="s">
        <v>7</v>
      </c>
      <c r="B49" s="1" t="s">
        <v>6105</v>
      </c>
      <c r="C49" s="1" t="s">
        <v>6127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1151</v>
      </c>
      <c r="I49" s="1" t="s">
        <v>1141</v>
      </c>
      <c r="J49" s="1" t="s">
        <v>663</v>
      </c>
      <c r="K49" s="1" t="s">
        <v>6128</v>
      </c>
      <c r="L49" s="1"/>
      <c r="M49" s="21">
        <f t="shared" si="0"/>
        <v>0</v>
      </c>
    </row>
    <row r="50" spans="1:13" ht="20.100000000000001" customHeight="1" x14ac:dyDescent="0.15">
      <c r="A50" s="1" t="s">
        <v>7</v>
      </c>
      <c r="B50" s="1" t="s">
        <v>6105</v>
      </c>
      <c r="C50" s="1" t="s">
        <v>6129</v>
      </c>
      <c r="D50" s="1" t="s">
        <v>78</v>
      </c>
      <c r="E50" s="1" t="s">
        <v>51</v>
      </c>
      <c r="F50" s="1" t="s">
        <v>179</v>
      </c>
      <c r="G50" s="1" t="s">
        <v>82</v>
      </c>
      <c r="H50" s="1" t="s">
        <v>2038</v>
      </c>
      <c r="I50" s="1" t="s">
        <v>84</v>
      </c>
      <c r="J50" s="1" t="s">
        <v>2039</v>
      </c>
      <c r="K50" s="1" t="s">
        <v>6130</v>
      </c>
      <c r="L50" s="1"/>
      <c r="M50" s="21">
        <f t="shared" si="0"/>
        <v>0</v>
      </c>
    </row>
    <row r="51" spans="1:13" ht="20.100000000000001" customHeight="1" x14ac:dyDescent="0.15">
      <c r="A51" s="1" t="s">
        <v>7</v>
      </c>
      <c r="B51" s="1" t="s">
        <v>6131</v>
      </c>
      <c r="C51" s="1" t="s">
        <v>6132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1151</v>
      </c>
      <c r="I51" s="1" t="s">
        <v>1141</v>
      </c>
      <c r="J51" s="1" t="s">
        <v>663</v>
      </c>
      <c r="K51" s="1" t="s">
        <v>6133</v>
      </c>
      <c r="L51" s="1"/>
      <c r="M51" s="21">
        <f t="shared" si="0"/>
        <v>0</v>
      </c>
    </row>
    <row r="52" spans="1:13" ht="20.100000000000001" customHeight="1" x14ac:dyDescent="0.15">
      <c r="A52" s="1" t="s">
        <v>7</v>
      </c>
      <c r="B52" s="1" t="s">
        <v>6131</v>
      </c>
      <c r="C52" s="1" t="s">
        <v>6134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1151</v>
      </c>
      <c r="I52" s="1" t="s">
        <v>1141</v>
      </c>
      <c r="J52" s="1" t="s">
        <v>663</v>
      </c>
      <c r="K52" s="1" t="s">
        <v>6135</v>
      </c>
      <c r="L52" s="1"/>
      <c r="M52" s="21">
        <f t="shared" si="0"/>
        <v>0</v>
      </c>
    </row>
    <row r="53" spans="1:13" ht="20.100000000000001" customHeight="1" x14ac:dyDescent="0.15">
      <c r="A53" s="1" t="s">
        <v>7</v>
      </c>
      <c r="B53" s="1" t="s">
        <v>6131</v>
      </c>
      <c r="C53" s="1" t="s">
        <v>6136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1151</v>
      </c>
      <c r="I53" s="1" t="s">
        <v>1141</v>
      </c>
      <c r="J53" s="1" t="s">
        <v>663</v>
      </c>
      <c r="K53" s="1" t="s">
        <v>6137</v>
      </c>
      <c r="L53" s="1"/>
      <c r="M53" s="21">
        <f t="shared" si="0"/>
        <v>0</v>
      </c>
    </row>
    <row r="54" spans="1:13" ht="20.100000000000001" customHeight="1" x14ac:dyDescent="0.15">
      <c r="A54" s="1" t="s">
        <v>7</v>
      </c>
      <c r="B54" s="1" t="s">
        <v>6131</v>
      </c>
      <c r="C54" s="1" t="s">
        <v>6138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1151</v>
      </c>
      <c r="I54" s="1" t="s">
        <v>1141</v>
      </c>
      <c r="J54" s="1" t="s">
        <v>663</v>
      </c>
      <c r="K54" s="1" t="s">
        <v>6139</v>
      </c>
      <c r="L54" s="1"/>
      <c r="M54" s="21">
        <f t="shared" si="0"/>
        <v>0</v>
      </c>
    </row>
    <row r="55" spans="1:13" ht="20.100000000000001" customHeight="1" x14ac:dyDescent="0.15">
      <c r="A55" s="1" t="s">
        <v>7</v>
      </c>
      <c r="B55" s="1" t="s">
        <v>6140</v>
      </c>
      <c r="C55" s="1" t="s">
        <v>6141</v>
      </c>
      <c r="D55" s="1" t="s">
        <v>849</v>
      </c>
      <c r="E55" s="1" t="s">
        <v>51</v>
      </c>
      <c r="F55" s="1" t="s">
        <v>26832</v>
      </c>
      <c r="G55" s="1" t="s">
        <v>82</v>
      </c>
      <c r="H55" s="1" t="s">
        <v>83</v>
      </c>
      <c r="I55" s="1" t="s">
        <v>84</v>
      </c>
      <c r="J55" s="1" t="s">
        <v>6142</v>
      </c>
      <c r="K55" s="1" t="s">
        <v>6143</v>
      </c>
      <c r="L55" s="1"/>
      <c r="M55" s="21">
        <f t="shared" si="0"/>
        <v>0</v>
      </c>
    </row>
    <row r="56" spans="1:13" ht="20.100000000000001" customHeight="1" x14ac:dyDescent="0.15">
      <c r="A56" s="1" t="s">
        <v>7</v>
      </c>
      <c r="B56" s="1" t="s">
        <v>6144</v>
      </c>
      <c r="C56" s="1" t="s">
        <v>6145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1230</v>
      </c>
      <c r="J56" s="1" t="s">
        <v>122</v>
      </c>
      <c r="K56" s="1" t="s">
        <v>6146</v>
      </c>
      <c r="L56" s="1"/>
      <c r="M56" s="21">
        <f t="shared" si="0"/>
        <v>1</v>
      </c>
    </row>
    <row r="57" spans="1:13" ht="20.100000000000001" customHeight="1" x14ac:dyDescent="0.15">
      <c r="A57" s="1" t="s">
        <v>7</v>
      </c>
      <c r="B57" s="1" t="s">
        <v>6144</v>
      </c>
      <c r="C57" s="1" t="s">
        <v>6147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1230</v>
      </c>
      <c r="J57" s="1" t="s">
        <v>122</v>
      </c>
      <c r="K57" s="1" t="s">
        <v>6148</v>
      </c>
      <c r="L57" s="1"/>
      <c r="M57" s="21">
        <f t="shared" si="0"/>
        <v>1</v>
      </c>
    </row>
    <row r="58" spans="1:13" ht="20.100000000000001" customHeight="1" x14ac:dyDescent="0.15">
      <c r="A58" s="1" t="s">
        <v>7</v>
      </c>
      <c r="B58" s="1" t="s">
        <v>6144</v>
      </c>
      <c r="C58" s="1" t="s">
        <v>6149</v>
      </c>
      <c r="D58" s="1" t="s">
        <v>78</v>
      </c>
      <c r="E58" s="1" t="s">
        <v>51</v>
      </c>
      <c r="F58" s="1" t="s">
        <v>81</v>
      </c>
      <c r="G58" s="1" t="s">
        <v>82</v>
      </c>
      <c r="H58" s="1" t="s">
        <v>180</v>
      </c>
      <c r="I58" s="1" t="s">
        <v>447</v>
      </c>
      <c r="J58" s="1" t="s">
        <v>730</v>
      </c>
      <c r="K58" s="1" t="s">
        <v>6150</v>
      </c>
      <c r="L58" s="1"/>
      <c r="M58" s="21">
        <f t="shared" si="0"/>
        <v>0</v>
      </c>
    </row>
    <row r="59" spans="1:13" ht="20.100000000000001" customHeight="1" x14ac:dyDescent="0.15">
      <c r="A59" s="1" t="s">
        <v>7</v>
      </c>
      <c r="B59" s="1" t="s">
        <v>6144</v>
      </c>
      <c r="C59" s="1" t="s">
        <v>6151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1230</v>
      </c>
      <c r="J59" s="1" t="s">
        <v>122</v>
      </c>
      <c r="K59" s="1" t="s">
        <v>6152</v>
      </c>
      <c r="L59" s="1"/>
      <c r="M59" s="21">
        <f t="shared" si="0"/>
        <v>1</v>
      </c>
    </row>
    <row r="60" spans="1:13" ht="20.100000000000001" customHeight="1" x14ac:dyDescent="0.15">
      <c r="A60" s="1" t="s">
        <v>7</v>
      </c>
      <c r="B60" s="1" t="s">
        <v>6144</v>
      </c>
      <c r="C60" s="1" t="s">
        <v>6153</v>
      </c>
      <c r="D60" s="1" t="s">
        <v>849</v>
      </c>
      <c r="E60" s="1" t="s">
        <v>51</v>
      </c>
      <c r="F60" s="1" t="s">
        <v>26832</v>
      </c>
      <c r="G60" s="1" t="s">
        <v>82</v>
      </c>
      <c r="H60" s="1" t="s">
        <v>83</v>
      </c>
      <c r="I60" s="1" t="s">
        <v>84</v>
      </c>
      <c r="J60" s="1" t="s">
        <v>6142</v>
      </c>
      <c r="K60" s="1" t="s">
        <v>6154</v>
      </c>
      <c r="L60" s="1"/>
      <c r="M60" s="21">
        <f t="shared" si="0"/>
        <v>0</v>
      </c>
    </row>
    <row r="61" spans="1:13" ht="20.100000000000001" customHeight="1" x14ac:dyDescent="0.15">
      <c r="A61" s="1" t="s">
        <v>7</v>
      </c>
      <c r="B61" s="1" t="s">
        <v>6155</v>
      </c>
      <c r="C61" s="1" t="s">
        <v>6156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739</v>
      </c>
      <c r="I61" s="1" t="s">
        <v>1230</v>
      </c>
      <c r="J61" s="1" t="s">
        <v>122</v>
      </c>
      <c r="K61" s="1" t="s">
        <v>6157</v>
      </c>
      <c r="L61" s="1"/>
      <c r="M61" s="21">
        <f t="shared" si="0"/>
        <v>1</v>
      </c>
    </row>
    <row r="62" spans="1:13" ht="20.100000000000001" customHeight="1" x14ac:dyDescent="0.15">
      <c r="A62" s="1" t="s">
        <v>7</v>
      </c>
      <c r="B62" s="1" t="s">
        <v>6155</v>
      </c>
      <c r="C62" s="1" t="s">
        <v>6158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739</v>
      </c>
      <c r="I62" s="1" t="s">
        <v>1230</v>
      </c>
      <c r="J62" s="1" t="s">
        <v>122</v>
      </c>
      <c r="K62" s="1" t="s">
        <v>6159</v>
      </c>
      <c r="L62" s="1"/>
      <c r="M62" s="21">
        <f t="shared" si="0"/>
        <v>1</v>
      </c>
    </row>
    <row r="63" spans="1:13" ht="20.100000000000001" customHeight="1" x14ac:dyDescent="0.15">
      <c r="A63" s="1" t="s">
        <v>7</v>
      </c>
      <c r="B63" s="1" t="s">
        <v>6155</v>
      </c>
      <c r="C63" s="1" t="s">
        <v>6160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739</v>
      </c>
      <c r="I63" s="1" t="s">
        <v>1230</v>
      </c>
      <c r="J63" s="1" t="s">
        <v>122</v>
      </c>
      <c r="K63" s="1" t="s">
        <v>6161</v>
      </c>
      <c r="L63" s="1"/>
      <c r="M63" s="21">
        <f t="shared" si="0"/>
        <v>1</v>
      </c>
    </row>
    <row r="64" spans="1:13" ht="20.100000000000001" customHeight="1" x14ac:dyDescent="0.15">
      <c r="A64" s="1" t="s">
        <v>7</v>
      </c>
      <c r="B64" s="1" t="s">
        <v>6155</v>
      </c>
      <c r="C64" s="1" t="s">
        <v>6162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739</v>
      </c>
      <c r="I64" s="1" t="s">
        <v>1230</v>
      </c>
      <c r="J64" s="1" t="s">
        <v>122</v>
      </c>
      <c r="K64" s="1" t="s">
        <v>6163</v>
      </c>
      <c r="L64" s="1"/>
      <c r="M64" s="21">
        <f t="shared" si="0"/>
        <v>1</v>
      </c>
    </row>
    <row r="65" spans="1:13" ht="20.100000000000001" customHeight="1" x14ac:dyDescent="0.15">
      <c r="A65" s="1" t="s">
        <v>7</v>
      </c>
      <c r="B65" s="1" t="s">
        <v>6155</v>
      </c>
      <c r="C65" s="1" t="s">
        <v>6164</v>
      </c>
      <c r="D65" s="1" t="s">
        <v>78</v>
      </c>
      <c r="E65" s="1" t="s">
        <v>51</v>
      </c>
      <c r="F65" s="1" t="s">
        <v>26832</v>
      </c>
      <c r="G65" s="1" t="s">
        <v>82</v>
      </c>
      <c r="H65" s="1" t="s">
        <v>2038</v>
      </c>
      <c r="I65" s="1" t="s">
        <v>84</v>
      </c>
      <c r="J65" s="1" t="s">
        <v>2039</v>
      </c>
      <c r="K65" s="1" t="s">
        <v>6165</v>
      </c>
      <c r="L65" s="1"/>
      <c r="M65" s="21">
        <f t="shared" si="0"/>
        <v>0</v>
      </c>
    </row>
    <row r="66" spans="1:13" ht="20.100000000000001" customHeight="1" x14ac:dyDescent="0.15">
      <c r="A66" s="1" t="s">
        <v>7</v>
      </c>
      <c r="B66" s="1" t="s">
        <v>6155</v>
      </c>
      <c r="C66" s="1" t="s">
        <v>6166</v>
      </c>
      <c r="D66" s="1" t="s">
        <v>78</v>
      </c>
      <c r="E66" s="1" t="s">
        <v>51</v>
      </c>
      <c r="F66" s="1" t="s">
        <v>179</v>
      </c>
      <c r="G66" s="1" t="s">
        <v>82</v>
      </c>
      <c r="H66" s="1" t="s">
        <v>180</v>
      </c>
      <c r="I66" s="1" t="s">
        <v>447</v>
      </c>
      <c r="J66" s="1" t="s">
        <v>730</v>
      </c>
      <c r="K66" s="1" t="s">
        <v>6167</v>
      </c>
      <c r="L66" s="1"/>
      <c r="M66" s="21">
        <f t="shared" si="0"/>
        <v>0</v>
      </c>
    </row>
    <row r="67" spans="1:13" ht="20.100000000000001" customHeight="1" x14ac:dyDescent="0.15">
      <c r="A67" s="1" t="s">
        <v>7</v>
      </c>
      <c r="B67" s="1" t="s">
        <v>6155</v>
      </c>
      <c r="C67" s="1" t="s">
        <v>6168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739</v>
      </c>
      <c r="I67" s="1" t="s">
        <v>1230</v>
      </c>
      <c r="J67" s="1" t="s">
        <v>122</v>
      </c>
      <c r="K67" s="1" t="s">
        <v>6169</v>
      </c>
      <c r="L67" s="1"/>
      <c r="M67" s="21">
        <f t="shared" si="0"/>
        <v>1</v>
      </c>
    </row>
    <row r="68" spans="1:13" ht="20.100000000000001" customHeight="1" x14ac:dyDescent="0.15">
      <c r="A68" s="1" t="s">
        <v>7</v>
      </c>
      <c r="B68" s="1" t="s">
        <v>6170</v>
      </c>
      <c r="C68" s="1" t="s">
        <v>6171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739</v>
      </c>
      <c r="I68" s="1" t="s">
        <v>1230</v>
      </c>
      <c r="J68" s="1" t="s">
        <v>122</v>
      </c>
      <c r="K68" s="1" t="s">
        <v>6172</v>
      </c>
      <c r="L68" s="1"/>
      <c r="M68" s="21">
        <f t="shared" si="0"/>
        <v>1</v>
      </c>
    </row>
    <row r="69" spans="1:13" ht="20.100000000000001" customHeight="1" x14ac:dyDescent="0.15">
      <c r="A69" s="1" t="s">
        <v>7</v>
      </c>
      <c r="B69" s="1" t="s">
        <v>6170</v>
      </c>
      <c r="C69" s="1" t="s">
        <v>6173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739</v>
      </c>
      <c r="I69" s="1" t="s">
        <v>1230</v>
      </c>
      <c r="J69" s="1" t="s">
        <v>122</v>
      </c>
      <c r="K69" s="1" t="s">
        <v>6174</v>
      </c>
      <c r="L69" s="1"/>
      <c r="M69" s="21">
        <f t="shared" si="0"/>
        <v>1</v>
      </c>
    </row>
    <row r="70" spans="1:13" ht="20.100000000000001" customHeight="1" x14ac:dyDescent="0.15">
      <c r="A70" s="1" t="s">
        <v>7</v>
      </c>
      <c r="B70" s="1" t="s">
        <v>6170</v>
      </c>
      <c r="C70" s="1" t="s">
        <v>6175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739</v>
      </c>
      <c r="I70" s="1" t="s">
        <v>1230</v>
      </c>
      <c r="J70" s="1" t="s">
        <v>122</v>
      </c>
      <c r="K70" s="1" t="s">
        <v>6176</v>
      </c>
      <c r="L70" s="1"/>
      <c r="M70" s="21">
        <f t="shared" si="0"/>
        <v>1</v>
      </c>
    </row>
    <row r="71" spans="1:13" ht="20.100000000000001" customHeight="1" x14ac:dyDescent="0.15">
      <c r="A71" s="1" t="s">
        <v>7</v>
      </c>
      <c r="B71" s="1" t="s">
        <v>6170</v>
      </c>
      <c r="C71" s="1" t="s">
        <v>6177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2038</v>
      </c>
      <c r="I71" s="1" t="s">
        <v>84</v>
      </c>
      <c r="J71" s="1" t="s">
        <v>2039</v>
      </c>
      <c r="K71" s="1" t="s">
        <v>6178</v>
      </c>
      <c r="L71" s="1"/>
      <c r="M71" s="21">
        <f t="shared" si="0"/>
        <v>0</v>
      </c>
    </row>
    <row r="72" spans="1:13" ht="20.100000000000001" customHeight="1" x14ac:dyDescent="0.15">
      <c r="A72" s="1" t="s">
        <v>7</v>
      </c>
      <c r="B72" s="1" t="s">
        <v>6170</v>
      </c>
      <c r="C72" s="1" t="s">
        <v>6179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2038</v>
      </c>
      <c r="I72" s="1" t="s">
        <v>84</v>
      </c>
      <c r="J72" s="1" t="s">
        <v>2039</v>
      </c>
      <c r="K72" s="1" t="s">
        <v>6180</v>
      </c>
      <c r="L72" s="1"/>
      <c r="M72" s="21">
        <f t="shared" si="0"/>
        <v>0</v>
      </c>
    </row>
    <row r="73" spans="1:13" ht="20.100000000000001" customHeight="1" x14ac:dyDescent="0.15">
      <c r="A73" s="1" t="s">
        <v>7</v>
      </c>
      <c r="B73" s="1" t="s">
        <v>6170</v>
      </c>
      <c r="C73" s="1" t="s">
        <v>6181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2038</v>
      </c>
      <c r="I73" s="1" t="s">
        <v>84</v>
      </c>
      <c r="J73" s="1" t="s">
        <v>2039</v>
      </c>
      <c r="K73" s="1" t="s">
        <v>6182</v>
      </c>
      <c r="L73" s="1"/>
      <c r="M73" s="21">
        <f t="shared" ref="M73:M136" si="1">IF(F73="○",1,0)</f>
        <v>0</v>
      </c>
    </row>
    <row r="74" spans="1:13" ht="20.100000000000001" customHeight="1" x14ac:dyDescent="0.15">
      <c r="A74" s="1" t="s">
        <v>7</v>
      </c>
      <c r="B74" s="1" t="s">
        <v>6170</v>
      </c>
      <c r="C74" s="1" t="s">
        <v>6183</v>
      </c>
      <c r="D74" s="1" t="s">
        <v>78</v>
      </c>
      <c r="E74" s="1" t="s">
        <v>51</v>
      </c>
      <c r="F74" s="1" t="s">
        <v>179</v>
      </c>
      <c r="G74" s="1" t="s">
        <v>82</v>
      </c>
      <c r="H74" s="1" t="s">
        <v>180</v>
      </c>
      <c r="I74" s="1" t="s">
        <v>447</v>
      </c>
      <c r="J74" s="1" t="s">
        <v>730</v>
      </c>
      <c r="K74" s="1" t="s">
        <v>6184</v>
      </c>
      <c r="L74" s="1"/>
      <c r="M74" s="21">
        <f t="shared" si="1"/>
        <v>0</v>
      </c>
    </row>
    <row r="75" spans="1:13" ht="20.100000000000001" customHeight="1" x14ac:dyDescent="0.15">
      <c r="A75" s="1" t="s">
        <v>7</v>
      </c>
      <c r="B75" s="1" t="s">
        <v>6170</v>
      </c>
      <c r="C75" s="1" t="s">
        <v>6185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739</v>
      </c>
      <c r="I75" s="1" t="s">
        <v>1230</v>
      </c>
      <c r="J75" s="1" t="s">
        <v>122</v>
      </c>
      <c r="K75" s="1" t="s">
        <v>6186</v>
      </c>
      <c r="L75" s="1"/>
      <c r="M75" s="21">
        <f t="shared" si="1"/>
        <v>1</v>
      </c>
    </row>
    <row r="76" spans="1:13" ht="20.100000000000001" customHeight="1" x14ac:dyDescent="0.15">
      <c r="A76" s="1" t="s">
        <v>7</v>
      </c>
      <c r="B76" s="1" t="s">
        <v>6187</v>
      </c>
      <c r="C76" s="1" t="s">
        <v>6188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6189</v>
      </c>
      <c r="L76" s="1"/>
      <c r="M76" s="21">
        <f t="shared" si="1"/>
        <v>1</v>
      </c>
    </row>
    <row r="77" spans="1:13" ht="20.100000000000001" customHeight="1" x14ac:dyDescent="0.15">
      <c r="A77" s="1" t="s">
        <v>7</v>
      </c>
      <c r="B77" s="1" t="s">
        <v>6187</v>
      </c>
      <c r="C77" s="1" t="s">
        <v>6190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1141</v>
      </c>
      <c r="J77" s="1" t="s">
        <v>96</v>
      </c>
      <c r="K77" s="1" t="s">
        <v>6191</v>
      </c>
      <c r="L77" s="1"/>
      <c r="M77" s="21">
        <f t="shared" si="1"/>
        <v>1</v>
      </c>
    </row>
    <row r="78" spans="1:13" ht="20.100000000000001" customHeight="1" x14ac:dyDescent="0.15">
      <c r="A78" s="1" t="s">
        <v>7</v>
      </c>
      <c r="B78" s="1" t="s">
        <v>6187</v>
      </c>
      <c r="C78" s="1" t="s">
        <v>6192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1141</v>
      </c>
      <c r="J78" s="1" t="s">
        <v>96</v>
      </c>
      <c r="K78" s="1" t="s">
        <v>6193</v>
      </c>
      <c r="L78" s="1"/>
      <c r="M78" s="21">
        <f t="shared" si="1"/>
        <v>1</v>
      </c>
    </row>
    <row r="79" spans="1:13" ht="20.100000000000001" customHeight="1" x14ac:dyDescent="0.15">
      <c r="A79" s="1" t="s">
        <v>7</v>
      </c>
      <c r="B79" s="1" t="s">
        <v>6187</v>
      </c>
      <c r="C79" s="1" t="s">
        <v>6194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53</v>
      </c>
      <c r="I79" s="1" t="s">
        <v>1141</v>
      </c>
      <c r="J79" s="1" t="s">
        <v>96</v>
      </c>
      <c r="K79" s="1" t="s">
        <v>6195</v>
      </c>
      <c r="L79" s="1"/>
      <c r="M79" s="21">
        <f t="shared" si="1"/>
        <v>1</v>
      </c>
    </row>
    <row r="80" spans="1:13" ht="20.100000000000001" customHeight="1" x14ac:dyDescent="0.15">
      <c r="A80" s="1" t="s">
        <v>7</v>
      </c>
      <c r="B80" s="1" t="s">
        <v>6187</v>
      </c>
      <c r="C80" s="1" t="s">
        <v>6196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1141</v>
      </c>
      <c r="J80" s="1" t="s">
        <v>96</v>
      </c>
      <c r="K80" s="1" t="s">
        <v>6197</v>
      </c>
      <c r="L80" s="1"/>
      <c r="M80" s="21">
        <f t="shared" si="1"/>
        <v>1</v>
      </c>
    </row>
    <row r="81" spans="1:13" ht="20.100000000000001" customHeight="1" x14ac:dyDescent="0.15">
      <c r="A81" s="1" t="s">
        <v>7</v>
      </c>
      <c r="B81" s="1" t="s">
        <v>6187</v>
      </c>
      <c r="C81" s="1" t="s">
        <v>6198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53</v>
      </c>
      <c r="I81" s="1" t="s">
        <v>1141</v>
      </c>
      <c r="J81" s="1" t="s">
        <v>96</v>
      </c>
      <c r="K81" s="1" t="s">
        <v>6199</v>
      </c>
      <c r="L81" s="1"/>
      <c r="M81" s="21">
        <f t="shared" si="1"/>
        <v>1</v>
      </c>
    </row>
    <row r="82" spans="1:13" ht="20.100000000000001" customHeight="1" x14ac:dyDescent="0.15">
      <c r="A82" s="1" t="s">
        <v>7</v>
      </c>
      <c r="B82" s="1" t="s">
        <v>6187</v>
      </c>
      <c r="C82" s="1" t="s">
        <v>6200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53</v>
      </c>
      <c r="I82" s="1" t="s">
        <v>1141</v>
      </c>
      <c r="J82" s="1" t="s">
        <v>96</v>
      </c>
      <c r="K82" s="1" t="s">
        <v>6201</v>
      </c>
      <c r="L82" s="1"/>
      <c r="M82" s="21">
        <f t="shared" si="1"/>
        <v>1</v>
      </c>
    </row>
    <row r="83" spans="1:13" ht="20.100000000000001" customHeight="1" x14ac:dyDescent="0.15">
      <c r="A83" s="1" t="s">
        <v>7</v>
      </c>
      <c r="B83" s="1" t="s">
        <v>6187</v>
      </c>
      <c r="C83" s="1" t="s">
        <v>6202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1141</v>
      </c>
      <c r="J83" s="1" t="s">
        <v>96</v>
      </c>
      <c r="K83" s="1" t="s">
        <v>6203</v>
      </c>
      <c r="L83" s="1"/>
      <c r="M83" s="21">
        <f t="shared" si="1"/>
        <v>1</v>
      </c>
    </row>
    <row r="84" spans="1:13" ht="20.100000000000001" customHeight="1" x14ac:dyDescent="0.15">
      <c r="A84" s="1" t="s">
        <v>7</v>
      </c>
      <c r="B84" s="1" t="s">
        <v>6187</v>
      </c>
      <c r="C84" s="1" t="s">
        <v>6204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53</v>
      </c>
      <c r="I84" s="1" t="s">
        <v>1141</v>
      </c>
      <c r="J84" s="1" t="s">
        <v>96</v>
      </c>
      <c r="K84" s="1" t="s">
        <v>6205</v>
      </c>
      <c r="L84" s="1"/>
      <c r="M84" s="21">
        <f t="shared" si="1"/>
        <v>1</v>
      </c>
    </row>
    <row r="85" spans="1:13" ht="20.100000000000001" customHeight="1" x14ac:dyDescent="0.15">
      <c r="A85" s="1" t="s">
        <v>7</v>
      </c>
      <c r="B85" s="1" t="s">
        <v>6187</v>
      </c>
      <c r="C85" s="1" t="s">
        <v>6206</v>
      </c>
      <c r="D85" s="1" t="s">
        <v>78</v>
      </c>
      <c r="E85" s="1" t="s">
        <v>51</v>
      </c>
      <c r="F85" s="1" t="s">
        <v>26832</v>
      </c>
      <c r="G85" s="1" t="s">
        <v>82</v>
      </c>
      <c r="H85" s="1" t="s">
        <v>2038</v>
      </c>
      <c r="I85" s="1" t="s">
        <v>84</v>
      </c>
      <c r="J85" s="1" t="s">
        <v>2039</v>
      </c>
      <c r="K85" s="1" t="s">
        <v>6207</v>
      </c>
      <c r="L85" s="1"/>
      <c r="M85" s="21">
        <f t="shared" si="1"/>
        <v>0</v>
      </c>
    </row>
    <row r="86" spans="1:13" ht="20.100000000000001" customHeight="1" x14ac:dyDescent="0.15">
      <c r="A86" s="1" t="s">
        <v>7</v>
      </c>
      <c r="B86" s="1" t="s">
        <v>6187</v>
      </c>
      <c r="C86" s="1" t="s">
        <v>6208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1141</v>
      </c>
      <c r="J86" s="1" t="s">
        <v>96</v>
      </c>
      <c r="K86" s="1" t="s">
        <v>6209</v>
      </c>
      <c r="L86" s="1"/>
      <c r="M86" s="21">
        <f t="shared" si="1"/>
        <v>1</v>
      </c>
    </row>
    <row r="87" spans="1:13" ht="20.100000000000001" customHeight="1" x14ac:dyDescent="0.15">
      <c r="A87" s="1" t="s">
        <v>7</v>
      </c>
      <c r="B87" s="1" t="s">
        <v>6210</v>
      </c>
      <c r="C87" s="1" t="s">
        <v>6211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1230</v>
      </c>
      <c r="J87" s="1" t="s">
        <v>122</v>
      </c>
      <c r="K87" s="1" t="s">
        <v>6212</v>
      </c>
      <c r="L87" s="1"/>
      <c r="M87" s="21">
        <f t="shared" si="1"/>
        <v>1</v>
      </c>
    </row>
    <row r="88" spans="1:13" ht="20.100000000000001" customHeight="1" x14ac:dyDescent="0.15">
      <c r="A88" s="1" t="s">
        <v>7</v>
      </c>
      <c r="B88" s="1" t="s">
        <v>6210</v>
      </c>
      <c r="C88" s="1" t="s">
        <v>6213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6214</v>
      </c>
      <c r="L88" s="1"/>
      <c r="M88" s="21">
        <f t="shared" si="1"/>
        <v>1</v>
      </c>
    </row>
    <row r="89" spans="1:13" ht="20.100000000000001" customHeight="1" x14ac:dyDescent="0.15">
      <c r="A89" s="1" t="s">
        <v>7</v>
      </c>
      <c r="B89" s="1" t="s">
        <v>6210</v>
      </c>
      <c r="C89" s="1" t="s">
        <v>6215</v>
      </c>
      <c r="D89" s="1" t="s">
        <v>50</v>
      </c>
      <c r="E89" s="1" t="s">
        <v>51</v>
      </c>
      <c r="F89" s="1" t="s">
        <v>26832</v>
      </c>
      <c r="G89" s="1" t="s">
        <v>82</v>
      </c>
      <c r="H89" s="1" t="s">
        <v>1151</v>
      </c>
      <c r="I89" s="1" t="s">
        <v>1141</v>
      </c>
      <c r="J89" s="1" t="s">
        <v>663</v>
      </c>
      <c r="K89" s="1" t="s">
        <v>6216</v>
      </c>
      <c r="L89" s="1"/>
      <c r="M89" s="21">
        <f t="shared" si="1"/>
        <v>0</v>
      </c>
    </row>
    <row r="90" spans="1:13" ht="20.100000000000001" customHeight="1" x14ac:dyDescent="0.15">
      <c r="A90" s="1" t="s">
        <v>7</v>
      </c>
      <c r="B90" s="1" t="s">
        <v>6210</v>
      </c>
      <c r="C90" s="1" t="s">
        <v>6217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6218</v>
      </c>
      <c r="L90" s="1"/>
      <c r="M90" s="21">
        <f t="shared" si="1"/>
        <v>1</v>
      </c>
    </row>
    <row r="91" spans="1:13" ht="20.100000000000001" customHeight="1" x14ac:dyDescent="0.15">
      <c r="A91" s="1" t="s">
        <v>7</v>
      </c>
      <c r="B91" s="1" t="s">
        <v>6210</v>
      </c>
      <c r="C91" s="1" t="s">
        <v>6219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6220</v>
      </c>
      <c r="L91" s="1"/>
      <c r="M91" s="21">
        <f t="shared" si="1"/>
        <v>1</v>
      </c>
    </row>
    <row r="92" spans="1:13" ht="20.100000000000001" customHeight="1" x14ac:dyDescent="0.15">
      <c r="A92" s="1" t="s">
        <v>7</v>
      </c>
      <c r="B92" s="1" t="s">
        <v>6210</v>
      </c>
      <c r="C92" s="1" t="s">
        <v>6221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739</v>
      </c>
      <c r="I92" s="1" t="s">
        <v>1230</v>
      </c>
      <c r="J92" s="1" t="s">
        <v>122</v>
      </c>
      <c r="K92" s="1" t="s">
        <v>6222</v>
      </c>
      <c r="L92" s="1"/>
      <c r="M92" s="21">
        <f t="shared" si="1"/>
        <v>1</v>
      </c>
    </row>
    <row r="93" spans="1:13" ht="20.100000000000001" customHeight="1" x14ac:dyDescent="0.15">
      <c r="A93" s="1" t="s">
        <v>7</v>
      </c>
      <c r="B93" s="1" t="s">
        <v>6210</v>
      </c>
      <c r="C93" s="1" t="s">
        <v>6223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1230</v>
      </c>
      <c r="J93" s="1" t="s">
        <v>122</v>
      </c>
      <c r="K93" s="1" t="s">
        <v>6224</v>
      </c>
      <c r="L93" s="1"/>
      <c r="M93" s="21">
        <f t="shared" si="1"/>
        <v>1</v>
      </c>
    </row>
    <row r="94" spans="1:13" ht="20.100000000000001" customHeight="1" x14ac:dyDescent="0.15">
      <c r="A94" s="1" t="s">
        <v>7</v>
      </c>
      <c r="B94" s="1" t="s">
        <v>6210</v>
      </c>
      <c r="C94" s="1" t="s">
        <v>6225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1230</v>
      </c>
      <c r="J94" s="1" t="s">
        <v>122</v>
      </c>
      <c r="K94" s="1" t="s">
        <v>6226</v>
      </c>
      <c r="L94" s="1"/>
      <c r="M94" s="21">
        <f t="shared" si="1"/>
        <v>1</v>
      </c>
    </row>
    <row r="95" spans="1:13" ht="20.100000000000001" customHeight="1" x14ac:dyDescent="0.15">
      <c r="A95" s="1" t="s">
        <v>7</v>
      </c>
      <c r="B95" s="1" t="s">
        <v>6210</v>
      </c>
      <c r="C95" s="1" t="s">
        <v>6227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739</v>
      </c>
      <c r="I95" s="1" t="s">
        <v>1230</v>
      </c>
      <c r="J95" s="1" t="s">
        <v>122</v>
      </c>
      <c r="K95" s="1" t="s">
        <v>6228</v>
      </c>
      <c r="L95" s="1"/>
      <c r="M95" s="21">
        <f t="shared" si="1"/>
        <v>1</v>
      </c>
    </row>
    <row r="96" spans="1:13" ht="20.100000000000001" customHeight="1" x14ac:dyDescent="0.15">
      <c r="A96" s="1" t="s">
        <v>7</v>
      </c>
      <c r="B96" s="1" t="s">
        <v>6210</v>
      </c>
      <c r="C96" s="1" t="s">
        <v>6229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1151</v>
      </c>
      <c r="I96" s="1" t="s">
        <v>1141</v>
      </c>
      <c r="J96" s="1" t="s">
        <v>663</v>
      </c>
      <c r="K96" s="1" t="s">
        <v>6230</v>
      </c>
      <c r="L96" s="1"/>
      <c r="M96" s="21">
        <f t="shared" si="1"/>
        <v>0</v>
      </c>
    </row>
    <row r="97" spans="1:13" ht="20.100000000000001" customHeight="1" x14ac:dyDescent="0.15">
      <c r="A97" s="1" t="s">
        <v>7</v>
      </c>
      <c r="B97" s="1" t="s">
        <v>6210</v>
      </c>
      <c r="C97" s="1" t="s">
        <v>6231</v>
      </c>
      <c r="D97" s="1" t="s">
        <v>78</v>
      </c>
      <c r="E97" s="1" t="s">
        <v>51</v>
      </c>
      <c r="F97" s="1" t="s">
        <v>179</v>
      </c>
      <c r="G97" s="1" t="s">
        <v>82</v>
      </c>
      <c r="H97" s="1" t="s">
        <v>1151</v>
      </c>
      <c r="I97" s="1" t="s">
        <v>1141</v>
      </c>
      <c r="J97" s="1" t="s">
        <v>663</v>
      </c>
      <c r="K97" s="1" t="s">
        <v>6232</v>
      </c>
      <c r="L97" s="1"/>
      <c r="M97" s="21">
        <f t="shared" si="1"/>
        <v>0</v>
      </c>
    </row>
    <row r="98" spans="1:13" ht="20.100000000000001" customHeight="1" x14ac:dyDescent="0.15">
      <c r="A98" s="1" t="s">
        <v>7</v>
      </c>
      <c r="B98" s="1" t="s">
        <v>6210</v>
      </c>
      <c r="C98" s="1" t="s">
        <v>6233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739</v>
      </c>
      <c r="I98" s="1" t="s">
        <v>1230</v>
      </c>
      <c r="J98" s="1" t="s">
        <v>122</v>
      </c>
      <c r="K98" s="1" t="s">
        <v>6234</v>
      </c>
      <c r="L98" s="1"/>
      <c r="M98" s="21">
        <f t="shared" si="1"/>
        <v>1</v>
      </c>
    </row>
    <row r="99" spans="1:13" ht="20.100000000000001" customHeight="1" x14ac:dyDescent="0.15">
      <c r="A99" s="1" t="s">
        <v>7</v>
      </c>
      <c r="B99" s="1" t="s">
        <v>6210</v>
      </c>
      <c r="C99" s="1" t="s">
        <v>6235</v>
      </c>
      <c r="D99" s="1" t="s">
        <v>78</v>
      </c>
      <c r="E99" s="1" t="s">
        <v>51</v>
      </c>
      <c r="F99" s="1" t="s">
        <v>179</v>
      </c>
      <c r="G99" s="1" t="s">
        <v>82</v>
      </c>
      <c r="H99" s="1" t="s">
        <v>1151</v>
      </c>
      <c r="I99" s="1" t="s">
        <v>1141</v>
      </c>
      <c r="J99" s="1" t="s">
        <v>663</v>
      </c>
      <c r="K99" s="1" t="s">
        <v>6236</v>
      </c>
      <c r="L99" s="1"/>
      <c r="M99" s="21">
        <f t="shared" si="1"/>
        <v>0</v>
      </c>
    </row>
    <row r="100" spans="1:13" ht="20.100000000000001" customHeight="1" x14ac:dyDescent="0.15">
      <c r="A100" s="1" t="s">
        <v>7</v>
      </c>
      <c r="B100" s="1" t="s">
        <v>6210</v>
      </c>
      <c r="C100" s="1" t="s">
        <v>6237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1230</v>
      </c>
      <c r="J100" s="1" t="s">
        <v>122</v>
      </c>
      <c r="K100" s="1" t="s">
        <v>6238</v>
      </c>
      <c r="L100" s="1"/>
      <c r="M100" s="21">
        <f t="shared" si="1"/>
        <v>1</v>
      </c>
    </row>
    <row r="101" spans="1:13" ht="20.100000000000001" customHeight="1" x14ac:dyDescent="0.15">
      <c r="A101" s="1" t="s">
        <v>7</v>
      </c>
      <c r="B101" s="1" t="s">
        <v>6210</v>
      </c>
      <c r="C101" s="1" t="s">
        <v>6239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1151</v>
      </c>
      <c r="I101" s="1" t="s">
        <v>1141</v>
      </c>
      <c r="J101" s="1" t="s">
        <v>663</v>
      </c>
      <c r="K101" s="1" t="s">
        <v>6240</v>
      </c>
      <c r="L101" s="1"/>
      <c r="M101" s="21">
        <f t="shared" si="1"/>
        <v>0</v>
      </c>
    </row>
    <row r="102" spans="1:13" ht="20.100000000000001" customHeight="1" x14ac:dyDescent="0.15">
      <c r="A102" s="1" t="s">
        <v>7</v>
      </c>
      <c r="B102" s="1" t="s">
        <v>6210</v>
      </c>
      <c r="C102" s="1" t="s">
        <v>6241</v>
      </c>
      <c r="D102" s="1" t="s">
        <v>78</v>
      </c>
      <c r="E102" s="1" t="s">
        <v>51</v>
      </c>
      <c r="F102" s="1" t="s">
        <v>179</v>
      </c>
      <c r="G102" s="1" t="s">
        <v>82</v>
      </c>
      <c r="H102" s="1" t="s">
        <v>1151</v>
      </c>
      <c r="I102" s="1" t="s">
        <v>1141</v>
      </c>
      <c r="J102" s="1" t="s">
        <v>663</v>
      </c>
      <c r="K102" s="1" t="s">
        <v>6242</v>
      </c>
      <c r="L102" s="1"/>
      <c r="M102" s="21">
        <f t="shared" si="1"/>
        <v>0</v>
      </c>
    </row>
    <row r="103" spans="1:13" ht="20.100000000000001" customHeight="1" x14ac:dyDescent="0.15">
      <c r="A103" s="1" t="s">
        <v>7</v>
      </c>
      <c r="B103" s="1" t="s">
        <v>6210</v>
      </c>
      <c r="C103" s="1" t="s">
        <v>6243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739</v>
      </c>
      <c r="I103" s="1" t="s">
        <v>1230</v>
      </c>
      <c r="J103" s="1" t="s">
        <v>122</v>
      </c>
      <c r="K103" s="1" t="s">
        <v>6244</v>
      </c>
      <c r="L103" s="1"/>
      <c r="M103" s="21">
        <f t="shared" si="1"/>
        <v>1</v>
      </c>
    </row>
    <row r="104" spans="1:13" ht="20.100000000000001" customHeight="1" x14ac:dyDescent="0.15">
      <c r="A104" s="1" t="s">
        <v>7</v>
      </c>
      <c r="B104" s="1" t="s">
        <v>6210</v>
      </c>
      <c r="C104" s="1" t="s">
        <v>6245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180</v>
      </c>
      <c r="I104" s="1" t="s">
        <v>447</v>
      </c>
      <c r="J104" s="1" t="s">
        <v>730</v>
      </c>
      <c r="K104" s="1" t="s">
        <v>6246</v>
      </c>
      <c r="L104" s="1"/>
      <c r="M104" s="21">
        <f t="shared" si="1"/>
        <v>0</v>
      </c>
    </row>
    <row r="105" spans="1:13" ht="20.100000000000001" customHeight="1" x14ac:dyDescent="0.15">
      <c r="A105" s="1" t="s">
        <v>7</v>
      </c>
      <c r="B105" s="1" t="s">
        <v>6247</v>
      </c>
      <c r="C105" s="1" t="s">
        <v>6248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6249</v>
      </c>
      <c r="L105" s="1"/>
      <c r="M105" s="21">
        <f t="shared" si="1"/>
        <v>1</v>
      </c>
    </row>
    <row r="106" spans="1:13" ht="20.100000000000001" customHeight="1" x14ac:dyDescent="0.15">
      <c r="A106" s="1" t="s">
        <v>7</v>
      </c>
      <c r="B106" s="1" t="s">
        <v>6247</v>
      </c>
      <c r="C106" s="1" t="s">
        <v>6250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6251</v>
      </c>
      <c r="L106" s="1"/>
      <c r="M106" s="21">
        <f t="shared" si="1"/>
        <v>1</v>
      </c>
    </row>
    <row r="107" spans="1:13" ht="20.100000000000001" customHeight="1" x14ac:dyDescent="0.15">
      <c r="A107" s="1" t="s">
        <v>7</v>
      </c>
      <c r="B107" s="1" t="s">
        <v>6247</v>
      </c>
      <c r="C107" s="1" t="s">
        <v>6252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6253</v>
      </c>
      <c r="L107" s="1"/>
      <c r="M107" s="21">
        <f t="shared" si="1"/>
        <v>1</v>
      </c>
    </row>
    <row r="108" spans="1:13" ht="20.100000000000001" customHeight="1" x14ac:dyDescent="0.15">
      <c r="A108" s="1" t="s">
        <v>7</v>
      </c>
      <c r="B108" s="1" t="s">
        <v>6247</v>
      </c>
      <c r="C108" s="1" t="s">
        <v>6254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6255</v>
      </c>
      <c r="L108" s="1"/>
      <c r="M108" s="21">
        <f t="shared" si="1"/>
        <v>1</v>
      </c>
    </row>
    <row r="109" spans="1:13" ht="20.100000000000001" customHeight="1" x14ac:dyDescent="0.15">
      <c r="A109" s="1" t="s">
        <v>7</v>
      </c>
      <c r="B109" s="1" t="s">
        <v>6247</v>
      </c>
      <c r="C109" s="1" t="s">
        <v>6256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207</v>
      </c>
      <c r="I109" s="1" t="s">
        <v>84</v>
      </c>
      <c r="J109" s="1" t="s">
        <v>122</v>
      </c>
      <c r="K109" s="1" t="s">
        <v>6257</v>
      </c>
      <c r="L109" s="1"/>
      <c r="M109" s="21">
        <f t="shared" si="1"/>
        <v>1</v>
      </c>
    </row>
    <row r="110" spans="1:13" ht="20.100000000000001" customHeight="1" x14ac:dyDescent="0.15">
      <c r="A110" s="1" t="s">
        <v>7</v>
      </c>
      <c r="B110" s="1" t="s">
        <v>6247</v>
      </c>
      <c r="C110" s="1" t="s">
        <v>6258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6259</v>
      </c>
      <c r="L110" s="1"/>
      <c r="M110" s="21">
        <f t="shared" si="1"/>
        <v>1</v>
      </c>
    </row>
    <row r="111" spans="1:13" ht="20.100000000000001" customHeight="1" x14ac:dyDescent="0.15">
      <c r="A111" s="1" t="s">
        <v>7</v>
      </c>
      <c r="B111" s="1" t="s">
        <v>6247</v>
      </c>
      <c r="C111" s="1" t="s">
        <v>6260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6261</v>
      </c>
      <c r="L111" s="1"/>
      <c r="M111" s="21">
        <f t="shared" si="1"/>
        <v>1</v>
      </c>
    </row>
    <row r="112" spans="1:13" ht="20.100000000000001" customHeight="1" x14ac:dyDescent="0.15">
      <c r="A112" s="1" t="s">
        <v>7</v>
      </c>
      <c r="B112" s="1" t="s">
        <v>6247</v>
      </c>
      <c r="C112" s="1" t="s">
        <v>6262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6263</v>
      </c>
      <c r="L112" s="1"/>
      <c r="M112" s="21">
        <f t="shared" si="1"/>
        <v>1</v>
      </c>
    </row>
    <row r="113" spans="1:13" ht="20.100000000000001" customHeight="1" x14ac:dyDescent="0.15">
      <c r="A113" s="1" t="s">
        <v>7</v>
      </c>
      <c r="B113" s="1" t="s">
        <v>6247</v>
      </c>
      <c r="C113" s="1" t="s">
        <v>6264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6265</v>
      </c>
      <c r="L113" s="1"/>
      <c r="M113" s="21">
        <f t="shared" si="1"/>
        <v>1</v>
      </c>
    </row>
    <row r="114" spans="1:13" ht="20.100000000000001" customHeight="1" x14ac:dyDescent="0.15">
      <c r="A114" s="1" t="s">
        <v>7</v>
      </c>
      <c r="B114" s="1" t="s">
        <v>6247</v>
      </c>
      <c r="C114" s="1" t="s">
        <v>6266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129</v>
      </c>
      <c r="I114" s="1" t="s">
        <v>447</v>
      </c>
      <c r="J114" s="1" t="s">
        <v>2362</v>
      </c>
      <c r="K114" s="1" t="s">
        <v>6267</v>
      </c>
      <c r="L114" s="1"/>
      <c r="M114" s="21">
        <f t="shared" si="1"/>
        <v>0</v>
      </c>
    </row>
    <row r="115" spans="1:13" ht="20.100000000000001" customHeight="1" x14ac:dyDescent="0.15">
      <c r="A115" s="1" t="s">
        <v>7</v>
      </c>
      <c r="B115" s="1" t="s">
        <v>6247</v>
      </c>
      <c r="C115" s="1" t="s">
        <v>6268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129</v>
      </c>
      <c r="I115" s="1" t="s">
        <v>447</v>
      </c>
      <c r="J115" s="1" t="s">
        <v>2362</v>
      </c>
      <c r="K115" s="1" t="s">
        <v>6269</v>
      </c>
      <c r="L115" s="1"/>
      <c r="M115" s="21">
        <f t="shared" si="1"/>
        <v>0</v>
      </c>
    </row>
    <row r="116" spans="1:13" ht="20.100000000000001" customHeight="1" x14ac:dyDescent="0.15">
      <c r="A116" s="1" t="s">
        <v>7</v>
      </c>
      <c r="B116" s="1" t="s">
        <v>6247</v>
      </c>
      <c r="C116" s="1" t="s">
        <v>6270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6271</v>
      </c>
      <c r="L116" s="1"/>
      <c r="M116" s="21">
        <f t="shared" si="1"/>
        <v>1</v>
      </c>
    </row>
    <row r="117" spans="1:13" ht="20.100000000000001" customHeight="1" x14ac:dyDescent="0.15">
      <c r="A117" s="1" t="s">
        <v>7</v>
      </c>
      <c r="B117" s="1" t="s">
        <v>6247</v>
      </c>
      <c r="C117" s="1" t="s">
        <v>6272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6273</v>
      </c>
      <c r="L117" s="1"/>
      <c r="M117" s="21">
        <f t="shared" si="1"/>
        <v>1</v>
      </c>
    </row>
    <row r="118" spans="1:13" ht="20.100000000000001" customHeight="1" x14ac:dyDescent="0.15">
      <c r="A118" s="1" t="s">
        <v>7</v>
      </c>
      <c r="B118" s="1" t="s">
        <v>6247</v>
      </c>
      <c r="C118" s="1" t="s">
        <v>6274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207</v>
      </c>
      <c r="I118" s="1" t="s">
        <v>84</v>
      </c>
      <c r="J118" s="1" t="s">
        <v>122</v>
      </c>
      <c r="K118" s="1" t="s">
        <v>6275</v>
      </c>
      <c r="L118" s="1"/>
      <c r="M118" s="21">
        <f t="shared" si="1"/>
        <v>1</v>
      </c>
    </row>
    <row r="119" spans="1:13" ht="20.100000000000001" customHeight="1" x14ac:dyDescent="0.15">
      <c r="A119" s="1" t="s">
        <v>7</v>
      </c>
      <c r="B119" s="1" t="s">
        <v>6247</v>
      </c>
      <c r="C119" s="1" t="s">
        <v>6276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207</v>
      </c>
      <c r="I119" s="1" t="s">
        <v>84</v>
      </c>
      <c r="J119" s="1" t="s">
        <v>122</v>
      </c>
      <c r="K119" s="1" t="s">
        <v>6277</v>
      </c>
      <c r="L119" s="1"/>
      <c r="M119" s="21">
        <f t="shared" si="1"/>
        <v>1</v>
      </c>
    </row>
    <row r="120" spans="1:13" ht="20.100000000000001" customHeight="1" x14ac:dyDescent="0.15">
      <c r="A120" s="1" t="s">
        <v>7</v>
      </c>
      <c r="B120" s="1" t="s">
        <v>6247</v>
      </c>
      <c r="C120" s="1" t="s">
        <v>6278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207</v>
      </c>
      <c r="I120" s="1" t="s">
        <v>84</v>
      </c>
      <c r="J120" s="1" t="s">
        <v>122</v>
      </c>
      <c r="K120" s="1" t="s">
        <v>6279</v>
      </c>
      <c r="L120" s="1"/>
      <c r="M120" s="21">
        <f t="shared" si="1"/>
        <v>1</v>
      </c>
    </row>
    <row r="121" spans="1:13" ht="20.100000000000001" customHeight="1" x14ac:dyDescent="0.15">
      <c r="A121" s="1" t="s">
        <v>7</v>
      </c>
      <c r="B121" s="1" t="s">
        <v>6247</v>
      </c>
      <c r="C121" s="1" t="s">
        <v>6280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2038</v>
      </c>
      <c r="I121" s="1" t="s">
        <v>84</v>
      </c>
      <c r="J121" s="1" t="s">
        <v>2039</v>
      </c>
      <c r="K121" s="1" t="s">
        <v>6281</v>
      </c>
      <c r="L121" s="1"/>
      <c r="M121" s="21">
        <f t="shared" si="1"/>
        <v>0</v>
      </c>
    </row>
    <row r="122" spans="1:13" ht="20.100000000000001" customHeight="1" x14ac:dyDescent="0.15">
      <c r="A122" s="1" t="s">
        <v>7</v>
      </c>
      <c r="B122" s="1" t="s">
        <v>6247</v>
      </c>
      <c r="C122" s="1" t="s">
        <v>6282</v>
      </c>
      <c r="D122" s="1" t="s">
        <v>78</v>
      </c>
      <c r="E122" s="1" t="s">
        <v>51</v>
      </c>
      <c r="F122" s="1" t="s">
        <v>179</v>
      </c>
      <c r="G122" s="1" t="s">
        <v>82</v>
      </c>
      <c r="H122" s="1" t="s">
        <v>2038</v>
      </c>
      <c r="I122" s="1" t="s">
        <v>84</v>
      </c>
      <c r="J122" s="1" t="s">
        <v>2039</v>
      </c>
      <c r="K122" s="1" t="s">
        <v>6283</v>
      </c>
      <c r="L122" s="1"/>
      <c r="M122" s="21">
        <f t="shared" si="1"/>
        <v>0</v>
      </c>
    </row>
    <row r="123" spans="1:13" ht="20.100000000000001" customHeight="1" x14ac:dyDescent="0.15">
      <c r="A123" s="1" t="s">
        <v>7</v>
      </c>
      <c r="B123" s="1" t="s">
        <v>6247</v>
      </c>
      <c r="C123" s="1" t="s">
        <v>6284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207</v>
      </c>
      <c r="I123" s="1" t="s">
        <v>84</v>
      </c>
      <c r="J123" s="1" t="s">
        <v>122</v>
      </c>
      <c r="K123" s="1" t="s">
        <v>6285</v>
      </c>
      <c r="L123" s="1"/>
      <c r="M123" s="21">
        <f t="shared" si="1"/>
        <v>1</v>
      </c>
    </row>
    <row r="124" spans="1:13" ht="20.100000000000001" customHeight="1" x14ac:dyDescent="0.15">
      <c r="A124" s="1" t="s">
        <v>7</v>
      </c>
      <c r="B124" s="1" t="s">
        <v>6247</v>
      </c>
      <c r="C124" s="1" t="s">
        <v>6286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207</v>
      </c>
      <c r="I124" s="1" t="s">
        <v>84</v>
      </c>
      <c r="J124" s="1" t="s">
        <v>122</v>
      </c>
      <c r="K124" s="1" t="s">
        <v>6287</v>
      </c>
      <c r="L124" s="1"/>
      <c r="M124" s="21">
        <f t="shared" si="1"/>
        <v>1</v>
      </c>
    </row>
    <row r="125" spans="1:13" ht="20.100000000000001" customHeight="1" x14ac:dyDescent="0.15">
      <c r="A125" s="1" t="s">
        <v>7</v>
      </c>
      <c r="B125" s="1" t="s">
        <v>6247</v>
      </c>
      <c r="C125" s="1" t="s">
        <v>6288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6289</v>
      </c>
      <c r="L125" s="1"/>
      <c r="M125" s="21">
        <f t="shared" si="1"/>
        <v>1</v>
      </c>
    </row>
    <row r="126" spans="1:13" ht="20.100000000000001" customHeight="1" x14ac:dyDescent="0.15">
      <c r="A126" s="1" t="s">
        <v>7</v>
      </c>
      <c r="B126" s="1" t="s">
        <v>6247</v>
      </c>
      <c r="C126" s="1" t="s">
        <v>6290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6291</v>
      </c>
      <c r="L126" s="1"/>
      <c r="M126" s="21">
        <f t="shared" si="1"/>
        <v>1</v>
      </c>
    </row>
    <row r="127" spans="1:13" ht="20.100000000000001" customHeight="1" x14ac:dyDescent="0.15">
      <c r="A127" s="1" t="s">
        <v>7</v>
      </c>
      <c r="B127" s="1" t="s">
        <v>6247</v>
      </c>
      <c r="C127" s="1" t="s">
        <v>6292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207</v>
      </c>
      <c r="I127" s="1" t="s">
        <v>84</v>
      </c>
      <c r="J127" s="1" t="s">
        <v>122</v>
      </c>
      <c r="K127" s="1" t="s">
        <v>6293</v>
      </c>
      <c r="L127" s="1"/>
      <c r="M127" s="21">
        <f t="shared" si="1"/>
        <v>1</v>
      </c>
    </row>
    <row r="128" spans="1:13" ht="20.100000000000001" customHeight="1" x14ac:dyDescent="0.15">
      <c r="A128" s="1" t="s">
        <v>7</v>
      </c>
      <c r="B128" s="1" t="s">
        <v>6247</v>
      </c>
      <c r="C128" s="1" t="s">
        <v>6294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207</v>
      </c>
      <c r="I128" s="1" t="s">
        <v>84</v>
      </c>
      <c r="J128" s="1" t="s">
        <v>122</v>
      </c>
      <c r="K128" s="1" t="s">
        <v>6295</v>
      </c>
      <c r="L128" s="1"/>
      <c r="M128" s="21">
        <f t="shared" si="1"/>
        <v>1</v>
      </c>
    </row>
    <row r="129" spans="1:13" ht="20.100000000000001" customHeight="1" x14ac:dyDescent="0.15">
      <c r="A129" s="1" t="s">
        <v>7</v>
      </c>
      <c r="B129" s="1" t="s">
        <v>6247</v>
      </c>
      <c r="C129" s="1" t="s">
        <v>6296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6297</v>
      </c>
      <c r="L129" s="1"/>
      <c r="M129" s="21">
        <f t="shared" si="1"/>
        <v>1</v>
      </c>
    </row>
    <row r="130" spans="1:13" ht="20.100000000000001" customHeight="1" x14ac:dyDescent="0.15">
      <c r="A130" s="1" t="s">
        <v>7</v>
      </c>
      <c r="B130" s="1" t="s">
        <v>6247</v>
      </c>
      <c r="C130" s="1" t="s">
        <v>6298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207</v>
      </c>
      <c r="I130" s="1" t="s">
        <v>84</v>
      </c>
      <c r="J130" s="1" t="s">
        <v>122</v>
      </c>
      <c r="K130" s="1" t="s">
        <v>6299</v>
      </c>
      <c r="L130" s="1"/>
      <c r="M130" s="21">
        <f t="shared" si="1"/>
        <v>1</v>
      </c>
    </row>
    <row r="131" spans="1:13" ht="20.100000000000001" customHeight="1" x14ac:dyDescent="0.15">
      <c r="A131" s="1" t="s">
        <v>7</v>
      </c>
      <c r="B131" s="1" t="s">
        <v>6300</v>
      </c>
      <c r="C131" s="1" t="s">
        <v>6301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1141</v>
      </c>
      <c r="J131" s="1" t="s">
        <v>96</v>
      </c>
      <c r="K131" s="1" t="s">
        <v>6302</v>
      </c>
      <c r="L131" s="1"/>
      <c r="M131" s="21">
        <f t="shared" si="1"/>
        <v>1</v>
      </c>
    </row>
    <row r="132" spans="1:13" ht="20.100000000000001" customHeight="1" x14ac:dyDescent="0.15">
      <c r="A132" s="1" t="s">
        <v>7</v>
      </c>
      <c r="B132" s="1" t="s">
        <v>6300</v>
      </c>
      <c r="C132" s="1" t="s">
        <v>6303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1141</v>
      </c>
      <c r="J132" s="1" t="s">
        <v>96</v>
      </c>
      <c r="K132" s="1" t="s">
        <v>6304</v>
      </c>
      <c r="L132" s="1"/>
      <c r="M132" s="21">
        <f t="shared" si="1"/>
        <v>1</v>
      </c>
    </row>
    <row r="133" spans="1:13" ht="20.100000000000001" customHeight="1" x14ac:dyDescent="0.15">
      <c r="A133" s="1" t="s">
        <v>7</v>
      </c>
      <c r="B133" s="1" t="s">
        <v>6300</v>
      </c>
      <c r="C133" s="1" t="s">
        <v>6305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1141</v>
      </c>
      <c r="J133" s="1" t="s">
        <v>96</v>
      </c>
      <c r="K133" s="1" t="s">
        <v>6306</v>
      </c>
      <c r="L133" s="1"/>
      <c r="M133" s="21">
        <f t="shared" si="1"/>
        <v>1</v>
      </c>
    </row>
    <row r="134" spans="1:13" ht="20.100000000000001" customHeight="1" x14ac:dyDescent="0.15">
      <c r="A134" s="1" t="s">
        <v>7</v>
      </c>
      <c r="B134" s="1" t="s">
        <v>6300</v>
      </c>
      <c r="C134" s="1" t="s">
        <v>6307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1141</v>
      </c>
      <c r="J134" s="1" t="s">
        <v>96</v>
      </c>
      <c r="K134" s="1" t="s">
        <v>6308</v>
      </c>
      <c r="L134" s="1"/>
      <c r="M134" s="21">
        <f t="shared" si="1"/>
        <v>1</v>
      </c>
    </row>
    <row r="135" spans="1:13" ht="20.100000000000001" customHeight="1" x14ac:dyDescent="0.15">
      <c r="A135" s="1" t="s">
        <v>7</v>
      </c>
      <c r="B135" s="1" t="s">
        <v>6300</v>
      </c>
      <c r="C135" s="1" t="s">
        <v>6309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1141</v>
      </c>
      <c r="J135" s="1" t="s">
        <v>96</v>
      </c>
      <c r="K135" s="1" t="s">
        <v>6310</v>
      </c>
      <c r="L135" s="1"/>
      <c r="M135" s="21">
        <f t="shared" si="1"/>
        <v>1</v>
      </c>
    </row>
    <row r="136" spans="1:13" ht="20.100000000000001" customHeight="1" x14ac:dyDescent="0.15">
      <c r="A136" s="1" t="s">
        <v>7</v>
      </c>
      <c r="B136" s="1" t="s">
        <v>6300</v>
      </c>
      <c r="C136" s="1" t="s">
        <v>6311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1141</v>
      </c>
      <c r="J136" s="1" t="s">
        <v>96</v>
      </c>
      <c r="K136" s="1" t="s">
        <v>6312</v>
      </c>
      <c r="L136" s="1"/>
      <c r="M136" s="21">
        <f t="shared" si="1"/>
        <v>1</v>
      </c>
    </row>
    <row r="137" spans="1:13" ht="20.100000000000001" customHeight="1" x14ac:dyDescent="0.15">
      <c r="A137" s="1" t="s">
        <v>7</v>
      </c>
      <c r="B137" s="1" t="s">
        <v>6300</v>
      </c>
      <c r="C137" s="1" t="s">
        <v>6313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1141</v>
      </c>
      <c r="J137" s="1" t="s">
        <v>96</v>
      </c>
      <c r="K137" s="1" t="s">
        <v>6314</v>
      </c>
      <c r="L137" s="1"/>
      <c r="M137" s="21">
        <f t="shared" ref="M137:M200" si="2">IF(F137="○",1,0)</f>
        <v>1</v>
      </c>
    </row>
    <row r="138" spans="1:13" ht="20.100000000000001" customHeight="1" x14ac:dyDescent="0.15">
      <c r="A138" s="1" t="s">
        <v>7</v>
      </c>
      <c r="B138" s="1" t="s">
        <v>6300</v>
      </c>
      <c r="C138" s="1" t="s">
        <v>6315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1141</v>
      </c>
      <c r="J138" s="1" t="s">
        <v>96</v>
      </c>
      <c r="K138" s="1" t="s">
        <v>6316</v>
      </c>
      <c r="L138" s="1"/>
      <c r="M138" s="21">
        <f t="shared" si="2"/>
        <v>1</v>
      </c>
    </row>
    <row r="139" spans="1:13" ht="20.100000000000001" customHeight="1" x14ac:dyDescent="0.15">
      <c r="A139" s="1" t="s">
        <v>7</v>
      </c>
      <c r="B139" s="1" t="s">
        <v>6300</v>
      </c>
      <c r="C139" s="1" t="s">
        <v>6317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1141</v>
      </c>
      <c r="J139" s="1" t="s">
        <v>96</v>
      </c>
      <c r="K139" s="1" t="s">
        <v>6318</v>
      </c>
      <c r="L139" s="1"/>
      <c r="M139" s="21">
        <f t="shared" si="2"/>
        <v>1</v>
      </c>
    </row>
    <row r="140" spans="1:13" ht="20.100000000000001" customHeight="1" x14ac:dyDescent="0.15">
      <c r="A140" s="1" t="s">
        <v>7</v>
      </c>
      <c r="B140" s="1" t="s">
        <v>6300</v>
      </c>
      <c r="C140" s="1" t="s">
        <v>6319</v>
      </c>
      <c r="D140" s="1" t="s">
        <v>78</v>
      </c>
      <c r="E140" s="1" t="s">
        <v>51</v>
      </c>
      <c r="F140" s="1" t="s">
        <v>26832</v>
      </c>
      <c r="G140" s="1" t="s">
        <v>82</v>
      </c>
      <c r="H140" s="1" t="s">
        <v>2038</v>
      </c>
      <c r="I140" s="1" t="s">
        <v>84</v>
      </c>
      <c r="J140" s="1" t="s">
        <v>2039</v>
      </c>
      <c r="K140" s="1" t="s">
        <v>6320</v>
      </c>
      <c r="L140" s="1"/>
      <c r="M140" s="21">
        <f t="shared" si="2"/>
        <v>0</v>
      </c>
    </row>
    <row r="141" spans="1:13" ht="20.100000000000001" customHeight="1" x14ac:dyDescent="0.15">
      <c r="A141" s="1" t="s">
        <v>7</v>
      </c>
      <c r="B141" s="1" t="s">
        <v>6300</v>
      </c>
      <c r="C141" s="1" t="s">
        <v>6321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1141</v>
      </c>
      <c r="J141" s="1" t="s">
        <v>96</v>
      </c>
      <c r="K141" s="1" t="s">
        <v>6322</v>
      </c>
      <c r="L141" s="1"/>
      <c r="M141" s="21">
        <f t="shared" si="2"/>
        <v>1</v>
      </c>
    </row>
    <row r="142" spans="1:13" ht="20.100000000000001" customHeight="1" x14ac:dyDescent="0.15">
      <c r="A142" s="1" t="s">
        <v>7</v>
      </c>
      <c r="B142" s="1" t="s">
        <v>6300</v>
      </c>
      <c r="C142" s="1" t="s">
        <v>6323</v>
      </c>
      <c r="D142" s="1" t="s">
        <v>78</v>
      </c>
      <c r="E142" s="1" t="s">
        <v>51</v>
      </c>
      <c r="F142" s="1" t="s">
        <v>26832</v>
      </c>
      <c r="G142" s="1" t="s">
        <v>82</v>
      </c>
      <c r="H142" s="1" t="s">
        <v>2038</v>
      </c>
      <c r="I142" s="1" t="s">
        <v>84</v>
      </c>
      <c r="J142" s="1" t="s">
        <v>2039</v>
      </c>
      <c r="K142" s="1" t="s">
        <v>6324</v>
      </c>
      <c r="L142" s="1"/>
      <c r="M142" s="21">
        <f t="shared" si="2"/>
        <v>0</v>
      </c>
    </row>
    <row r="143" spans="1:13" ht="20.100000000000001" customHeight="1" x14ac:dyDescent="0.15">
      <c r="A143" s="1" t="s">
        <v>7</v>
      </c>
      <c r="B143" s="1" t="s">
        <v>6300</v>
      </c>
      <c r="C143" s="1" t="s">
        <v>6325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1141</v>
      </c>
      <c r="J143" s="1" t="s">
        <v>96</v>
      </c>
      <c r="K143" s="1" t="s">
        <v>6326</v>
      </c>
      <c r="L143" s="1"/>
      <c r="M143" s="21">
        <f t="shared" si="2"/>
        <v>1</v>
      </c>
    </row>
    <row r="144" spans="1:13" ht="20.100000000000001" customHeight="1" x14ac:dyDescent="0.15">
      <c r="A144" s="1" t="s">
        <v>7</v>
      </c>
      <c r="B144" s="1" t="s">
        <v>6300</v>
      </c>
      <c r="C144" s="1" t="s">
        <v>6327</v>
      </c>
      <c r="D144" s="1" t="s">
        <v>78</v>
      </c>
      <c r="E144" s="1" t="s">
        <v>51</v>
      </c>
      <c r="F144" s="1" t="s">
        <v>26832</v>
      </c>
      <c r="G144" s="1" t="s">
        <v>82</v>
      </c>
      <c r="H144" s="1" t="s">
        <v>2038</v>
      </c>
      <c r="I144" s="1" t="s">
        <v>84</v>
      </c>
      <c r="J144" s="1" t="s">
        <v>2039</v>
      </c>
      <c r="K144" s="1" t="s">
        <v>6328</v>
      </c>
      <c r="L144" s="1"/>
      <c r="M144" s="21">
        <f t="shared" si="2"/>
        <v>0</v>
      </c>
    </row>
    <row r="145" spans="1:13" ht="20.100000000000001" customHeight="1" x14ac:dyDescent="0.15">
      <c r="A145" s="1" t="s">
        <v>7</v>
      </c>
      <c r="B145" s="1" t="s">
        <v>6300</v>
      </c>
      <c r="C145" s="1" t="s">
        <v>6329</v>
      </c>
      <c r="D145" s="1" t="s">
        <v>78</v>
      </c>
      <c r="E145" s="1" t="s">
        <v>51</v>
      </c>
      <c r="F145" s="1" t="s">
        <v>179</v>
      </c>
      <c r="G145" s="1" t="s">
        <v>82</v>
      </c>
      <c r="H145" s="1" t="s">
        <v>2038</v>
      </c>
      <c r="I145" s="1" t="s">
        <v>84</v>
      </c>
      <c r="J145" s="1" t="s">
        <v>2039</v>
      </c>
      <c r="K145" s="1" t="s">
        <v>6330</v>
      </c>
      <c r="L145" s="1"/>
      <c r="M145" s="21">
        <f t="shared" si="2"/>
        <v>0</v>
      </c>
    </row>
    <row r="146" spans="1:13" ht="20.100000000000001" customHeight="1" x14ac:dyDescent="0.15">
      <c r="A146" s="1" t="s">
        <v>7</v>
      </c>
      <c r="B146" s="1" t="s">
        <v>6300</v>
      </c>
      <c r="C146" s="1" t="s">
        <v>6331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6332</v>
      </c>
      <c r="L146" s="1"/>
      <c r="M146" s="21">
        <f t="shared" si="2"/>
        <v>1</v>
      </c>
    </row>
    <row r="147" spans="1:13" ht="20.100000000000001" customHeight="1" x14ac:dyDescent="0.15">
      <c r="A147" s="1" t="s">
        <v>7</v>
      </c>
      <c r="B147" s="1" t="s">
        <v>6300</v>
      </c>
      <c r="C147" s="1" t="s">
        <v>6333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6334</v>
      </c>
      <c r="L147" s="1"/>
      <c r="M147" s="21">
        <f t="shared" si="2"/>
        <v>1</v>
      </c>
    </row>
    <row r="148" spans="1:13" ht="20.100000000000001" customHeight="1" x14ac:dyDescent="0.15">
      <c r="A148" s="1" t="s">
        <v>7</v>
      </c>
      <c r="B148" s="1" t="s">
        <v>6300</v>
      </c>
      <c r="C148" s="1" t="s">
        <v>6335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6336</v>
      </c>
      <c r="L148" s="1"/>
      <c r="M148" s="21">
        <f t="shared" si="2"/>
        <v>1</v>
      </c>
    </row>
    <row r="149" spans="1:13" ht="20.100000000000001" customHeight="1" x14ac:dyDescent="0.15">
      <c r="A149" s="1" t="s">
        <v>7</v>
      </c>
      <c r="B149" s="1" t="s">
        <v>6300</v>
      </c>
      <c r="C149" s="1" t="s">
        <v>6337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6338</v>
      </c>
      <c r="L149" s="1"/>
      <c r="M149" s="21">
        <f t="shared" si="2"/>
        <v>1</v>
      </c>
    </row>
    <row r="150" spans="1:13" ht="20.100000000000001" customHeight="1" x14ac:dyDescent="0.15">
      <c r="A150" s="1" t="s">
        <v>7</v>
      </c>
      <c r="B150" s="1" t="s">
        <v>6300</v>
      </c>
      <c r="C150" s="1" t="s">
        <v>6339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1141</v>
      </c>
      <c r="J150" s="1" t="s">
        <v>96</v>
      </c>
      <c r="K150" s="1" t="s">
        <v>6340</v>
      </c>
      <c r="L150" s="1"/>
      <c r="M150" s="21">
        <f t="shared" si="2"/>
        <v>1</v>
      </c>
    </row>
    <row r="151" spans="1:13" ht="20.100000000000001" customHeight="1" x14ac:dyDescent="0.15">
      <c r="A151" s="1" t="s">
        <v>7</v>
      </c>
      <c r="B151" s="1" t="s">
        <v>6300</v>
      </c>
      <c r="C151" s="1" t="s">
        <v>6341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1141</v>
      </c>
      <c r="J151" s="1" t="s">
        <v>96</v>
      </c>
      <c r="K151" s="1" t="s">
        <v>6342</v>
      </c>
      <c r="L151" s="1"/>
      <c r="M151" s="21">
        <f t="shared" si="2"/>
        <v>1</v>
      </c>
    </row>
    <row r="152" spans="1:13" ht="20.100000000000001" customHeight="1" x14ac:dyDescent="0.15">
      <c r="A152" s="1" t="s">
        <v>7</v>
      </c>
      <c r="B152" s="1" t="s">
        <v>6300</v>
      </c>
      <c r="C152" s="1" t="s">
        <v>6343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1141</v>
      </c>
      <c r="J152" s="1" t="s">
        <v>96</v>
      </c>
      <c r="K152" s="1" t="s">
        <v>6344</v>
      </c>
      <c r="L152" s="1"/>
      <c r="M152" s="21">
        <f t="shared" si="2"/>
        <v>1</v>
      </c>
    </row>
    <row r="153" spans="1:13" ht="20.100000000000001" customHeight="1" x14ac:dyDescent="0.15">
      <c r="A153" s="1" t="s">
        <v>7</v>
      </c>
      <c r="B153" s="1" t="s">
        <v>6300</v>
      </c>
      <c r="C153" s="1" t="s">
        <v>6345</v>
      </c>
      <c r="D153" s="1" t="s">
        <v>78</v>
      </c>
      <c r="E153" s="1" t="s">
        <v>51</v>
      </c>
      <c r="F153" s="1" t="s">
        <v>26832</v>
      </c>
      <c r="G153" s="1" t="s">
        <v>82</v>
      </c>
      <c r="H153" s="1" t="s">
        <v>180</v>
      </c>
      <c r="I153" s="1" t="s">
        <v>447</v>
      </c>
      <c r="J153" s="1" t="s">
        <v>730</v>
      </c>
      <c r="K153" s="1" t="s">
        <v>6346</v>
      </c>
      <c r="L153" s="1"/>
      <c r="M153" s="21">
        <f t="shared" si="2"/>
        <v>0</v>
      </c>
    </row>
    <row r="154" spans="1:13" ht="20.100000000000001" customHeight="1" x14ac:dyDescent="0.15">
      <c r="A154" s="1" t="s">
        <v>7</v>
      </c>
      <c r="B154" s="1" t="s">
        <v>6300</v>
      </c>
      <c r="C154" s="1" t="s">
        <v>6347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1141</v>
      </c>
      <c r="J154" s="1" t="s">
        <v>96</v>
      </c>
      <c r="K154" s="1" t="s">
        <v>6348</v>
      </c>
      <c r="L154" s="1"/>
      <c r="M154" s="21">
        <f t="shared" si="2"/>
        <v>1</v>
      </c>
    </row>
    <row r="155" spans="1:13" ht="20.100000000000001" customHeight="1" x14ac:dyDescent="0.15">
      <c r="A155" s="1" t="s">
        <v>7</v>
      </c>
      <c r="B155" s="1" t="s">
        <v>6300</v>
      </c>
      <c r="C155" s="1" t="s">
        <v>6349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1141</v>
      </c>
      <c r="J155" s="1" t="s">
        <v>96</v>
      </c>
      <c r="K155" s="1" t="s">
        <v>6350</v>
      </c>
      <c r="L155" s="1"/>
      <c r="M155" s="21">
        <f t="shared" si="2"/>
        <v>1</v>
      </c>
    </row>
    <row r="156" spans="1:13" ht="20.100000000000001" customHeight="1" x14ac:dyDescent="0.15">
      <c r="A156" s="1" t="s">
        <v>7</v>
      </c>
      <c r="B156" s="1" t="s">
        <v>6351</v>
      </c>
      <c r="C156" s="1" t="s">
        <v>6352</v>
      </c>
      <c r="D156" s="1" t="s">
        <v>50</v>
      </c>
      <c r="E156" s="1" t="s">
        <v>51</v>
      </c>
      <c r="F156" s="1" t="s">
        <v>26832</v>
      </c>
      <c r="G156" s="1" t="s">
        <v>82</v>
      </c>
      <c r="H156" s="1" t="s">
        <v>1151</v>
      </c>
      <c r="I156" s="1" t="s">
        <v>1141</v>
      </c>
      <c r="J156" s="1" t="s">
        <v>663</v>
      </c>
      <c r="K156" s="1" t="s">
        <v>6353</v>
      </c>
      <c r="L156" s="1"/>
      <c r="M156" s="21">
        <f t="shared" si="2"/>
        <v>0</v>
      </c>
    </row>
    <row r="157" spans="1:13" ht="20.100000000000001" customHeight="1" x14ac:dyDescent="0.15">
      <c r="A157" s="1" t="s">
        <v>7</v>
      </c>
      <c r="B157" s="1" t="s">
        <v>6351</v>
      </c>
      <c r="C157" s="1" t="s">
        <v>6354</v>
      </c>
      <c r="D157" s="1" t="s">
        <v>50</v>
      </c>
      <c r="E157" s="1" t="s">
        <v>51</v>
      </c>
      <c r="F157" s="1" t="s">
        <v>26832</v>
      </c>
      <c r="G157" s="1" t="s">
        <v>82</v>
      </c>
      <c r="H157" s="1" t="s">
        <v>1151</v>
      </c>
      <c r="I157" s="1" t="s">
        <v>1141</v>
      </c>
      <c r="J157" s="1" t="s">
        <v>663</v>
      </c>
      <c r="K157" s="1" t="s">
        <v>6355</v>
      </c>
      <c r="L157" s="1"/>
      <c r="M157" s="21">
        <f t="shared" si="2"/>
        <v>0</v>
      </c>
    </row>
    <row r="158" spans="1:13" ht="20.100000000000001" customHeight="1" x14ac:dyDescent="0.15">
      <c r="A158" s="1" t="s">
        <v>7</v>
      </c>
      <c r="B158" s="1" t="s">
        <v>6351</v>
      </c>
      <c r="C158" s="1" t="s">
        <v>6356</v>
      </c>
      <c r="D158" s="1" t="s">
        <v>50</v>
      </c>
      <c r="E158" s="1" t="s">
        <v>51</v>
      </c>
      <c r="F158" s="1" t="s">
        <v>51</v>
      </c>
      <c r="G158" s="1" t="s">
        <v>82</v>
      </c>
      <c r="H158" s="1" t="s">
        <v>207</v>
      </c>
      <c r="I158" s="1" t="s">
        <v>84</v>
      </c>
      <c r="J158" s="1" t="s">
        <v>122</v>
      </c>
      <c r="K158" s="1" t="s">
        <v>6357</v>
      </c>
      <c r="L158" s="1"/>
      <c r="M158" s="21">
        <f t="shared" si="2"/>
        <v>1</v>
      </c>
    </row>
    <row r="159" spans="1:13" ht="20.100000000000001" customHeight="1" x14ac:dyDescent="0.15">
      <c r="A159" s="1" t="s">
        <v>7</v>
      </c>
      <c r="B159" s="1" t="s">
        <v>6351</v>
      </c>
      <c r="C159" s="1" t="s">
        <v>6358</v>
      </c>
      <c r="D159" s="1" t="s">
        <v>50</v>
      </c>
      <c r="E159" s="1" t="s">
        <v>51</v>
      </c>
      <c r="F159" s="1" t="s">
        <v>51</v>
      </c>
      <c r="G159" s="1" t="s">
        <v>82</v>
      </c>
      <c r="H159" s="1" t="s">
        <v>207</v>
      </c>
      <c r="I159" s="1" t="s">
        <v>84</v>
      </c>
      <c r="J159" s="1" t="s">
        <v>122</v>
      </c>
      <c r="K159" s="1" t="s">
        <v>6359</v>
      </c>
      <c r="L159" s="1"/>
      <c r="M159" s="21">
        <f t="shared" si="2"/>
        <v>1</v>
      </c>
    </row>
    <row r="160" spans="1:13" ht="20.100000000000001" customHeight="1" x14ac:dyDescent="0.15">
      <c r="A160" s="1" t="s">
        <v>7</v>
      </c>
      <c r="B160" s="1" t="s">
        <v>6351</v>
      </c>
      <c r="C160" s="1" t="s">
        <v>6360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207</v>
      </c>
      <c r="I160" s="1" t="s">
        <v>84</v>
      </c>
      <c r="J160" s="1" t="s">
        <v>122</v>
      </c>
      <c r="K160" s="1" t="s">
        <v>6361</v>
      </c>
      <c r="L160" s="1"/>
      <c r="M160" s="21">
        <f t="shared" si="2"/>
        <v>1</v>
      </c>
    </row>
    <row r="161" spans="1:13" ht="20.100000000000001" customHeight="1" x14ac:dyDescent="0.15">
      <c r="A161" s="1" t="s">
        <v>7</v>
      </c>
      <c r="B161" s="1" t="s">
        <v>6351</v>
      </c>
      <c r="C161" s="1" t="s">
        <v>6362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84</v>
      </c>
      <c r="J161" s="1" t="s">
        <v>122</v>
      </c>
      <c r="K161" s="1" t="s">
        <v>6363</v>
      </c>
      <c r="L161" s="1"/>
      <c r="M161" s="21">
        <f t="shared" si="2"/>
        <v>1</v>
      </c>
    </row>
    <row r="162" spans="1:13" ht="20.100000000000001" customHeight="1" x14ac:dyDescent="0.15">
      <c r="A162" s="1" t="s">
        <v>7</v>
      </c>
      <c r="B162" s="1" t="s">
        <v>6351</v>
      </c>
      <c r="C162" s="1" t="s">
        <v>6364</v>
      </c>
      <c r="D162" s="1" t="s">
        <v>50</v>
      </c>
      <c r="E162" s="1" t="s">
        <v>51</v>
      </c>
      <c r="F162" s="1" t="s">
        <v>26832</v>
      </c>
      <c r="G162" s="1" t="s">
        <v>82</v>
      </c>
      <c r="H162" s="1" t="s">
        <v>1151</v>
      </c>
      <c r="I162" s="1" t="s">
        <v>1141</v>
      </c>
      <c r="J162" s="1" t="s">
        <v>663</v>
      </c>
      <c r="K162" s="1" t="s">
        <v>6365</v>
      </c>
      <c r="L162" s="1"/>
      <c r="M162" s="21">
        <f t="shared" si="2"/>
        <v>0</v>
      </c>
    </row>
    <row r="163" spans="1:13" ht="20.100000000000001" customHeight="1" x14ac:dyDescent="0.15">
      <c r="A163" s="1" t="s">
        <v>7</v>
      </c>
      <c r="B163" s="1" t="s">
        <v>6351</v>
      </c>
      <c r="C163" s="1" t="s">
        <v>6366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207</v>
      </c>
      <c r="I163" s="1" t="s">
        <v>84</v>
      </c>
      <c r="J163" s="1" t="s">
        <v>122</v>
      </c>
      <c r="K163" s="1" t="s">
        <v>6367</v>
      </c>
      <c r="L163" s="1"/>
      <c r="M163" s="21">
        <f t="shared" si="2"/>
        <v>1</v>
      </c>
    </row>
    <row r="164" spans="1:13" ht="20.100000000000001" customHeight="1" x14ac:dyDescent="0.15">
      <c r="A164" s="1" t="s">
        <v>7</v>
      </c>
      <c r="B164" s="1" t="s">
        <v>6351</v>
      </c>
      <c r="C164" s="1" t="s">
        <v>6368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207</v>
      </c>
      <c r="I164" s="1" t="s">
        <v>84</v>
      </c>
      <c r="J164" s="1" t="s">
        <v>122</v>
      </c>
      <c r="K164" s="1" t="s">
        <v>6369</v>
      </c>
      <c r="L164" s="1"/>
      <c r="M164" s="21">
        <f t="shared" si="2"/>
        <v>1</v>
      </c>
    </row>
    <row r="165" spans="1:13" ht="20.100000000000001" customHeight="1" x14ac:dyDescent="0.15">
      <c r="A165" s="1" t="s">
        <v>7</v>
      </c>
      <c r="B165" s="1" t="s">
        <v>6351</v>
      </c>
      <c r="C165" s="1" t="s">
        <v>6370</v>
      </c>
      <c r="D165" s="1" t="s">
        <v>50</v>
      </c>
      <c r="E165" s="1" t="s">
        <v>51</v>
      </c>
      <c r="F165" s="1" t="s">
        <v>51</v>
      </c>
      <c r="G165" s="1" t="s">
        <v>82</v>
      </c>
      <c r="H165" s="1" t="s">
        <v>207</v>
      </c>
      <c r="I165" s="1" t="s">
        <v>84</v>
      </c>
      <c r="J165" s="1" t="s">
        <v>122</v>
      </c>
      <c r="K165" s="1" t="s">
        <v>6371</v>
      </c>
      <c r="L165" s="1"/>
      <c r="M165" s="21">
        <f t="shared" si="2"/>
        <v>1</v>
      </c>
    </row>
    <row r="166" spans="1:13" ht="20.100000000000001" customHeight="1" x14ac:dyDescent="0.15">
      <c r="A166" s="1" t="s">
        <v>7</v>
      </c>
      <c r="B166" s="1" t="s">
        <v>6351</v>
      </c>
      <c r="C166" s="1" t="s">
        <v>6372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84</v>
      </c>
      <c r="J166" s="1" t="s">
        <v>122</v>
      </c>
      <c r="K166" s="1" t="s">
        <v>6373</v>
      </c>
      <c r="L166" s="1"/>
      <c r="M166" s="21">
        <f t="shared" si="2"/>
        <v>1</v>
      </c>
    </row>
    <row r="167" spans="1:13" ht="20.100000000000001" customHeight="1" x14ac:dyDescent="0.15">
      <c r="A167" s="1" t="s">
        <v>7</v>
      </c>
      <c r="B167" s="1" t="s">
        <v>6351</v>
      </c>
      <c r="C167" s="1" t="s">
        <v>6374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84</v>
      </c>
      <c r="J167" s="1" t="s">
        <v>122</v>
      </c>
      <c r="K167" s="1" t="s">
        <v>6375</v>
      </c>
      <c r="L167" s="1"/>
      <c r="M167" s="21">
        <f t="shared" si="2"/>
        <v>1</v>
      </c>
    </row>
    <row r="168" spans="1:13" ht="20.100000000000001" customHeight="1" x14ac:dyDescent="0.15">
      <c r="A168" s="1" t="s">
        <v>7</v>
      </c>
      <c r="B168" s="1" t="s">
        <v>6376</v>
      </c>
      <c r="C168" s="1" t="s">
        <v>6377</v>
      </c>
      <c r="D168" s="1" t="s">
        <v>50</v>
      </c>
      <c r="E168" s="1" t="s">
        <v>51</v>
      </c>
      <c r="F168" s="1" t="s">
        <v>51</v>
      </c>
      <c r="G168" s="1" t="s">
        <v>82</v>
      </c>
      <c r="H168" s="1" t="s">
        <v>207</v>
      </c>
      <c r="I168" s="1" t="s">
        <v>84</v>
      </c>
      <c r="J168" s="1" t="s">
        <v>122</v>
      </c>
      <c r="K168" s="1" t="s">
        <v>6378</v>
      </c>
      <c r="L168" s="1"/>
      <c r="M168" s="21">
        <f t="shared" si="2"/>
        <v>1</v>
      </c>
    </row>
    <row r="169" spans="1:13" ht="20.100000000000001" customHeight="1" x14ac:dyDescent="0.15">
      <c r="A169" s="1" t="s">
        <v>7</v>
      </c>
      <c r="B169" s="1" t="s">
        <v>6376</v>
      </c>
      <c r="C169" s="1" t="s">
        <v>6379</v>
      </c>
      <c r="D169" s="1" t="s">
        <v>50</v>
      </c>
      <c r="E169" s="1" t="s">
        <v>51</v>
      </c>
      <c r="F169" s="1" t="s">
        <v>51</v>
      </c>
      <c r="G169" s="1" t="s">
        <v>82</v>
      </c>
      <c r="H169" s="1" t="s">
        <v>207</v>
      </c>
      <c r="I169" s="1" t="s">
        <v>84</v>
      </c>
      <c r="J169" s="1" t="s">
        <v>122</v>
      </c>
      <c r="K169" s="1" t="s">
        <v>6380</v>
      </c>
      <c r="L169" s="1"/>
      <c r="M169" s="21">
        <f t="shared" si="2"/>
        <v>1</v>
      </c>
    </row>
    <row r="170" spans="1:13" ht="20.100000000000001" customHeight="1" x14ac:dyDescent="0.15">
      <c r="A170" s="1" t="s">
        <v>7</v>
      </c>
      <c r="B170" s="1" t="s">
        <v>6376</v>
      </c>
      <c r="C170" s="1" t="s">
        <v>6381</v>
      </c>
      <c r="D170" s="1" t="s">
        <v>78</v>
      </c>
      <c r="E170" s="1" t="s">
        <v>51</v>
      </c>
      <c r="F170" s="1" t="s">
        <v>179</v>
      </c>
      <c r="G170" s="1" t="s">
        <v>82</v>
      </c>
      <c r="H170" s="1" t="s">
        <v>1135</v>
      </c>
      <c r="I170" s="1" t="s">
        <v>84</v>
      </c>
      <c r="J170" s="1" t="s">
        <v>1137</v>
      </c>
      <c r="K170" s="1" t="s">
        <v>6382</v>
      </c>
      <c r="L170" s="1"/>
      <c r="M170" s="21">
        <f t="shared" si="2"/>
        <v>0</v>
      </c>
    </row>
    <row r="171" spans="1:13" ht="20.100000000000001" customHeight="1" x14ac:dyDescent="0.15">
      <c r="A171" s="1" t="s">
        <v>7</v>
      </c>
      <c r="B171" s="1" t="s">
        <v>6376</v>
      </c>
      <c r="C171" s="1" t="s">
        <v>6383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1135</v>
      </c>
      <c r="I171" s="1" t="s">
        <v>84</v>
      </c>
      <c r="J171" s="1" t="s">
        <v>1137</v>
      </c>
      <c r="K171" s="1" t="s">
        <v>6384</v>
      </c>
      <c r="L171" s="1"/>
      <c r="M171" s="21">
        <f t="shared" si="2"/>
        <v>1</v>
      </c>
    </row>
    <row r="172" spans="1:13" ht="20.100000000000001" customHeight="1" x14ac:dyDescent="0.15">
      <c r="A172" s="1" t="s">
        <v>7</v>
      </c>
      <c r="B172" s="1" t="s">
        <v>6385</v>
      </c>
      <c r="C172" s="1" t="s">
        <v>6386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207</v>
      </c>
      <c r="I172" s="1" t="s">
        <v>84</v>
      </c>
      <c r="J172" s="1" t="s">
        <v>122</v>
      </c>
      <c r="K172" s="1" t="s">
        <v>6387</v>
      </c>
      <c r="L172" s="1"/>
      <c r="M172" s="21">
        <f t="shared" si="2"/>
        <v>1</v>
      </c>
    </row>
    <row r="173" spans="1:13" ht="20.100000000000001" customHeight="1" x14ac:dyDescent="0.15">
      <c r="A173" s="1" t="s">
        <v>7</v>
      </c>
      <c r="B173" s="1" t="s">
        <v>6385</v>
      </c>
      <c r="C173" s="1" t="s">
        <v>6388</v>
      </c>
      <c r="D173" s="1" t="s">
        <v>50</v>
      </c>
      <c r="E173" s="1" t="s">
        <v>51</v>
      </c>
      <c r="F173" s="1" t="s">
        <v>51</v>
      </c>
      <c r="G173" s="1" t="s">
        <v>82</v>
      </c>
      <c r="H173" s="1" t="s">
        <v>207</v>
      </c>
      <c r="I173" s="1" t="s">
        <v>84</v>
      </c>
      <c r="J173" s="1" t="s">
        <v>122</v>
      </c>
      <c r="K173" s="1" t="s">
        <v>6389</v>
      </c>
      <c r="L173" s="1"/>
      <c r="M173" s="21">
        <f t="shared" si="2"/>
        <v>1</v>
      </c>
    </row>
    <row r="174" spans="1:13" ht="20.100000000000001" customHeight="1" x14ac:dyDescent="0.15">
      <c r="A174" s="1" t="s">
        <v>7</v>
      </c>
      <c r="B174" s="1" t="s">
        <v>6385</v>
      </c>
      <c r="C174" s="1" t="s">
        <v>6390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1151</v>
      </c>
      <c r="I174" s="1" t="s">
        <v>1141</v>
      </c>
      <c r="J174" s="1" t="s">
        <v>663</v>
      </c>
      <c r="K174" s="1" t="s">
        <v>6391</v>
      </c>
      <c r="L174" s="1"/>
      <c r="M174" s="21">
        <f t="shared" si="2"/>
        <v>0</v>
      </c>
    </row>
    <row r="175" spans="1:13" ht="20.100000000000001" customHeight="1" x14ac:dyDescent="0.15">
      <c r="A175" s="1" t="s">
        <v>7</v>
      </c>
      <c r="B175" s="1" t="s">
        <v>6385</v>
      </c>
      <c r="C175" s="1" t="s">
        <v>6392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207</v>
      </c>
      <c r="I175" s="1" t="s">
        <v>84</v>
      </c>
      <c r="J175" s="1" t="s">
        <v>122</v>
      </c>
      <c r="K175" s="1" t="s">
        <v>6393</v>
      </c>
      <c r="L175" s="1"/>
      <c r="M175" s="21">
        <f t="shared" si="2"/>
        <v>1</v>
      </c>
    </row>
    <row r="176" spans="1:13" ht="20.100000000000001" customHeight="1" x14ac:dyDescent="0.15">
      <c r="A176" s="1" t="s">
        <v>7</v>
      </c>
      <c r="B176" s="1" t="s">
        <v>6385</v>
      </c>
      <c r="C176" s="1" t="s">
        <v>6394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1151</v>
      </c>
      <c r="I176" s="1" t="s">
        <v>1141</v>
      </c>
      <c r="J176" s="1" t="s">
        <v>663</v>
      </c>
      <c r="K176" s="1" t="s">
        <v>6395</v>
      </c>
      <c r="L176" s="1"/>
      <c r="M176" s="21">
        <f t="shared" si="2"/>
        <v>0</v>
      </c>
    </row>
    <row r="177" spans="1:13" ht="20.100000000000001" customHeight="1" x14ac:dyDescent="0.15">
      <c r="A177" s="1" t="s">
        <v>7</v>
      </c>
      <c r="B177" s="1" t="s">
        <v>6385</v>
      </c>
      <c r="C177" s="1" t="s">
        <v>6396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1151</v>
      </c>
      <c r="I177" s="1" t="s">
        <v>1141</v>
      </c>
      <c r="J177" s="1" t="s">
        <v>663</v>
      </c>
      <c r="K177" s="1" t="s">
        <v>6397</v>
      </c>
      <c r="L177" s="1"/>
      <c r="M177" s="21">
        <f t="shared" si="2"/>
        <v>0</v>
      </c>
    </row>
    <row r="178" spans="1:13" ht="20.100000000000001" customHeight="1" x14ac:dyDescent="0.15">
      <c r="A178" s="1" t="s">
        <v>7</v>
      </c>
      <c r="B178" s="1" t="s">
        <v>6385</v>
      </c>
      <c r="C178" s="1" t="s">
        <v>6398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6399</v>
      </c>
      <c r="L178" s="1"/>
      <c r="M178" s="21">
        <f t="shared" si="2"/>
        <v>1</v>
      </c>
    </row>
    <row r="179" spans="1:13" ht="20.100000000000001" customHeight="1" x14ac:dyDescent="0.15">
      <c r="A179" s="1" t="s">
        <v>7</v>
      </c>
      <c r="B179" s="1" t="s">
        <v>6385</v>
      </c>
      <c r="C179" s="1" t="s">
        <v>6400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6401</v>
      </c>
      <c r="L179" s="1"/>
      <c r="M179" s="21">
        <f t="shared" si="2"/>
        <v>1</v>
      </c>
    </row>
    <row r="180" spans="1:13" ht="20.100000000000001" customHeight="1" x14ac:dyDescent="0.15">
      <c r="A180" s="1" t="s">
        <v>7</v>
      </c>
      <c r="B180" s="1" t="s">
        <v>6385</v>
      </c>
      <c r="C180" s="1" t="s">
        <v>6402</v>
      </c>
      <c r="D180" s="1" t="s">
        <v>78</v>
      </c>
      <c r="E180" s="1" t="s">
        <v>51</v>
      </c>
      <c r="F180" s="1" t="s">
        <v>26832</v>
      </c>
      <c r="G180" s="1" t="s">
        <v>82</v>
      </c>
      <c r="H180" s="1" t="s">
        <v>2234</v>
      </c>
      <c r="I180" s="1" t="s">
        <v>84</v>
      </c>
      <c r="J180" s="1" t="s">
        <v>182</v>
      </c>
      <c r="K180" s="1" t="s">
        <v>6403</v>
      </c>
      <c r="L180" s="1"/>
      <c r="M180" s="21">
        <f t="shared" si="2"/>
        <v>0</v>
      </c>
    </row>
    <row r="181" spans="1:13" ht="20.100000000000001" customHeight="1" x14ac:dyDescent="0.15">
      <c r="A181" s="1" t="s">
        <v>7</v>
      </c>
      <c r="B181" s="1" t="s">
        <v>6404</v>
      </c>
      <c r="C181" s="1" t="s">
        <v>6405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84</v>
      </c>
      <c r="J181" s="1" t="s">
        <v>122</v>
      </c>
      <c r="K181" s="1" t="s">
        <v>872</v>
      </c>
      <c r="L181" s="1"/>
      <c r="M181" s="21">
        <f t="shared" si="2"/>
        <v>1</v>
      </c>
    </row>
    <row r="182" spans="1:13" ht="20.100000000000001" customHeight="1" x14ac:dyDescent="0.15">
      <c r="A182" s="1" t="s">
        <v>7</v>
      </c>
      <c r="B182" s="1" t="s">
        <v>6404</v>
      </c>
      <c r="C182" s="1" t="s">
        <v>6406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6407</v>
      </c>
      <c r="L182" s="1"/>
      <c r="M182" s="21">
        <f t="shared" si="2"/>
        <v>1</v>
      </c>
    </row>
    <row r="183" spans="1:13" ht="20.100000000000001" customHeight="1" x14ac:dyDescent="0.15">
      <c r="A183" s="1" t="s">
        <v>7</v>
      </c>
      <c r="B183" s="1" t="s">
        <v>6404</v>
      </c>
      <c r="C183" s="1" t="s">
        <v>6408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207</v>
      </c>
      <c r="I183" s="1" t="s">
        <v>84</v>
      </c>
      <c r="J183" s="1" t="s">
        <v>122</v>
      </c>
      <c r="K183" s="1" t="s">
        <v>6409</v>
      </c>
      <c r="L183" s="1"/>
      <c r="M183" s="21">
        <f t="shared" si="2"/>
        <v>1</v>
      </c>
    </row>
    <row r="184" spans="1:13" ht="20.100000000000001" customHeight="1" x14ac:dyDescent="0.15">
      <c r="A184" s="1" t="s">
        <v>7</v>
      </c>
      <c r="B184" s="1" t="s">
        <v>6404</v>
      </c>
      <c r="C184" s="1" t="s">
        <v>6410</v>
      </c>
      <c r="D184" s="1" t="s">
        <v>50</v>
      </c>
      <c r="E184" s="1" t="s">
        <v>51</v>
      </c>
      <c r="F184" s="1" t="s">
        <v>51</v>
      </c>
      <c r="G184" s="1" t="s">
        <v>82</v>
      </c>
      <c r="H184" s="1" t="s">
        <v>207</v>
      </c>
      <c r="I184" s="1" t="s">
        <v>84</v>
      </c>
      <c r="J184" s="1" t="s">
        <v>122</v>
      </c>
      <c r="K184" s="1" t="s">
        <v>6411</v>
      </c>
      <c r="L184" s="1"/>
      <c r="M184" s="21">
        <f t="shared" si="2"/>
        <v>1</v>
      </c>
    </row>
    <row r="185" spans="1:13" ht="20.100000000000001" customHeight="1" x14ac:dyDescent="0.15">
      <c r="A185" s="1" t="s">
        <v>7</v>
      </c>
      <c r="B185" s="1" t="s">
        <v>6404</v>
      </c>
      <c r="C185" s="1" t="s">
        <v>6412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207</v>
      </c>
      <c r="I185" s="1" t="s">
        <v>84</v>
      </c>
      <c r="J185" s="1" t="s">
        <v>122</v>
      </c>
      <c r="K185" s="1" t="s">
        <v>6413</v>
      </c>
      <c r="L185" s="1"/>
      <c r="M185" s="21">
        <f t="shared" si="2"/>
        <v>1</v>
      </c>
    </row>
    <row r="186" spans="1:13" ht="20.100000000000001" customHeight="1" x14ac:dyDescent="0.15">
      <c r="A186" s="1" t="s">
        <v>7</v>
      </c>
      <c r="B186" s="1" t="s">
        <v>6404</v>
      </c>
      <c r="C186" s="1" t="s">
        <v>6414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84</v>
      </c>
      <c r="J186" s="1" t="s">
        <v>122</v>
      </c>
      <c r="K186" s="1" t="s">
        <v>6415</v>
      </c>
      <c r="L186" s="1"/>
      <c r="M186" s="21">
        <f t="shared" si="2"/>
        <v>1</v>
      </c>
    </row>
    <row r="187" spans="1:13" ht="20.100000000000001" customHeight="1" x14ac:dyDescent="0.15">
      <c r="A187" s="1" t="s">
        <v>7</v>
      </c>
      <c r="B187" s="1" t="s">
        <v>6404</v>
      </c>
      <c r="C187" s="1" t="s">
        <v>6416</v>
      </c>
      <c r="D187" s="1" t="s">
        <v>50</v>
      </c>
      <c r="E187" s="1" t="s">
        <v>51</v>
      </c>
      <c r="F187" s="1" t="s">
        <v>26832</v>
      </c>
      <c r="G187" s="1" t="s">
        <v>82</v>
      </c>
      <c r="H187" s="1" t="s">
        <v>2140</v>
      </c>
      <c r="I187" s="1" t="s">
        <v>84</v>
      </c>
      <c r="J187" s="1" t="s">
        <v>2362</v>
      </c>
      <c r="K187" s="1" t="s">
        <v>6417</v>
      </c>
      <c r="L187" s="1"/>
      <c r="M187" s="21">
        <f t="shared" si="2"/>
        <v>0</v>
      </c>
    </row>
    <row r="188" spans="1:13" ht="20.100000000000001" customHeight="1" x14ac:dyDescent="0.15">
      <c r="A188" s="1" t="s">
        <v>7</v>
      </c>
      <c r="B188" s="1" t="s">
        <v>6404</v>
      </c>
      <c r="C188" s="1" t="s">
        <v>6418</v>
      </c>
      <c r="D188" s="1" t="s">
        <v>50</v>
      </c>
      <c r="E188" s="1" t="s">
        <v>51</v>
      </c>
      <c r="F188" s="1" t="s">
        <v>51</v>
      </c>
      <c r="G188" s="1" t="s">
        <v>82</v>
      </c>
      <c r="H188" s="1" t="s">
        <v>207</v>
      </c>
      <c r="I188" s="1" t="s">
        <v>84</v>
      </c>
      <c r="J188" s="1" t="s">
        <v>122</v>
      </c>
      <c r="K188" s="1" t="s">
        <v>6419</v>
      </c>
      <c r="L188" s="1"/>
      <c r="M188" s="21">
        <f t="shared" si="2"/>
        <v>1</v>
      </c>
    </row>
    <row r="189" spans="1:13" ht="20.100000000000001" customHeight="1" x14ac:dyDescent="0.15">
      <c r="A189" s="1" t="s">
        <v>7</v>
      </c>
      <c r="B189" s="1" t="s">
        <v>6404</v>
      </c>
      <c r="C189" s="1" t="s">
        <v>6420</v>
      </c>
      <c r="D189" s="1" t="s">
        <v>50</v>
      </c>
      <c r="E189" s="1" t="s">
        <v>51</v>
      </c>
      <c r="F189" s="1" t="s">
        <v>51</v>
      </c>
      <c r="G189" s="1" t="s">
        <v>82</v>
      </c>
      <c r="H189" s="1" t="s">
        <v>207</v>
      </c>
      <c r="I189" s="1" t="s">
        <v>84</v>
      </c>
      <c r="J189" s="1" t="s">
        <v>122</v>
      </c>
      <c r="K189" s="1" t="s">
        <v>6421</v>
      </c>
      <c r="L189" s="1"/>
      <c r="M189" s="21">
        <f t="shared" si="2"/>
        <v>1</v>
      </c>
    </row>
    <row r="190" spans="1:13" ht="20.100000000000001" customHeight="1" x14ac:dyDescent="0.15">
      <c r="A190" s="1" t="s">
        <v>7</v>
      </c>
      <c r="B190" s="1" t="s">
        <v>6404</v>
      </c>
      <c r="C190" s="1" t="s">
        <v>6422</v>
      </c>
      <c r="D190" s="1" t="s">
        <v>50</v>
      </c>
      <c r="E190" s="1" t="s">
        <v>51</v>
      </c>
      <c r="F190" s="1" t="s">
        <v>51</v>
      </c>
      <c r="G190" s="1" t="s">
        <v>82</v>
      </c>
      <c r="H190" s="1" t="s">
        <v>207</v>
      </c>
      <c r="I190" s="1" t="s">
        <v>84</v>
      </c>
      <c r="J190" s="1" t="s">
        <v>122</v>
      </c>
      <c r="K190" s="1" t="s">
        <v>6423</v>
      </c>
      <c r="L190" s="1"/>
      <c r="M190" s="21">
        <f t="shared" si="2"/>
        <v>1</v>
      </c>
    </row>
    <row r="191" spans="1:13" ht="20.100000000000001" customHeight="1" x14ac:dyDescent="0.15">
      <c r="A191" s="1" t="s">
        <v>7</v>
      </c>
      <c r="B191" s="1" t="s">
        <v>6404</v>
      </c>
      <c r="C191" s="1" t="s">
        <v>6424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6425</v>
      </c>
      <c r="L191" s="1"/>
      <c r="M191" s="21">
        <f t="shared" si="2"/>
        <v>1</v>
      </c>
    </row>
    <row r="192" spans="1:13" ht="20.100000000000001" customHeight="1" x14ac:dyDescent="0.15">
      <c r="A192" s="1" t="s">
        <v>7</v>
      </c>
      <c r="B192" s="1" t="s">
        <v>6404</v>
      </c>
      <c r="C192" s="1" t="s">
        <v>6426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2140</v>
      </c>
      <c r="I192" s="1" t="s">
        <v>84</v>
      </c>
      <c r="J192" s="1" t="s">
        <v>2362</v>
      </c>
      <c r="K192" s="1" t="s">
        <v>6427</v>
      </c>
      <c r="L192" s="1"/>
      <c r="M192" s="21">
        <f t="shared" si="2"/>
        <v>0</v>
      </c>
    </row>
    <row r="193" spans="1:13" ht="20.100000000000001" customHeight="1" x14ac:dyDescent="0.15">
      <c r="A193" s="1" t="s">
        <v>7</v>
      </c>
      <c r="B193" s="1" t="s">
        <v>6404</v>
      </c>
      <c r="C193" s="1" t="s">
        <v>6428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2140</v>
      </c>
      <c r="I193" s="1" t="s">
        <v>84</v>
      </c>
      <c r="J193" s="1" t="s">
        <v>2362</v>
      </c>
      <c r="K193" s="1" t="s">
        <v>6429</v>
      </c>
      <c r="L193" s="1"/>
      <c r="M193" s="21">
        <f t="shared" si="2"/>
        <v>0</v>
      </c>
    </row>
    <row r="194" spans="1:13" ht="20.100000000000001" customHeight="1" x14ac:dyDescent="0.15">
      <c r="A194" s="1" t="s">
        <v>7</v>
      </c>
      <c r="B194" s="1" t="s">
        <v>6430</v>
      </c>
      <c r="C194" s="1" t="s">
        <v>6431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1141</v>
      </c>
      <c r="J194" s="1" t="s">
        <v>96</v>
      </c>
      <c r="K194" s="1" t="s">
        <v>6432</v>
      </c>
      <c r="L194" s="1"/>
      <c r="M194" s="21">
        <f t="shared" si="2"/>
        <v>1</v>
      </c>
    </row>
    <row r="195" spans="1:13" ht="20.100000000000001" customHeight="1" x14ac:dyDescent="0.15">
      <c r="A195" s="1" t="s">
        <v>7</v>
      </c>
      <c r="B195" s="1" t="s">
        <v>6430</v>
      </c>
      <c r="C195" s="1" t="s">
        <v>6433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1141</v>
      </c>
      <c r="J195" s="1" t="s">
        <v>96</v>
      </c>
      <c r="K195" s="1" t="s">
        <v>6434</v>
      </c>
      <c r="L195" s="1"/>
      <c r="M195" s="21">
        <f t="shared" si="2"/>
        <v>1</v>
      </c>
    </row>
    <row r="196" spans="1:13" ht="20.100000000000001" customHeight="1" x14ac:dyDescent="0.15">
      <c r="A196" s="1" t="s">
        <v>7</v>
      </c>
      <c r="B196" s="1" t="s">
        <v>6430</v>
      </c>
      <c r="C196" s="1" t="s">
        <v>6435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1141</v>
      </c>
      <c r="J196" s="1" t="s">
        <v>96</v>
      </c>
      <c r="K196" s="1" t="s">
        <v>6436</v>
      </c>
      <c r="L196" s="1"/>
      <c r="M196" s="21">
        <f t="shared" si="2"/>
        <v>1</v>
      </c>
    </row>
    <row r="197" spans="1:13" ht="20.100000000000001" customHeight="1" x14ac:dyDescent="0.15">
      <c r="A197" s="1" t="s">
        <v>7</v>
      </c>
      <c r="B197" s="1" t="s">
        <v>6430</v>
      </c>
      <c r="C197" s="1" t="s">
        <v>6437</v>
      </c>
      <c r="D197" s="1" t="s">
        <v>78</v>
      </c>
      <c r="E197" s="1" t="s">
        <v>51</v>
      </c>
      <c r="F197" s="1" t="s">
        <v>26832</v>
      </c>
      <c r="G197" s="1" t="s">
        <v>82</v>
      </c>
      <c r="H197" s="1" t="s">
        <v>2234</v>
      </c>
      <c r="I197" s="1" t="s">
        <v>84</v>
      </c>
      <c r="J197" s="1" t="s">
        <v>182</v>
      </c>
      <c r="K197" s="1" t="s">
        <v>6438</v>
      </c>
      <c r="L197" s="1"/>
      <c r="M197" s="21">
        <f t="shared" si="2"/>
        <v>0</v>
      </c>
    </row>
    <row r="198" spans="1:13" ht="20.100000000000001" customHeight="1" x14ac:dyDescent="0.15">
      <c r="A198" s="1" t="s">
        <v>7</v>
      </c>
      <c r="B198" s="1" t="s">
        <v>6430</v>
      </c>
      <c r="C198" s="1" t="s">
        <v>6439</v>
      </c>
      <c r="D198" s="1" t="s">
        <v>78</v>
      </c>
      <c r="E198" s="1" t="s">
        <v>51</v>
      </c>
      <c r="F198" s="1" t="s">
        <v>26832</v>
      </c>
      <c r="G198" s="1" t="s">
        <v>82</v>
      </c>
      <c r="H198" s="1" t="s">
        <v>2234</v>
      </c>
      <c r="I198" s="1" t="s">
        <v>84</v>
      </c>
      <c r="J198" s="1" t="s">
        <v>182</v>
      </c>
      <c r="K198" s="1" t="s">
        <v>6440</v>
      </c>
      <c r="L198" s="1"/>
      <c r="M198" s="21">
        <f t="shared" si="2"/>
        <v>0</v>
      </c>
    </row>
    <row r="199" spans="1:13" ht="20.100000000000001" customHeight="1" x14ac:dyDescent="0.15">
      <c r="A199" s="1" t="s">
        <v>7</v>
      </c>
      <c r="B199" s="1" t="s">
        <v>6430</v>
      </c>
      <c r="C199" s="1" t="s">
        <v>6441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1141</v>
      </c>
      <c r="J199" s="1" t="s">
        <v>96</v>
      </c>
      <c r="K199" s="1" t="s">
        <v>6442</v>
      </c>
      <c r="L199" s="1"/>
      <c r="M199" s="21">
        <f t="shared" si="2"/>
        <v>1</v>
      </c>
    </row>
    <row r="200" spans="1:13" ht="20.100000000000001" customHeight="1" x14ac:dyDescent="0.15">
      <c r="A200" s="1" t="s">
        <v>7</v>
      </c>
      <c r="B200" s="1" t="s">
        <v>6430</v>
      </c>
      <c r="C200" s="1" t="s">
        <v>6443</v>
      </c>
      <c r="D200" s="1" t="s">
        <v>78</v>
      </c>
      <c r="E200" s="1" t="s">
        <v>51</v>
      </c>
      <c r="F200" s="1" t="s">
        <v>26832</v>
      </c>
      <c r="G200" s="1" t="s">
        <v>82</v>
      </c>
      <c r="H200" s="1" t="s">
        <v>2234</v>
      </c>
      <c r="I200" s="1" t="s">
        <v>84</v>
      </c>
      <c r="J200" s="1" t="s">
        <v>182</v>
      </c>
      <c r="K200" s="1" t="s">
        <v>6444</v>
      </c>
      <c r="L200" s="1"/>
      <c r="M200" s="21">
        <f t="shared" si="2"/>
        <v>0</v>
      </c>
    </row>
    <row r="201" spans="1:13" ht="20.100000000000001" customHeight="1" x14ac:dyDescent="0.15">
      <c r="A201" s="1" t="s">
        <v>7</v>
      </c>
      <c r="B201" s="1" t="s">
        <v>6430</v>
      </c>
      <c r="C201" s="1" t="s">
        <v>6445</v>
      </c>
      <c r="D201" s="1" t="s">
        <v>78</v>
      </c>
      <c r="E201" s="1" t="s">
        <v>51</v>
      </c>
      <c r="F201" s="1" t="s">
        <v>26832</v>
      </c>
      <c r="G201" s="1" t="s">
        <v>82</v>
      </c>
      <c r="H201" s="1" t="s">
        <v>2234</v>
      </c>
      <c r="I201" s="1" t="s">
        <v>84</v>
      </c>
      <c r="J201" s="1" t="s">
        <v>182</v>
      </c>
      <c r="K201" s="1" t="s">
        <v>6446</v>
      </c>
      <c r="L201" s="1"/>
      <c r="M201" s="21">
        <f t="shared" ref="M201:M264" si="3">IF(F201="○",1,0)</f>
        <v>0</v>
      </c>
    </row>
    <row r="202" spans="1:13" ht="20.100000000000001" customHeight="1" x14ac:dyDescent="0.15">
      <c r="A202" s="1" t="s">
        <v>7</v>
      </c>
      <c r="B202" s="1" t="s">
        <v>6430</v>
      </c>
      <c r="C202" s="1" t="s">
        <v>6447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1141</v>
      </c>
      <c r="J202" s="1" t="s">
        <v>96</v>
      </c>
      <c r="K202" s="1" t="s">
        <v>6448</v>
      </c>
      <c r="L202" s="1"/>
      <c r="M202" s="21">
        <f t="shared" si="3"/>
        <v>1</v>
      </c>
    </row>
    <row r="203" spans="1:13" ht="20.100000000000001" customHeight="1" x14ac:dyDescent="0.15">
      <c r="A203" s="1" t="s">
        <v>7</v>
      </c>
      <c r="B203" s="1" t="s">
        <v>6430</v>
      </c>
      <c r="C203" s="1" t="s">
        <v>6449</v>
      </c>
      <c r="D203" s="1" t="s">
        <v>78</v>
      </c>
      <c r="E203" s="1" t="s">
        <v>51</v>
      </c>
      <c r="F203" s="1" t="s">
        <v>26832</v>
      </c>
      <c r="G203" s="1" t="s">
        <v>82</v>
      </c>
      <c r="H203" s="1" t="s">
        <v>2234</v>
      </c>
      <c r="I203" s="1" t="s">
        <v>84</v>
      </c>
      <c r="J203" s="1" t="s">
        <v>182</v>
      </c>
      <c r="K203" s="1" t="s">
        <v>6450</v>
      </c>
      <c r="L203" s="1"/>
      <c r="M203" s="21">
        <f t="shared" si="3"/>
        <v>0</v>
      </c>
    </row>
    <row r="204" spans="1:13" ht="20.100000000000001" customHeight="1" x14ac:dyDescent="0.15">
      <c r="A204" s="1" t="s">
        <v>7</v>
      </c>
      <c r="B204" s="1" t="s">
        <v>6430</v>
      </c>
      <c r="C204" s="1" t="s">
        <v>6451</v>
      </c>
      <c r="D204" s="1" t="s">
        <v>78</v>
      </c>
      <c r="E204" s="1" t="s">
        <v>51</v>
      </c>
      <c r="F204" s="1" t="s">
        <v>26832</v>
      </c>
      <c r="G204" s="1" t="s">
        <v>82</v>
      </c>
      <c r="H204" s="1" t="s">
        <v>2234</v>
      </c>
      <c r="I204" s="1" t="s">
        <v>84</v>
      </c>
      <c r="J204" s="1" t="s">
        <v>182</v>
      </c>
      <c r="K204" s="1" t="s">
        <v>6452</v>
      </c>
      <c r="L204" s="1"/>
      <c r="M204" s="21">
        <f t="shared" si="3"/>
        <v>0</v>
      </c>
    </row>
    <row r="205" spans="1:13" ht="20.100000000000001" customHeight="1" x14ac:dyDescent="0.15">
      <c r="A205" s="1" t="s">
        <v>7</v>
      </c>
      <c r="B205" s="1" t="s">
        <v>6430</v>
      </c>
      <c r="C205" s="1" t="s">
        <v>6453</v>
      </c>
      <c r="D205" s="1" t="s">
        <v>78</v>
      </c>
      <c r="E205" s="1" t="s">
        <v>51</v>
      </c>
      <c r="F205" s="1" t="s">
        <v>26832</v>
      </c>
      <c r="G205" s="1" t="s">
        <v>82</v>
      </c>
      <c r="H205" s="1" t="s">
        <v>2234</v>
      </c>
      <c r="I205" s="1" t="s">
        <v>84</v>
      </c>
      <c r="J205" s="1" t="s">
        <v>182</v>
      </c>
      <c r="K205" s="1" t="s">
        <v>6454</v>
      </c>
      <c r="L205" s="1"/>
      <c r="M205" s="21">
        <f t="shared" si="3"/>
        <v>0</v>
      </c>
    </row>
    <row r="206" spans="1:13" ht="20.100000000000001" customHeight="1" x14ac:dyDescent="0.15">
      <c r="A206" s="1" t="s">
        <v>7</v>
      </c>
      <c r="B206" s="1" t="s">
        <v>6430</v>
      </c>
      <c r="C206" s="1" t="s">
        <v>6455</v>
      </c>
      <c r="D206" s="1" t="s">
        <v>78</v>
      </c>
      <c r="E206" s="1" t="s">
        <v>51</v>
      </c>
      <c r="F206" s="1" t="s">
        <v>26832</v>
      </c>
      <c r="G206" s="1" t="s">
        <v>82</v>
      </c>
      <c r="H206" s="1" t="s">
        <v>2038</v>
      </c>
      <c r="I206" s="1" t="s">
        <v>84</v>
      </c>
      <c r="J206" s="1" t="s">
        <v>2039</v>
      </c>
      <c r="K206" s="1" t="s">
        <v>6456</v>
      </c>
      <c r="L206" s="1"/>
      <c r="M206" s="21">
        <f t="shared" si="3"/>
        <v>0</v>
      </c>
    </row>
    <row r="207" spans="1:13" ht="20.100000000000001" customHeight="1" x14ac:dyDescent="0.15">
      <c r="A207" s="1" t="s">
        <v>7</v>
      </c>
      <c r="B207" s="1" t="s">
        <v>6430</v>
      </c>
      <c r="C207" s="1" t="s">
        <v>6457</v>
      </c>
      <c r="D207" s="1" t="s">
        <v>78</v>
      </c>
      <c r="E207" s="1" t="s">
        <v>51</v>
      </c>
      <c r="F207" s="1" t="s">
        <v>26832</v>
      </c>
      <c r="G207" s="1" t="s">
        <v>82</v>
      </c>
      <c r="H207" s="1" t="s">
        <v>2038</v>
      </c>
      <c r="I207" s="1" t="s">
        <v>84</v>
      </c>
      <c r="J207" s="1" t="s">
        <v>2039</v>
      </c>
      <c r="K207" s="1" t="s">
        <v>6458</v>
      </c>
      <c r="L207" s="1"/>
      <c r="M207" s="21">
        <f t="shared" si="3"/>
        <v>0</v>
      </c>
    </row>
    <row r="208" spans="1:13" ht="20.100000000000001" customHeight="1" x14ac:dyDescent="0.15">
      <c r="A208" s="1" t="s">
        <v>7</v>
      </c>
      <c r="B208" s="1" t="s">
        <v>6430</v>
      </c>
      <c r="C208" s="1" t="s">
        <v>6459</v>
      </c>
      <c r="D208" s="1" t="s">
        <v>78</v>
      </c>
      <c r="E208" s="1" t="s">
        <v>51</v>
      </c>
      <c r="F208" s="1" t="s">
        <v>26832</v>
      </c>
      <c r="G208" s="1" t="s">
        <v>82</v>
      </c>
      <c r="H208" s="1" t="s">
        <v>2038</v>
      </c>
      <c r="I208" s="1" t="s">
        <v>84</v>
      </c>
      <c r="J208" s="1" t="s">
        <v>2039</v>
      </c>
      <c r="K208" s="1" t="s">
        <v>6460</v>
      </c>
      <c r="L208" s="1"/>
      <c r="M208" s="21">
        <f t="shared" si="3"/>
        <v>0</v>
      </c>
    </row>
    <row r="209" spans="1:13" ht="20.100000000000001" customHeight="1" x14ac:dyDescent="0.15">
      <c r="A209" s="1" t="s">
        <v>7</v>
      </c>
      <c r="B209" s="1" t="s">
        <v>6430</v>
      </c>
      <c r="C209" s="1" t="s">
        <v>6461</v>
      </c>
      <c r="D209" s="1" t="s">
        <v>78</v>
      </c>
      <c r="E209" s="1" t="s">
        <v>51</v>
      </c>
      <c r="F209" s="1" t="s">
        <v>26832</v>
      </c>
      <c r="G209" s="1" t="s">
        <v>82</v>
      </c>
      <c r="H209" s="1" t="s">
        <v>180</v>
      </c>
      <c r="I209" s="1" t="s">
        <v>447</v>
      </c>
      <c r="J209" s="1" t="s">
        <v>730</v>
      </c>
      <c r="K209" s="1" t="s">
        <v>6462</v>
      </c>
      <c r="L209" s="1"/>
      <c r="M209" s="21">
        <f t="shared" si="3"/>
        <v>0</v>
      </c>
    </row>
    <row r="210" spans="1:13" ht="20.100000000000001" customHeight="1" x14ac:dyDescent="0.15">
      <c r="A210" s="1" t="s">
        <v>7</v>
      </c>
      <c r="B210" s="1" t="s">
        <v>6463</v>
      </c>
      <c r="C210" s="1" t="s">
        <v>6464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1141</v>
      </c>
      <c r="J210" s="1" t="s">
        <v>96</v>
      </c>
      <c r="K210" s="1" t="s">
        <v>6465</v>
      </c>
      <c r="L210" s="1"/>
      <c r="M210" s="21">
        <f t="shared" si="3"/>
        <v>1</v>
      </c>
    </row>
    <row r="211" spans="1:13" ht="20.100000000000001" customHeight="1" x14ac:dyDescent="0.15">
      <c r="A211" s="1" t="s">
        <v>7</v>
      </c>
      <c r="B211" s="1" t="s">
        <v>6463</v>
      </c>
      <c r="C211" s="1" t="s">
        <v>6466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1141</v>
      </c>
      <c r="J211" s="1" t="s">
        <v>96</v>
      </c>
      <c r="K211" s="1" t="s">
        <v>6467</v>
      </c>
      <c r="L211" s="1"/>
      <c r="M211" s="21">
        <f t="shared" si="3"/>
        <v>1</v>
      </c>
    </row>
    <row r="212" spans="1:13" ht="20.100000000000001" customHeight="1" x14ac:dyDescent="0.15">
      <c r="A212" s="1" t="s">
        <v>7</v>
      </c>
      <c r="B212" s="1" t="s">
        <v>6463</v>
      </c>
      <c r="C212" s="1" t="s">
        <v>6468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1141</v>
      </c>
      <c r="J212" s="1" t="s">
        <v>96</v>
      </c>
      <c r="K212" s="1" t="s">
        <v>6469</v>
      </c>
      <c r="L212" s="1"/>
      <c r="M212" s="21">
        <f t="shared" si="3"/>
        <v>1</v>
      </c>
    </row>
    <row r="213" spans="1:13" ht="20.100000000000001" customHeight="1" x14ac:dyDescent="0.15">
      <c r="A213" s="1" t="s">
        <v>7</v>
      </c>
      <c r="B213" s="1" t="s">
        <v>6463</v>
      </c>
      <c r="C213" s="1" t="s">
        <v>6470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6471</v>
      </c>
      <c r="L213" s="1"/>
      <c r="M213" s="21">
        <f t="shared" si="3"/>
        <v>1</v>
      </c>
    </row>
    <row r="214" spans="1:13" ht="20.100000000000001" customHeight="1" x14ac:dyDescent="0.15">
      <c r="A214" s="1" t="s">
        <v>7</v>
      </c>
      <c r="B214" s="1" t="s">
        <v>6463</v>
      </c>
      <c r="C214" s="1" t="s">
        <v>6472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6473</v>
      </c>
      <c r="L214" s="1"/>
      <c r="M214" s="21">
        <f t="shared" si="3"/>
        <v>1</v>
      </c>
    </row>
    <row r="215" spans="1:13" ht="20.100000000000001" customHeight="1" x14ac:dyDescent="0.15">
      <c r="A215" s="1" t="s">
        <v>7</v>
      </c>
      <c r="B215" s="1" t="s">
        <v>6463</v>
      </c>
      <c r="C215" s="1" t="s">
        <v>6474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6475</v>
      </c>
      <c r="L215" s="1"/>
      <c r="M215" s="21">
        <f t="shared" si="3"/>
        <v>1</v>
      </c>
    </row>
    <row r="216" spans="1:13" ht="20.100000000000001" customHeight="1" x14ac:dyDescent="0.15">
      <c r="A216" s="1" t="s">
        <v>7</v>
      </c>
      <c r="B216" s="1" t="s">
        <v>6463</v>
      </c>
      <c r="C216" s="1" t="s">
        <v>6476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6477</v>
      </c>
      <c r="L216" s="1"/>
      <c r="M216" s="21">
        <f t="shared" si="3"/>
        <v>1</v>
      </c>
    </row>
    <row r="217" spans="1:13" ht="20.100000000000001" customHeight="1" x14ac:dyDescent="0.15">
      <c r="A217" s="1" t="s">
        <v>7</v>
      </c>
      <c r="B217" s="1" t="s">
        <v>6478</v>
      </c>
      <c r="C217" s="1" t="s">
        <v>6479</v>
      </c>
      <c r="D217" s="1" t="s">
        <v>78</v>
      </c>
      <c r="E217" s="1" t="s">
        <v>51</v>
      </c>
      <c r="F217" s="1" t="s">
        <v>179</v>
      </c>
      <c r="G217" s="1" t="s">
        <v>82</v>
      </c>
      <c r="H217" s="1" t="s">
        <v>2234</v>
      </c>
      <c r="I217" s="1" t="s">
        <v>84</v>
      </c>
      <c r="J217" s="1" t="s">
        <v>182</v>
      </c>
      <c r="K217" s="1" t="s">
        <v>6480</v>
      </c>
      <c r="L217" s="1"/>
      <c r="M217" s="21">
        <f t="shared" si="3"/>
        <v>0</v>
      </c>
    </row>
    <row r="218" spans="1:13" ht="20.100000000000001" customHeight="1" x14ac:dyDescent="0.15">
      <c r="A218" s="1" t="s">
        <v>7</v>
      </c>
      <c r="B218" s="1" t="s">
        <v>6478</v>
      </c>
      <c r="C218" s="1" t="s">
        <v>6481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6482</v>
      </c>
      <c r="L218" s="1"/>
      <c r="M218" s="21">
        <f t="shared" si="3"/>
        <v>1</v>
      </c>
    </row>
    <row r="219" spans="1:13" ht="20.100000000000001" customHeight="1" x14ac:dyDescent="0.15">
      <c r="A219" s="1" t="s">
        <v>7</v>
      </c>
      <c r="B219" s="1" t="s">
        <v>6478</v>
      </c>
      <c r="C219" s="1" t="s">
        <v>6483</v>
      </c>
      <c r="D219" s="1" t="s">
        <v>78</v>
      </c>
      <c r="E219" s="1" t="s">
        <v>51</v>
      </c>
      <c r="F219" s="1" t="s">
        <v>26832</v>
      </c>
      <c r="G219" s="1" t="s">
        <v>82</v>
      </c>
      <c r="H219" s="1" t="s">
        <v>2234</v>
      </c>
      <c r="I219" s="1" t="s">
        <v>84</v>
      </c>
      <c r="J219" s="1" t="s">
        <v>182</v>
      </c>
      <c r="K219" s="1" t="s">
        <v>6484</v>
      </c>
      <c r="L219" s="1"/>
      <c r="M219" s="21">
        <f t="shared" si="3"/>
        <v>0</v>
      </c>
    </row>
    <row r="220" spans="1:13" ht="20.100000000000001" customHeight="1" x14ac:dyDescent="0.15">
      <c r="A220" s="1" t="s">
        <v>7</v>
      </c>
      <c r="B220" s="1" t="s">
        <v>6478</v>
      </c>
      <c r="C220" s="1" t="s">
        <v>6485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1141</v>
      </c>
      <c r="J220" s="1" t="s">
        <v>96</v>
      </c>
      <c r="K220" s="1" t="s">
        <v>6486</v>
      </c>
      <c r="L220" s="1"/>
      <c r="M220" s="21">
        <f t="shared" si="3"/>
        <v>1</v>
      </c>
    </row>
    <row r="221" spans="1:13" ht="20.100000000000001" customHeight="1" x14ac:dyDescent="0.15">
      <c r="A221" s="1" t="s">
        <v>7</v>
      </c>
      <c r="B221" s="1" t="s">
        <v>6478</v>
      </c>
      <c r="C221" s="1" t="s">
        <v>6487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1141</v>
      </c>
      <c r="J221" s="1" t="s">
        <v>96</v>
      </c>
      <c r="K221" s="1" t="s">
        <v>6488</v>
      </c>
      <c r="L221" s="1"/>
      <c r="M221" s="21">
        <f t="shared" si="3"/>
        <v>1</v>
      </c>
    </row>
    <row r="222" spans="1:13" ht="20.100000000000001" customHeight="1" x14ac:dyDescent="0.15">
      <c r="A222" s="1" t="s">
        <v>7</v>
      </c>
      <c r="B222" s="1" t="s">
        <v>6478</v>
      </c>
      <c r="C222" s="1" t="s">
        <v>6489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1141</v>
      </c>
      <c r="J222" s="1" t="s">
        <v>96</v>
      </c>
      <c r="K222" s="1" t="s">
        <v>6490</v>
      </c>
      <c r="L222" s="1"/>
      <c r="M222" s="21">
        <f t="shared" si="3"/>
        <v>1</v>
      </c>
    </row>
    <row r="223" spans="1:13" ht="20.100000000000001" customHeight="1" x14ac:dyDescent="0.15">
      <c r="A223" s="1" t="s">
        <v>7</v>
      </c>
      <c r="B223" s="1" t="s">
        <v>6478</v>
      </c>
      <c r="C223" s="1" t="s">
        <v>6491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1141</v>
      </c>
      <c r="J223" s="1" t="s">
        <v>96</v>
      </c>
      <c r="K223" s="1" t="s">
        <v>6492</v>
      </c>
      <c r="L223" s="1"/>
      <c r="M223" s="21">
        <f t="shared" si="3"/>
        <v>1</v>
      </c>
    </row>
    <row r="224" spans="1:13" ht="20.100000000000001" customHeight="1" x14ac:dyDescent="0.15">
      <c r="A224" s="1" t="s">
        <v>7</v>
      </c>
      <c r="B224" s="1" t="s">
        <v>6478</v>
      </c>
      <c r="C224" s="1" t="s">
        <v>6493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1141</v>
      </c>
      <c r="J224" s="1" t="s">
        <v>96</v>
      </c>
      <c r="K224" s="1" t="s">
        <v>6494</v>
      </c>
      <c r="L224" s="1"/>
      <c r="M224" s="21">
        <f t="shared" si="3"/>
        <v>1</v>
      </c>
    </row>
    <row r="225" spans="1:13" ht="20.100000000000001" customHeight="1" x14ac:dyDescent="0.15">
      <c r="A225" s="1" t="s">
        <v>7</v>
      </c>
      <c r="B225" s="1" t="s">
        <v>6478</v>
      </c>
      <c r="C225" s="1" t="s">
        <v>6495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1141</v>
      </c>
      <c r="J225" s="1" t="s">
        <v>96</v>
      </c>
      <c r="K225" s="1" t="s">
        <v>6496</v>
      </c>
      <c r="L225" s="1"/>
      <c r="M225" s="21">
        <f t="shared" si="3"/>
        <v>1</v>
      </c>
    </row>
    <row r="226" spans="1:13" ht="20.100000000000001" customHeight="1" x14ac:dyDescent="0.15">
      <c r="A226" s="1" t="s">
        <v>7</v>
      </c>
      <c r="B226" s="1" t="s">
        <v>6478</v>
      </c>
      <c r="C226" s="1" t="s">
        <v>6497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1141</v>
      </c>
      <c r="J226" s="1" t="s">
        <v>96</v>
      </c>
      <c r="K226" s="1" t="s">
        <v>6498</v>
      </c>
      <c r="L226" s="1"/>
      <c r="M226" s="21">
        <f t="shared" si="3"/>
        <v>1</v>
      </c>
    </row>
    <row r="227" spans="1:13" ht="20.100000000000001" customHeight="1" x14ac:dyDescent="0.15">
      <c r="A227" s="1" t="s">
        <v>7</v>
      </c>
      <c r="B227" s="1" t="s">
        <v>6499</v>
      </c>
      <c r="C227" s="1" t="s">
        <v>6500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739</v>
      </c>
      <c r="I227" s="1" t="s">
        <v>1230</v>
      </c>
      <c r="J227" s="1" t="s">
        <v>122</v>
      </c>
      <c r="K227" s="1" t="s">
        <v>6501</v>
      </c>
      <c r="L227" s="1"/>
      <c r="M227" s="21">
        <f t="shared" si="3"/>
        <v>1</v>
      </c>
    </row>
    <row r="228" spans="1:13" ht="20.100000000000001" customHeight="1" x14ac:dyDescent="0.15">
      <c r="A228" s="1" t="s">
        <v>7</v>
      </c>
      <c r="B228" s="1" t="s">
        <v>6499</v>
      </c>
      <c r="C228" s="1" t="s">
        <v>6502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739</v>
      </c>
      <c r="I228" s="1" t="s">
        <v>1230</v>
      </c>
      <c r="J228" s="1" t="s">
        <v>122</v>
      </c>
      <c r="K228" s="1" t="s">
        <v>6503</v>
      </c>
      <c r="L228" s="1"/>
      <c r="M228" s="21">
        <f t="shared" si="3"/>
        <v>1</v>
      </c>
    </row>
    <row r="229" spans="1:13" ht="20.100000000000001" customHeight="1" x14ac:dyDescent="0.15">
      <c r="A229" s="1" t="s">
        <v>7</v>
      </c>
      <c r="B229" s="1" t="s">
        <v>6499</v>
      </c>
      <c r="C229" s="1" t="s">
        <v>6504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739</v>
      </c>
      <c r="I229" s="1" t="s">
        <v>1230</v>
      </c>
      <c r="J229" s="1" t="s">
        <v>122</v>
      </c>
      <c r="K229" s="1" t="s">
        <v>6505</v>
      </c>
      <c r="L229" s="1"/>
      <c r="M229" s="21">
        <f t="shared" si="3"/>
        <v>1</v>
      </c>
    </row>
    <row r="230" spans="1:13" ht="20.100000000000001" customHeight="1" x14ac:dyDescent="0.15">
      <c r="A230" s="1" t="s">
        <v>7</v>
      </c>
      <c r="B230" s="1" t="s">
        <v>6499</v>
      </c>
      <c r="C230" s="1" t="s">
        <v>6506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739</v>
      </c>
      <c r="I230" s="1" t="s">
        <v>1230</v>
      </c>
      <c r="J230" s="1" t="s">
        <v>122</v>
      </c>
      <c r="K230" s="1" t="s">
        <v>6507</v>
      </c>
      <c r="L230" s="1"/>
      <c r="M230" s="21">
        <f t="shared" si="3"/>
        <v>1</v>
      </c>
    </row>
    <row r="231" spans="1:13" ht="20.100000000000001" customHeight="1" x14ac:dyDescent="0.15">
      <c r="A231" s="1" t="s">
        <v>7</v>
      </c>
      <c r="B231" s="1" t="s">
        <v>3901</v>
      </c>
      <c r="C231" s="1" t="s">
        <v>6508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739</v>
      </c>
      <c r="I231" s="1" t="s">
        <v>1230</v>
      </c>
      <c r="J231" s="1" t="s">
        <v>122</v>
      </c>
      <c r="K231" s="1" t="s">
        <v>6509</v>
      </c>
      <c r="L231" s="1"/>
      <c r="M231" s="21">
        <f t="shared" si="3"/>
        <v>1</v>
      </c>
    </row>
    <row r="232" spans="1:13" ht="20.100000000000001" customHeight="1" x14ac:dyDescent="0.15">
      <c r="A232" s="1" t="s">
        <v>7</v>
      </c>
      <c r="B232" s="1" t="s">
        <v>3901</v>
      </c>
      <c r="C232" s="1" t="s">
        <v>6510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739</v>
      </c>
      <c r="I232" s="1" t="s">
        <v>1230</v>
      </c>
      <c r="J232" s="1" t="s">
        <v>122</v>
      </c>
      <c r="K232" s="1" t="s">
        <v>6511</v>
      </c>
      <c r="L232" s="1"/>
      <c r="M232" s="21">
        <f t="shared" si="3"/>
        <v>1</v>
      </c>
    </row>
    <row r="233" spans="1:13" ht="20.100000000000001" customHeight="1" x14ac:dyDescent="0.15">
      <c r="A233" s="1" t="s">
        <v>7</v>
      </c>
      <c r="B233" s="1" t="s">
        <v>6512</v>
      </c>
      <c r="C233" s="1" t="s">
        <v>6513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1141</v>
      </c>
      <c r="J233" s="1" t="s">
        <v>96</v>
      </c>
      <c r="K233" s="1" t="s">
        <v>6514</v>
      </c>
      <c r="L233" s="1"/>
      <c r="M233" s="21">
        <f t="shared" si="3"/>
        <v>1</v>
      </c>
    </row>
    <row r="234" spans="1:13" ht="20.100000000000001" customHeight="1" x14ac:dyDescent="0.15">
      <c r="A234" s="1" t="s">
        <v>7</v>
      </c>
      <c r="B234" s="1" t="s">
        <v>6512</v>
      </c>
      <c r="C234" s="1" t="s">
        <v>6515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1141</v>
      </c>
      <c r="J234" s="1" t="s">
        <v>96</v>
      </c>
      <c r="K234" s="1" t="s">
        <v>6516</v>
      </c>
      <c r="L234" s="1"/>
      <c r="M234" s="21">
        <f t="shared" si="3"/>
        <v>1</v>
      </c>
    </row>
    <row r="235" spans="1:13" ht="20.100000000000001" customHeight="1" x14ac:dyDescent="0.15">
      <c r="A235" s="1" t="s">
        <v>7</v>
      </c>
      <c r="B235" s="1" t="s">
        <v>6512</v>
      </c>
      <c r="C235" s="1" t="s">
        <v>6517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6518</v>
      </c>
      <c r="L235" s="1"/>
      <c r="M235" s="21">
        <f t="shared" si="3"/>
        <v>1</v>
      </c>
    </row>
    <row r="236" spans="1:13" ht="20.100000000000001" customHeight="1" x14ac:dyDescent="0.15">
      <c r="A236" s="1" t="s">
        <v>7</v>
      </c>
      <c r="B236" s="1" t="s">
        <v>6512</v>
      </c>
      <c r="C236" s="1" t="s">
        <v>6519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6520</v>
      </c>
      <c r="L236" s="1"/>
      <c r="M236" s="21">
        <f t="shared" si="3"/>
        <v>1</v>
      </c>
    </row>
    <row r="237" spans="1:13" ht="20.100000000000001" customHeight="1" x14ac:dyDescent="0.15">
      <c r="A237" s="1" t="s">
        <v>7</v>
      </c>
      <c r="B237" s="1" t="s">
        <v>6512</v>
      </c>
      <c r="C237" s="1" t="s">
        <v>6521</v>
      </c>
      <c r="D237" s="1" t="s">
        <v>78</v>
      </c>
      <c r="E237" s="1" t="s">
        <v>51</v>
      </c>
      <c r="F237" s="1" t="s">
        <v>26832</v>
      </c>
      <c r="G237" s="1" t="s">
        <v>82</v>
      </c>
      <c r="H237" s="1" t="s">
        <v>2234</v>
      </c>
      <c r="I237" s="1" t="s">
        <v>84</v>
      </c>
      <c r="J237" s="1" t="s">
        <v>182</v>
      </c>
      <c r="K237" s="1" t="s">
        <v>6522</v>
      </c>
      <c r="L237" s="1"/>
      <c r="M237" s="21">
        <f t="shared" si="3"/>
        <v>0</v>
      </c>
    </row>
    <row r="238" spans="1:13" ht="20.100000000000001" customHeight="1" x14ac:dyDescent="0.15">
      <c r="A238" s="1" t="s">
        <v>7</v>
      </c>
      <c r="B238" s="1" t="s">
        <v>6512</v>
      </c>
      <c r="C238" s="1" t="s">
        <v>6523</v>
      </c>
      <c r="D238" s="1" t="s">
        <v>78</v>
      </c>
      <c r="E238" s="1" t="s">
        <v>51</v>
      </c>
      <c r="F238" s="1" t="s">
        <v>26832</v>
      </c>
      <c r="G238" s="1" t="s">
        <v>82</v>
      </c>
      <c r="H238" s="1" t="s">
        <v>2234</v>
      </c>
      <c r="I238" s="1" t="s">
        <v>84</v>
      </c>
      <c r="J238" s="1" t="s">
        <v>182</v>
      </c>
      <c r="K238" s="1" t="s">
        <v>6524</v>
      </c>
      <c r="L238" s="1"/>
      <c r="M238" s="21">
        <f t="shared" si="3"/>
        <v>0</v>
      </c>
    </row>
    <row r="239" spans="1:13" ht="20.100000000000001" customHeight="1" x14ac:dyDescent="0.15">
      <c r="A239" s="1" t="s">
        <v>7</v>
      </c>
      <c r="B239" s="1" t="s">
        <v>6512</v>
      </c>
      <c r="C239" s="1" t="s">
        <v>6525</v>
      </c>
      <c r="D239" s="1" t="s">
        <v>78</v>
      </c>
      <c r="E239" s="1" t="s">
        <v>51</v>
      </c>
      <c r="F239" s="1" t="s">
        <v>26832</v>
      </c>
      <c r="G239" s="1" t="s">
        <v>82</v>
      </c>
      <c r="H239" s="1" t="s">
        <v>2234</v>
      </c>
      <c r="I239" s="1" t="s">
        <v>84</v>
      </c>
      <c r="J239" s="1" t="s">
        <v>182</v>
      </c>
      <c r="K239" s="1" t="s">
        <v>6526</v>
      </c>
      <c r="L239" s="1"/>
      <c r="M239" s="21">
        <f t="shared" si="3"/>
        <v>0</v>
      </c>
    </row>
    <row r="240" spans="1:13" ht="20.100000000000001" customHeight="1" x14ac:dyDescent="0.15">
      <c r="A240" s="1" t="s">
        <v>7</v>
      </c>
      <c r="B240" s="1" t="s">
        <v>6512</v>
      </c>
      <c r="C240" s="1" t="s">
        <v>6527</v>
      </c>
      <c r="D240" s="1" t="s">
        <v>78</v>
      </c>
      <c r="E240" s="1" t="s">
        <v>51</v>
      </c>
      <c r="F240" s="1" t="s">
        <v>26832</v>
      </c>
      <c r="G240" s="1" t="s">
        <v>82</v>
      </c>
      <c r="H240" s="1" t="s">
        <v>2234</v>
      </c>
      <c r="I240" s="1" t="s">
        <v>84</v>
      </c>
      <c r="J240" s="1" t="s">
        <v>182</v>
      </c>
      <c r="K240" s="1" t="s">
        <v>6528</v>
      </c>
      <c r="L240" s="1"/>
      <c r="M240" s="21">
        <f t="shared" si="3"/>
        <v>0</v>
      </c>
    </row>
    <row r="241" spans="1:13" ht="20.100000000000001" customHeight="1" x14ac:dyDescent="0.15">
      <c r="A241" s="1" t="s">
        <v>7</v>
      </c>
      <c r="B241" s="1" t="s">
        <v>6512</v>
      </c>
      <c r="C241" s="1" t="s">
        <v>6529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1141</v>
      </c>
      <c r="J241" s="1" t="s">
        <v>96</v>
      </c>
      <c r="K241" s="1" t="s">
        <v>6530</v>
      </c>
      <c r="L241" s="1"/>
      <c r="M241" s="21">
        <f t="shared" si="3"/>
        <v>1</v>
      </c>
    </row>
    <row r="242" spans="1:13" ht="20.100000000000001" customHeight="1" x14ac:dyDescent="0.15">
      <c r="A242" s="1" t="s">
        <v>7</v>
      </c>
      <c r="B242" s="1" t="s">
        <v>6531</v>
      </c>
      <c r="C242" s="1" t="s">
        <v>6532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6533</v>
      </c>
      <c r="L242" s="1"/>
      <c r="M242" s="21">
        <f t="shared" si="3"/>
        <v>1</v>
      </c>
    </row>
    <row r="243" spans="1:13" ht="20.100000000000001" customHeight="1" x14ac:dyDescent="0.15">
      <c r="A243" s="1" t="s">
        <v>7</v>
      </c>
      <c r="B243" s="1" t="s">
        <v>6531</v>
      </c>
      <c r="C243" s="1" t="s">
        <v>6534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6535</v>
      </c>
      <c r="L243" s="1"/>
      <c r="M243" s="21">
        <f t="shared" si="3"/>
        <v>1</v>
      </c>
    </row>
    <row r="244" spans="1:13" ht="20.100000000000001" customHeight="1" x14ac:dyDescent="0.15">
      <c r="A244" s="1" t="s">
        <v>7</v>
      </c>
      <c r="B244" s="1" t="s">
        <v>6531</v>
      </c>
      <c r="C244" s="1" t="s">
        <v>6536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6537</v>
      </c>
      <c r="L244" s="1"/>
      <c r="M244" s="21">
        <f t="shared" si="3"/>
        <v>1</v>
      </c>
    </row>
    <row r="245" spans="1:13" ht="20.100000000000001" customHeight="1" x14ac:dyDescent="0.15">
      <c r="A245" s="1" t="s">
        <v>7</v>
      </c>
      <c r="B245" s="1" t="s">
        <v>6531</v>
      </c>
      <c r="C245" s="1" t="s">
        <v>6538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6539</v>
      </c>
      <c r="L245" s="1"/>
      <c r="M245" s="21">
        <f t="shared" si="3"/>
        <v>1</v>
      </c>
    </row>
    <row r="246" spans="1:13" ht="20.100000000000001" customHeight="1" x14ac:dyDescent="0.15">
      <c r="A246" s="1" t="s">
        <v>7</v>
      </c>
      <c r="B246" s="1" t="s">
        <v>6531</v>
      </c>
      <c r="C246" s="1" t="s">
        <v>6540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6541</v>
      </c>
      <c r="L246" s="1"/>
      <c r="M246" s="21">
        <f t="shared" si="3"/>
        <v>1</v>
      </c>
    </row>
    <row r="247" spans="1:13" ht="20.100000000000001" customHeight="1" x14ac:dyDescent="0.15">
      <c r="A247" s="1" t="s">
        <v>7</v>
      </c>
      <c r="B247" s="1" t="s">
        <v>6531</v>
      </c>
      <c r="C247" s="1" t="s">
        <v>6542</v>
      </c>
      <c r="D247" s="1" t="s">
        <v>50</v>
      </c>
      <c r="E247" s="1" t="s">
        <v>51</v>
      </c>
      <c r="F247" s="1" t="s">
        <v>179</v>
      </c>
      <c r="G247" s="1" t="s">
        <v>82</v>
      </c>
      <c r="H247" s="1" t="s">
        <v>2038</v>
      </c>
      <c r="I247" s="1" t="s">
        <v>84</v>
      </c>
      <c r="J247" s="1" t="s">
        <v>2039</v>
      </c>
      <c r="K247" s="1" t="s">
        <v>6543</v>
      </c>
      <c r="L247" s="1"/>
      <c r="M247" s="21">
        <f t="shared" si="3"/>
        <v>0</v>
      </c>
    </row>
    <row r="248" spans="1:13" ht="20.100000000000001" customHeight="1" x14ac:dyDescent="0.15">
      <c r="A248" s="1" t="s">
        <v>7</v>
      </c>
      <c r="B248" s="1" t="s">
        <v>6531</v>
      </c>
      <c r="C248" s="1" t="s">
        <v>6544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6545</v>
      </c>
      <c r="L248" s="1"/>
      <c r="M248" s="21">
        <f t="shared" si="3"/>
        <v>1</v>
      </c>
    </row>
    <row r="249" spans="1:13" ht="20.100000000000001" customHeight="1" x14ac:dyDescent="0.15">
      <c r="A249" s="1" t="s">
        <v>7</v>
      </c>
      <c r="B249" s="1" t="s">
        <v>6531</v>
      </c>
      <c r="C249" s="1" t="s">
        <v>6546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6547</v>
      </c>
      <c r="L249" s="1"/>
      <c r="M249" s="21">
        <f t="shared" si="3"/>
        <v>1</v>
      </c>
    </row>
    <row r="250" spans="1:13" ht="20.100000000000001" customHeight="1" x14ac:dyDescent="0.15">
      <c r="A250" s="1" t="s">
        <v>7</v>
      </c>
      <c r="B250" s="1" t="s">
        <v>6531</v>
      </c>
      <c r="C250" s="1" t="s">
        <v>6548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6549</v>
      </c>
      <c r="L250" s="1"/>
      <c r="M250" s="21">
        <f t="shared" si="3"/>
        <v>1</v>
      </c>
    </row>
    <row r="251" spans="1:13" ht="20.100000000000001" customHeight="1" x14ac:dyDescent="0.15">
      <c r="A251" s="1" t="s">
        <v>7</v>
      </c>
      <c r="B251" s="1" t="s">
        <v>6531</v>
      </c>
      <c r="C251" s="1" t="s">
        <v>6550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6551</v>
      </c>
      <c r="L251" s="1"/>
      <c r="M251" s="21">
        <f t="shared" si="3"/>
        <v>1</v>
      </c>
    </row>
    <row r="252" spans="1:13" ht="20.100000000000001" customHeight="1" x14ac:dyDescent="0.15">
      <c r="A252" s="1" t="s">
        <v>7</v>
      </c>
      <c r="B252" s="1" t="s">
        <v>6531</v>
      </c>
      <c r="C252" s="1" t="s">
        <v>6552</v>
      </c>
      <c r="D252" s="1" t="s">
        <v>78</v>
      </c>
      <c r="E252" s="1" t="s">
        <v>51</v>
      </c>
      <c r="F252" s="1" t="s">
        <v>179</v>
      </c>
      <c r="G252" s="1" t="s">
        <v>82</v>
      </c>
      <c r="H252" s="1" t="s">
        <v>129</v>
      </c>
      <c r="I252" s="1" t="s">
        <v>447</v>
      </c>
      <c r="J252" s="1" t="s">
        <v>2362</v>
      </c>
      <c r="K252" s="1" t="s">
        <v>6553</v>
      </c>
      <c r="L252" s="1"/>
      <c r="M252" s="21">
        <f t="shared" si="3"/>
        <v>0</v>
      </c>
    </row>
    <row r="253" spans="1:13" ht="20.100000000000001" customHeight="1" x14ac:dyDescent="0.15">
      <c r="A253" s="1" t="s">
        <v>7</v>
      </c>
      <c r="B253" s="1" t="s">
        <v>6531</v>
      </c>
      <c r="C253" s="1" t="s">
        <v>6554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6555</v>
      </c>
      <c r="L253" s="1"/>
      <c r="M253" s="21">
        <f t="shared" si="3"/>
        <v>1</v>
      </c>
    </row>
    <row r="254" spans="1:13" ht="20.100000000000001" customHeight="1" x14ac:dyDescent="0.15">
      <c r="A254" s="1" t="s">
        <v>7</v>
      </c>
      <c r="B254" s="1" t="s">
        <v>6531</v>
      </c>
      <c r="C254" s="1" t="s">
        <v>6556</v>
      </c>
      <c r="D254" s="1" t="s">
        <v>78</v>
      </c>
      <c r="E254" s="1" t="s">
        <v>51</v>
      </c>
      <c r="F254" s="1" t="s">
        <v>179</v>
      </c>
      <c r="G254" s="1" t="s">
        <v>82</v>
      </c>
      <c r="H254" s="1" t="s">
        <v>129</v>
      </c>
      <c r="I254" s="1" t="s">
        <v>447</v>
      </c>
      <c r="J254" s="1" t="s">
        <v>2362</v>
      </c>
      <c r="K254" s="1" t="s">
        <v>6557</v>
      </c>
      <c r="L254" s="1"/>
      <c r="M254" s="21">
        <f t="shared" si="3"/>
        <v>0</v>
      </c>
    </row>
    <row r="255" spans="1:13" ht="20.100000000000001" customHeight="1" x14ac:dyDescent="0.15">
      <c r="A255" s="1" t="s">
        <v>7</v>
      </c>
      <c r="B255" s="1" t="s">
        <v>6531</v>
      </c>
      <c r="C255" s="1" t="s">
        <v>6558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6559</v>
      </c>
      <c r="L255" s="1"/>
      <c r="M255" s="21">
        <f t="shared" si="3"/>
        <v>1</v>
      </c>
    </row>
    <row r="256" spans="1:13" ht="20.100000000000001" customHeight="1" x14ac:dyDescent="0.15">
      <c r="A256" s="1" t="s">
        <v>7</v>
      </c>
      <c r="B256" s="1" t="s">
        <v>6531</v>
      </c>
      <c r="C256" s="1" t="s">
        <v>6560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6561</v>
      </c>
      <c r="L256" s="1"/>
      <c r="M256" s="21">
        <f t="shared" si="3"/>
        <v>1</v>
      </c>
    </row>
    <row r="257" spans="1:13" ht="20.100000000000001" customHeight="1" x14ac:dyDescent="0.15">
      <c r="A257" s="1" t="s">
        <v>7</v>
      </c>
      <c r="B257" s="1" t="s">
        <v>6531</v>
      </c>
      <c r="C257" s="1" t="s">
        <v>6562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6563</v>
      </c>
      <c r="L257" s="1"/>
      <c r="M257" s="21">
        <f t="shared" si="3"/>
        <v>1</v>
      </c>
    </row>
    <row r="258" spans="1:13" ht="20.100000000000001" customHeight="1" x14ac:dyDescent="0.15">
      <c r="A258" s="1" t="s">
        <v>7</v>
      </c>
      <c r="B258" s="1" t="s">
        <v>6531</v>
      </c>
      <c r="C258" s="1" t="s">
        <v>6564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6565</v>
      </c>
      <c r="L258" s="1"/>
      <c r="M258" s="21">
        <f t="shared" si="3"/>
        <v>1</v>
      </c>
    </row>
    <row r="259" spans="1:13" ht="20.100000000000001" customHeight="1" x14ac:dyDescent="0.15">
      <c r="A259" s="1" t="s">
        <v>7</v>
      </c>
      <c r="B259" s="1" t="s">
        <v>6531</v>
      </c>
      <c r="C259" s="1" t="s">
        <v>6566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6567</v>
      </c>
      <c r="L259" s="1"/>
      <c r="M259" s="21">
        <f t="shared" si="3"/>
        <v>1</v>
      </c>
    </row>
    <row r="260" spans="1:13" ht="20.100000000000001" customHeight="1" x14ac:dyDescent="0.15">
      <c r="A260" s="1" t="s">
        <v>7</v>
      </c>
      <c r="B260" s="1" t="s">
        <v>6531</v>
      </c>
      <c r="C260" s="1" t="s">
        <v>6568</v>
      </c>
      <c r="D260" s="1" t="s">
        <v>78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6569</v>
      </c>
      <c r="L260" s="1"/>
      <c r="M260" s="21">
        <f t="shared" si="3"/>
        <v>1</v>
      </c>
    </row>
    <row r="261" spans="1:13" ht="20.100000000000001" customHeight="1" x14ac:dyDescent="0.15">
      <c r="A261" s="1" t="s">
        <v>7</v>
      </c>
      <c r="B261" s="1" t="s">
        <v>6531</v>
      </c>
      <c r="C261" s="1" t="s">
        <v>6570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6571</v>
      </c>
      <c r="L261" s="1"/>
      <c r="M261" s="21">
        <f t="shared" si="3"/>
        <v>1</v>
      </c>
    </row>
    <row r="262" spans="1:13" ht="20.100000000000001" customHeight="1" x14ac:dyDescent="0.15">
      <c r="A262" s="1" t="s">
        <v>7</v>
      </c>
      <c r="B262" s="1" t="s">
        <v>6531</v>
      </c>
      <c r="C262" s="1" t="s">
        <v>6572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6573</v>
      </c>
      <c r="L262" s="1"/>
      <c r="M262" s="21">
        <f t="shared" si="3"/>
        <v>1</v>
      </c>
    </row>
    <row r="263" spans="1:13" ht="20.100000000000001" customHeight="1" x14ac:dyDescent="0.15">
      <c r="A263" s="1" t="s">
        <v>7</v>
      </c>
      <c r="B263" s="1" t="s">
        <v>6531</v>
      </c>
      <c r="C263" s="1" t="s">
        <v>6574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6575</v>
      </c>
      <c r="L263" s="1"/>
      <c r="M263" s="21">
        <f t="shared" si="3"/>
        <v>1</v>
      </c>
    </row>
    <row r="264" spans="1:13" ht="20.100000000000001" customHeight="1" x14ac:dyDescent="0.15">
      <c r="A264" s="1" t="s">
        <v>7</v>
      </c>
      <c r="B264" s="1" t="s">
        <v>6531</v>
      </c>
      <c r="C264" s="1" t="s">
        <v>6576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6577</v>
      </c>
      <c r="L264" s="1"/>
      <c r="M264" s="21">
        <f t="shared" si="3"/>
        <v>1</v>
      </c>
    </row>
    <row r="265" spans="1:13" ht="20.100000000000001" customHeight="1" x14ac:dyDescent="0.15">
      <c r="A265" s="1" t="s">
        <v>7</v>
      </c>
      <c r="B265" s="1" t="s">
        <v>6578</v>
      </c>
      <c r="C265" s="1" t="s">
        <v>6579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6580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7</v>
      </c>
      <c r="B266" s="1" t="s">
        <v>6578</v>
      </c>
      <c r="C266" s="1" t="s">
        <v>6581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6582</v>
      </c>
      <c r="L266" s="1"/>
      <c r="M266" s="21">
        <f t="shared" si="4"/>
        <v>1</v>
      </c>
    </row>
    <row r="267" spans="1:13" ht="20.100000000000001" customHeight="1" x14ac:dyDescent="0.15">
      <c r="A267" s="1" t="s">
        <v>7</v>
      </c>
      <c r="B267" s="1" t="s">
        <v>6578</v>
      </c>
      <c r="C267" s="1" t="s">
        <v>6583</v>
      </c>
      <c r="D267" s="1" t="s">
        <v>78</v>
      </c>
      <c r="E267" s="1" t="s">
        <v>51</v>
      </c>
      <c r="F267" s="1" t="s">
        <v>179</v>
      </c>
      <c r="G267" s="1" t="s">
        <v>82</v>
      </c>
      <c r="H267" s="1" t="s">
        <v>129</v>
      </c>
      <c r="I267" s="1" t="s">
        <v>447</v>
      </c>
      <c r="J267" s="1" t="s">
        <v>2362</v>
      </c>
      <c r="K267" s="1" t="s">
        <v>6584</v>
      </c>
      <c r="L267" s="1"/>
      <c r="M267" s="21">
        <f t="shared" si="4"/>
        <v>0</v>
      </c>
    </row>
    <row r="268" spans="1:13" ht="20.100000000000001" customHeight="1" x14ac:dyDescent="0.15">
      <c r="A268" s="1" t="s">
        <v>7</v>
      </c>
      <c r="B268" s="1" t="s">
        <v>6578</v>
      </c>
      <c r="C268" s="1" t="s">
        <v>6585</v>
      </c>
      <c r="D268" s="1" t="s">
        <v>78</v>
      </c>
      <c r="E268" s="1" t="s">
        <v>51</v>
      </c>
      <c r="F268" s="1" t="s">
        <v>179</v>
      </c>
      <c r="G268" s="1" t="s">
        <v>82</v>
      </c>
      <c r="H268" s="1" t="s">
        <v>129</v>
      </c>
      <c r="I268" s="1" t="s">
        <v>447</v>
      </c>
      <c r="J268" s="1" t="s">
        <v>2362</v>
      </c>
      <c r="K268" s="1" t="s">
        <v>6586</v>
      </c>
      <c r="L268" s="1"/>
      <c r="M268" s="21">
        <f t="shared" si="4"/>
        <v>0</v>
      </c>
    </row>
    <row r="269" spans="1:13" ht="20.100000000000001" customHeight="1" x14ac:dyDescent="0.15">
      <c r="A269" s="1" t="s">
        <v>7</v>
      </c>
      <c r="B269" s="1" t="s">
        <v>6578</v>
      </c>
      <c r="C269" s="1" t="s">
        <v>6587</v>
      </c>
      <c r="D269" s="1" t="s">
        <v>78</v>
      </c>
      <c r="E269" s="1" t="s">
        <v>51</v>
      </c>
      <c r="F269" s="1" t="s">
        <v>179</v>
      </c>
      <c r="G269" s="1" t="s">
        <v>82</v>
      </c>
      <c r="H269" s="1" t="s">
        <v>129</v>
      </c>
      <c r="I269" s="1" t="s">
        <v>447</v>
      </c>
      <c r="J269" s="1" t="s">
        <v>2362</v>
      </c>
      <c r="K269" s="1" t="s">
        <v>6588</v>
      </c>
      <c r="L269" s="1"/>
      <c r="M269" s="21">
        <f t="shared" si="4"/>
        <v>0</v>
      </c>
    </row>
    <row r="270" spans="1:13" ht="20.100000000000001" customHeight="1" x14ac:dyDescent="0.15">
      <c r="A270" s="1" t="s">
        <v>7</v>
      </c>
      <c r="B270" s="1" t="s">
        <v>6578</v>
      </c>
      <c r="C270" s="1" t="s">
        <v>6589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6590</v>
      </c>
      <c r="L270" s="1"/>
      <c r="M270" s="21">
        <f t="shared" si="4"/>
        <v>1</v>
      </c>
    </row>
    <row r="271" spans="1:13" ht="20.100000000000001" customHeight="1" x14ac:dyDescent="0.15">
      <c r="A271" s="1" t="s">
        <v>7</v>
      </c>
      <c r="B271" s="1" t="s">
        <v>6578</v>
      </c>
      <c r="C271" s="1" t="s">
        <v>6591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6592</v>
      </c>
      <c r="L271" s="1"/>
      <c r="M271" s="21">
        <f t="shared" si="4"/>
        <v>1</v>
      </c>
    </row>
    <row r="272" spans="1:13" ht="20.100000000000001" customHeight="1" x14ac:dyDescent="0.15">
      <c r="A272" s="1" t="s">
        <v>7</v>
      </c>
      <c r="B272" s="1" t="s">
        <v>6578</v>
      </c>
      <c r="C272" s="1" t="s">
        <v>6593</v>
      </c>
      <c r="D272" s="1" t="s">
        <v>78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6594</v>
      </c>
      <c r="L272" s="1"/>
      <c r="M272" s="21">
        <f t="shared" si="4"/>
        <v>1</v>
      </c>
    </row>
    <row r="273" spans="1:13" ht="20.100000000000001" customHeight="1" x14ac:dyDescent="0.15">
      <c r="A273" s="1" t="s">
        <v>7</v>
      </c>
      <c r="B273" s="1" t="s">
        <v>6578</v>
      </c>
      <c r="C273" s="1" t="s">
        <v>6595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6596</v>
      </c>
      <c r="L273" s="1"/>
      <c r="M273" s="21">
        <f t="shared" si="4"/>
        <v>1</v>
      </c>
    </row>
    <row r="274" spans="1:13" ht="20.100000000000001" customHeight="1" x14ac:dyDescent="0.15">
      <c r="A274" s="1" t="s">
        <v>7</v>
      </c>
      <c r="B274" s="1" t="s">
        <v>6578</v>
      </c>
      <c r="C274" s="1" t="s">
        <v>6597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6598</v>
      </c>
      <c r="L274" s="1"/>
      <c r="M274" s="21">
        <f t="shared" si="4"/>
        <v>1</v>
      </c>
    </row>
    <row r="275" spans="1:13" ht="20.100000000000001" customHeight="1" x14ac:dyDescent="0.15">
      <c r="A275" s="1" t="s">
        <v>7</v>
      </c>
      <c r="B275" s="1" t="s">
        <v>6578</v>
      </c>
      <c r="C275" s="1" t="s">
        <v>6599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6600</v>
      </c>
      <c r="L275" s="1"/>
      <c r="M275" s="21">
        <f t="shared" si="4"/>
        <v>1</v>
      </c>
    </row>
    <row r="276" spans="1:13" ht="20.100000000000001" customHeight="1" x14ac:dyDescent="0.15">
      <c r="A276" s="1" t="s">
        <v>7</v>
      </c>
      <c r="B276" s="1" t="s">
        <v>6578</v>
      </c>
      <c r="C276" s="1" t="s">
        <v>6601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6602</v>
      </c>
      <c r="L276" s="1"/>
      <c r="M276" s="21">
        <f t="shared" si="4"/>
        <v>1</v>
      </c>
    </row>
    <row r="277" spans="1:13" ht="20.100000000000001" customHeight="1" x14ac:dyDescent="0.15">
      <c r="A277" s="1" t="s">
        <v>7</v>
      </c>
      <c r="B277" s="1" t="s">
        <v>6578</v>
      </c>
      <c r="C277" s="1" t="s">
        <v>6603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6604</v>
      </c>
      <c r="L277" s="1"/>
      <c r="M277" s="21">
        <f t="shared" si="4"/>
        <v>1</v>
      </c>
    </row>
    <row r="278" spans="1:13" ht="20.100000000000001" customHeight="1" x14ac:dyDescent="0.15">
      <c r="A278" s="1" t="s">
        <v>7</v>
      </c>
      <c r="B278" s="1" t="s">
        <v>6605</v>
      </c>
      <c r="C278" s="1" t="s">
        <v>6606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6607</v>
      </c>
      <c r="L278" s="1"/>
      <c r="M278" s="21">
        <f t="shared" si="4"/>
        <v>1</v>
      </c>
    </row>
    <row r="279" spans="1:13" ht="20.100000000000001" customHeight="1" x14ac:dyDescent="0.15">
      <c r="A279" s="1" t="s">
        <v>7</v>
      </c>
      <c r="B279" s="1" t="s">
        <v>6605</v>
      </c>
      <c r="C279" s="1" t="s">
        <v>6608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6609</v>
      </c>
      <c r="L279" s="1"/>
      <c r="M279" s="21">
        <f t="shared" si="4"/>
        <v>1</v>
      </c>
    </row>
    <row r="280" spans="1:13" ht="20.100000000000001" customHeight="1" x14ac:dyDescent="0.15">
      <c r="A280" s="1" t="s">
        <v>7</v>
      </c>
      <c r="B280" s="1" t="s">
        <v>6605</v>
      </c>
      <c r="C280" s="1" t="s">
        <v>6610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6611</v>
      </c>
      <c r="L280" s="1"/>
      <c r="M280" s="21">
        <f t="shared" si="4"/>
        <v>1</v>
      </c>
    </row>
    <row r="281" spans="1:13" ht="20.100000000000001" customHeight="1" x14ac:dyDescent="0.15">
      <c r="A281" s="1" t="s">
        <v>7</v>
      </c>
      <c r="B281" s="1" t="s">
        <v>6605</v>
      </c>
      <c r="C281" s="1" t="s">
        <v>6612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84</v>
      </c>
      <c r="J281" s="1" t="s">
        <v>122</v>
      </c>
      <c r="K281" s="1" t="s">
        <v>6613</v>
      </c>
      <c r="L281" s="1"/>
      <c r="M281" s="21">
        <f t="shared" si="4"/>
        <v>1</v>
      </c>
    </row>
    <row r="282" spans="1:13" ht="20.100000000000001" customHeight="1" x14ac:dyDescent="0.15">
      <c r="A282" s="1" t="s">
        <v>7</v>
      </c>
      <c r="B282" s="1" t="s">
        <v>6605</v>
      </c>
      <c r="C282" s="1" t="s">
        <v>6614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6615</v>
      </c>
      <c r="L282" s="1"/>
      <c r="M282" s="21">
        <f t="shared" si="4"/>
        <v>1</v>
      </c>
    </row>
    <row r="283" spans="1:13" ht="20.100000000000001" customHeight="1" x14ac:dyDescent="0.15">
      <c r="A283" s="1" t="s">
        <v>7</v>
      </c>
      <c r="B283" s="1" t="s">
        <v>6605</v>
      </c>
      <c r="C283" s="1" t="s">
        <v>6616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6617</v>
      </c>
      <c r="L283" s="1"/>
      <c r="M283" s="21">
        <f t="shared" si="4"/>
        <v>1</v>
      </c>
    </row>
    <row r="284" spans="1:13" ht="20.100000000000001" customHeight="1" x14ac:dyDescent="0.15">
      <c r="A284" s="1" t="s">
        <v>7</v>
      </c>
      <c r="B284" s="1" t="s">
        <v>6605</v>
      </c>
      <c r="C284" s="1" t="s">
        <v>6618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129</v>
      </c>
      <c r="I284" s="1" t="s">
        <v>447</v>
      </c>
      <c r="J284" s="1" t="s">
        <v>2362</v>
      </c>
      <c r="K284" s="1" t="s">
        <v>6619</v>
      </c>
      <c r="L284" s="1"/>
      <c r="M284" s="21">
        <f t="shared" si="4"/>
        <v>0</v>
      </c>
    </row>
    <row r="285" spans="1:13" ht="20.100000000000001" customHeight="1" x14ac:dyDescent="0.15">
      <c r="A285" s="1" t="s">
        <v>7</v>
      </c>
      <c r="B285" s="1" t="s">
        <v>6605</v>
      </c>
      <c r="C285" s="1" t="s">
        <v>6620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6621</v>
      </c>
      <c r="L285" s="1"/>
      <c r="M285" s="21">
        <f t="shared" si="4"/>
        <v>1</v>
      </c>
    </row>
    <row r="286" spans="1:13" ht="20.100000000000001" customHeight="1" x14ac:dyDescent="0.15">
      <c r="A286" s="1" t="s">
        <v>7</v>
      </c>
      <c r="B286" s="1" t="s">
        <v>6605</v>
      </c>
      <c r="C286" s="1" t="s">
        <v>6622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6623</v>
      </c>
      <c r="L286" s="1"/>
      <c r="M286" s="21">
        <f t="shared" si="4"/>
        <v>1</v>
      </c>
    </row>
    <row r="287" spans="1:13" ht="20.100000000000001" customHeight="1" x14ac:dyDescent="0.15">
      <c r="A287" s="1" t="s">
        <v>7</v>
      </c>
      <c r="B287" s="1" t="s">
        <v>6605</v>
      </c>
      <c r="C287" s="1" t="s">
        <v>6624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6625</v>
      </c>
      <c r="L287" s="1"/>
      <c r="M287" s="21">
        <f t="shared" si="4"/>
        <v>1</v>
      </c>
    </row>
    <row r="288" spans="1:13" ht="20.100000000000001" customHeight="1" x14ac:dyDescent="0.15">
      <c r="A288" s="1" t="s">
        <v>7</v>
      </c>
      <c r="B288" s="1" t="s">
        <v>6605</v>
      </c>
      <c r="C288" s="1" t="s">
        <v>6626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6627</v>
      </c>
      <c r="L288" s="1"/>
      <c r="M288" s="21">
        <f t="shared" si="4"/>
        <v>1</v>
      </c>
    </row>
    <row r="289" spans="1:13" ht="20.100000000000001" customHeight="1" x14ac:dyDescent="0.15">
      <c r="A289" s="1" t="s">
        <v>7</v>
      </c>
      <c r="B289" s="1" t="s">
        <v>6605</v>
      </c>
      <c r="C289" s="1" t="s">
        <v>6628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6629</v>
      </c>
      <c r="L289" s="1"/>
      <c r="M289" s="21">
        <f t="shared" si="4"/>
        <v>1</v>
      </c>
    </row>
    <row r="290" spans="1:13" ht="20.100000000000001" customHeight="1" x14ac:dyDescent="0.15">
      <c r="A290" s="1" t="s">
        <v>7</v>
      </c>
      <c r="B290" s="1" t="s">
        <v>6605</v>
      </c>
      <c r="C290" s="1" t="s">
        <v>6630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129</v>
      </c>
      <c r="I290" s="1" t="s">
        <v>447</v>
      </c>
      <c r="J290" s="1" t="s">
        <v>2362</v>
      </c>
      <c r="K290" s="1" t="s">
        <v>6631</v>
      </c>
      <c r="L290" s="1"/>
      <c r="M290" s="21">
        <f t="shared" si="4"/>
        <v>0</v>
      </c>
    </row>
    <row r="291" spans="1:13" ht="20.100000000000001" customHeight="1" x14ac:dyDescent="0.15">
      <c r="A291" s="1" t="s">
        <v>7</v>
      </c>
      <c r="B291" s="1" t="s">
        <v>6605</v>
      </c>
      <c r="C291" s="1" t="s">
        <v>6632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6633</v>
      </c>
      <c r="L291" s="1"/>
      <c r="M291" s="21">
        <f t="shared" si="4"/>
        <v>1</v>
      </c>
    </row>
    <row r="292" spans="1:13" ht="20.100000000000001" customHeight="1" x14ac:dyDescent="0.15">
      <c r="A292" s="1" t="s">
        <v>7</v>
      </c>
      <c r="B292" s="1" t="s">
        <v>6605</v>
      </c>
      <c r="C292" s="1" t="s">
        <v>6634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129</v>
      </c>
      <c r="I292" s="1" t="s">
        <v>447</v>
      </c>
      <c r="J292" s="1" t="s">
        <v>2362</v>
      </c>
      <c r="K292" s="1" t="s">
        <v>6635</v>
      </c>
      <c r="L292" s="1"/>
      <c r="M292" s="21">
        <f t="shared" si="4"/>
        <v>0</v>
      </c>
    </row>
    <row r="293" spans="1:13" ht="20.100000000000001" customHeight="1" x14ac:dyDescent="0.15">
      <c r="A293" s="1" t="s">
        <v>7</v>
      </c>
      <c r="B293" s="1" t="s">
        <v>6605</v>
      </c>
      <c r="C293" s="1" t="s">
        <v>6636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129</v>
      </c>
      <c r="I293" s="1" t="s">
        <v>447</v>
      </c>
      <c r="J293" s="1" t="s">
        <v>2362</v>
      </c>
      <c r="K293" s="1" t="s">
        <v>6637</v>
      </c>
      <c r="L293" s="1"/>
      <c r="M293" s="21">
        <f t="shared" si="4"/>
        <v>0</v>
      </c>
    </row>
    <row r="294" spans="1:13" ht="20.100000000000001" customHeight="1" x14ac:dyDescent="0.15">
      <c r="A294" s="1" t="s">
        <v>7</v>
      </c>
      <c r="B294" s="1" t="s">
        <v>6605</v>
      </c>
      <c r="C294" s="1" t="s">
        <v>6638</v>
      </c>
      <c r="D294" s="1" t="s">
        <v>78</v>
      </c>
      <c r="E294" s="1" t="s">
        <v>51</v>
      </c>
      <c r="F294" s="1" t="s">
        <v>179</v>
      </c>
      <c r="G294" s="1" t="s">
        <v>82</v>
      </c>
      <c r="H294" s="1" t="s">
        <v>129</v>
      </c>
      <c r="I294" s="1" t="s">
        <v>447</v>
      </c>
      <c r="J294" s="1" t="s">
        <v>2362</v>
      </c>
      <c r="K294" s="1" t="s">
        <v>6639</v>
      </c>
      <c r="L294" s="1"/>
      <c r="M294" s="21">
        <f t="shared" si="4"/>
        <v>0</v>
      </c>
    </row>
    <row r="295" spans="1:13" ht="20.100000000000001" customHeight="1" x14ac:dyDescent="0.15">
      <c r="A295" s="1" t="s">
        <v>7</v>
      </c>
      <c r="B295" s="1" t="s">
        <v>6605</v>
      </c>
      <c r="C295" s="1" t="s">
        <v>6640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6641</v>
      </c>
      <c r="L295" s="1"/>
      <c r="M295" s="21">
        <f t="shared" si="4"/>
        <v>1</v>
      </c>
    </row>
    <row r="296" spans="1:13" ht="20.100000000000001" customHeight="1" x14ac:dyDescent="0.15">
      <c r="A296" s="1" t="s">
        <v>7</v>
      </c>
      <c r="B296" s="1" t="s">
        <v>6605</v>
      </c>
      <c r="C296" s="1" t="s">
        <v>6642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6643</v>
      </c>
      <c r="L296" s="1"/>
      <c r="M296" s="21">
        <f t="shared" si="4"/>
        <v>1</v>
      </c>
    </row>
    <row r="297" spans="1:13" ht="20.100000000000001" customHeight="1" x14ac:dyDescent="0.15">
      <c r="A297" s="1" t="s">
        <v>7</v>
      </c>
      <c r="B297" s="1" t="s">
        <v>6644</v>
      </c>
      <c r="C297" s="1" t="s">
        <v>6645</v>
      </c>
      <c r="D297" s="1" t="s">
        <v>50</v>
      </c>
      <c r="E297" s="1" t="s">
        <v>51</v>
      </c>
      <c r="F297" s="1" t="s">
        <v>26832</v>
      </c>
      <c r="G297" s="1" t="s">
        <v>82</v>
      </c>
      <c r="H297" s="1" t="s">
        <v>2234</v>
      </c>
      <c r="I297" s="1" t="s">
        <v>84</v>
      </c>
      <c r="J297" s="1" t="s">
        <v>182</v>
      </c>
      <c r="K297" s="1" t="s">
        <v>6646</v>
      </c>
      <c r="L297" s="1"/>
      <c r="M297" s="21">
        <f t="shared" si="4"/>
        <v>0</v>
      </c>
    </row>
    <row r="298" spans="1:13" ht="20.100000000000001" customHeight="1" x14ac:dyDescent="0.15">
      <c r="A298" s="1" t="s">
        <v>7</v>
      </c>
      <c r="B298" s="1" t="s">
        <v>6644</v>
      </c>
      <c r="C298" s="1" t="s">
        <v>6647</v>
      </c>
      <c r="D298" s="1" t="s">
        <v>50</v>
      </c>
      <c r="E298" s="1" t="s">
        <v>51</v>
      </c>
      <c r="F298" s="1" t="s">
        <v>26832</v>
      </c>
      <c r="G298" s="1" t="s">
        <v>82</v>
      </c>
      <c r="H298" s="1" t="s">
        <v>2234</v>
      </c>
      <c r="I298" s="1" t="s">
        <v>84</v>
      </c>
      <c r="J298" s="1" t="s">
        <v>182</v>
      </c>
      <c r="K298" s="1" t="s">
        <v>6648</v>
      </c>
      <c r="L298" s="1"/>
      <c r="M298" s="21">
        <f t="shared" si="4"/>
        <v>0</v>
      </c>
    </row>
    <row r="299" spans="1:13" ht="20.100000000000001" customHeight="1" x14ac:dyDescent="0.15">
      <c r="A299" s="1" t="s">
        <v>7</v>
      </c>
      <c r="B299" s="1" t="s">
        <v>6644</v>
      </c>
      <c r="C299" s="1" t="s">
        <v>6649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6650</v>
      </c>
      <c r="L299" s="1"/>
      <c r="M299" s="21">
        <f t="shared" si="4"/>
        <v>1</v>
      </c>
    </row>
    <row r="300" spans="1:13" ht="20.100000000000001" customHeight="1" x14ac:dyDescent="0.15">
      <c r="A300" s="1" t="s">
        <v>7</v>
      </c>
      <c r="B300" s="1" t="s">
        <v>6644</v>
      </c>
      <c r="C300" s="1" t="s">
        <v>6651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6652</v>
      </c>
      <c r="L300" s="1"/>
      <c r="M300" s="21">
        <f t="shared" si="4"/>
        <v>1</v>
      </c>
    </row>
    <row r="301" spans="1:13" ht="20.100000000000001" customHeight="1" x14ac:dyDescent="0.15">
      <c r="A301" s="1" t="s">
        <v>7</v>
      </c>
      <c r="B301" s="1" t="s">
        <v>6644</v>
      </c>
      <c r="C301" s="1" t="s">
        <v>6653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6654</v>
      </c>
      <c r="L301" s="1"/>
      <c r="M301" s="21">
        <f t="shared" si="4"/>
        <v>1</v>
      </c>
    </row>
    <row r="302" spans="1:13" ht="20.100000000000001" customHeight="1" x14ac:dyDescent="0.15">
      <c r="A302" s="1" t="s">
        <v>7</v>
      </c>
      <c r="B302" s="1" t="s">
        <v>6644</v>
      </c>
      <c r="C302" s="1" t="s">
        <v>6655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6656</v>
      </c>
      <c r="L302" s="1"/>
      <c r="M302" s="21">
        <f t="shared" si="4"/>
        <v>1</v>
      </c>
    </row>
    <row r="303" spans="1:13" ht="20.100000000000001" customHeight="1" x14ac:dyDescent="0.15">
      <c r="A303" s="1" t="s">
        <v>7</v>
      </c>
      <c r="B303" s="1" t="s">
        <v>6644</v>
      </c>
      <c r="C303" s="1" t="s">
        <v>6657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6658</v>
      </c>
      <c r="L303" s="1"/>
      <c r="M303" s="21">
        <f t="shared" si="4"/>
        <v>1</v>
      </c>
    </row>
    <row r="304" spans="1:13" ht="20.100000000000001" customHeight="1" x14ac:dyDescent="0.15">
      <c r="A304" s="1" t="s">
        <v>7</v>
      </c>
      <c r="B304" s="1" t="s">
        <v>6644</v>
      </c>
      <c r="C304" s="1" t="s">
        <v>6659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6660</v>
      </c>
      <c r="L304" s="1"/>
      <c r="M304" s="21">
        <f t="shared" si="4"/>
        <v>1</v>
      </c>
    </row>
    <row r="305" spans="1:13" ht="20.100000000000001" customHeight="1" x14ac:dyDescent="0.15">
      <c r="A305" s="1" t="s">
        <v>7</v>
      </c>
      <c r="B305" s="1" t="s">
        <v>6644</v>
      </c>
      <c r="C305" s="1" t="s">
        <v>6661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6662</v>
      </c>
      <c r="L305" s="1"/>
      <c r="M305" s="21">
        <f t="shared" si="4"/>
        <v>1</v>
      </c>
    </row>
    <row r="306" spans="1:13" ht="20.100000000000001" customHeight="1" x14ac:dyDescent="0.15">
      <c r="A306" s="1" t="s">
        <v>7</v>
      </c>
      <c r="B306" s="1" t="s">
        <v>6644</v>
      </c>
      <c r="C306" s="1" t="s">
        <v>6663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6664</v>
      </c>
      <c r="L306" s="1"/>
      <c r="M306" s="21">
        <f t="shared" si="4"/>
        <v>1</v>
      </c>
    </row>
    <row r="307" spans="1:13" ht="20.100000000000001" customHeight="1" x14ac:dyDescent="0.15">
      <c r="A307" s="1" t="s">
        <v>7</v>
      </c>
      <c r="B307" s="1" t="s">
        <v>6644</v>
      </c>
      <c r="C307" s="1" t="s">
        <v>6665</v>
      </c>
      <c r="D307" s="1" t="s">
        <v>78</v>
      </c>
      <c r="E307" s="1" t="s">
        <v>51</v>
      </c>
      <c r="F307" s="1" t="s">
        <v>81</v>
      </c>
      <c r="G307" s="1" t="s">
        <v>82</v>
      </c>
      <c r="H307" s="1" t="s">
        <v>180</v>
      </c>
      <c r="I307" s="1" t="s">
        <v>447</v>
      </c>
      <c r="J307" s="1" t="s">
        <v>730</v>
      </c>
      <c r="K307" s="1" t="s">
        <v>6666</v>
      </c>
      <c r="L307" s="1"/>
      <c r="M307" s="21">
        <f t="shared" si="4"/>
        <v>0</v>
      </c>
    </row>
    <row r="308" spans="1:13" ht="20.100000000000001" customHeight="1" x14ac:dyDescent="0.15">
      <c r="A308" s="1" t="s">
        <v>7</v>
      </c>
      <c r="B308" s="1" t="s">
        <v>6644</v>
      </c>
      <c r="C308" s="1" t="s">
        <v>6667</v>
      </c>
      <c r="D308" s="1" t="s">
        <v>78</v>
      </c>
      <c r="E308" s="1" t="s">
        <v>51</v>
      </c>
      <c r="F308" s="1" t="s">
        <v>179</v>
      </c>
      <c r="G308" s="1" t="s">
        <v>82</v>
      </c>
      <c r="H308" s="1" t="s">
        <v>180</v>
      </c>
      <c r="I308" s="1" t="s">
        <v>447</v>
      </c>
      <c r="J308" s="1" t="s">
        <v>730</v>
      </c>
      <c r="K308" s="1" t="s">
        <v>6668</v>
      </c>
      <c r="L308" s="1"/>
      <c r="M308" s="21">
        <f t="shared" si="4"/>
        <v>0</v>
      </c>
    </row>
    <row r="309" spans="1:13" ht="20.100000000000001" customHeight="1" x14ac:dyDescent="0.15">
      <c r="A309" s="1" t="s">
        <v>7</v>
      </c>
      <c r="B309" s="1" t="s">
        <v>6644</v>
      </c>
      <c r="C309" s="1" t="s">
        <v>6669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6670</v>
      </c>
      <c r="L309" s="1"/>
      <c r="M309" s="21">
        <f t="shared" si="4"/>
        <v>1</v>
      </c>
    </row>
    <row r="310" spans="1:13" ht="20.100000000000001" customHeight="1" x14ac:dyDescent="0.15">
      <c r="A310" s="1" t="s">
        <v>7</v>
      </c>
      <c r="B310" s="1" t="s">
        <v>6671</v>
      </c>
      <c r="C310" s="1" t="s">
        <v>6672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84</v>
      </c>
      <c r="J310" s="1" t="s">
        <v>122</v>
      </c>
      <c r="K310" s="1" t="s">
        <v>6673</v>
      </c>
      <c r="L310" s="1"/>
      <c r="M310" s="21">
        <f t="shared" si="4"/>
        <v>1</v>
      </c>
    </row>
    <row r="311" spans="1:13" ht="20.100000000000001" customHeight="1" x14ac:dyDescent="0.15">
      <c r="A311" s="1" t="s">
        <v>7</v>
      </c>
      <c r="B311" s="1" t="s">
        <v>6674</v>
      </c>
      <c r="C311" s="1" t="s">
        <v>6675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739</v>
      </c>
      <c r="I311" s="1" t="s">
        <v>1230</v>
      </c>
      <c r="J311" s="1" t="s">
        <v>122</v>
      </c>
      <c r="K311" s="1" t="s">
        <v>6676</v>
      </c>
      <c r="L311" s="1"/>
      <c r="M311" s="21">
        <f t="shared" si="4"/>
        <v>1</v>
      </c>
    </row>
    <row r="312" spans="1:13" ht="20.100000000000001" customHeight="1" x14ac:dyDescent="0.15">
      <c r="A312" s="1" t="s">
        <v>7</v>
      </c>
      <c r="B312" s="1" t="s">
        <v>6674</v>
      </c>
      <c r="C312" s="1" t="s">
        <v>6677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739</v>
      </c>
      <c r="I312" s="1" t="s">
        <v>1230</v>
      </c>
      <c r="J312" s="1" t="s">
        <v>122</v>
      </c>
      <c r="K312" s="1" t="s">
        <v>6678</v>
      </c>
      <c r="L312" s="1"/>
      <c r="M312" s="21">
        <f t="shared" si="4"/>
        <v>1</v>
      </c>
    </row>
    <row r="313" spans="1:13" ht="20.100000000000001" customHeight="1" x14ac:dyDescent="0.15">
      <c r="A313" s="1" t="s">
        <v>7</v>
      </c>
      <c r="B313" s="1" t="s">
        <v>6674</v>
      </c>
      <c r="C313" s="1" t="s">
        <v>6679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739</v>
      </c>
      <c r="I313" s="1" t="s">
        <v>1230</v>
      </c>
      <c r="J313" s="1" t="s">
        <v>122</v>
      </c>
      <c r="K313" s="1" t="s">
        <v>6680</v>
      </c>
      <c r="L313" s="1"/>
      <c r="M313" s="21">
        <f t="shared" si="4"/>
        <v>1</v>
      </c>
    </row>
    <row r="314" spans="1:13" ht="20.100000000000001" customHeight="1" x14ac:dyDescent="0.15">
      <c r="A314" s="1" t="s">
        <v>7</v>
      </c>
      <c r="B314" s="1" t="s">
        <v>6674</v>
      </c>
      <c r="C314" s="1" t="s">
        <v>6681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739</v>
      </c>
      <c r="I314" s="1" t="s">
        <v>1230</v>
      </c>
      <c r="J314" s="1" t="s">
        <v>122</v>
      </c>
      <c r="K314" s="1" t="s">
        <v>6682</v>
      </c>
      <c r="L314" s="1"/>
      <c r="M314" s="21">
        <f t="shared" si="4"/>
        <v>1</v>
      </c>
    </row>
    <row r="315" spans="1:13" ht="20.100000000000001" customHeight="1" x14ac:dyDescent="0.15">
      <c r="A315" s="1" t="s">
        <v>7</v>
      </c>
      <c r="B315" s="1" t="s">
        <v>6674</v>
      </c>
      <c r="C315" s="1" t="s">
        <v>6683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739</v>
      </c>
      <c r="I315" s="1" t="s">
        <v>1230</v>
      </c>
      <c r="J315" s="1" t="s">
        <v>122</v>
      </c>
      <c r="K315" s="1" t="s">
        <v>6684</v>
      </c>
      <c r="L315" s="1"/>
      <c r="M315" s="21">
        <f t="shared" si="4"/>
        <v>1</v>
      </c>
    </row>
    <row r="316" spans="1:13" ht="20.100000000000001" customHeight="1" x14ac:dyDescent="0.15">
      <c r="A316" s="1" t="s">
        <v>7</v>
      </c>
      <c r="B316" s="1" t="s">
        <v>6685</v>
      </c>
      <c r="C316" s="1" t="s">
        <v>6686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739</v>
      </c>
      <c r="I316" s="1" t="s">
        <v>1230</v>
      </c>
      <c r="J316" s="1" t="s">
        <v>122</v>
      </c>
      <c r="K316" s="1" t="s">
        <v>6687</v>
      </c>
      <c r="L316" s="1"/>
      <c r="M316" s="21">
        <f t="shared" si="4"/>
        <v>1</v>
      </c>
    </row>
    <row r="317" spans="1:13" ht="20.100000000000001" customHeight="1" x14ac:dyDescent="0.15">
      <c r="A317" s="1" t="s">
        <v>7</v>
      </c>
      <c r="B317" s="1" t="s">
        <v>6685</v>
      </c>
      <c r="C317" s="1" t="s">
        <v>6688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739</v>
      </c>
      <c r="I317" s="1" t="s">
        <v>1230</v>
      </c>
      <c r="J317" s="1" t="s">
        <v>122</v>
      </c>
      <c r="K317" s="1" t="s">
        <v>6689</v>
      </c>
      <c r="L317" s="1"/>
      <c r="M317" s="21">
        <f t="shared" si="4"/>
        <v>1</v>
      </c>
    </row>
    <row r="318" spans="1:13" ht="20.100000000000001" customHeight="1" x14ac:dyDescent="0.15">
      <c r="A318" s="1" t="s">
        <v>7</v>
      </c>
      <c r="B318" s="1" t="s">
        <v>6690</v>
      </c>
      <c r="C318" s="1" t="s">
        <v>6691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739</v>
      </c>
      <c r="I318" s="1" t="s">
        <v>1230</v>
      </c>
      <c r="J318" s="1" t="s">
        <v>122</v>
      </c>
      <c r="K318" s="1" t="s">
        <v>581</v>
      </c>
      <c r="L318" s="1"/>
      <c r="M318" s="21">
        <f t="shared" si="4"/>
        <v>1</v>
      </c>
    </row>
    <row r="319" spans="1:13" ht="20.100000000000001" customHeight="1" x14ac:dyDescent="0.15">
      <c r="A319" s="1" t="s">
        <v>7</v>
      </c>
      <c r="B319" s="1" t="s">
        <v>6690</v>
      </c>
      <c r="C319" s="1" t="s">
        <v>6692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739</v>
      </c>
      <c r="I319" s="1" t="s">
        <v>1230</v>
      </c>
      <c r="J319" s="1" t="s">
        <v>122</v>
      </c>
      <c r="K319" s="1" t="s">
        <v>6693</v>
      </c>
      <c r="L319" s="1"/>
      <c r="M319" s="21">
        <f t="shared" si="4"/>
        <v>1</v>
      </c>
    </row>
    <row r="320" spans="1:13" ht="20.100000000000001" customHeight="1" x14ac:dyDescent="0.15">
      <c r="A320" s="1" t="s">
        <v>7</v>
      </c>
      <c r="B320" s="1" t="s">
        <v>6690</v>
      </c>
      <c r="C320" s="1" t="s">
        <v>6694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739</v>
      </c>
      <c r="I320" s="1" t="s">
        <v>1230</v>
      </c>
      <c r="J320" s="1" t="s">
        <v>122</v>
      </c>
      <c r="K320" s="1" t="s">
        <v>6695</v>
      </c>
      <c r="L320" s="1"/>
      <c r="M320" s="21">
        <f t="shared" si="4"/>
        <v>1</v>
      </c>
    </row>
    <row r="321" spans="1:13" ht="20.100000000000001" customHeight="1" x14ac:dyDescent="0.15">
      <c r="A321" s="1" t="s">
        <v>7</v>
      </c>
      <c r="B321" s="1" t="s">
        <v>6690</v>
      </c>
      <c r="C321" s="1" t="s">
        <v>6696</v>
      </c>
      <c r="D321" s="1" t="s">
        <v>50</v>
      </c>
      <c r="E321" s="1" t="s">
        <v>51</v>
      </c>
      <c r="F321" s="1" t="s">
        <v>26832</v>
      </c>
      <c r="G321" s="1" t="s">
        <v>82</v>
      </c>
      <c r="H321" s="1" t="s">
        <v>1151</v>
      </c>
      <c r="I321" s="1" t="s">
        <v>1141</v>
      </c>
      <c r="J321" s="1" t="s">
        <v>663</v>
      </c>
      <c r="K321" s="1" t="s">
        <v>6697</v>
      </c>
      <c r="L321" s="1"/>
      <c r="M321" s="21">
        <f t="shared" si="4"/>
        <v>0</v>
      </c>
    </row>
    <row r="322" spans="1:13" ht="20.100000000000001" customHeight="1" x14ac:dyDescent="0.15">
      <c r="A322" s="1" t="s">
        <v>7</v>
      </c>
      <c r="B322" s="1" t="s">
        <v>6690</v>
      </c>
      <c r="C322" s="1" t="s">
        <v>6698</v>
      </c>
      <c r="D322" s="1" t="s">
        <v>50</v>
      </c>
      <c r="E322" s="1" t="s">
        <v>51</v>
      </c>
      <c r="F322" s="1" t="s">
        <v>26832</v>
      </c>
      <c r="G322" s="1" t="s">
        <v>82</v>
      </c>
      <c r="H322" s="1" t="s">
        <v>1151</v>
      </c>
      <c r="I322" s="1" t="s">
        <v>1141</v>
      </c>
      <c r="J322" s="1" t="s">
        <v>663</v>
      </c>
      <c r="K322" s="1" t="s">
        <v>6699</v>
      </c>
      <c r="L322" s="1"/>
      <c r="M322" s="21">
        <f t="shared" si="4"/>
        <v>0</v>
      </c>
    </row>
    <row r="323" spans="1:13" ht="20.100000000000001" customHeight="1" x14ac:dyDescent="0.15">
      <c r="A323" s="1" t="s">
        <v>7</v>
      </c>
      <c r="B323" s="1" t="s">
        <v>6690</v>
      </c>
      <c r="C323" s="1" t="s">
        <v>6700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739</v>
      </c>
      <c r="I323" s="1" t="s">
        <v>1230</v>
      </c>
      <c r="J323" s="1" t="s">
        <v>122</v>
      </c>
      <c r="K323" s="1" t="s">
        <v>6701</v>
      </c>
      <c r="L323" s="1"/>
      <c r="M323" s="21">
        <f t="shared" si="4"/>
        <v>1</v>
      </c>
    </row>
    <row r="324" spans="1:13" ht="20.100000000000001" customHeight="1" x14ac:dyDescent="0.15">
      <c r="A324" s="1" t="s">
        <v>7</v>
      </c>
      <c r="B324" s="1" t="s">
        <v>6690</v>
      </c>
      <c r="C324" s="1" t="s">
        <v>6702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739</v>
      </c>
      <c r="I324" s="1" t="s">
        <v>1230</v>
      </c>
      <c r="J324" s="1" t="s">
        <v>122</v>
      </c>
      <c r="K324" s="1" t="s">
        <v>6703</v>
      </c>
      <c r="L324" s="1"/>
      <c r="M324" s="21">
        <f t="shared" si="4"/>
        <v>1</v>
      </c>
    </row>
    <row r="325" spans="1:13" ht="20.100000000000001" customHeight="1" x14ac:dyDescent="0.15">
      <c r="A325" s="1" t="s">
        <v>7</v>
      </c>
      <c r="B325" s="1" t="s">
        <v>6690</v>
      </c>
      <c r="C325" s="1" t="s">
        <v>6704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739</v>
      </c>
      <c r="I325" s="1" t="s">
        <v>1230</v>
      </c>
      <c r="J325" s="1" t="s">
        <v>122</v>
      </c>
      <c r="K325" s="1" t="s">
        <v>6705</v>
      </c>
      <c r="L325" s="1"/>
      <c r="M325" s="21">
        <f t="shared" si="4"/>
        <v>1</v>
      </c>
    </row>
    <row r="326" spans="1:13" ht="20.100000000000001" customHeight="1" x14ac:dyDescent="0.15">
      <c r="A326" s="1" t="s">
        <v>7</v>
      </c>
      <c r="B326" s="1" t="s">
        <v>6690</v>
      </c>
      <c r="C326" s="1" t="s">
        <v>6706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739</v>
      </c>
      <c r="I326" s="1" t="s">
        <v>1230</v>
      </c>
      <c r="J326" s="1" t="s">
        <v>122</v>
      </c>
      <c r="K326" s="1" t="s">
        <v>6707</v>
      </c>
      <c r="L326" s="1"/>
      <c r="M326" s="21">
        <f t="shared" si="4"/>
        <v>1</v>
      </c>
    </row>
    <row r="327" spans="1:13" ht="20.100000000000001" customHeight="1" x14ac:dyDescent="0.15">
      <c r="A327" s="1" t="s">
        <v>7</v>
      </c>
      <c r="B327" s="1" t="s">
        <v>6690</v>
      </c>
      <c r="C327" s="1" t="s">
        <v>6708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739</v>
      </c>
      <c r="I327" s="1" t="s">
        <v>1230</v>
      </c>
      <c r="J327" s="1" t="s">
        <v>122</v>
      </c>
      <c r="K327" s="1" t="s">
        <v>6709</v>
      </c>
      <c r="L327" s="1"/>
      <c r="M327" s="21">
        <f t="shared" si="4"/>
        <v>1</v>
      </c>
    </row>
    <row r="328" spans="1:13" ht="20.100000000000001" customHeight="1" x14ac:dyDescent="0.15">
      <c r="A328" s="1" t="s">
        <v>7</v>
      </c>
      <c r="B328" s="1" t="s">
        <v>6690</v>
      </c>
      <c r="C328" s="1" t="s">
        <v>6710</v>
      </c>
      <c r="D328" s="1" t="s">
        <v>78</v>
      </c>
      <c r="E328" s="1" t="s">
        <v>51</v>
      </c>
      <c r="F328" s="1" t="s">
        <v>179</v>
      </c>
      <c r="G328" s="1" t="s">
        <v>82</v>
      </c>
      <c r="H328" s="1" t="s">
        <v>1151</v>
      </c>
      <c r="I328" s="1" t="s">
        <v>1141</v>
      </c>
      <c r="J328" s="1" t="s">
        <v>663</v>
      </c>
      <c r="K328" s="1" t="s">
        <v>6711</v>
      </c>
      <c r="L328" s="1"/>
      <c r="M328" s="21">
        <f t="shared" si="4"/>
        <v>0</v>
      </c>
    </row>
    <row r="329" spans="1:13" ht="20.100000000000001" customHeight="1" x14ac:dyDescent="0.15">
      <c r="A329" s="1" t="s">
        <v>7</v>
      </c>
      <c r="B329" s="1" t="s">
        <v>6690</v>
      </c>
      <c r="C329" s="1" t="s">
        <v>6712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1151</v>
      </c>
      <c r="I329" s="1" t="s">
        <v>1141</v>
      </c>
      <c r="J329" s="1" t="s">
        <v>663</v>
      </c>
      <c r="K329" s="1" t="s">
        <v>6713</v>
      </c>
      <c r="L329" s="1"/>
      <c r="M329" s="21">
        <f t="shared" ref="M329:M385" si="5">IF(F329="○",1,0)</f>
        <v>0</v>
      </c>
    </row>
    <row r="330" spans="1:13" ht="20.100000000000001" customHeight="1" x14ac:dyDescent="0.15">
      <c r="A330" s="1" t="s">
        <v>7</v>
      </c>
      <c r="B330" s="1" t="s">
        <v>6690</v>
      </c>
      <c r="C330" s="1" t="s">
        <v>6714</v>
      </c>
      <c r="D330" s="1" t="s">
        <v>78</v>
      </c>
      <c r="E330" s="1" t="s">
        <v>51</v>
      </c>
      <c r="F330" s="1" t="s">
        <v>26832</v>
      </c>
      <c r="G330" s="1" t="s">
        <v>82</v>
      </c>
      <c r="H330" s="1" t="s">
        <v>1151</v>
      </c>
      <c r="I330" s="1" t="s">
        <v>1141</v>
      </c>
      <c r="J330" s="1" t="s">
        <v>663</v>
      </c>
      <c r="K330" s="1" t="s">
        <v>6715</v>
      </c>
      <c r="L330" s="1"/>
      <c r="M330" s="21">
        <f t="shared" si="5"/>
        <v>0</v>
      </c>
    </row>
    <row r="331" spans="1:13" ht="20.100000000000001" customHeight="1" x14ac:dyDescent="0.15">
      <c r="A331" s="1" t="s">
        <v>7</v>
      </c>
      <c r="B331" s="1" t="s">
        <v>6690</v>
      </c>
      <c r="C331" s="1" t="s">
        <v>6716</v>
      </c>
      <c r="D331" s="1" t="s">
        <v>78</v>
      </c>
      <c r="E331" s="1" t="s">
        <v>51</v>
      </c>
      <c r="F331" s="1" t="s">
        <v>179</v>
      </c>
      <c r="G331" s="1" t="s">
        <v>82</v>
      </c>
      <c r="H331" s="1" t="s">
        <v>180</v>
      </c>
      <c r="I331" s="1" t="s">
        <v>447</v>
      </c>
      <c r="J331" s="1" t="s">
        <v>730</v>
      </c>
      <c r="K331" s="1" t="s">
        <v>6717</v>
      </c>
      <c r="L331" s="1"/>
      <c r="M331" s="21">
        <f t="shared" si="5"/>
        <v>0</v>
      </c>
    </row>
    <row r="332" spans="1:13" ht="20.100000000000001" customHeight="1" x14ac:dyDescent="0.15">
      <c r="A332" s="1" t="s">
        <v>7</v>
      </c>
      <c r="B332" s="1" t="s">
        <v>6690</v>
      </c>
      <c r="C332" s="1" t="s">
        <v>6718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739</v>
      </c>
      <c r="I332" s="1" t="s">
        <v>1230</v>
      </c>
      <c r="J332" s="1" t="s">
        <v>122</v>
      </c>
      <c r="K332" s="1" t="s">
        <v>6719</v>
      </c>
      <c r="L332" s="1"/>
      <c r="M332" s="21">
        <f t="shared" si="5"/>
        <v>1</v>
      </c>
    </row>
    <row r="333" spans="1:13" ht="20.100000000000001" customHeight="1" x14ac:dyDescent="0.15">
      <c r="A333" s="1" t="s">
        <v>7</v>
      </c>
      <c r="B333" s="1" t="s">
        <v>6690</v>
      </c>
      <c r="C333" s="1" t="s">
        <v>6720</v>
      </c>
      <c r="D333" s="1" t="s">
        <v>78</v>
      </c>
      <c r="E333" s="1" t="s">
        <v>51</v>
      </c>
      <c r="F333" s="1" t="s">
        <v>179</v>
      </c>
      <c r="G333" s="1" t="s">
        <v>82</v>
      </c>
      <c r="H333" s="1" t="s">
        <v>180</v>
      </c>
      <c r="I333" s="1" t="s">
        <v>447</v>
      </c>
      <c r="J333" s="1" t="s">
        <v>730</v>
      </c>
      <c r="K333" s="1" t="s">
        <v>6721</v>
      </c>
      <c r="L333" s="1"/>
      <c r="M333" s="21">
        <f t="shared" si="5"/>
        <v>0</v>
      </c>
    </row>
    <row r="334" spans="1:13" ht="20.100000000000001" customHeight="1" x14ac:dyDescent="0.15">
      <c r="A334" s="1" t="s">
        <v>7</v>
      </c>
      <c r="B334" s="1" t="s">
        <v>6690</v>
      </c>
      <c r="C334" s="1" t="s">
        <v>6722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739</v>
      </c>
      <c r="I334" s="1" t="s">
        <v>1230</v>
      </c>
      <c r="J334" s="1" t="s">
        <v>122</v>
      </c>
      <c r="K334" s="1" t="s">
        <v>6723</v>
      </c>
      <c r="L334" s="1"/>
      <c r="M334" s="21">
        <f t="shared" si="5"/>
        <v>1</v>
      </c>
    </row>
    <row r="335" spans="1:13" ht="20.100000000000001" customHeight="1" x14ac:dyDescent="0.15">
      <c r="A335" s="1" t="s">
        <v>7</v>
      </c>
      <c r="B335" s="1" t="s">
        <v>6724</v>
      </c>
      <c r="C335" s="1" t="s">
        <v>6725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1141</v>
      </c>
      <c r="J335" s="1" t="s">
        <v>96</v>
      </c>
      <c r="K335" s="1" t="s">
        <v>6726</v>
      </c>
      <c r="L335" s="1"/>
      <c r="M335" s="21">
        <f t="shared" si="5"/>
        <v>1</v>
      </c>
    </row>
    <row r="336" spans="1:13" ht="20.100000000000001" customHeight="1" x14ac:dyDescent="0.15">
      <c r="A336" s="1" t="s">
        <v>7</v>
      </c>
      <c r="B336" s="1" t="s">
        <v>6727</v>
      </c>
      <c r="C336" s="1" t="s">
        <v>6728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739</v>
      </c>
      <c r="I336" s="1" t="s">
        <v>1230</v>
      </c>
      <c r="J336" s="1" t="s">
        <v>122</v>
      </c>
      <c r="K336" s="1" t="s">
        <v>6729</v>
      </c>
      <c r="L336" s="1"/>
      <c r="M336" s="21">
        <f t="shared" si="5"/>
        <v>1</v>
      </c>
    </row>
    <row r="337" spans="1:13" ht="20.100000000000001" customHeight="1" x14ac:dyDescent="0.15">
      <c r="A337" s="1" t="s">
        <v>7</v>
      </c>
      <c r="B337" s="1" t="s">
        <v>6730</v>
      </c>
      <c r="C337" s="1" t="s">
        <v>6731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739</v>
      </c>
      <c r="I337" s="1" t="s">
        <v>1230</v>
      </c>
      <c r="J337" s="1" t="s">
        <v>122</v>
      </c>
      <c r="K337" s="1" t="s">
        <v>221</v>
      </c>
      <c r="L337" s="1"/>
      <c r="M337" s="21">
        <f t="shared" si="5"/>
        <v>1</v>
      </c>
    </row>
    <row r="338" spans="1:13" ht="20.100000000000001" customHeight="1" x14ac:dyDescent="0.15">
      <c r="A338" s="1" t="s">
        <v>7</v>
      </c>
      <c r="B338" s="1" t="s">
        <v>6730</v>
      </c>
      <c r="C338" s="1" t="s">
        <v>6732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739</v>
      </c>
      <c r="I338" s="1" t="s">
        <v>1230</v>
      </c>
      <c r="J338" s="1" t="s">
        <v>122</v>
      </c>
      <c r="K338" s="1" t="s">
        <v>6733</v>
      </c>
      <c r="L338" s="1"/>
      <c r="M338" s="21">
        <f t="shared" si="5"/>
        <v>1</v>
      </c>
    </row>
    <row r="339" spans="1:13" ht="20.100000000000001" customHeight="1" x14ac:dyDescent="0.15">
      <c r="A339" s="1" t="s">
        <v>7</v>
      </c>
      <c r="B339" s="1" t="s">
        <v>6730</v>
      </c>
      <c r="C339" s="1" t="s">
        <v>6734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739</v>
      </c>
      <c r="I339" s="1" t="s">
        <v>1230</v>
      </c>
      <c r="J339" s="1" t="s">
        <v>122</v>
      </c>
      <c r="K339" s="1" t="s">
        <v>6735</v>
      </c>
      <c r="L339" s="1"/>
      <c r="M339" s="21">
        <f t="shared" si="5"/>
        <v>1</v>
      </c>
    </row>
    <row r="340" spans="1:13" ht="20.100000000000001" customHeight="1" x14ac:dyDescent="0.15">
      <c r="A340" s="1" t="s">
        <v>7</v>
      </c>
      <c r="B340" s="1" t="s">
        <v>6730</v>
      </c>
      <c r="C340" s="1" t="s">
        <v>6736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739</v>
      </c>
      <c r="I340" s="1" t="s">
        <v>1230</v>
      </c>
      <c r="J340" s="1" t="s">
        <v>122</v>
      </c>
      <c r="K340" s="1" t="s">
        <v>6737</v>
      </c>
      <c r="L340" s="1"/>
      <c r="M340" s="21">
        <f t="shared" si="5"/>
        <v>1</v>
      </c>
    </row>
    <row r="341" spans="1:13" ht="20.100000000000001" customHeight="1" x14ac:dyDescent="0.15">
      <c r="A341" s="1" t="s">
        <v>7</v>
      </c>
      <c r="B341" s="1" t="s">
        <v>6730</v>
      </c>
      <c r="C341" s="1" t="s">
        <v>6738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739</v>
      </c>
      <c r="I341" s="1" t="s">
        <v>1230</v>
      </c>
      <c r="J341" s="1" t="s">
        <v>122</v>
      </c>
      <c r="K341" s="1" t="s">
        <v>6739</v>
      </c>
      <c r="L341" s="1"/>
      <c r="M341" s="21">
        <f t="shared" si="5"/>
        <v>1</v>
      </c>
    </row>
    <row r="342" spans="1:13" ht="20.100000000000001" customHeight="1" x14ac:dyDescent="0.15">
      <c r="A342" s="1" t="s">
        <v>7</v>
      </c>
      <c r="B342" s="1" t="s">
        <v>6740</v>
      </c>
      <c r="C342" s="1" t="s">
        <v>6741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739</v>
      </c>
      <c r="I342" s="1" t="s">
        <v>1230</v>
      </c>
      <c r="J342" s="1" t="s">
        <v>122</v>
      </c>
      <c r="K342" s="1" t="s">
        <v>6742</v>
      </c>
      <c r="L342" s="1"/>
      <c r="M342" s="21">
        <f t="shared" si="5"/>
        <v>1</v>
      </c>
    </row>
    <row r="343" spans="1:13" ht="20.100000000000001" customHeight="1" x14ac:dyDescent="0.15">
      <c r="A343" s="1" t="s">
        <v>7</v>
      </c>
      <c r="B343" s="1" t="s">
        <v>6740</v>
      </c>
      <c r="C343" s="1" t="s">
        <v>6743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739</v>
      </c>
      <c r="I343" s="1" t="s">
        <v>1230</v>
      </c>
      <c r="J343" s="1" t="s">
        <v>122</v>
      </c>
      <c r="K343" s="1" t="s">
        <v>6744</v>
      </c>
      <c r="L343" s="1"/>
      <c r="M343" s="21">
        <f t="shared" si="5"/>
        <v>1</v>
      </c>
    </row>
    <row r="344" spans="1:13" ht="20.100000000000001" customHeight="1" x14ac:dyDescent="0.15">
      <c r="A344" s="1" t="s">
        <v>7</v>
      </c>
      <c r="B344" s="1" t="s">
        <v>6740</v>
      </c>
      <c r="C344" s="1" t="s">
        <v>6745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739</v>
      </c>
      <c r="I344" s="1" t="s">
        <v>1230</v>
      </c>
      <c r="J344" s="1" t="s">
        <v>122</v>
      </c>
      <c r="K344" s="1" t="s">
        <v>6746</v>
      </c>
      <c r="L344" s="1"/>
      <c r="M344" s="21">
        <f t="shared" si="5"/>
        <v>1</v>
      </c>
    </row>
    <row r="345" spans="1:13" ht="20.100000000000001" customHeight="1" x14ac:dyDescent="0.15">
      <c r="A345" s="1" t="s">
        <v>7</v>
      </c>
      <c r="B345" s="1" t="s">
        <v>6740</v>
      </c>
      <c r="C345" s="1" t="s">
        <v>6747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739</v>
      </c>
      <c r="I345" s="1" t="s">
        <v>1230</v>
      </c>
      <c r="J345" s="1" t="s">
        <v>122</v>
      </c>
      <c r="K345" s="1" t="s">
        <v>6748</v>
      </c>
      <c r="L345" s="1"/>
      <c r="M345" s="21">
        <f t="shared" si="5"/>
        <v>1</v>
      </c>
    </row>
    <row r="346" spans="1:13" ht="20.100000000000001" customHeight="1" x14ac:dyDescent="0.15">
      <c r="A346" s="1" t="s">
        <v>7</v>
      </c>
      <c r="B346" s="1" t="s">
        <v>6749</v>
      </c>
      <c r="C346" s="1" t="s">
        <v>6750</v>
      </c>
      <c r="D346" s="1" t="s">
        <v>78</v>
      </c>
      <c r="E346" s="1" t="s">
        <v>51</v>
      </c>
      <c r="F346" s="1" t="s">
        <v>26832</v>
      </c>
      <c r="G346" s="1" t="s">
        <v>82</v>
      </c>
      <c r="H346" s="1" t="s">
        <v>2234</v>
      </c>
      <c r="I346" s="1" t="s">
        <v>84</v>
      </c>
      <c r="J346" s="1" t="s">
        <v>182</v>
      </c>
      <c r="K346" s="1" t="s">
        <v>6751</v>
      </c>
      <c r="L346" s="1"/>
      <c r="M346" s="21">
        <f t="shared" si="5"/>
        <v>0</v>
      </c>
    </row>
    <row r="347" spans="1:13" ht="20.100000000000001" customHeight="1" x14ac:dyDescent="0.15">
      <c r="A347" s="1" t="s">
        <v>7</v>
      </c>
      <c r="B347" s="1" t="s">
        <v>6749</v>
      </c>
      <c r="C347" s="1" t="s">
        <v>6752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6753</v>
      </c>
      <c r="L347" s="1"/>
      <c r="M347" s="21">
        <f t="shared" si="5"/>
        <v>1</v>
      </c>
    </row>
    <row r="348" spans="1:13" ht="20.100000000000001" customHeight="1" x14ac:dyDescent="0.15">
      <c r="A348" s="1" t="s">
        <v>7</v>
      </c>
      <c r="B348" s="1" t="s">
        <v>6749</v>
      </c>
      <c r="C348" s="1" t="s">
        <v>6754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6755</v>
      </c>
      <c r="L348" s="1"/>
      <c r="M348" s="21">
        <f t="shared" si="5"/>
        <v>1</v>
      </c>
    </row>
    <row r="349" spans="1:13" ht="20.100000000000001" customHeight="1" x14ac:dyDescent="0.15">
      <c r="A349" s="1" t="s">
        <v>7</v>
      </c>
      <c r="B349" s="1" t="s">
        <v>6749</v>
      </c>
      <c r="C349" s="1" t="s">
        <v>6756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53</v>
      </c>
      <c r="I349" s="1" t="s">
        <v>1141</v>
      </c>
      <c r="J349" s="1" t="s">
        <v>96</v>
      </c>
      <c r="K349" s="1" t="s">
        <v>6757</v>
      </c>
      <c r="L349" s="1"/>
      <c r="M349" s="21">
        <f t="shared" si="5"/>
        <v>1</v>
      </c>
    </row>
    <row r="350" spans="1:13" ht="20.100000000000001" customHeight="1" x14ac:dyDescent="0.15">
      <c r="A350" s="1" t="s">
        <v>7</v>
      </c>
      <c r="B350" s="1" t="s">
        <v>6758</v>
      </c>
      <c r="C350" s="1" t="s">
        <v>6759</v>
      </c>
      <c r="D350" s="1" t="s">
        <v>78</v>
      </c>
      <c r="E350" s="1" t="s">
        <v>51</v>
      </c>
      <c r="F350" s="1" t="s">
        <v>26832</v>
      </c>
      <c r="G350" s="1" t="s">
        <v>82</v>
      </c>
      <c r="H350" s="1" t="s">
        <v>2234</v>
      </c>
      <c r="I350" s="1" t="s">
        <v>84</v>
      </c>
      <c r="J350" s="1" t="s">
        <v>182</v>
      </c>
      <c r="K350" s="1" t="s">
        <v>6760</v>
      </c>
      <c r="L350" s="1"/>
      <c r="M350" s="21">
        <f t="shared" si="5"/>
        <v>0</v>
      </c>
    </row>
    <row r="351" spans="1:13" ht="20.100000000000001" customHeight="1" x14ac:dyDescent="0.15">
      <c r="A351" s="1" t="s">
        <v>7</v>
      </c>
      <c r="B351" s="1" t="s">
        <v>6758</v>
      </c>
      <c r="C351" s="1" t="s">
        <v>6761</v>
      </c>
      <c r="D351" s="1" t="s">
        <v>78</v>
      </c>
      <c r="E351" s="1" t="s">
        <v>51</v>
      </c>
      <c r="F351" s="1" t="s">
        <v>26832</v>
      </c>
      <c r="G351" s="1" t="s">
        <v>82</v>
      </c>
      <c r="H351" s="1" t="s">
        <v>2234</v>
      </c>
      <c r="I351" s="1" t="s">
        <v>84</v>
      </c>
      <c r="J351" s="1" t="s">
        <v>182</v>
      </c>
      <c r="K351" s="1" t="s">
        <v>6762</v>
      </c>
      <c r="L351" s="1"/>
      <c r="M351" s="21">
        <f t="shared" si="5"/>
        <v>0</v>
      </c>
    </row>
    <row r="352" spans="1:13" ht="20.100000000000001" customHeight="1" x14ac:dyDescent="0.15">
      <c r="A352" s="1" t="s">
        <v>7</v>
      </c>
      <c r="B352" s="1" t="s">
        <v>6758</v>
      </c>
      <c r="C352" s="1" t="s">
        <v>6763</v>
      </c>
      <c r="D352" s="1" t="s">
        <v>78</v>
      </c>
      <c r="E352" s="1" t="s">
        <v>51</v>
      </c>
      <c r="F352" s="1" t="s">
        <v>26832</v>
      </c>
      <c r="G352" s="1" t="s">
        <v>82</v>
      </c>
      <c r="H352" s="1" t="s">
        <v>2234</v>
      </c>
      <c r="I352" s="1" t="s">
        <v>84</v>
      </c>
      <c r="J352" s="1" t="s">
        <v>182</v>
      </c>
      <c r="K352" s="1" t="s">
        <v>6764</v>
      </c>
      <c r="L352" s="1"/>
      <c r="M352" s="21">
        <f t="shared" si="5"/>
        <v>0</v>
      </c>
    </row>
    <row r="353" spans="1:13" ht="20.100000000000001" customHeight="1" x14ac:dyDescent="0.15">
      <c r="A353" s="1" t="s">
        <v>7</v>
      </c>
      <c r="B353" s="1" t="s">
        <v>6758</v>
      </c>
      <c r="C353" s="1" t="s">
        <v>6765</v>
      </c>
      <c r="D353" s="1" t="s">
        <v>78</v>
      </c>
      <c r="E353" s="1" t="s">
        <v>51</v>
      </c>
      <c r="F353" s="1" t="s">
        <v>26832</v>
      </c>
      <c r="G353" s="1" t="s">
        <v>82</v>
      </c>
      <c r="H353" s="1" t="s">
        <v>2234</v>
      </c>
      <c r="I353" s="1" t="s">
        <v>84</v>
      </c>
      <c r="J353" s="1" t="s">
        <v>182</v>
      </c>
      <c r="K353" s="1" t="s">
        <v>6766</v>
      </c>
      <c r="L353" s="1"/>
      <c r="M353" s="21">
        <f t="shared" si="5"/>
        <v>0</v>
      </c>
    </row>
    <row r="354" spans="1:13" ht="20.100000000000001" customHeight="1" x14ac:dyDescent="0.15">
      <c r="A354" s="1" t="s">
        <v>7</v>
      </c>
      <c r="B354" s="1" t="s">
        <v>4507</v>
      </c>
      <c r="C354" s="1" t="s">
        <v>6767</v>
      </c>
      <c r="D354" s="1" t="s">
        <v>50</v>
      </c>
      <c r="E354" s="1" t="s">
        <v>51</v>
      </c>
      <c r="F354" s="1" t="s">
        <v>26832</v>
      </c>
      <c r="G354" s="1" t="s">
        <v>82</v>
      </c>
      <c r="H354" s="1" t="s">
        <v>2234</v>
      </c>
      <c r="I354" s="1" t="s">
        <v>84</v>
      </c>
      <c r="J354" s="1" t="s">
        <v>182</v>
      </c>
      <c r="K354" s="1" t="s">
        <v>6768</v>
      </c>
      <c r="L354" s="1"/>
      <c r="M354" s="21">
        <f t="shared" si="5"/>
        <v>0</v>
      </c>
    </row>
    <row r="355" spans="1:13" ht="20.100000000000001" customHeight="1" x14ac:dyDescent="0.15">
      <c r="A355" s="1" t="s">
        <v>7</v>
      </c>
      <c r="B355" s="1" t="s">
        <v>4507</v>
      </c>
      <c r="C355" s="1" t="s">
        <v>6769</v>
      </c>
      <c r="D355" s="1" t="s">
        <v>50</v>
      </c>
      <c r="E355" s="1" t="s">
        <v>51</v>
      </c>
      <c r="F355" s="1" t="s">
        <v>26832</v>
      </c>
      <c r="G355" s="1" t="s">
        <v>82</v>
      </c>
      <c r="H355" s="1" t="s">
        <v>2234</v>
      </c>
      <c r="I355" s="1" t="s">
        <v>84</v>
      </c>
      <c r="J355" s="1" t="s">
        <v>182</v>
      </c>
      <c r="K355" s="1" t="s">
        <v>6770</v>
      </c>
      <c r="L355" s="1"/>
      <c r="M355" s="21">
        <f t="shared" si="5"/>
        <v>0</v>
      </c>
    </row>
    <row r="356" spans="1:13" ht="20.100000000000001" customHeight="1" x14ac:dyDescent="0.15">
      <c r="A356" s="1" t="s">
        <v>7</v>
      </c>
      <c r="B356" s="1" t="s">
        <v>4507</v>
      </c>
      <c r="C356" s="1" t="s">
        <v>6771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739</v>
      </c>
      <c r="I356" s="1" t="s">
        <v>1230</v>
      </c>
      <c r="J356" s="1" t="s">
        <v>122</v>
      </c>
      <c r="K356" s="1" t="s">
        <v>6772</v>
      </c>
      <c r="L356" s="1"/>
      <c r="M356" s="21">
        <f t="shared" si="5"/>
        <v>1</v>
      </c>
    </row>
    <row r="357" spans="1:13" ht="20.100000000000001" customHeight="1" x14ac:dyDescent="0.15">
      <c r="A357" s="1" t="s">
        <v>7</v>
      </c>
      <c r="B357" s="1" t="s">
        <v>4507</v>
      </c>
      <c r="C357" s="1" t="s">
        <v>6773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739</v>
      </c>
      <c r="I357" s="1" t="s">
        <v>1230</v>
      </c>
      <c r="J357" s="1" t="s">
        <v>122</v>
      </c>
      <c r="K357" s="1" t="s">
        <v>6774</v>
      </c>
      <c r="L357" s="1"/>
      <c r="M357" s="21">
        <f t="shared" si="5"/>
        <v>1</v>
      </c>
    </row>
    <row r="358" spans="1:13" ht="20.100000000000001" customHeight="1" x14ac:dyDescent="0.15">
      <c r="A358" s="1" t="s">
        <v>7</v>
      </c>
      <c r="B358" s="1" t="s">
        <v>4507</v>
      </c>
      <c r="C358" s="1" t="s">
        <v>6775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739</v>
      </c>
      <c r="I358" s="1" t="s">
        <v>1230</v>
      </c>
      <c r="J358" s="1" t="s">
        <v>122</v>
      </c>
      <c r="K358" s="1" t="s">
        <v>6776</v>
      </c>
      <c r="L358" s="1"/>
      <c r="M358" s="21">
        <f t="shared" si="5"/>
        <v>1</v>
      </c>
    </row>
    <row r="359" spans="1:13" ht="20.100000000000001" customHeight="1" x14ac:dyDescent="0.15">
      <c r="A359" s="1" t="s">
        <v>7</v>
      </c>
      <c r="B359" s="1" t="s">
        <v>4507</v>
      </c>
      <c r="C359" s="1" t="s">
        <v>6777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1230</v>
      </c>
      <c r="J359" s="1" t="s">
        <v>122</v>
      </c>
      <c r="K359" s="1" t="s">
        <v>6778</v>
      </c>
      <c r="L359" s="1"/>
      <c r="M359" s="21">
        <f t="shared" si="5"/>
        <v>1</v>
      </c>
    </row>
    <row r="360" spans="1:13" ht="20.100000000000001" customHeight="1" x14ac:dyDescent="0.15">
      <c r="A360" s="1" t="s">
        <v>7</v>
      </c>
      <c r="B360" s="1" t="s">
        <v>4507</v>
      </c>
      <c r="C360" s="1" t="s">
        <v>6779</v>
      </c>
      <c r="D360" s="1" t="s">
        <v>78</v>
      </c>
      <c r="E360" s="1" t="s">
        <v>51</v>
      </c>
      <c r="F360" s="1" t="s">
        <v>81</v>
      </c>
      <c r="G360" s="1" t="s">
        <v>82</v>
      </c>
      <c r="H360" s="1" t="s">
        <v>180</v>
      </c>
      <c r="I360" s="1" t="s">
        <v>447</v>
      </c>
      <c r="J360" s="1" t="s">
        <v>730</v>
      </c>
      <c r="K360" s="1" t="s">
        <v>6780</v>
      </c>
      <c r="L360" s="1"/>
      <c r="M360" s="21">
        <f t="shared" si="5"/>
        <v>0</v>
      </c>
    </row>
    <row r="361" spans="1:13" ht="20.100000000000001" customHeight="1" x14ac:dyDescent="0.15">
      <c r="A361" s="1" t="s">
        <v>7</v>
      </c>
      <c r="B361" s="1" t="s">
        <v>4507</v>
      </c>
      <c r="C361" s="1" t="s">
        <v>6781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1230</v>
      </c>
      <c r="J361" s="1" t="s">
        <v>122</v>
      </c>
      <c r="K361" s="1" t="s">
        <v>6782</v>
      </c>
      <c r="L361" s="1"/>
      <c r="M361" s="21">
        <f t="shared" si="5"/>
        <v>1</v>
      </c>
    </row>
    <row r="362" spans="1:13" ht="20.100000000000001" customHeight="1" x14ac:dyDescent="0.15">
      <c r="A362" s="1" t="s">
        <v>7</v>
      </c>
      <c r="B362" s="1" t="s">
        <v>4507</v>
      </c>
      <c r="C362" s="1" t="s">
        <v>6783</v>
      </c>
      <c r="D362" s="1" t="s">
        <v>78</v>
      </c>
      <c r="E362" s="1" t="s">
        <v>51</v>
      </c>
      <c r="F362" s="1" t="s">
        <v>179</v>
      </c>
      <c r="G362" s="1" t="s">
        <v>82</v>
      </c>
      <c r="H362" s="1" t="s">
        <v>180</v>
      </c>
      <c r="I362" s="1" t="s">
        <v>447</v>
      </c>
      <c r="J362" s="1" t="s">
        <v>730</v>
      </c>
      <c r="K362" s="1" t="s">
        <v>6784</v>
      </c>
      <c r="L362" s="1"/>
      <c r="M362" s="21">
        <f t="shared" si="5"/>
        <v>0</v>
      </c>
    </row>
    <row r="363" spans="1:13" ht="20.100000000000001" customHeight="1" x14ac:dyDescent="0.15">
      <c r="A363" s="1" t="s">
        <v>7</v>
      </c>
      <c r="B363" s="1" t="s">
        <v>6785</v>
      </c>
      <c r="C363" s="1" t="s">
        <v>6786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1230</v>
      </c>
      <c r="J363" s="1" t="s">
        <v>122</v>
      </c>
      <c r="K363" s="1" t="s">
        <v>579</v>
      </c>
      <c r="L363" s="1"/>
      <c r="M363" s="21">
        <f t="shared" si="5"/>
        <v>1</v>
      </c>
    </row>
    <row r="364" spans="1:13" ht="20.100000000000001" customHeight="1" x14ac:dyDescent="0.15">
      <c r="A364" s="1" t="s">
        <v>7</v>
      </c>
      <c r="B364" s="1" t="s">
        <v>6785</v>
      </c>
      <c r="C364" s="1" t="s">
        <v>6787</v>
      </c>
      <c r="D364" s="1" t="s">
        <v>50</v>
      </c>
      <c r="E364" s="1" t="s">
        <v>51</v>
      </c>
      <c r="F364" s="1" t="s">
        <v>26832</v>
      </c>
      <c r="G364" s="1" t="s">
        <v>82</v>
      </c>
      <c r="H364" s="1" t="s">
        <v>1151</v>
      </c>
      <c r="I364" s="1" t="s">
        <v>1141</v>
      </c>
      <c r="J364" s="1" t="s">
        <v>663</v>
      </c>
      <c r="K364" s="1" t="s">
        <v>6788</v>
      </c>
      <c r="L364" s="1"/>
      <c r="M364" s="21">
        <f t="shared" si="5"/>
        <v>0</v>
      </c>
    </row>
    <row r="365" spans="1:13" ht="20.100000000000001" customHeight="1" x14ac:dyDescent="0.15">
      <c r="A365" s="1" t="s">
        <v>7</v>
      </c>
      <c r="B365" s="1" t="s">
        <v>6785</v>
      </c>
      <c r="C365" s="1" t="s">
        <v>6789</v>
      </c>
      <c r="D365" s="1" t="s">
        <v>50</v>
      </c>
      <c r="E365" s="1" t="s">
        <v>51</v>
      </c>
      <c r="F365" s="1" t="s">
        <v>26832</v>
      </c>
      <c r="G365" s="1" t="s">
        <v>82</v>
      </c>
      <c r="H365" s="1" t="s">
        <v>1151</v>
      </c>
      <c r="I365" s="1" t="s">
        <v>1141</v>
      </c>
      <c r="J365" s="1" t="s">
        <v>663</v>
      </c>
      <c r="K365" s="1" t="s">
        <v>6790</v>
      </c>
      <c r="L365" s="1"/>
      <c r="M365" s="21">
        <f t="shared" si="5"/>
        <v>0</v>
      </c>
    </row>
    <row r="366" spans="1:13" ht="20.100000000000001" customHeight="1" x14ac:dyDescent="0.15">
      <c r="A366" s="1" t="s">
        <v>7</v>
      </c>
      <c r="B366" s="1" t="s">
        <v>6785</v>
      </c>
      <c r="C366" s="1" t="s">
        <v>6791</v>
      </c>
      <c r="D366" s="1" t="s">
        <v>50</v>
      </c>
      <c r="E366" s="1" t="s">
        <v>51</v>
      </c>
      <c r="F366" s="1" t="s">
        <v>26832</v>
      </c>
      <c r="G366" s="1" t="s">
        <v>82</v>
      </c>
      <c r="H366" s="1" t="s">
        <v>1151</v>
      </c>
      <c r="I366" s="1" t="s">
        <v>1141</v>
      </c>
      <c r="J366" s="1" t="s">
        <v>663</v>
      </c>
      <c r="K366" s="1" t="s">
        <v>6792</v>
      </c>
      <c r="L366" s="1"/>
      <c r="M366" s="21">
        <f t="shared" si="5"/>
        <v>0</v>
      </c>
    </row>
    <row r="367" spans="1:13" ht="20.100000000000001" customHeight="1" x14ac:dyDescent="0.15">
      <c r="A367" s="1" t="s">
        <v>7</v>
      </c>
      <c r="B367" s="1" t="s">
        <v>6785</v>
      </c>
      <c r="C367" s="1" t="s">
        <v>6793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1230</v>
      </c>
      <c r="J367" s="1" t="s">
        <v>122</v>
      </c>
      <c r="K367" s="1" t="s">
        <v>6794</v>
      </c>
      <c r="L367" s="1"/>
      <c r="M367" s="21">
        <f t="shared" si="5"/>
        <v>1</v>
      </c>
    </row>
    <row r="368" spans="1:13" ht="20.100000000000001" customHeight="1" x14ac:dyDescent="0.15">
      <c r="A368" s="1" t="s">
        <v>7</v>
      </c>
      <c r="B368" s="1" t="s">
        <v>6785</v>
      </c>
      <c r="C368" s="1" t="s">
        <v>6795</v>
      </c>
      <c r="D368" s="1" t="s">
        <v>50</v>
      </c>
      <c r="E368" s="1" t="s">
        <v>51</v>
      </c>
      <c r="F368" s="1" t="s">
        <v>26832</v>
      </c>
      <c r="G368" s="1" t="s">
        <v>82</v>
      </c>
      <c r="H368" s="1" t="s">
        <v>1151</v>
      </c>
      <c r="I368" s="1" t="s">
        <v>1141</v>
      </c>
      <c r="J368" s="1" t="s">
        <v>663</v>
      </c>
      <c r="K368" s="1" t="s">
        <v>6796</v>
      </c>
      <c r="L368" s="1"/>
      <c r="M368" s="21">
        <f t="shared" si="5"/>
        <v>0</v>
      </c>
    </row>
    <row r="369" spans="1:13" ht="20.100000000000001" customHeight="1" x14ac:dyDescent="0.15">
      <c r="A369" s="1" t="s">
        <v>7</v>
      </c>
      <c r="B369" s="1" t="s">
        <v>6785</v>
      </c>
      <c r="C369" s="1" t="s">
        <v>6797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6798</v>
      </c>
      <c r="L369" s="1"/>
      <c r="M369" s="21">
        <f t="shared" si="5"/>
        <v>1</v>
      </c>
    </row>
    <row r="370" spans="1:13" ht="20.100000000000001" customHeight="1" x14ac:dyDescent="0.15">
      <c r="A370" s="1" t="s">
        <v>7</v>
      </c>
      <c r="B370" s="1" t="s">
        <v>6785</v>
      </c>
      <c r="C370" s="1" t="s">
        <v>6799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84</v>
      </c>
      <c r="J370" s="1" t="s">
        <v>122</v>
      </c>
      <c r="K370" s="1" t="s">
        <v>6800</v>
      </c>
      <c r="L370" s="1"/>
      <c r="M370" s="21">
        <f t="shared" si="5"/>
        <v>1</v>
      </c>
    </row>
    <row r="371" spans="1:13" ht="20.100000000000001" customHeight="1" x14ac:dyDescent="0.15">
      <c r="A371" s="1" t="s">
        <v>7</v>
      </c>
      <c r="B371" s="1" t="s">
        <v>6785</v>
      </c>
      <c r="C371" s="1" t="s">
        <v>6801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1230</v>
      </c>
      <c r="J371" s="1" t="s">
        <v>122</v>
      </c>
      <c r="K371" s="1" t="s">
        <v>6802</v>
      </c>
      <c r="L371" s="1"/>
      <c r="M371" s="21">
        <f t="shared" si="5"/>
        <v>1</v>
      </c>
    </row>
    <row r="372" spans="1:13" ht="20.100000000000001" customHeight="1" x14ac:dyDescent="0.15">
      <c r="A372" s="1" t="s">
        <v>7</v>
      </c>
      <c r="B372" s="1" t="s">
        <v>6785</v>
      </c>
      <c r="C372" s="1" t="s">
        <v>6803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6804</v>
      </c>
      <c r="L372" s="1"/>
      <c r="M372" s="21">
        <f t="shared" si="5"/>
        <v>1</v>
      </c>
    </row>
    <row r="373" spans="1:13" ht="20.100000000000001" customHeight="1" x14ac:dyDescent="0.15">
      <c r="A373" s="1" t="s">
        <v>7</v>
      </c>
      <c r="B373" s="1" t="s">
        <v>6785</v>
      </c>
      <c r="C373" s="1" t="s">
        <v>6805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6806</v>
      </c>
      <c r="L373" s="1"/>
      <c r="M373" s="21">
        <f t="shared" si="5"/>
        <v>1</v>
      </c>
    </row>
    <row r="374" spans="1:13" ht="20.100000000000001" customHeight="1" x14ac:dyDescent="0.15">
      <c r="A374" s="1" t="s">
        <v>7</v>
      </c>
      <c r="B374" s="1" t="s">
        <v>6785</v>
      </c>
      <c r="C374" s="1" t="s">
        <v>6807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6808</v>
      </c>
      <c r="L374" s="1"/>
      <c r="M374" s="21">
        <f t="shared" si="5"/>
        <v>1</v>
      </c>
    </row>
    <row r="375" spans="1:13" ht="20.100000000000001" customHeight="1" x14ac:dyDescent="0.15">
      <c r="A375" s="1" t="s">
        <v>7</v>
      </c>
      <c r="B375" s="1" t="s">
        <v>6785</v>
      </c>
      <c r="C375" s="1" t="s">
        <v>6809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6810</v>
      </c>
      <c r="L375" s="1"/>
      <c r="M375" s="21">
        <f t="shared" si="5"/>
        <v>1</v>
      </c>
    </row>
    <row r="376" spans="1:13" ht="20.100000000000001" customHeight="1" x14ac:dyDescent="0.15">
      <c r="A376" s="1" t="s">
        <v>7</v>
      </c>
      <c r="B376" s="1" t="s">
        <v>6785</v>
      </c>
      <c r="C376" s="1" t="s">
        <v>6811</v>
      </c>
      <c r="D376" s="1" t="s">
        <v>78</v>
      </c>
      <c r="E376" s="1" t="s">
        <v>51</v>
      </c>
      <c r="F376" s="1" t="s">
        <v>179</v>
      </c>
      <c r="G376" s="1" t="s">
        <v>82</v>
      </c>
      <c r="H376" s="1" t="s">
        <v>1151</v>
      </c>
      <c r="I376" s="1" t="s">
        <v>1141</v>
      </c>
      <c r="J376" s="1" t="s">
        <v>663</v>
      </c>
      <c r="K376" s="1" t="s">
        <v>6812</v>
      </c>
      <c r="L376" s="1"/>
      <c r="M376" s="21">
        <f t="shared" si="5"/>
        <v>0</v>
      </c>
    </row>
    <row r="377" spans="1:13" ht="20.100000000000001" customHeight="1" x14ac:dyDescent="0.15">
      <c r="A377" s="1" t="s">
        <v>7</v>
      </c>
      <c r="B377" s="1" t="s">
        <v>6785</v>
      </c>
      <c r="C377" s="1" t="s">
        <v>6813</v>
      </c>
      <c r="D377" s="1" t="s">
        <v>78</v>
      </c>
      <c r="E377" s="1" t="s">
        <v>51</v>
      </c>
      <c r="F377" s="1" t="s">
        <v>179</v>
      </c>
      <c r="G377" s="1" t="s">
        <v>82</v>
      </c>
      <c r="H377" s="1" t="s">
        <v>1151</v>
      </c>
      <c r="I377" s="1" t="s">
        <v>1141</v>
      </c>
      <c r="J377" s="1" t="s">
        <v>663</v>
      </c>
      <c r="K377" s="1" t="s">
        <v>6814</v>
      </c>
      <c r="L377" s="1"/>
      <c r="M377" s="21">
        <f t="shared" si="5"/>
        <v>0</v>
      </c>
    </row>
    <row r="378" spans="1:13" ht="20.100000000000001" customHeight="1" x14ac:dyDescent="0.15">
      <c r="A378" s="1" t="s">
        <v>7</v>
      </c>
      <c r="B378" s="1" t="s">
        <v>6785</v>
      </c>
      <c r="C378" s="1" t="s">
        <v>6815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6816</v>
      </c>
      <c r="L378" s="1"/>
      <c r="M378" s="21">
        <f t="shared" si="5"/>
        <v>1</v>
      </c>
    </row>
    <row r="379" spans="1:13" ht="20.100000000000001" customHeight="1" x14ac:dyDescent="0.15">
      <c r="A379" s="1" t="s">
        <v>7</v>
      </c>
      <c r="B379" s="1" t="s">
        <v>6785</v>
      </c>
      <c r="C379" s="1" t="s">
        <v>6817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1151</v>
      </c>
      <c r="I379" s="1" t="s">
        <v>1141</v>
      </c>
      <c r="J379" s="1" t="s">
        <v>663</v>
      </c>
      <c r="K379" s="1" t="s">
        <v>6818</v>
      </c>
      <c r="L379" s="1"/>
      <c r="M379" s="21">
        <f t="shared" si="5"/>
        <v>0</v>
      </c>
    </row>
    <row r="380" spans="1:13" ht="20.100000000000001" customHeight="1" x14ac:dyDescent="0.15">
      <c r="A380" s="1" t="s">
        <v>7</v>
      </c>
      <c r="B380" s="1" t="s">
        <v>6785</v>
      </c>
      <c r="C380" s="1" t="s">
        <v>6819</v>
      </c>
      <c r="D380" s="1" t="s">
        <v>78</v>
      </c>
      <c r="E380" s="1" t="s">
        <v>51</v>
      </c>
      <c r="F380" s="1" t="s">
        <v>179</v>
      </c>
      <c r="G380" s="1" t="s">
        <v>82</v>
      </c>
      <c r="H380" s="1" t="s">
        <v>1151</v>
      </c>
      <c r="I380" s="1" t="s">
        <v>1141</v>
      </c>
      <c r="J380" s="1" t="s">
        <v>663</v>
      </c>
      <c r="K380" s="1" t="s">
        <v>6820</v>
      </c>
      <c r="L380" s="1"/>
      <c r="M380" s="21">
        <f t="shared" si="5"/>
        <v>0</v>
      </c>
    </row>
    <row r="381" spans="1:13" ht="20.100000000000001" customHeight="1" x14ac:dyDescent="0.15">
      <c r="A381" s="1" t="s">
        <v>7</v>
      </c>
      <c r="B381" s="1" t="s">
        <v>6785</v>
      </c>
      <c r="C381" s="1" t="s">
        <v>6821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6822</v>
      </c>
      <c r="L381" s="1"/>
      <c r="M381" s="21">
        <f t="shared" si="5"/>
        <v>1</v>
      </c>
    </row>
    <row r="382" spans="1:13" ht="20.100000000000001" customHeight="1" x14ac:dyDescent="0.15">
      <c r="A382" s="1" t="s">
        <v>7</v>
      </c>
      <c r="B382" s="1" t="s">
        <v>6785</v>
      </c>
      <c r="C382" s="1" t="s">
        <v>6823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6824</v>
      </c>
      <c r="L382" s="1"/>
      <c r="M382" s="21">
        <f t="shared" si="5"/>
        <v>1</v>
      </c>
    </row>
    <row r="383" spans="1:13" ht="20.100000000000001" customHeight="1" x14ac:dyDescent="0.15">
      <c r="A383" s="1" t="s">
        <v>7</v>
      </c>
      <c r="B383" s="1" t="s">
        <v>6785</v>
      </c>
      <c r="C383" s="1" t="s">
        <v>6825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6826</v>
      </c>
      <c r="L383" s="1"/>
      <c r="M383" s="21">
        <f t="shared" si="5"/>
        <v>1</v>
      </c>
    </row>
    <row r="384" spans="1:13" ht="20.100000000000001" customHeight="1" x14ac:dyDescent="0.15">
      <c r="A384" s="1" t="s">
        <v>7</v>
      </c>
      <c r="B384" s="1" t="s">
        <v>6785</v>
      </c>
      <c r="C384" s="1" t="s">
        <v>6827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1151</v>
      </c>
      <c r="I384" s="1" t="s">
        <v>1141</v>
      </c>
      <c r="J384" s="1" t="s">
        <v>663</v>
      </c>
      <c r="K384" s="1" t="s">
        <v>6828</v>
      </c>
      <c r="L384" s="1"/>
      <c r="M384" s="21">
        <f t="shared" si="5"/>
        <v>0</v>
      </c>
    </row>
    <row r="385" spans="1:13" ht="20.100000000000001" customHeight="1" x14ac:dyDescent="0.15">
      <c r="A385" s="29" t="s">
        <v>7</v>
      </c>
      <c r="B385" s="29" t="s">
        <v>6785</v>
      </c>
      <c r="C385" s="1" t="s">
        <v>6829</v>
      </c>
      <c r="D385" s="1" t="s">
        <v>78</v>
      </c>
      <c r="E385" s="1" t="s">
        <v>51</v>
      </c>
      <c r="F385" s="1" t="s">
        <v>179</v>
      </c>
      <c r="G385" s="1" t="s">
        <v>82</v>
      </c>
      <c r="H385" s="1" t="s">
        <v>2038</v>
      </c>
      <c r="I385" s="1" t="s">
        <v>84</v>
      </c>
      <c r="J385" s="1" t="s">
        <v>2039</v>
      </c>
      <c r="K385" s="1" t="s">
        <v>6830</v>
      </c>
      <c r="L385" s="1"/>
      <c r="M385" s="21">
        <f t="shared" si="5"/>
        <v>0</v>
      </c>
    </row>
  </sheetData>
  <autoFilter ref="A7:L385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68"/>
  <sheetViews>
    <sheetView topLeftCell="A453" workbookViewId="0">
      <selection activeCell="D384" sqref="D384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7788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8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SUBTOTAL(3,E8:E468)</f>
        <v>461</v>
      </c>
      <c r="F6" s="24">
        <f>SUBTOTAL(9,M8:M468)</f>
        <v>342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8</v>
      </c>
      <c r="B8" s="1" t="s">
        <v>6832</v>
      </c>
      <c r="C8" s="1" t="s">
        <v>6833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207</v>
      </c>
      <c r="I8" s="18" t="s">
        <v>84</v>
      </c>
      <c r="J8" s="1" t="s">
        <v>448</v>
      </c>
      <c r="K8" s="1" t="s">
        <v>6834</v>
      </c>
      <c r="L8" s="1"/>
      <c r="M8" s="21">
        <f>IF(F8="○",1,0)</f>
        <v>1</v>
      </c>
    </row>
    <row r="9" spans="1:14" ht="20.100000000000001" customHeight="1" x14ac:dyDescent="0.15">
      <c r="A9" s="1" t="s">
        <v>8</v>
      </c>
      <c r="B9" s="1" t="s">
        <v>6832</v>
      </c>
      <c r="C9" s="1" t="s">
        <v>6835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448</v>
      </c>
      <c r="K9" s="1" t="s">
        <v>6836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8</v>
      </c>
      <c r="B10" s="1" t="s">
        <v>6832</v>
      </c>
      <c r="C10" s="1" t="s">
        <v>6837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448</v>
      </c>
      <c r="K10" s="1" t="s">
        <v>6838</v>
      </c>
      <c r="L10" s="1"/>
      <c r="M10" s="21">
        <f t="shared" si="0"/>
        <v>1</v>
      </c>
    </row>
    <row r="11" spans="1:14" ht="20.100000000000001" customHeight="1" x14ac:dyDescent="0.15">
      <c r="A11" s="1" t="s">
        <v>8</v>
      </c>
      <c r="B11" s="1" t="s">
        <v>6832</v>
      </c>
      <c r="C11" s="1" t="s">
        <v>6839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448</v>
      </c>
      <c r="K11" s="1" t="s">
        <v>6840</v>
      </c>
      <c r="L11" s="1"/>
      <c r="M11" s="21">
        <f t="shared" si="0"/>
        <v>1</v>
      </c>
    </row>
    <row r="12" spans="1:14" ht="20.100000000000001" customHeight="1" x14ac:dyDescent="0.15">
      <c r="A12" s="1" t="s">
        <v>8</v>
      </c>
      <c r="B12" s="1" t="s">
        <v>6832</v>
      </c>
      <c r="C12" s="1" t="s">
        <v>6841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448</v>
      </c>
      <c r="K12" s="1" t="s">
        <v>6842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8</v>
      </c>
      <c r="B13" s="1" t="s">
        <v>6832</v>
      </c>
      <c r="C13" s="1" t="s">
        <v>6843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448</v>
      </c>
      <c r="K13" s="1" t="s">
        <v>6844</v>
      </c>
      <c r="L13" s="1"/>
      <c r="M13" s="21">
        <f t="shared" si="0"/>
        <v>1</v>
      </c>
    </row>
    <row r="14" spans="1:14" ht="20.100000000000001" customHeight="1" x14ac:dyDescent="0.15">
      <c r="A14" s="1" t="s">
        <v>8</v>
      </c>
      <c r="B14" s="1" t="s">
        <v>6832</v>
      </c>
      <c r="C14" s="1" t="s">
        <v>6845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448</v>
      </c>
      <c r="K14" s="1" t="s">
        <v>6846</v>
      </c>
      <c r="L14" s="1"/>
      <c r="M14" s="21">
        <f t="shared" si="0"/>
        <v>1</v>
      </c>
    </row>
    <row r="15" spans="1:14" ht="20.100000000000001" customHeight="1" x14ac:dyDescent="0.15">
      <c r="A15" s="1" t="s">
        <v>8</v>
      </c>
      <c r="B15" s="1" t="s">
        <v>6832</v>
      </c>
      <c r="C15" s="1" t="s">
        <v>6847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448</v>
      </c>
      <c r="K15" s="1" t="s">
        <v>6848</v>
      </c>
      <c r="L15" s="1"/>
      <c r="M15" s="21">
        <f t="shared" si="0"/>
        <v>1</v>
      </c>
    </row>
    <row r="16" spans="1:14" ht="20.100000000000001" customHeight="1" x14ac:dyDescent="0.15">
      <c r="A16" s="1" t="s">
        <v>8</v>
      </c>
      <c r="B16" s="1" t="s">
        <v>6832</v>
      </c>
      <c r="C16" s="1" t="s">
        <v>6849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83</v>
      </c>
      <c r="I16" s="1" t="s">
        <v>84</v>
      </c>
      <c r="J16" s="1" t="s">
        <v>85</v>
      </c>
      <c r="K16" s="1" t="s">
        <v>6850</v>
      </c>
      <c r="L16" s="1"/>
      <c r="M16" s="21">
        <f t="shared" si="0"/>
        <v>0</v>
      </c>
    </row>
    <row r="17" spans="1:13" ht="20.100000000000001" customHeight="1" x14ac:dyDescent="0.15">
      <c r="A17" s="1" t="s">
        <v>8</v>
      </c>
      <c r="B17" s="1" t="s">
        <v>6851</v>
      </c>
      <c r="C17" s="1" t="s">
        <v>6852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2038</v>
      </c>
      <c r="I17" s="1" t="s">
        <v>84</v>
      </c>
      <c r="J17" s="1" t="s">
        <v>6853</v>
      </c>
      <c r="K17" s="1" t="s">
        <v>6854</v>
      </c>
      <c r="L17" s="1"/>
      <c r="M17" s="21">
        <f t="shared" si="0"/>
        <v>1</v>
      </c>
    </row>
    <row r="18" spans="1:13" ht="20.100000000000001" customHeight="1" x14ac:dyDescent="0.15">
      <c r="A18" s="1" t="s">
        <v>8</v>
      </c>
      <c r="B18" s="1" t="s">
        <v>6851</v>
      </c>
      <c r="C18" s="1" t="s">
        <v>6855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2038</v>
      </c>
      <c r="I18" s="1" t="s">
        <v>84</v>
      </c>
      <c r="J18" s="1" t="s">
        <v>6853</v>
      </c>
      <c r="K18" s="1" t="s">
        <v>6856</v>
      </c>
      <c r="L18" s="1"/>
      <c r="M18" s="21">
        <f t="shared" si="0"/>
        <v>1</v>
      </c>
    </row>
    <row r="19" spans="1:13" ht="20.100000000000001" customHeight="1" x14ac:dyDescent="0.15">
      <c r="A19" s="1" t="s">
        <v>8</v>
      </c>
      <c r="B19" s="1" t="s">
        <v>6851</v>
      </c>
      <c r="C19" s="1" t="s">
        <v>6857</v>
      </c>
      <c r="D19" s="1" t="s">
        <v>50</v>
      </c>
      <c r="E19" s="1" t="s">
        <v>51</v>
      </c>
      <c r="F19" s="1" t="s">
        <v>51</v>
      </c>
      <c r="G19" s="1" t="s">
        <v>52</v>
      </c>
      <c r="H19" s="1" t="s">
        <v>739</v>
      </c>
      <c r="I19" s="1" t="s">
        <v>54</v>
      </c>
      <c r="J19" s="1" t="s">
        <v>6858</v>
      </c>
      <c r="K19" s="1" t="s">
        <v>6859</v>
      </c>
      <c r="L19" s="1"/>
      <c r="M19" s="21">
        <f t="shared" si="0"/>
        <v>1</v>
      </c>
    </row>
    <row r="20" spans="1:13" ht="20.100000000000001" customHeight="1" x14ac:dyDescent="0.15">
      <c r="A20" s="1" t="s">
        <v>8</v>
      </c>
      <c r="B20" s="1" t="s">
        <v>6851</v>
      </c>
      <c r="C20" s="1" t="s">
        <v>6860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54</v>
      </c>
      <c r="J20" s="1" t="s">
        <v>6858</v>
      </c>
      <c r="K20" s="1" t="s">
        <v>6861</v>
      </c>
      <c r="L20" s="1"/>
      <c r="M20" s="21">
        <f t="shared" si="0"/>
        <v>1</v>
      </c>
    </row>
    <row r="21" spans="1:13" ht="20.100000000000001" customHeight="1" x14ac:dyDescent="0.15">
      <c r="A21" s="1" t="s">
        <v>8</v>
      </c>
      <c r="B21" s="1" t="s">
        <v>6851</v>
      </c>
      <c r="C21" s="1" t="s">
        <v>6862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54</v>
      </c>
      <c r="J21" s="1" t="s">
        <v>6858</v>
      </c>
      <c r="K21" s="1" t="s">
        <v>6863</v>
      </c>
      <c r="L21" s="1"/>
      <c r="M21" s="21">
        <f t="shared" si="0"/>
        <v>1</v>
      </c>
    </row>
    <row r="22" spans="1:13" ht="20.100000000000001" customHeight="1" x14ac:dyDescent="0.15">
      <c r="A22" s="1" t="s">
        <v>8</v>
      </c>
      <c r="B22" s="1" t="s">
        <v>6851</v>
      </c>
      <c r="C22" s="1" t="s">
        <v>6864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739</v>
      </c>
      <c r="I22" s="1" t="s">
        <v>54</v>
      </c>
      <c r="J22" s="1" t="s">
        <v>6858</v>
      </c>
      <c r="K22" s="1" t="s">
        <v>6865</v>
      </c>
      <c r="L22" s="1"/>
      <c r="M22" s="21">
        <f t="shared" si="0"/>
        <v>1</v>
      </c>
    </row>
    <row r="23" spans="1:13" ht="20.100000000000001" customHeight="1" x14ac:dyDescent="0.15">
      <c r="A23" s="1" t="s">
        <v>8</v>
      </c>
      <c r="B23" s="1" t="s">
        <v>6851</v>
      </c>
      <c r="C23" s="1" t="s">
        <v>6866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54</v>
      </c>
      <c r="J23" s="1" t="s">
        <v>6858</v>
      </c>
      <c r="K23" s="1" t="s">
        <v>6867</v>
      </c>
      <c r="L23" s="1"/>
      <c r="M23" s="21">
        <f t="shared" si="0"/>
        <v>1</v>
      </c>
    </row>
    <row r="24" spans="1:13" ht="20.100000000000001" customHeight="1" x14ac:dyDescent="0.15">
      <c r="A24" s="1" t="s">
        <v>8</v>
      </c>
      <c r="B24" s="1" t="s">
        <v>6851</v>
      </c>
      <c r="C24" s="1" t="s">
        <v>6868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739</v>
      </c>
      <c r="I24" s="1" t="s">
        <v>54</v>
      </c>
      <c r="J24" s="1" t="s">
        <v>6858</v>
      </c>
      <c r="K24" s="1" t="s">
        <v>6869</v>
      </c>
      <c r="L24" s="1"/>
      <c r="M24" s="21">
        <f t="shared" si="0"/>
        <v>1</v>
      </c>
    </row>
    <row r="25" spans="1:13" ht="20.100000000000001" customHeight="1" x14ac:dyDescent="0.15">
      <c r="A25" s="1" t="s">
        <v>8</v>
      </c>
      <c r="B25" s="1" t="s">
        <v>6851</v>
      </c>
      <c r="C25" s="1" t="s">
        <v>6870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54</v>
      </c>
      <c r="J25" s="1" t="s">
        <v>6858</v>
      </c>
      <c r="K25" s="1" t="s">
        <v>6871</v>
      </c>
      <c r="L25" s="1"/>
      <c r="M25" s="21">
        <f t="shared" si="0"/>
        <v>1</v>
      </c>
    </row>
    <row r="26" spans="1:13" ht="20.100000000000001" customHeight="1" x14ac:dyDescent="0.15">
      <c r="A26" s="1" t="s">
        <v>8</v>
      </c>
      <c r="B26" s="1" t="s">
        <v>6851</v>
      </c>
      <c r="C26" s="1" t="s">
        <v>6872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739</v>
      </c>
      <c r="I26" s="1" t="s">
        <v>54</v>
      </c>
      <c r="J26" s="1" t="s">
        <v>6858</v>
      </c>
      <c r="K26" s="1" t="s">
        <v>6873</v>
      </c>
      <c r="L26" s="1"/>
      <c r="M26" s="21">
        <f t="shared" si="0"/>
        <v>1</v>
      </c>
    </row>
    <row r="27" spans="1:13" ht="20.100000000000001" customHeight="1" x14ac:dyDescent="0.15">
      <c r="A27" s="1" t="s">
        <v>8</v>
      </c>
      <c r="B27" s="1" t="s">
        <v>6851</v>
      </c>
      <c r="C27" s="1" t="s">
        <v>6874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54</v>
      </c>
      <c r="J27" s="1" t="s">
        <v>6858</v>
      </c>
      <c r="K27" s="1" t="s">
        <v>6875</v>
      </c>
      <c r="L27" s="1"/>
      <c r="M27" s="21">
        <f t="shared" si="0"/>
        <v>1</v>
      </c>
    </row>
    <row r="28" spans="1:13" ht="20.100000000000001" customHeight="1" x14ac:dyDescent="0.15">
      <c r="A28" s="1" t="s">
        <v>8</v>
      </c>
      <c r="B28" s="1" t="s">
        <v>6851</v>
      </c>
      <c r="C28" s="1" t="s">
        <v>6876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739</v>
      </c>
      <c r="I28" s="1" t="s">
        <v>54</v>
      </c>
      <c r="J28" s="1" t="s">
        <v>6858</v>
      </c>
      <c r="K28" s="1" t="s">
        <v>6877</v>
      </c>
      <c r="L28" s="1"/>
      <c r="M28" s="21">
        <f t="shared" si="0"/>
        <v>1</v>
      </c>
    </row>
    <row r="29" spans="1:13" ht="20.100000000000001" customHeight="1" x14ac:dyDescent="0.15">
      <c r="A29" s="1" t="s">
        <v>8</v>
      </c>
      <c r="B29" s="1" t="s">
        <v>6851</v>
      </c>
      <c r="C29" s="1" t="s">
        <v>6878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54</v>
      </c>
      <c r="J29" s="1" t="s">
        <v>6858</v>
      </c>
      <c r="K29" s="1" t="s">
        <v>6879</v>
      </c>
      <c r="L29" s="1"/>
      <c r="M29" s="21">
        <f t="shared" si="0"/>
        <v>1</v>
      </c>
    </row>
    <row r="30" spans="1:13" ht="20.100000000000001" customHeight="1" x14ac:dyDescent="0.15">
      <c r="A30" s="1" t="s">
        <v>8</v>
      </c>
      <c r="B30" s="1" t="s">
        <v>6851</v>
      </c>
      <c r="C30" s="1" t="s">
        <v>6880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54</v>
      </c>
      <c r="J30" s="1" t="s">
        <v>6858</v>
      </c>
      <c r="K30" s="1" t="s">
        <v>6881</v>
      </c>
      <c r="L30" s="1"/>
      <c r="M30" s="21">
        <f t="shared" si="0"/>
        <v>1</v>
      </c>
    </row>
    <row r="31" spans="1:13" ht="20.100000000000001" customHeight="1" x14ac:dyDescent="0.15">
      <c r="A31" s="1" t="s">
        <v>8</v>
      </c>
      <c r="B31" s="1" t="s">
        <v>6882</v>
      </c>
      <c r="C31" s="1" t="s">
        <v>6883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54</v>
      </c>
      <c r="J31" s="1" t="s">
        <v>6858</v>
      </c>
      <c r="K31" s="1" t="s">
        <v>6884</v>
      </c>
      <c r="L31" s="1"/>
      <c r="M31" s="21">
        <f t="shared" si="0"/>
        <v>1</v>
      </c>
    </row>
    <row r="32" spans="1:13" ht="20.100000000000001" customHeight="1" x14ac:dyDescent="0.15">
      <c r="A32" s="1" t="s">
        <v>8</v>
      </c>
      <c r="B32" s="1" t="s">
        <v>6882</v>
      </c>
      <c r="C32" s="1" t="s">
        <v>6885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739</v>
      </c>
      <c r="I32" s="1" t="s">
        <v>54</v>
      </c>
      <c r="J32" s="1" t="s">
        <v>6858</v>
      </c>
      <c r="K32" s="1" t="s">
        <v>6886</v>
      </c>
      <c r="L32" s="1"/>
      <c r="M32" s="21">
        <f t="shared" si="0"/>
        <v>1</v>
      </c>
    </row>
    <row r="33" spans="1:13" ht="20.100000000000001" customHeight="1" x14ac:dyDescent="0.15">
      <c r="A33" s="1" t="s">
        <v>8</v>
      </c>
      <c r="B33" s="1" t="s">
        <v>6882</v>
      </c>
      <c r="C33" s="1" t="s">
        <v>6887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6888</v>
      </c>
      <c r="L33" s="1"/>
      <c r="M33" s="21">
        <f t="shared" si="0"/>
        <v>1</v>
      </c>
    </row>
    <row r="34" spans="1:13" ht="20.100000000000001" customHeight="1" x14ac:dyDescent="0.15">
      <c r="A34" s="1" t="s">
        <v>8</v>
      </c>
      <c r="B34" s="1" t="s">
        <v>6882</v>
      </c>
      <c r="C34" s="1" t="s">
        <v>6889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6890</v>
      </c>
      <c r="L34" s="1"/>
      <c r="M34" s="21">
        <f t="shared" si="0"/>
        <v>1</v>
      </c>
    </row>
    <row r="35" spans="1:13" ht="20.100000000000001" customHeight="1" x14ac:dyDescent="0.15">
      <c r="A35" s="1" t="s">
        <v>8</v>
      </c>
      <c r="B35" s="1" t="s">
        <v>6882</v>
      </c>
      <c r="C35" s="1" t="s">
        <v>6891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6892</v>
      </c>
      <c r="L35" s="1"/>
      <c r="M35" s="21">
        <f t="shared" si="0"/>
        <v>1</v>
      </c>
    </row>
    <row r="36" spans="1:13" ht="20.100000000000001" customHeight="1" x14ac:dyDescent="0.15">
      <c r="A36" s="1" t="s">
        <v>8</v>
      </c>
      <c r="B36" s="1" t="s">
        <v>6882</v>
      </c>
      <c r="C36" s="1" t="s">
        <v>6893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739</v>
      </c>
      <c r="I36" s="1" t="s">
        <v>54</v>
      </c>
      <c r="J36" s="1" t="s">
        <v>6858</v>
      </c>
      <c r="K36" s="1" t="s">
        <v>6894</v>
      </c>
      <c r="L36" s="1"/>
      <c r="M36" s="21">
        <f t="shared" si="0"/>
        <v>1</v>
      </c>
    </row>
    <row r="37" spans="1:13" ht="20.100000000000001" customHeight="1" x14ac:dyDescent="0.15">
      <c r="A37" s="1" t="s">
        <v>8</v>
      </c>
      <c r="B37" s="1" t="s">
        <v>6882</v>
      </c>
      <c r="C37" s="1" t="s">
        <v>6895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6896</v>
      </c>
      <c r="L37" s="1"/>
      <c r="M37" s="21">
        <f t="shared" si="0"/>
        <v>1</v>
      </c>
    </row>
    <row r="38" spans="1:13" ht="20.100000000000001" customHeight="1" x14ac:dyDescent="0.15">
      <c r="A38" s="1" t="s">
        <v>8</v>
      </c>
      <c r="B38" s="1" t="s">
        <v>6882</v>
      </c>
      <c r="C38" s="1" t="s">
        <v>6897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6898</v>
      </c>
      <c r="L38" s="1"/>
      <c r="M38" s="21">
        <f t="shared" si="0"/>
        <v>1</v>
      </c>
    </row>
    <row r="39" spans="1:13" ht="20.100000000000001" customHeight="1" x14ac:dyDescent="0.15">
      <c r="A39" s="1" t="s">
        <v>8</v>
      </c>
      <c r="B39" s="1" t="s">
        <v>6882</v>
      </c>
      <c r="C39" s="1" t="s">
        <v>6899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54</v>
      </c>
      <c r="J39" s="1" t="s">
        <v>6858</v>
      </c>
      <c r="K39" s="1" t="s">
        <v>6900</v>
      </c>
      <c r="L39" s="1"/>
      <c r="M39" s="21">
        <f t="shared" si="0"/>
        <v>1</v>
      </c>
    </row>
    <row r="40" spans="1:13" ht="20.100000000000001" customHeight="1" x14ac:dyDescent="0.15">
      <c r="A40" s="1" t="s">
        <v>8</v>
      </c>
      <c r="B40" s="1" t="s">
        <v>6882</v>
      </c>
      <c r="C40" s="1" t="s">
        <v>6901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6902</v>
      </c>
      <c r="L40" s="1"/>
      <c r="M40" s="21">
        <f t="shared" si="0"/>
        <v>1</v>
      </c>
    </row>
    <row r="41" spans="1:13" ht="20.100000000000001" customHeight="1" x14ac:dyDescent="0.15">
      <c r="A41" s="1" t="s">
        <v>8</v>
      </c>
      <c r="B41" s="1" t="s">
        <v>6882</v>
      </c>
      <c r="C41" s="1" t="s">
        <v>6903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83</v>
      </c>
      <c r="I41" s="1" t="s">
        <v>84</v>
      </c>
      <c r="J41" s="1" t="s">
        <v>85</v>
      </c>
      <c r="K41" s="1" t="s">
        <v>6904</v>
      </c>
      <c r="L41" s="1"/>
      <c r="M41" s="21">
        <f t="shared" si="0"/>
        <v>0</v>
      </c>
    </row>
    <row r="42" spans="1:13" ht="20.100000000000001" customHeight="1" x14ac:dyDescent="0.15">
      <c r="A42" s="1" t="s">
        <v>8</v>
      </c>
      <c r="B42" s="1" t="s">
        <v>6882</v>
      </c>
      <c r="C42" s="1" t="s">
        <v>6905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6906</v>
      </c>
      <c r="L42" s="1"/>
      <c r="M42" s="21">
        <f t="shared" si="0"/>
        <v>1</v>
      </c>
    </row>
    <row r="43" spans="1:13" ht="20.100000000000001" customHeight="1" x14ac:dyDescent="0.15">
      <c r="A43" s="1" t="s">
        <v>8</v>
      </c>
      <c r="B43" s="1" t="s">
        <v>6882</v>
      </c>
      <c r="C43" s="1" t="s">
        <v>6907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84</v>
      </c>
      <c r="J43" s="1" t="s">
        <v>85</v>
      </c>
      <c r="K43" s="1" t="s">
        <v>6908</v>
      </c>
      <c r="L43" s="1"/>
      <c r="M43" s="21">
        <f t="shared" si="0"/>
        <v>0</v>
      </c>
    </row>
    <row r="44" spans="1:13" ht="20.100000000000001" customHeight="1" x14ac:dyDescent="0.15">
      <c r="A44" s="1" t="s">
        <v>8</v>
      </c>
      <c r="B44" s="1" t="s">
        <v>6909</v>
      </c>
      <c r="C44" s="1" t="s">
        <v>6910</v>
      </c>
      <c r="D44" s="1" t="s">
        <v>50</v>
      </c>
      <c r="E44" s="1" t="s">
        <v>51</v>
      </c>
      <c r="F44" s="1" t="s">
        <v>81</v>
      </c>
      <c r="G44" s="1" t="s">
        <v>82</v>
      </c>
      <c r="H44" s="1" t="s">
        <v>83</v>
      </c>
      <c r="I44" s="1" t="s">
        <v>84</v>
      </c>
      <c r="J44" s="1" t="s">
        <v>85</v>
      </c>
      <c r="K44" s="1" t="s">
        <v>6911</v>
      </c>
      <c r="L44" s="1"/>
      <c r="M44" s="21">
        <f t="shared" si="0"/>
        <v>0</v>
      </c>
    </row>
    <row r="45" spans="1:13" ht="20.100000000000001" customHeight="1" x14ac:dyDescent="0.15">
      <c r="A45" s="1" t="s">
        <v>8</v>
      </c>
      <c r="B45" s="1" t="s">
        <v>6909</v>
      </c>
      <c r="C45" s="1" t="s">
        <v>6912</v>
      </c>
      <c r="D45" s="1" t="s">
        <v>50</v>
      </c>
      <c r="E45" s="1" t="s">
        <v>51</v>
      </c>
      <c r="F45" s="1" t="s">
        <v>81</v>
      </c>
      <c r="G45" s="1" t="s">
        <v>82</v>
      </c>
      <c r="H45" s="1" t="s">
        <v>83</v>
      </c>
      <c r="I45" s="1" t="s">
        <v>84</v>
      </c>
      <c r="J45" s="1" t="s">
        <v>85</v>
      </c>
      <c r="K45" s="1" t="s">
        <v>6913</v>
      </c>
      <c r="L45" s="1"/>
      <c r="M45" s="21">
        <f t="shared" si="0"/>
        <v>0</v>
      </c>
    </row>
    <row r="46" spans="1:13" ht="20.100000000000001" customHeight="1" x14ac:dyDescent="0.15">
      <c r="A46" s="1" t="s">
        <v>8</v>
      </c>
      <c r="B46" s="1" t="s">
        <v>6914</v>
      </c>
      <c r="C46" s="1" t="s">
        <v>6915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1141</v>
      </c>
      <c r="J46" s="1" t="s">
        <v>96</v>
      </c>
      <c r="K46" s="1" t="s">
        <v>6916</v>
      </c>
      <c r="L46" s="1"/>
      <c r="M46" s="21">
        <f t="shared" si="0"/>
        <v>1</v>
      </c>
    </row>
    <row r="47" spans="1:13" ht="20.100000000000001" customHeight="1" x14ac:dyDescent="0.15">
      <c r="A47" s="1" t="s">
        <v>8</v>
      </c>
      <c r="B47" s="1" t="s">
        <v>6914</v>
      </c>
      <c r="C47" s="1" t="s">
        <v>6917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1141</v>
      </c>
      <c r="J47" s="1" t="s">
        <v>96</v>
      </c>
      <c r="K47" s="1" t="s">
        <v>6918</v>
      </c>
      <c r="L47" s="1"/>
      <c r="M47" s="21">
        <f t="shared" si="0"/>
        <v>1</v>
      </c>
    </row>
    <row r="48" spans="1:13" ht="20.100000000000001" customHeight="1" x14ac:dyDescent="0.15">
      <c r="A48" s="1" t="s">
        <v>8</v>
      </c>
      <c r="B48" s="1" t="s">
        <v>6919</v>
      </c>
      <c r="C48" s="1" t="s">
        <v>6920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83</v>
      </c>
      <c r="I48" s="1" t="s">
        <v>84</v>
      </c>
      <c r="J48" s="1" t="s">
        <v>85</v>
      </c>
      <c r="K48" s="1" t="s">
        <v>6921</v>
      </c>
      <c r="L48" s="1"/>
      <c r="M48" s="21">
        <f t="shared" si="0"/>
        <v>0</v>
      </c>
    </row>
    <row r="49" spans="1:13" ht="20.100000000000001" customHeight="1" x14ac:dyDescent="0.15">
      <c r="A49" s="1" t="s">
        <v>8</v>
      </c>
      <c r="B49" s="1" t="s">
        <v>6919</v>
      </c>
      <c r="C49" s="1" t="s">
        <v>6922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448</v>
      </c>
      <c r="K49" s="1" t="s">
        <v>6923</v>
      </c>
      <c r="L49" s="1"/>
      <c r="M49" s="21">
        <f t="shared" si="0"/>
        <v>1</v>
      </c>
    </row>
    <row r="50" spans="1:13" ht="20.100000000000001" customHeight="1" x14ac:dyDescent="0.15">
      <c r="A50" s="1" t="s">
        <v>8</v>
      </c>
      <c r="B50" s="1" t="s">
        <v>6919</v>
      </c>
      <c r="C50" s="1" t="s">
        <v>6924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448</v>
      </c>
      <c r="K50" s="1" t="s">
        <v>6925</v>
      </c>
      <c r="L50" s="1"/>
      <c r="M50" s="21">
        <f t="shared" si="0"/>
        <v>1</v>
      </c>
    </row>
    <row r="51" spans="1:13" ht="20.100000000000001" customHeight="1" x14ac:dyDescent="0.15">
      <c r="A51" s="1" t="s">
        <v>8</v>
      </c>
      <c r="B51" s="1" t="s">
        <v>6919</v>
      </c>
      <c r="C51" s="1" t="s">
        <v>6926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83</v>
      </c>
      <c r="I51" s="1" t="s">
        <v>84</v>
      </c>
      <c r="J51" s="1" t="s">
        <v>85</v>
      </c>
      <c r="K51" s="1" t="s">
        <v>6927</v>
      </c>
      <c r="L51" s="1"/>
      <c r="M51" s="21">
        <f t="shared" si="0"/>
        <v>0</v>
      </c>
    </row>
    <row r="52" spans="1:13" ht="20.100000000000001" customHeight="1" x14ac:dyDescent="0.15">
      <c r="A52" s="1" t="s">
        <v>8</v>
      </c>
      <c r="B52" s="1" t="s">
        <v>6919</v>
      </c>
      <c r="C52" s="1" t="s">
        <v>6928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448</v>
      </c>
      <c r="K52" s="1" t="s">
        <v>6929</v>
      </c>
      <c r="L52" s="1"/>
      <c r="M52" s="21">
        <f t="shared" si="0"/>
        <v>1</v>
      </c>
    </row>
    <row r="53" spans="1:13" ht="20.100000000000001" customHeight="1" x14ac:dyDescent="0.15">
      <c r="A53" s="1" t="s">
        <v>8</v>
      </c>
      <c r="B53" s="1" t="s">
        <v>6930</v>
      </c>
      <c r="C53" s="1" t="s">
        <v>6931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6930</v>
      </c>
      <c r="L53" s="1"/>
      <c r="M53" s="21">
        <f t="shared" si="0"/>
        <v>1</v>
      </c>
    </row>
    <row r="54" spans="1:13" ht="20.100000000000001" customHeight="1" x14ac:dyDescent="0.15">
      <c r="A54" s="1" t="s">
        <v>8</v>
      </c>
      <c r="B54" s="1" t="s">
        <v>6930</v>
      </c>
      <c r="C54" s="1" t="s">
        <v>6932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129</v>
      </c>
      <c r="I54" s="1" t="s">
        <v>84</v>
      </c>
      <c r="J54" s="1" t="s">
        <v>130</v>
      </c>
      <c r="K54" s="1" t="s">
        <v>6933</v>
      </c>
      <c r="L54" s="1"/>
      <c r="M54" s="21">
        <f t="shared" si="0"/>
        <v>1</v>
      </c>
    </row>
    <row r="55" spans="1:13" ht="20.100000000000001" customHeight="1" x14ac:dyDescent="0.15">
      <c r="A55" s="1" t="s">
        <v>8</v>
      </c>
      <c r="B55" s="1" t="s">
        <v>6930</v>
      </c>
      <c r="C55" s="1" t="s">
        <v>6934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54</v>
      </c>
      <c r="J55" s="1" t="s">
        <v>6858</v>
      </c>
      <c r="K55" s="1" t="s">
        <v>6935</v>
      </c>
      <c r="L55" s="1"/>
      <c r="M55" s="21">
        <f t="shared" si="0"/>
        <v>1</v>
      </c>
    </row>
    <row r="56" spans="1:13" ht="20.100000000000001" customHeight="1" x14ac:dyDescent="0.15">
      <c r="A56" s="1" t="s">
        <v>8</v>
      </c>
      <c r="B56" s="1" t="s">
        <v>6930</v>
      </c>
      <c r="C56" s="1" t="s">
        <v>6936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54</v>
      </c>
      <c r="J56" s="1" t="s">
        <v>6858</v>
      </c>
      <c r="K56" s="1" t="s">
        <v>6937</v>
      </c>
      <c r="L56" s="1"/>
      <c r="M56" s="21">
        <f t="shared" si="0"/>
        <v>1</v>
      </c>
    </row>
    <row r="57" spans="1:13" ht="20.100000000000001" customHeight="1" x14ac:dyDescent="0.15">
      <c r="A57" s="1" t="s">
        <v>8</v>
      </c>
      <c r="B57" s="1" t="s">
        <v>6938</v>
      </c>
      <c r="C57" s="1" t="s">
        <v>6939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6940</v>
      </c>
      <c r="L57" s="1"/>
      <c r="M57" s="21">
        <f t="shared" si="0"/>
        <v>1</v>
      </c>
    </row>
    <row r="58" spans="1:13" ht="20.100000000000001" customHeight="1" x14ac:dyDescent="0.15">
      <c r="A58" s="1" t="s">
        <v>8</v>
      </c>
      <c r="B58" s="1" t="s">
        <v>6938</v>
      </c>
      <c r="C58" s="1" t="s">
        <v>6941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6942</v>
      </c>
      <c r="L58" s="1"/>
      <c r="M58" s="21">
        <f t="shared" si="0"/>
        <v>1</v>
      </c>
    </row>
    <row r="59" spans="1:13" ht="20.100000000000001" customHeight="1" x14ac:dyDescent="0.15">
      <c r="A59" s="1" t="s">
        <v>8</v>
      </c>
      <c r="B59" s="1" t="s">
        <v>6938</v>
      </c>
      <c r="C59" s="1" t="s">
        <v>6943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83</v>
      </c>
      <c r="I59" s="1" t="s">
        <v>84</v>
      </c>
      <c r="J59" s="1" t="s">
        <v>85</v>
      </c>
      <c r="K59" s="1" t="s">
        <v>6944</v>
      </c>
      <c r="L59" s="1"/>
      <c r="M59" s="21">
        <f t="shared" si="0"/>
        <v>0</v>
      </c>
    </row>
    <row r="60" spans="1:13" ht="20.100000000000001" customHeight="1" x14ac:dyDescent="0.15">
      <c r="A60" s="1" t="s">
        <v>8</v>
      </c>
      <c r="B60" s="1" t="s">
        <v>6938</v>
      </c>
      <c r="C60" s="1" t="s">
        <v>6945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662</v>
      </c>
      <c r="J60" s="1" t="s">
        <v>663</v>
      </c>
      <c r="K60" s="1" t="s">
        <v>6946</v>
      </c>
      <c r="L60" s="1"/>
      <c r="M60" s="21">
        <f t="shared" si="0"/>
        <v>1</v>
      </c>
    </row>
    <row r="61" spans="1:13" ht="20.100000000000001" customHeight="1" x14ac:dyDescent="0.15">
      <c r="A61" s="1" t="s">
        <v>8</v>
      </c>
      <c r="B61" s="1" t="s">
        <v>6938</v>
      </c>
      <c r="C61" s="1" t="s">
        <v>6947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6948</v>
      </c>
      <c r="L61" s="1"/>
      <c r="M61" s="21">
        <f t="shared" si="0"/>
        <v>1</v>
      </c>
    </row>
    <row r="62" spans="1:13" ht="20.100000000000001" customHeight="1" x14ac:dyDescent="0.15">
      <c r="A62" s="1" t="s">
        <v>8</v>
      </c>
      <c r="B62" s="1" t="s">
        <v>6938</v>
      </c>
      <c r="C62" s="1" t="s">
        <v>6949</v>
      </c>
      <c r="D62" s="1" t="s">
        <v>78</v>
      </c>
      <c r="E62" s="1" t="s">
        <v>51</v>
      </c>
      <c r="F62" s="1" t="s">
        <v>179</v>
      </c>
      <c r="G62" s="1" t="s">
        <v>82</v>
      </c>
      <c r="H62" s="1" t="s">
        <v>83</v>
      </c>
      <c r="I62" s="1" t="s">
        <v>84</v>
      </c>
      <c r="J62" s="1" t="s">
        <v>85</v>
      </c>
      <c r="K62" s="1" t="s">
        <v>6950</v>
      </c>
      <c r="L62" s="1"/>
      <c r="M62" s="21">
        <f t="shared" si="0"/>
        <v>0</v>
      </c>
    </row>
    <row r="63" spans="1:13" ht="20.100000000000001" customHeight="1" x14ac:dyDescent="0.15">
      <c r="A63" s="1" t="s">
        <v>8</v>
      </c>
      <c r="B63" s="1" t="s">
        <v>6951</v>
      </c>
      <c r="C63" s="1" t="s">
        <v>6952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212</v>
      </c>
      <c r="I63" s="1" t="s">
        <v>84</v>
      </c>
      <c r="J63" s="1" t="s">
        <v>1137</v>
      </c>
      <c r="K63" s="1" t="s">
        <v>6953</v>
      </c>
      <c r="L63" s="1"/>
      <c r="M63" s="21">
        <f t="shared" si="0"/>
        <v>1</v>
      </c>
    </row>
    <row r="64" spans="1:13" ht="20.100000000000001" customHeight="1" x14ac:dyDescent="0.15">
      <c r="A64" s="1" t="s">
        <v>8</v>
      </c>
      <c r="B64" s="1" t="s">
        <v>6951</v>
      </c>
      <c r="C64" s="1" t="s">
        <v>6954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212</v>
      </c>
      <c r="I64" s="1" t="s">
        <v>84</v>
      </c>
      <c r="J64" s="1" t="s">
        <v>1137</v>
      </c>
      <c r="K64" s="1" t="s">
        <v>6955</v>
      </c>
      <c r="L64" s="1"/>
      <c r="M64" s="21">
        <f t="shared" si="0"/>
        <v>1</v>
      </c>
    </row>
    <row r="65" spans="1:13" ht="20.100000000000001" customHeight="1" x14ac:dyDescent="0.15">
      <c r="A65" s="1" t="s">
        <v>8</v>
      </c>
      <c r="B65" s="1" t="s">
        <v>6951</v>
      </c>
      <c r="C65" s="1" t="s">
        <v>6956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2038</v>
      </c>
      <c r="I65" s="1" t="s">
        <v>84</v>
      </c>
      <c r="J65" s="1" t="s">
        <v>6853</v>
      </c>
      <c r="K65" s="1" t="s">
        <v>6957</v>
      </c>
      <c r="L65" s="1"/>
      <c r="M65" s="21">
        <f t="shared" si="0"/>
        <v>1</v>
      </c>
    </row>
    <row r="66" spans="1:13" ht="20.100000000000001" customHeight="1" x14ac:dyDescent="0.15">
      <c r="A66" s="1" t="s">
        <v>8</v>
      </c>
      <c r="B66" s="1" t="s">
        <v>6951</v>
      </c>
      <c r="C66" s="1" t="s">
        <v>6958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448</v>
      </c>
      <c r="K66" s="1" t="s">
        <v>6959</v>
      </c>
      <c r="L66" s="1"/>
      <c r="M66" s="21">
        <f t="shared" si="0"/>
        <v>1</v>
      </c>
    </row>
    <row r="67" spans="1:13" ht="20.100000000000001" customHeight="1" x14ac:dyDescent="0.15">
      <c r="A67" s="1" t="s">
        <v>8</v>
      </c>
      <c r="B67" s="1" t="s">
        <v>6951</v>
      </c>
      <c r="C67" s="1" t="s">
        <v>6960</v>
      </c>
      <c r="D67" s="1" t="s">
        <v>50</v>
      </c>
      <c r="E67" s="1" t="s">
        <v>51</v>
      </c>
      <c r="F67" s="1" t="s">
        <v>179</v>
      </c>
      <c r="G67" s="1" t="s">
        <v>82</v>
      </c>
      <c r="H67" s="1" t="s">
        <v>83</v>
      </c>
      <c r="I67" s="1" t="s">
        <v>84</v>
      </c>
      <c r="J67" s="1" t="s">
        <v>85</v>
      </c>
      <c r="K67" s="1" t="s">
        <v>6961</v>
      </c>
      <c r="L67" s="1"/>
      <c r="M67" s="21">
        <f t="shared" si="0"/>
        <v>0</v>
      </c>
    </row>
    <row r="68" spans="1:13" ht="20.100000000000001" customHeight="1" x14ac:dyDescent="0.15">
      <c r="A68" s="1" t="s">
        <v>8</v>
      </c>
      <c r="B68" s="1" t="s">
        <v>6951</v>
      </c>
      <c r="C68" s="1" t="s">
        <v>6962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212</v>
      </c>
      <c r="I68" s="1" t="s">
        <v>84</v>
      </c>
      <c r="J68" s="1" t="s">
        <v>1137</v>
      </c>
      <c r="K68" s="1" t="s">
        <v>6963</v>
      </c>
      <c r="L68" s="1"/>
      <c r="M68" s="21">
        <f t="shared" si="0"/>
        <v>0</v>
      </c>
    </row>
    <row r="69" spans="1:13" ht="20.100000000000001" customHeight="1" x14ac:dyDescent="0.15">
      <c r="A69" s="1" t="s">
        <v>8</v>
      </c>
      <c r="B69" s="1" t="s">
        <v>6951</v>
      </c>
      <c r="C69" s="1" t="s">
        <v>6964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212</v>
      </c>
      <c r="I69" s="1" t="s">
        <v>84</v>
      </c>
      <c r="J69" s="1" t="s">
        <v>1137</v>
      </c>
      <c r="K69" s="1" t="s">
        <v>6965</v>
      </c>
      <c r="L69" s="1"/>
      <c r="M69" s="21">
        <f t="shared" si="0"/>
        <v>0</v>
      </c>
    </row>
    <row r="70" spans="1:13" ht="20.100000000000001" customHeight="1" x14ac:dyDescent="0.15">
      <c r="A70" s="1" t="s">
        <v>8</v>
      </c>
      <c r="B70" s="1" t="s">
        <v>6951</v>
      </c>
      <c r="C70" s="1" t="s">
        <v>6966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212</v>
      </c>
      <c r="I70" s="1" t="s">
        <v>84</v>
      </c>
      <c r="J70" s="1" t="s">
        <v>1137</v>
      </c>
      <c r="K70" s="1" t="s">
        <v>6967</v>
      </c>
      <c r="L70" s="1"/>
      <c r="M70" s="21">
        <f t="shared" si="0"/>
        <v>0</v>
      </c>
    </row>
    <row r="71" spans="1:13" ht="20.100000000000001" customHeight="1" x14ac:dyDescent="0.15">
      <c r="A71" s="1" t="s">
        <v>8</v>
      </c>
      <c r="B71" s="1" t="s">
        <v>6951</v>
      </c>
      <c r="C71" s="1" t="s">
        <v>6968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212</v>
      </c>
      <c r="I71" s="1" t="s">
        <v>84</v>
      </c>
      <c r="J71" s="1" t="s">
        <v>1137</v>
      </c>
      <c r="K71" s="1" t="s">
        <v>6969</v>
      </c>
      <c r="L71" s="1"/>
      <c r="M71" s="21">
        <f t="shared" si="0"/>
        <v>1</v>
      </c>
    </row>
    <row r="72" spans="1:13" ht="20.100000000000001" customHeight="1" x14ac:dyDescent="0.15">
      <c r="A72" s="1" t="s">
        <v>8</v>
      </c>
      <c r="B72" s="1" t="s">
        <v>6951</v>
      </c>
      <c r="C72" s="1" t="s">
        <v>6970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2038</v>
      </c>
      <c r="I72" s="1" t="s">
        <v>84</v>
      </c>
      <c r="J72" s="1" t="s">
        <v>6853</v>
      </c>
      <c r="K72" s="1" t="s">
        <v>6971</v>
      </c>
      <c r="L72" s="1"/>
      <c r="M72" s="21">
        <f t="shared" si="0"/>
        <v>1</v>
      </c>
    </row>
    <row r="73" spans="1:13" ht="20.100000000000001" customHeight="1" x14ac:dyDescent="0.15">
      <c r="A73" s="1" t="s">
        <v>8</v>
      </c>
      <c r="B73" s="1" t="s">
        <v>6951</v>
      </c>
      <c r="C73" s="1" t="s">
        <v>6972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83</v>
      </c>
      <c r="I73" s="1" t="s">
        <v>84</v>
      </c>
      <c r="J73" s="1" t="s">
        <v>85</v>
      </c>
      <c r="K73" s="1" t="s">
        <v>6973</v>
      </c>
      <c r="L73" s="1"/>
      <c r="M73" s="21">
        <f t="shared" ref="M73:M137" si="1">IF(F73="○",1,0)</f>
        <v>0</v>
      </c>
    </row>
    <row r="74" spans="1:13" ht="20.100000000000001" customHeight="1" x14ac:dyDescent="0.15">
      <c r="A74" s="1" t="s">
        <v>8</v>
      </c>
      <c r="B74" s="1" t="s">
        <v>6974</v>
      </c>
      <c r="C74" s="1" t="s">
        <v>6975</v>
      </c>
      <c r="D74" s="1" t="s">
        <v>50</v>
      </c>
      <c r="E74" s="1" t="s">
        <v>51</v>
      </c>
      <c r="F74" s="1" t="s">
        <v>179</v>
      </c>
      <c r="G74" s="1" t="s">
        <v>82</v>
      </c>
      <c r="H74" s="1" t="s">
        <v>212</v>
      </c>
      <c r="I74" s="1" t="s">
        <v>84</v>
      </c>
      <c r="J74" s="1" t="s">
        <v>1137</v>
      </c>
      <c r="K74" s="1" t="s">
        <v>687</v>
      </c>
      <c r="L74" s="1"/>
      <c r="M74" s="21">
        <f t="shared" si="1"/>
        <v>0</v>
      </c>
    </row>
    <row r="75" spans="1:13" ht="20.100000000000001" customHeight="1" x14ac:dyDescent="0.15">
      <c r="A75" s="1" t="s">
        <v>8</v>
      </c>
      <c r="B75" s="1" t="s">
        <v>6974</v>
      </c>
      <c r="C75" s="1" t="s">
        <v>6976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212</v>
      </c>
      <c r="I75" s="1" t="s">
        <v>84</v>
      </c>
      <c r="J75" s="1" t="s">
        <v>1137</v>
      </c>
      <c r="K75" s="1" t="s">
        <v>6977</v>
      </c>
      <c r="L75" s="1"/>
      <c r="M75" s="21">
        <f t="shared" si="1"/>
        <v>1</v>
      </c>
    </row>
    <row r="76" spans="1:13" ht="20.100000000000001" customHeight="1" x14ac:dyDescent="0.15">
      <c r="A76" s="1" t="s">
        <v>8</v>
      </c>
      <c r="B76" s="1" t="s">
        <v>6974</v>
      </c>
      <c r="C76" s="1" t="s">
        <v>6978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2140</v>
      </c>
      <c r="I76" s="1" t="s">
        <v>84</v>
      </c>
      <c r="J76" s="1" t="s">
        <v>2362</v>
      </c>
      <c r="K76" s="1" t="s">
        <v>6979</v>
      </c>
      <c r="L76" s="1"/>
      <c r="M76" s="21">
        <f t="shared" si="1"/>
        <v>1</v>
      </c>
    </row>
    <row r="77" spans="1:13" ht="20.100000000000001" customHeight="1" x14ac:dyDescent="0.15">
      <c r="A77" s="1" t="s">
        <v>8</v>
      </c>
      <c r="B77" s="1" t="s">
        <v>6974</v>
      </c>
      <c r="C77" s="1" t="s">
        <v>6980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2140</v>
      </c>
      <c r="I77" s="1" t="s">
        <v>84</v>
      </c>
      <c r="J77" s="1" t="s">
        <v>2362</v>
      </c>
      <c r="K77" s="1" t="s">
        <v>6981</v>
      </c>
      <c r="L77" s="1"/>
      <c r="M77" s="21">
        <f t="shared" si="1"/>
        <v>1</v>
      </c>
    </row>
    <row r="78" spans="1:13" ht="20.100000000000001" customHeight="1" x14ac:dyDescent="0.15">
      <c r="A78" s="1" t="s">
        <v>8</v>
      </c>
      <c r="B78" s="1" t="s">
        <v>6974</v>
      </c>
      <c r="C78" s="1" t="s">
        <v>6982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2140</v>
      </c>
      <c r="I78" s="1" t="s">
        <v>84</v>
      </c>
      <c r="J78" s="1" t="s">
        <v>2362</v>
      </c>
      <c r="K78" s="1" t="s">
        <v>6983</v>
      </c>
      <c r="L78" s="1"/>
      <c r="M78" s="21">
        <f t="shared" si="1"/>
        <v>1</v>
      </c>
    </row>
    <row r="79" spans="1:13" ht="20.100000000000001" customHeight="1" x14ac:dyDescent="0.15">
      <c r="A79" s="1" t="s">
        <v>8</v>
      </c>
      <c r="B79" s="1" t="s">
        <v>6974</v>
      </c>
      <c r="C79" s="1" t="s">
        <v>6984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2140</v>
      </c>
      <c r="I79" s="1" t="s">
        <v>84</v>
      </c>
      <c r="J79" s="1" t="s">
        <v>2362</v>
      </c>
      <c r="K79" s="1" t="s">
        <v>6985</v>
      </c>
      <c r="L79" s="1"/>
      <c r="M79" s="21">
        <f t="shared" si="1"/>
        <v>1</v>
      </c>
    </row>
    <row r="80" spans="1:13" ht="20.100000000000001" customHeight="1" x14ac:dyDescent="0.15">
      <c r="A80" s="1" t="s">
        <v>8</v>
      </c>
      <c r="B80" s="1" t="s">
        <v>6974</v>
      </c>
      <c r="C80" s="1" t="s">
        <v>6986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2140</v>
      </c>
      <c r="I80" s="1" t="s">
        <v>84</v>
      </c>
      <c r="J80" s="1" t="s">
        <v>2362</v>
      </c>
      <c r="K80" s="1" t="s">
        <v>6987</v>
      </c>
      <c r="L80" s="1"/>
      <c r="M80" s="21">
        <f t="shared" si="1"/>
        <v>1</v>
      </c>
    </row>
    <row r="81" spans="1:13" ht="20.100000000000001" customHeight="1" x14ac:dyDescent="0.15">
      <c r="A81" s="1" t="s">
        <v>8</v>
      </c>
      <c r="B81" s="1" t="s">
        <v>6974</v>
      </c>
      <c r="C81" s="1" t="s">
        <v>6988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2140</v>
      </c>
      <c r="I81" s="1" t="s">
        <v>84</v>
      </c>
      <c r="J81" s="1" t="s">
        <v>2362</v>
      </c>
      <c r="K81" s="1" t="s">
        <v>6989</v>
      </c>
      <c r="L81" s="1"/>
      <c r="M81" s="21">
        <f t="shared" si="1"/>
        <v>1</v>
      </c>
    </row>
    <row r="82" spans="1:13" ht="20.100000000000001" customHeight="1" x14ac:dyDescent="0.15">
      <c r="A82" s="1" t="s">
        <v>8</v>
      </c>
      <c r="B82" s="1" t="s">
        <v>6974</v>
      </c>
      <c r="C82" s="1" t="s">
        <v>6990</v>
      </c>
      <c r="D82" s="1" t="s">
        <v>50</v>
      </c>
      <c r="E82" s="1" t="s">
        <v>51</v>
      </c>
      <c r="F82" s="1" t="s">
        <v>26832</v>
      </c>
      <c r="G82" s="1" t="s">
        <v>82</v>
      </c>
      <c r="H82" s="1" t="s">
        <v>180</v>
      </c>
      <c r="I82" s="1" t="s">
        <v>447</v>
      </c>
      <c r="J82" s="1" t="s">
        <v>730</v>
      </c>
      <c r="K82" s="1" t="s">
        <v>6991</v>
      </c>
      <c r="L82" s="1"/>
      <c r="M82" s="21">
        <f t="shared" si="1"/>
        <v>0</v>
      </c>
    </row>
    <row r="83" spans="1:13" ht="20.100000000000001" customHeight="1" x14ac:dyDescent="0.15">
      <c r="A83" s="1" t="s">
        <v>8</v>
      </c>
      <c r="B83" s="1" t="s">
        <v>6974</v>
      </c>
      <c r="C83" s="1" t="s">
        <v>6992</v>
      </c>
      <c r="D83" s="1" t="s">
        <v>50</v>
      </c>
      <c r="E83" s="1" t="s">
        <v>51</v>
      </c>
      <c r="F83" s="1" t="s">
        <v>26832</v>
      </c>
      <c r="G83" s="1" t="s">
        <v>82</v>
      </c>
      <c r="H83" s="1" t="s">
        <v>180</v>
      </c>
      <c r="I83" s="1" t="s">
        <v>447</v>
      </c>
      <c r="J83" s="1" t="s">
        <v>730</v>
      </c>
      <c r="K83" s="1" t="s">
        <v>6993</v>
      </c>
      <c r="L83" s="1"/>
      <c r="M83" s="21">
        <f t="shared" si="1"/>
        <v>0</v>
      </c>
    </row>
    <row r="84" spans="1:13" ht="20.100000000000001" customHeight="1" x14ac:dyDescent="0.15">
      <c r="A84" s="1" t="s">
        <v>8</v>
      </c>
      <c r="B84" s="1" t="s">
        <v>6974</v>
      </c>
      <c r="C84" s="1" t="s">
        <v>6994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739</v>
      </c>
      <c r="I84" s="1" t="s">
        <v>54</v>
      </c>
      <c r="J84" s="1" t="s">
        <v>6858</v>
      </c>
      <c r="K84" s="1" t="s">
        <v>6995</v>
      </c>
      <c r="L84" s="1"/>
      <c r="M84" s="21">
        <f t="shared" si="1"/>
        <v>1</v>
      </c>
    </row>
    <row r="85" spans="1:13" ht="20.100000000000001" customHeight="1" x14ac:dyDescent="0.15">
      <c r="A85" s="1" t="s">
        <v>8</v>
      </c>
      <c r="B85" s="1" t="s">
        <v>6974</v>
      </c>
      <c r="C85" s="1" t="s">
        <v>6996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54</v>
      </c>
      <c r="J85" s="1" t="s">
        <v>6858</v>
      </c>
      <c r="K85" s="1" t="s">
        <v>6997</v>
      </c>
      <c r="L85" s="1"/>
      <c r="M85" s="21">
        <f t="shared" si="1"/>
        <v>1</v>
      </c>
    </row>
    <row r="86" spans="1:13" ht="20.100000000000001" customHeight="1" x14ac:dyDescent="0.15">
      <c r="A86" s="1" t="s">
        <v>8</v>
      </c>
      <c r="B86" s="1" t="s">
        <v>6974</v>
      </c>
      <c r="C86" s="1" t="s">
        <v>6998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54</v>
      </c>
      <c r="J86" s="1" t="s">
        <v>6858</v>
      </c>
      <c r="K86" s="1" t="s">
        <v>6999</v>
      </c>
      <c r="L86" s="1"/>
      <c r="M86" s="21">
        <f t="shared" si="1"/>
        <v>1</v>
      </c>
    </row>
    <row r="87" spans="1:13" ht="20.100000000000001" customHeight="1" x14ac:dyDescent="0.15">
      <c r="A87" s="1" t="s">
        <v>8</v>
      </c>
      <c r="B87" s="1" t="s">
        <v>6974</v>
      </c>
      <c r="C87" s="1" t="s">
        <v>7000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7001</v>
      </c>
      <c r="L87" s="1"/>
      <c r="M87" s="21">
        <f t="shared" si="1"/>
        <v>1</v>
      </c>
    </row>
    <row r="88" spans="1:13" ht="20.100000000000001" customHeight="1" x14ac:dyDescent="0.15">
      <c r="A88" s="1" t="s">
        <v>8</v>
      </c>
      <c r="B88" s="1" t="s">
        <v>6974</v>
      </c>
      <c r="C88" s="1" t="s">
        <v>7002</v>
      </c>
      <c r="D88" s="1" t="s">
        <v>78</v>
      </c>
      <c r="E88" s="1" t="s">
        <v>51</v>
      </c>
      <c r="F88" s="1" t="s">
        <v>179</v>
      </c>
      <c r="G88" s="1" t="s">
        <v>82</v>
      </c>
      <c r="H88" s="1" t="s">
        <v>212</v>
      </c>
      <c r="I88" s="1" t="s">
        <v>84</v>
      </c>
      <c r="J88" s="1" t="s">
        <v>1137</v>
      </c>
      <c r="K88" s="1" t="s">
        <v>7003</v>
      </c>
      <c r="L88" s="1"/>
      <c r="M88" s="21">
        <f t="shared" si="1"/>
        <v>0</v>
      </c>
    </row>
    <row r="89" spans="1:13" ht="20.100000000000001" customHeight="1" x14ac:dyDescent="0.15">
      <c r="A89" s="1" t="s">
        <v>8</v>
      </c>
      <c r="B89" s="1" t="s">
        <v>6974</v>
      </c>
      <c r="C89" s="1" t="s">
        <v>7004</v>
      </c>
      <c r="D89" s="1" t="s">
        <v>78</v>
      </c>
      <c r="E89" s="1" t="s">
        <v>51</v>
      </c>
      <c r="F89" s="1" t="s">
        <v>179</v>
      </c>
      <c r="G89" s="1" t="s">
        <v>82</v>
      </c>
      <c r="H89" s="1" t="s">
        <v>212</v>
      </c>
      <c r="I89" s="1" t="s">
        <v>84</v>
      </c>
      <c r="J89" s="1" t="s">
        <v>1137</v>
      </c>
      <c r="K89" s="1" t="s">
        <v>7005</v>
      </c>
      <c r="L89" s="1"/>
      <c r="M89" s="21">
        <f t="shared" si="1"/>
        <v>0</v>
      </c>
    </row>
    <row r="90" spans="1:13" ht="20.100000000000001" customHeight="1" x14ac:dyDescent="0.15">
      <c r="A90" s="1" t="s">
        <v>8</v>
      </c>
      <c r="B90" s="1" t="s">
        <v>6974</v>
      </c>
      <c r="C90" s="1" t="s">
        <v>7006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212</v>
      </c>
      <c r="I90" s="1" t="s">
        <v>84</v>
      </c>
      <c r="J90" s="1" t="s">
        <v>1137</v>
      </c>
      <c r="K90" s="1" t="s">
        <v>7007</v>
      </c>
      <c r="L90" s="1"/>
      <c r="M90" s="21">
        <f t="shared" si="1"/>
        <v>0</v>
      </c>
    </row>
    <row r="91" spans="1:13" ht="20.100000000000001" customHeight="1" x14ac:dyDescent="0.15">
      <c r="A91" s="1" t="s">
        <v>8</v>
      </c>
      <c r="B91" s="1" t="s">
        <v>6974</v>
      </c>
      <c r="C91" s="1" t="s">
        <v>7008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2140</v>
      </c>
      <c r="I91" s="1" t="s">
        <v>84</v>
      </c>
      <c r="J91" s="1" t="s">
        <v>2362</v>
      </c>
      <c r="K91" s="1" t="s">
        <v>7009</v>
      </c>
      <c r="L91" s="1"/>
      <c r="M91" s="21">
        <f t="shared" si="1"/>
        <v>1</v>
      </c>
    </row>
    <row r="92" spans="1:13" ht="20.100000000000001" customHeight="1" x14ac:dyDescent="0.15">
      <c r="A92" s="1" t="s">
        <v>8</v>
      </c>
      <c r="B92" s="1" t="s">
        <v>6974</v>
      </c>
      <c r="C92" s="1" t="s">
        <v>7010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2140</v>
      </c>
      <c r="I92" s="1" t="s">
        <v>84</v>
      </c>
      <c r="J92" s="1" t="s">
        <v>2362</v>
      </c>
      <c r="K92" s="1" t="s">
        <v>7011</v>
      </c>
      <c r="L92" s="1"/>
      <c r="M92" s="21">
        <f t="shared" si="1"/>
        <v>1</v>
      </c>
    </row>
    <row r="93" spans="1:13" ht="20.100000000000001" customHeight="1" x14ac:dyDescent="0.15">
      <c r="A93" s="1" t="s">
        <v>8</v>
      </c>
      <c r="B93" s="1" t="s">
        <v>6974</v>
      </c>
      <c r="C93" s="1" t="s">
        <v>7012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2140</v>
      </c>
      <c r="I93" s="1" t="s">
        <v>84</v>
      </c>
      <c r="J93" s="1" t="s">
        <v>2362</v>
      </c>
      <c r="K93" s="1" t="s">
        <v>7013</v>
      </c>
      <c r="L93" s="1"/>
      <c r="M93" s="21">
        <f t="shared" si="1"/>
        <v>1</v>
      </c>
    </row>
    <row r="94" spans="1:13" ht="20.100000000000001" customHeight="1" x14ac:dyDescent="0.15">
      <c r="A94" s="1" t="s">
        <v>8</v>
      </c>
      <c r="B94" s="1" t="s">
        <v>6974</v>
      </c>
      <c r="C94" s="1" t="s">
        <v>7014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2140</v>
      </c>
      <c r="I94" s="1" t="s">
        <v>84</v>
      </c>
      <c r="J94" s="1" t="s">
        <v>2362</v>
      </c>
      <c r="K94" s="1" t="s">
        <v>7015</v>
      </c>
      <c r="L94" s="1"/>
      <c r="M94" s="21">
        <f t="shared" si="1"/>
        <v>1</v>
      </c>
    </row>
    <row r="95" spans="1:13" ht="20.100000000000001" customHeight="1" x14ac:dyDescent="0.15">
      <c r="A95" s="1" t="s">
        <v>8</v>
      </c>
      <c r="B95" s="1" t="s">
        <v>6974</v>
      </c>
      <c r="C95" s="1" t="s">
        <v>7016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2140</v>
      </c>
      <c r="I95" s="1" t="s">
        <v>84</v>
      </c>
      <c r="J95" s="1" t="s">
        <v>2362</v>
      </c>
      <c r="K95" s="1" t="s">
        <v>7017</v>
      </c>
      <c r="L95" s="1"/>
      <c r="M95" s="21">
        <f t="shared" si="1"/>
        <v>1</v>
      </c>
    </row>
    <row r="96" spans="1:13" ht="20.100000000000001" customHeight="1" x14ac:dyDescent="0.15">
      <c r="A96" s="1" t="s">
        <v>8</v>
      </c>
      <c r="B96" s="1" t="s">
        <v>6974</v>
      </c>
      <c r="C96" s="1" t="s">
        <v>7018</v>
      </c>
      <c r="D96" s="1" t="s">
        <v>78</v>
      </c>
      <c r="E96" s="1" t="s">
        <v>51</v>
      </c>
      <c r="F96" s="1" t="s">
        <v>51</v>
      </c>
      <c r="G96" s="1" t="s">
        <v>82</v>
      </c>
      <c r="H96" s="1" t="s">
        <v>2140</v>
      </c>
      <c r="I96" s="1" t="s">
        <v>84</v>
      </c>
      <c r="J96" s="1" t="s">
        <v>2362</v>
      </c>
      <c r="K96" s="1" t="s">
        <v>7019</v>
      </c>
      <c r="L96" s="1"/>
      <c r="M96" s="21">
        <f t="shared" si="1"/>
        <v>1</v>
      </c>
    </row>
    <row r="97" spans="1:13" ht="20.100000000000001" customHeight="1" x14ac:dyDescent="0.15">
      <c r="A97" s="1" t="s">
        <v>8</v>
      </c>
      <c r="B97" s="1" t="s">
        <v>6974</v>
      </c>
      <c r="C97" s="1" t="s">
        <v>7020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2140</v>
      </c>
      <c r="I97" s="1" t="s">
        <v>84</v>
      </c>
      <c r="J97" s="1" t="s">
        <v>2362</v>
      </c>
      <c r="K97" s="1" t="s">
        <v>7021</v>
      </c>
      <c r="L97" s="1"/>
      <c r="M97" s="21">
        <f t="shared" si="1"/>
        <v>1</v>
      </c>
    </row>
    <row r="98" spans="1:13" ht="20.100000000000001" customHeight="1" x14ac:dyDescent="0.15">
      <c r="A98" s="1" t="s">
        <v>8</v>
      </c>
      <c r="B98" s="1" t="s">
        <v>6974</v>
      </c>
      <c r="C98" s="1" t="s">
        <v>7022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739</v>
      </c>
      <c r="I98" s="1" t="s">
        <v>54</v>
      </c>
      <c r="J98" s="1" t="s">
        <v>6858</v>
      </c>
      <c r="K98" s="1" t="s">
        <v>7023</v>
      </c>
      <c r="L98" s="1"/>
      <c r="M98" s="21">
        <f t="shared" si="1"/>
        <v>1</v>
      </c>
    </row>
    <row r="99" spans="1:13" ht="20.100000000000001" customHeight="1" x14ac:dyDescent="0.15">
      <c r="A99" s="1" t="s">
        <v>8</v>
      </c>
      <c r="B99" s="1" t="s">
        <v>6974</v>
      </c>
      <c r="C99" s="1" t="s">
        <v>7024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739</v>
      </c>
      <c r="I99" s="1" t="s">
        <v>54</v>
      </c>
      <c r="J99" s="1" t="s">
        <v>6858</v>
      </c>
      <c r="K99" s="1" t="s">
        <v>7025</v>
      </c>
      <c r="L99" s="1"/>
      <c r="M99" s="21">
        <f t="shared" si="1"/>
        <v>1</v>
      </c>
    </row>
    <row r="100" spans="1:13" ht="20.100000000000001" customHeight="1" x14ac:dyDescent="0.15">
      <c r="A100" s="1" t="s">
        <v>8</v>
      </c>
      <c r="B100" s="1" t="s">
        <v>6974</v>
      </c>
      <c r="C100" s="1" t="s">
        <v>7026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54</v>
      </c>
      <c r="J100" s="1" t="s">
        <v>6858</v>
      </c>
      <c r="K100" s="1" t="s">
        <v>7027</v>
      </c>
      <c r="L100" s="1"/>
      <c r="M100" s="21">
        <f t="shared" si="1"/>
        <v>1</v>
      </c>
    </row>
    <row r="101" spans="1:13" ht="20.100000000000001" customHeight="1" x14ac:dyDescent="0.15">
      <c r="A101" s="1" t="s">
        <v>8</v>
      </c>
      <c r="B101" s="1" t="s">
        <v>6974</v>
      </c>
      <c r="C101" s="1" t="s">
        <v>7028</v>
      </c>
      <c r="D101" s="1" t="s">
        <v>78</v>
      </c>
      <c r="E101" s="1" t="s">
        <v>51</v>
      </c>
      <c r="F101" s="1" t="s">
        <v>51</v>
      </c>
      <c r="G101" s="1" t="s">
        <v>52</v>
      </c>
      <c r="H101" s="1" t="s">
        <v>739</v>
      </c>
      <c r="I101" s="1" t="s">
        <v>54</v>
      </c>
      <c r="J101" s="1" t="s">
        <v>6858</v>
      </c>
      <c r="K101" s="1" t="s">
        <v>7029</v>
      </c>
      <c r="L101" s="1"/>
      <c r="M101" s="21">
        <f t="shared" si="1"/>
        <v>1</v>
      </c>
    </row>
    <row r="102" spans="1:13" ht="20.100000000000001" customHeight="1" x14ac:dyDescent="0.15">
      <c r="A102" s="1" t="s">
        <v>8</v>
      </c>
      <c r="B102" s="1" t="s">
        <v>6974</v>
      </c>
      <c r="C102" s="1" t="s">
        <v>7030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739</v>
      </c>
      <c r="I102" s="1" t="s">
        <v>54</v>
      </c>
      <c r="J102" s="1" t="s">
        <v>6858</v>
      </c>
      <c r="K102" s="1" t="s">
        <v>7031</v>
      </c>
      <c r="L102" s="1"/>
      <c r="M102" s="21">
        <f t="shared" si="1"/>
        <v>1</v>
      </c>
    </row>
    <row r="103" spans="1:13" ht="20.100000000000001" customHeight="1" x14ac:dyDescent="0.15">
      <c r="A103" s="1" t="s">
        <v>8</v>
      </c>
      <c r="B103" s="1" t="s">
        <v>6974</v>
      </c>
      <c r="C103" s="1" t="s">
        <v>7032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739</v>
      </c>
      <c r="I103" s="1" t="s">
        <v>54</v>
      </c>
      <c r="J103" s="1" t="s">
        <v>6858</v>
      </c>
      <c r="K103" s="1" t="s">
        <v>7033</v>
      </c>
      <c r="L103" s="1"/>
      <c r="M103" s="21">
        <f t="shared" si="1"/>
        <v>1</v>
      </c>
    </row>
    <row r="104" spans="1:13" ht="20.100000000000001" customHeight="1" x14ac:dyDescent="0.15">
      <c r="A104" s="1" t="s">
        <v>8</v>
      </c>
      <c r="B104" s="1" t="s">
        <v>6974</v>
      </c>
      <c r="C104" s="1" t="s">
        <v>7034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739</v>
      </c>
      <c r="I104" s="1" t="s">
        <v>54</v>
      </c>
      <c r="J104" s="1" t="s">
        <v>6858</v>
      </c>
      <c r="K104" s="1" t="s">
        <v>7035</v>
      </c>
      <c r="L104" s="1"/>
      <c r="M104" s="21">
        <f t="shared" si="1"/>
        <v>1</v>
      </c>
    </row>
    <row r="105" spans="1:13" ht="20.100000000000001" customHeight="1" x14ac:dyDescent="0.15">
      <c r="A105" s="1" t="s">
        <v>8</v>
      </c>
      <c r="B105" s="1" t="s">
        <v>6974</v>
      </c>
      <c r="C105" s="1" t="s">
        <v>7036</v>
      </c>
      <c r="D105" s="1" t="s">
        <v>78</v>
      </c>
      <c r="E105" s="1" t="s">
        <v>51</v>
      </c>
      <c r="F105" s="1" t="s">
        <v>179</v>
      </c>
      <c r="G105" s="1" t="s">
        <v>82</v>
      </c>
      <c r="H105" s="1" t="s">
        <v>180</v>
      </c>
      <c r="I105" s="1" t="s">
        <v>447</v>
      </c>
      <c r="J105" s="1" t="s">
        <v>730</v>
      </c>
      <c r="K105" s="1" t="s">
        <v>7037</v>
      </c>
      <c r="L105" s="1"/>
      <c r="M105" s="21">
        <f t="shared" si="1"/>
        <v>0</v>
      </c>
    </row>
    <row r="106" spans="1:13" ht="20.100000000000001" customHeight="1" x14ac:dyDescent="0.15">
      <c r="A106" s="1" t="s">
        <v>8</v>
      </c>
      <c r="B106" s="1" t="s">
        <v>7038</v>
      </c>
      <c r="C106" s="1" t="s">
        <v>7039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662</v>
      </c>
      <c r="J106" s="1" t="s">
        <v>663</v>
      </c>
      <c r="K106" s="1" t="s">
        <v>7040</v>
      </c>
      <c r="L106" s="1"/>
      <c r="M106" s="21">
        <f t="shared" si="1"/>
        <v>1</v>
      </c>
    </row>
    <row r="107" spans="1:13" ht="20.100000000000001" customHeight="1" x14ac:dyDescent="0.15">
      <c r="A107" s="1" t="s">
        <v>8</v>
      </c>
      <c r="B107" s="1" t="s">
        <v>7038</v>
      </c>
      <c r="C107" s="1" t="s">
        <v>7041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662</v>
      </c>
      <c r="J107" s="1" t="s">
        <v>663</v>
      </c>
      <c r="K107" s="1" t="s">
        <v>7042</v>
      </c>
      <c r="L107" s="1"/>
      <c r="M107" s="21">
        <f t="shared" si="1"/>
        <v>1</v>
      </c>
    </row>
    <row r="108" spans="1:13" ht="20.100000000000001" customHeight="1" x14ac:dyDescent="0.15">
      <c r="A108" s="1" t="s">
        <v>8</v>
      </c>
      <c r="B108" s="1" t="s">
        <v>7038</v>
      </c>
      <c r="C108" s="1" t="s">
        <v>7043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662</v>
      </c>
      <c r="J108" s="1" t="s">
        <v>663</v>
      </c>
      <c r="K108" s="1" t="s">
        <v>7044</v>
      </c>
      <c r="L108" s="1"/>
      <c r="M108" s="21">
        <f t="shared" si="1"/>
        <v>1</v>
      </c>
    </row>
    <row r="109" spans="1:13" ht="20.100000000000001" customHeight="1" x14ac:dyDescent="0.15">
      <c r="A109" s="1" t="s">
        <v>8</v>
      </c>
      <c r="B109" s="1" t="s">
        <v>7038</v>
      </c>
      <c r="C109" s="1" t="s">
        <v>7045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662</v>
      </c>
      <c r="J109" s="1" t="s">
        <v>663</v>
      </c>
      <c r="K109" s="1" t="s">
        <v>7046</v>
      </c>
      <c r="L109" s="1"/>
      <c r="M109" s="21">
        <f t="shared" si="1"/>
        <v>1</v>
      </c>
    </row>
    <row r="110" spans="1:13" ht="20.100000000000001" customHeight="1" x14ac:dyDescent="0.15">
      <c r="A110" s="1" t="s">
        <v>8</v>
      </c>
      <c r="B110" s="1" t="s">
        <v>7038</v>
      </c>
      <c r="C110" s="1" t="s">
        <v>7047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662</v>
      </c>
      <c r="J110" s="1" t="s">
        <v>663</v>
      </c>
      <c r="K110" s="1" t="s">
        <v>7048</v>
      </c>
      <c r="L110" s="1"/>
      <c r="M110" s="21">
        <f t="shared" si="1"/>
        <v>1</v>
      </c>
    </row>
    <row r="111" spans="1:13" ht="20.100000000000001" customHeight="1" x14ac:dyDescent="0.15">
      <c r="A111" s="1" t="s">
        <v>8</v>
      </c>
      <c r="B111" s="1" t="s">
        <v>7038</v>
      </c>
      <c r="C111" s="1" t="s">
        <v>7049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121</v>
      </c>
      <c r="I111" s="1" t="s">
        <v>662</v>
      </c>
      <c r="J111" s="1" t="s">
        <v>663</v>
      </c>
      <c r="K111" s="1" t="s">
        <v>7050</v>
      </c>
      <c r="L111" s="1"/>
      <c r="M111" s="21">
        <f t="shared" si="1"/>
        <v>1</v>
      </c>
    </row>
    <row r="112" spans="1:13" ht="20.100000000000001" customHeight="1" x14ac:dyDescent="0.15">
      <c r="A112" s="1" t="s">
        <v>8</v>
      </c>
      <c r="B112" s="1" t="s">
        <v>7038</v>
      </c>
      <c r="C112" s="1" t="s">
        <v>7051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662</v>
      </c>
      <c r="J112" s="1" t="s">
        <v>663</v>
      </c>
      <c r="K112" s="1" t="s">
        <v>7052</v>
      </c>
      <c r="L112" s="1"/>
      <c r="M112" s="21">
        <f t="shared" si="1"/>
        <v>1</v>
      </c>
    </row>
    <row r="113" spans="1:13" ht="20.100000000000001" customHeight="1" x14ac:dyDescent="0.15">
      <c r="A113" s="1" t="s">
        <v>8</v>
      </c>
      <c r="B113" s="1" t="s">
        <v>7038</v>
      </c>
      <c r="C113" s="1" t="s">
        <v>7053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121</v>
      </c>
      <c r="I113" s="1" t="s">
        <v>662</v>
      </c>
      <c r="J113" s="1" t="s">
        <v>663</v>
      </c>
      <c r="K113" s="1" t="s">
        <v>7054</v>
      </c>
      <c r="L113" s="1"/>
      <c r="M113" s="21">
        <f t="shared" si="1"/>
        <v>1</v>
      </c>
    </row>
    <row r="114" spans="1:13" ht="20.100000000000001" customHeight="1" x14ac:dyDescent="0.15">
      <c r="A114" s="1" t="s">
        <v>8</v>
      </c>
      <c r="B114" s="1" t="s">
        <v>7038</v>
      </c>
      <c r="C114" s="1" t="s">
        <v>7055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662</v>
      </c>
      <c r="J114" s="1" t="s">
        <v>663</v>
      </c>
      <c r="K114" s="1" t="s">
        <v>7056</v>
      </c>
      <c r="L114" s="1"/>
      <c r="M114" s="21">
        <f t="shared" si="1"/>
        <v>1</v>
      </c>
    </row>
    <row r="115" spans="1:13" ht="20.100000000000001" customHeight="1" x14ac:dyDescent="0.15">
      <c r="A115" s="1" t="s">
        <v>8</v>
      </c>
      <c r="B115" s="1" t="s">
        <v>7038</v>
      </c>
      <c r="C115" s="1" t="s">
        <v>7057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662</v>
      </c>
      <c r="J115" s="1" t="s">
        <v>663</v>
      </c>
      <c r="K115" s="1" t="s">
        <v>7058</v>
      </c>
      <c r="L115" s="1"/>
      <c r="M115" s="21">
        <f t="shared" si="1"/>
        <v>1</v>
      </c>
    </row>
    <row r="116" spans="1:13" ht="20.100000000000001" customHeight="1" x14ac:dyDescent="0.15">
      <c r="A116" s="1" t="s">
        <v>8</v>
      </c>
      <c r="B116" s="1" t="s">
        <v>7038</v>
      </c>
      <c r="C116" s="1" t="s">
        <v>7059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121</v>
      </c>
      <c r="I116" s="1" t="s">
        <v>662</v>
      </c>
      <c r="J116" s="1" t="s">
        <v>663</v>
      </c>
      <c r="K116" s="1" t="s">
        <v>7060</v>
      </c>
      <c r="L116" s="1"/>
      <c r="M116" s="21">
        <f t="shared" si="1"/>
        <v>1</v>
      </c>
    </row>
    <row r="117" spans="1:13" ht="20.100000000000001" customHeight="1" x14ac:dyDescent="0.15">
      <c r="A117" s="1" t="s">
        <v>8</v>
      </c>
      <c r="B117" s="1" t="s">
        <v>7038</v>
      </c>
      <c r="C117" s="1" t="s">
        <v>7061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662</v>
      </c>
      <c r="J117" s="1" t="s">
        <v>663</v>
      </c>
      <c r="K117" s="1" t="s">
        <v>7062</v>
      </c>
      <c r="L117" s="1"/>
      <c r="M117" s="21">
        <f t="shared" si="1"/>
        <v>1</v>
      </c>
    </row>
    <row r="118" spans="1:13" ht="20.100000000000001" customHeight="1" x14ac:dyDescent="0.15">
      <c r="A118" s="1" t="s">
        <v>8</v>
      </c>
      <c r="B118" s="1" t="s">
        <v>7038</v>
      </c>
      <c r="C118" s="1" t="s">
        <v>7063</v>
      </c>
      <c r="D118" s="1" t="s">
        <v>78</v>
      </c>
      <c r="E118" s="1" t="s">
        <v>51</v>
      </c>
      <c r="F118" s="1" t="s">
        <v>81</v>
      </c>
      <c r="G118" s="1" t="s">
        <v>82</v>
      </c>
      <c r="H118" s="1" t="s">
        <v>446</v>
      </c>
      <c r="I118" s="1" t="s">
        <v>84</v>
      </c>
      <c r="J118" s="1" t="s">
        <v>96</v>
      </c>
      <c r="K118" s="1" t="s">
        <v>7064</v>
      </c>
      <c r="L118" s="1"/>
      <c r="M118" s="21">
        <f t="shared" si="1"/>
        <v>0</v>
      </c>
    </row>
    <row r="119" spans="1:13" ht="20.100000000000001" customHeight="1" x14ac:dyDescent="0.15">
      <c r="A119" s="1" t="s">
        <v>8</v>
      </c>
      <c r="B119" s="1" t="s">
        <v>7038</v>
      </c>
      <c r="C119" s="1" t="s">
        <v>7065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662</v>
      </c>
      <c r="J119" s="1" t="s">
        <v>663</v>
      </c>
      <c r="K119" s="1" t="s">
        <v>7066</v>
      </c>
      <c r="L119" s="1"/>
      <c r="M119" s="21">
        <f t="shared" si="1"/>
        <v>1</v>
      </c>
    </row>
    <row r="120" spans="1:13" ht="20.100000000000001" customHeight="1" x14ac:dyDescent="0.15">
      <c r="A120" s="1" t="s">
        <v>8</v>
      </c>
      <c r="B120" s="1" t="s">
        <v>7067</v>
      </c>
      <c r="C120" s="1" t="s">
        <v>7068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739</v>
      </c>
      <c r="I120" s="1" t="s">
        <v>54</v>
      </c>
      <c r="J120" s="1" t="s">
        <v>6858</v>
      </c>
      <c r="K120" s="1" t="s">
        <v>7069</v>
      </c>
      <c r="L120" s="1"/>
      <c r="M120" s="21">
        <f t="shared" si="1"/>
        <v>1</v>
      </c>
    </row>
    <row r="121" spans="1:13" ht="20.100000000000001" customHeight="1" x14ac:dyDescent="0.15">
      <c r="A121" s="1" t="s">
        <v>8</v>
      </c>
      <c r="B121" s="1" t="s">
        <v>7070</v>
      </c>
      <c r="C121" s="1" t="s">
        <v>7071</v>
      </c>
      <c r="D121" s="1" t="s">
        <v>50</v>
      </c>
      <c r="E121" s="1" t="s">
        <v>51</v>
      </c>
      <c r="F121" s="1" t="s">
        <v>51</v>
      </c>
      <c r="G121" s="1" t="s">
        <v>52</v>
      </c>
      <c r="H121" s="1" t="s">
        <v>739</v>
      </c>
      <c r="I121" s="1" t="s">
        <v>54</v>
      </c>
      <c r="J121" s="1" t="s">
        <v>6858</v>
      </c>
      <c r="K121" s="1" t="s">
        <v>7072</v>
      </c>
      <c r="L121" s="1"/>
      <c r="M121" s="21">
        <f t="shared" si="1"/>
        <v>1</v>
      </c>
    </row>
    <row r="122" spans="1:13" ht="20.100000000000001" customHeight="1" x14ac:dyDescent="0.15">
      <c r="A122" s="1" t="s">
        <v>8</v>
      </c>
      <c r="B122" s="1" t="s">
        <v>7070</v>
      </c>
      <c r="C122" s="1" t="s">
        <v>7073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2038</v>
      </c>
      <c r="I122" s="1" t="s">
        <v>84</v>
      </c>
      <c r="J122" s="1" t="s">
        <v>6853</v>
      </c>
      <c r="K122" s="1" t="s">
        <v>7074</v>
      </c>
      <c r="L122" s="1"/>
      <c r="M122" s="21">
        <f t="shared" si="1"/>
        <v>1</v>
      </c>
    </row>
    <row r="123" spans="1:13" ht="20.100000000000001" customHeight="1" x14ac:dyDescent="0.15">
      <c r="A123" s="1" t="s">
        <v>8</v>
      </c>
      <c r="B123" s="1" t="s">
        <v>7070</v>
      </c>
      <c r="C123" s="1" t="s">
        <v>7075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207</v>
      </c>
      <c r="I123" s="1" t="s">
        <v>84</v>
      </c>
      <c r="J123" s="1" t="s">
        <v>448</v>
      </c>
      <c r="K123" s="1" t="s">
        <v>7076</v>
      </c>
      <c r="L123" s="1"/>
      <c r="M123" s="21">
        <f t="shared" si="1"/>
        <v>1</v>
      </c>
    </row>
    <row r="124" spans="1:13" ht="20.100000000000001" customHeight="1" x14ac:dyDescent="0.15">
      <c r="A124" s="1" t="s">
        <v>8</v>
      </c>
      <c r="B124" s="1" t="s">
        <v>7077</v>
      </c>
      <c r="C124" s="1" t="s">
        <v>7078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129</v>
      </c>
      <c r="I124" s="1" t="s">
        <v>84</v>
      </c>
      <c r="J124" s="1" t="s">
        <v>130</v>
      </c>
      <c r="K124" s="1" t="s">
        <v>7079</v>
      </c>
      <c r="L124" s="1"/>
      <c r="M124" s="21">
        <f t="shared" si="1"/>
        <v>1</v>
      </c>
    </row>
    <row r="125" spans="1:13" ht="20.100000000000001" customHeight="1" x14ac:dyDescent="0.15">
      <c r="A125" s="1" t="s">
        <v>8</v>
      </c>
      <c r="B125" s="1" t="s">
        <v>7077</v>
      </c>
      <c r="C125" s="1" t="s">
        <v>7080</v>
      </c>
      <c r="D125" s="1" t="s">
        <v>50</v>
      </c>
      <c r="E125" s="1" t="s">
        <v>51</v>
      </c>
      <c r="F125" s="1" t="s">
        <v>51</v>
      </c>
      <c r="G125" s="1" t="s">
        <v>52</v>
      </c>
      <c r="H125" s="1" t="s">
        <v>739</v>
      </c>
      <c r="I125" s="1" t="s">
        <v>740</v>
      </c>
      <c r="J125" s="1" t="s">
        <v>130</v>
      </c>
      <c r="K125" s="1" t="s">
        <v>7081</v>
      </c>
      <c r="L125" s="1"/>
      <c r="M125" s="21">
        <f t="shared" si="1"/>
        <v>1</v>
      </c>
    </row>
    <row r="126" spans="1:13" ht="20.100000000000001" customHeight="1" x14ac:dyDescent="0.15">
      <c r="A126" s="1" t="s">
        <v>8</v>
      </c>
      <c r="B126" s="1" t="s">
        <v>7077</v>
      </c>
      <c r="C126" s="1" t="s">
        <v>7082</v>
      </c>
      <c r="D126" s="1" t="s">
        <v>50</v>
      </c>
      <c r="E126" s="1" t="s">
        <v>51</v>
      </c>
      <c r="F126" s="1" t="s">
        <v>81</v>
      </c>
      <c r="G126" s="1" t="s">
        <v>82</v>
      </c>
      <c r="H126" s="1" t="s">
        <v>83</v>
      </c>
      <c r="I126" s="1" t="s">
        <v>84</v>
      </c>
      <c r="J126" s="1" t="s">
        <v>85</v>
      </c>
      <c r="K126" s="1" t="s">
        <v>7083</v>
      </c>
      <c r="L126" s="1"/>
      <c r="M126" s="21">
        <f t="shared" si="1"/>
        <v>0</v>
      </c>
    </row>
    <row r="127" spans="1:13" ht="20.100000000000001" customHeight="1" x14ac:dyDescent="0.15">
      <c r="A127" s="1" t="s">
        <v>8</v>
      </c>
      <c r="B127" s="1" t="s">
        <v>7077</v>
      </c>
      <c r="C127" s="1" t="s">
        <v>7084</v>
      </c>
      <c r="D127" s="1" t="s">
        <v>50</v>
      </c>
      <c r="E127" s="1" t="s">
        <v>51</v>
      </c>
      <c r="F127" s="1" t="s">
        <v>81</v>
      </c>
      <c r="G127" s="1" t="s">
        <v>82</v>
      </c>
      <c r="H127" s="1" t="s">
        <v>83</v>
      </c>
      <c r="I127" s="1" t="s">
        <v>84</v>
      </c>
      <c r="J127" s="1" t="s">
        <v>85</v>
      </c>
      <c r="K127" s="1" t="s">
        <v>7085</v>
      </c>
      <c r="L127" s="1"/>
      <c r="M127" s="21">
        <f t="shared" si="1"/>
        <v>0</v>
      </c>
    </row>
    <row r="128" spans="1:13" ht="20.100000000000001" customHeight="1" x14ac:dyDescent="0.15">
      <c r="A128" s="1" t="s">
        <v>8</v>
      </c>
      <c r="B128" s="1" t="s">
        <v>7077</v>
      </c>
      <c r="C128" s="1" t="s">
        <v>7086</v>
      </c>
      <c r="D128" s="1" t="s">
        <v>50</v>
      </c>
      <c r="E128" s="1" t="s">
        <v>51</v>
      </c>
      <c r="F128" s="1" t="s">
        <v>81</v>
      </c>
      <c r="G128" s="1" t="s">
        <v>82</v>
      </c>
      <c r="H128" s="1" t="s">
        <v>83</v>
      </c>
      <c r="I128" s="1" t="s">
        <v>84</v>
      </c>
      <c r="J128" s="1" t="s">
        <v>85</v>
      </c>
      <c r="K128" s="1" t="s">
        <v>7087</v>
      </c>
      <c r="L128" s="1"/>
      <c r="M128" s="21">
        <f t="shared" si="1"/>
        <v>0</v>
      </c>
    </row>
    <row r="129" spans="1:13" ht="20.100000000000001" customHeight="1" x14ac:dyDescent="0.15">
      <c r="A129" s="1" t="s">
        <v>8</v>
      </c>
      <c r="B129" s="1" t="s">
        <v>7077</v>
      </c>
      <c r="C129" s="1" t="s">
        <v>7088</v>
      </c>
      <c r="D129" s="1" t="s">
        <v>50</v>
      </c>
      <c r="E129" s="1" t="s">
        <v>51</v>
      </c>
      <c r="F129" s="1" t="s">
        <v>51</v>
      </c>
      <c r="G129" s="1" t="s">
        <v>26857</v>
      </c>
      <c r="H129" s="1" t="s">
        <v>26807</v>
      </c>
      <c r="I129" s="1" t="s">
        <v>662</v>
      </c>
      <c r="J129" s="1" t="s">
        <v>663</v>
      </c>
      <c r="K129" s="1" t="s">
        <v>7089</v>
      </c>
      <c r="L129" s="1"/>
      <c r="M129" s="21">
        <f t="shared" si="1"/>
        <v>1</v>
      </c>
    </row>
    <row r="130" spans="1:13" ht="20.100000000000001" customHeight="1" x14ac:dyDescent="0.15">
      <c r="A130" s="1" t="s">
        <v>8</v>
      </c>
      <c r="B130" s="1" t="s">
        <v>7077</v>
      </c>
      <c r="C130" s="1" t="s">
        <v>7090</v>
      </c>
      <c r="D130" s="1" t="s">
        <v>50</v>
      </c>
      <c r="E130" s="1" t="s">
        <v>51</v>
      </c>
      <c r="F130" s="1" t="s">
        <v>81</v>
      </c>
      <c r="G130" s="1" t="s">
        <v>82</v>
      </c>
      <c r="H130" s="1" t="s">
        <v>83</v>
      </c>
      <c r="I130" s="1" t="s">
        <v>84</v>
      </c>
      <c r="J130" s="1" t="s">
        <v>85</v>
      </c>
      <c r="K130" s="1" t="s">
        <v>7091</v>
      </c>
      <c r="L130" s="1"/>
      <c r="M130" s="21">
        <f t="shared" si="1"/>
        <v>0</v>
      </c>
    </row>
    <row r="131" spans="1:13" ht="20.100000000000001" customHeight="1" x14ac:dyDescent="0.15">
      <c r="A131" s="1" t="s">
        <v>8</v>
      </c>
      <c r="B131" s="1" t="s">
        <v>7077</v>
      </c>
      <c r="C131" s="1" t="s">
        <v>7092</v>
      </c>
      <c r="D131" s="1" t="s">
        <v>50</v>
      </c>
      <c r="E131" s="1" t="s">
        <v>51</v>
      </c>
      <c r="F131" s="1" t="s">
        <v>51</v>
      </c>
      <c r="G131" s="1" t="s">
        <v>82</v>
      </c>
      <c r="H131" s="1" t="s">
        <v>207</v>
      </c>
      <c r="I131" s="1" t="s">
        <v>84</v>
      </c>
      <c r="J131" s="1" t="s">
        <v>448</v>
      </c>
      <c r="K131" s="1" t="s">
        <v>7093</v>
      </c>
      <c r="L131" s="1"/>
      <c r="M131" s="21">
        <f t="shared" si="1"/>
        <v>1</v>
      </c>
    </row>
    <row r="132" spans="1:13" ht="20.100000000000001" customHeight="1" x14ac:dyDescent="0.15">
      <c r="A132" s="1" t="s">
        <v>8</v>
      </c>
      <c r="B132" s="1" t="s">
        <v>7077</v>
      </c>
      <c r="C132" s="1" t="s">
        <v>7094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207</v>
      </c>
      <c r="I132" s="1" t="s">
        <v>84</v>
      </c>
      <c r="J132" s="1" t="s">
        <v>448</v>
      </c>
      <c r="K132" s="1" t="s">
        <v>7095</v>
      </c>
      <c r="L132" s="1"/>
      <c r="M132" s="21">
        <f t="shared" si="1"/>
        <v>1</v>
      </c>
    </row>
    <row r="133" spans="1:13" ht="20.100000000000001" customHeight="1" x14ac:dyDescent="0.15">
      <c r="A133" s="1" t="s">
        <v>8</v>
      </c>
      <c r="B133" s="1" t="s">
        <v>7077</v>
      </c>
      <c r="C133" s="1" t="s">
        <v>7096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207</v>
      </c>
      <c r="I133" s="1" t="s">
        <v>84</v>
      </c>
      <c r="J133" s="1" t="s">
        <v>448</v>
      </c>
      <c r="K133" s="1" t="s">
        <v>7097</v>
      </c>
      <c r="L133" s="1"/>
      <c r="M133" s="21">
        <f t="shared" si="1"/>
        <v>1</v>
      </c>
    </row>
    <row r="134" spans="1:13" ht="20.100000000000001" customHeight="1" x14ac:dyDescent="0.15">
      <c r="A134" s="1" t="s">
        <v>8</v>
      </c>
      <c r="B134" s="1" t="s">
        <v>7077</v>
      </c>
      <c r="C134" s="1" t="s">
        <v>7098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207</v>
      </c>
      <c r="I134" s="1" t="s">
        <v>84</v>
      </c>
      <c r="J134" s="1" t="s">
        <v>448</v>
      </c>
      <c r="K134" s="1" t="s">
        <v>7099</v>
      </c>
      <c r="L134" s="1"/>
      <c r="M134" s="21">
        <f t="shared" si="1"/>
        <v>1</v>
      </c>
    </row>
    <row r="135" spans="1:13" ht="20.100000000000001" customHeight="1" x14ac:dyDescent="0.15">
      <c r="A135" s="1" t="s">
        <v>8</v>
      </c>
      <c r="B135" s="1" t="s">
        <v>7077</v>
      </c>
      <c r="C135" s="1" t="s">
        <v>26856</v>
      </c>
      <c r="D135" s="1" t="s">
        <v>50</v>
      </c>
      <c r="E135" s="1" t="s">
        <v>51</v>
      </c>
      <c r="F135" s="1" t="s">
        <v>81</v>
      </c>
      <c r="G135" s="1" t="s">
        <v>26857</v>
      </c>
      <c r="H135" s="1" t="s">
        <v>26836</v>
      </c>
      <c r="I135" s="1" t="s">
        <v>26858</v>
      </c>
      <c r="J135" s="1" t="s">
        <v>26859</v>
      </c>
      <c r="K135" s="1" t="s">
        <v>26860</v>
      </c>
      <c r="L135" s="1"/>
      <c r="M135" s="21">
        <f t="shared" si="1"/>
        <v>0</v>
      </c>
    </row>
    <row r="136" spans="1:13" ht="20.100000000000001" customHeight="1" x14ac:dyDescent="0.15">
      <c r="A136" s="1" t="s">
        <v>8</v>
      </c>
      <c r="B136" s="1" t="s">
        <v>7077</v>
      </c>
      <c r="C136" s="1" t="s">
        <v>7100</v>
      </c>
      <c r="D136" s="1" t="s">
        <v>78</v>
      </c>
      <c r="E136" s="1" t="s">
        <v>51</v>
      </c>
      <c r="F136" s="1" t="s">
        <v>51</v>
      </c>
      <c r="G136" s="1" t="s">
        <v>82</v>
      </c>
      <c r="H136" s="1" t="s">
        <v>129</v>
      </c>
      <c r="I136" s="1" t="s">
        <v>84</v>
      </c>
      <c r="J136" s="1" t="s">
        <v>130</v>
      </c>
      <c r="K136" s="1" t="s">
        <v>7101</v>
      </c>
      <c r="L136" s="1"/>
      <c r="M136" s="21">
        <f t="shared" si="1"/>
        <v>1</v>
      </c>
    </row>
    <row r="137" spans="1:13" ht="20.100000000000001" customHeight="1" x14ac:dyDescent="0.15">
      <c r="A137" s="1" t="s">
        <v>8</v>
      </c>
      <c r="B137" s="1" t="s">
        <v>7077</v>
      </c>
      <c r="C137" s="1" t="s">
        <v>7102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129</v>
      </c>
      <c r="I137" s="1" t="s">
        <v>84</v>
      </c>
      <c r="J137" s="1" t="s">
        <v>130</v>
      </c>
      <c r="K137" s="1" t="s">
        <v>7103</v>
      </c>
      <c r="L137" s="1"/>
      <c r="M137" s="21">
        <f t="shared" si="1"/>
        <v>0</v>
      </c>
    </row>
    <row r="138" spans="1:13" ht="20.100000000000001" customHeight="1" x14ac:dyDescent="0.15">
      <c r="A138" s="1" t="s">
        <v>8</v>
      </c>
      <c r="B138" s="1" t="s">
        <v>7077</v>
      </c>
      <c r="C138" s="1" t="s">
        <v>7104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129</v>
      </c>
      <c r="I138" s="1" t="s">
        <v>84</v>
      </c>
      <c r="J138" s="1" t="s">
        <v>130</v>
      </c>
      <c r="K138" s="1" t="s">
        <v>7105</v>
      </c>
      <c r="L138" s="1"/>
      <c r="M138" s="21">
        <f>IF(F138="○",1,0)</f>
        <v>1</v>
      </c>
    </row>
    <row r="139" spans="1:13" ht="20.100000000000001" customHeight="1" x14ac:dyDescent="0.15">
      <c r="A139" s="1" t="s">
        <v>8</v>
      </c>
      <c r="B139" s="1" t="s">
        <v>7077</v>
      </c>
      <c r="C139" s="1" t="s">
        <v>7106</v>
      </c>
      <c r="D139" s="1" t="s">
        <v>78</v>
      </c>
      <c r="E139" s="1" t="s">
        <v>51</v>
      </c>
      <c r="F139" s="1" t="s">
        <v>179</v>
      </c>
      <c r="G139" s="1" t="s">
        <v>82</v>
      </c>
      <c r="H139" s="1" t="s">
        <v>129</v>
      </c>
      <c r="I139" s="1" t="s">
        <v>84</v>
      </c>
      <c r="J139" s="1" t="s">
        <v>130</v>
      </c>
      <c r="K139" s="1" t="s">
        <v>7107</v>
      </c>
      <c r="L139" s="1"/>
      <c r="M139" s="21">
        <f t="shared" ref="M139:M201" si="2">IF(F139="○",1,0)</f>
        <v>0</v>
      </c>
    </row>
    <row r="140" spans="1:13" ht="20.100000000000001" customHeight="1" x14ac:dyDescent="0.15">
      <c r="A140" s="1" t="s">
        <v>8</v>
      </c>
      <c r="B140" s="1" t="s">
        <v>7077</v>
      </c>
      <c r="C140" s="1" t="s">
        <v>7108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129</v>
      </c>
      <c r="I140" s="1" t="s">
        <v>84</v>
      </c>
      <c r="J140" s="1" t="s">
        <v>130</v>
      </c>
      <c r="K140" s="1" t="s">
        <v>7109</v>
      </c>
      <c r="L140" s="1"/>
      <c r="M140" s="21">
        <f t="shared" si="2"/>
        <v>0</v>
      </c>
    </row>
    <row r="141" spans="1:13" ht="20.100000000000001" customHeight="1" x14ac:dyDescent="0.15">
      <c r="A141" s="1" t="s">
        <v>8</v>
      </c>
      <c r="B141" s="1" t="s">
        <v>7077</v>
      </c>
      <c r="C141" s="1" t="s">
        <v>7110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129</v>
      </c>
      <c r="I141" s="1" t="s">
        <v>84</v>
      </c>
      <c r="J141" s="1" t="s">
        <v>130</v>
      </c>
      <c r="K141" s="1" t="s">
        <v>7111</v>
      </c>
      <c r="L141" s="1"/>
      <c r="M141" s="21">
        <f t="shared" si="2"/>
        <v>0</v>
      </c>
    </row>
    <row r="142" spans="1:13" ht="20.100000000000001" customHeight="1" x14ac:dyDescent="0.15">
      <c r="A142" s="1" t="s">
        <v>8</v>
      </c>
      <c r="B142" s="1" t="s">
        <v>7077</v>
      </c>
      <c r="C142" s="1" t="s">
        <v>7112</v>
      </c>
      <c r="D142" s="1" t="s">
        <v>78</v>
      </c>
      <c r="E142" s="1" t="s">
        <v>51</v>
      </c>
      <c r="F142" s="1" t="s">
        <v>51</v>
      </c>
      <c r="G142" s="1" t="s">
        <v>82</v>
      </c>
      <c r="H142" s="1" t="s">
        <v>129</v>
      </c>
      <c r="I142" s="1" t="s">
        <v>84</v>
      </c>
      <c r="J142" s="1" t="s">
        <v>130</v>
      </c>
      <c r="K142" s="1" t="s">
        <v>7113</v>
      </c>
      <c r="L142" s="1"/>
      <c r="M142" s="21">
        <f t="shared" si="2"/>
        <v>1</v>
      </c>
    </row>
    <row r="143" spans="1:13" ht="20.100000000000001" customHeight="1" x14ac:dyDescent="0.15">
      <c r="A143" s="1" t="s">
        <v>8</v>
      </c>
      <c r="B143" s="1" t="s">
        <v>7077</v>
      </c>
      <c r="C143" s="1" t="s">
        <v>7114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129</v>
      </c>
      <c r="I143" s="1" t="s">
        <v>84</v>
      </c>
      <c r="J143" s="1" t="s">
        <v>130</v>
      </c>
      <c r="K143" s="1" t="s">
        <v>7115</v>
      </c>
      <c r="L143" s="1"/>
      <c r="M143" s="21">
        <f t="shared" si="2"/>
        <v>1</v>
      </c>
    </row>
    <row r="144" spans="1:13" ht="20.100000000000001" customHeight="1" x14ac:dyDescent="0.15">
      <c r="A144" s="1" t="s">
        <v>8</v>
      </c>
      <c r="B144" s="1" t="s">
        <v>7077</v>
      </c>
      <c r="C144" s="1" t="s">
        <v>7116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129</v>
      </c>
      <c r="I144" s="1" t="s">
        <v>84</v>
      </c>
      <c r="J144" s="1" t="s">
        <v>130</v>
      </c>
      <c r="K144" s="1" t="s">
        <v>7117</v>
      </c>
      <c r="L144" s="1"/>
      <c r="M144" s="21">
        <f t="shared" si="2"/>
        <v>1</v>
      </c>
    </row>
    <row r="145" spans="1:13" ht="20.100000000000001" customHeight="1" x14ac:dyDescent="0.15">
      <c r="A145" s="1" t="s">
        <v>8</v>
      </c>
      <c r="B145" s="1" t="s">
        <v>7077</v>
      </c>
      <c r="C145" s="1" t="s">
        <v>7118</v>
      </c>
      <c r="D145" s="1" t="s">
        <v>78</v>
      </c>
      <c r="E145" s="1" t="s">
        <v>51</v>
      </c>
      <c r="F145" s="1" t="s">
        <v>179</v>
      </c>
      <c r="G145" s="1" t="s">
        <v>82</v>
      </c>
      <c r="H145" s="1" t="s">
        <v>83</v>
      </c>
      <c r="I145" s="1" t="s">
        <v>84</v>
      </c>
      <c r="J145" s="1" t="s">
        <v>85</v>
      </c>
      <c r="K145" s="1" t="s">
        <v>7119</v>
      </c>
      <c r="L145" s="1"/>
      <c r="M145" s="21">
        <f t="shared" si="2"/>
        <v>0</v>
      </c>
    </row>
    <row r="146" spans="1:13" ht="20.100000000000001" customHeight="1" x14ac:dyDescent="0.15">
      <c r="A146" s="1" t="s">
        <v>8</v>
      </c>
      <c r="B146" s="1" t="s">
        <v>7077</v>
      </c>
      <c r="C146" s="1" t="s">
        <v>7120</v>
      </c>
      <c r="D146" s="1" t="s">
        <v>78</v>
      </c>
      <c r="E146" s="1" t="s">
        <v>51</v>
      </c>
      <c r="F146" s="1" t="s">
        <v>51</v>
      </c>
      <c r="G146" s="1" t="s">
        <v>82</v>
      </c>
      <c r="H146" s="1" t="s">
        <v>207</v>
      </c>
      <c r="I146" s="1" t="s">
        <v>84</v>
      </c>
      <c r="J146" s="1" t="s">
        <v>448</v>
      </c>
      <c r="K146" s="1" t="s">
        <v>7121</v>
      </c>
      <c r="L146" s="1"/>
      <c r="M146" s="21">
        <f t="shared" si="2"/>
        <v>1</v>
      </c>
    </row>
    <row r="147" spans="1:13" ht="20.100000000000001" customHeight="1" x14ac:dyDescent="0.15">
      <c r="A147" s="1" t="s">
        <v>8</v>
      </c>
      <c r="B147" s="1" t="s">
        <v>7077</v>
      </c>
      <c r="C147" s="1" t="s">
        <v>7122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207</v>
      </c>
      <c r="I147" s="1" t="s">
        <v>84</v>
      </c>
      <c r="J147" s="1" t="s">
        <v>448</v>
      </c>
      <c r="K147" s="1" t="s">
        <v>7123</v>
      </c>
      <c r="L147" s="1"/>
      <c r="M147" s="21">
        <f t="shared" si="2"/>
        <v>1</v>
      </c>
    </row>
    <row r="148" spans="1:13" ht="20.100000000000001" customHeight="1" x14ac:dyDescent="0.15">
      <c r="A148" s="1" t="s">
        <v>8</v>
      </c>
      <c r="B148" s="1" t="s">
        <v>7077</v>
      </c>
      <c r="C148" s="1" t="s">
        <v>7124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207</v>
      </c>
      <c r="I148" s="1" t="s">
        <v>84</v>
      </c>
      <c r="J148" s="1" t="s">
        <v>448</v>
      </c>
      <c r="K148" s="1" t="s">
        <v>7125</v>
      </c>
      <c r="L148" s="1"/>
      <c r="M148" s="21">
        <f t="shared" si="2"/>
        <v>1</v>
      </c>
    </row>
    <row r="149" spans="1:13" ht="20.100000000000001" customHeight="1" x14ac:dyDescent="0.15">
      <c r="A149" s="1" t="s">
        <v>8</v>
      </c>
      <c r="B149" s="1" t="s">
        <v>7077</v>
      </c>
      <c r="C149" s="1" t="s">
        <v>7126</v>
      </c>
      <c r="D149" s="1" t="s">
        <v>78</v>
      </c>
      <c r="E149" s="1" t="s">
        <v>51</v>
      </c>
      <c r="F149" s="1" t="s">
        <v>51</v>
      </c>
      <c r="G149" s="1" t="s">
        <v>82</v>
      </c>
      <c r="H149" s="1" t="s">
        <v>207</v>
      </c>
      <c r="I149" s="1" t="s">
        <v>84</v>
      </c>
      <c r="J149" s="1" t="s">
        <v>448</v>
      </c>
      <c r="K149" s="1" t="s">
        <v>7127</v>
      </c>
      <c r="L149" s="1"/>
      <c r="M149" s="21">
        <f t="shared" si="2"/>
        <v>1</v>
      </c>
    </row>
    <row r="150" spans="1:13" ht="20.100000000000001" customHeight="1" x14ac:dyDescent="0.15">
      <c r="A150" s="1" t="s">
        <v>8</v>
      </c>
      <c r="B150" s="1" t="s">
        <v>7077</v>
      </c>
      <c r="C150" s="1" t="s">
        <v>7128</v>
      </c>
      <c r="D150" s="1" t="s">
        <v>78</v>
      </c>
      <c r="E150" s="1" t="s">
        <v>51</v>
      </c>
      <c r="F150" s="1" t="s">
        <v>51</v>
      </c>
      <c r="G150" s="1" t="s">
        <v>82</v>
      </c>
      <c r="H150" s="1" t="s">
        <v>207</v>
      </c>
      <c r="I150" s="1" t="s">
        <v>84</v>
      </c>
      <c r="J150" s="1" t="s">
        <v>448</v>
      </c>
      <c r="K150" s="1" t="s">
        <v>7129</v>
      </c>
      <c r="L150" s="1"/>
      <c r="M150" s="21">
        <f t="shared" si="2"/>
        <v>1</v>
      </c>
    </row>
    <row r="151" spans="1:13" ht="20.100000000000001" customHeight="1" x14ac:dyDescent="0.15">
      <c r="A151" s="1" t="s">
        <v>8</v>
      </c>
      <c r="B151" s="1" t="s">
        <v>7077</v>
      </c>
      <c r="C151" s="1" t="s">
        <v>7130</v>
      </c>
      <c r="D151" s="1" t="s">
        <v>78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84</v>
      </c>
      <c r="J151" s="1" t="s">
        <v>448</v>
      </c>
      <c r="K151" s="1" t="s">
        <v>7131</v>
      </c>
      <c r="L151" s="1"/>
      <c r="M151" s="21">
        <f t="shared" si="2"/>
        <v>1</v>
      </c>
    </row>
    <row r="152" spans="1:13" ht="20.100000000000001" customHeight="1" x14ac:dyDescent="0.15">
      <c r="A152" s="1" t="s">
        <v>8</v>
      </c>
      <c r="B152" s="1" t="s">
        <v>7077</v>
      </c>
      <c r="C152" s="1" t="s">
        <v>7132</v>
      </c>
      <c r="D152" s="1" t="s">
        <v>78</v>
      </c>
      <c r="E152" s="1" t="s">
        <v>51</v>
      </c>
      <c r="F152" s="1" t="s">
        <v>51</v>
      </c>
      <c r="G152" s="1" t="s">
        <v>82</v>
      </c>
      <c r="H152" s="1" t="s">
        <v>207</v>
      </c>
      <c r="I152" s="1" t="s">
        <v>84</v>
      </c>
      <c r="J152" s="1" t="s">
        <v>448</v>
      </c>
      <c r="K152" s="1" t="s">
        <v>7133</v>
      </c>
      <c r="L152" s="1"/>
      <c r="M152" s="21">
        <f t="shared" si="2"/>
        <v>1</v>
      </c>
    </row>
    <row r="153" spans="1:13" ht="20.100000000000001" customHeight="1" x14ac:dyDescent="0.15">
      <c r="A153" s="1" t="s">
        <v>8</v>
      </c>
      <c r="B153" s="1" t="s">
        <v>7077</v>
      </c>
      <c r="C153" s="1" t="s">
        <v>7134</v>
      </c>
      <c r="D153" s="1" t="s">
        <v>78</v>
      </c>
      <c r="E153" s="1" t="s">
        <v>51</v>
      </c>
      <c r="F153" s="1" t="s">
        <v>51</v>
      </c>
      <c r="G153" s="1" t="s">
        <v>82</v>
      </c>
      <c r="H153" s="1" t="s">
        <v>207</v>
      </c>
      <c r="I153" s="1" t="s">
        <v>84</v>
      </c>
      <c r="J153" s="1" t="s">
        <v>448</v>
      </c>
      <c r="K153" s="1" t="s">
        <v>7135</v>
      </c>
      <c r="L153" s="1"/>
      <c r="M153" s="21">
        <f t="shared" si="2"/>
        <v>1</v>
      </c>
    </row>
    <row r="154" spans="1:13" ht="20.100000000000001" customHeight="1" x14ac:dyDescent="0.15">
      <c r="A154" s="1" t="s">
        <v>8</v>
      </c>
      <c r="B154" s="1" t="s">
        <v>7077</v>
      </c>
      <c r="C154" s="1" t="s">
        <v>7136</v>
      </c>
      <c r="D154" s="1" t="s">
        <v>78</v>
      </c>
      <c r="E154" s="1" t="s">
        <v>51</v>
      </c>
      <c r="F154" s="1" t="s">
        <v>81</v>
      </c>
      <c r="G154" s="1" t="s">
        <v>82</v>
      </c>
      <c r="H154" s="1" t="s">
        <v>83</v>
      </c>
      <c r="I154" s="1" t="s">
        <v>84</v>
      </c>
      <c r="J154" s="1" t="s">
        <v>85</v>
      </c>
      <c r="K154" s="1" t="s">
        <v>7137</v>
      </c>
      <c r="L154" s="1"/>
      <c r="M154" s="21">
        <f t="shared" si="2"/>
        <v>0</v>
      </c>
    </row>
    <row r="155" spans="1:13" ht="20.100000000000001" customHeight="1" x14ac:dyDescent="0.15">
      <c r="A155" s="1" t="s">
        <v>8</v>
      </c>
      <c r="B155" s="1" t="s">
        <v>7077</v>
      </c>
      <c r="C155" s="1" t="s">
        <v>7138</v>
      </c>
      <c r="D155" s="1" t="s">
        <v>78</v>
      </c>
      <c r="E155" s="1" t="s">
        <v>51</v>
      </c>
      <c r="F155" s="1" t="s">
        <v>51</v>
      </c>
      <c r="G155" s="1" t="s">
        <v>82</v>
      </c>
      <c r="H155" s="1" t="s">
        <v>207</v>
      </c>
      <c r="I155" s="1" t="s">
        <v>84</v>
      </c>
      <c r="J155" s="1" t="s">
        <v>448</v>
      </c>
      <c r="K155" s="1" t="s">
        <v>7139</v>
      </c>
      <c r="L155" s="1"/>
      <c r="M155" s="21">
        <f t="shared" si="2"/>
        <v>1</v>
      </c>
    </row>
    <row r="156" spans="1:13" ht="20.100000000000001" customHeight="1" x14ac:dyDescent="0.15">
      <c r="A156" s="1" t="s">
        <v>8</v>
      </c>
      <c r="B156" s="1" t="s">
        <v>7077</v>
      </c>
      <c r="C156" s="1" t="s">
        <v>7140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207</v>
      </c>
      <c r="I156" s="1" t="s">
        <v>84</v>
      </c>
      <c r="J156" s="1" t="s">
        <v>448</v>
      </c>
      <c r="K156" s="1" t="s">
        <v>7141</v>
      </c>
      <c r="L156" s="1"/>
      <c r="M156" s="21">
        <f t="shared" si="2"/>
        <v>1</v>
      </c>
    </row>
    <row r="157" spans="1:13" ht="20.100000000000001" customHeight="1" x14ac:dyDescent="0.15">
      <c r="A157" s="1" t="s">
        <v>8</v>
      </c>
      <c r="B157" s="1" t="s">
        <v>7077</v>
      </c>
      <c r="C157" s="1" t="s">
        <v>7142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207</v>
      </c>
      <c r="I157" s="1" t="s">
        <v>84</v>
      </c>
      <c r="J157" s="1" t="s">
        <v>448</v>
      </c>
      <c r="K157" s="1" t="s">
        <v>7143</v>
      </c>
      <c r="L157" s="1"/>
      <c r="M157" s="21">
        <f t="shared" si="2"/>
        <v>1</v>
      </c>
    </row>
    <row r="158" spans="1:13" ht="20.100000000000001" customHeight="1" x14ac:dyDescent="0.15">
      <c r="A158" s="1" t="s">
        <v>8</v>
      </c>
      <c r="B158" s="1" t="s">
        <v>7077</v>
      </c>
      <c r="C158" s="1" t="s">
        <v>7144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207</v>
      </c>
      <c r="I158" s="1" t="s">
        <v>84</v>
      </c>
      <c r="J158" s="1" t="s">
        <v>448</v>
      </c>
      <c r="K158" s="1" t="s">
        <v>7145</v>
      </c>
      <c r="L158" s="1"/>
      <c r="M158" s="21">
        <f t="shared" si="2"/>
        <v>1</v>
      </c>
    </row>
    <row r="159" spans="1:13" ht="20.100000000000001" customHeight="1" x14ac:dyDescent="0.15">
      <c r="A159" s="1" t="s">
        <v>8</v>
      </c>
      <c r="B159" s="1" t="s">
        <v>7077</v>
      </c>
      <c r="C159" s="1" t="s">
        <v>7146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207</v>
      </c>
      <c r="I159" s="1" t="s">
        <v>84</v>
      </c>
      <c r="J159" s="1" t="s">
        <v>448</v>
      </c>
      <c r="K159" s="1" t="s">
        <v>7147</v>
      </c>
      <c r="L159" s="1"/>
      <c r="M159" s="21">
        <f t="shared" si="2"/>
        <v>1</v>
      </c>
    </row>
    <row r="160" spans="1:13" ht="20.100000000000001" customHeight="1" x14ac:dyDescent="0.15">
      <c r="A160" s="1" t="s">
        <v>8</v>
      </c>
      <c r="B160" s="1" t="s">
        <v>7148</v>
      </c>
      <c r="C160" s="1" t="s">
        <v>7149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129</v>
      </c>
      <c r="I160" s="1" t="s">
        <v>84</v>
      </c>
      <c r="J160" s="1" t="s">
        <v>130</v>
      </c>
      <c r="K160" s="1" t="s">
        <v>7150</v>
      </c>
      <c r="L160" s="1"/>
      <c r="M160" s="21">
        <f t="shared" si="2"/>
        <v>1</v>
      </c>
    </row>
    <row r="161" spans="1:13" ht="20.100000000000001" customHeight="1" x14ac:dyDescent="0.15">
      <c r="A161" s="1" t="s">
        <v>8</v>
      </c>
      <c r="B161" s="1" t="s">
        <v>7148</v>
      </c>
      <c r="C161" s="1" t="s">
        <v>7151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739</v>
      </c>
      <c r="I161" s="1" t="s">
        <v>54</v>
      </c>
      <c r="J161" s="1" t="s">
        <v>6858</v>
      </c>
      <c r="K161" s="1" t="s">
        <v>7152</v>
      </c>
      <c r="L161" s="1"/>
      <c r="M161" s="21">
        <f t="shared" si="2"/>
        <v>1</v>
      </c>
    </row>
    <row r="162" spans="1:13" ht="20.100000000000001" customHeight="1" x14ac:dyDescent="0.15">
      <c r="A162" s="1" t="s">
        <v>8</v>
      </c>
      <c r="B162" s="1" t="s">
        <v>7153</v>
      </c>
      <c r="C162" s="1" t="s">
        <v>7154</v>
      </c>
      <c r="D162" s="1" t="s">
        <v>50</v>
      </c>
      <c r="E162" s="1" t="s">
        <v>51</v>
      </c>
      <c r="F162" s="1" t="s">
        <v>81</v>
      </c>
      <c r="G162" s="1" t="s">
        <v>82</v>
      </c>
      <c r="H162" s="1" t="s">
        <v>83</v>
      </c>
      <c r="I162" s="1" t="s">
        <v>84</v>
      </c>
      <c r="J162" s="1" t="s">
        <v>85</v>
      </c>
      <c r="K162" s="1" t="s">
        <v>7155</v>
      </c>
      <c r="L162" s="1"/>
      <c r="M162" s="21">
        <f t="shared" si="2"/>
        <v>0</v>
      </c>
    </row>
    <row r="163" spans="1:13" ht="20.100000000000001" customHeight="1" x14ac:dyDescent="0.15">
      <c r="A163" s="1" t="s">
        <v>8</v>
      </c>
      <c r="B163" s="1" t="s">
        <v>7153</v>
      </c>
      <c r="C163" s="1" t="s">
        <v>7156</v>
      </c>
      <c r="D163" s="1" t="s">
        <v>50</v>
      </c>
      <c r="E163" s="1" t="s">
        <v>51</v>
      </c>
      <c r="F163" s="1" t="s">
        <v>81</v>
      </c>
      <c r="G163" s="1" t="s">
        <v>82</v>
      </c>
      <c r="H163" s="1" t="s">
        <v>83</v>
      </c>
      <c r="I163" s="1" t="s">
        <v>84</v>
      </c>
      <c r="J163" s="1" t="s">
        <v>85</v>
      </c>
      <c r="K163" s="1" t="s">
        <v>7157</v>
      </c>
      <c r="L163" s="1"/>
      <c r="M163" s="21">
        <f t="shared" si="2"/>
        <v>0</v>
      </c>
    </row>
    <row r="164" spans="1:13" ht="20.100000000000001" customHeight="1" x14ac:dyDescent="0.15">
      <c r="A164" s="1" t="s">
        <v>8</v>
      </c>
      <c r="B164" s="1" t="s">
        <v>7153</v>
      </c>
      <c r="C164" s="1" t="s">
        <v>7158</v>
      </c>
      <c r="D164" s="1" t="s">
        <v>50</v>
      </c>
      <c r="E164" s="1" t="s">
        <v>51</v>
      </c>
      <c r="F164" s="1" t="s">
        <v>81</v>
      </c>
      <c r="G164" s="1" t="s">
        <v>82</v>
      </c>
      <c r="H164" s="1" t="s">
        <v>83</v>
      </c>
      <c r="I164" s="1" t="s">
        <v>84</v>
      </c>
      <c r="J164" s="1" t="s">
        <v>85</v>
      </c>
      <c r="K164" s="1" t="s">
        <v>7159</v>
      </c>
      <c r="L164" s="1"/>
      <c r="M164" s="21">
        <f t="shared" si="2"/>
        <v>0</v>
      </c>
    </row>
    <row r="165" spans="1:13" ht="20.100000000000001" customHeight="1" x14ac:dyDescent="0.15">
      <c r="A165" s="1" t="s">
        <v>8</v>
      </c>
      <c r="B165" s="1" t="s">
        <v>7153</v>
      </c>
      <c r="C165" s="1" t="s">
        <v>7160</v>
      </c>
      <c r="D165" s="1" t="s">
        <v>50</v>
      </c>
      <c r="E165" s="1" t="s">
        <v>51</v>
      </c>
      <c r="F165" s="1" t="s">
        <v>51</v>
      </c>
      <c r="G165" s="1" t="s">
        <v>82</v>
      </c>
      <c r="H165" s="1" t="s">
        <v>207</v>
      </c>
      <c r="I165" s="1" t="s">
        <v>84</v>
      </c>
      <c r="J165" s="1" t="s">
        <v>448</v>
      </c>
      <c r="K165" s="1" t="s">
        <v>7161</v>
      </c>
      <c r="L165" s="1"/>
      <c r="M165" s="21">
        <f t="shared" si="2"/>
        <v>1</v>
      </c>
    </row>
    <row r="166" spans="1:13" ht="20.100000000000001" customHeight="1" x14ac:dyDescent="0.15">
      <c r="A166" s="1" t="s">
        <v>8</v>
      </c>
      <c r="B166" s="1" t="s">
        <v>7153</v>
      </c>
      <c r="C166" s="1" t="s">
        <v>7162</v>
      </c>
      <c r="D166" s="1" t="s">
        <v>78</v>
      </c>
      <c r="E166" s="1" t="s">
        <v>51</v>
      </c>
      <c r="F166" s="1" t="s">
        <v>179</v>
      </c>
      <c r="G166" s="1" t="s">
        <v>82</v>
      </c>
      <c r="H166" s="1" t="s">
        <v>83</v>
      </c>
      <c r="I166" s="1" t="s">
        <v>84</v>
      </c>
      <c r="J166" s="1" t="s">
        <v>85</v>
      </c>
      <c r="K166" s="1" t="s">
        <v>7163</v>
      </c>
      <c r="L166" s="1"/>
      <c r="M166" s="21">
        <f t="shared" si="2"/>
        <v>0</v>
      </c>
    </row>
    <row r="167" spans="1:13" ht="20.100000000000001" customHeight="1" x14ac:dyDescent="0.15">
      <c r="A167" s="1" t="s">
        <v>8</v>
      </c>
      <c r="B167" s="1" t="s">
        <v>7164</v>
      </c>
      <c r="C167" s="1" t="s">
        <v>7165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1141</v>
      </c>
      <c r="J167" s="1" t="s">
        <v>96</v>
      </c>
      <c r="K167" s="1" t="s">
        <v>7166</v>
      </c>
      <c r="L167" s="1"/>
      <c r="M167" s="21">
        <f t="shared" si="2"/>
        <v>1</v>
      </c>
    </row>
    <row r="168" spans="1:13" ht="20.100000000000001" customHeight="1" x14ac:dyDescent="0.15">
      <c r="A168" s="1" t="s">
        <v>8</v>
      </c>
      <c r="B168" s="1" t="s">
        <v>7164</v>
      </c>
      <c r="C168" s="1" t="s">
        <v>7167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1141</v>
      </c>
      <c r="J168" s="1" t="s">
        <v>96</v>
      </c>
      <c r="K168" s="1" t="s">
        <v>7168</v>
      </c>
      <c r="L168" s="1"/>
      <c r="M168" s="21">
        <f t="shared" si="2"/>
        <v>1</v>
      </c>
    </row>
    <row r="169" spans="1:13" ht="20.100000000000001" customHeight="1" x14ac:dyDescent="0.15">
      <c r="A169" s="1" t="s">
        <v>8</v>
      </c>
      <c r="B169" s="1" t="s">
        <v>7164</v>
      </c>
      <c r="C169" s="1" t="s">
        <v>7169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1141</v>
      </c>
      <c r="J169" s="1" t="s">
        <v>96</v>
      </c>
      <c r="K169" s="1" t="s">
        <v>7170</v>
      </c>
      <c r="L169" s="1"/>
      <c r="M169" s="21">
        <f t="shared" si="2"/>
        <v>1</v>
      </c>
    </row>
    <row r="170" spans="1:13" ht="20.100000000000001" customHeight="1" x14ac:dyDescent="0.15">
      <c r="A170" s="1" t="s">
        <v>8</v>
      </c>
      <c r="B170" s="1" t="s">
        <v>7164</v>
      </c>
      <c r="C170" s="1" t="s">
        <v>7171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1141</v>
      </c>
      <c r="J170" s="1" t="s">
        <v>96</v>
      </c>
      <c r="K170" s="1" t="s">
        <v>7172</v>
      </c>
      <c r="L170" s="1"/>
      <c r="M170" s="21">
        <f t="shared" si="2"/>
        <v>1</v>
      </c>
    </row>
    <row r="171" spans="1:13" ht="20.100000000000001" customHeight="1" x14ac:dyDescent="0.15">
      <c r="A171" s="1" t="s">
        <v>8</v>
      </c>
      <c r="B171" s="1" t="s">
        <v>7164</v>
      </c>
      <c r="C171" s="1" t="s">
        <v>7173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1141</v>
      </c>
      <c r="J171" s="1" t="s">
        <v>96</v>
      </c>
      <c r="K171" s="1" t="s">
        <v>7174</v>
      </c>
      <c r="L171" s="1"/>
      <c r="M171" s="21">
        <f t="shared" si="2"/>
        <v>1</v>
      </c>
    </row>
    <row r="172" spans="1:13" ht="20.100000000000001" customHeight="1" x14ac:dyDescent="0.15">
      <c r="A172" s="1" t="s">
        <v>8</v>
      </c>
      <c r="B172" s="1" t="s">
        <v>7164</v>
      </c>
      <c r="C172" s="1" t="s">
        <v>7175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1141</v>
      </c>
      <c r="J172" s="1" t="s">
        <v>96</v>
      </c>
      <c r="K172" s="1" t="s">
        <v>7176</v>
      </c>
      <c r="L172" s="1"/>
      <c r="M172" s="21">
        <f t="shared" si="2"/>
        <v>1</v>
      </c>
    </row>
    <row r="173" spans="1:13" ht="20.100000000000001" customHeight="1" x14ac:dyDescent="0.15">
      <c r="A173" s="1" t="s">
        <v>8</v>
      </c>
      <c r="B173" s="1" t="s">
        <v>7164</v>
      </c>
      <c r="C173" s="1" t="s">
        <v>7177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1141</v>
      </c>
      <c r="J173" s="1" t="s">
        <v>96</v>
      </c>
      <c r="K173" s="1" t="s">
        <v>7178</v>
      </c>
      <c r="L173" s="1"/>
      <c r="M173" s="21">
        <f t="shared" si="2"/>
        <v>1</v>
      </c>
    </row>
    <row r="174" spans="1:13" ht="20.100000000000001" customHeight="1" x14ac:dyDescent="0.15">
      <c r="A174" s="1" t="s">
        <v>8</v>
      </c>
      <c r="B174" s="1" t="s">
        <v>7164</v>
      </c>
      <c r="C174" s="1" t="s">
        <v>7179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1141</v>
      </c>
      <c r="J174" s="1" t="s">
        <v>96</v>
      </c>
      <c r="K174" s="1" t="s">
        <v>7180</v>
      </c>
      <c r="L174" s="1"/>
      <c r="M174" s="21">
        <f t="shared" si="2"/>
        <v>1</v>
      </c>
    </row>
    <row r="175" spans="1:13" ht="20.100000000000001" customHeight="1" x14ac:dyDescent="0.15">
      <c r="A175" s="1" t="s">
        <v>8</v>
      </c>
      <c r="B175" s="1" t="s">
        <v>7164</v>
      </c>
      <c r="C175" s="1" t="s">
        <v>7181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1141</v>
      </c>
      <c r="J175" s="1" t="s">
        <v>96</v>
      </c>
      <c r="K175" s="1" t="s">
        <v>7182</v>
      </c>
      <c r="L175" s="1"/>
      <c r="M175" s="21">
        <f t="shared" si="2"/>
        <v>1</v>
      </c>
    </row>
    <row r="176" spans="1:13" ht="20.100000000000001" customHeight="1" x14ac:dyDescent="0.15">
      <c r="A176" s="1" t="s">
        <v>8</v>
      </c>
      <c r="B176" s="1" t="s">
        <v>7164</v>
      </c>
      <c r="C176" s="1" t="s">
        <v>7183</v>
      </c>
      <c r="D176" s="1" t="s">
        <v>50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1141</v>
      </c>
      <c r="J176" s="1" t="s">
        <v>96</v>
      </c>
      <c r="K176" s="1" t="s">
        <v>7184</v>
      </c>
      <c r="L176" s="1"/>
      <c r="M176" s="21">
        <f t="shared" si="2"/>
        <v>1</v>
      </c>
    </row>
    <row r="177" spans="1:13" ht="20.100000000000001" customHeight="1" x14ac:dyDescent="0.15">
      <c r="A177" s="1" t="s">
        <v>8</v>
      </c>
      <c r="B177" s="1" t="s">
        <v>7164</v>
      </c>
      <c r="C177" s="1" t="s">
        <v>7185</v>
      </c>
      <c r="D177" s="1" t="s">
        <v>50</v>
      </c>
      <c r="E177" s="1" t="s">
        <v>51</v>
      </c>
      <c r="F177" s="1" t="s">
        <v>81</v>
      </c>
      <c r="G177" s="1" t="s">
        <v>82</v>
      </c>
      <c r="H177" s="1" t="s">
        <v>446</v>
      </c>
      <c r="I177" s="1" t="s">
        <v>84</v>
      </c>
      <c r="J177" s="1" t="s">
        <v>96</v>
      </c>
      <c r="K177" s="1" t="s">
        <v>7186</v>
      </c>
      <c r="L177" s="1"/>
      <c r="M177" s="21">
        <f t="shared" si="2"/>
        <v>0</v>
      </c>
    </row>
    <row r="178" spans="1:13" ht="20.100000000000001" customHeight="1" x14ac:dyDescent="0.15">
      <c r="A178" s="1" t="s">
        <v>8</v>
      </c>
      <c r="B178" s="1" t="s">
        <v>7164</v>
      </c>
      <c r="C178" s="1" t="s">
        <v>7187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1141</v>
      </c>
      <c r="J178" s="1" t="s">
        <v>96</v>
      </c>
      <c r="K178" s="1" t="s">
        <v>7188</v>
      </c>
      <c r="L178" s="1"/>
      <c r="M178" s="21">
        <f t="shared" si="2"/>
        <v>1</v>
      </c>
    </row>
    <row r="179" spans="1:13" ht="20.100000000000001" customHeight="1" x14ac:dyDescent="0.15">
      <c r="A179" s="1" t="s">
        <v>8</v>
      </c>
      <c r="B179" s="1" t="s">
        <v>7164</v>
      </c>
      <c r="C179" s="1" t="s">
        <v>7189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1141</v>
      </c>
      <c r="J179" s="1" t="s">
        <v>96</v>
      </c>
      <c r="K179" s="1" t="s">
        <v>907</v>
      </c>
      <c r="L179" s="1"/>
      <c r="M179" s="21">
        <f t="shared" si="2"/>
        <v>1</v>
      </c>
    </row>
    <row r="180" spans="1:13" ht="20.100000000000001" customHeight="1" x14ac:dyDescent="0.15">
      <c r="A180" s="1" t="s">
        <v>8</v>
      </c>
      <c r="B180" s="1" t="s">
        <v>7164</v>
      </c>
      <c r="C180" s="1" t="s">
        <v>7190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2234</v>
      </c>
      <c r="I180" s="1" t="s">
        <v>84</v>
      </c>
      <c r="J180" s="1" t="s">
        <v>7191</v>
      </c>
      <c r="K180" s="1" t="s">
        <v>7192</v>
      </c>
      <c r="L180" s="1"/>
      <c r="M180" s="21">
        <f t="shared" si="2"/>
        <v>0</v>
      </c>
    </row>
    <row r="181" spans="1:13" ht="20.100000000000001" customHeight="1" x14ac:dyDescent="0.15">
      <c r="A181" s="1" t="s">
        <v>8</v>
      </c>
      <c r="B181" s="1" t="s">
        <v>7164</v>
      </c>
      <c r="C181" s="1" t="s">
        <v>7193</v>
      </c>
      <c r="D181" s="1" t="s">
        <v>78</v>
      </c>
      <c r="E181" s="1" t="s">
        <v>51</v>
      </c>
      <c r="F181" s="1" t="s">
        <v>179</v>
      </c>
      <c r="G181" s="1" t="s">
        <v>82</v>
      </c>
      <c r="H181" s="1" t="s">
        <v>2234</v>
      </c>
      <c r="I181" s="1" t="s">
        <v>84</v>
      </c>
      <c r="J181" s="1" t="s">
        <v>7191</v>
      </c>
      <c r="K181" s="1" t="s">
        <v>7194</v>
      </c>
      <c r="L181" s="1"/>
      <c r="M181" s="21">
        <f t="shared" si="2"/>
        <v>0</v>
      </c>
    </row>
    <row r="182" spans="1:13" ht="20.100000000000001" customHeight="1" x14ac:dyDescent="0.15">
      <c r="A182" s="1" t="s">
        <v>8</v>
      </c>
      <c r="B182" s="1" t="s">
        <v>7164</v>
      </c>
      <c r="C182" s="1" t="s">
        <v>7195</v>
      </c>
      <c r="D182" s="1" t="s">
        <v>78</v>
      </c>
      <c r="E182" s="1" t="s">
        <v>51</v>
      </c>
      <c r="F182" s="1" t="s">
        <v>179</v>
      </c>
      <c r="G182" s="1" t="s">
        <v>82</v>
      </c>
      <c r="H182" s="1" t="s">
        <v>2234</v>
      </c>
      <c r="I182" s="1" t="s">
        <v>84</v>
      </c>
      <c r="J182" s="1" t="s">
        <v>7191</v>
      </c>
      <c r="K182" s="1" t="s">
        <v>7196</v>
      </c>
      <c r="L182" s="1"/>
      <c r="M182" s="21">
        <f t="shared" si="2"/>
        <v>0</v>
      </c>
    </row>
    <row r="183" spans="1:13" ht="20.100000000000001" customHeight="1" x14ac:dyDescent="0.15">
      <c r="A183" s="1" t="s">
        <v>8</v>
      </c>
      <c r="B183" s="1" t="s">
        <v>7164</v>
      </c>
      <c r="C183" s="1" t="s">
        <v>7197</v>
      </c>
      <c r="D183" s="1" t="s">
        <v>78</v>
      </c>
      <c r="E183" s="1" t="s">
        <v>51</v>
      </c>
      <c r="F183" s="1" t="s">
        <v>179</v>
      </c>
      <c r="G183" s="1" t="s">
        <v>82</v>
      </c>
      <c r="H183" s="1" t="s">
        <v>2234</v>
      </c>
      <c r="I183" s="1" t="s">
        <v>84</v>
      </c>
      <c r="J183" s="1" t="s">
        <v>7191</v>
      </c>
      <c r="K183" s="1" t="s">
        <v>7198</v>
      </c>
      <c r="L183" s="1"/>
      <c r="M183" s="21">
        <f t="shared" si="2"/>
        <v>0</v>
      </c>
    </row>
    <row r="184" spans="1:13" ht="20.100000000000001" customHeight="1" x14ac:dyDescent="0.15">
      <c r="A184" s="1" t="s">
        <v>8</v>
      </c>
      <c r="B184" s="1" t="s">
        <v>7164</v>
      </c>
      <c r="C184" s="1" t="s">
        <v>7199</v>
      </c>
      <c r="D184" s="1" t="s">
        <v>78</v>
      </c>
      <c r="E184" s="1" t="s">
        <v>51</v>
      </c>
      <c r="F184" s="1" t="s">
        <v>179</v>
      </c>
      <c r="G184" s="1" t="s">
        <v>82</v>
      </c>
      <c r="H184" s="1" t="s">
        <v>2234</v>
      </c>
      <c r="I184" s="1" t="s">
        <v>84</v>
      </c>
      <c r="J184" s="1" t="s">
        <v>7191</v>
      </c>
      <c r="K184" s="1" t="s">
        <v>7200</v>
      </c>
      <c r="L184" s="1"/>
      <c r="M184" s="21">
        <f t="shared" si="2"/>
        <v>0</v>
      </c>
    </row>
    <row r="185" spans="1:13" ht="20.100000000000001" customHeight="1" x14ac:dyDescent="0.15">
      <c r="A185" s="1" t="s">
        <v>8</v>
      </c>
      <c r="B185" s="1" t="s">
        <v>7164</v>
      </c>
      <c r="C185" s="1" t="s">
        <v>7201</v>
      </c>
      <c r="D185" s="1" t="s">
        <v>78</v>
      </c>
      <c r="E185" s="1" t="s">
        <v>51</v>
      </c>
      <c r="F185" s="1" t="s">
        <v>81</v>
      </c>
      <c r="G185" s="1" t="s">
        <v>82</v>
      </c>
      <c r="H185" s="1" t="s">
        <v>2234</v>
      </c>
      <c r="I185" s="1" t="s">
        <v>84</v>
      </c>
      <c r="J185" s="1" t="s">
        <v>7191</v>
      </c>
      <c r="K185" s="1" t="s">
        <v>7202</v>
      </c>
      <c r="L185" s="1"/>
      <c r="M185" s="21">
        <f t="shared" si="2"/>
        <v>0</v>
      </c>
    </row>
    <row r="186" spans="1:13" ht="20.100000000000001" customHeight="1" x14ac:dyDescent="0.15">
      <c r="A186" s="1" t="s">
        <v>8</v>
      </c>
      <c r="B186" s="1" t="s">
        <v>7164</v>
      </c>
      <c r="C186" s="1" t="s">
        <v>7203</v>
      </c>
      <c r="D186" s="1" t="s">
        <v>78</v>
      </c>
      <c r="E186" s="1" t="s">
        <v>51</v>
      </c>
      <c r="F186" s="1" t="s">
        <v>179</v>
      </c>
      <c r="G186" s="1" t="s">
        <v>82</v>
      </c>
      <c r="H186" s="1" t="s">
        <v>2234</v>
      </c>
      <c r="I186" s="1" t="s">
        <v>84</v>
      </c>
      <c r="J186" s="1" t="s">
        <v>7191</v>
      </c>
      <c r="K186" s="1" t="s">
        <v>7204</v>
      </c>
      <c r="L186" s="1"/>
      <c r="M186" s="21">
        <f t="shared" si="2"/>
        <v>0</v>
      </c>
    </row>
    <row r="187" spans="1:13" ht="20.100000000000001" customHeight="1" x14ac:dyDescent="0.15">
      <c r="A187" s="1" t="s">
        <v>8</v>
      </c>
      <c r="B187" s="1" t="s">
        <v>7164</v>
      </c>
      <c r="C187" s="1" t="s">
        <v>7205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1141</v>
      </c>
      <c r="J187" s="1" t="s">
        <v>96</v>
      </c>
      <c r="K187" s="1" t="s">
        <v>7206</v>
      </c>
      <c r="L187" s="1"/>
      <c r="M187" s="21">
        <f t="shared" si="2"/>
        <v>1</v>
      </c>
    </row>
    <row r="188" spans="1:13" ht="20.100000000000001" customHeight="1" x14ac:dyDescent="0.15">
      <c r="A188" s="1" t="s">
        <v>8</v>
      </c>
      <c r="B188" s="1" t="s">
        <v>7164</v>
      </c>
      <c r="C188" s="1" t="s">
        <v>7207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2234</v>
      </c>
      <c r="I188" s="1" t="s">
        <v>84</v>
      </c>
      <c r="J188" s="1" t="s">
        <v>7191</v>
      </c>
      <c r="K188" s="1" t="s">
        <v>7208</v>
      </c>
      <c r="L188" s="1"/>
      <c r="M188" s="21">
        <f t="shared" si="2"/>
        <v>0</v>
      </c>
    </row>
    <row r="189" spans="1:13" ht="20.100000000000001" customHeight="1" x14ac:dyDescent="0.15">
      <c r="A189" s="1" t="s">
        <v>8</v>
      </c>
      <c r="B189" s="1" t="s">
        <v>7164</v>
      </c>
      <c r="C189" s="1" t="s">
        <v>7209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2234</v>
      </c>
      <c r="I189" s="1" t="s">
        <v>84</v>
      </c>
      <c r="J189" s="1" t="s">
        <v>7191</v>
      </c>
      <c r="K189" s="1" t="s">
        <v>7210</v>
      </c>
      <c r="L189" s="1"/>
      <c r="M189" s="21">
        <f t="shared" si="2"/>
        <v>0</v>
      </c>
    </row>
    <row r="190" spans="1:13" ht="20.100000000000001" customHeight="1" x14ac:dyDescent="0.15">
      <c r="A190" s="1" t="s">
        <v>8</v>
      </c>
      <c r="B190" s="1" t="s">
        <v>7164</v>
      </c>
      <c r="C190" s="1" t="s">
        <v>7211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2234</v>
      </c>
      <c r="I190" s="1" t="s">
        <v>84</v>
      </c>
      <c r="J190" s="1" t="s">
        <v>7191</v>
      </c>
      <c r="K190" s="1" t="s">
        <v>7212</v>
      </c>
      <c r="L190" s="1"/>
      <c r="M190" s="21">
        <f t="shared" si="2"/>
        <v>0</v>
      </c>
    </row>
    <row r="191" spans="1:13" ht="20.100000000000001" customHeight="1" x14ac:dyDescent="0.15">
      <c r="A191" s="1" t="s">
        <v>8</v>
      </c>
      <c r="B191" s="1" t="s">
        <v>7164</v>
      </c>
      <c r="C191" s="1" t="s">
        <v>7213</v>
      </c>
      <c r="D191" s="1" t="s">
        <v>78</v>
      </c>
      <c r="E191" s="1" t="s">
        <v>51</v>
      </c>
      <c r="F191" s="1" t="s">
        <v>179</v>
      </c>
      <c r="G191" s="1" t="s">
        <v>82</v>
      </c>
      <c r="H191" s="1" t="s">
        <v>2234</v>
      </c>
      <c r="I191" s="1" t="s">
        <v>84</v>
      </c>
      <c r="J191" s="1" t="s">
        <v>7191</v>
      </c>
      <c r="K191" s="1" t="s">
        <v>7214</v>
      </c>
      <c r="L191" s="1"/>
      <c r="M191" s="21">
        <f t="shared" si="2"/>
        <v>0</v>
      </c>
    </row>
    <row r="192" spans="1:13" ht="20.100000000000001" customHeight="1" x14ac:dyDescent="0.15">
      <c r="A192" s="1" t="s">
        <v>8</v>
      </c>
      <c r="B192" s="1" t="s">
        <v>7164</v>
      </c>
      <c r="C192" s="1" t="s">
        <v>7215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2234</v>
      </c>
      <c r="I192" s="1" t="s">
        <v>84</v>
      </c>
      <c r="J192" s="1" t="s">
        <v>7191</v>
      </c>
      <c r="K192" s="1" t="s">
        <v>7216</v>
      </c>
      <c r="L192" s="1"/>
      <c r="M192" s="21">
        <f t="shared" si="2"/>
        <v>0</v>
      </c>
    </row>
    <row r="193" spans="1:13" ht="20.100000000000001" customHeight="1" x14ac:dyDescent="0.15">
      <c r="A193" s="1" t="s">
        <v>8</v>
      </c>
      <c r="B193" s="1" t="s">
        <v>7164</v>
      </c>
      <c r="C193" s="1" t="s">
        <v>7217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2234</v>
      </c>
      <c r="I193" s="1" t="s">
        <v>84</v>
      </c>
      <c r="J193" s="1" t="s">
        <v>7191</v>
      </c>
      <c r="K193" s="1" t="s">
        <v>7218</v>
      </c>
      <c r="L193" s="1"/>
      <c r="M193" s="21">
        <f t="shared" si="2"/>
        <v>0</v>
      </c>
    </row>
    <row r="194" spans="1:13" ht="20.100000000000001" customHeight="1" x14ac:dyDescent="0.15">
      <c r="A194" s="1" t="s">
        <v>8</v>
      </c>
      <c r="B194" s="1" t="s">
        <v>7164</v>
      </c>
      <c r="C194" s="1" t="s">
        <v>7219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1141</v>
      </c>
      <c r="J194" s="1" t="s">
        <v>96</v>
      </c>
      <c r="K194" s="1" t="s">
        <v>7220</v>
      </c>
      <c r="L194" s="1"/>
      <c r="M194" s="21">
        <f t="shared" si="2"/>
        <v>1</v>
      </c>
    </row>
    <row r="195" spans="1:13" ht="20.100000000000001" customHeight="1" x14ac:dyDescent="0.15">
      <c r="A195" s="1" t="s">
        <v>8</v>
      </c>
      <c r="B195" s="1" t="s">
        <v>7164</v>
      </c>
      <c r="C195" s="1" t="s">
        <v>7221</v>
      </c>
      <c r="D195" s="1" t="s">
        <v>78</v>
      </c>
      <c r="E195" s="1" t="s">
        <v>51</v>
      </c>
      <c r="F195" s="1" t="s">
        <v>81</v>
      </c>
      <c r="G195" s="1" t="s">
        <v>82</v>
      </c>
      <c r="H195" s="1" t="s">
        <v>2234</v>
      </c>
      <c r="I195" s="1" t="s">
        <v>84</v>
      </c>
      <c r="J195" s="1" t="s">
        <v>7191</v>
      </c>
      <c r="K195" s="1" t="s">
        <v>7222</v>
      </c>
      <c r="L195" s="1"/>
      <c r="M195" s="21">
        <f t="shared" si="2"/>
        <v>0</v>
      </c>
    </row>
    <row r="196" spans="1:13" ht="20.100000000000001" customHeight="1" x14ac:dyDescent="0.15">
      <c r="A196" s="1" t="s">
        <v>8</v>
      </c>
      <c r="B196" s="1" t="s">
        <v>7164</v>
      </c>
      <c r="C196" s="1" t="s">
        <v>7223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1141</v>
      </c>
      <c r="J196" s="1" t="s">
        <v>96</v>
      </c>
      <c r="K196" s="1" t="s">
        <v>7224</v>
      </c>
      <c r="L196" s="1"/>
      <c r="M196" s="21">
        <f t="shared" si="2"/>
        <v>1</v>
      </c>
    </row>
    <row r="197" spans="1:13" ht="20.100000000000001" customHeight="1" x14ac:dyDescent="0.15">
      <c r="A197" s="1" t="s">
        <v>8</v>
      </c>
      <c r="B197" s="1" t="s">
        <v>7164</v>
      </c>
      <c r="C197" s="1" t="s">
        <v>7225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1141</v>
      </c>
      <c r="J197" s="1" t="s">
        <v>96</v>
      </c>
      <c r="K197" s="1" t="s">
        <v>7226</v>
      </c>
      <c r="L197" s="1"/>
      <c r="M197" s="21">
        <f t="shared" si="2"/>
        <v>1</v>
      </c>
    </row>
    <row r="198" spans="1:13" ht="20.100000000000001" customHeight="1" x14ac:dyDescent="0.15">
      <c r="A198" s="1" t="s">
        <v>8</v>
      </c>
      <c r="B198" s="1" t="s">
        <v>7164</v>
      </c>
      <c r="C198" s="1" t="s">
        <v>7227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2234</v>
      </c>
      <c r="I198" s="1" t="s">
        <v>84</v>
      </c>
      <c r="J198" s="1" t="s">
        <v>7191</v>
      </c>
      <c r="K198" s="1" t="s">
        <v>7228</v>
      </c>
      <c r="L198" s="1"/>
      <c r="M198" s="21">
        <f t="shared" si="2"/>
        <v>0</v>
      </c>
    </row>
    <row r="199" spans="1:13" ht="20.100000000000001" customHeight="1" x14ac:dyDescent="0.15">
      <c r="A199" s="1" t="s">
        <v>8</v>
      </c>
      <c r="B199" s="1" t="s">
        <v>7164</v>
      </c>
      <c r="C199" s="1" t="s">
        <v>7229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1141</v>
      </c>
      <c r="J199" s="1" t="s">
        <v>96</v>
      </c>
      <c r="K199" s="1" t="s">
        <v>7230</v>
      </c>
      <c r="L199" s="1"/>
      <c r="M199" s="21">
        <f t="shared" si="2"/>
        <v>1</v>
      </c>
    </row>
    <row r="200" spans="1:13" ht="20.100000000000001" customHeight="1" x14ac:dyDescent="0.15">
      <c r="A200" s="1" t="s">
        <v>8</v>
      </c>
      <c r="B200" s="1" t="s">
        <v>7164</v>
      </c>
      <c r="C200" s="1" t="s">
        <v>7231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1141</v>
      </c>
      <c r="J200" s="1" t="s">
        <v>96</v>
      </c>
      <c r="K200" s="1" t="s">
        <v>7232</v>
      </c>
      <c r="L200" s="1"/>
      <c r="M200" s="21">
        <f t="shared" si="2"/>
        <v>1</v>
      </c>
    </row>
    <row r="201" spans="1:13" ht="20.100000000000001" customHeight="1" x14ac:dyDescent="0.15">
      <c r="A201" s="1" t="s">
        <v>8</v>
      </c>
      <c r="B201" s="1" t="s">
        <v>7164</v>
      </c>
      <c r="C201" s="1" t="s">
        <v>7233</v>
      </c>
      <c r="D201" s="1" t="s">
        <v>78</v>
      </c>
      <c r="E201" s="1" t="s">
        <v>51</v>
      </c>
      <c r="F201" s="1" t="s">
        <v>81</v>
      </c>
      <c r="G201" s="1" t="s">
        <v>82</v>
      </c>
      <c r="H201" s="1" t="s">
        <v>2234</v>
      </c>
      <c r="I201" s="1" t="s">
        <v>84</v>
      </c>
      <c r="J201" s="1" t="s">
        <v>7191</v>
      </c>
      <c r="K201" s="1" t="s">
        <v>7234</v>
      </c>
      <c r="L201" s="1"/>
      <c r="M201" s="21">
        <f t="shared" si="2"/>
        <v>0</v>
      </c>
    </row>
    <row r="202" spans="1:13" ht="20.100000000000001" customHeight="1" x14ac:dyDescent="0.15">
      <c r="A202" s="1" t="s">
        <v>8</v>
      </c>
      <c r="B202" s="1" t="s">
        <v>7164</v>
      </c>
      <c r="C202" s="1" t="s">
        <v>7235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1141</v>
      </c>
      <c r="J202" s="1" t="s">
        <v>96</v>
      </c>
      <c r="K202" s="1" t="s">
        <v>7236</v>
      </c>
      <c r="L202" s="1"/>
      <c r="M202" s="21">
        <f t="shared" ref="M202:M265" si="3">IF(F202="○",1,0)</f>
        <v>1</v>
      </c>
    </row>
    <row r="203" spans="1:13" ht="20.100000000000001" customHeight="1" x14ac:dyDescent="0.15">
      <c r="A203" s="1" t="s">
        <v>8</v>
      </c>
      <c r="B203" s="1" t="s">
        <v>7164</v>
      </c>
      <c r="C203" s="1" t="s">
        <v>7237</v>
      </c>
      <c r="D203" s="1" t="s">
        <v>78</v>
      </c>
      <c r="E203" s="1" t="s">
        <v>51</v>
      </c>
      <c r="F203" s="1" t="s">
        <v>81</v>
      </c>
      <c r="G203" s="1" t="s">
        <v>82</v>
      </c>
      <c r="H203" s="1" t="s">
        <v>2234</v>
      </c>
      <c r="I203" s="1" t="s">
        <v>84</v>
      </c>
      <c r="J203" s="1" t="s">
        <v>7191</v>
      </c>
      <c r="K203" s="1" t="s">
        <v>7238</v>
      </c>
      <c r="L203" s="1"/>
      <c r="M203" s="21">
        <f t="shared" si="3"/>
        <v>0</v>
      </c>
    </row>
    <row r="204" spans="1:13" ht="20.100000000000001" customHeight="1" x14ac:dyDescent="0.15">
      <c r="A204" s="1" t="s">
        <v>8</v>
      </c>
      <c r="B204" s="1" t="s">
        <v>7164</v>
      </c>
      <c r="C204" s="1" t="s">
        <v>7239</v>
      </c>
      <c r="D204" s="1" t="s">
        <v>78</v>
      </c>
      <c r="E204" s="1" t="s">
        <v>51</v>
      </c>
      <c r="F204" s="1" t="s">
        <v>179</v>
      </c>
      <c r="G204" s="1" t="s">
        <v>82</v>
      </c>
      <c r="H204" s="1" t="s">
        <v>2234</v>
      </c>
      <c r="I204" s="1" t="s">
        <v>84</v>
      </c>
      <c r="J204" s="1" t="s">
        <v>7191</v>
      </c>
      <c r="K204" s="1" t="s">
        <v>7240</v>
      </c>
      <c r="L204" s="1"/>
      <c r="M204" s="21">
        <f t="shared" si="3"/>
        <v>0</v>
      </c>
    </row>
    <row r="205" spans="1:13" ht="20.100000000000001" customHeight="1" x14ac:dyDescent="0.15">
      <c r="A205" s="1" t="s">
        <v>8</v>
      </c>
      <c r="B205" s="1" t="s">
        <v>7164</v>
      </c>
      <c r="C205" s="1" t="s">
        <v>7241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2234</v>
      </c>
      <c r="I205" s="1" t="s">
        <v>84</v>
      </c>
      <c r="J205" s="1" t="s">
        <v>7191</v>
      </c>
      <c r="K205" s="1" t="s">
        <v>7242</v>
      </c>
      <c r="L205" s="1"/>
      <c r="M205" s="21">
        <f t="shared" si="3"/>
        <v>0</v>
      </c>
    </row>
    <row r="206" spans="1:13" ht="20.100000000000001" customHeight="1" x14ac:dyDescent="0.15">
      <c r="A206" s="1" t="s">
        <v>8</v>
      </c>
      <c r="B206" s="1" t="s">
        <v>7164</v>
      </c>
      <c r="C206" s="1" t="s">
        <v>7243</v>
      </c>
      <c r="D206" s="1" t="s">
        <v>78</v>
      </c>
      <c r="E206" s="1" t="s">
        <v>51</v>
      </c>
      <c r="F206" s="1" t="s">
        <v>179</v>
      </c>
      <c r="G206" s="1" t="s">
        <v>82</v>
      </c>
      <c r="H206" s="1" t="s">
        <v>2234</v>
      </c>
      <c r="I206" s="1" t="s">
        <v>84</v>
      </c>
      <c r="J206" s="1" t="s">
        <v>7191</v>
      </c>
      <c r="K206" s="1" t="s">
        <v>7244</v>
      </c>
      <c r="L206" s="1"/>
      <c r="M206" s="21">
        <f t="shared" si="3"/>
        <v>0</v>
      </c>
    </row>
    <row r="207" spans="1:13" ht="20.100000000000001" customHeight="1" x14ac:dyDescent="0.15">
      <c r="A207" s="1" t="s">
        <v>8</v>
      </c>
      <c r="B207" s="1" t="s">
        <v>7164</v>
      </c>
      <c r="C207" s="1" t="s">
        <v>7245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2234</v>
      </c>
      <c r="I207" s="1" t="s">
        <v>84</v>
      </c>
      <c r="J207" s="1" t="s">
        <v>7191</v>
      </c>
      <c r="K207" s="1" t="s">
        <v>7246</v>
      </c>
      <c r="L207" s="1"/>
      <c r="M207" s="21">
        <f t="shared" si="3"/>
        <v>0</v>
      </c>
    </row>
    <row r="208" spans="1:13" ht="20.100000000000001" customHeight="1" x14ac:dyDescent="0.15">
      <c r="A208" s="1" t="s">
        <v>8</v>
      </c>
      <c r="B208" s="1" t="s">
        <v>7164</v>
      </c>
      <c r="C208" s="1" t="s">
        <v>7247</v>
      </c>
      <c r="D208" s="1" t="s">
        <v>78</v>
      </c>
      <c r="E208" s="1" t="s">
        <v>51</v>
      </c>
      <c r="F208" s="1" t="s">
        <v>179</v>
      </c>
      <c r="G208" s="1" t="s">
        <v>82</v>
      </c>
      <c r="H208" s="1" t="s">
        <v>2234</v>
      </c>
      <c r="I208" s="1" t="s">
        <v>84</v>
      </c>
      <c r="J208" s="1" t="s">
        <v>7191</v>
      </c>
      <c r="K208" s="1" t="s">
        <v>7248</v>
      </c>
      <c r="L208" s="1"/>
      <c r="M208" s="21">
        <f t="shared" si="3"/>
        <v>0</v>
      </c>
    </row>
    <row r="209" spans="1:14" ht="20.100000000000001" customHeight="1" x14ac:dyDescent="0.15">
      <c r="A209" s="1" t="s">
        <v>8</v>
      </c>
      <c r="B209" s="1" t="s">
        <v>7164</v>
      </c>
      <c r="C209" s="1" t="s">
        <v>7249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2234</v>
      </c>
      <c r="I209" s="1" t="s">
        <v>84</v>
      </c>
      <c r="J209" s="1" t="s">
        <v>7191</v>
      </c>
      <c r="K209" s="1" t="s">
        <v>7250</v>
      </c>
      <c r="L209" s="1"/>
      <c r="M209" s="21">
        <f t="shared" si="3"/>
        <v>0</v>
      </c>
    </row>
    <row r="210" spans="1:14" ht="20.100000000000001" customHeight="1" x14ac:dyDescent="0.15">
      <c r="A210" s="1" t="s">
        <v>8</v>
      </c>
      <c r="B210" s="1" t="s">
        <v>7164</v>
      </c>
      <c r="C210" s="1" t="s">
        <v>7251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2234</v>
      </c>
      <c r="I210" s="1" t="s">
        <v>84</v>
      </c>
      <c r="J210" s="1" t="s">
        <v>7191</v>
      </c>
      <c r="K210" s="1" t="s">
        <v>7252</v>
      </c>
      <c r="L210" s="1"/>
      <c r="M210" s="21">
        <f t="shared" si="3"/>
        <v>0</v>
      </c>
    </row>
    <row r="211" spans="1:14" ht="20.100000000000001" customHeight="1" x14ac:dyDescent="0.15">
      <c r="A211" s="1" t="s">
        <v>8</v>
      </c>
      <c r="B211" s="1" t="s">
        <v>7164</v>
      </c>
      <c r="C211" s="1" t="s">
        <v>7253</v>
      </c>
      <c r="D211" s="1" t="s">
        <v>78</v>
      </c>
      <c r="E211" s="1" t="s">
        <v>51</v>
      </c>
      <c r="F211" s="1" t="s">
        <v>179</v>
      </c>
      <c r="G211" s="1" t="s">
        <v>82</v>
      </c>
      <c r="H211" s="1" t="s">
        <v>2234</v>
      </c>
      <c r="I211" s="1" t="s">
        <v>84</v>
      </c>
      <c r="J211" s="1" t="s">
        <v>7191</v>
      </c>
      <c r="K211" s="1" t="s">
        <v>7254</v>
      </c>
      <c r="L211" s="1"/>
      <c r="M211" s="21">
        <f t="shared" si="3"/>
        <v>0</v>
      </c>
    </row>
    <row r="212" spans="1:14" ht="20.100000000000001" customHeight="1" x14ac:dyDescent="0.15">
      <c r="A212" s="1" t="s">
        <v>8</v>
      </c>
      <c r="B212" s="1" t="s">
        <v>7164</v>
      </c>
      <c r="C212" s="1" t="s">
        <v>7255</v>
      </c>
      <c r="D212" s="1" t="s">
        <v>78</v>
      </c>
      <c r="E212" s="1" t="s">
        <v>51</v>
      </c>
      <c r="F212" s="1" t="s">
        <v>179</v>
      </c>
      <c r="G212" s="1" t="s">
        <v>82</v>
      </c>
      <c r="H212" s="1" t="s">
        <v>2234</v>
      </c>
      <c r="I212" s="1" t="s">
        <v>84</v>
      </c>
      <c r="J212" s="1" t="s">
        <v>7191</v>
      </c>
      <c r="K212" s="1" t="s">
        <v>7256</v>
      </c>
      <c r="L212" s="1"/>
      <c r="M212" s="21">
        <f t="shared" si="3"/>
        <v>0</v>
      </c>
    </row>
    <row r="213" spans="1:14" ht="20.100000000000001" customHeight="1" x14ac:dyDescent="0.15">
      <c r="A213" s="1" t="s">
        <v>8</v>
      </c>
      <c r="B213" s="1" t="s">
        <v>7164</v>
      </c>
      <c r="C213" s="1" t="s">
        <v>7257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2234</v>
      </c>
      <c r="I213" s="1" t="s">
        <v>84</v>
      </c>
      <c r="J213" s="1" t="s">
        <v>7191</v>
      </c>
      <c r="K213" s="1" t="s">
        <v>7258</v>
      </c>
      <c r="L213" s="1"/>
      <c r="M213" s="21">
        <f t="shared" si="3"/>
        <v>0</v>
      </c>
    </row>
    <row r="214" spans="1:14" ht="20.100000000000001" customHeight="1" x14ac:dyDescent="0.15">
      <c r="A214" s="1" t="s">
        <v>8</v>
      </c>
      <c r="B214" s="1" t="s">
        <v>7164</v>
      </c>
      <c r="C214" s="1" t="s">
        <v>7259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2234</v>
      </c>
      <c r="I214" s="1" t="s">
        <v>84</v>
      </c>
      <c r="J214" s="1" t="s">
        <v>7191</v>
      </c>
      <c r="K214" s="1" t="s">
        <v>7260</v>
      </c>
      <c r="L214" s="1"/>
      <c r="M214" s="21">
        <f t="shared" si="3"/>
        <v>0</v>
      </c>
    </row>
    <row r="215" spans="1:14" ht="20.100000000000001" customHeight="1" x14ac:dyDescent="0.15">
      <c r="A215" s="1" t="s">
        <v>8</v>
      </c>
      <c r="B215" s="1" t="s">
        <v>7261</v>
      </c>
      <c r="C215" s="1" t="s">
        <v>7262</v>
      </c>
      <c r="D215" s="1" t="s">
        <v>50</v>
      </c>
      <c r="E215" s="1" t="s">
        <v>51</v>
      </c>
      <c r="F215" s="1" t="s">
        <v>51</v>
      </c>
      <c r="G215" s="1" t="s">
        <v>82</v>
      </c>
      <c r="H215" s="1" t="s">
        <v>212</v>
      </c>
      <c r="I215" s="1" t="s">
        <v>84</v>
      </c>
      <c r="J215" s="1" t="s">
        <v>1137</v>
      </c>
      <c r="K215" s="1" t="s">
        <v>7263</v>
      </c>
      <c r="L215" s="1"/>
      <c r="M215" s="21">
        <f t="shared" si="3"/>
        <v>1</v>
      </c>
    </row>
    <row r="216" spans="1:14" ht="20.100000000000001" customHeight="1" x14ac:dyDescent="0.15">
      <c r="A216" s="1" t="s">
        <v>8</v>
      </c>
      <c r="B216" s="1" t="s">
        <v>7261</v>
      </c>
      <c r="C216" s="1" t="s">
        <v>7264</v>
      </c>
      <c r="D216" s="1" t="s">
        <v>78</v>
      </c>
      <c r="E216" s="1" t="s">
        <v>51</v>
      </c>
      <c r="F216" s="1" t="s">
        <v>51</v>
      </c>
      <c r="G216" s="1" t="s">
        <v>82</v>
      </c>
      <c r="H216" s="1" t="s">
        <v>212</v>
      </c>
      <c r="I216" s="1" t="s">
        <v>84</v>
      </c>
      <c r="J216" s="1" t="s">
        <v>1137</v>
      </c>
      <c r="K216" s="1" t="s">
        <v>7265</v>
      </c>
      <c r="L216" s="1"/>
      <c r="M216" s="21">
        <f t="shared" si="3"/>
        <v>1</v>
      </c>
    </row>
    <row r="217" spans="1:14" ht="20.100000000000001" customHeight="1" x14ac:dyDescent="0.15">
      <c r="A217" s="1" t="s">
        <v>8</v>
      </c>
      <c r="B217" s="1" t="s">
        <v>7261</v>
      </c>
      <c r="C217" s="1" t="s">
        <v>7266</v>
      </c>
      <c r="D217" s="1" t="s">
        <v>78</v>
      </c>
      <c r="E217" s="1" t="s">
        <v>51</v>
      </c>
      <c r="F217" s="1" t="s">
        <v>51</v>
      </c>
      <c r="G217" s="1" t="s">
        <v>82</v>
      </c>
      <c r="H217" s="1" t="s">
        <v>212</v>
      </c>
      <c r="I217" s="1" t="s">
        <v>84</v>
      </c>
      <c r="J217" s="1" t="s">
        <v>1137</v>
      </c>
      <c r="K217" s="1" t="s">
        <v>7267</v>
      </c>
      <c r="L217" s="1"/>
      <c r="M217" s="21">
        <f t="shared" si="3"/>
        <v>1</v>
      </c>
    </row>
    <row r="218" spans="1:14" ht="20.100000000000001" customHeight="1" x14ac:dyDescent="0.15">
      <c r="A218" s="1" t="s">
        <v>8</v>
      </c>
      <c r="B218" s="1" t="s">
        <v>7261</v>
      </c>
      <c r="C218" s="1" t="s">
        <v>7268</v>
      </c>
      <c r="D218" s="1" t="s">
        <v>78</v>
      </c>
      <c r="E218" s="1" t="s">
        <v>51</v>
      </c>
      <c r="F218" s="1" t="s">
        <v>179</v>
      </c>
      <c r="G218" s="1" t="s">
        <v>82</v>
      </c>
      <c r="H218" s="1" t="s">
        <v>212</v>
      </c>
      <c r="I218" s="1" t="s">
        <v>84</v>
      </c>
      <c r="J218" s="1" t="s">
        <v>1137</v>
      </c>
      <c r="K218" s="1" t="s">
        <v>7269</v>
      </c>
      <c r="L218" s="1"/>
      <c r="M218" s="21">
        <f t="shared" si="3"/>
        <v>0</v>
      </c>
    </row>
    <row r="219" spans="1:14" ht="20.100000000000001" customHeight="1" x14ac:dyDescent="0.15">
      <c r="A219" s="1" t="s">
        <v>8</v>
      </c>
      <c r="B219" s="1" t="s">
        <v>7261</v>
      </c>
      <c r="C219" s="1" t="s">
        <v>7270</v>
      </c>
      <c r="D219" s="1" t="s">
        <v>78</v>
      </c>
      <c r="E219" s="1" t="s">
        <v>51</v>
      </c>
      <c r="F219" s="1" t="s">
        <v>51</v>
      </c>
      <c r="G219" s="1" t="s">
        <v>82</v>
      </c>
      <c r="H219" s="1" t="s">
        <v>212</v>
      </c>
      <c r="I219" s="1" t="s">
        <v>84</v>
      </c>
      <c r="J219" s="1" t="s">
        <v>1137</v>
      </c>
      <c r="K219" s="1" t="s">
        <v>7271</v>
      </c>
      <c r="L219" s="1"/>
      <c r="M219" s="21">
        <f t="shared" si="3"/>
        <v>1</v>
      </c>
    </row>
    <row r="220" spans="1:14" ht="20.100000000000001" customHeight="1" x14ac:dyDescent="0.15">
      <c r="A220" s="51" t="s">
        <v>8</v>
      </c>
      <c r="B220" s="51" t="s">
        <v>7261</v>
      </c>
      <c r="C220" s="51" t="s">
        <v>7272</v>
      </c>
      <c r="D220" s="51" t="s">
        <v>78</v>
      </c>
      <c r="E220" s="51" t="s">
        <v>51</v>
      </c>
      <c r="F220" s="51" t="s">
        <v>179</v>
      </c>
      <c r="G220" s="51" t="s">
        <v>82</v>
      </c>
      <c r="H220" s="51" t="s">
        <v>212</v>
      </c>
      <c r="I220" s="51" t="s">
        <v>84</v>
      </c>
      <c r="J220" s="51" t="s">
        <v>1137</v>
      </c>
      <c r="K220" s="51" t="s">
        <v>7273</v>
      </c>
      <c r="L220" s="51"/>
      <c r="M220" s="123">
        <f t="shared" si="3"/>
        <v>0</v>
      </c>
      <c r="N220" s="123"/>
    </row>
    <row r="221" spans="1:14" ht="39.950000000000003" customHeight="1" x14ac:dyDescent="0.15">
      <c r="A221" s="120" t="s">
        <v>27131</v>
      </c>
      <c r="B221" s="120" t="s">
        <v>27132</v>
      </c>
      <c r="C221" s="51" t="s">
        <v>7274</v>
      </c>
      <c r="D221" s="51" t="s">
        <v>78</v>
      </c>
      <c r="E221" s="51" t="s">
        <v>51</v>
      </c>
      <c r="F221" s="51" t="s">
        <v>51</v>
      </c>
      <c r="G221" s="51" t="s">
        <v>82</v>
      </c>
      <c r="H221" s="51" t="s">
        <v>212</v>
      </c>
      <c r="I221" s="51" t="s">
        <v>84</v>
      </c>
      <c r="J221" s="51" t="s">
        <v>1137</v>
      </c>
      <c r="K221" s="51" t="s">
        <v>7275</v>
      </c>
      <c r="L221" s="121" t="s">
        <v>26943</v>
      </c>
      <c r="M221" s="123">
        <f t="shared" si="3"/>
        <v>1</v>
      </c>
      <c r="N221" s="123"/>
    </row>
    <row r="222" spans="1:14" ht="20.100000000000001" customHeight="1" x14ac:dyDescent="0.15">
      <c r="A222" s="1" t="s">
        <v>8</v>
      </c>
      <c r="B222" s="1" t="s">
        <v>7261</v>
      </c>
      <c r="C222" s="1" t="s">
        <v>7276</v>
      </c>
      <c r="D222" s="1" t="s">
        <v>78</v>
      </c>
      <c r="E222" s="1" t="s">
        <v>51</v>
      </c>
      <c r="F222" s="1" t="s">
        <v>179</v>
      </c>
      <c r="G222" s="1" t="s">
        <v>82</v>
      </c>
      <c r="H222" s="1" t="s">
        <v>212</v>
      </c>
      <c r="I222" s="1" t="s">
        <v>84</v>
      </c>
      <c r="J222" s="1" t="s">
        <v>1137</v>
      </c>
      <c r="K222" s="1" t="s">
        <v>7277</v>
      </c>
      <c r="L222" s="1"/>
      <c r="M222" s="21">
        <f t="shared" si="3"/>
        <v>0</v>
      </c>
    </row>
    <row r="223" spans="1:14" ht="20.100000000000001" customHeight="1" x14ac:dyDescent="0.15">
      <c r="A223" s="1" t="s">
        <v>8</v>
      </c>
      <c r="B223" s="1" t="s">
        <v>7278</v>
      </c>
      <c r="C223" s="1" t="s">
        <v>7279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2038</v>
      </c>
      <c r="I223" s="1" t="s">
        <v>84</v>
      </c>
      <c r="J223" s="1" t="s">
        <v>6853</v>
      </c>
      <c r="K223" s="1" t="s">
        <v>7280</v>
      </c>
      <c r="L223" s="1"/>
      <c r="M223" s="21">
        <f t="shared" si="3"/>
        <v>1</v>
      </c>
    </row>
    <row r="224" spans="1:14" ht="20.100000000000001" customHeight="1" x14ac:dyDescent="0.15">
      <c r="A224" s="1" t="s">
        <v>8</v>
      </c>
      <c r="B224" s="1" t="s">
        <v>7278</v>
      </c>
      <c r="C224" s="1" t="s">
        <v>7281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2038</v>
      </c>
      <c r="I224" s="1" t="s">
        <v>84</v>
      </c>
      <c r="J224" s="1" t="s">
        <v>6853</v>
      </c>
      <c r="K224" s="1" t="s">
        <v>7282</v>
      </c>
      <c r="L224" s="1"/>
      <c r="M224" s="21">
        <f t="shared" si="3"/>
        <v>1</v>
      </c>
    </row>
    <row r="225" spans="1:13" ht="20.100000000000001" customHeight="1" x14ac:dyDescent="0.15">
      <c r="A225" s="1" t="s">
        <v>8</v>
      </c>
      <c r="B225" s="1" t="s">
        <v>7278</v>
      </c>
      <c r="C225" s="1" t="s">
        <v>7283</v>
      </c>
      <c r="D225" s="1" t="s">
        <v>50</v>
      </c>
      <c r="E225" s="1" t="s">
        <v>51</v>
      </c>
      <c r="F225" s="1" t="s">
        <v>81</v>
      </c>
      <c r="G225" s="1" t="s">
        <v>82</v>
      </c>
      <c r="H225" s="1" t="s">
        <v>83</v>
      </c>
      <c r="I225" s="1" t="s">
        <v>84</v>
      </c>
      <c r="J225" s="1" t="s">
        <v>85</v>
      </c>
      <c r="K225" s="1" t="s">
        <v>7284</v>
      </c>
      <c r="L225" s="1"/>
      <c r="M225" s="21">
        <f t="shared" si="3"/>
        <v>0</v>
      </c>
    </row>
    <row r="226" spans="1:13" ht="20.100000000000001" customHeight="1" x14ac:dyDescent="0.15">
      <c r="A226" s="1" t="s">
        <v>8</v>
      </c>
      <c r="B226" s="1" t="s">
        <v>7278</v>
      </c>
      <c r="C226" s="1" t="s">
        <v>7285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1141</v>
      </c>
      <c r="J226" s="1" t="s">
        <v>96</v>
      </c>
      <c r="K226" s="1" t="s">
        <v>7286</v>
      </c>
      <c r="L226" s="1"/>
      <c r="M226" s="21">
        <f t="shared" si="3"/>
        <v>1</v>
      </c>
    </row>
    <row r="227" spans="1:13" ht="20.100000000000001" customHeight="1" x14ac:dyDescent="0.15">
      <c r="A227" s="1" t="s">
        <v>8</v>
      </c>
      <c r="B227" s="1" t="s">
        <v>7278</v>
      </c>
      <c r="C227" s="1" t="s">
        <v>7287</v>
      </c>
      <c r="D227" s="1" t="s">
        <v>50</v>
      </c>
      <c r="E227" s="1" t="s">
        <v>51</v>
      </c>
      <c r="F227" s="1" t="s">
        <v>81</v>
      </c>
      <c r="G227" s="1" t="s">
        <v>82</v>
      </c>
      <c r="H227" s="1" t="s">
        <v>83</v>
      </c>
      <c r="I227" s="1" t="s">
        <v>84</v>
      </c>
      <c r="J227" s="1" t="s">
        <v>85</v>
      </c>
      <c r="K227" s="1" t="s">
        <v>7288</v>
      </c>
      <c r="L227" s="1"/>
      <c r="M227" s="21">
        <f t="shared" si="3"/>
        <v>0</v>
      </c>
    </row>
    <row r="228" spans="1:13" ht="20.100000000000001" customHeight="1" x14ac:dyDescent="0.15">
      <c r="A228" s="1" t="s">
        <v>8</v>
      </c>
      <c r="B228" s="1" t="s">
        <v>7278</v>
      </c>
      <c r="C228" s="1" t="s">
        <v>7289</v>
      </c>
      <c r="D228" s="1" t="s">
        <v>50</v>
      </c>
      <c r="E228" s="1" t="s">
        <v>51</v>
      </c>
      <c r="F228" s="1" t="s">
        <v>81</v>
      </c>
      <c r="G228" s="1" t="s">
        <v>82</v>
      </c>
      <c r="H228" s="1" t="s">
        <v>83</v>
      </c>
      <c r="I228" s="1" t="s">
        <v>84</v>
      </c>
      <c r="J228" s="1" t="s">
        <v>85</v>
      </c>
      <c r="K228" s="1" t="s">
        <v>7290</v>
      </c>
      <c r="L228" s="1"/>
      <c r="M228" s="21">
        <f t="shared" si="3"/>
        <v>0</v>
      </c>
    </row>
    <row r="229" spans="1:13" ht="20.100000000000001" customHeight="1" x14ac:dyDescent="0.15">
      <c r="A229" s="1" t="s">
        <v>8</v>
      </c>
      <c r="B229" s="1" t="s">
        <v>7278</v>
      </c>
      <c r="C229" s="1" t="s">
        <v>7291</v>
      </c>
      <c r="D229" s="1" t="s">
        <v>50</v>
      </c>
      <c r="E229" s="1" t="s">
        <v>51</v>
      </c>
      <c r="F229" s="1" t="s">
        <v>81</v>
      </c>
      <c r="G229" s="1" t="s">
        <v>82</v>
      </c>
      <c r="H229" s="1" t="s">
        <v>83</v>
      </c>
      <c r="I229" s="1" t="s">
        <v>84</v>
      </c>
      <c r="J229" s="1" t="s">
        <v>85</v>
      </c>
      <c r="K229" s="1" t="s">
        <v>7292</v>
      </c>
      <c r="L229" s="1"/>
      <c r="M229" s="21">
        <f t="shared" si="3"/>
        <v>0</v>
      </c>
    </row>
    <row r="230" spans="1:13" ht="20.100000000000001" customHeight="1" x14ac:dyDescent="0.15">
      <c r="A230" s="1" t="s">
        <v>8</v>
      </c>
      <c r="B230" s="1" t="s">
        <v>7278</v>
      </c>
      <c r="C230" s="1" t="s">
        <v>7293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1141</v>
      </c>
      <c r="J230" s="1" t="s">
        <v>96</v>
      </c>
      <c r="K230" s="1" t="s">
        <v>7294</v>
      </c>
      <c r="L230" s="1"/>
      <c r="M230" s="21">
        <f t="shared" si="3"/>
        <v>1</v>
      </c>
    </row>
    <row r="231" spans="1:13" ht="20.100000000000001" customHeight="1" x14ac:dyDescent="0.15">
      <c r="A231" s="1" t="s">
        <v>8</v>
      </c>
      <c r="B231" s="1" t="s">
        <v>7278</v>
      </c>
      <c r="C231" s="1" t="s">
        <v>7295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7296</v>
      </c>
      <c r="L231" s="1"/>
      <c r="M231" s="21">
        <f t="shared" si="3"/>
        <v>1</v>
      </c>
    </row>
    <row r="232" spans="1:13" ht="20.100000000000001" customHeight="1" x14ac:dyDescent="0.15">
      <c r="A232" s="1" t="s">
        <v>8</v>
      </c>
      <c r="B232" s="1" t="s">
        <v>7278</v>
      </c>
      <c r="C232" s="1" t="s">
        <v>7297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7298</v>
      </c>
      <c r="L232" s="1"/>
      <c r="M232" s="21">
        <f t="shared" si="3"/>
        <v>1</v>
      </c>
    </row>
    <row r="233" spans="1:13" ht="20.100000000000001" customHeight="1" x14ac:dyDescent="0.15">
      <c r="A233" s="1" t="s">
        <v>8</v>
      </c>
      <c r="B233" s="1" t="s">
        <v>7278</v>
      </c>
      <c r="C233" s="1" t="s">
        <v>7299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1141</v>
      </c>
      <c r="J233" s="1" t="s">
        <v>96</v>
      </c>
      <c r="K233" s="1" t="s">
        <v>7300</v>
      </c>
      <c r="L233" s="1"/>
      <c r="M233" s="21">
        <f t="shared" si="3"/>
        <v>1</v>
      </c>
    </row>
    <row r="234" spans="1:13" ht="20.100000000000001" customHeight="1" x14ac:dyDescent="0.15">
      <c r="A234" s="1" t="s">
        <v>8</v>
      </c>
      <c r="B234" s="1" t="s">
        <v>7278</v>
      </c>
      <c r="C234" s="1" t="s">
        <v>7301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1141</v>
      </c>
      <c r="J234" s="1" t="s">
        <v>96</v>
      </c>
      <c r="K234" s="1" t="s">
        <v>7302</v>
      </c>
      <c r="L234" s="1"/>
      <c r="M234" s="21">
        <f t="shared" si="3"/>
        <v>1</v>
      </c>
    </row>
    <row r="235" spans="1:13" ht="20.100000000000001" customHeight="1" x14ac:dyDescent="0.15">
      <c r="A235" s="1" t="s">
        <v>8</v>
      </c>
      <c r="B235" s="1" t="s">
        <v>7278</v>
      </c>
      <c r="C235" s="1" t="s">
        <v>7303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7304</v>
      </c>
      <c r="L235" s="1"/>
      <c r="M235" s="21">
        <f t="shared" si="3"/>
        <v>1</v>
      </c>
    </row>
    <row r="236" spans="1:13" ht="20.100000000000001" customHeight="1" x14ac:dyDescent="0.15">
      <c r="A236" s="1" t="s">
        <v>8</v>
      </c>
      <c r="B236" s="1" t="s">
        <v>7278</v>
      </c>
      <c r="C236" s="1" t="s">
        <v>7305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7306</v>
      </c>
      <c r="L236" s="1"/>
      <c r="M236" s="21">
        <f t="shared" si="3"/>
        <v>1</v>
      </c>
    </row>
    <row r="237" spans="1:13" ht="20.100000000000001" customHeight="1" x14ac:dyDescent="0.15">
      <c r="A237" s="1" t="s">
        <v>8</v>
      </c>
      <c r="B237" s="1" t="s">
        <v>7278</v>
      </c>
      <c r="C237" s="1" t="s">
        <v>7307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7308</v>
      </c>
      <c r="L237" s="1"/>
      <c r="M237" s="21">
        <f t="shared" si="3"/>
        <v>1</v>
      </c>
    </row>
    <row r="238" spans="1:13" ht="20.100000000000001" customHeight="1" x14ac:dyDescent="0.15">
      <c r="A238" s="1" t="s">
        <v>8</v>
      </c>
      <c r="B238" s="1" t="s">
        <v>7278</v>
      </c>
      <c r="C238" s="1" t="s">
        <v>7309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1141</v>
      </c>
      <c r="J238" s="1" t="s">
        <v>96</v>
      </c>
      <c r="K238" s="1" t="s">
        <v>7310</v>
      </c>
      <c r="L238" s="1"/>
      <c r="M238" s="21">
        <f t="shared" si="3"/>
        <v>1</v>
      </c>
    </row>
    <row r="239" spans="1:13" ht="20.100000000000001" customHeight="1" x14ac:dyDescent="0.15">
      <c r="A239" s="1" t="s">
        <v>8</v>
      </c>
      <c r="B239" s="1" t="s">
        <v>7278</v>
      </c>
      <c r="C239" s="1" t="s">
        <v>7311</v>
      </c>
      <c r="D239" s="1" t="s">
        <v>78</v>
      </c>
      <c r="E239" s="1" t="s">
        <v>51</v>
      </c>
      <c r="F239" s="1" t="s">
        <v>51</v>
      </c>
      <c r="G239" s="1" t="s">
        <v>82</v>
      </c>
      <c r="H239" s="1" t="s">
        <v>2038</v>
      </c>
      <c r="I239" s="1" t="s">
        <v>84</v>
      </c>
      <c r="J239" s="1" t="s">
        <v>6853</v>
      </c>
      <c r="K239" s="1" t="s">
        <v>7312</v>
      </c>
      <c r="L239" s="1"/>
      <c r="M239" s="21">
        <f t="shared" si="3"/>
        <v>1</v>
      </c>
    </row>
    <row r="240" spans="1:13" ht="20.100000000000001" customHeight="1" x14ac:dyDescent="0.15">
      <c r="A240" s="1" t="s">
        <v>8</v>
      </c>
      <c r="B240" s="1" t="s">
        <v>7278</v>
      </c>
      <c r="C240" s="1" t="s">
        <v>7313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2038</v>
      </c>
      <c r="I240" s="1" t="s">
        <v>84</v>
      </c>
      <c r="J240" s="1" t="s">
        <v>6853</v>
      </c>
      <c r="K240" s="1" t="s">
        <v>7314</v>
      </c>
      <c r="L240" s="1"/>
      <c r="M240" s="21">
        <f t="shared" si="3"/>
        <v>1</v>
      </c>
    </row>
    <row r="241" spans="1:13" ht="20.100000000000001" customHeight="1" x14ac:dyDescent="0.15">
      <c r="A241" s="1" t="s">
        <v>8</v>
      </c>
      <c r="B241" s="1" t="s">
        <v>7278</v>
      </c>
      <c r="C241" s="1" t="s">
        <v>7315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2038</v>
      </c>
      <c r="I241" s="1" t="s">
        <v>84</v>
      </c>
      <c r="J241" s="1" t="s">
        <v>6853</v>
      </c>
      <c r="K241" s="1" t="s">
        <v>7316</v>
      </c>
      <c r="L241" s="1"/>
      <c r="M241" s="21">
        <f t="shared" si="3"/>
        <v>1</v>
      </c>
    </row>
    <row r="242" spans="1:13" ht="20.100000000000001" customHeight="1" x14ac:dyDescent="0.15">
      <c r="A242" s="1" t="s">
        <v>8</v>
      </c>
      <c r="B242" s="1" t="s">
        <v>7278</v>
      </c>
      <c r="C242" s="1" t="s">
        <v>7317</v>
      </c>
      <c r="D242" s="1" t="s">
        <v>78</v>
      </c>
      <c r="E242" s="1" t="s">
        <v>51</v>
      </c>
      <c r="F242" s="1" t="s">
        <v>51</v>
      </c>
      <c r="G242" s="1" t="s">
        <v>82</v>
      </c>
      <c r="H242" s="1" t="s">
        <v>2038</v>
      </c>
      <c r="I242" s="1" t="s">
        <v>84</v>
      </c>
      <c r="J242" s="1" t="s">
        <v>6853</v>
      </c>
      <c r="K242" s="1" t="s">
        <v>7318</v>
      </c>
      <c r="L242" s="1"/>
      <c r="M242" s="21">
        <f t="shared" si="3"/>
        <v>1</v>
      </c>
    </row>
    <row r="243" spans="1:13" ht="20.100000000000001" customHeight="1" x14ac:dyDescent="0.15">
      <c r="A243" s="1" t="s">
        <v>8</v>
      </c>
      <c r="B243" s="1" t="s">
        <v>7278</v>
      </c>
      <c r="C243" s="1" t="s">
        <v>7319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1141</v>
      </c>
      <c r="J243" s="1" t="s">
        <v>96</v>
      </c>
      <c r="K243" s="1" t="s">
        <v>7320</v>
      </c>
      <c r="L243" s="1"/>
      <c r="M243" s="21">
        <f t="shared" si="3"/>
        <v>1</v>
      </c>
    </row>
    <row r="244" spans="1:13" ht="20.100000000000001" customHeight="1" x14ac:dyDescent="0.15">
      <c r="A244" s="1" t="s">
        <v>8</v>
      </c>
      <c r="B244" s="1" t="s">
        <v>7278</v>
      </c>
      <c r="C244" s="1" t="s">
        <v>7321</v>
      </c>
      <c r="D244" s="1" t="s">
        <v>78</v>
      </c>
      <c r="E244" s="1" t="s">
        <v>51</v>
      </c>
      <c r="F244" s="1" t="s">
        <v>179</v>
      </c>
      <c r="G244" s="1" t="s">
        <v>82</v>
      </c>
      <c r="H244" s="1" t="s">
        <v>83</v>
      </c>
      <c r="I244" s="1" t="s">
        <v>84</v>
      </c>
      <c r="J244" s="1" t="s">
        <v>85</v>
      </c>
      <c r="K244" s="1" t="s">
        <v>7322</v>
      </c>
      <c r="L244" s="1"/>
      <c r="M244" s="21">
        <f t="shared" si="3"/>
        <v>0</v>
      </c>
    </row>
    <row r="245" spans="1:13" ht="20.100000000000001" customHeight="1" x14ac:dyDescent="0.15">
      <c r="A245" s="1" t="s">
        <v>8</v>
      </c>
      <c r="B245" s="1" t="s">
        <v>7278</v>
      </c>
      <c r="C245" s="1" t="s">
        <v>7323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1141</v>
      </c>
      <c r="J245" s="1" t="s">
        <v>96</v>
      </c>
      <c r="K245" s="1" t="s">
        <v>7324</v>
      </c>
      <c r="L245" s="1"/>
      <c r="M245" s="21">
        <f t="shared" si="3"/>
        <v>1</v>
      </c>
    </row>
    <row r="246" spans="1:13" ht="20.100000000000001" customHeight="1" x14ac:dyDescent="0.15">
      <c r="A246" s="1" t="s">
        <v>8</v>
      </c>
      <c r="B246" s="1" t="s">
        <v>7278</v>
      </c>
      <c r="C246" s="1" t="s">
        <v>7325</v>
      </c>
      <c r="D246" s="1" t="s">
        <v>78</v>
      </c>
      <c r="E246" s="1" t="s">
        <v>51</v>
      </c>
      <c r="F246" s="1" t="s">
        <v>179</v>
      </c>
      <c r="G246" s="1" t="s">
        <v>82</v>
      </c>
      <c r="H246" s="1" t="s">
        <v>83</v>
      </c>
      <c r="I246" s="1" t="s">
        <v>84</v>
      </c>
      <c r="J246" s="1" t="s">
        <v>85</v>
      </c>
      <c r="K246" s="1" t="s">
        <v>7326</v>
      </c>
      <c r="L246" s="1"/>
      <c r="M246" s="21">
        <f t="shared" si="3"/>
        <v>0</v>
      </c>
    </row>
    <row r="247" spans="1:13" ht="20.100000000000001" customHeight="1" x14ac:dyDescent="0.15">
      <c r="A247" s="1" t="s">
        <v>8</v>
      </c>
      <c r="B247" s="1" t="s">
        <v>7278</v>
      </c>
      <c r="C247" s="1" t="s">
        <v>7327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1141</v>
      </c>
      <c r="J247" s="1" t="s">
        <v>96</v>
      </c>
      <c r="K247" s="1" t="s">
        <v>7328</v>
      </c>
      <c r="L247" s="1"/>
      <c r="M247" s="21">
        <f t="shared" si="3"/>
        <v>1</v>
      </c>
    </row>
    <row r="248" spans="1:13" ht="20.100000000000001" customHeight="1" x14ac:dyDescent="0.15">
      <c r="A248" s="1" t="s">
        <v>8</v>
      </c>
      <c r="B248" s="1" t="s">
        <v>7278</v>
      </c>
      <c r="C248" s="1" t="s">
        <v>7329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1141</v>
      </c>
      <c r="J248" s="1" t="s">
        <v>96</v>
      </c>
      <c r="K248" s="1" t="s">
        <v>7330</v>
      </c>
      <c r="L248" s="1"/>
      <c r="M248" s="21">
        <f t="shared" si="3"/>
        <v>1</v>
      </c>
    </row>
    <row r="249" spans="1:13" ht="20.100000000000001" customHeight="1" x14ac:dyDescent="0.15">
      <c r="A249" s="1" t="s">
        <v>8</v>
      </c>
      <c r="B249" s="1" t="s">
        <v>7278</v>
      </c>
      <c r="C249" s="1" t="s">
        <v>7331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1141</v>
      </c>
      <c r="J249" s="1" t="s">
        <v>96</v>
      </c>
      <c r="K249" s="1" t="s">
        <v>7332</v>
      </c>
      <c r="L249" s="1"/>
      <c r="M249" s="21">
        <f t="shared" si="3"/>
        <v>1</v>
      </c>
    </row>
    <row r="250" spans="1:13" ht="20.100000000000001" customHeight="1" x14ac:dyDescent="0.15">
      <c r="A250" s="1" t="s">
        <v>8</v>
      </c>
      <c r="B250" s="1" t="s">
        <v>7278</v>
      </c>
      <c r="C250" s="1" t="s">
        <v>7333</v>
      </c>
      <c r="D250" s="1" t="s">
        <v>78</v>
      </c>
      <c r="E250" s="1" t="s">
        <v>51</v>
      </c>
      <c r="F250" s="1" t="s">
        <v>179</v>
      </c>
      <c r="G250" s="1" t="s">
        <v>82</v>
      </c>
      <c r="H250" s="1" t="s">
        <v>83</v>
      </c>
      <c r="I250" s="1" t="s">
        <v>84</v>
      </c>
      <c r="J250" s="1" t="s">
        <v>85</v>
      </c>
      <c r="K250" s="1" t="s">
        <v>7334</v>
      </c>
      <c r="L250" s="1"/>
      <c r="M250" s="21">
        <f t="shared" si="3"/>
        <v>0</v>
      </c>
    </row>
    <row r="251" spans="1:13" ht="20.100000000000001" customHeight="1" x14ac:dyDescent="0.15">
      <c r="A251" s="1" t="s">
        <v>8</v>
      </c>
      <c r="B251" s="1" t="s">
        <v>7278</v>
      </c>
      <c r="C251" s="1" t="s">
        <v>7335</v>
      </c>
      <c r="D251" s="1" t="s">
        <v>78</v>
      </c>
      <c r="E251" s="1" t="s">
        <v>51</v>
      </c>
      <c r="F251" s="1" t="s">
        <v>179</v>
      </c>
      <c r="G251" s="1" t="s">
        <v>82</v>
      </c>
      <c r="H251" s="1" t="s">
        <v>83</v>
      </c>
      <c r="I251" s="1" t="s">
        <v>84</v>
      </c>
      <c r="J251" s="1" t="s">
        <v>85</v>
      </c>
      <c r="K251" s="1" t="s">
        <v>7336</v>
      </c>
      <c r="L251" s="1"/>
      <c r="M251" s="21">
        <f t="shared" si="3"/>
        <v>0</v>
      </c>
    </row>
    <row r="252" spans="1:13" ht="20.100000000000001" customHeight="1" x14ac:dyDescent="0.15">
      <c r="A252" s="1" t="s">
        <v>8</v>
      </c>
      <c r="B252" s="1" t="s">
        <v>7278</v>
      </c>
      <c r="C252" s="1" t="s">
        <v>7337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1141</v>
      </c>
      <c r="J252" s="1" t="s">
        <v>96</v>
      </c>
      <c r="K252" s="1" t="s">
        <v>7338</v>
      </c>
      <c r="L252" s="1"/>
      <c r="M252" s="21">
        <f t="shared" si="3"/>
        <v>1</v>
      </c>
    </row>
    <row r="253" spans="1:13" ht="20.100000000000001" customHeight="1" x14ac:dyDescent="0.15">
      <c r="A253" s="1" t="s">
        <v>8</v>
      </c>
      <c r="B253" s="1" t="s">
        <v>7278</v>
      </c>
      <c r="C253" s="1" t="s">
        <v>7339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1141</v>
      </c>
      <c r="J253" s="1" t="s">
        <v>96</v>
      </c>
      <c r="K253" s="1" t="s">
        <v>7340</v>
      </c>
      <c r="L253" s="1"/>
      <c r="M253" s="21">
        <f t="shared" si="3"/>
        <v>1</v>
      </c>
    </row>
    <row r="254" spans="1:13" ht="20.100000000000001" customHeight="1" x14ac:dyDescent="0.15">
      <c r="A254" s="1" t="s">
        <v>8</v>
      </c>
      <c r="B254" s="1" t="s">
        <v>7278</v>
      </c>
      <c r="C254" s="1" t="s">
        <v>7341</v>
      </c>
      <c r="D254" s="1" t="s">
        <v>78</v>
      </c>
      <c r="E254" s="1" t="s">
        <v>51</v>
      </c>
      <c r="F254" s="1" t="s">
        <v>81</v>
      </c>
      <c r="G254" s="1" t="s">
        <v>82</v>
      </c>
      <c r="H254" s="1" t="s">
        <v>83</v>
      </c>
      <c r="I254" s="1" t="s">
        <v>84</v>
      </c>
      <c r="J254" s="1" t="s">
        <v>85</v>
      </c>
      <c r="K254" s="1" t="s">
        <v>7342</v>
      </c>
      <c r="L254" s="1"/>
      <c r="M254" s="21">
        <f t="shared" si="3"/>
        <v>0</v>
      </c>
    </row>
    <row r="255" spans="1:13" ht="20.100000000000001" customHeight="1" x14ac:dyDescent="0.15">
      <c r="A255" s="1" t="s">
        <v>8</v>
      </c>
      <c r="B255" s="1" t="s">
        <v>7278</v>
      </c>
      <c r="C255" s="1" t="s">
        <v>7343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1141</v>
      </c>
      <c r="J255" s="1" t="s">
        <v>96</v>
      </c>
      <c r="K255" s="1" t="s">
        <v>7344</v>
      </c>
      <c r="L255" s="1"/>
      <c r="M255" s="21">
        <f t="shared" si="3"/>
        <v>1</v>
      </c>
    </row>
    <row r="256" spans="1:13" ht="20.100000000000001" customHeight="1" x14ac:dyDescent="0.15">
      <c r="A256" s="1" t="s">
        <v>8</v>
      </c>
      <c r="B256" s="1" t="s">
        <v>7278</v>
      </c>
      <c r="C256" s="1" t="s">
        <v>7345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1141</v>
      </c>
      <c r="J256" s="1" t="s">
        <v>96</v>
      </c>
      <c r="K256" s="1" t="s">
        <v>7346</v>
      </c>
      <c r="L256" s="1"/>
      <c r="M256" s="21">
        <f t="shared" si="3"/>
        <v>1</v>
      </c>
    </row>
    <row r="257" spans="1:13" ht="20.100000000000001" customHeight="1" x14ac:dyDescent="0.15">
      <c r="A257" s="1" t="s">
        <v>8</v>
      </c>
      <c r="B257" s="1" t="s">
        <v>7278</v>
      </c>
      <c r="C257" s="1" t="s">
        <v>7347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1141</v>
      </c>
      <c r="J257" s="1" t="s">
        <v>96</v>
      </c>
      <c r="K257" s="1" t="s">
        <v>7348</v>
      </c>
      <c r="L257" s="1"/>
      <c r="M257" s="21">
        <f t="shared" si="3"/>
        <v>1</v>
      </c>
    </row>
    <row r="258" spans="1:13" ht="20.100000000000001" customHeight="1" x14ac:dyDescent="0.15">
      <c r="A258" s="1" t="s">
        <v>8</v>
      </c>
      <c r="B258" s="1" t="s">
        <v>7349</v>
      </c>
      <c r="C258" s="1" t="s">
        <v>7350</v>
      </c>
      <c r="D258" s="1" t="s">
        <v>50</v>
      </c>
      <c r="E258" s="1" t="s">
        <v>51</v>
      </c>
      <c r="F258" s="1" t="s">
        <v>51</v>
      </c>
      <c r="G258" s="1" t="s">
        <v>82</v>
      </c>
      <c r="H258" s="1" t="s">
        <v>212</v>
      </c>
      <c r="I258" s="1" t="s">
        <v>84</v>
      </c>
      <c r="J258" s="1" t="s">
        <v>1137</v>
      </c>
      <c r="K258" s="1" t="s">
        <v>7351</v>
      </c>
      <c r="L258" s="1"/>
      <c r="M258" s="21">
        <f t="shared" si="3"/>
        <v>1</v>
      </c>
    </row>
    <row r="259" spans="1:13" ht="20.100000000000001" customHeight="1" x14ac:dyDescent="0.15">
      <c r="A259" s="1" t="s">
        <v>8</v>
      </c>
      <c r="B259" s="1" t="s">
        <v>7349</v>
      </c>
      <c r="C259" s="1" t="s">
        <v>7352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212</v>
      </c>
      <c r="I259" s="1" t="s">
        <v>84</v>
      </c>
      <c r="J259" s="1" t="s">
        <v>1137</v>
      </c>
      <c r="K259" s="1" t="s">
        <v>7353</v>
      </c>
      <c r="L259" s="1"/>
      <c r="M259" s="21">
        <f t="shared" si="3"/>
        <v>1</v>
      </c>
    </row>
    <row r="260" spans="1:13" ht="20.100000000000001" customHeight="1" x14ac:dyDescent="0.15">
      <c r="A260" s="1" t="s">
        <v>8</v>
      </c>
      <c r="B260" s="1" t="s">
        <v>7349</v>
      </c>
      <c r="C260" s="1" t="s">
        <v>7354</v>
      </c>
      <c r="D260" s="1" t="s">
        <v>50</v>
      </c>
      <c r="E260" s="1" t="s">
        <v>51</v>
      </c>
      <c r="F260" s="1" t="s">
        <v>51</v>
      </c>
      <c r="G260" s="1" t="s">
        <v>82</v>
      </c>
      <c r="H260" s="1" t="s">
        <v>212</v>
      </c>
      <c r="I260" s="1" t="s">
        <v>84</v>
      </c>
      <c r="J260" s="1" t="s">
        <v>1137</v>
      </c>
      <c r="K260" s="1" t="s">
        <v>7355</v>
      </c>
      <c r="L260" s="1"/>
      <c r="M260" s="21">
        <f t="shared" si="3"/>
        <v>1</v>
      </c>
    </row>
    <row r="261" spans="1:13" ht="20.100000000000001" customHeight="1" x14ac:dyDescent="0.15">
      <c r="A261" s="1" t="s">
        <v>8</v>
      </c>
      <c r="B261" s="1" t="s">
        <v>7349</v>
      </c>
      <c r="C261" s="1" t="s">
        <v>7356</v>
      </c>
      <c r="D261" s="1" t="s">
        <v>50</v>
      </c>
      <c r="E261" s="1" t="s">
        <v>51</v>
      </c>
      <c r="F261" s="1" t="s">
        <v>51</v>
      </c>
      <c r="G261" s="1" t="s">
        <v>82</v>
      </c>
      <c r="H261" s="1" t="s">
        <v>212</v>
      </c>
      <c r="I261" s="1" t="s">
        <v>84</v>
      </c>
      <c r="J261" s="1" t="s">
        <v>1137</v>
      </c>
      <c r="K261" s="1" t="s">
        <v>7357</v>
      </c>
      <c r="L261" s="1"/>
      <c r="M261" s="21">
        <f t="shared" si="3"/>
        <v>1</v>
      </c>
    </row>
    <row r="262" spans="1:13" ht="20.100000000000001" customHeight="1" x14ac:dyDescent="0.15">
      <c r="A262" s="1" t="s">
        <v>8</v>
      </c>
      <c r="B262" s="1" t="s">
        <v>7349</v>
      </c>
      <c r="C262" s="1" t="s">
        <v>7358</v>
      </c>
      <c r="D262" s="1" t="s">
        <v>50</v>
      </c>
      <c r="E262" s="1" t="s">
        <v>51</v>
      </c>
      <c r="F262" s="1" t="s">
        <v>51</v>
      </c>
      <c r="G262" s="1" t="s">
        <v>82</v>
      </c>
      <c r="H262" s="1" t="s">
        <v>212</v>
      </c>
      <c r="I262" s="1" t="s">
        <v>84</v>
      </c>
      <c r="J262" s="1" t="s">
        <v>1137</v>
      </c>
      <c r="K262" s="1" t="s">
        <v>7359</v>
      </c>
      <c r="L262" s="1"/>
      <c r="M262" s="21">
        <f t="shared" si="3"/>
        <v>1</v>
      </c>
    </row>
    <row r="263" spans="1:13" ht="20.100000000000001" customHeight="1" x14ac:dyDescent="0.15">
      <c r="A263" s="1" t="s">
        <v>8</v>
      </c>
      <c r="B263" s="1" t="s">
        <v>7349</v>
      </c>
      <c r="C263" s="1" t="s">
        <v>7360</v>
      </c>
      <c r="D263" s="1" t="s">
        <v>50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84</v>
      </c>
      <c r="J263" s="1" t="s">
        <v>85</v>
      </c>
      <c r="K263" s="1" t="s">
        <v>7361</v>
      </c>
      <c r="L263" s="1"/>
      <c r="M263" s="21">
        <f t="shared" si="3"/>
        <v>0</v>
      </c>
    </row>
    <row r="264" spans="1:13" ht="20.100000000000001" customHeight="1" x14ac:dyDescent="0.15">
      <c r="A264" s="1" t="s">
        <v>8</v>
      </c>
      <c r="B264" s="1" t="s">
        <v>7349</v>
      </c>
      <c r="C264" s="1" t="s">
        <v>7362</v>
      </c>
      <c r="D264" s="1" t="s">
        <v>50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448</v>
      </c>
      <c r="K264" s="1" t="s">
        <v>7363</v>
      </c>
      <c r="L264" s="1"/>
      <c r="M264" s="21">
        <f t="shared" si="3"/>
        <v>1</v>
      </c>
    </row>
    <row r="265" spans="1:13" ht="20.100000000000001" customHeight="1" x14ac:dyDescent="0.15">
      <c r="A265" s="1" t="s">
        <v>8</v>
      </c>
      <c r="B265" s="1" t="s">
        <v>7349</v>
      </c>
      <c r="C265" s="1" t="s">
        <v>7364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448</v>
      </c>
      <c r="K265" s="1" t="s">
        <v>7365</v>
      </c>
      <c r="L265" s="1"/>
      <c r="M265" s="21">
        <f t="shared" si="3"/>
        <v>1</v>
      </c>
    </row>
    <row r="266" spans="1:13" ht="20.100000000000001" customHeight="1" x14ac:dyDescent="0.15">
      <c r="A266" s="1" t="s">
        <v>8</v>
      </c>
      <c r="B266" s="1" t="s">
        <v>7349</v>
      </c>
      <c r="C266" s="1" t="s">
        <v>7366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448</v>
      </c>
      <c r="K266" s="1" t="s">
        <v>7367</v>
      </c>
      <c r="L266" s="1"/>
      <c r="M266" s="21">
        <f t="shared" ref="M266:M329" si="4">IF(F266="○",1,0)</f>
        <v>1</v>
      </c>
    </row>
    <row r="267" spans="1:13" ht="20.100000000000001" customHeight="1" x14ac:dyDescent="0.15">
      <c r="A267" s="1" t="s">
        <v>8</v>
      </c>
      <c r="B267" s="1" t="s">
        <v>7349</v>
      </c>
      <c r="C267" s="1" t="s">
        <v>7368</v>
      </c>
      <c r="D267" s="1" t="s">
        <v>78</v>
      </c>
      <c r="E267" s="1" t="s">
        <v>51</v>
      </c>
      <c r="F267" s="1" t="s">
        <v>51</v>
      </c>
      <c r="G267" s="1" t="s">
        <v>82</v>
      </c>
      <c r="H267" s="1" t="s">
        <v>212</v>
      </c>
      <c r="I267" s="1" t="s">
        <v>84</v>
      </c>
      <c r="J267" s="1" t="s">
        <v>1137</v>
      </c>
      <c r="K267" s="1" t="s">
        <v>7369</v>
      </c>
      <c r="L267" s="1"/>
      <c r="M267" s="21">
        <f t="shared" si="4"/>
        <v>1</v>
      </c>
    </row>
    <row r="268" spans="1:13" ht="20.100000000000001" customHeight="1" x14ac:dyDescent="0.15">
      <c r="A268" s="1" t="s">
        <v>8</v>
      </c>
      <c r="B268" s="1" t="s">
        <v>7349</v>
      </c>
      <c r="C268" s="1" t="s">
        <v>7370</v>
      </c>
      <c r="D268" s="1" t="s">
        <v>78</v>
      </c>
      <c r="E268" s="1" t="s">
        <v>51</v>
      </c>
      <c r="F268" s="1" t="s">
        <v>51</v>
      </c>
      <c r="G268" s="1" t="s">
        <v>82</v>
      </c>
      <c r="H268" s="1" t="s">
        <v>212</v>
      </c>
      <c r="I268" s="1" t="s">
        <v>84</v>
      </c>
      <c r="J268" s="1" t="s">
        <v>1137</v>
      </c>
      <c r="K268" s="1" t="s">
        <v>7371</v>
      </c>
      <c r="L268" s="1"/>
      <c r="M268" s="21">
        <f t="shared" si="4"/>
        <v>1</v>
      </c>
    </row>
    <row r="269" spans="1:13" ht="20.100000000000001" customHeight="1" x14ac:dyDescent="0.15">
      <c r="A269" s="1" t="s">
        <v>8</v>
      </c>
      <c r="B269" s="1" t="s">
        <v>7349</v>
      </c>
      <c r="C269" s="1" t="s">
        <v>7372</v>
      </c>
      <c r="D269" s="1" t="s">
        <v>78</v>
      </c>
      <c r="E269" s="1" t="s">
        <v>51</v>
      </c>
      <c r="F269" s="1" t="s">
        <v>51</v>
      </c>
      <c r="G269" s="1" t="s">
        <v>82</v>
      </c>
      <c r="H269" s="1" t="s">
        <v>212</v>
      </c>
      <c r="I269" s="1" t="s">
        <v>84</v>
      </c>
      <c r="J269" s="1" t="s">
        <v>1137</v>
      </c>
      <c r="K269" s="1" t="s">
        <v>7373</v>
      </c>
      <c r="L269" s="1"/>
      <c r="M269" s="21">
        <f t="shared" si="4"/>
        <v>1</v>
      </c>
    </row>
    <row r="270" spans="1:13" ht="20.100000000000001" customHeight="1" x14ac:dyDescent="0.15">
      <c r="A270" s="1" t="s">
        <v>8</v>
      </c>
      <c r="B270" s="1" t="s">
        <v>7349</v>
      </c>
      <c r="C270" s="1" t="s">
        <v>7374</v>
      </c>
      <c r="D270" s="1" t="s">
        <v>78</v>
      </c>
      <c r="E270" s="1" t="s">
        <v>51</v>
      </c>
      <c r="F270" s="1" t="s">
        <v>51</v>
      </c>
      <c r="G270" s="1" t="s">
        <v>82</v>
      </c>
      <c r="H270" s="1" t="s">
        <v>212</v>
      </c>
      <c r="I270" s="1" t="s">
        <v>84</v>
      </c>
      <c r="J270" s="1" t="s">
        <v>1137</v>
      </c>
      <c r="K270" s="1" t="s">
        <v>7375</v>
      </c>
      <c r="L270" s="1"/>
      <c r="M270" s="21">
        <f t="shared" si="4"/>
        <v>1</v>
      </c>
    </row>
    <row r="271" spans="1:13" ht="20.100000000000001" customHeight="1" x14ac:dyDescent="0.15">
      <c r="A271" s="1" t="s">
        <v>8</v>
      </c>
      <c r="B271" s="1" t="s">
        <v>7349</v>
      </c>
      <c r="C271" s="1" t="s">
        <v>7376</v>
      </c>
      <c r="D271" s="1" t="s">
        <v>78</v>
      </c>
      <c r="E271" s="1" t="s">
        <v>51</v>
      </c>
      <c r="F271" s="1" t="s">
        <v>51</v>
      </c>
      <c r="G271" s="1" t="s">
        <v>82</v>
      </c>
      <c r="H271" s="1" t="s">
        <v>212</v>
      </c>
      <c r="I271" s="1" t="s">
        <v>84</v>
      </c>
      <c r="J271" s="1" t="s">
        <v>1137</v>
      </c>
      <c r="K271" s="1" t="s">
        <v>7377</v>
      </c>
      <c r="L271" s="1"/>
      <c r="M271" s="21">
        <f t="shared" si="4"/>
        <v>1</v>
      </c>
    </row>
    <row r="272" spans="1:13" ht="20.100000000000001" customHeight="1" x14ac:dyDescent="0.15">
      <c r="A272" s="1" t="s">
        <v>8</v>
      </c>
      <c r="B272" s="1" t="s">
        <v>7349</v>
      </c>
      <c r="C272" s="1" t="s">
        <v>7378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212</v>
      </c>
      <c r="I272" s="1" t="s">
        <v>84</v>
      </c>
      <c r="J272" s="1" t="s">
        <v>1137</v>
      </c>
      <c r="K272" s="1" t="s">
        <v>7379</v>
      </c>
      <c r="L272" s="1"/>
      <c r="M272" s="21">
        <f t="shared" si="4"/>
        <v>1</v>
      </c>
    </row>
    <row r="273" spans="1:13" ht="20.100000000000001" customHeight="1" x14ac:dyDescent="0.15">
      <c r="A273" s="1" t="s">
        <v>8</v>
      </c>
      <c r="B273" s="1" t="s">
        <v>7349</v>
      </c>
      <c r="C273" s="1" t="s">
        <v>7380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212</v>
      </c>
      <c r="I273" s="1" t="s">
        <v>84</v>
      </c>
      <c r="J273" s="1" t="s">
        <v>1137</v>
      </c>
      <c r="K273" s="1" t="s">
        <v>7381</v>
      </c>
      <c r="L273" s="1"/>
      <c r="M273" s="21">
        <f t="shared" si="4"/>
        <v>1</v>
      </c>
    </row>
    <row r="274" spans="1:13" ht="20.100000000000001" customHeight="1" x14ac:dyDescent="0.15">
      <c r="A274" s="1" t="s">
        <v>8</v>
      </c>
      <c r="B274" s="1" t="s">
        <v>7349</v>
      </c>
      <c r="C274" s="1" t="s">
        <v>7382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212</v>
      </c>
      <c r="I274" s="1" t="s">
        <v>84</v>
      </c>
      <c r="J274" s="1" t="s">
        <v>1137</v>
      </c>
      <c r="K274" s="1" t="s">
        <v>7383</v>
      </c>
      <c r="L274" s="1"/>
      <c r="M274" s="21">
        <f t="shared" si="4"/>
        <v>1</v>
      </c>
    </row>
    <row r="275" spans="1:13" ht="20.100000000000001" customHeight="1" x14ac:dyDescent="0.15">
      <c r="A275" s="1" t="s">
        <v>8</v>
      </c>
      <c r="B275" s="1" t="s">
        <v>7349</v>
      </c>
      <c r="C275" s="1" t="s">
        <v>7384</v>
      </c>
      <c r="D275" s="1" t="s">
        <v>78</v>
      </c>
      <c r="E275" s="1" t="s">
        <v>51</v>
      </c>
      <c r="F275" s="1" t="s">
        <v>51</v>
      </c>
      <c r="G275" s="1" t="s">
        <v>82</v>
      </c>
      <c r="H275" s="1" t="s">
        <v>212</v>
      </c>
      <c r="I275" s="1" t="s">
        <v>84</v>
      </c>
      <c r="J275" s="1" t="s">
        <v>1137</v>
      </c>
      <c r="K275" s="1" t="s">
        <v>7385</v>
      </c>
      <c r="L275" s="1"/>
      <c r="M275" s="21">
        <f t="shared" si="4"/>
        <v>1</v>
      </c>
    </row>
    <row r="276" spans="1:13" ht="20.100000000000001" customHeight="1" x14ac:dyDescent="0.15">
      <c r="A276" s="1" t="s">
        <v>8</v>
      </c>
      <c r="B276" s="1" t="s">
        <v>7349</v>
      </c>
      <c r="C276" s="1" t="s">
        <v>7386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212</v>
      </c>
      <c r="I276" s="1" t="s">
        <v>84</v>
      </c>
      <c r="J276" s="1" t="s">
        <v>1137</v>
      </c>
      <c r="K276" s="1" t="s">
        <v>7387</v>
      </c>
      <c r="L276" s="1"/>
      <c r="M276" s="21">
        <f t="shared" si="4"/>
        <v>1</v>
      </c>
    </row>
    <row r="277" spans="1:13" ht="20.100000000000001" customHeight="1" x14ac:dyDescent="0.15">
      <c r="A277" s="1" t="s">
        <v>8</v>
      </c>
      <c r="B277" s="1" t="s">
        <v>7349</v>
      </c>
      <c r="C277" s="1" t="s">
        <v>7388</v>
      </c>
      <c r="D277" s="1" t="s">
        <v>78</v>
      </c>
      <c r="E277" s="1" t="s">
        <v>51</v>
      </c>
      <c r="F277" s="1" t="s">
        <v>51</v>
      </c>
      <c r="G277" s="1" t="s">
        <v>82</v>
      </c>
      <c r="H277" s="1" t="s">
        <v>212</v>
      </c>
      <c r="I277" s="1" t="s">
        <v>84</v>
      </c>
      <c r="J277" s="1" t="s">
        <v>1137</v>
      </c>
      <c r="K277" s="1" t="s">
        <v>7389</v>
      </c>
      <c r="L277" s="1"/>
      <c r="M277" s="21">
        <f t="shared" si="4"/>
        <v>1</v>
      </c>
    </row>
    <row r="278" spans="1:13" ht="20.100000000000001" customHeight="1" x14ac:dyDescent="0.15">
      <c r="A278" s="1" t="s">
        <v>8</v>
      </c>
      <c r="B278" s="1" t="s">
        <v>7349</v>
      </c>
      <c r="C278" s="1" t="s">
        <v>7390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212</v>
      </c>
      <c r="I278" s="1" t="s">
        <v>84</v>
      </c>
      <c r="J278" s="1" t="s">
        <v>1137</v>
      </c>
      <c r="K278" s="1" t="s">
        <v>7391</v>
      </c>
      <c r="L278" s="1"/>
      <c r="M278" s="21">
        <f t="shared" si="4"/>
        <v>1</v>
      </c>
    </row>
    <row r="279" spans="1:13" ht="20.100000000000001" customHeight="1" x14ac:dyDescent="0.15">
      <c r="A279" s="1" t="s">
        <v>8</v>
      </c>
      <c r="B279" s="1" t="s">
        <v>7349</v>
      </c>
      <c r="C279" s="1" t="s">
        <v>7392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212</v>
      </c>
      <c r="I279" s="1" t="s">
        <v>84</v>
      </c>
      <c r="J279" s="1" t="s">
        <v>1137</v>
      </c>
      <c r="K279" s="1" t="s">
        <v>7393</v>
      </c>
      <c r="L279" s="1"/>
      <c r="M279" s="21">
        <f t="shared" si="4"/>
        <v>1</v>
      </c>
    </row>
    <row r="280" spans="1:13" ht="20.100000000000001" customHeight="1" x14ac:dyDescent="0.15">
      <c r="A280" s="1" t="s">
        <v>8</v>
      </c>
      <c r="B280" s="1" t="s">
        <v>7349</v>
      </c>
      <c r="C280" s="1" t="s">
        <v>7394</v>
      </c>
      <c r="D280" s="1" t="s">
        <v>78</v>
      </c>
      <c r="E280" s="1" t="s">
        <v>51</v>
      </c>
      <c r="F280" s="1" t="s">
        <v>51</v>
      </c>
      <c r="G280" s="1" t="s">
        <v>82</v>
      </c>
      <c r="H280" s="1" t="s">
        <v>212</v>
      </c>
      <c r="I280" s="1" t="s">
        <v>84</v>
      </c>
      <c r="J280" s="1" t="s">
        <v>1137</v>
      </c>
      <c r="K280" s="1" t="s">
        <v>7395</v>
      </c>
      <c r="L280" s="1"/>
      <c r="M280" s="21">
        <f t="shared" si="4"/>
        <v>1</v>
      </c>
    </row>
    <row r="281" spans="1:13" ht="20.100000000000001" customHeight="1" x14ac:dyDescent="0.15">
      <c r="A281" s="1" t="s">
        <v>8</v>
      </c>
      <c r="B281" s="1" t="s">
        <v>7349</v>
      </c>
      <c r="C281" s="1" t="s">
        <v>7396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207</v>
      </c>
      <c r="I281" s="1" t="s">
        <v>84</v>
      </c>
      <c r="J281" s="1" t="s">
        <v>448</v>
      </c>
      <c r="K281" s="1" t="s">
        <v>7397</v>
      </c>
      <c r="L281" s="1"/>
      <c r="M281" s="21">
        <f t="shared" si="4"/>
        <v>1</v>
      </c>
    </row>
    <row r="282" spans="1:13" ht="20.100000000000001" customHeight="1" x14ac:dyDescent="0.15">
      <c r="A282" s="1" t="s">
        <v>8</v>
      </c>
      <c r="B282" s="1" t="s">
        <v>7349</v>
      </c>
      <c r="C282" s="1" t="s">
        <v>7398</v>
      </c>
      <c r="D282" s="1" t="s">
        <v>78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448</v>
      </c>
      <c r="K282" s="1" t="s">
        <v>7399</v>
      </c>
      <c r="L282" s="1"/>
      <c r="M282" s="21">
        <f t="shared" si="4"/>
        <v>1</v>
      </c>
    </row>
    <row r="283" spans="1:13" ht="20.100000000000001" customHeight="1" x14ac:dyDescent="0.15">
      <c r="A283" s="1" t="s">
        <v>8</v>
      </c>
      <c r="B283" s="1" t="s">
        <v>7349</v>
      </c>
      <c r="C283" s="1" t="s">
        <v>7400</v>
      </c>
      <c r="D283" s="1" t="s">
        <v>78</v>
      </c>
      <c r="E283" s="1" t="s">
        <v>51</v>
      </c>
      <c r="F283" s="1" t="s">
        <v>179</v>
      </c>
      <c r="G283" s="1" t="s">
        <v>82</v>
      </c>
      <c r="H283" s="1" t="s">
        <v>83</v>
      </c>
      <c r="I283" s="1" t="s">
        <v>84</v>
      </c>
      <c r="J283" s="1" t="s">
        <v>85</v>
      </c>
      <c r="K283" s="1" t="s">
        <v>7401</v>
      </c>
      <c r="L283" s="1"/>
      <c r="M283" s="21">
        <f t="shared" si="4"/>
        <v>0</v>
      </c>
    </row>
    <row r="284" spans="1:13" ht="20.100000000000001" customHeight="1" x14ac:dyDescent="0.15">
      <c r="A284" s="1" t="s">
        <v>8</v>
      </c>
      <c r="B284" s="1" t="s">
        <v>7402</v>
      </c>
      <c r="C284" s="1" t="s">
        <v>7403</v>
      </c>
      <c r="D284" s="1" t="s">
        <v>50</v>
      </c>
      <c r="E284" s="1" t="s">
        <v>51</v>
      </c>
      <c r="F284" s="1" t="s">
        <v>51</v>
      </c>
      <c r="G284" s="1" t="s">
        <v>82</v>
      </c>
      <c r="H284" s="1" t="s">
        <v>1135</v>
      </c>
      <c r="I284" s="1" t="s">
        <v>84</v>
      </c>
      <c r="J284" s="1" t="s">
        <v>1137</v>
      </c>
      <c r="K284" s="1" t="s">
        <v>7404</v>
      </c>
      <c r="L284" s="1"/>
      <c r="M284" s="21">
        <f t="shared" si="4"/>
        <v>1</v>
      </c>
    </row>
    <row r="285" spans="1:13" ht="20.100000000000001" customHeight="1" x14ac:dyDescent="0.15">
      <c r="A285" s="1" t="s">
        <v>8</v>
      </c>
      <c r="B285" s="1" t="s">
        <v>7402</v>
      </c>
      <c r="C285" s="1" t="s">
        <v>7405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1135</v>
      </c>
      <c r="I285" s="1" t="s">
        <v>84</v>
      </c>
      <c r="J285" s="1" t="s">
        <v>1137</v>
      </c>
      <c r="K285" s="1" t="s">
        <v>7406</v>
      </c>
      <c r="L285" s="1"/>
      <c r="M285" s="21">
        <f t="shared" si="4"/>
        <v>1</v>
      </c>
    </row>
    <row r="286" spans="1:13" ht="20.100000000000001" customHeight="1" x14ac:dyDescent="0.15">
      <c r="A286" s="1" t="s">
        <v>8</v>
      </c>
      <c r="B286" s="1" t="s">
        <v>7402</v>
      </c>
      <c r="C286" s="1" t="s">
        <v>7407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739</v>
      </c>
      <c r="I286" s="1" t="s">
        <v>54</v>
      </c>
      <c r="J286" s="1" t="s">
        <v>6858</v>
      </c>
      <c r="K286" s="1" t="s">
        <v>7408</v>
      </c>
      <c r="L286" s="1"/>
      <c r="M286" s="21">
        <f t="shared" si="4"/>
        <v>1</v>
      </c>
    </row>
    <row r="287" spans="1:13" ht="20.100000000000001" customHeight="1" x14ac:dyDescent="0.15">
      <c r="A287" s="1" t="s">
        <v>8</v>
      </c>
      <c r="B287" s="1" t="s">
        <v>7402</v>
      </c>
      <c r="C287" s="1" t="s">
        <v>7409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739</v>
      </c>
      <c r="I287" s="1" t="s">
        <v>54</v>
      </c>
      <c r="J287" s="1" t="s">
        <v>6858</v>
      </c>
      <c r="K287" s="1" t="s">
        <v>7410</v>
      </c>
      <c r="L287" s="1"/>
      <c r="M287" s="21">
        <f t="shared" si="4"/>
        <v>1</v>
      </c>
    </row>
    <row r="288" spans="1:13" ht="20.100000000000001" customHeight="1" x14ac:dyDescent="0.15">
      <c r="A288" s="1" t="s">
        <v>8</v>
      </c>
      <c r="B288" s="1" t="s">
        <v>7402</v>
      </c>
      <c r="C288" s="1" t="s">
        <v>7411</v>
      </c>
      <c r="D288" s="1" t="s">
        <v>78</v>
      </c>
      <c r="E288" s="1" t="s">
        <v>51</v>
      </c>
      <c r="F288" s="1" t="s">
        <v>51</v>
      </c>
      <c r="G288" s="1" t="s">
        <v>82</v>
      </c>
      <c r="H288" s="1" t="s">
        <v>129</v>
      </c>
      <c r="I288" s="1" t="s">
        <v>84</v>
      </c>
      <c r="J288" s="1" t="s">
        <v>130</v>
      </c>
      <c r="K288" s="1" t="s">
        <v>7412</v>
      </c>
      <c r="L288" s="1"/>
      <c r="M288" s="21">
        <f t="shared" si="4"/>
        <v>1</v>
      </c>
    </row>
    <row r="289" spans="1:13" ht="20.100000000000001" customHeight="1" x14ac:dyDescent="0.15">
      <c r="A289" s="1" t="s">
        <v>8</v>
      </c>
      <c r="B289" s="1" t="s">
        <v>7402</v>
      </c>
      <c r="C289" s="1" t="s">
        <v>7413</v>
      </c>
      <c r="D289" s="1" t="s">
        <v>78</v>
      </c>
      <c r="E289" s="1" t="s">
        <v>51</v>
      </c>
      <c r="F289" s="1" t="s">
        <v>51</v>
      </c>
      <c r="G289" s="1" t="s">
        <v>82</v>
      </c>
      <c r="H289" s="1" t="s">
        <v>129</v>
      </c>
      <c r="I289" s="1" t="s">
        <v>84</v>
      </c>
      <c r="J289" s="1" t="s">
        <v>130</v>
      </c>
      <c r="K289" s="1" t="s">
        <v>7414</v>
      </c>
      <c r="L289" s="1"/>
      <c r="M289" s="21">
        <f t="shared" si="4"/>
        <v>1</v>
      </c>
    </row>
    <row r="290" spans="1:13" ht="20.100000000000001" customHeight="1" x14ac:dyDescent="0.15">
      <c r="A290" s="1" t="s">
        <v>8</v>
      </c>
      <c r="B290" s="1" t="s">
        <v>7402</v>
      </c>
      <c r="C290" s="1" t="s">
        <v>7415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739</v>
      </c>
      <c r="I290" s="1" t="s">
        <v>54</v>
      </c>
      <c r="J290" s="1" t="s">
        <v>6858</v>
      </c>
      <c r="K290" s="1" t="s">
        <v>7416</v>
      </c>
      <c r="L290" s="1"/>
      <c r="M290" s="21">
        <f t="shared" si="4"/>
        <v>1</v>
      </c>
    </row>
    <row r="291" spans="1:13" ht="20.100000000000001" customHeight="1" x14ac:dyDescent="0.15">
      <c r="A291" s="1" t="s">
        <v>8</v>
      </c>
      <c r="B291" s="1" t="s">
        <v>7417</v>
      </c>
      <c r="C291" s="1" t="s">
        <v>7418</v>
      </c>
      <c r="D291" s="1" t="s">
        <v>50</v>
      </c>
      <c r="E291" s="1" t="s">
        <v>51</v>
      </c>
      <c r="F291" s="1" t="s">
        <v>26832</v>
      </c>
      <c r="G291" s="1" t="s">
        <v>82</v>
      </c>
      <c r="H291" s="1" t="s">
        <v>2234</v>
      </c>
      <c r="I291" s="1" t="s">
        <v>84</v>
      </c>
      <c r="J291" s="1" t="s">
        <v>7191</v>
      </c>
      <c r="K291" s="1" t="s">
        <v>7419</v>
      </c>
      <c r="L291" s="1"/>
      <c r="M291" s="21">
        <f t="shared" si="4"/>
        <v>0</v>
      </c>
    </row>
    <row r="292" spans="1:13" ht="20.100000000000001" customHeight="1" x14ac:dyDescent="0.15">
      <c r="A292" s="1" t="s">
        <v>8</v>
      </c>
      <c r="B292" s="1" t="s">
        <v>7417</v>
      </c>
      <c r="C292" s="1" t="s">
        <v>7420</v>
      </c>
      <c r="D292" s="1" t="s">
        <v>50</v>
      </c>
      <c r="E292" s="1" t="s">
        <v>51</v>
      </c>
      <c r="F292" s="1" t="s">
        <v>26832</v>
      </c>
      <c r="G292" s="1" t="s">
        <v>82</v>
      </c>
      <c r="H292" s="1" t="s">
        <v>2234</v>
      </c>
      <c r="I292" s="1" t="s">
        <v>84</v>
      </c>
      <c r="J292" s="1" t="s">
        <v>7191</v>
      </c>
      <c r="K292" s="1" t="s">
        <v>7421</v>
      </c>
      <c r="L292" s="1"/>
      <c r="M292" s="21">
        <f t="shared" si="4"/>
        <v>0</v>
      </c>
    </row>
    <row r="293" spans="1:13" ht="20.100000000000001" customHeight="1" x14ac:dyDescent="0.15">
      <c r="A293" s="1" t="s">
        <v>8</v>
      </c>
      <c r="B293" s="1" t="s">
        <v>7417</v>
      </c>
      <c r="C293" s="1" t="s">
        <v>7422</v>
      </c>
      <c r="D293" s="1" t="s">
        <v>50</v>
      </c>
      <c r="E293" s="1" t="s">
        <v>51</v>
      </c>
      <c r="F293" s="1" t="s">
        <v>51</v>
      </c>
      <c r="G293" s="1" t="s">
        <v>82</v>
      </c>
      <c r="H293" s="1" t="s">
        <v>207</v>
      </c>
      <c r="I293" s="1" t="s">
        <v>84</v>
      </c>
      <c r="J293" s="1" t="s">
        <v>448</v>
      </c>
      <c r="K293" s="1" t="s">
        <v>7423</v>
      </c>
      <c r="L293" s="1"/>
      <c r="M293" s="21">
        <f t="shared" si="4"/>
        <v>1</v>
      </c>
    </row>
    <row r="294" spans="1:13" ht="20.100000000000001" customHeight="1" x14ac:dyDescent="0.15">
      <c r="A294" s="1" t="s">
        <v>8</v>
      </c>
      <c r="B294" s="1" t="s">
        <v>7417</v>
      </c>
      <c r="C294" s="1" t="s">
        <v>7424</v>
      </c>
      <c r="D294" s="1" t="s">
        <v>78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448</v>
      </c>
      <c r="K294" s="1" t="s">
        <v>7425</v>
      </c>
      <c r="L294" s="1"/>
      <c r="M294" s="21">
        <f t="shared" si="4"/>
        <v>1</v>
      </c>
    </row>
    <row r="295" spans="1:13" ht="20.100000000000001" customHeight="1" x14ac:dyDescent="0.15">
      <c r="A295" s="1" t="s">
        <v>8</v>
      </c>
      <c r="B295" s="1" t="s">
        <v>7417</v>
      </c>
      <c r="C295" s="1" t="s">
        <v>7426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448</v>
      </c>
      <c r="K295" s="1" t="s">
        <v>7427</v>
      </c>
      <c r="L295" s="1"/>
      <c r="M295" s="21">
        <f t="shared" si="4"/>
        <v>1</v>
      </c>
    </row>
    <row r="296" spans="1:13" ht="20.100000000000001" customHeight="1" x14ac:dyDescent="0.15">
      <c r="A296" s="1" t="s">
        <v>8</v>
      </c>
      <c r="B296" s="1" t="s">
        <v>7417</v>
      </c>
      <c r="C296" s="1" t="s">
        <v>7428</v>
      </c>
      <c r="D296" s="1" t="s">
        <v>78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448</v>
      </c>
      <c r="K296" s="1" t="s">
        <v>7429</v>
      </c>
      <c r="L296" s="1"/>
      <c r="M296" s="21">
        <f t="shared" si="4"/>
        <v>1</v>
      </c>
    </row>
    <row r="297" spans="1:13" ht="20.100000000000001" customHeight="1" x14ac:dyDescent="0.15">
      <c r="A297" s="1" t="s">
        <v>8</v>
      </c>
      <c r="B297" s="1" t="s">
        <v>7417</v>
      </c>
      <c r="C297" s="1" t="s">
        <v>7430</v>
      </c>
      <c r="D297" s="1" t="s">
        <v>78</v>
      </c>
      <c r="E297" s="1" t="s">
        <v>51</v>
      </c>
      <c r="F297" s="1" t="s">
        <v>26832</v>
      </c>
      <c r="G297" s="1" t="s">
        <v>82</v>
      </c>
      <c r="H297" s="1" t="s">
        <v>2234</v>
      </c>
      <c r="I297" s="1" t="s">
        <v>84</v>
      </c>
      <c r="J297" s="1" t="s">
        <v>7191</v>
      </c>
      <c r="K297" s="1" t="s">
        <v>7431</v>
      </c>
      <c r="L297" s="1"/>
      <c r="M297" s="21">
        <f t="shared" si="4"/>
        <v>0</v>
      </c>
    </row>
    <row r="298" spans="1:13" ht="20.100000000000001" customHeight="1" x14ac:dyDescent="0.15">
      <c r="A298" s="1" t="s">
        <v>8</v>
      </c>
      <c r="B298" s="1" t="s">
        <v>7417</v>
      </c>
      <c r="C298" s="1" t="s">
        <v>7432</v>
      </c>
      <c r="D298" s="1" t="s">
        <v>78</v>
      </c>
      <c r="E298" s="1" t="s">
        <v>51</v>
      </c>
      <c r="F298" s="1" t="s">
        <v>26832</v>
      </c>
      <c r="G298" s="1" t="s">
        <v>82</v>
      </c>
      <c r="H298" s="1" t="s">
        <v>2234</v>
      </c>
      <c r="I298" s="1" t="s">
        <v>84</v>
      </c>
      <c r="J298" s="1" t="s">
        <v>7191</v>
      </c>
      <c r="K298" s="1" t="s">
        <v>7433</v>
      </c>
      <c r="L298" s="1"/>
      <c r="M298" s="21">
        <f t="shared" si="4"/>
        <v>0</v>
      </c>
    </row>
    <row r="299" spans="1:13" ht="20.100000000000001" customHeight="1" x14ac:dyDescent="0.15">
      <c r="A299" s="1" t="s">
        <v>8</v>
      </c>
      <c r="B299" s="1" t="s">
        <v>7417</v>
      </c>
      <c r="C299" s="1" t="s">
        <v>7434</v>
      </c>
      <c r="D299" s="1" t="s">
        <v>78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448</v>
      </c>
      <c r="K299" s="1" t="s">
        <v>7435</v>
      </c>
      <c r="L299" s="1"/>
      <c r="M299" s="21">
        <f t="shared" si="4"/>
        <v>1</v>
      </c>
    </row>
    <row r="300" spans="1:13" ht="20.100000000000001" customHeight="1" x14ac:dyDescent="0.15">
      <c r="A300" s="1" t="s">
        <v>8</v>
      </c>
      <c r="B300" s="1" t="s">
        <v>7417</v>
      </c>
      <c r="C300" s="1" t="s">
        <v>7436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448</v>
      </c>
      <c r="K300" s="1" t="s">
        <v>7437</v>
      </c>
      <c r="L300" s="1"/>
      <c r="M300" s="21">
        <f t="shared" si="4"/>
        <v>1</v>
      </c>
    </row>
    <row r="301" spans="1:13" ht="20.100000000000001" customHeight="1" x14ac:dyDescent="0.15">
      <c r="A301" s="1" t="s">
        <v>8</v>
      </c>
      <c r="B301" s="1" t="s">
        <v>7417</v>
      </c>
      <c r="C301" s="1" t="s">
        <v>7438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448</v>
      </c>
      <c r="K301" s="1" t="s">
        <v>7439</v>
      </c>
      <c r="L301" s="1"/>
      <c r="M301" s="21">
        <f t="shared" si="4"/>
        <v>1</v>
      </c>
    </row>
    <row r="302" spans="1:13" ht="20.100000000000001" customHeight="1" x14ac:dyDescent="0.15">
      <c r="A302" s="1" t="s">
        <v>8</v>
      </c>
      <c r="B302" s="1" t="s">
        <v>7417</v>
      </c>
      <c r="C302" s="1" t="s">
        <v>7440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448</v>
      </c>
      <c r="K302" s="1" t="s">
        <v>7441</v>
      </c>
      <c r="L302" s="1"/>
      <c r="M302" s="21">
        <f t="shared" si="4"/>
        <v>1</v>
      </c>
    </row>
    <row r="303" spans="1:13" ht="20.100000000000001" customHeight="1" x14ac:dyDescent="0.15">
      <c r="A303" s="1" t="s">
        <v>8</v>
      </c>
      <c r="B303" s="1" t="s">
        <v>7442</v>
      </c>
      <c r="C303" s="1" t="s">
        <v>7443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662</v>
      </c>
      <c r="J303" s="1" t="s">
        <v>663</v>
      </c>
      <c r="K303" s="1" t="s">
        <v>7444</v>
      </c>
      <c r="L303" s="1"/>
      <c r="M303" s="21">
        <f t="shared" si="4"/>
        <v>1</v>
      </c>
    </row>
    <row r="304" spans="1:13" ht="20.100000000000001" customHeight="1" x14ac:dyDescent="0.15">
      <c r="A304" s="1" t="s">
        <v>8</v>
      </c>
      <c r="B304" s="1" t="s">
        <v>7442</v>
      </c>
      <c r="C304" s="1" t="s">
        <v>7445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7446</v>
      </c>
      <c r="L304" s="1"/>
      <c r="M304" s="21">
        <f t="shared" si="4"/>
        <v>1</v>
      </c>
    </row>
    <row r="305" spans="1:13" ht="20.100000000000001" customHeight="1" x14ac:dyDescent="0.15">
      <c r="A305" s="1" t="s">
        <v>8</v>
      </c>
      <c r="B305" s="1" t="s">
        <v>7442</v>
      </c>
      <c r="C305" s="1" t="s">
        <v>7447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7448</v>
      </c>
      <c r="L305" s="1"/>
      <c r="M305" s="21">
        <f t="shared" si="4"/>
        <v>1</v>
      </c>
    </row>
    <row r="306" spans="1:13" ht="20.100000000000001" customHeight="1" x14ac:dyDescent="0.15">
      <c r="A306" s="1" t="s">
        <v>8</v>
      </c>
      <c r="B306" s="1" t="s">
        <v>7442</v>
      </c>
      <c r="C306" s="1" t="s">
        <v>7449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7450</v>
      </c>
      <c r="L306" s="1"/>
      <c r="M306" s="21">
        <f t="shared" si="4"/>
        <v>1</v>
      </c>
    </row>
    <row r="307" spans="1:13" ht="20.100000000000001" customHeight="1" x14ac:dyDescent="0.15">
      <c r="A307" s="1" t="s">
        <v>8</v>
      </c>
      <c r="B307" s="1" t="s">
        <v>7442</v>
      </c>
      <c r="C307" s="1" t="s">
        <v>7451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7452</v>
      </c>
      <c r="L307" s="1"/>
      <c r="M307" s="21">
        <f t="shared" si="4"/>
        <v>1</v>
      </c>
    </row>
    <row r="308" spans="1:13" ht="20.100000000000001" customHeight="1" x14ac:dyDescent="0.15">
      <c r="A308" s="1" t="s">
        <v>8</v>
      </c>
      <c r="B308" s="1" t="s">
        <v>7442</v>
      </c>
      <c r="C308" s="1" t="s">
        <v>7453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7454</v>
      </c>
      <c r="L308" s="1"/>
      <c r="M308" s="21">
        <f t="shared" si="4"/>
        <v>1</v>
      </c>
    </row>
    <row r="309" spans="1:13" ht="20.100000000000001" customHeight="1" x14ac:dyDescent="0.15">
      <c r="A309" s="1" t="s">
        <v>8</v>
      </c>
      <c r="B309" s="1" t="s">
        <v>7442</v>
      </c>
      <c r="C309" s="1" t="s">
        <v>7455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662</v>
      </c>
      <c r="J309" s="1" t="s">
        <v>663</v>
      </c>
      <c r="K309" s="1" t="s">
        <v>7456</v>
      </c>
      <c r="L309" s="1"/>
      <c r="M309" s="21">
        <f t="shared" si="4"/>
        <v>1</v>
      </c>
    </row>
    <row r="310" spans="1:13" ht="20.100000000000001" customHeight="1" x14ac:dyDescent="0.15">
      <c r="A310" s="1" t="s">
        <v>8</v>
      </c>
      <c r="B310" s="1" t="s">
        <v>7442</v>
      </c>
      <c r="C310" s="1" t="s">
        <v>7457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7458</v>
      </c>
      <c r="L310" s="1"/>
      <c r="M310" s="21">
        <f t="shared" si="4"/>
        <v>1</v>
      </c>
    </row>
    <row r="311" spans="1:13" ht="20.100000000000001" customHeight="1" x14ac:dyDescent="0.15">
      <c r="A311" s="1" t="s">
        <v>8</v>
      </c>
      <c r="B311" s="1" t="s">
        <v>7442</v>
      </c>
      <c r="C311" s="1" t="s">
        <v>7459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7460</v>
      </c>
      <c r="L311" s="1"/>
      <c r="M311" s="21">
        <f t="shared" si="4"/>
        <v>1</v>
      </c>
    </row>
    <row r="312" spans="1:13" ht="20.100000000000001" customHeight="1" x14ac:dyDescent="0.15">
      <c r="A312" s="1" t="s">
        <v>8</v>
      </c>
      <c r="B312" s="1" t="s">
        <v>7442</v>
      </c>
      <c r="C312" s="1" t="s">
        <v>7461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7462</v>
      </c>
      <c r="L312" s="1"/>
      <c r="M312" s="21">
        <f t="shared" si="4"/>
        <v>1</v>
      </c>
    </row>
    <row r="313" spans="1:13" ht="20.100000000000001" customHeight="1" x14ac:dyDescent="0.15">
      <c r="A313" s="1" t="s">
        <v>8</v>
      </c>
      <c r="B313" s="1" t="s">
        <v>7442</v>
      </c>
      <c r="C313" s="1" t="s">
        <v>7463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7464</v>
      </c>
      <c r="L313" s="1"/>
      <c r="M313" s="21">
        <f t="shared" si="4"/>
        <v>1</v>
      </c>
    </row>
    <row r="314" spans="1:13" ht="20.100000000000001" customHeight="1" x14ac:dyDescent="0.15">
      <c r="A314" s="1" t="s">
        <v>8</v>
      </c>
      <c r="B314" s="1" t="s">
        <v>7442</v>
      </c>
      <c r="C314" s="1" t="s">
        <v>7465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7466</v>
      </c>
      <c r="L314" s="1"/>
      <c r="M314" s="21">
        <f t="shared" si="4"/>
        <v>1</v>
      </c>
    </row>
    <row r="315" spans="1:13" ht="20.100000000000001" customHeight="1" x14ac:dyDescent="0.15">
      <c r="A315" s="1" t="s">
        <v>8</v>
      </c>
      <c r="B315" s="1" t="s">
        <v>7442</v>
      </c>
      <c r="C315" s="1" t="s">
        <v>7467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7468</v>
      </c>
      <c r="L315" s="1"/>
      <c r="M315" s="21">
        <f t="shared" si="4"/>
        <v>1</v>
      </c>
    </row>
    <row r="316" spans="1:13" ht="20.100000000000001" customHeight="1" x14ac:dyDescent="0.15">
      <c r="A316" s="1" t="s">
        <v>8</v>
      </c>
      <c r="B316" s="1" t="s">
        <v>7442</v>
      </c>
      <c r="C316" s="1" t="s">
        <v>7469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7470</v>
      </c>
      <c r="L316" s="1"/>
      <c r="M316" s="21">
        <f t="shared" si="4"/>
        <v>1</v>
      </c>
    </row>
    <row r="317" spans="1:13" ht="20.100000000000001" customHeight="1" x14ac:dyDescent="0.15">
      <c r="A317" s="1" t="s">
        <v>8</v>
      </c>
      <c r="B317" s="1" t="s">
        <v>7442</v>
      </c>
      <c r="C317" s="1" t="s">
        <v>7471</v>
      </c>
      <c r="D317" s="1" t="s">
        <v>849</v>
      </c>
      <c r="E317" s="1" t="s">
        <v>51</v>
      </c>
      <c r="F317" s="1" t="s">
        <v>26832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7472</v>
      </c>
      <c r="L317" s="1"/>
      <c r="M317" s="21">
        <f t="shared" si="4"/>
        <v>0</v>
      </c>
    </row>
    <row r="318" spans="1:13" ht="20.100000000000001" customHeight="1" x14ac:dyDescent="0.15">
      <c r="A318" s="1" t="s">
        <v>8</v>
      </c>
      <c r="B318" s="1" t="s">
        <v>7473</v>
      </c>
      <c r="C318" s="1" t="s">
        <v>7474</v>
      </c>
      <c r="D318" s="1" t="s">
        <v>78</v>
      </c>
      <c r="E318" s="1" t="s">
        <v>51</v>
      </c>
      <c r="F318" s="1" t="s">
        <v>179</v>
      </c>
      <c r="G318" s="1" t="s">
        <v>82</v>
      </c>
      <c r="H318" s="1" t="s">
        <v>446</v>
      </c>
      <c r="I318" s="1" t="s">
        <v>84</v>
      </c>
      <c r="J318" s="1" t="s">
        <v>96</v>
      </c>
      <c r="K318" s="1" t="s">
        <v>7475</v>
      </c>
      <c r="L318" s="1"/>
      <c r="M318" s="21">
        <f t="shared" si="4"/>
        <v>0</v>
      </c>
    </row>
    <row r="319" spans="1:13" ht="20.100000000000001" customHeight="1" x14ac:dyDescent="0.15">
      <c r="A319" s="1" t="s">
        <v>8</v>
      </c>
      <c r="B319" s="1" t="s">
        <v>7473</v>
      </c>
      <c r="C319" s="1" t="s">
        <v>7476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662</v>
      </c>
      <c r="J319" s="1" t="s">
        <v>663</v>
      </c>
      <c r="K319" s="1" t="s">
        <v>7477</v>
      </c>
      <c r="L319" s="1"/>
      <c r="M319" s="21">
        <f t="shared" si="4"/>
        <v>1</v>
      </c>
    </row>
    <row r="320" spans="1:13" ht="20.100000000000001" customHeight="1" x14ac:dyDescent="0.15">
      <c r="A320" s="1" t="s">
        <v>8</v>
      </c>
      <c r="B320" s="1" t="s">
        <v>7478</v>
      </c>
      <c r="C320" s="1" t="s">
        <v>7479</v>
      </c>
      <c r="D320" s="1" t="s">
        <v>50</v>
      </c>
      <c r="E320" s="1" t="s">
        <v>51</v>
      </c>
      <c r="F320" s="1" t="s">
        <v>81</v>
      </c>
      <c r="G320" s="1" t="s">
        <v>82</v>
      </c>
      <c r="H320" s="1" t="s">
        <v>83</v>
      </c>
      <c r="I320" s="1" t="s">
        <v>84</v>
      </c>
      <c r="J320" s="1" t="s">
        <v>85</v>
      </c>
      <c r="K320" s="1" t="s">
        <v>7480</v>
      </c>
      <c r="L320" s="1"/>
      <c r="M320" s="21">
        <f t="shared" si="4"/>
        <v>0</v>
      </c>
    </row>
    <row r="321" spans="1:13" ht="20.100000000000001" customHeight="1" x14ac:dyDescent="0.15">
      <c r="A321" s="1" t="s">
        <v>8</v>
      </c>
      <c r="B321" s="1" t="s">
        <v>7478</v>
      </c>
      <c r="C321" s="1" t="s">
        <v>7481</v>
      </c>
      <c r="D321" s="1" t="s">
        <v>78</v>
      </c>
      <c r="E321" s="1" t="s">
        <v>51</v>
      </c>
      <c r="F321" s="1" t="s">
        <v>179</v>
      </c>
      <c r="G321" s="1" t="s">
        <v>82</v>
      </c>
      <c r="H321" s="1" t="s">
        <v>83</v>
      </c>
      <c r="I321" s="1" t="s">
        <v>84</v>
      </c>
      <c r="J321" s="1" t="s">
        <v>85</v>
      </c>
      <c r="K321" s="1" t="s">
        <v>7482</v>
      </c>
      <c r="L321" s="1"/>
      <c r="M321" s="21">
        <f t="shared" si="4"/>
        <v>0</v>
      </c>
    </row>
    <row r="322" spans="1:13" ht="20.100000000000001" customHeight="1" x14ac:dyDescent="0.15">
      <c r="A322" s="1" t="s">
        <v>8</v>
      </c>
      <c r="B322" s="1" t="s">
        <v>7478</v>
      </c>
      <c r="C322" s="1" t="s">
        <v>7483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739</v>
      </c>
      <c r="I322" s="1" t="s">
        <v>54</v>
      </c>
      <c r="J322" s="1" t="s">
        <v>6858</v>
      </c>
      <c r="K322" s="1" t="s">
        <v>7484</v>
      </c>
      <c r="L322" s="1"/>
      <c r="M322" s="21">
        <f t="shared" si="4"/>
        <v>1</v>
      </c>
    </row>
    <row r="323" spans="1:13" ht="20.100000000000001" customHeight="1" x14ac:dyDescent="0.15">
      <c r="A323" s="1" t="s">
        <v>8</v>
      </c>
      <c r="B323" s="1" t="s">
        <v>7478</v>
      </c>
      <c r="C323" s="1" t="s">
        <v>7485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662</v>
      </c>
      <c r="J323" s="1" t="s">
        <v>663</v>
      </c>
      <c r="K323" s="1" t="s">
        <v>7486</v>
      </c>
      <c r="L323" s="1"/>
      <c r="M323" s="21">
        <f t="shared" si="4"/>
        <v>1</v>
      </c>
    </row>
    <row r="324" spans="1:13" ht="20.100000000000001" customHeight="1" x14ac:dyDescent="0.15">
      <c r="A324" s="1" t="s">
        <v>8</v>
      </c>
      <c r="B324" s="1" t="s">
        <v>7478</v>
      </c>
      <c r="C324" s="1" t="s">
        <v>7487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739</v>
      </c>
      <c r="I324" s="1" t="s">
        <v>54</v>
      </c>
      <c r="J324" s="1" t="s">
        <v>6858</v>
      </c>
      <c r="K324" s="1" t="s">
        <v>7488</v>
      </c>
      <c r="L324" s="1"/>
      <c r="M324" s="21">
        <f t="shared" si="4"/>
        <v>1</v>
      </c>
    </row>
    <row r="325" spans="1:13" ht="20.100000000000001" customHeight="1" x14ac:dyDescent="0.15">
      <c r="A325" s="1" t="s">
        <v>8</v>
      </c>
      <c r="B325" s="1" t="s">
        <v>7478</v>
      </c>
      <c r="C325" s="1" t="s">
        <v>7489</v>
      </c>
      <c r="D325" s="1" t="s">
        <v>78</v>
      </c>
      <c r="E325" s="1" t="s">
        <v>51</v>
      </c>
      <c r="F325" s="1" t="s">
        <v>179</v>
      </c>
      <c r="G325" s="1" t="s">
        <v>82</v>
      </c>
      <c r="H325" s="1" t="s">
        <v>83</v>
      </c>
      <c r="I325" s="1" t="s">
        <v>84</v>
      </c>
      <c r="J325" s="1" t="s">
        <v>85</v>
      </c>
      <c r="K325" s="1" t="s">
        <v>7490</v>
      </c>
      <c r="L325" s="1"/>
      <c r="M325" s="21">
        <f t="shared" si="4"/>
        <v>0</v>
      </c>
    </row>
    <row r="326" spans="1:13" ht="20.100000000000001" customHeight="1" x14ac:dyDescent="0.15">
      <c r="A326" s="1" t="s">
        <v>8</v>
      </c>
      <c r="B326" s="1" t="s">
        <v>7491</v>
      </c>
      <c r="C326" s="1" t="s">
        <v>7492</v>
      </c>
      <c r="D326" s="1" t="s">
        <v>50</v>
      </c>
      <c r="E326" s="1" t="s">
        <v>51</v>
      </c>
      <c r="F326" s="1" t="s">
        <v>51</v>
      </c>
      <c r="G326" s="1" t="s">
        <v>82</v>
      </c>
      <c r="H326" s="1" t="s">
        <v>207</v>
      </c>
      <c r="I326" s="1" t="s">
        <v>84</v>
      </c>
      <c r="J326" s="1" t="s">
        <v>448</v>
      </c>
      <c r="K326" s="1" t="s">
        <v>7493</v>
      </c>
      <c r="L326" s="1"/>
      <c r="M326" s="21">
        <f t="shared" si="4"/>
        <v>1</v>
      </c>
    </row>
    <row r="327" spans="1:13" ht="20.100000000000001" customHeight="1" x14ac:dyDescent="0.15">
      <c r="A327" s="1" t="s">
        <v>8</v>
      </c>
      <c r="B327" s="1" t="s">
        <v>7491</v>
      </c>
      <c r="C327" s="1" t="s">
        <v>7494</v>
      </c>
      <c r="D327" s="1" t="s">
        <v>50</v>
      </c>
      <c r="E327" s="1" t="s">
        <v>51</v>
      </c>
      <c r="F327" s="1" t="s">
        <v>51</v>
      </c>
      <c r="G327" s="1" t="s">
        <v>82</v>
      </c>
      <c r="H327" s="1" t="s">
        <v>207</v>
      </c>
      <c r="I327" s="1" t="s">
        <v>84</v>
      </c>
      <c r="J327" s="1" t="s">
        <v>448</v>
      </c>
      <c r="K327" s="1" t="s">
        <v>7495</v>
      </c>
      <c r="L327" s="1"/>
      <c r="M327" s="21">
        <f t="shared" si="4"/>
        <v>1</v>
      </c>
    </row>
    <row r="328" spans="1:13" ht="20.100000000000001" customHeight="1" x14ac:dyDescent="0.15">
      <c r="A328" s="1" t="s">
        <v>8</v>
      </c>
      <c r="B328" s="1" t="s">
        <v>7496</v>
      </c>
      <c r="C328" s="1" t="s">
        <v>7497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129</v>
      </c>
      <c r="I328" s="1" t="s">
        <v>84</v>
      </c>
      <c r="J328" s="1" t="s">
        <v>130</v>
      </c>
      <c r="K328" s="1" t="s">
        <v>7498</v>
      </c>
      <c r="L328" s="1"/>
      <c r="M328" s="21">
        <f t="shared" si="4"/>
        <v>1</v>
      </c>
    </row>
    <row r="329" spans="1:13" ht="20.100000000000001" customHeight="1" x14ac:dyDescent="0.15">
      <c r="A329" s="1" t="s">
        <v>8</v>
      </c>
      <c r="B329" s="1" t="s">
        <v>7496</v>
      </c>
      <c r="C329" s="1" t="s">
        <v>7499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53</v>
      </c>
      <c r="I329" s="1" t="s">
        <v>1141</v>
      </c>
      <c r="J329" s="1" t="s">
        <v>96</v>
      </c>
      <c r="K329" s="1" t="s">
        <v>7500</v>
      </c>
      <c r="L329" s="1"/>
      <c r="M329" s="21">
        <f t="shared" si="4"/>
        <v>1</v>
      </c>
    </row>
    <row r="330" spans="1:13" ht="20.100000000000001" customHeight="1" x14ac:dyDescent="0.15">
      <c r="A330" s="1" t="s">
        <v>8</v>
      </c>
      <c r="B330" s="1" t="s">
        <v>7496</v>
      </c>
      <c r="C330" s="1" t="s">
        <v>7501</v>
      </c>
      <c r="D330" s="1" t="s">
        <v>78</v>
      </c>
      <c r="E330" s="1" t="s">
        <v>51</v>
      </c>
      <c r="F330" s="1" t="s">
        <v>179</v>
      </c>
      <c r="G330" s="1" t="s">
        <v>82</v>
      </c>
      <c r="H330" s="1" t="s">
        <v>83</v>
      </c>
      <c r="I330" s="1" t="s">
        <v>84</v>
      </c>
      <c r="J330" s="1" t="s">
        <v>85</v>
      </c>
      <c r="K330" s="1" t="s">
        <v>7502</v>
      </c>
      <c r="L330" s="1"/>
      <c r="M330" s="21">
        <f t="shared" ref="M330:M386" si="5">IF(F330="○",1,0)</f>
        <v>0</v>
      </c>
    </row>
    <row r="331" spans="1:13" ht="20.100000000000001" customHeight="1" x14ac:dyDescent="0.15">
      <c r="A331" s="1" t="s">
        <v>8</v>
      </c>
      <c r="B331" s="1" t="s">
        <v>7496</v>
      </c>
      <c r="C331" s="1" t="s">
        <v>7503</v>
      </c>
      <c r="D331" s="1" t="s">
        <v>78</v>
      </c>
      <c r="E331" s="1" t="s">
        <v>51</v>
      </c>
      <c r="F331" s="1" t="s">
        <v>179</v>
      </c>
      <c r="G331" s="1" t="s">
        <v>82</v>
      </c>
      <c r="H331" s="1" t="s">
        <v>83</v>
      </c>
      <c r="I331" s="1" t="s">
        <v>84</v>
      </c>
      <c r="J331" s="1" t="s">
        <v>85</v>
      </c>
      <c r="K331" s="1" t="s">
        <v>7504</v>
      </c>
      <c r="L331" s="1"/>
      <c r="M331" s="21">
        <f t="shared" si="5"/>
        <v>0</v>
      </c>
    </row>
    <row r="332" spans="1:13" ht="20.100000000000001" customHeight="1" x14ac:dyDescent="0.15">
      <c r="A332" s="1" t="s">
        <v>8</v>
      </c>
      <c r="B332" s="1" t="s">
        <v>7505</v>
      </c>
      <c r="C332" s="1" t="s">
        <v>7506</v>
      </c>
      <c r="D332" s="1" t="s">
        <v>50</v>
      </c>
      <c r="E332" s="1" t="s">
        <v>51</v>
      </c>
      <c r="F332" s="1" t="s">
        <v>51</v>
      </c>
      <c r="G332" s="1" t="s">
        <v>82</v>
      </c>
      <c r="H332" s="1" t="s">
        <v>1135</v>
      </c>
      <c r="I332" s="1" t="s">
        <v>84</v>
      </c>
      <c r="J332" s="1" t="s">
        <v>1137</v>
      </c>
      <c r="K332" s="1" t="s">
        <v>7507</v>
      </c>
      <c r="L332" s="1"/>
      <c r="M332" s="21">
        <f t="shared" si="5"/>
        <v>1</v>
      </c>
    </row>
    <row r="333" spans="1:13" ht="20.100000000000001" customHeight="1" x14ac:dyDescent="0.15">
      <c r="A333" s="1" t="s">
        <v>8</v>
      </c>
      <c r="B333" s="1" t="s">
        <v>7505</v>
      </c>
      <c r="C333" s="1" t="s">
        <v>7508</v>
      </c>
      <c r="D333" s="1" t="s">
        <v>50</v>
      </c>
      <c r="E333" s="1" t="s">
        <v>51</v>
      </c>
      <c r="F333" s="1" t="s">
        <v>51</v>
      </c>
      <c r="G333" s="1" t="s">
        <v>82</v>
      </c>
      <c r="H333" s="1" t="s">
        <v>1135</v>
      </c>
      <c r="I333" s="1" t="s">
        <v>84</v>
      </c>
      <c r="J333" s="1" t="s">
        <v>1137</v>
      </c>
      <c r="K333" s="1" t="s">
        <v>7509</v>
      </c>
      <c r="L333" s="1"/>
      <c r="M333" s="21">
        <f t="shared" si="5"/>
        <v>1</v>
      </c>
    </row>
    <row r="334" spans="1:13" ht="20.100000000000001" customHeight="1" x14ac:dyDescent="0.15">
      <c r="A334" s="1" t="s">
        <v>8</v>
      </c>
      <c r="B334" s="1" t="s">
        <v>7505</v>
      </c>
      <c r="C334" s="1" t="s">
        <v>7510</v>
      </c>
      <c r="D334" s="1" t="s">
        <v>50</v>
      </c>
      <c r="E334" s="1" t="s">
        <v>51</v>
      </c>
      <c r="F334" s="1" t="s">
        <v>51</v>
      </c>
      <c r="G334" s="1" t="s">
        <v>82</v>
      </c>
      <c r="H334" s="1" t="s">
        <v>1135</v>
      </c>
      <c r="I334" s="1" t="s">
        <v>84</v>
      </c>
      <c r="J334" s="1" t="s">
        <v>1137</v>
      </c>
      <c r="K334" s="1" t="s">
        <v>7511</v>
      </c>
      <c r="L334" s="1"/>
      <c r="M334" s="21">
        <f t="shared" si="5"/>
        <v>1</v>
      </c>
    </row>
    <row r="335" spans="1:13" ht="20.100000000000001" customHeight="1" x14ac:dyDescent="0.15">
      <c r="A335" s="1" t="s">
        <v>8</v>
      </c>
      <c r="B335" s="1" t="s">
        <v>7505</v>
      </c>
      <c r="C335" s="1" t="s">
        <v>7512</v>
      </c>
      <c r="D335" s="1" t="s">
        <v>50</v>
      </c>
      <c r="E335" s="1" t="s">
        <v>51</v>
      </c>
      <c r="F335" s="1" t="s">
        <v>51</v>
      </c>
      <c r="G335" s="1" t="s">
        <v>82</v>
      </c>
      <c r="H335" s="1" t="s">
        <v>1135</v>
      </c>
      <c r="I335" s="1" t="s">
        <v>84</v>
      </c>
      <c r="J335" s="1" t="s">
        <v>1137</v>
      </c>
      <c r="K335" s="1" t="s">
        <v>7513</v>
      </c>
      <c r="L335" s="1"/>
      <c r="M335" s="21">
        <f t="shared" si="5"/>
        <v>1</v>
      </c>
    </row>
    <row r="336" spans="1:13" ht="20.100000000000001" customHeight="1" x14ac:dyDescent="0.15">
      <c r="A336" s="1" t="s">
        <v>8</v>
      </c>
      <c r="B336" s="1" t="s">
        <v>7505</v>
      </c>
      <c r="C336" s="1" t="s">
        <v>7514</v>
      </c>
      <c r="D336" s="1" t="s">
        <v>50</v>
      </c>
      <c r="E336" s="1" t="s">
        <v>51</v>
      </c>
      <c r="F336" s="1" t="s">
        <v>51</v>
      </c>
      <c r="G336" s="1" t="s">
        <v>82</v>
      </c>
      <c r="H336" s="1" t="s">
        <v>2140</v>
      </c>
      <c r="I336" s="1" t="s">
        <v>84</v>
      </c>
      <c r="J336" s="1" t="s">
        <v>2362</v>
      </c>
      <c r="K336" s="1" t="s">
        <v>7515</v>
      </c>
      <c r="L336" s="1"/>
      <c r="M336" s="21">
        <f t="shared" si="5"/>
        <v>1</v>
      </c>
    </row>
    <row r="337" spans="1:13" ht="20.100000000000001" customHeight="1" x14ac:dyDescent="0.15">
      <c r="A337" s="1" t="s">
        <v>8</v>
      </c>
      <c r="B337" s="1" t="s">
        <v>7505</v>
      </c>
      <c r="C337" s="1" t="s">
        <v>7516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2140</v>
      </c>
      <c r="I337" s="1" t="s">
        <v>84</v>
      </c>
      <c r="J337" s="1" t="s">
        <v>2362</v>
      </c>
      <c r="K337" s="1" t="s">
        <v>7517</v>
      </c>
      <c r="L337" s="1"/>
      <c r="M337" s="21">
        <f t="shared" si="5"/>
        <v>1</v>
      </c>
    </row>
    <row r="338" spans="1:13" ht="20.100000000000001" customHeight="1" x14ac:dyDescent="0.15">
      <c r="A338" s="1" t="s">
        <v>8</v>
      </c>
      <c r="B338" s="1" t="s">
        <v>7505</v>
      </c>
      <c r="C338" s="1" t="s">
        <v>7518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2140</v>
      </c>
      <c r="I338" s="1" t="s">
        <v>84</v>
      </c>
      <c r="J338" s="1" t="s">
        <v>2362</v>
      </c>
      <c r="K338" s="1" t="s">
        <v>7519</v>
      </c>
      <c r="L338" s="1"/>
      <c r="M338" s="21">
        <f t="shared" si="5"/>
        <v>1</v>
      </c>
    </row>
    <row r="339" spans="1:13" ht="20.100000000000001" customHeight="1" x14ac:dyDescent="0.15">
      <c r="A339" s="1" t="s">
        <v>8</v>
      </c>
      <c r="B339" s="1" t="s">
        <v>7505</v>
      </c>
      <c r="C339" s="1" t="s">
        <v>7520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2140</v>
      </c>
      <c r="I339" s="1" t="s">
        <v>84</v>
      </c>
      <c r="J339" s="1" t="s">
        <v>2362</v>
      </c>
      <c r="K339" s="1" t="s">
        <v>7521</v>
      </c>
      <c r="L339" s="1"/>
      <c r="M339" s="21">
        <f t="shared" si="5"/>
        <v>1</v>
      </c>
    </row>
    <row r="340" spans="1:13" ht="20.100000000000001" customHeight="1" x14ac:dyDescent="0.15">
      <c r="A340" s="1" t="s">
        <v>8</v>
      </c>
      <c r="B340" s="1" t="s">
        <v>7505</v>
      </c>
      <c r="C340" s="1" t="s">
        <v>7522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2140</v>
      </c>
      <c r="I340" s="1" t="s">
        <v>84</v>
      </c>
      <c r="J340" s="1" t="s">
        <v>2362</v>
      </c>
      <c r="K340" s="1" t="s">
        <v>7523</v>
      </c>
      <c r="L340" s="1"/>
      <c r="M340" s="21">
        <f t="shared" si="5"/>
        <v>1</v>
      </c>
    </row>
    <row r="341" spans="1:13" ht="20.100000000000001" customHeight="1" x14ac:dyDescent="0.15">
      <c r="A341" s="1" t="s">
        <v>8</v>
      </c>
      <c r="B341" s="1" t="s">
        <v>7505</v>
      </c>
      <c r="C341" s="1" t="s">
        <v>7524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739</v>
      </c>
      <c r="I341" s="1" t="s">
        <v>54</v>
      </c>
      <c r="J341" s="1" t="s">
        <v>6858</v>
      </c>
      <c r="K341" s="1" t="s">
        <v>7525</v>
      </c>
      <c r="L341" s="1"/>
      <c r="M341" s="21">
        <f t="shared" si="5"/>
        <v>1</v>
      </c>
    </row>
    <row r="342" spans="1:13" ht="20.100000000000001" customHeight="1" x14ac:dyDescent="0.15">
      <c r="A342" s="1" t="s">
        <v>8</v>
      </c>
      <c r="B342" s="1" t="s">
        <v>7505</v>
      </c>
      <c r="C342" s="1" t="s">
        <v>7526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739</v>
      </c>
      <c r="I342" s="1" t="s">
        <v>54</v>
      </c>
      <c r="J342" s="1" t="s">
        <v>6858</v>
      </c>
      <c r="K342" s="1" t="s">
        <v>7527</v>
      </c>
      <c r="L342" s="1"/>
      <c r="M342" s="21">
        <f t="shared" si="5"/>
        <v>1</v>
      </c>
    </row>
    <row r="343" spans="1:13" ht="20.100000000000001" customHeight="1" x14ac:dyDescent="0.15">
      <c r="A343" s="1" t="s">
        <v>8</v>
      </c>
      <c r="B343" s="1" t="s">
        <v>7505</v>
      </c>
      <c r="C343" s="1" t="s">
        <v>7528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739</v>
      </c>
      <c r="I343" s="1" t="s">
        <v>54</v>
      </c>
      <c r="J343" s="1" t="s">
        <v>6858</v>
      </c>
      <c r="K343" s="1" t="s">
        <v>7529</v>
      </c>
      <c r="L343" s="1"/>
      <c r="M343" s="21">
        <f t="shared" si="5"/>
        <v>1</v>
      </c>
    </row>
    <row r="344" spans="1:13" ht="20.100000000000001" customHeight="1" x14ac:dyDescent="0.15">
      <c r="A344" s="1" t="s">
        <v>8</v>
      </c>
      <c r="B344" s="1" t="s">
        <v>7505</v>
      </c>
      <c r="C344" s="1" t="s">
        <v>7530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739</v>
      </c>
      <c r="I344" s="1" t="s">
        <v>54</v>
      </c>
      <c r="J344" s="1" t="s">
        <v>6858</v>
      </c>
      <c r="K344" s="1" t="s">
        <v>7531</v>
      </c>
      <c r="L344" s="1"/>
      <c r="M344" s="21">
        <f t="shared" si="5"/>
        <v>1</v>
      </c>
    </row>
    <row r="345" spans="1:13" ht="20.100000000000001" customHeight="1" x14ac:dyDescent="0.15">
      <c r="A345" s="1" t="s">
        <v>8</v>
      </c>
      <c r="B345" s="1" t="s">
        <v>7505</v>
      </c>
      <c r="C345" s="1" t="s">
        <v>7532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739</v>
      </c>
      <c r="I345" s="1" t="s">
        <v>54</v>
      </c>
      <c r="J345" s="1" t="s">
        <v>6858</v>
      </c>
      <c r="K345" s="1" t="s">
        <v>7533</v>
      </c>
      <c r="L345" s="1"/>
      <c r="M345" s="21">
        <f t="shared" si="5"/>
        <v>1</v>
      </c>
    </row>
    <row r="346" spans="1:13" ht="20.100000000000001" customHeight="1" x14ac:dyDescent="0.15">
      <c r="A346" s="1" t="s">
        <v>8</v>
      </c>
      <c r="B346" s="1" t="s">
        <v>7505</v>
      </c>
      <c r="C346" s="1" t="s">
        <v>7534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739</v>
      </c>
      <c r="I346" s="1" t="s">
        <v>54</v>
      </c>
      <c r="J346" s="1" t="s">
        <v>6858</v>
      </c>
      <c r="K346" s="1" t="s">
        <v>7535</v>
      </c>
      <c r="L346" s="1"/>
      <c r="M346" s="21">
        <f t="shared" si="5"/>
        <v>1</v>
      </c>
    </row>
    <row r="347" spans="1:13" ht="20.100000000000001" customHeight="1" x14ac:dyDescent="0.15">
      <c r="A347" s="1" t="s">
        <v>8</v>
      </c>
      <c r="B347" s="1" t="s">
        <v>7505</v>
      </c>
      <c r="C347" s="1" t="s">
        <v>7536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739</v>
      </c>
      <c r="I347" s="1" t="s">
        <v>54</v>
      </c>
      <c r="J347" s="1" t="s">
        <v>6858</v>
      </c>
      <c r="K347" s="1" t="s">
        <v>7537</v>
      </c>
      <c r="L347" s="1"/>
      <c r="M347" s="21">
        <f t="shared" si="5"/>
        <v>1</v>
      </c>
    </row>
    <row r="348" spans="1:13" ht="20.100000000000001" customHeight="1" x14ac:dyDescent="0.15">
      <c r="A348" s="1" t="s">
        <v>8</v>
      </c>
      <c r="B348" s="1" t="s">
        <v>7505</v>
      </c>
      <c r="C348" s="1" t="s">
        <v>7538</v>
      </c>
      <c r="D348" s="1" t="s">
        <v>78</v>
      </c>
      <c r="E348" s="1" t="s">
        <v>51</v>
      </c>
      <c r="F348" s="1" t="s">
        <v>179</v>
      </c>
      <c r="G348" s="1" t="s">
        <v>82</v>
      </c>
      <c r="H348" s="1" t="s">
        <v>1135</v>
      </c>
      <c r="I348" s="1" t="s">
        <v>84</v>
      </c>
      <c r="J348" s="1" t="s">
        <v>1137</v>
      </c>
      <c r="K348" s="1" t="s">
        <v>7539</v>
      </c>
      <c r="L348" s="1"/>
      <c r="M348" s="21">
        <f t="shared" si="5"/>
        <v>0</v>
      </c>
    </row>
    <row r="349" spans="1:13" ht="20.100000000000001" customHeight="1" x14ac:dyDescent="0.15">
      <c r="A349" s="1" t="s">
        <v>8</v>
      </c>
      <c r="B349" s="1" t="s">
        <v>7505</v>
      </c>
      <c r="C349" s="1" t="s">
        <v>7540</v>
      </c>
      <c r="D349" s="1" t="s">
        <v>78</v>
      </c>
      <c r="E349" s="1" t="s">
        <v>51</v>
      </c>
      <c r="F349" s="1" t="s">
        <v>51</v>
      </c>
      <c r="G349" s="1" t="s">
        <v>82</v>
      </c>
      <c r="H349" s="1" t="s">
        <v>2140</v>
      </c>
      <c r="I349" s="1" t="s">
        <v>84</v>
      </c>
      <c r="J349" s="1" t="s">
        <v>2362</v>
      </c>
      <c r="K349" s="1" t="s">
        <v>7541</v>
      </c>
      <c r="L349" s="1"/>
      <c r="M349" s="21">
        <f t="shared" si="5"/>
        <v>1</v>
      </c>
    </row>
    <row r="350" spans="1:13" ht="20.100000000000001" customHeight="1" x14ac:dyDescent="0.15">
      <c r="A350" s="1" t="s">
        <v>8</v>
      </c>
      <c r="B350" s="1" t="s">
        <v>7505</v>
      </c>
      <c r="C350" s="1" t="s">
        <v>7542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2140</v>
      </c>
      <c r="I350" s="1" t="s">
        <v>84</v>
      </c>
      <c r="J350" s="1" t="s">
        <v>2362</v>
      </c>
      <c r="K350" s="1" t="s">
        <v>7543</v>
      </c>
      <c r="L350" s="1"/>
      <c r="M350" s="21">
        <f t="shared" si="5"/>
        <v>1</v>
      </c>
    </row>
    <row r="351" spans="1:13" ht="20.100000000000001" customHeight="1" x14ac:dyDescent="0.15">
      <c r="A351" s="1" t="s">
        <v>8</v>
      </c>
      <c r="B351" s="1" t="s">
        <v>7505</v>
      </c>
      <c r="C351" s="1" t="s">
        <v>7544</v>
      </c>
      <c r="D351" s="1" t="s">
        <v>78</v>
      </c>
      <c r="E351" s="1" t="s">
        <v>51</v>
      </c>
      <c r="F351" s="1" t="s">
        <v>51</v>
      </c>
      <c r="G351" s="1" t="s">
        <v>82</v>
      </c>
      <c r="H351" s="1" t="s">
        <v>2140</v>
      </c>
      <c r="I351" s="1" t="s">
        <v>84</v>
      </c>
      <c r="J351" s="1" t="s">
        <v>2362</v>
      </c>
      <c r="K351" s="1" t="s">
        <v>7545</v>
      </c>
      <c r="L351" s="1"/>
      <c r="M351" s="21">
        <f t="shared" si="5"/>
        <v>1</v>
      </c>
    </row>
    <row r="352" spans="1:13" ht="20.100000000000001" customHeight="1" x14ac:dyDescent="0.15">
      <c r="A352" s="1" t="s">
        <v>8</v>
      </c>
      <c r="B352" s="1" t="s">
        <v>7505</v>
      </c>
      <c r="C352" s="1" t="s">
        <v>7546</v>
      </c>
      <c r="D352" s="1" t="s">
        <v>78</v>
      </c>
      <c r="E352" s="1" t="s">
        <v>51</v>
      </c>
      <c r="F352" s="1" t="s">
        <v>51</v>
      </c>
      <c r="G352" s="1" t="s">
        <v>82</v>
      </c>
      <c r="H352" s="1" t="s">
        <v>2140</v>
      </c>
      <c r="I352" s="1" t="s">
        <v>84</v>
      </c>
      <c r="J352" s="1" t="s">
        <v>2362</v>
      </c>
      <c r="K352" s="1" t="s">
        <v>7547</v>
      </c>
      <c r="L352" s="1"/>
      <c r="M352" s="21">
        <f t="shared" si="5"/>
        <v>1</v>
      </c>
    </row>
    <row r="353" spans="1:14" ht="20.100000000000001" customHeight="1" x14ac:dyDescent="0.15">
      <c r="A353" s="1" t="s">
        <v>8</v>
      </c>
      <c r="B353" s="1" t="s">
        <v>7505</v>
      </c>
      <c r="C353" s="1" t="s">
        <v>7548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2140</v>
      </c>
      <c r="I353" s="1" t="s">
        <v>84</v>
      </c>
      <c r="J353" s="1" t="s">
        <v>2362</v>
      </c>
      <c r="K353" s="1" t="s">
        <v>7549</v>
      </c>
      <c r="L353" s="1"/>
      <c r="M353" s="21">
        <f t="shared" si="5"/>
        <v>1</v>
      </c>
    </row>
    <row r="354" spans="1:14" ht="20.100000000000001" customHeight="1" x14ac:dyDescent="0.15">
      <c r="A354" s="1" t="s">
        <v>8</v>
      </c>
      <c r="B354" s="1" t="s">
        <v>7505</v>
      </c>
      <c r="C354" s="1" t="s">
        <v>7550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2140</v>
      </c>
      <c r="I354" s="1" t="s">
        <v>84</v>
      </c>
      <c r="J354" s="1" t="s">
        <v>2362</v>
      </c>
      <c r="K354" s="1" t="s">
        <v>7551</v>
      </c>
      <c r="L354" s="1"/>
      <c r="M354" s="21">
        <f t="shared" si="5"/>
        <v>1</v>
      </c>
    </row>
    <row r="355" spans="1:14" ht="20.100000000000001" customHeight="1" x14ac:dyDescent="0.15">
      <c r="A355" s="1" t="s">
        <v>8</v>
      </c>
      <c r="B355" s="1" t="s">
        <v>7505</v>
      </c>
      <c r="C355" s="1" t="s">
        <v>7552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739</v>
      </c>
      <c r="I355" s="1" t="s">
        <v>54</v>
      </c>
      <c r="J355" s="1" t="s">
        <v>6858</v>
      </c>
      <c r="K355" s="1" t="s">
        <v>7553</v>
      </c>
      <c r="L355" s="1"/>
      <c r="M355" s="21">
        <f t="shared" si="5"/>
        <v>1</v>
      </c>
    </row>
    <row r="356" spans="1:14" ht="20.100000000000001" customHeight="1" x14ac:dyDescent="0.15">
      <c r="A356" s="1" t="s">
        <v>8</v>
      </c>
      <c r="B356" s="1" t="s">
        <v>7505</v>
      </c>
      <c r="C356" s="1" t="s">
        <v>7554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739</v>
      </c>
      <c r="I356" s="1" t="s">
        <v>54</v>
      </c>
      <c r="J356" s="1" t="s">
        <v>6858</v>
      </c>
      <c r="K356" s="1" t="s">
        <v>7555</v>
      </c>
      <c r="L356" s="1"/>
      <c r="M356" s="21">
        <f t="shared" si="5"/>
        <v>1</v>
      </c>
    </row>
    <row r="357" spans="1:14" ht="20.100000000000001" customHeight="1" x14ac:dyDescent="0.15">
      <c r="A357" s="1" t="s">
        <v>8</v>
      </c>
      <c r="B357" s="1" t="s">
        <v>7505</v>
      </c>
      <c r="C357" s="1" t="s">
        <v>7556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739</v>
      </c>
      <c r="I357" s="1" t="s">
        <v>54</v>
      </c>
      <c r="J357" s="1" t="s">
        <v>6858</v>
      </c>
      <c r="K357" s="1" t="s">
        <v>7557</v>
      </c>
      <c r="L357" s="1"/>
      <c r="M357" s="21">
        <f t="shared" si="5"/>
        <v>1</v>
      </c>
    </row>
    <row r="358" spans="1:14" ht="20.100000000000001" customHeight="1" x14ac:dyDescent="0.15">
      <c r="A358" s="1" t="s">
        <v>8</v>
      </c>
      <c r="B358" s="1" t="s">
        <v>7505</v>
      </c>
      <c r="C358" s="1" t="s">
        <v>7558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739</v>
      </c>
      <c r="I358" s="1" t="s">
        <v>54</v>
      </c>
      <c r="J358" s="1" t="s">
        <v>6858</v>
      </c>
      <c r="K358" s="1" t="s">
        <v>7559</v>
      </c>
      <c r="L358" s="1"/>
      <c r="M358" s="21">
        <f t="shared" si="5"/>
        <v>1</v>
      </c>
    </row>
    <row r="359" spans="1:14" ht="20.100000000000001" customHeight="1" x14ac:dyDescent="0.15">
      <c r="A359" s="1" t="s">
        <v>8</v>
      </c>
      <c r="B359" s="1" t="s">
        <v>7505</v>
      </c>
      <c r="C359" s="1" t="s">
        <v>7560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54</v>
      </c>
      <c r="J359" s="1" t="s">
        <v>6858</v>
      </c>
      <c r="K359" s="1" t="s">
        <v>7561</v>
      </c>
      <c r="L359" s="1"/>
      <c r="M359" s="21">
        <f t="shared" si="5"/>
        <v>1</v>
      </c>
    </row>
    <row r="360" spans="1:14" ht="39.950000000000003" customHeight="1" x14ac:dyDescent="0.15">
      <c r="A360" s="120" t="s">
        <v>27129</v>
      </c>
      <c r="B360" s="120" t="s">
        <v>27130</v>
      </c>
      <c r="C360" s="51" t="s">
        <v>7562</v>
      </c>
      <c r="D360" s="51" t="s">
        <v>78</v>
      </c>
      <c r="E360" s="51" t="s">
        <v>51</v>
      </c>
      <c r="F360" s="51" t="s">
        <v>51</v>
      </c>
      <c r="G360" s="51" t="s">
        <v>52</v>
      </c>
      <c r="H360" s="51" t="s">
        <v>739</v>
      </c>
      <c r="I360" s="51" t="s">
        <v>54</v>
      </c>
      <c r="J360" s="51" t="s">
        <v>6858</v>
      </c>
      <c r="K360" s="51" t="s">
        <v>7563</v>
      </c>
      <c r="L360" s="121" t="s">
        <v>26942</v>
      </c>
      <c r="M360" s="123">
        <f t="shared" si="5"/>
        <v>1</v>
      </c>
      <c r="N360" s="123"/>
    </row>
    <row r="361" spans="1:14" ht="20.100000000000001" customHeight="1" x14ac:dyDescent="0.15">
      <c r="A361" s="1" t="s">
        <v>8</v>
      </c>
      <c r="B361" s="1" t="s">
        <v>7505</v>
      </c>
      <c r="C361" s="1" t="s">
        <v>7564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54</v>
      </c>
      <c r="J361" s="1" t="s">
        <v>6858</v>
      </c>
      <c r="K361" s="1" t="s">
        <v>7565</v>
      </c>
      <c r="L361" s="1"/>
      <c r="M361" s="21">
        <f t="shared" si="5"/>
        <v>1</v>
      </c>
    </row>
    <row r="362" spans="1:14" ht="20.100000000000001" customHeight="1" x14ac:dyDescent="0.15">
      <c r="A362" s="1" t="s">
        <v>8</v>
      </c>
      <c r="B362" s="1" t="s">
        <v>7505</v>
      </c>
      <c r="C362" s="1" t="s">
        <v>7566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739</v>
      </c>
      <c r="I362" s="1" t="s">
        <v>54</v>
      </c>
      <c r="J362" s="1" t="s">
        <v>6858</v>
      </c>
      <c r="K362" s="1" t="s">
        <v>7567</v>
      </c>
      <c r="L362" s="1"/>
      <c r="M362" s="21">
        <f t="shared" si="5"/>
        <v>1</v>
      </c>
    </row>
    <row r="363" spans="1:14" ht="20.100000000000001" customHeight="1" x14ac:dyDescent="0.15">
      <c r="A363" s="1" t="s">
        <v>8</v>
      </c>
      <c r="B363" s="1" t="s">
        <v>7505</v>
      </c>
      <c r="C363" s="1" t="s">
        <v>7568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54</v>
      </c>
      <c r="J363" s="1" t="s">
        <v>6858</v>
      </c>
      <c r="K363" s="1" t="s">
        <v>7569</v>
      </c>
      <c r="L363" s="1"/>
      <c r="M363" s="21">
        <f t="shared" si="5"/>
        <v>1</v>
      </c>
    </row>
    <row r="364" spans="1:14" ht="20.100000000000001" customHeight="1" x14ac:dyDescent="0.15">
      <c r="A364" s="1" t="s">
        <v>8</v>
      </c>
      <c r="B364" s="1" t="s">
        <v>7505</v>
      </c>
      <c r="C364" s="1" t="s">
        <v>7570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54</v>
      </c>
      <c r="J364" s="1" t="s">
        <v>6858</v>
      </c>
      <c r="K364" s="1" t="s">
        <v>7571</v>
      </c>
      <c r="L364" s="1"/>
      <c r="M364" s="21">
        <f t="shared" si="5"/>
        <v>1</v>
      </c>
    </row>
    <row r="365" spans="1:14" ht="20.100000000000001" customHeight="1" x14ac:dyDescent="0.15">
      <c r="A365" s="1" t="s">
        <v>8</v>
      </c>
      <c r="B365" s="1" t="s">
        <v>7505</v>
      </c>
      <c r="C365" s="1" t="s">
        <v>7572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54</v>
      </c>
      <c r="J365" s="1" t="s">
        <v>6858</v>
      </c>
      <c r="K365" s="1" t="s">
        <v>7573</v>
      </c>
      <c r="L365" s="1"/>
      <c r="M365" s="21">
        <f t="shared" si="5"/>
        <v>1</v>
      </c>
    </row>
    <row r="366" spans="1:14" ht="20.100000000000001" customHeight="1" x14ac:dyDescent="0.15">
      <c r="A366" s="1" t="s">
        <v>8</v>
      </c>
      <c r="B366" s="1" t="s">
        <v>7574</v>
      </c>
      <c r="C366" s="1" t="s">
        <v>7575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54</v>
      </c>
      <c r="J366" s="1" t="s">
        <v>6858</v>
      </c>
      <c r="K366" s="1" t="s">
        <v>7576</v>
      </c>
      <c r="L366" s="1"/>
      <c r="M366" s="21">
        <f t="shared" si="5"/>
        <v>1</v>
      </c>
    </row>
    <row r="367" spans="1:14" ht="20.100000000000001" customHeight="1" x14ac:dyDescent="0.15">
      <c r="A367" s="1" t="s">
        <v>8</v>
      </c>
      <c r="B367" s="1" t="s">
        <v>7574</v>
      </c>
      <c r="C367" s="1" t="s">
        <v>7577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54</v>
      </c>
      <c r="J367" s="1" t="s">
        <v>6858</v>
      </c>
      <c r="K367" s="1" t="s">
        <v>7578</v>
      </c>
      <c r="L367" s="1"/>
      <c r="M367" s="21">
        <f t="shared" si="5"/>
        <v>1</v>
      </c>
    </row>
    <row r="368" spans="1:14" ht="20.100000000000001" customHeight="1" x14ac:dyDescent="0.15">
      <c r="A368" s="1" t="s">
        <v>8</v>
      </c>
      <c r="B368" s="1" t="s">
        <v>7574</v>
      </c>
      <c r="C368" s="1" t="s">
        <v>7579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54</v>
      </c>
      <c r="J368" s="1" t="s">
        <v>6858</v>
      </c>
      <c r="K368" s="1" t="s">
        <v>7580</v>
      </c>
      <c r="L368" s="1"/>
      <c r="M368" s="21">
        <f t="shared" si="5"/>
        <v>1</v>
      </c>
    </row>
    <row r="369" spans="1:14" ht="20.100000000000001" customHeight="1" x14ac:dyDescent="0.15">
      <c r="A369" s="1" t="s">
        <v>8</v>
      </c>
      <c r="B369" s="1" t="s">
        <v>7581</v>
      </c>
      <c r="C369" s="1" t="s">
        <v>7582</v>
      </c>
      <c r="D369" s="1" t="s">
        <v>50</v>
      </c>
      <c r="E369" s="1" t="s">
        <v>51</v>
      </c>
      <c r="F369" s="1" t="s">
        <v>51</v>
      </c>
      <c r="G369" s="1" t="s">
        <v>82</v>
      </c>
      <c r="H369" s="1" t="s">
        <v>212</v>
      </c>
      <c r="I369" s="1" t="s">
        <v>84</v>
      </c>
      <c r="J369" s="1" t="s">
        <v>1137</v>
      </c>
      <c r="K369" s="1" t="s">
        <v>7583</v>
      </c>
      <c r="L369" s="1"/>
      <c r="M369" s="21">
        <f t="shared" si="5"/>
        <v>1</v>
      </c>
    </row>
    <row r="370" spans="1:14" ht="20.100000000000001" customHeight="1" x14ac:dyDescent="0.15">
      <c r="A370" s="1" t="s">
        <v>8</v>
      </c>
      <c r="B370" s="1" t="s">
        <v>7581</v>
      </c>
      <c r="C370" s="1" t="s">
        <v>7584</v>
      </c>
      <c r="D370" s="1" t="s">
        <v>50</v>
      </c>
      <c r="E370" s="1" t="s">
        <v>51</v>
      </c>
      <c r="F370" s="1" t="s">
        <v>51</v>
      </c>
      <c r="G370" s="1" t="s">
        <v>82</v>
      </c>
      <c r="H370" s="1" t="s">
        <v>212</v>
      </c>
      <c r="I370" s="1" t="s">
        <v>84</v>
      </c>
      <c r="J370" s="1" t="s">
        <v>1137</v>
      </c>
      <c r="K370" s="1" t="s">
        <v>7585</v>
      </c>
      <c r="L370" s="1"/>
      <c r="M370" s="21">
        <f t="shared" si="5"/>
        <v>1</v>
      </c>
    </row>
    <row r="371" spans="1:14" ht="20.100000000000001" customHeight="1" x14ac:dyDescent="0.15">
      <c r="A371" s="1" t="s">
        <v>8</v>
      </c>
      <c r="B371" s="1" t="s">
        <v>7581</v>
      </c>
      <c r="C371" s="1" t="s">
        <v>7586</v>
      </c>
      <c r="D371" s="1" t="s">
        <v>50</v>
      </c>
      <c r="E371" s="1" t="s">
        <v>51</v>
      </c>
      <c r="F371" s="1" t="s">
        <v>81</v>
      </c>
      <c r="G371" s="1" t="s">
        <v>82</v>
      </c>
      <c r="H371" s="1" t="s">
        <v>446</v>
      </c>
      <c r="I371" s="1" t="s">
        <v>84</v>
      </c>
      <c r="J371" s="1" t="s">
        <v>96</v>
      </c>
      <c r="K371" s="1" t="s">
        <v>7587</v>
      </c>
      <c r="L371" s="1"/>
      <c r="M371" s="21">
        <f t="shared" si="5"/>
        <v>0</v>
      </c>
    </row>
    <row r="372" spans="1:14" ht="20.100000000000001" customHeight="1" x14ac:dyDescent="0.15">
      <c r="A372" s="1" t="s">
        <v>8</v>
      </c>
      <c r="B372" s="1" t="s">
        <v>7581</v>
      </c>
      <c r="C372" s="1" t="s">
        <v>7588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121</v>
      </c>
      <c r="I372" s="1" t="s">
        <v>662</v>
      </c>
      <c r="J372" s="1" t="s">
        <v>663</v>
      </c>
      <c r="K372" s="1" t="s">
        <v>7589</v>
      </c>
      <c r="L372" s="1"/>
      <c r="M372" s="21">
        <f t="shared" si="5"/>
        <v>1</v>
      </c>
    </row>
    <row r="373" spans="1:14" ht="20.100000000000001" customHeight="1" x14ac:dyDescent="0.15">
      <c r="A373" s="1" t="s">
        <v>8</v>
      </c>
      <c r="B373" s="1" t="s">
        <v>7581</v>
      </c>
      <c r="C373" s="1" t="s">
        <v>7590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662</v>
      </c>
      <c r="J373" s="1" t="s">
        <v>663</v>
      </c>
      <c r="K373" s="1" t="s">
        <v>7591</v>
      </c>
      <c r="L373" s="1"/>
      <c r="M373" s="21">
        <f t="shared" si="5"/>
        <v>1</v>
      </c>
    </row>
    <row r="374" spans="1:14" ht="20.100000000000001" customHeight="1" x14ac:dyDescent="0.15">
      <c r="A374" s="1" t="s">
        <v>8</v>
      </c>
      <c r="B374" s="1" t="s">
        <v>7581</v>
      </c>
      <c r="C374" s="1" t="s">
        <v>7592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662</v>
      </c>
      <c r="J374" s="1" t="s">
        <v>663</v>
      </c>
      <c r="K374" s="1" t="s">
        <v>7593</v>
      </c>
      <c r="L374" s="1"/>
      <c r="M374" s="21">
        <f t="shared" si="5"/>
        <v>1</v>
      </c>
    </row>
    <row r="375" spans="1:14" ht="20.100000000000001" customHeight="1" x14ac:dyDescent="0.15">
      <c r="A375" s="1" t="s">
        <v>8</v>
      </c>
      <c r="B375" s="1" t="s">
        <v>7581</v>
      </c>
      <c r="C375" s="1" t="s">
        <v>7594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662</v>
      </c>
      <c r="J375" s="1" t="s">
        <v>663</v>
      </c>
      <c r="K375" s="1" t="s">
        <v>7595</v>
      </c>
      <c r="L375" s="1"/>
      <c r="M375" s="21">
        <f t="shared" si="5"/>
        <v>1</v>
      </c>
    </row>
    <row r="376" spans="1:14" ht="20.100000000000001" customHeight="1" x14ac:dyDescent="0.15">
      <c r="A376" s="1" t="s">
        <v>8</v>
      </c>
      <c r="B376" s="1" t="s">
        <v>7581</v>
      </c>
      <c r="C376" s="1" t="s">
        <v>7596</v>
      </c>
      <c r="D376" s="1" t="s">
        <v>78</v>
      </c>
      <c r="E376" s="1" t="s">
        <v>51</v>
      </c>
      <c r="F376" s="1" t="s">
        <v>179</v>
      </c>
      <c r="G376" s="1" t="s">
        <v>82</v>
      </c>
      <c r="H376" s="1" t="s">
        <v>212</v>
      </c>
      <c r="I376" s="1" t="s">
        <v>84</v>
      </c>
      <c r="J376" s="1" t="s">
        <v>1137</v>
      </c>
      <c r="K376" s="1" t="s">
        <v>7597</v>
      </c>
      <c r="L376" s="1"/>
      <c r="M376" s="21">
        <f t="shared" si="5"/>
        <v>0</v>
      </c>
    </row>
    <row r="377" spans="1:14" ht="20.100000000000001" customHeight="1" x14ac:dyDescent="0.15">
      <c r="A377" s="1" t="s">
        <v>8</v>
      </c>
      <c r="B377" s="1" t="s">
        <v>7581</v>
      </c>
      <c r="C377" s="1" t="s">
        <v>7598</v>
      </c>
      <c r="D377" s="1" t="s">
        <v>78</v>
      </c>
      <c r="E377" s="1" t="s">
        <v>51</v>
      </c>
      <c r="F377" s="1" t="s">
        <v>179</v>
      </c>
      <c r="G377" s="1" t="s">
        <v>82</v>
      </c>
      <c r="H377" s="1" t="s">
        <v>212</v>
      </c>
      <c r="I377" s="1" t="s">
        <v>84</v>
      </c>
      <c r="J377" s="1" t="s">
        <v>1137</v>
      </c>
      <c r="K377" s="1" t="s">
        <v>7599</v>
      </c>
      <c r="L377" s="1"/>
      <c r="M377" s="21">
        <f t="shared" si="5"/>
        <v>0</v>
      </c>
    </row>
    <row r="378" spans="1:14" ht="20.100000000000001" customHeight="1" x14ac:dyDescent="0.15">
      <c r="A378" s="1" t="s">
        <v>8</v>
      </c>
      <c r="B378" s="1" t="s">
        <v>7581</v>
      </c>
      <c r="C378" s="1" t="s">
        <v>7600</v>
      </c>
      <c r="D378" s="1" t="s">
        <v>78</v>
      </c>
      <c r="E378" s="1" t="s">
        <v>51</v>
      </c>
      <c r="F378" s="1" t="s">
        <v>179</v>
      </c>
      <c r="G378" s="1" t="s">
        <v>82</v>
      </c>
      <c r="H378" s="1" t="s">
        <v>212</v>
      </c>
      <c r="I378" s="1" t="s">
        <v>84</v>
      </c>
      <c r="J378" s="1" t="s">
        <v>1137</v>
      </c>
      <c r="K378" s="1" t="s">
        <v>7601</v>
      </c>
      <c r="L378" s="1"/>
      <c r="M378" s="21">
        <f t="shared" si="5"/>
        <v>0</v>
      </c>
    </row>
    <row r="379" spans="1:14" ht="20.100000000000001" customHeight="1" x14ac:dyDescent="0.15">
      <c r="A379" s="1" t="s">
        <v>8</v>
      </c>
      <c r="B379" s="1" t="s">
        <v>7581</v>
      </c>
      <c r="C379" s="1" t="s">
        <v>7602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446</v>
      </c>
      <c r="I379" s="1" t="s">
        <v>84</v>
      </c>
      <c r="J379" s="1" t="s">
        <v>96</v>
      </c>
      <c r="K379" s="1" t="s">
        <v>7603</v>
      </c>
      <c r="L379" s="1"/>
      <c r="M379" s="21">
        <f t="shared" si="5"/>
        <v>0</v>
      </c>
    </row>
    <row r="380" spans="1:14" ht="39.950000000000003" customHeight="1" x14ac:dyDescent="0.15">
      <c r="A380" s="120" t="s">
        <v>27127</v>
      </c>
      <c r="B380" s="120" t="s">
        <v>27128</v>
      </c>
      <c r="C380" s="51" t="s">
        <v>7604</v>
      </c>
      <c r="D380" s="51" t="s">
        <v>78</v>
      </c>
      <c r="E380" s="51" t="s">
        <v>51</v>
      </c>
      <c r="F380" s="51" t="s">
        <v>179</v>
      </c>
      <c r="G380" s="51" t="s">
        <v>82</v>
      </c>
      <c r="H380" s="51" t="s">
        <v>446</v>
      </c>
      <c r="I380" s="51" t="s">
        <v>84</v>
      </c>
      <c r="J380" s="51" t="s">
        <v>96</v>
      </c>
      <c r="K380" s="51" t="s">
        <v>7605</v>
      </c>
      <c r="L380" s="121" t="s">
        <v>26941</v>
      </c>
      <c r="M380" s="123">
        <f t="shared" si="5"/>
        <v>0</v>
      </c>
      <c r="N380" s="123"/>
    </row>
    <row r="381" spans="1:14" ht="20.100000000000001" customHeight="1" x14ac:dyDescent="0.15">
      <c r="A381" s="1" t="s">
        <v>8</v>
      </c>
      <c r="B381" s="1" t="s">
        <v>7472</v>
      </c>
      <c r="C381" s="1" t="s">
        <v>7606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739</v>
      </c>
      <c r="I381" s="1" t="s">
        <v>54</v>
      </c>
      <c r="J381" s="1" t="s">
        <v>6858</v>
      </c>
      <c r="K381" s="1" t="s">
        <v>7607</v>
      </c>
      <c r="L381" s="1"/>
      <c r="M381" s="21">
        <f t="shared" si="5"/>
        <v>1</v>
      </c>
    </row>
    <row r="382" spans="1:14" ht="20.100000000000001" customHeight="1" x14ac:dyDescent="0.15">
      <c r="A382" s="1" t="s">
        <v>8</v>
      </c>
      <c r="B382" s="1" t="s">
        <v>7472</v>
      </c>
      <c r="C382" s="1" t="s">
        <v>7608</v>
      </c>
      <c r="D382" s="1" t="s">
        <v>78</v>
      </c>
      <c r="E382" s="1" t="s">
        <v>51</v>
      </c>
      <c r="F382" s="1" t="s">
        <v>179</v>
      </c>
      <c r="G382" s="1" t="s">
        <v>82</v>
      </c>
      <c r="H382" s="1" t="s">
        <v>129</v>
      </c>
      <c r="I382" s="1" t="s">
        <v>84</v>
      </c>
      <c r="J382" s="1" t="s">
        <v>130</v>
      </c>
      <c r="K382" s="1" t="s">
        <v>7609</v>
      </c>
      <c r="L382" s="1"/>
      <c r="M382" s="21">
        <f t="shared" si="5"/>
        <v>0</v>
      </c>
    </row>
    <row r="383" spans="1:14" ht="20.100000000000001" customHeight="1" x14ac:dyDescent="0.15">
      <c r="A383" s="1" t="s">
        <v>8</v>
      </c>
      <c r="B383" s="1" t="s">
        <v>7472</v>
      </c>
      <c r="C383" s="1" t="s">
        <v>7610</v>
      </c>
      <c r="D383" s="1" t="s">
        <v>78</v>
      </c>
      <c r="E383" s="1" t="s">
        <v>51</v>
      </c>
      <c r="F383" s="1" t="s">
        <v>179</v>
      </c>
      <c r="G383" s="1" t="s">
        <v>82</v>
      </c>
      <c r="H383" s="1" t="s">
        <v>129</v>
      </c>
      <c r="I383" s="1" t="s">
        <v>84</v>
      </c>
      <c r="J383" s="1" t="s">
        <v>130</v>
      </c>
      <c r="K383" s="1" t="s">
        <v>7611</v>
      </c>
      <c r="L383" s="1"/>
      <c r="M383" s="21">
        <f t="shared" si="5"/>
        <v>0</v>
      </c>
    </row>
    <row r="384" spans="1:14" ht="20.100000000000001" customHeight="1" x14ac:dyDescent="0.15">
      <c r="A384" s="1" t="s">
        <v>8</v>
      </c>
      <c r="B384" s="1" t="s">
        <v>7612</v>
      </c>
      <c r="C384" s="1" t="s">
        <v>7613</v>
      </c>
      <c r="D384" s="1" t="s">
        <v>50</v>
      </c>
      <c r="E384" s="1" t="s">
        <v>51</v>
      </c>
      <c r="F384" s="1" t="s">
        <v>51</v>
      </c>
      <c r="G384" s="1" t="s">
        <v>82</v>
      </c>
      <c r="H384" s="1" t="s">
        <v>207</v>
      </c>
      <c r="I384" s="1" t="s">
        <v>84</v>
      </c>
      <c r="J384" s="1" t="s">
        <v>448</v>
      </c>
      <c r="K384" s="1" t="s">
        <v>7614</v>
      </c>
      <c r="L384" s="1"/>
      <c r="M384" s="21">
        <f t="shared" si="5"/>
        <v>1</v>
      </c>
    </row>
    <row r="385" spans="1:13" ht="20.100000000000001" customHeight="1" x14ac:dyDescent="0.15">
      <c r="A385" s="1" t="s">
        <v>8</v>
      </c>
      <c r="B385" s="1" t="s">
        <v>7612</v>
      </c>
      <c r="C385" s="1" t="s">
        <v>7615</v>
      </c>
      <c r="D385" s="1" t="s">
        <v>50</v>
      </c>
      <c r="E385" s="1" t="s">
        <v>51</v>
      </c>
      <c r="F385" s="1" t="s">
        <v>51</v>
      </c>
      <c r="G385" s="1" t="s">
        <v>82</v>
      </c>
      <c r="H385" s="1" t="s">
        <v>207</v>
      </c>
      <c r="I385" s="1" t="s">
        <v>84</v>
      </c>
      <c r="J385" s="1" t="s">
        <v>448</v>
      </c>
      <c r="K385" s="1" t="s">
        <v>7616</v>
      </c>
      <c r="L385" s="1"/>
      <c r="M385" s="21">
        <f t="shared" si="5"/>
        <v>1</v>
      </c>
    </row>
    <row r="386" spans="1:13" ht="20.100000000000001" customHeight="1" x14ac:dyDescent="0.15">
      <c r="A386" s="1" t="s">
        <v>8</v>
      </c>
      <c r="B386" s="1" t="s">
        <v>7612</v>
      </c>
      <c r="C386" s="1" t="s">
        <v>7617</v>
      </c>
      <c r="D386" s="1" t="s">
        <v>78</v>
      </c>
      <c r="E386" s="1" t="s">
        <v>51</v>
      </c>
      <c r="F386" s="1" t="s">
        <v>179</v>
      </c>
      <c r="G386" s="1" t="s">
        <v>82</v>
      </c>
      <c r="H386" s="1" t="s">
        <v>2234</v>
      </c>
      <c r="I386" s="1" t="s">
        <v>84</v>
      </c>
      <c r="J386" s="1" t="s">
        <v>7191</v>
      </c>
      <c r="K386" s="1" t="s">
        <v>7618</v>
      </c>
      <c r="L386" s="1"/>
      <c r="M386" s="21">
        <f t="shared" si="5"/>
        <v>0</v>
      </c>
    </row>
    <row r="387" spans="1:13" ht="20.100000000000001" customHeight="1" x14ac:dyDescent="0.15">
      <c r="A387" s="1" t="s">
        <v>8</v>
      </c>
      <c r="B387" s="1" t="s">
        <v>7612</v>
      </c>
      <c r="C387" s="1" t="s">
        <v>7619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2234</v>
      </c>
      <c r="I387" s="1" t="s">
        <v>84</v>
      </c>
      <c r="J387" s="1" t="s">
        <v>7191</v>
      </c>
      <c r="K387" s="1" t="s">
        <v>7620</v>
      </c>
      <c r="L387" s="1"/>
      <c r="M387" s="21">
        <f t="shared" ref="M387:M450" si="6">IF(F387="○",1,0)</f>
        <v>0</v>
      </c>
    </row>
    <row r="388" spans="1:13" ht="20.100000000000001" customHeight="1" x14ac:dyDescent="0.15">
      <c r="A388" s="1" t="s">
        <v>8</v>
      </c>
      <c r="B388" s="1" t="s">
        <v>7621</v>
      </c>
      <c r="C388" s="1" t="s">
        <v>7622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662</v>
      </c>
      <c r="J388" s="1" t="s">
        <v>663</v>
      </c>
      <c r="K388" s="1" t="s">
        <v>7621</v>
      </c>
      <c r="L388" s="1"/>
      <c r="M388" s="21">
        <f t="shared" si="6"/>
        <v>1</v>
      </c>
    </row>
    <row r="389" spans="1:13" ht="20.100000000000001" customHeight="1" x14ac:dyDescent="0.15">
      <c r="A389" s="1" t="s">
        <v>8</v>
      </c>
      <c r="B389" s="1" t="s">
        <v>7621</v>
      </c>
      <c r="C389" s="1" t="s">
        <v>7623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739</v>
      </c>
      <c r="I389" s="1" t="s">
        <v>54</v>
      </c>
      <c r="J389" s="1" t="s">
        <v>6858</v>
      </c>
      <c r="K389" s="1" t="s">
        <v>7624</v>
      </c>
      <c r="L389" s="1"/>
      <c r="M389" s="21">
        <f t="shared" si="6"/>
        <v>1</v>
      </c>
    </row>
    <row r="390" spans="1:13" ht="20.100000000000001" customHeight="1" x14ac:dyDescent="0.15">
      <c r="A390" s="1" t="s">
        <v>8</v>
      </c>
      <c r="B390" s="1" t="s">
        <v>7621</v>
      </c>
      <c r="C390" s="1" t="s">
        <v>7625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7626</v>
      </c>
      <c r="L390" s="1"/>
      <c r="M390" s="21">
        <f t="shared" si="6"/>
        <v>1</v>
      </c>
    </row>
    <row r="391" spans="1:13" ht="20.100000000000001" customHeight="1" x14ac:dyDescent="0.15">
      <c r="A391" s="1" t="s">
        <v>8</v>
      </c>
      <c r="B391" s="1" t="s">
        <v>7621</v>
      </c>
      <c r="C391" s="1" t="s">
        <v>7627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662</v>
      </c>
      <c r="J391" s="1" t="s">
        <v>663</v>
      </c>
      <c r="K391" s="1" t="s">
        <v>7628</v>
      </c>
      <c r="L391" s="1"/>
      <c r="M391" s="21">
        <f t="shared" si="6"/>
        <v>1</v>
      </c>
    </row>
    <row r="392" spans="1:13" ht="20.100000000000001" customHeight="1" x14ac:dyDescent="0.15">
      <c r="A392" s="1" t="s">
        <v>8</v>
      </c>
      <c r="B392" s="1" t="s">
        <v>7621</v>
      </c>
      <c r="C392" s="1" t="s">
        <v>7629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739</v>
      </c>
      <c r="I392" s="1" t="s">
        <v>54</v>
      </c>
      <c r="J392" s="1" t="s">
        <v>6858</v>
      </c>
      <c r="K392" s="1" t="s">
        <v>7630</v>
      </c>
      <c r="L392" s="1"/>
      <c r="M392" s="21">
        <f t="shared" si="6"/>
        <v>1</v>
      </c>
    </row>
    <row r="393" spans="1:13" ht="20.100000000000001" customHeight="1" x14ac:dyDescent="0.15">
      <c r="A393" s="1" t="s">
        <v>8</v>
      </c>
      <c r="B393" s="1" t="s">
        <v>7621</v>
      </c>
      <c r="C393" s="1" t="s">
        <v>7631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7632</v>
      </c>
      <c r="L393" s="1"/>
      <c r="M393" s="21">
        <f t="shared" si="6"/>
        <v>1</v>
      </c>
    </row>
    <row r="394" spans="1:13" ht="20.100000000000001" customHeight="1" x14ac:dyDescent="0.15">
      <c r="A394" s="1" t="s">
        <v>8</v>
      </c>
      <c r="B394" s="1" t="s">
        <v>7621</v>
      </c>
      <c r="C394" s="1" t="s">
        <v>7633</v>
      </c>
      <c r="D394" s="1" t="s">
        <v>78</v>
      </c>
      <c r="E394" s="1" t="s">
        <v>51</v>
      </c>
      <c r="F394" s="1" t="s">
        <v>179</v>
      </c>
      <c r="G394" s="1" t="s">
        <v>82</v>
      </c>
      <c r="H394" s="1" t="s">
        <v>83</v>
      </c>
      <c r="I394" s="1" t="s">
        <v>84</v>
      </c>
      <c r="J394" s="1" t="s">
        <v>85</v>
      </c>
      <c r="K394" s="1" t="s">
        <v>7634</v>
      </c>
      <c r="L394" s="1"/>
      <c r="M394" s="21">
        <f t="shared" si="6"/>
        <v>0</v>
      </c>
    </row>
    <row r="395" spans="1:13" ht="20.100000000000001" customHeight="1" x14ac:dyDescent="0.15">
      <c r="A395" s="1" t="s">
        <v>8</v>
      </c>
      <c r="B395" s="1" t="s">
        <v>7635</v>
      </c>
      <c r="C395" s="1" t="s">
        <v>7636</v>
      </c>
      <c r="D395" s="1" t="s">
        <v>78</v>
      </c>
      <c r="E395" s="1" t="s">
        <v>51</v>
      </c>
      <c r="F395" s="1" t="s">
        <v>179</v>
      </c>
      <c r="G395" s="1" t="s">
        <v>82</v>
      </c>
      <c r="H395" s="1" t="s">
        <v>446</v>
      </c>
      <c r="I395" s="1" t="s">
        <v>84</v>
      </c>
      <c r="J395" s="1" t="s">
        <v>96</v>
      </c>
      <c r="K395" s="1" t="s">
        <v>7637</v>
      </c>
      <c r="L395" s="1"/>
      <c r="M395" s="21">
        <f t="shared" si="6"/>
        <v>0</v>
      </c>
    </row>
    <row r="396" spans="1:13" ht="20.100000000000001" customHeight="1" x14ac:dyDescent="0.15">
      <c r="A396" s="1" t="s">
        <v>8</v>
      </c>
      <c r="B396" s="1" t="s">
        <v>7635</v>
      </c>
      <c r="C396" s="1" t="s">
        <v>7638</v>
      </c>
      <c r="D396" s="1" t="s">
        <v>78</v>
      </c>
      <c r="E396" s="1" t="s">
        <v>51</v>
      </c>
      <c r="F396" s="1" t="s">
        <v>179</v>
      </c>
      <c r="G396" s="1" t="s">
        <v>82</v>
      </c>
      <c r="H396" s="1" t="s">
        <v>446</v>
      </c>
      <c r="I396" s="1" t="s">
        <v>84</v>
      </c>
      <c r="J396" s="1" t="s">
        <v>96</v>
      </c>
      <c r="K396" s="1" t="s">
        <v>7639</v>
      </c>
      <c r="L396" s="1"/>
      <c r="M396" s="21">
        <f t="shared" si="6"/>
        <v>0</v>
      </c>
    </row>
    <row r="397" spans="1:13" ht="20.100000000000001" customHeight="1" x14ac:dyDescent="0.15">
      <c r="A397" s="1" t="s">
        <v>8</v>
      </c>
      <c r="B397" s="1" t="s">
        <v>7635</v>
      </c>
      <c r="C397" s="1" t="s">
        <v>7640</v>
      </c>
      <c r="D397" s="1" t="s">
        <v>78</v>
      </c>
      <c r="E397" s="1" t="s">
        <v>51</v>
      </c>
      <c r="F397" s="1" t="s">
        <v>179</v>
      </c>
      <c r="G397" s="1" t="s">
        <v>82</v>
      </c>
      <c r="H397" s="1" t="s">
        <v>446</v>
      </c>
      <c r="I397" s="1" t="s">
        <v>84</v>
      </c>
      <c r="J397" s="1" t="s">
        <v>96</v>
      </c>
      <c r="K397" s="1" t="s">
        <v>7641</v>
      </c>
      <c r="L397" s="1"/>
      <c r="M397" s="21">
        <f t="shared" si="6"/>
        <v>0</v>
      </c>
    </row>
    <row r="398" spans="1:13" ht="20.100000000000001" customHeight="1" x14ac:dyDescent="0.15">
      <c r="A398" s="1" t="s">
        <v>8</v>
      </c>
      <c r="B398" s="1" t="s">
        <v>7635</v>
      </c>
      <c r="C398" s="1" t="s">
        <v>7642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446</v>
      </c>
      <c r="I398" s="1" t="s">
        <v>84</v>
      </c>
      <c r="J398" s="1" t="s">
        <v>96</v>
      </c>
      <c r="K398" s="1" t="s">
        <v>7643</v>
      </c>
      <c r="L398" s="1"/>
      <c r="M398" s="21">
        <f t="shared" si="6"/>
        <v>0</v>
      </c>
    </row>
    <row r="399" spans="1:13" ht="20.100000000000001" customHeight="1" x14ac:dyDescent="0.15">
      <c r="A399" s="1" t="s">
        <v>8</v>
      </c>
      <c r="B399" s="1" t="s">
        <v>7635</v>
      </c>
      <c r="C399" s="1" t="s">
        <v>7644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446</v>
      </c>
      <c r="I399" s="1" t="s">
        <v>84</v>
      </c>
      <c r="J399" s="1" t="s">
        <v>96</v>
      </c>
      <c r="K399" s="1" t="s">
        <v>7645</v>
      </c>
      <c r="L399" s="1"/>
      <c r="M399" s="21">
        <f t="shared" si="6"/>
        <v>0</v>
      </c>
    </row>
    <row r="400" spans="1:13" ht="20.100000000000001" customHeight="1" x14ac:dyDescent="0.15">
      <c r="A400" s="1" t="s">
        <v>8</v>
      </c>
      <c r="B400" s="1" t="s">
        <v>7646</v>
      </c>
      <c r="C400" s="1" t="s">
        <v>7647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662</v>
      </c>
      <c r="J400" s="1" t="s">
        <v>663</v>
      </c>
      <c r="K400" s="1" t="s">
        <v>7648</v>
      </c>
      <c r="L400" s="1"/>
      <c r="M400" s="21">
        <f t="shared" si="6"/>
        <v>1</v>
      </c>
    </row>
    <row r="401" spans="1:13" ht="20.100000000000001" customHeight="1" x14ac:dyDescent="0.15">
      <c r="A401" s="1" t="s">
        <v>8</v>
      </c>
      <c r="B401" s="1" t="s">
        <v>7646</v>
      </c>
      <c r="C401" s="1" t="s">
        <v>7649</v>
      </c>
      <c r="D401" s="1" t="s">
        <v>78</v>
      </c>
      <c r="E401" s="1" t="s">
        <v>51</v>
      </c>
      <c r="F401" s="1" t="s">
        <v>179</v>
      </c>
      <c r="G401" s="1" t="s">
        <v>82</v>
      </c>
      <c r="H401" s="1" t="s">
        <v>83</v>
      </c>
      <c r="I401" s="1" t="s">
        <v>84</v>
      </c>
      <c r="J401" s="1" t="s">
        <v>85</v>
      </c>
      <c r="K401" s="1" t="s">
        <v>7650</v>
      </c>
      <c r="L401" s="1"/>
      <c r="M401" s="21">
        <f t="shared" si="6"/>
        <v>0</v>
      </c>
    </row>
    <row r="402" spans="1:13" ht="20.100000000000001" customHeight="1" x14ac:dyDescent="0.15">
      <c r="A402" s="1" t="s">
        <v>8</v>
      </c>
      <c r="B402" s="1" t="s">
        <v>7646</v>
      </c>
      <c r="C402" s="1" t="s">
        <v>7651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739</v>
      </c>
      <c r="I402" s="1" t="s">
        <v>54</v>
      </c>
      <c r="J402" s="1" t="s">
        <v>6858</v>
      </c>
      <c r="K402" s="1" t="s">
        <v>7652</v>
      </c>
      <c r="L402" s="1"/>
      <c r="M402" s="21">
        <f t="shared" si="6"/>
        <v>1</v>
      </c>
    </row>
    <row r="403" spans="1:13" ht="20.100000000000001" customHeight="1" x14ac:dyDescent="0.15">
      <c r="A403" s="1" t="s">
        <v>8</v>
      </c>
      <c r="B403" s="1" t="s">
        <v>7646</v>
      </c>
      <c r="C403" s="1" t="s">
        <v>7653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54</v>
      </c>
      <c r="J403" s="1" t="s">
        <v>6858</v>
      </c>
      <c r="K403" s="1" t="s">
        <v>7654</v>
      </c>
      <c r="L403" s="1"/>
      <c r="M403" s="21">
        <f t="shared" si="6"/>
        <v>1</v>
      </c>
    </row>
    <row r="404" spans="1:13" ht="20.100000000000001" customHeight="1" x14ac:dyDescent="0.15">
      <c r="A404" s="1" t="s">
        <v>8</v>
      </c>
      <c r="B404" s="1" t="s">
        <v>7655</v>
      </c>
      <c r="C404" s="1" t="s">
        <v>7656</v>
      </c>
      <c r="D404" s="1" t="s">
        <v>50</v>
      </c>
      <c r="E404" s="1" t="s">
        <v>51</v>
      </c>
      <c r="F404" s="1" t="s">
        <v>51</v>
      </c>
      <c r="G404" s="1" t="s">
        <v>82</v>
      </c>
      <c r="H404" s="1" t="s">
        <v>207</v>
      </c>
      <c r="I404" s="1" t="s">
        <v>84</v>
      </c>
      <c r="J404" s="1" t="s">
        <v>448</v>
      </c>
      <c r="K404" s="1" t="s">
        <v>7657</v>
      </c>
      <c r="L404" s="1"/>
      <c r="M404" s="21">
        <f t="shared" si="6"/>
        <v>1</v>
      </c>
    </row>
    <row r="405" spans="1:13" ht="20.100000000000001" customHeight="1" x14ac:dyDescent="0.15">
      <c r="A405" s="1" t="s">
        <v>8</v>
      </c>
      <c r="B405" s="1" t="s">
        <v>7655</v>
      </c>
      <c r="C405" s="1" t="s">
        <v>7658</v>
      </c>
      <c r="D405" s="1" t="s">
        <v>50</v>
      </c>
      <c r="E405" s="1" t="s">
        <v>51</v>
      </c>
      <c r="F405" s="1" t="s">
        <v>51</v>
      </c>
      <c r="G405" s="1" t="s">
        <v>82</v>
      </c>
      <c r="H405" s="1" t="s">
        <v>207</v>
      </c>
      <c r="I405" s="1" t="s">
        <v>84</v>
      </c>
      <c r="J405" s="1" t="s">
        <v>448</v>
      </c>
      <c r="K405" s="1" t="s">
        <v>7659</v>
      </c>
      <c r="L405" s="1"/>
      <c r="M405" s="21">
        <f t="shared" si="6"/>
        <v>1</v>
      </c>
    </row>
    <row r="406" spans="1:13" ht="20.100000000000001" customHeight="1" x14ac:dyDescent="0.15">
      <c r="A406" s="1" t="s">
        <v>8</v>
      </c>
      <c r="B406" s="1" t="s">
        <v>7655</v>
      </c>
      <c r="C406" s="1" t="s">
        <v>7660</v>
      </c>
      <c r="D406" s="1" t="s">
        <v>50</v>
      </c>
      <c r="E406" s="1" t="s">
        <v>51</v>
      </c>
      <c r="F406" s="1" t="s">
        <v>51</v>
      </c>
      <c r="G406" s="1" t="s">
        <v>82</v>
      </c>
      <c r="H406" s="1" t="s">
        <v>207</v>
      </c>
      <c r="I406" s="1" t="s">
        <v>84</v>
      </c>
      <c r="J406" s="1" t="s">
        <v>448</v>
      </c>
      <c r="K406" s="1" t="s">
        <v>7661</v>
      </c>
      <c r="L406" s="1"/>
      <c r="M406" s="21">
        <f t="shared" si="6"/>
        <v>1</v>
      </c>
    </row>
    <row r="407" spans="1:13" ht="20.100000000000001" customHeight="1" x14ac:dyDescent="0.15">
      <c r="A407" s="1" t="s">
        <v>8</v>
      </c>
      <c r="B407" s="1" t="s">
        <v>7655</v>
      </c>
      <c r="C407" s="1" t="s">
        <v>7662</v>
      </c>
      <c r="D407" s="1" t="s">
        <v>50</v>
      </c>
      <c r="E407" s="1" t="s">
        <v>51</v>
      </c>
      <c r="F407" s="1" t="s">
        <v>51</v>
      </c>
      <c r="G407" s="1" t="s">
        <v>82</v>
      </c>
      <c r="H407" s="1" t="s">
        <v>207</v>
      </c>
      <c r="I407" s="1" t="s">
        <v>84</v>
      </c>
      <c r="J407" s="1" t="s">
        <v>448</v>
      </c>
      <c r="K407" s="1" t="s">
        <v>7663</v>
      </c>
      <c r="L407" s="1"/>
      <c r="M407" s="21">
        <f t="shared" si="6"/>
        <v>1</v>
      </c>
    </row>
    <row r="408" spans="1:13" ht="20.100000000000001" customHeight="1" x14ac:dyDescent="0.15">
      <c r="A408" s="1" t="s">
        <v>8</v>
      </c>
      <c r="B408" s="1" t="s">
        <v>7655</v>
      </c>
      <c r="C408" s="1" t="s">
        <v>7664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207</v>
      </c>
      <c r="I408" s="1" t="s">
        <v>84</v>
      </c>
      <c r="J408" s="1" t="s">
        <v>448</v>
      </c>
      <c r="K408" s="1" t="s">
        <v>7665</v>
      </c>
      <c r="L408" s="1"/>
      <c r="M408" s="21">
        <f t="shared" si="6"/>
        <v>1</v>
      </c>
    </row>
    <row r="409" spans="1:13" ht="20.100000000000001" customHeight="1" x14ac:dyDescent="0.15">
      <c r="A409" s="1" t="s">
        <v>8</v>
      </c>
      <c r="B409" s="1" t="s">
        <v>7655</v>
      </c>
      <c r="C409" s="1" t="s">
        <v>7666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662</v>
      </c>
      <c r="J409" s="1" t="s">
        <v>663</v>
      </c>
      <c r="K409" s="1" t="s">
        <v>7655</v>
      </c>
      <c r="L409" s="1"/>
      <c r="M409" s="21">
        <f t="shared" si="6"/>
        <v>1</v>
      </c>
    </row>
    <row r="410" spans="1:13" ht="20.100000000000001" customHeight="1" x14ac:dyDescent="0.15">
      <c r="A410" s="1" t="s">
        <v>8</v>
      </c>
      <c r="B410" s="1" t="s">
        <v>7655</v>
      </c>
      <c r="C410" s="1" t="s">
        <v>7667</v>
      </c>
      <c r="D410" s="1" t="s">
        <v>78</v>
      </c>
      <c r="E410" s="1" t="s">
        <v>51</v>
      </c>
      <c r="F410" s="1" t="s">
        <v>179</v>
      </c>
      <c r="G410" s="1" t="s">
        <v>82</v>
      </c>
      <c r="H410" s="1" t="s">
        <v>2234</v>
      </c>
      <c r="I410" s="1" t="s">
        <v>84</v>
      </c>
      <c r="J410" s="1" t="s">
        <v>7191</v>
      </c>
      <c r="K410" s="1" t="s">
        <v>7668</v>
      </c>
      <c r="L410" s="1"/>
      <c r="M410" s="21">
        <f t="shared" si="6"/>
        <v>0</v>
      </c>
    </row>
    <row r="411" spans="1:13" ht="20.100000000000001" customHeight="1" x14ac:dyDescent="0.15">
      <c r="A411" s="1" t="s">
        <v>8</v>
      </c>
      <c r="B411" s="1" t="s">
        <v>7669</v>
      </c>
      <c r="C411" s="1" t="s">
        <v>7670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53</v>
      </c>
      <c r="I411" s="1" t="s">
        <v>1141</v>
      </c>
      <c r="J411" s="1" t="s">
        <v>96</v>
      </c>
      <c r="K411" s="1" t="s">
        <v>7671</v>
      </c>
      <c r="L411" s="1"/>
      <c r="M411" s="21">
        <f t="shared" si="6"/>
        <v>1</v>
      </c>
    </row>
    <row r="412" spans="1:13" ht="20.100000000000001" customHeight="1" x14ac:dyDescent="0.15">
      <c r="A412" s="1" t="s">
        <v>8</v>
      </c>
      <c r="B412" s="1" t="s">
        <v>7672</v>
      </c>
      <c r="C412" s="1" t="s">
        <v>7673</v>
      </c>
      <c r="D412" s="1" t="s">
        <v>50</v>
      </c>
      <c r="E412" s="1" t="s">
        <v>51</v>
      </c>
      <c r="F412" s="1" t="s">
        <v>51</v>
      </c>
      <c r="G412" s="1" t="s">
        <v>82</v>
      </c>
      <c r="H412" s="1" t="s">
        <v>207</v>
      </c>
      <c r="I412" s="1" t="s">
        <v>84</v>
      </c>
      <c r="J412" s="1" t="s">
        <v>448</v>
      </c>
      <c r="K412" s="1" t="s">
        <v>7674</v>
      </c>
      <c r="L412" s="1"/>
      <c r="M412" s="21">
        <f t="shared" si="6"/>
        <v>1</v>
      </c>
    </row>
    <row r="413" spans="1:13" ht="20.100000000000001" customHeight="1" x14ac:dyDescent="0.15">
      <c r="A413" s="1" t="s">
        <v>8</v>
      </c>
      <c r="B413" s="1" t="s">
        <v>7672</v>
      </c>
      <c r="C413" s="1" t="s">
        <v>7675</v>
      </c>
      <c r="D413" s="1" t="s">
        <v>78</v>
      </c>
      <c r="E413" s="1" t="s">
        <v>51</v>
      </c>
      <c r="F413" s="1" t="s">
        <v>179</v>
      </c>
      <c r="G413" s="1" t="s">
        <v>82</v>
      </c>
      <c r="H413" s="1" t="s">
        <v>2234</v>
      </c>
      <c r="I413" s="1" t="s">
        <v>84</v>
      </c>
      <c r="J413" s="1" t="s">
        <v>7191</v>
      </c>
      <c r="K413" s="1" t="s">
        <v>7676</v>
      </c>
      <c r="L413" s="1"/>
      <c r="M413" s="21">
        <f t="shared" si="6"/>
        <v>0</v>
      </c>
    </row>
    <row r="414" spans="1:13" ht="20.100000000000001" customHeight="1" x14ac:dyDescent="0.15">
      <c r="A414" s="1" t="s">
        <v>8</v>
      </c>
      <c r="B414" s="1" t="s">
        <v>7672</v>
      </c>
      <c r="C414" s="1" t="s">
        <v>7677</v>
      </c>
      <c r="D414" s="1" t="s">
        <v>78</v>
      </c>
      <c r="E414" s="1" t="s">
        <v>51</v>
      </c>
      <c r="F414" s="1" t="s">
        <v>179</v>
      </c>
      <c r="G414" s="1" t="s">
        <v>82</v>
      </c>
      <c r="H414" s="1" t="s">
        <v>2234</v>
      </c>
      <c r="I414" s="1" t="s">
        <v>84</v>
      </c>
      <c r="J414" s="1" t="s">
        <v>7191</v>
      </c>
      <c r="K414" s="1" t="s">
        <v>7678</v>
      </c>
      <c r="L414" s="1"/>
      <c r="M414" s="21">
        <f t="shared" si="6"/>
        <v>0</v>
      </c>
    </row>
    <row r="415" spans="1:13" ht="20.100000000000001" customHeight="1" x14ac:dyDescent="0.15">
      <c r="A415" s="1" t="s">
        <v>8</v>
      </c>
      <c r="B415" s="1" t="s">
        <v>7679</v>
      </c>
      <c r="C415" s="1" t="s">
        <v>7680</v>
      </c>
      <c r="D415" s="1" t="s">
        <v>50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662</v>
      </c>
      <c r="J415" s="1" t="s">
        <v>663</v>
      </c>
      <c r="K415" s="1" t="s">
        <v>7679</v>
      </c>
      <c r="L415" s="1"/>
      <c r="M415" s="21">
        <f t="shared" si="6"/>
        <v>1</v>
      </c>
    </row>
    <row r="416" spans="1:13" ht="20.100000000000001" customHeight="1" x14ac:dyDescent="0.15">
      <c r="A416" s="1" t="s">
        <v>8</v>
      </c>
      <c r="B416" s="1" t="s">
        <v>7679</v>
      </c>
      <c r="C416" s="1" t="s">
        <v>7681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662</v>
      </c>
      <c r="J416" s="1" t="s">
        <v>663</v>
      </c>
      <c r="K416" s="1" t="s">
        <v>7682</v>
      </c>
      <c r="L416" s="1"/>
      <c r="M416" s="21">
        <f t="shared" si="6"/>
        <v>1</v>
      </c>
    </row>
    <row r="417" spans="1:13" ht="20.100000000000001" customHeight="1" x14ac:dyDescent="0.15">
      <c r="A417" s="1" t="s">
        <v>8</v>
      </c>
      <c r="B417" s="1" t="s">
        <v>7679</v>
      </c>
      <c r="C417" s="1" t="s">
        <v>7683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662</v>
      </c>
      <c r="J417" s="1" t="s">
        <v>663</v>
      </c>
      <c r="K417" s="1" t="s">
        <v>7684</v>
      </c>
      <c r="L417" s="1"/>
      <c r="M417" s="21">
        <f t="shared" si="6"/>
        <v>1</v>
      </c>
    </row>
    <row r="418" spans="1:13" ht="20.100000000000001" customHeight="1" x14ac:dyDescent="0.15">
      <c r="A418" s="1" t="s">
        <v>8</v>
      </c>
      <c r="B418" s="1" t="s">
        <v>7679</v>
      </c>
      <c r="C418" s="1" t="s">
        <v>7685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662</v>
      </c>
      <c r="J418" s="1" t="s">
        <v>663</v>
      </c>
      <c r="K418" s="1" t="s">
        <v>7686</v>
      </c>
      <c r="L418" s="1"/>
      <c r="M418" s="21">
        <f t="shared" si="6"/>
        <v>1</v>
      </c>
    </row>
    <row r="419" spans="1:13" ht="20.100000000000001" customHeight="1" x14ac:dyDescent="0.15">
      <c r="A419" s="1" t="s">
        <v>8</v>
      </c>
      <c r="B419" s="1" t="s">
        <v>7679</v>
      </c>
      <c r="C419" s="1" t="s">
        <v>7687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662</v>
      </c>
      <c r="J419" s="1" t="s">
        <v>663</v>
      </c>
      <c r="K419" s="1" t="s">
        <v>7688</v>
      </c>
      <c r="L419" s="1"/>
      <c r="M419" s="21">
        <f t="shared" si="6"/>
        <v>1</v>
      </c>
    </row>
    <row r="420" spans="1:13" ht="20.100000000000001" customHeight="1" x14ac:dyDescent="0.15">
      <c r="A420" s="1" t="s">
        <v>8</v>
      </c>
      <c r="B420" s="1" t="s">
        <v>7679</v>
      </c>
      <c r="C420" s="1" t="s">
        <v>7689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662</v>
      </c>
      <c r="J420" s="1" t="s">
        <v>663</v>
      </c>
      <c r="K420" s="1" t="s">
        <v>7690</v>
      </c>
      <c r="L420" s="1"/>
      <c r="M420" s="21">
        <f t="shared" si="6"/>
        <v>1</v>
      </c>
    </row>
    <row r="421" spans="1:13" ht="20.100000000000001" customHeight="1" x14ac:dyDescent="0.15">
      <c r="A421" s="1" t="s">
        <v>8</v>
      </c>
      <c r="B421" s="1" t="s">
        <v>7691</v>
      </c>
      <c r="C421" s="1" t="s">
        <v>7692</v>
      </c>
      <c r="D421" s="1" t="s">
        <v>50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662</v>
      </c>
      <c r="J421" s="1" t="s">
        <v>663</v>
      </c>
      <c r="K421" s="1" t="s">
        <v>7693</v>
      </c>
      <c r="L421" s="1"/>
      <c r="M421" s="21">
        <f t="shared" si="6"/>
        <v>1</v>
      </c>
    </row>
    <row r="422" spans="1:13" ht="20.100000000000001" customHeight="1" x14ac:dyDescent="0.15">
      <c r="A422" s="1" t="s">
        <v>8</v>
      </c>
      <c r="B422" s="1" t="s">
        <v>7691</v>
      </c>
      <c r="C422" s="1" t="s">
        <v>7694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662</v>
      </c>
      <c r="J422" s="1" t="s">
        <v>663</v>
      </c>
      <c r="K422" s="1" t="s">
        <v>7695</v>
      </c>
      <c r="L422" s="1"/>
      <c r="M422" s="21">
        <f t="shared" si="6"/>
        <v>1</v>
      </c>
    </row>
    <row r="423" spans="1:13" ht="20.100000000000001" customHeight="1" x14ac:dyDescent="0.15">
      <c r="A423" s="1" t="s">
        <v>8</v>
      </c>
      <c r="B423" s="1" t="s">
        <v>7691</v>
      </c>
      <c r="C423" s="1" t="s">
        <v>7696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662</v>
      </c>
      <c r="J423" s="1" t="s">
        <v>663</v>
      </c>
      <c r="K423" s="1" t="s">
        <v>7697</v>
      </c>
      <c r="L423" s="1"/>
      <c r="M423" s="21">
        <f t="shared" si="6"/>
        <v>1</v>
      </c>
    </row>
    <row r="424" spans="1:13" ht="20.100000000000001" customHeight="1" x14ac:dyDescent="0.15">
      <c r="A424" s="1" t="s">
        <v>8</v>
      </c>
      <c r="B424" s="1" t="s">
        <v>7691</v>
      </c>
      <c r="C424" s="1" t="s">
        <v>7698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662</v>
      </c>
      <c r="J424" s="1" t="s">
        <v>663</v>
      </c>
      <c r="K424" s="1" t="s">
        <v>928</v>
      </c>
      <c r="L424" s="1"/>
      <c r="M424" s="21">
        <f t="shared" si="6"/>
        <v>1</v>
      </c>
    </row>
    <row r="425" spans="1:13" ht="20.100000000000001" customHeight="1" x14ac:dyDescent="0.15">
      <c r="A425" s="1" t="s">
        <v>8</v>
      </c>
      <c r="B425" s="1" t="s">
        <v>7691</v>
      </c>
      <c r="C425" s="1" t="s">
        <v>7699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662</v>
      </c>
      <c r="J425" s="1" t="s">
        <v>663</v>
      </c>
      <c r="K425" s="1" t="s">
        <v>7700</v>
      </c>
      <c r="L425" s="1"/>
      <c r="M425" s="21">
        <f t="shared" si="6"/>
        <v>1</v>
      </c>
    </row>
    <row r="426" spans="1:13" ht="20.100000000000001" customHeight="1" x14ac:dyDescent="0.15">
      <c r="A426" s="1" t="s">
        <v>8</v>
      </c>
      <c r="B426" s="1" t="s">
        <v>7691</v>
      </c>
      <c r="C426" s="1" t="s">
        <v>7701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662</v>
      </c>
      <c r="J426" s="1" t="s">
        <v>663</v>
      </c>
      <c r="K426" s="1" t="s">
        <v>7702</v>
      </c>
      <c r="L426" s="1"/>
      <c r="M426" s="21">
        <f t="shared" si="6"/>
        <v>1</v>
      </c>
    </row>
    <row r="427" spans="1:13" ht="20.100000000000001" customHeight="1" x14ac:dyDescent="0.15">
      <c r="A427" s="1" t="s">
        <v>8</v>
      </c>
      <c r="B427" s="1" t="s">
        <v>7691</v>
      </c>
      <c r="C427" s="1" t="s">
        <v>7703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662</v>
      </c>
      <c r="J427" s="1" t="s">
        <v>663</v>
      </c>
      <c r="K427" s="1" t="s">
        <v>7704</v>
      </c>
      <c r="L427" s="1"/>
      <c r="M427" s="21">
        <f t="shared" si="6"/>
        <v>1</v>
      </c>
    </row>
    <row r="428" spans="1:13" ht="20.100000000000001" customHeight="1" x14ac:dyDescent="0.15">
      <c r="A428" s="1" t="s">
        <v>8</v>
      </c>
      <c r="B428" s="1" t="s">
        <v>7691</v>
      </c>
      <c r="C428" s="1" t="s">
        <v>7705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662</v>
      </c>
      <c r="J428" s="1" t="s">
        <v>663</v>
      </c>
      <c r="K428" s="1" t="s">
        <v>7706</v>
      </c>
      <c r="L428" s="1"/>
      <c r="M428" s="21">
        <f t="shared" si="6"/>
        <v>1</v>
      </c>
    </row>
    <row r="429" spans="1:13" ht="20.100000000000001" customHeight="1" x14ac:dyDescent="0.15">
      <c r="A429" s="1" t="s">
        <v>8</v>
      </c>
      <c r="B429" s="1" t="s">
        <v>7691</v>
      </c>
      <c r="C429" s="1" t="s">
        <v>7707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7708</v>
      </c>
      <c r="L429" s="1"/>
      <c r="M429" s="21">
        <f t="shared" si="6"/>
        <v>1</v>
      </c>
    </row>
    <row r="430" spans="1:13" ht="20.100000000000001" customHeight="1" x14ac:dyDescent="0.15">
      <c r="A430" s="1" t="s">
        <v>8</v>
      </c>
      <c r="B430" s="1" t="s">
        <v>7691</v>
      </c>
      <c r="C430" s="1" t="s">
        <v>7709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662</v>
      </c>
      <c r="J430" s="1" t="s">
        <v>663</v>
      </c>
      <c r="K430" s="1" t="s">
        <v>7691</v>
      </c>
      <c r="L430" s="1"/>
      <c r="M430" s="21">
        <f t="shared" si="6"/>
        <v>1</v>
      </c>
    </row>
    <row r="431" spans="1:13" ht="20.100000000000001" customHeight="1" x14ac:dyDescent="0.15">
      <c r="A431" s="1" t="s">
        <v>8</v>
      </c>
      <c r="B431" s="1" t="s">
        <v>7691</v>
      </c>
      <c r="C431" s="1" t="s">
        <v>7710</v>
      </c>
      <c r="D431" s="1" t="s">
        <v>78</v>
      </c>
      <c r="E431" s="1" t="s">
        <v>51</v>
      </c>
      <c r="F431" s="1" t="s">
        <v>179</v>
      </c>
      <c r="G431" s="1" t="s">
        <v>82</v>
      </c>
      <c r="H431" s="1" t="s">
        <v>446</v>
      </c>
      <c r="I431" s="1" t="s">
        <v>84</v>
      </c>
      <c r="J431" s="1" t="s">
        <v>96</v>
      </c>
      <c r="K431" s="1" t="s">
        <v>7711</v>
      </c>
      <c r="L431" s="1"/>
      <c r="M431" s="21">
        <f t="shared" si="6"/>
        <v>0</v>
      </c>
    </row>
    <row r="432" spans="1:13" ht="20.100000000000001" customHeight="1" x14ac:dyDescent="0.15">
      <c r="A432" s="1" t="s">
        <v>8</v>
      </c>
      <c r="B432" s="1" t="s">
        <v>7691</v>
      </c>
      <c r="C432" s="1" t="s">
        <v>7712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662</v>
      </c>
      <c r="J432" s="1" t="s">
        <v>663</v>
      </c>
      <c r="K432" s="1" t="s">
        <v>7713</v>
      </c>
      <c r="L432" s="1"/>
      <c r="M432" s="21">
        <f t="shared" si="6"/>
        <v>1</v>
      </c>
    </row>
    <row r="433" spans="1:13" ht="20.100000000000001" customHeight="1" x14ac:dyDescent="0.15">
      <c r="A433" s="1" t="s">
        <v>8</v>
      </c>
      <c r="B433" s="1" t="s">
        <v>7691</v>
      </c>
      <c r="C433" s="1" t="s">
        <v>7714</v>
      </c>
      <c r="D433" s="1" t="s">
        <v>78</v>
      </c>
      <c r="E433" s="1" t="s">
        <v>51</v>
      </c>
      <c r="F433" s="1" t="s">
        <v>179</v>
      </c>
      <c r="G433" s="1" t="s">
        <v>82</v>
      </c>
      <c r="H433" s="1" t="s">
        <v>446</v>
      </c>
      <c r="I433" s="1" t="s">
        <v>84</v>
      </c>
      <c r="J433" s="1" t="s">
        <v>96</v>
      </c>
      <c r="K433" s="1" t="s">
        <v>7715</v>
      </c>
      <c r="L433" s="1"/>
      <c r="M433" s="21">
        <f t="shared" si="6"/>
        <v>0</v>
      </c>
    </row>
    <row r="434" spans="1:13" ht="20.100000000000001" customHeight="1" x14ac:dyDescent="0.15">
      <c r="A434" s="1" t="s">
        <v>8</v>
      </c>
      <c r="B434" s="1" t="s">
        <v>7691</v>
      </c>
      <c r="C434" s="1" t="s">
        <v>7716</v>
      </c>
      <c r="D434" s="1" t="s">
        <v>78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662</v>
      </c>
      <c r="J434" s="1" t="s">
        <v>663</v>
      </c>
      <c r="K434" s="1" t="s">
        <v>7717</v>
      </c>
      <c r="L434" s="1"/>
      <c r="M434" s="21">
        <f t="shared" si="6"/>
        <v>1</v>
      </c>
    </row>
    <row r="435" spans="1:13" ht="20.100000000000001" customHeight="1" x14ac:dyDescent="0.15">
      <c r="A435" s="1" t="s">
        <v>8</v>
      </c>
      <c r="B435" s="1" t="s">
        <v>7691</v>
      </c>
      <c r="C435" s="1" t="s">
        <v>7718</v>
      </c>
      <c r="D435" s="1" t="s">
        <v>78</v>
      </c>
      <c r="E435" s="1" t="s">
        <v>51</v>
      </c>
      <c r="F435" s="1" t="s">
        <v>51</v>
      </c>
      <c r="G435" s="1" t="s">
        <v>52</v>
      </c>
      <c r="H435" s="1" t="s">
        <v>121</v>
      </c>
      <c r="I435" s="1" t="s">
        <v>662</v>
      </c>
      <c r="J435" s="1" t="s">
        <v>663</v>
      </c>
      <c r="K435" s="1" t="s">
        <v>7719</v>
      </c>
      <c r="L435" s="1"/>
      <c r="M435" s="21">
        <f t="shared" si="6"/>
        <v>1</v>
      </c>
    </row>
    <row r="436" spans="1:13" ht="20.100000000000001" customHeight="1" x14ac:dyDescent="0.15">
      <c r="A436" s="1" t="s">
        <v>8</v>
      </c>
      <c r="B436" s="1" t="s">
        <v>7720</v>
      </c>
      <c r="C436" s="1" t="s">
        <v>7721</v>
      </c>
      <c r="D436" s="1" t="s">
        <v>78</v>
      </c>
      <c r="E436" s="1" t="s">
        <v>51</v>
      </c>
      <c r="F436" s="1" t="s">
        <v>51</v>
      </c>
      <c r="G436" s="1" t="s">
        <v>82</v>
      </c>
      <c r="H436" s="1" t="s">
        <v>212</v>
      </c>
      <c r="I436" s="1" t="s">
        <v>84</v>
      </c>
      <c r="J436" s="1" t="s">
        <v>1137</v>
      </c>
      <c r="K436" s="1" t="s">
        <v>7722</v>
      </c>
      <c r="L436" s="1"/>
      <c r="M436" s="21">
        <f t="shared" si="6"/>
        <v>1</v>
      </c>
    </row>
    <row r="437" spans="1:13" ht="20.100000000000001" customHeight="1" x14ac:dyDescent="0.15">
      <c r="A437" s="1" t="s">
        <v>8</v>
      </c>
      <c r="B437" s="1" t="s">
        <v>7720</v>
      </c>
      <c r="C437" s="1" t="s">
        <v>7723</v>
      </c>
      <c r="D437" s="1" t="s">
        <v>78</v>
      </c>
      <c r="E437" s="1" t="s">
        <v>51</v>
      </c>
      <c r="F437" s="1" t="s">
        <v>51</v>
      </c>
      <c r="G437" s="1" t="s">
        <v>82</v>
      </c>
      <c r="H437" s="1" t="s">
        <v>212</v>
      </c>
      <c r="I437" s="1" t="s">
        <v>84</v>
      </c>
      <c r="J437" s="1" t="s">
        <v>1137</v>
      </c>
      <c r="K437" s="1" t="s">
        <v>7724</v>
      </c>
      <c r="L437" s="1"/>
      <c r="M437" s="21">
        <f t="shared" si="6"/>
        <v>1</v>
      </c>
    </row>
    <row r="438" spans="1:13" ht="20.100000000000001" customHeight="1" x14ac:dyDescent="0.15">
      <c r="A438" s="1" t="s">
        <v>8</v>
      </c>
      <c r="B438" s="1" t="s">
        <v>7720</v>
      </c>
      <c r="C438" s="1" t="s">
        <v>7725</v>
      </c>
      <c r="D438" s="1" t="s">
        <v>78</v>
      </c>
      <c r="E438" s="1" t="s">
        <v>51</v>
      </c>
      <c r="F438" s="1" t="s">
        <v>51</v>
      </c>
      <c r="G438" s="1" t="s">
        <v>82</v>
      </c>
      <c r="H438" s="1" t="s">
        <v>212</v>
      </c>
      <c r="I438" s="1" t="s">
        <v>84</v>
      </c>
      <c r="J438" s="1" t="s">
        <v>1137</v>
      </c>
      <c r="K438" s="1" t="s">
        <v>7726</v>
      </c>
      <c r="L438" s="1"/>
      <c r="M438" s="21">
        <f t="shared" si="6"/>
        <v>1</v>
      </c>
    </row>
    <row r="439" spans="1:13" ht="20.100000000000001" customHeight="1" x14ac:dyDescent="0.15">
      <c r="A439" s="1" t="s">
        <v>8</v>
      </c>
      <c r="B439" s="1" t="s">
        <v>7720</v>
      </c>
      <c r="C439" s="1" t="s">
        <v>7727</v>
      </c>
      <c r="D439" s="1" t="s">
        <v>78</v>
      </c>
      <c r="E439" s="1" t="s">
        <v>51</v>
      </c>
      <c r="F439" s="1" t="s">
        <v>51</v>
      </c>
      <c r="G439" s="1" t="s">
        <v>82</v>
      </c>
      <c r="H439" s="1" t="s">
        <v>212</v>
      </c>
      <c r="I439" s="1" t="s">
        <v>84</v>
      </c>
      <c r="J439" s="1" t="s">
        <v>1137</v>
      </c>
      <c r="K439" s="1" t="s">
        <v>7728</v>
      </c>
      <c r="L439" s="1"/>
      <c r="M439" s="21">
        <f t="shared" si="6"/>
        <v>1</v>
      </c>
    </row>
    <row r="440" spans="1:13" ht="20.100000000000001" customHeight="1" x14ac:dyDescent="0.15">
      <c r="A440" s="1" t="s">
        <v>8</v>
      </c>
      <c r="B440" s="1" t="s">
        <v>7720</v>
      </c>
      <c r="C440" s="1" t="s">
        <v>7729</v>
      </c>
      <c r="D440" s="1" t="s">
        <v>78</v>
      </c>
      <c r="E440" s="1" t="s">
        <v>51</v>
      </c>
      <c r="F440" s="1" t="s">
        <v>51</v>
      </c>
      <c r="G440" s="1" t="s">
        <v>82</v>
      </c>
      <c r="H440" s="1" t="s">
        <v>212</v>
      </c>
      <c r="I440" s="1" t="s">
        <v>84</v>
      </c>
      <c r="J440" s="1" t="s">
        <v>1137</v>
      </c>
      <c r="K440" s="1" t="s">
        <v>7730</v>
      </c>
      <c r="L440" s="1"/>
      <c r="M440" s="21">
        <f t="shared" si="6"/>
        <v>1</v>
      </c>
    </row>
    <row r="441" spans="1:13" ht="20.100000000000001" customHeight="1" x14ac:dyDescent="0.15">
      <c r="A441" s="1" t="s">
        <v>8</v>
      </c>
      <c r="B441" s="1" t="s">
        <v>7720</v>
      </c>
      <c r="C441" s="1" t="s">
        <v>7731</v>
      </c>
      <c r="D441" s="1" t="s">
        <v>78</v>
      </c>
      <c r="E441" s="1" t="s">
        <v>51</v>
      </c>
      <c r="F441" s="1" t="s">
        <v>51</v>
      </c>
      <c r="G441" s="1" t="s">
        <v>82</v>
      </c>
      <c r="H441" s="1" t="s">
        <v>212</v>
      </c>
      <c r="I441" s="1" t="s">
        <v>84</v>
      </c>
      <c r="J441" s="1" t="s">
        <v>1137</v>
      </c>
      <c r="K441" s="1" t="s">
        <v>7732</v>
      </c>
      <c r="L441" s="1"/>
      <c r="M441" s="21">
        <f t="shared" si="6"/>
        <v>1</v>
      </c>
    </row>
    <row r="442" spans="1:13" ht="20.100000000000001" customHeight="1" x14ac:dyDescent="0.15">
      <c r="A442" s="1" t="s">
        <v>8</v>
      </c>
      <c r="B442" s="1" t="s">
        <v>7720</v>
      </c>
      <c r="C442" s="1" t="s">
        <v>7733</v>
      </c>
      <c r="D442" s="1" t="s">
        <v>78</v>
      </c>
      <c r="E442" s="1" t="s">
        <v>51</v>
      </c>
      <c r="F442" s="1" t="s">
        <v>51</v>
      </c>
      <c r="G442" s="1" t="s">
        <v>52</v>
      </c>
      <c r="H442" s="1" t="s">
        <v>121</v>
      </c>
      <c r="I442" s="1" t="s">
        <v>662</v>
      </c>
      <c r="J442" s="1" t="s">
        <v>663</v>
      </c>
      <c r="K442" s="1" t="s">
        <v>7734</v>
      </c>
      <c r="L442" s="1"/>
      <c r="M442" s="21">
        <f t="shared" si="6"/>
        <v>1</v>
      </c>
    </row>
    <row r="443" spans="1:13" ht="20.100000000000001" customHeight="1" x14ac:dyDescent="0.15">
      <c r="A443" s="1" t="s">
        <v>8</v>
      </c>
      <c r="B443" s="1" t="s">
        <v>7720</v>
      </c>
      <c r="C443" s="1" t="s">
        <v>7735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121</v>
      </c>
      <c r="I443" s="1" t="s">
        <v>662</v>
      </c>
      <c r="J443" s="1" t="s">
        <v>663</v>
      </c>
      <c r="K443" s="1" t="s">
        <v>7736</v>
      </c>
      <c r="L443" s="1"/>
      <c r="M443" s="21">
        <f t="shared" si="6"/>
        <v>1</v>
      </c>
    </row>
    <row r="444" spans="1:13" ht="20.100000000000001" customHeight="1" x14ac:dyDescent="0.15">
      <c r="A444" s="1" t="s">
        <v>8</v>
      </c>
      <c r="B444" s="1" t="s">
        <v>7737</v>
      </c>
      <c r="C444" s="1" t="s">
        <v>7738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121</v>
      </c>
      <c r="I444" s="1" t="s">
        <v>662</v>
      </c>
      <c r="J444" s="1" t="s">
        <v>663</v>
      </c>
      <c r="K444" s="1" t="s">
        <v>7739</v>
      </c>
      <c r="L444" s="1"/>
      <c r="M444" s="21">
        <f t="shared" si="6"/>
        <v>1</v>
      </c>
    </row>
    <row r="445" spans="1:13" ht="20.100000000000001" customHeight="1" x14ac:dyDescent="0.15">
      <c r="A445" s="1" t="s">
        <v>8</v>
      </c>
      <c r="B445" s="1" t="s">
        <v>7737</v>
      </c>
      <c r="C445" s="1" t="s">
        <v>7740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662</v>
      </c>
      <c r="J445" s="1" t="s">
        <v>663</v>
      </c>
      <c r="K445" s="1" t="s">
        <v>7741</v>
      </c>
      <c r="L445" s="1"/>
      <c r="M445" s="21">
        <f t="shared" si="6"/>
        <v>1</v>
      </c>
    </row>
    <row r="446" spans="1:13" ht="20.100000000000001" customHeight="1" x14ac:dyDescent="0.15">
      <c r="A446" s="1" t="s">
        <v>8</v>
      </c>
      <c r="B446" s="1" t="s">
        <v>7737</v>
      </c>
      <c r="C446" s="1" t="s">
        <v>7742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662</v>
      </c>
      <c r="J446" s="1" t="s">
        <v>663</v>
      </c>
      <c r="K446" s="1" t="s">
        <v>7743</v>
      </c>
      <c r="L446" s="1"/>
      <c r="M446" s="21">
        <f t="shared" si="6"/>
        <v>1</v>
      </c>
    </row>
    <row r="447" spans="1:13" ht="20.100000000000001" customHeight="1" x14ac:dyDescent="0.15">
      <c r="A447" s="1" t="s">
        <v>8</v>
      </c>
      <c r="B447" s="1" t="s">
        <v>7737</v>
      </c>
      <c r="C447" s="1" t="s">
        <v>7744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121</v>
      </c>
      <c r="I447" s="1" t="s">
        <v>662</v>
      </c>
      <c r="J447" s="1" t="s">
        <v>663</v>
      </c>
      <c r="K447" s="1" t="s">
        <v>7745</v>
      </c>
      <c r="L447" s="1"/>
      <c r="M447" s="21">
        <f t="shared" si="6"/>
        <v>1</v>
      </c>
    </row>
    <row r="448" spans="1:13" ht="20.100000000000001" customHeight="1" x14ac:dyDescent="0.15">
      <c r="A448" s="1" t="s">
        <v>8</v>
      </c>
      <c r="B448" s="1" t="s">
        <v>7737</v>
      </c>
      <c r="C448" s="1" t="s">
        <v>7746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121</v>
      </c>
      <c r="I448" s="1" t="s">
        <v>662</v>
      </c>
      <c r="J448" s="1" t="s">
        <v>663</v>
      </c>
      <c r="K448" s="1" t="s">
        <v>7747</v>
      </c>
      <c r="L448" s="1"/>
      <c r="M448" s="21">
        <f t="shared" si="6"/>
        <v>1</v>
      </c>
    </row>
    <row r="449" spans="1:13" ht="20.100000000000001" customHeight="1" x14ac:dyDescent="0.15">
      <c r="A449" s="1" t="s">
        <v>8</v>
      </c>
      <c r="B449" s="1" t="s">
        <v>7737</v>
      </c>
      <c r="C449" s="1" t="s">
        <v>7748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662</v>
      </c>
      <c r="J449" s="1" t="s">
        <v>663</v>
      </c>
      <c r="K449" s="1" t="s">
        <v>7749</v>
      </c>
      <c r="L449" s="1"/>
      <c r="M449" s="21">
        <f t="shared" si="6"/>
        <v>1</v>
      </c>
    </row>
    <row r="450" spans="1:13" ht="20.100000000000001" customHeight="1" x14ac:dyDescent="0.15">
      <c r="A450" s="1" t="s">
        <v>8</v>
      </c>
      <c r="B450" s="1" t="s">
        <v>7737</v>
      </c>
      <c r="C450" s="1" t="s">
        <v>7750</v>
      </c>
      <c r="D450" s="1" t="s">
        <v>78</v>
      </c>
      <c r="E450" s="1" t="s">
        <v>51</v>
      </c>
      <c r="F450" s="1" t="s">
        <v>81</v>
      </c>
      <c r="G450" s="1" t="s">
        <v>82</v>
      </c>
      <c r="H450" s="1" t="s">
        <v>83</v>
      </c>
      <c r="I450" s="1" t="s">
        <v>84</v>
      </c>
      <c r="J450" s="1" t="s">
        <v>85</v>
      </c>
      <c r="K450" s="1" t="s">
        <v>7751</v>
      </c>
      <c r="L450" s="1"/>
      <c r="M450" s="21">
        <f t="shared" si="6"/>
        <v>0</v>
      </c>
    </row>
    <row r="451" spans="1:13" ht="20.100000000000001" customHeight="1" x14ac:dyDescent="0.15">
      <c r="A451" s="1" t="s">
        <v>8</v>
      </c>
      <c r="B451" s="1" t="s">
        <v>7737</v>
      </c>
      <c r="C451" s="1" t="s">
        <v>7752</v>
      </c>
      <c r="D451" s="1" t="s">
        <v>78</v>
      </c>
      <c r="E451" s="1" t="s">
        <v>51</v>
      </c>
      <c r="F451" s="1" t="s">
        <v>179</v>
      </c>
      <c r="G451" s="1" t="s">
        <v>82</v>
      </c>
      <c r="H451" s="1" t="s">
        <v>446</v>
      </c>
      <c r="I451" s="1" t="s">
        <v>84</v>
      </c>
      <c r="J451" s="1" t="s">
        <v>96</v>
      </c>
      <c r="K451" s="1" t="s">
        <v>7753</v>
      </c>
      <c r="L451" s="1"/>
      <c r="M451" s="21">
        <f t="shared" ref="M451:M468" si="7">IF(F451="○",1,0)</f>
        <v>0</v>
      </c>
    </row>
    <row r="452" spans="1:13" ht="20.100000000000001" customHeight="1" x14ac:dyDescent="0.15">
      <c r="A452" s="1" t="s">
        <v>8</v>
      </c>
      <c r="B452" s="1" t="s">
        <v>7754</v>
      </c>
      <c r="C452" s="1" t="s">
        <v>7755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129</v>
      </c>
      <c r="I452" s="1" t="s">
        <v>84</v>
      </c>
      <c r="J452" s="1" t="s">
        <v>130</v>
      </c>
      <c r="K452" s="1" t="s">
        <v>7756</v>
      </c>
      <c r="L452" s="1"/>
      <c r="M452" s="21">
        <f t="shared" si="7"/>
        <v>1</v>
      </c>
    </row>
    <row r="453" spans="1:13" ht="20.100000000000001" customHeight="1" x14ac:dyDescent="0.15">
      <c r="A453" s="1" t="s">
        <v>8</v>
      </c>
      <c r="B453" s="1" t="s">
        <v>7754</v>
      </c>
      <c r="C453" s="1" t="s">
        <v>7757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2038</v>
      </c>
      <c r="I453" s="1" t="s">
        <v>84</v>
      </c>
      <c r="J453" s="1" t="s">
        <v>6853</v>
      </c>
      <c r="K453" s="1" t="s">
        <v>7758</v>
      </c>
      <c r="L453" s="1"/>
      <c r="M453" s="21">
        <f t="shared" si="7"/>
        <v>1</v>
      </c>
    </row>
    <row r="454" spans="1:13" ht="20.100000000000001" customHeight="1" x14ac:dyDescent="0.15">
      <c r="A454" s="1" t="s">
        <v>8</v>
      </c>
      <c r="B454" s="1" t="s">
        <v>7754</v>
      </c>
      <c r="C454" s="1" t="s">
        <v>7759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2038</v>
      </c>
      <c r="I454" s="1" t="s">
        <v>84</v>
      </c>
      <c r="J454" s="1" t="s">
        <v>6853</v>
      </c>
      <c r="K454" s="1" t="s">
        <v>7760</v>
      </c>
      <c r="L454" s="1"/>
      <c r="M454" s="21">
        <f t="shared" si="7"/>
        <v>1</v>
      </c>
    </row>
    <row r="455" spans="1:13" ht="20.100000000000001" customHeight="1" x14ac:dyDescent="0.15">
      <c r="A455" s="1" t="s">
        <v>8</v>
      </c>
      <c r="B455" s="1" t="s">
        <v>7754</v>
      </c>
      <c r="C455" s="1" t="s">
        <v>7761</v>
      </c>
      <c r="D455" s="1" t="s">
        <v>50</v>
      </c>
      <c r="E455" s="1" t="s">
        <v>51</v>
      </c>
      <c r="F455" s="1" t="s">
        <v>51</v>
      </c>
      <c r="G455" s="1" t="s">
        <v>82</v>
      </c>
      <c r="H455" s="1" t="s">
        <v>2038</v>
      </c>
      <c r="I455" s="1" t="s">
        <v>84</v>
      </c>
      <c r="J455" s="1" t="s">
        <v>6853</v>
      </c>
      <c r="K455" s="1" t="s">
        <v>7762</v>
      </c>
      <c r="L455" s="1"/>
      <c r="M455" s="21">
        <f t="shared" si="7"/>
        <v>1</v>
      </c>
    </row>
    <row r="456" spans="1:13" ht="20.100000000000001" customHeight="1" x14ac:dyDescent="0.15">
      <c r="A456" s="1" t="s">
        <v>8</v>
      </c>
      <c r="B456" s="1" t="s">
        <v>7754</v>
      </c>
      <c r="C456" s="1" t="s">
        <v>7763</v>
      </c>
      <c r="D456" s="1" t="s">
        <v>50</v>
      </c>
      <c r="E456" s="1" t="s">
        <v>51</v>
      </c>
      <c r="F456" s="1" t="s">
        <v>51</v>
      </c>
      <c r="G456" s="1" t="s">
        <v>82</v>
      </c>
      <c r="H456" s="1" t="s">
        <v>2038</v>
      </c>
      <c r="I456" s="1" t="s">
        <v>84</v>
      </c>
      <c r="J456" s="1" t="s">
        <v>6853</v>
      </c>
      <c r="K456" s="1" t="s">
        <v>7764</v>
      </c>
      <c r="L456" s="1"/>
      <c r="M456" s="21">
        <f t="shared" si="7"/>
        <v>1</v>
      </c>
    </row>
    <row r="457" spans="1:13" ht="20.100000000000001" customHeight="1" x14ac:dyDescent="0.15">
      <c r="A457" s="1" t="s">
        <v>8</v>
      </c>
      <c r="B457" s="1" t="s">
        <v>7754</v>
      </c>
      <c r="C457" s="1" t="s">
        <v>7765</v>
      </c>
      <c r="D457" s="1" t="s">
        <v>50</v>
      </c>
      <c r="E457" s="1" t="s">
        <v>51</v>
      </c>
      <c r="F457" s="1" t="s">
        <v>51</v>
      </c>
      <c r="G457" s="1" t="s">
        <v>82</v>
      </c>
      <c r="H457" s="1" t="s">
        <v>2038</v>
      </c>
      <c r="I457" s="1" t="s">
        <v>84</v>
      </c>
      <c r="J457" s="1" t="s">
        <v>6853</v>
      </c>
      <c r="K457" s="1" t="s">
        <v>7766</v>
      </c>
      <c r="L457" s="1"/>
      <c r="M457" s="21">
        <f t="shared" si="7"/>
        <v>1</v>
      </c>
    </row>
    <row r="458" spans="1:13" ht="20.100000000000001" customHeight="1" x14ac:dyDescent="0.15">
      <c r="A458" s="1" t="s">
        <v>8</v>
      </c>
      <c r="B458" s="1" t="s">
        <v>7754</v>
      </c>
      <c r="C458" s="1" t="s">
        <v>7767</v>
      </c>
      <c r="D458" s="1" t="s">
        <v>50</v>
      </c>
      <c r="E458" s="1" t="s">
        <v>51</v>
      </c>
      <c r="F458" s="1" t="s">
        <v>81</v>
      </c>
      <c r="G458" s="1" t="s">
        <v>82</v>
      </c>
      <c r="H458" s="1" t="s">
        <v>180</v>
      </c>
      <c r="I458" s="1" t="s">
        <v>447</v>
      </c>
      <c r="J458" s="1" t="s">
        <v>730</v>
      </c>
      <c r="K458" s="1" t="s">
        <v>7768</v>
      </c>
      <c r="L458" s="1"/>
      <c r="M458" s="21">
        <f t="shared" si="7"/>
        <v>0</v>
      </c>
    </row>
    <row r="459" spans="1:13" ht="20.100000000000001" customHeight="1" x14ac:dyDescent="0.15">
      <c r="A459" s="1" t="s">
        <v>8</v>
      </c>
      <c r="B459" s="1" t="s">
        <v>7754</v>
      </c>
      <c r="C459" s="1" t="s">
        <v>7769</v>
      </c>
      <c r="D459" s="1" t="s">
        <v>50</v>
      </c>
      <c r="E459" s="1" t="s">
        <v>51</v>
      </c>
      <c r="F459" s="1" t="s">
        <v>81</v>
      </c>
      <c r="G459" s="1" t="s">
        <v>82</v>
      </c>
      <c r="H459" s="1" t="s">
        <v>83</v>
      </c>
      <c r="I459" s="1" t="s">
        <v>84</v>
      </c>
      <c r="J459" s="1" t="s">
        <v>85</v>
      </c>
      <c r="K459" s="1" t="s">
        <v>7770</v>
      </c>
      <c r="L459" s="1"/>
      <c r="M459" s="21">
        <f t="shared" si="7"/>
        <v>0</v>
      </c>
    </row>
    <row r="460" spans="1:13" ht="20.100000000000001" customHeight="1" x14ac:dyDescent="0.15">
      <c r="A460" s="1" t="s">
        <v>8</v>
      </c>
      <c r="B460" s="1" t="s">
        <v>7754</v>
      </c>
      <c r="C460" s="1" t="s">
        <v>7771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662</v>
      </c>
      <c r="J460" s="1" t="s">
        <v>663</v>
      </c>
      <c r="K460" s="1" t="s">
        <v>7772</v>
      </c>
      <c r="L460" s="1"/>
      <c r="M460" s="21">
        <f t="shared" si="7"/>
        <v>1</v>
      </c>
    </row>
    <row r="461" spans="1:13" ht="20.100000000000001" customHeight="1" x14ac:dyDescent="0.15">
      <c r="A461" s="1" t="s">
        <v>8</v>
      </c>
      <c r="B461" s="1" t="s">
        <v>7754</v>
      </c>
      <c r="C461" s="1" t="s">
        <v>7773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662</v>
      </c>
      <c r="J461" s="1" t="s">
        <v>663</v>
      </c>
      <c r="K461" s="1" t="s">
        <v>7774</v>
      </c>
      <c r="L461" s="1"/>
      <c r="M461" s="21">
        <f t="shared" si="7"/>
        <v>1</v>
      </c>
    </row>
    <row r="462" spans="1:13" ht="20.100000000000001" customHeight="1" x14ac:dyDescent="0.15">
      <c r="A462" s="1" t="s">
        <v>8</v>
      </c>
      <c r="B462" s="1" t="s">
        <v>7754</v>
      </c>
      <c r="C462" s="1" t="s">
        <v>7775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121</v>
      </c>
      <c r="I462" s="1" t="s">
        <v>662</v>
      </c>
      <c r="J462" s="1" t="s">
        <v>663</v>
      </c>
      <c r="K462" s="1" t="s">
        <v>7754</v>
      </c>
      <c r="L462" s="1"/>
      <c r="M462" s="21">
        <f t="shared" si="7"/>
        <v>1</v>
      </c>
    </row>
    <row r="463" spans="1:13" ht="20.100000000000001" customHeight="1" x14ac:dyDescent="0.15">
      <c r="A463" s="1" t="s">
        <v>8</v>
      </c>
      <c r="B463" s="1" t="s">
        <v>7754</v>
      </c>
      <c r="C463" s="1" t="s">
        <v>7776</v>
      </c>
      <c r="D463" s="1" t="s">
        <v>78</v>
      </c>
      <c r="E463" s="1" t="s">
        <v>51</v>
      </c>
      <c r="F463" s="1" t="s">
        <v>51</v>
      </c>
      <c r="G463" s="1" t="s">
        <v>82</v>
      </c>
      <c r="H463" s="1" t="s">
        <v>2038</v>
      </c>
      <c r="I463" s="1" t="s">
        <v>84</v>
      </c>
      <c r="J463" s="1" t="s">
        <v>6853</v>
      </c>
      <c r="K463" s="1" t="s">
        <v>7777</v>
      </c>
      <c r="L463" s="1"/>
      <c r="M463" s="21">
        <f t="shared" si="7"/>
        <v>1</v>
      </c>
    </row>
    <row r="464" spans="1:13" ht="20.100000000000001" customHeight="1" x14ac:dyDescent="0.15">
      <c r="A464" s="1" t="s">
        <v>8</v>
      </c>
      <c r="B464" s="1" t="s">
        <v>7754</v>
      </c>
      <c r="C464" s="1" t="s">
        <v>7778</v>
      </c>
      <c r="D464" s="1" t="s">
        <v>78</v>
      </c>
      <c r="E464" s="1" t="s">
        <v>51</v>
      </c>
      <c r="F464" s="1" t="s">
        <v>51</v>
      </c>
      <c r="G464" s="1" t="s">
        <v>82</v>
      </c>
      <c r="H464" s="1" t="s">
        <v>2038</v>
      </c>
      <c r="I464" s="1" t="s">
        <v>84</v>
      </c>
      <c r="J464" s="1" t="s">
        <v>6853</v>
      </c>
      <c r="K464" s="1" t="s">
        <v>7779</v>
      </c>
      <c r="L464" s="1"/>
      <c r="M464" s="21">
        <f t="shared" si="7"/>
        <v>1</v>
      </c>
    </row>
    <row r="465" spans="1:13" ht="20.100000000000001" customHeight="1" x14ac:dyDescent="0.15">
      <c r="A465" s="1" t="s">
        <v>8</v>
      </c>
      <c r="B465" s="1" t="s">
        <v>7754</v>
      </c>
      <c r="C465" s="1" t="s">
        <v>7780</v>
      </c>
      <c r="D465" s="1" t="s">
        <v>78</v>
      </c>
      <c r="E465" s="1" t="s">
        <v>51</v>
      </c>
      <c r="F465" s="1" t="s">
        <v>51</v>
      </c>
      <c r="G465" s="1" t="s">
        <v>82</v>
      </c>
      <c r="H465" s="1" t="s">
        <v>2038</v>
      </c>
      <c r="I465" s="1" t="s">
        <v>84</v>
      </c>
      <c r="J465" s="1" t="s">
        <v>6853</v>
      </c>
      <c r="K465" s="1" t="s">
        <v>7781</v>
      </c>
      <c r="L465" s="1"/>
      <c r="M465" s="21">
        <f t="shared" si="7"/>
        <v>1</v>
      </c>
    </row>
    <row r="466" spans="1:13" ht="20.100000000000001" customHeight="1" x14ac:dyDescent="0.15">
      <c r="A466" s="1" t="s">
        <v>8</v>
      </c>
      <c r="B466" s="1" t="s">
        <v>7754</v>
      </c>
      <c r="C466" s="1" t="s">
        <v>7782</v>
      </c>
      <c r="D466" s="1" t="s">
        <v>78</v>
      </c>
      <c r="E466" s="1" t="s">
        <v>51</v>
      </c>
      <c r="F466" s="1" t="s">
        <v>51</v>
      </c>
      <c r="G466" s="1" t="s">
        <v>82</v>
      </c>
      <c r="H466" s="1" t="s">
        <v>2038</v>
      </c>
      <c r="I466" s="1" t="s">
        <v>84</v>
      </c>
      <c r="J466" s="1" t="s">
        <v>6853</v>
      </c>
      <c r="K466" s="1" t="s">
        <v>7783</v>
      </c>
      <c r="L466" s="1"/>
      <c r="M466" s="21">
        <f t="shared" si="7"/>
        <v>1</v>
      </c>
    </row>
    <row r="467" spans="1:13" ht="20.100000000000001" customHeight="1" x14ac:dyDescent="0.15">
      <c r="A467" s="1" t="s">
        <v>8</v>
      </c>
      <c r="B467" s="1" t="s">
        <v>7754</v>
      </c>
      <c r="C467" s="1" t="s">
        <v>7784</v>
      </c>
      <c r="D467" s="1" t="s">
        <v>78</v>
      </c>
      <c r="E467" s="1" t="s">
        <v>51</v>
      </c>
      <c r="F467" s="1" t="s">
        <v>51</v>
      </c>
      <c r="G467" s="1" t="s">
        <v>82</v>
      </c>
      <c r="H467" s="1" t="s">
        <v>2038</v>
      </c>
      <c r="I467" s="1" t="s">
        <v>84</v>
      </c>
      <c r="J467" s="1" t="s">
        <v>6853</v>
      </c>
      <c r="K467" s="1" t="s">
        <v>7785</v>
      </c>
      <c r="L467" s="1"/>
      <c r="M467" s="21">
        <f t="shared" si="7"/>
        <v>1</v>
      </c>
    </row>
    <row r="468" spans="1:13" ht="20.100000000000001" customHeight="1" x14ac:dyDescent="0.15">
      <c r="A468" s="1" t="s">
        <v>8</v>
      </c>
      <c r="B468" s="1" t="s">
        <v>7754</v>
      </c>
      <c r="C468" s="1" t="s">
        <v>7786</v>
      </c>
      <c r="D468" s="1" t="s">
        <v>78</v>
      </c>
      <c r="E468" s="1" t="s">
        <v>51</v>
      </c>
      <c r="F468" s="1" t="s">
        <v>179</v>
      </c>
      <c r="G468" s="1" t="s">
        <v>82</v>
      </c>
      <c r="H468" s="1" t="s">
        <v>83</v>
      </c>
      <c r="I468" s="1" t="s">
        <v>84</v>
      </c>
      <c r="J468" s="1" t="s">
        <v>85</v>
      </c>
      <c r="K468" s="1" t="s">
        <v>7787</v>
      </c>
      <c r="L468" s="1"/>
      <c r="M468" s="21">
        <f t="shared" si="7"/>
        <v>0</v>
      </c>
    </row>
  </sheetData>
  <autoFilter ref="A7:L46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0"/>
  <sheetViews>
    <sheetView topLeftCell="A596" workbookViewId="0">
      <selection activeCell="D600" sqref="D600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9032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SUBTOTAL(3,E8:E610)</f>
        <v>603</v>
      </c>
      <c r="F6" s="24">
        <f>SUBTOTAL(9,M8:M610)</f>
        <v>540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9</v>
      </c>
      <c r="B8" s="1" t="s">
        <v>7789</v>
      </c>
      <c r="C8" s="1" t="s">
        <v>7790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662</v>
      </c>
      <c r="J8" s="1" t="s">
        <v>663</v>
      </c>
      <c r="K8" s="1" t="s">
        <v>7791</v>
      </c>
      <c r="L8" s="1"/>
      <c r="M8" s="21">
        <f t="shared" ref="M8:M53" si="0">IF(F8="○",1,0)</f>
        <v>1</v>
      </c>
    </row>
    <row r="9" spans="1:14" ht="20.100000000000001" customHeight="1" x14ac:dyDescent="0.15">
      <c r="A9" s="1" t="s">
        <v>9</v>
      </c>
      <c r="B9" s="1" t="s">
        <v>7789</v>
      </c>
      <c r="C9" s="1" t="s">
        <v>7792</v>
      </c>
      <c r="D9" s="1" t="s">
        <v>50</v>
      </c>
      <c r="E9" s="1" t="s">
        <v>51</v>
      </c>
      <c r="F9" s="1" t="s">
        <v>51</v>
      </c>
      <c r="G9" s="1" t="s">
        <v>52</v>
      </c>
      <c r="H9" s="18" t="s">
        <v>121</v>
      </c>
      <c r="I9" s="18" t="s">
        <v>662</v>
      </c>
      <c r="J9" s="1" t="s">
        <v>663</v>
      </c>
      <c r="K9" s="1" t="s">
        <v>7793</v>
      </c>
      <c r="L9" s="1"/>
      <c r="M9" s="21">
        <f t="shared" si="0"/>
        <v>1</v>
      </c>
    </row>
    <row r="10" spans="1:14" ht="20.100000000000001" customHeight="1" x14ac:dyDescent="0.15">
      <c r="A10" s="1" t="s">
        <v>9</v>
      </c>
      <c r="B10" s="1" t="s">
        <v>7789</v>
      </c>
      <c r="C10" s="1" t="s">
        <v>7794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662</v>
      </c>
      <c r="J10" s="1" t="s">
        <v>663</v>
      </c>
      <c r="K10" s="1" t="s">
        <v>7795</v>
      </c>
      <c r="L10" s="1"/>
      <c r="M10" s="21">
        <f t="shared" si="0"/>
        <v>1</v>
      </c>
    </row>
    <row r="11" spans="1:14" ht="20.100000000000001" customHeight="1" x14ac:dyDescent="0.15">
      <c r="A11" s="1" t="s">
        <v>9</v>
      </c>
      <c r="B11" s="1" t="s">
        <v>7789</v>
      </c>
      <c r="C11" s="1" t="s">
        <v>7796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7797</v>
      </c>
      <c r="L11" s="1"/>
      <c r="M11" s="21">
        <f t="shared" si="0"/>
        <v>1</v>
      </c>
    </row>
    <row r="12" spans="1:14" ht="20.100000000000001" customHeight="1" x14ac:dyDescent="0.15">
      <c r="A12" s="1" t="s">
        <v>9</v>
      </c>
      <c r="B12" s="1" t="s">
        <v>7789</v>
      </c>
      <c r="C12" s="1" t="s">
        <v>7798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662</v>
      </c>
      <c r="J12" s="1" t="s">
        <v>663</v>
      </c>
      <c r="K12" s="1" t="s">
        <v>7799</v>
      </c>
      <c r="L12" s="1"/>
      <c r="M12" s="21">
        <f t="shared" si="0"/>
        <v>1</v>
      </c>
    </row>
    <row r="13" spans="1:14" ht="20.100000000000001" customHeight="1" x14ac:dyDescent="0.15">
      <c r="A13" s="1" t="s">
        <v>9</v>
      </c>
      <c r="B13" s="1" t="s">
        <v>7789</v>
      </c>
      <c r="C13" s="1" t="s">
        <v>7800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662</v>
      </c>
      <c r="J13" s="1" t="s">
        <v>663</v>
      </c>
      <c r="K13" s="1" t="s">
        <v>7801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9</v>
      </c>
      <c r="B14" s="1" t="s">
        <v>7789</v>
      </c>
      <c r="C14" s="1" t="s">
        <v>7802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662</v>
      </c>
      <c r="J14" s="1" t="s">
        <v>663</v>
      </c>
      <c r="K14" s="1" t="s">
        <v>7803</v>
      </c>
      <c r="L14" s="1"/>
      <c r="M14" s="21">
        <f t="shared" si="0"/>
        <v>1</v>
      </c>
    </row>
    <row r="15" spans="1:14" ht="20.100000000000001" customHeight="1" x14ac:dyDescent="0.15">
      <c r="A15" s="1" t="s">
        <v>9</v>
      </c>
      <c r="B15" s="1" t="s">
        <v>7789</v>
      </c>
      <c r="C15" s="1" t="s">
        <v>7804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662</v>
      </c>
      <c r="J15" s="1" t="s">
        <v>663</v>
      </c>
      <c r="K15" s="1" t="s">
        <v>7805</v>
      </c>
      <c r="L15" s="1"/>
      <c r="M15" s="21">
        <f t="shared" si="0"/>
        <v>1</v>
      </c>
    </row>
    <row r="16" spans="1:14" ht="20.100000000000001" customHeight="1" x14ac:dyDescent="0.15">
      <c r="A16" s="1" t="s">
        <v>9</v>
      </c>
      <c r="B16" s="1" t="s">
        <v>7789</v>
      </c>
      <c r="C16" s="1" t="s">
        <v>7806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662</v>
      </c>
      <c r="J16" s="1" t="s">
        <v>663</v>
      </c>
      <c r="K16" s="1" t="s">
        <v>7807</v>
      </c>
      <c r="L16" s="1"/>
      <c r="M16" s="21">
        <f t="shared" si="0"/>
        <v>1</v>
      </c>
    </row>
    <row r="17" spans="1:13" ht="20.100000000000001" customHeight="1" x14ac:dyDescent="0.15">
      <c r="A17" s="1" t="s">
        <v>9</v>
      </c>
      <c r="B17" s="1" t="s">
        <v>7789</v>
      </c>
      <c r="C17" s="1" t="s">
        <v>7808</v>
      </c>
      <c r="D17" s="1" t="s">
        <v>78</v>
      </c>
      <c r="E17" s="1" t="s">
        <v>51</v>
      </c>
      <c r="F17" s="1" t="s">
        <v>179</v>
      </c>
      <c r="G17" s="1" t="s">
        <v>82</v>
      </c>
      <c r="H17" s="1" t="s">
        <v>83</v>
      </c>
      <c r="I17" s="1" t="s">
        <v>447</v>
      </c>
      <c r="J17" s="1" t="s">
        <v>7809</v>
      </c>
      <c r="K17" s="1" t="s">
        <v>7810</v>
      </c>
      <c r="L17" s="1"/>
      <c r="M17" s="21">
        <f t="shared" si="0"/>
        <v>0</v>
      </c>
    </row>
    <row r="18" spans="1:13" ht="20.100000000000001" customHeight="1" x14ac:dyDescent="0.15">
      <c r="A18" s="1" t="s">
        <v>9</v>
      </c>
      <c r="B18" s="1" t="s">
        <v>7789</v>
      </c>
      <c r="C18" s="1" t="s">
        <v>7811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83</v>
      </c>
      <c r="I18" s="1" t="s">
        <v>447</v>
      </c>
      <c r="J18" s="1" t="s">
        <v>7809</v>
      </c>
      <c r="K18" s="1" t="s">
        <v>7812</v>
      </c>
      <c r="L18" s="1"/>
      <c r="M18" s="21">
        <f t="shared" si="0"/>
        <v>0</v>
      </c>
    </row>
    <row r="19" spans="1:13" ht="20.100000000000001" customHeight="1" x14ac:dyDescent="0.15">
      <c r="A19" s="1" t="s">
        <v>9</v>
      </c>
      <c r="B19" s="1" t="s">
        <v>7789</v>
      </c>
      <c r="C19" s="1" t="s">
        <v>7813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662</v>
      </c>
      <c r="J19" s="1" t="s">
        <v>663</v>
      </c>
      <c r="K19" s="1" t="s">
        <v>7814</v>
      </c>
      <c r="L19" s="1"/>
      <c r="M19" s="21">
        <f t="shared" si="0"/>
        <v>1</v>
      </c>
    </row>
    <row r="20" spans="1:13" ht="20.100000000000001" customHeight="1" x14ac:dyDescent="0.15">
      <c r="A20" s="1" t="s">
        <v>9</v>
      </c>
      <c r="B20" s="1" t="s">
        <v>7815</v>
      </c>
      <c r="C20" s="1" t="s">
        <v>7816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7817</v>
      </c>
      <c r="L20" s="1"/>
      <c r="M20" s="21">
        <f t="shared" si="0"/>
        <v>1</v>
      </c>
    </row>
    <row r="21" spans="1:13" ht="20.100000000000001" customHeight="1" x14ac:dyDescent="0.15">
      <c r="A21" s="1" t="s">
        <v>9</v>
      </c>
      <c r="B21" s="1" t="s">
        <v>7815</v>
      </c>
      <c r="C21" s="1" t="s">
        <v>7818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7819</v>
      </c>
      <c r="L21" s="1"/>
      <c r="M21" s="21">
        <f t="shared" si="0"/>
        <v>1</v>
      </c>
    </row>
    <row r="22" spans="1:13" ht="20.100000000000001" customHeight="1" x14ac:dyDescent="0.15">
      <c r="A22" s="1" t="s">
        <v>9</v>
      </c>
      <c r="B22" s="1" t="s">
        <v>7815</v>
      </c>
      <c r="C22" s="1" t="s">
        <v>7820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7821</v>
      </c>
      <c r="L22" s="1"/>
      <c r="M22" s="21">
        <f t="shared" si="0"/>
        <v>1</v>
      </c>
    </row>
    <row r="23" spans="1:13" ht="20.100000000000001" customHeight="1" x14ac:dyDescent="0.15">
      <c r="A23" s="1" t="s">
        <v>9</v>
      </c>
      <c r="B23" s="1" t="s">
        <v>7815</v>
      </c>
      <c r="C23" s="1" t="s">
        <v>7822</v>
      </c>
      <c r="D23" s="1" t="s">
        <v>50</v>
      </c>
      <c r="E23" s="1" t="s">
        <v>51</v>
      </c>
      <c r="F23" s="1" t="s">
        <v>26832</v>
      </c>
      <c r="G23" s="1" t="s">
        <v>82</v>
      </c>
      <c r="H23" s="1" t="s">
        <v>212</v>
      </c>
      <c r="I23" s="1" t="s">
        <v>447</v>
      </c>
      <c r="J23" s="1" t="s">
        <v>1137</v>
      </c>
      <c r="K23" s="1" t="s">
        <v>7823</v>
      </c>
      <c r="L23" s="1"/>
      <c r="M23" s="21">
        <f t="shared" si="0"/>
        <v>0</v>
      </c>
    </row>
    <row r="24" spans="1:13" ht="20.100000000000001" customHeight="1" x14ac:dyDescent="0.15">
      <c r="A24" s="1" t="s">
        <v>9</v>
      </c>
      <c r="B24" s="1" t="s">
        <v>7815</v>
      </c>
      <c r="C24" s="1" t="s">
        <v>7824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7825</v>
      </c>
      <c r="L24" s="1"/>
      <c r="M24" s="21">
        <f t="shared" si="0"/>
        <v>1</v>
      </c>
    </row>
    <row r="25" spans="1:13" ht="20.100000000000001" customHeight="1" x14ac:dyDescent="0.15">
      <c r="A25" s="1" t="s">
        <v>9</v>
      </c>
      <c r="B25" s="1" t="s">
        <v>7815</v>
      </c>
      <c r="C25" s="1" t="s">
        <v>7826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7827</v>
      </c>
      <c r="L25" s="1"/>
      <c r="M25" s="21">
        <f t="shared" si="0"/>
        <v>1</v>
      </c>
    </row>
    <row r="26" spans="1:13" ht="20.100000000000001" customHeight="1" x14ac:dyDescent="0.15">
      <c r="A26" s="1" t="s">
        <v>9</v>
      </c>
      <c r="B26" s="1" t="s">
        <v>7815</v>
      </c>
      <c r="C26" s="1" t="s">
        <v>7828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7829</v>
      </c>
      <c r="L26" s="1"/>
      <c r="M26" s="21">
        <f t="shared" si="0"/>
        <v>1</v>
      </c>
    </row>
    <row r="27" spans="1:13" ht="20.100000000000001" customHeight="1" x14ac:dyDescent="0.15">
      <c r="A27" s="1" t="s">
        <v>9</v>
      </c>
      <c r="B27" s="1" t="s">
        <v>7815</v>
      </c>
      <c r="C27" s="1" t="s">
        <v>7830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53</v>
      </c>
      <c r="I27" s="1" t="s">
        <v>54</v>
      </c>
      <c r="J27" s="1" t="s">
        <v>55</v>
      </c>
      <c r="K27" s="1" t="s">
        <v>7831</v>
      </c>
      <c r="L27" s="1"/>
      <c r="M27" s="21">
        <f t="shared" si="0"/>
        <v>1</v>
      </c>
    </row>
    <row r="28" spans="1:13" ht="20.100000000000001" customHeight="1" x14ac:dyDescent="0.15">
      <c r="A28" s="1" t="s">
        <v>9</v>
      </c>
      <c r="B28" s="1" t="s">
        <v>7815</v>
      </c>
      <c r="C28" s="1" t="s">
        <v>7832</v>
      </c>
      <c r="D28" s="1" t="s">
        <v>50</v>
      </c>
      <c r="E28" s="1" t="s">
        <v>51</v>
      </c>
      <c r="F28" s="1" t="s">
        <v>26832</v>
      </c>
      <c r="G28" s="1" t="s">
        <v>82</v>
      </c>
      <c r="H28" s="1" t="s">
        <v>212</v>
      </c>
      <c r="I28" s="1" t="s">
        <v>447</v>
      </c>
      <c r="J28" s="1" t="s">
        <v>1137</v>
      </c>
      <c r="K28" s="1" t="s">
        <v>7833</v>
      </c>
      <c r="L28" s="1"/>
      <c r="M28" s="21">
        <f t="shared" si="0"/>
        <v>0</v>
      </c>
    </row>
    <row r="29" spans="1:13" ht="20.100000000000001" customHeight="1" x14ac:dyDescent="0.15">
      <c r="A29" s="1" t="s">
        <v>9</v>
      </c>
      <c r="B29" s="1" t="s">
        <v>7815</v>
      </c>
      <c r="C29" s="1" t="s">
        <v>7834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53</v>
      </c>
      <c r="I29" s="1" t="s">
        <v>54</v>
      </c>
      <c r="J29" s="1" t="s">
        <v>55</v>
      </c>
      <c r="K29" s="1" t="s">
        <v>7835</v>
      </c>
      <c r="L29" s="1"/>
      <c r="M29" s="21">
        <f t="shared" si="0"/>
        <v>1</v>
      </c>
    </row>
    <row r="30" spans="1:13" ht="20.100000000000001" customHeight="1" x14ac:dyDescent="0.15">
      <c r="A30" s="1" t="s">
        <v>9</v>
      </c>
      <c r="B30" s="1" t="s">
        <v>7815</v>
      </c>
      <c r="C30" s="1" t="s">
        <v>7836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7837</v>
      </c>
      <c r="L30" s="1"/>
      <c r="M30" s="21">
        <f t="shared" si="0"/>
        <v>1</v>
      </c>
    </row>
    <row r="31" spans="1:13" ht="20.100000000000001" customHeight="1" x14ac:dyDescent="0.15">
      <c r="A31" s="1" t="s">
        <v>9</v>
      </c>
      <c r="B31" s="1" t="s">
        <v>7815</v>
      </c>
      <c r="C31" s="1" t="s">
        <v>7838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7839</v>
      </c>
      <c r="L31" s="1"/>
      <c r="M31" s="21">
        <f t="shared" si="0"/>
        <v>1</v>
      </c>
    </row>
    <row r="32" spans="1:13" ht="20.100000000000001" customHeight="1" x14ac:dyDescent="0.15">
      <c r="A32" s="1" t="s">
        <v>9</v>
      </c>
      <c r="B32" s="1" t="s">
        <v>7815</v>
      </c>
      <c r="C32" s="1" t="s">
        <v>7840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7841</v>
      </c>
      <c r="L32" s="1"/>
      <c r="M32" s="21">
        <f t="shared" si="0"/>
        <v>1</v>
      </c>
    </row>
    <row r="33" spans="1:13" ht="20.100000000000001" customHeight="1" x14ac:dyDescent="0.15">
      <c r="A33" s="1" t="s">
        <v>9</v>
      </c>
      <c r="B33" s="1" t="s">
        <v>7815</v>
      </c>
      <c r="C33" s="1" t="s">
        <v>7842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53</v>
      </c>
      <c r="I33" s="1" t="s">
        <v>54</v>
      </c>
      <c r="J33" s="1" t="s">
        <v>55</v>
      </c>
      <c r="K33" s="1" t="s">
        <v>7843</v>
      </c>
      <c r="L33" s="1"/>
      <c r="M33" s="21">
        <f t="shared" si="0"/>
        <v>1</v>
      </c>
    </row>
    <row r="34" spans="1:13" ht="20.100000000000001" customHeight="1" x14ac:dyDescent="0.15">
      <c r="A34" s="1" t="s">
        <v>9</v>
      </c>
      <c r="B34" s="1" t="s">
        <v>7815</v>
      </c>
      <c r="C34" s="1" t="s">
        <v>7844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7845</v>
      </c>
      <c r="L34" s="1"/>
      <c r="M34" s="21">
        <f t="shared" si="0"/>
        <v>1</v>
      </c>
    </row>
    <row r="35" spans="1:13" ht="20.100000000000001" customHeight="1" x14ac:dyDescent="0.15">
      <c r="A35" s="1" t="s">
        <v>9</v>
      </c>
      <c r="B35" s="1" t="s">
        <v>7815</v>
      </c>
      <c r="C35" s="1" t="s">
        <v>7846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54</v>
      </c>
      <c r="J35" s="1" t="s">
        <v>55</v>
      </c>
      <c r="K35" s="1" t="s">
        <v>7847</v>
      </c>
      <c r="L35" s="1"/>
      <c r="M35" s="21">
        <f t="shared" si="0"/>
        <v>1</v>
      </c>
    </row>
    <row r="36" spans="1:13" ht="20.100000000000001" customHeight="1" x14ac:dyDescent="0.15">
      <c r="A36" s="1" t="s">
        <v>9</v>
      </c>
      <c r="B36" s="1" t="s">
        <v>7815</v>
      </c>
      <c r="C36" s="1" t="s">
        <v>7848</v>
      </c>
      <c r="D36" s="1" t="s">
        <v>50</v>
      </c>
      <c r="E36" s="1" t="s">
        <v>51</v>
      </c>
      <c r="F36" s="1" t="s">
        <v>81</v>
      </c>
      <c r="G36" s="1" t="s">
        <v>82</v>
      </c>
      <c r="H36" s="1" t="s">
        <v>83</v>
      </c>
      <c r="I36" s="1" t="s">
        <v>447</v>
      </c>
      <c r="J36" s="1" t="s">
        <v>7809</v>
      </c>
      <c r="K36" s="1" t="s">
        <v>7849</v>
      </c>
      <c r="L36" s="1"/>
      <c r="M36" s="21">
        <f t="shared" si="0"/>
        <v>0</v>
      </c>
    </row>
    <row r="37" spans="1:13" ht="20.100000000000001" customHeight="1" x14ac:dyDescent="0.15">
      <c r="A37" s="1" t="s">
        <v>9</v>
      </c>
      <c r="B37" s="1" t="s">
        <v>7815</v>
      </c>
      <c r="C37" s="1" t="s">
        <v>7850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54</v>
      </c>
      <c r="J37" s="1" t="s">
        <v>55</v>
      </c>
      <c r="K37" s="1" t="s">
        <v>7851</v>
      </c>
      <c r="L37" s="1"/>
      <c r="M37" s="21">
        <f t="shared" si="0"/>
        <v>1</v>
      </c>
    </row>
    <row r="38" spans="1:13" ht="20.100000000000001" customHeight="1" x14ac:dyDescent="0.15">
      <c r="A38" s="1" t="s">
        <v>9</v>
      </c>
      <c r="B38" s="1" t="s">
        <v>7815</v>
      </c>
      <c r="C38" s="1" t="s">
        <v>7852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54</v>
      </c>
      <c r="J38" s="1" t="s">
        <v>55</v>
      </c>
      <c r="K38" s="1" t="s">
        <v>7853</v>
      </c>
      <c r="L38" s="1"/>
      <c r="M38" s="21">
        <f t="shared" si="0"/>
        <v>1</v>
      </c>
    </row>
    <row r="39" spans="1:13" ht="20.100000000000001" customHeight="1" x14ac:dyDescent="0.15">
      <c r="A39" s="1" t="s">
        <v>9</v>
      </c>
      <c r="B39" s="1" t="s">
        <v>7815</v>
      </c>
      <c r="C39" s="1" t="s">
        <v>7854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53</v>
      </c>
      <c r="I39" s="1" t="s">
        <v>54</v>
      </c>
      <c r="J39" s="1" t="s">
        <v>55</v>
      </c>
      <c r="K39" s="1" t="s">
        <v>7855</v>
      </c>
      <c r="L39" s="1"/>
      <c r="M39" s="21">
        <f t="shared" si="0"/>
        <v>1</v>
      </c>
    </row>
    <row r="40" spans="1:13" ht="20.100000000000001" customHeight="1" x14ac:dyDescent="0.15">
      <c r="A40" s="1" t="s">
        <v>9</v>
      </c>
      <c r="B40" s="1" t="s">
        <v>7815</v>
      </c>
      <c r="C40" s="1" t="s">
        <v>7856</v>
      </c>
      <c r="D40" s="1" t="s">
        <v>78</v>
      </c>
      <c r="E40" s="1" t="s">
        <v>51</v>
      </c>
      <c r="F40" s="1" t="s">
        <v>81</v>
      </c>
      <c r="G40" s="1" t="s">
        <v>82</v>
      </c>
      <c r="H40" s="1" t="s">
        <v>129</v>
      </c>
      <c r="I40" s="1" t="s">
        <v>7857</v>
      </c>
      <c r="J40" s="1" t="s">
        <v>7858</v>
      </c>
      <c r="K40" s="1" t="s">
        <v>7859</v>
      </c>
      <c r="L40" s="1"/>
      <c r="M40" s="21">
        <f t="shared" si="0"/>
        <v>0</v>
      </c>
    </row>
    <row r="41" spans="1:13" ht="20.100000000000001" customHeight="1" x14ac:dyDescent="0.15">
      <c r="A41" s="1" t="s">
        <v>9</v>
      </c>
      <c r="B41" s="1" t="s">
        <v>7815</v>
      </c>
      <c r="C41" s="1" t="s">
        <v>7860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7861</v>
      </c>
      <c r="L41" s="1"/>
      <c r="M41" s="21">
        <f t="shared" si="0"/>
        <v>1</v>
      </c>
    </row>
    <row r="42" spans="1:13" ht="20.100000000000001" customHeight="1" x14ac:dyDescent="0.15">
      <c r="A42" s="1" t="s">
        <v>9</v>
      </c>
      <c r="B42" s="1" t="s">
        <v>7815</v>
      </c>
      <c r="C42" s="1" t="s">
        <v>7862</v>
      </c>
      <c r="D42" s="1" t="s">
        <v>78</v>
      </c>
      <c r="E42" s="1" t="s">
        <v>51</v>
      </c>
      <c r="F42" s="1" t="s">
        <v>81</v>
      </c>
      <c r="G42" s="1" t="s">
        <v>82</v>
      </c>
      <c r="H42" s="1" t="s">
        <v>83</v>
      </c>
      <c r="I42" s="1" t="s">
        <v>447</v>
      </c>
      <c r="J42" s="1" t="s">
        <v>7809</v>
      </c>
      <c r="K42" s="1" t="s">
        <v>7863</v>
      </c>
      <c r="L42" s="1"/>
      <c r="M42" s="21">
        <f t="shared" si="0"/>
        <v>0</v>
      </c>
    </row>
    <row r="43" spans="1:13" ht="20.100000000000001" customHeight="1" x14ac:dyDescent="0.15">
      <c r="A43" s="1" t="s">
        <v>9</v>
      </c>
      <c r="B43" s="1" t="s">
        <v>7815</v>
      </c>
      <c r="C43" s="1" t="s">
        <v>7864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447</v>
      </c>
      <c r="J43" s="1" t="s">
        <v>7809</v>
      </c>
      <c r="K43" s="1" t="s">
        <v>7865</v>
      </c>
      <c r="L43" s="1"/>
      <c r="M43" s="21">
        <f t="shared" si="0"/>
        <v>0</v>
      </c>
    </row>
    <row r="44" spans="1:13" ht="20.100000000000001" customHeight="1" x14ac:dyDescent="0.15">
      <c r="A44" s="1" t="s">
        <v>9</v>
      </c>
      <c r="B44" s="1" t="s">
        <v>7815</v>
      </c>
      <c r="C44" s="1" t="s">
        <v>7866</v>
      </c>
      <c r="D44" s="1" t="s">
        <v>78</v>
      </c>
      <c r="E44" s="1" t="s">
        <v>51</v>
      </c>
      <c r="F44" s="1" t="s">
        <v>81</v>
      </c>
      <c r="G44" s="1" t="s">
        <v>82</v>
      </c>
      <c r="H44" s="1" t="s">
        <v>83</v>
      </c>
      <c r="I44" s="1" t="s">
        <v>447</v>
      </c>
      <c r="J44" s="1" t="s">
        <v>7809</v>
      </c>
      <c r="K44" s="1" t="s">
        <v>7867</v>
      </c>
      <c r="L44" s="1"/>
      <c r="M44" s="21">
        <f t="shared" si="0"/>
        <v>0</v>
      </c>
    </row>
    <row r="45" spans="1:13" ht="20.100000000000001" customHeight="1" x14ac:dyDescent="0.15">
      <c r="A45" s="1" t="s">
        <v>9</v>
      </c>
      <c r="B45" s="1" t="s">
        <v>7815</v>
      </c>
      <c r="C45" s="1" t="s">
        <v>7868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662</v>
      </c>
      <c r="J45" s="1" t="s">
        <v>663</v>
      </c>
      <c r="K45" s="1" t="s">
        <v>7869</v>
      </c>
      <c r="L45" s="1"/>
      <c r="M45" s="21">
        <f t="shared" si="0"/>
        <v>1</v>
      </c>
    </row>
    <row r="46" spans="1:13" ht="20.100000000000001" customHeight="1" x14ac:dyDescent="0.15">
      <c r="A46" s="1" t="s">
        <v>9</v>
      </c>
      <c r="B46" s="1" t="s">
        <v>7815</v>
      </c>
      <c r="C46" s="1" t="s">
        <v>7870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54</v>
      </c>
      <c r="J46" s="1" t="s">
        <v>55</v>
      </c>
      <c r="K46" s="1" t="s">
        <v>7871</v>
      </c>
      <c r="L46" s="1"/>
      <c r="M46" s="21">
        <f t="shared" si="0"/>
        <v>1</v>
      </c>
    </row>
    <row r="47" spans="1:13" ht="20.100000000000001" customHeight="1" x14ac:dyDescent="0.15">
      <c r="A47" s="1" t="s">
        <v>9</v>
      </c>
      <c r="B47" s="1" t="s">
        <v>7815</v>
      </c>
      <c r="C47" s="1" t="s">
        <v>7872</v>
      </c>
      <c r="D47" s="1" t="s">
        <v>78</v>
      </c>
      <c r="E47" s="1" t="s">
        <v>51</v>
      </c>
      <c r="F47" s="1" t="s">
        <v>81</v>
      </c>
      <c r="G47" s="1" t="s">
        <v>82</v>
      </c>
      <c r="H47" s="1" t="s">
        <v>83</v>
      </c>
      <c r="I47" s="1" t="s">
        <v>447</v>
      </c>
      <c r="J47" s="1" t="s">
        <v>7809</v>
      </c>
      <c r="K47" s="1" t="s">
        <v>7873</v>
      </c>
      <c r="L47" s="1"/>
      <c r="M47" s="21">
        <f t="shared" si="0"/>
        <v>0</v>
      </c>
    </row>
    <row r="48" spans="1:13" ht="20.100000000000001" customHeight="1" x14ac:dyDescent="0.15">
      <c r="A48" s="1" t="s">
        <v>9</v>
      </c>
      <c r="B48" s="1" t="s">
        <v>7874</v>
      </c>
      <c r="C48" s="1" t="s">
        <v>7875</v>
      </c>
      <c r="D48" s="1" t="s">
        <v>50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662</v>
      </c>
      <c r="J48" s="1" t="s">
        <v>663</v>
      </c>
      <c r="K48" s="1" t="s">
        <v>7876</v>
      </c>
      <c r="L48" s="1"/>
      <c r="M48" s="21">
        <f t="shared" si="0"/>
        <v>1</v>
      </c>
    </row>
    <row r="49" spans="1:13" ht="20.100000000000001" customHeight="1" x14ac:dyDescent="0.15">
      <c r="A49" s="1" t="s">
        <v>9</v>
      </c>
      <c r="B49" s="1" t="s">
        <v>7874</v>
      </c>
      <c r="C49" s="1" t="s">
        <v>7877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662</v>
      </c>
      <c r="J49" s="1" t="s">
        <v>663</v>
      </c>
      <c r="K49" s="1" t="s">
        <v>7878</v>
      </c>
      <c r="L49" s="1"/>
      <c r="M49" s="21">
        <f t="shared" si="0"/>
        <v>1</v>
      </c>
    </row>
    <row r="50" spans="1:13" ht="20.100000000000001" customHeight="1" x14ac:dyDescent="0.15">
      <c r="A50" s="1" t="s">
        <v>9</v>
      </c>
      <c r="B50" s="1" t="s">
        <v>7874</v>
      </c>
      <c r="C50" s="1" t="s">
        <v>7879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662</v>
      </c>
      <c r="J50" s="1" t="s">
        <v>663</v>
      </c>
      <c r="K50" s="1" t="s">
        <v>7880</v>
      </c>
      <c r="L50" s="1"/>
      <c r="M50" s="21">
        <f t="shared" si="0"/>
        <v>1</v>
      </c>
    </row>
    <row r="51" spans="1:13" ht="20.100000000000001" customHeight="1" x14ac:dyDescent="0.15">
      <c r="A51" s="1" t="s">
        <v>9</v>
      </c>
      <c r="B51" s="1" t="s">
        <v>7881</v>
      </c>
      <c r="C51" s="1" t="s">
        <v>7882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53</v>
      </c>
      <c r="I51" s="1" t="s">
        <v>54</v>
      </c>
      <c r="J51" s="1" t="s">
        <v>55</v>
      </c>
      <c r="K51" s="1" t="s">
        <v>7883</v>
      </c>
      <c r="L51" s="1"/>
      <c r="M51" s="21">
        <f t="shared" si="0"/>
        <v>1</v>
      </c>
    </row>
    <row r="52" spans="1:13" ht="20.100000000000001" customHeight="1" x14ac:dyDescent="0.15">
      <c r="A52" s="1" t="s">
        <v>9</v>
      </c>
      <c r="B52" s="1" t="s">
        <v>7881</v>
      </c>
      <c r="C52" s="1" t="s">
        <v>7884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54</v>
      </c>
      <c r="J52" s="1" t="s">
        <v>55</v>
      </c>
      <c r="K52" s="1" t="s">
        <v>7885</v>
      </c>
      <c r="L52" s="1"/>
      <c r="M52" s="21">
        <f t="shared" si="0"/>
        <v>1</v>
      </c>
    </row>
    <row r="53" spans="1:13" ht="20.100000000000001" customHeight="1" x14ac:dyDescent="0.15">
      <c r="A53" s="1" t="s">
        <v>9</v>
      </c>
      <c r="B53" s="1" t="s">
        <v>7881</v>
      </c>
      <c r="C53" s="1" t="s">
        <v>7886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7887</v>
      </c>
      <c r="L53" s="1"/>
      <c r="M53" s="21">
        <f t="shared" si="0"/>
        <v>1</v>
      </c>
    </row>
    <row r="54" spans="1:13" ht="20.100000000000001" customHeight="1" x14ac:dyDescent="0.15">
      <c r="A54" s="1" t="s">
        <v>9</v>
      </c>
      <c r="B54" s="1" t="s">
        <v>7881</v>
      </c>
      <c r="C54" s="1" t="s">
        <v>26797</v>
      </c>
      <c r="D54" s="1" t="s">
        <v>849</v>
      </c>
      <c r="E54" s="1" t="s">
        <v>51</v>
      </c>
      <c r="F54" s="1" t="s">
        <v>26832</v>
      </c>
      <c r="G54" s="1" t="s">
        <v>52</v>
      </c>
      <c r="H54" s="1" t="s">
        <v>121</v>
      </c>
      <c r="I54" s="1" t="s">
        <v>26798</v>
      </c>
      <c r="J54" s="1" t="s">
        <v>26799</v>
      </c>
      <c r="K54" s="1" t="s">
        <v>26800</v>
      </c>
      <c r="L54" s="1"/>
    </row>
    <row r="55" spans="1:13" ht="20.100000000000001" customHeight="1" x14ac:dyDescent="0.15">
      <c r="A55" s="1" t="s">
        <v>9</v>
      </c>
      <c r="B55" s="1" t="s">
        <v>7888</v>
      </c>
      <c r="C55" s="1" t="s">
        <v>7889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7890</v>
      </c>
      <c r="L55" s="1"/>
      <c r="M55" s="21">
        <f t="shared" ref="M55:M118" si="1">IF(F55="○",1,0)</f>
        <v>1</v>
      </c>
    </row>
    <row r="56" spans="1:13" ht="20.100000000000001" customHeight="1" x14ac:dyDescent="0.15">
      <c r="A56" s="1" t="s">
        <v>9</v>
      </c>
      <c r="B56" s="1" t="s">
        <v>7888</v>
      </c>
      <c r="C56" s="1" t="s">
        <v>7891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7892</v>
      </c>
      <c r="L56" s="1"/>
      <c r="M56" s="21">
        <f t="shared" si="1"/>
        <v>1</v>
      </c>
    </row>
    <row r="57" spans="1:13" ht="20.100000000000001" customHeight="1" x14ac:dyDescent="0.15">
      <c r="A57" s="1" t="s">
        <v>9</v>
      </c>
      <c r="B57" s="1" t="s">
        <v>7893</v>
      </c>
      <c r="C57" s="1" t="s">
        <v>7894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7895</v>
      </c>
      <c r="L57" s="1"/>
      <c r="M57" s="21">
        <f t="shared" si="1"/>
        <v>1</v>
      </c>
    </row>
    <row r="58" spans="1:13" ht="20.100000000000001" customHeight="1" x14ac:dyDescent="0.15">
      <c r="A58" s="1" t="s">
        <v>9</v>
      </c>
      <c r="B58" s="1" t="s">
        <v>7893</v>
      </c>
      <c r="C58" s="1" t="s">
        <v>7896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7897</v>
      </c>
      <c r="L58" s="1"/>
      <c r="M58" s="21">
        <f t="shared" si="1"/>
        <v>1</v>
      </c>
    </row>
    <row r="59" spans="1:13" ht="20.100000000000001" customHeight="1" x14ac:dyDescent="0.15">
      <c r="A59" s="1" t="s">
        <v>9</v>
      </c>
      <c r="B59" s="1" t="s">
        <v>7893</v>
      </c>
      <c r="C59" s="1" t="s">
        <v>7898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662</v>
      </c>
      <c r="J59" s="1" t="s">
        <v>663</v>
      </c>
      <c r="K59" s="1" t="s">
        <v>7899</v>
      </c>
      <c r="L59" s="1"/>
      <c r="M59" s="21">
        <f t="shared" si="1"/>
        <v>1</v>
      </c>
    </row>
    <row r="60" spans="1:13" ht="20.100000000000001" customHeight="1" x14ac:dyDescent="0.15">
      <c r="A60" s="1" t="s">
        <v>9</v>
      </c>
      <c r="B60" s="1" t="s">
        <v>7893</v>
      </c>
      <c r="C60" s="1" t="s">
        <v>7900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662</v>
      </c>
      <c r="J60" s="1" t="s">
        <v>663</v>
      </c>
      <c r="K60" s="1" t="s">
        <v>7901</v>
      </c>
      <c r="L60" s="1"/>
      <c r="M60" s="21">
        <f t="shared" si="1"/>
        <v>1</v>
      </c>
    </row>
    <row r="61" spans="1:13" ht="20.100000000000001" customHeight="1" x14ac:dyDescent="0.15">
      <c r="A61" s="1" t="s">
        <v>9</v>
      </c>
      <c r="B61" s="1" t="s">
        <v>7893</v>
      </c>
      <c r="C61" s="1" t="s">
        <v>7902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7903</v>
      </c>
      <c r="L61" s="1"/>
      <c r="M61" s="21">
        <f t="shared" si="1"/>
        <v>1</v>
      </c>
    </row>
    <row r="62" spans="1:13" ht="20.100000000000001" customHeight="1" x14ac:dyDescent="0.15">
      <c r="A62" s="1" t="s">
        <v>9</v>
      </c>
      <c r="B62" s="1" t="s">
        <v>7893</v>
      </c>
      <c r="C62" s="1" t="s">
        <v>7904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662</v>
      </c>
      <c r="J62" s="1" t="s">
        <v>663</v>
      </c>
      <c r="K62" s="1" t="s">
        <v>7905</v>
      </c>
      <c r="L62" s="1"/>
      <c r="M62" s="21">
        <f t="shared" si="1"/>
        <v>1</v>
      </c>
    </row>
    <row r="63" spans="1:13" ht="20.100000000000001" customHeight="1" x14ac:dyDescent="0.15">
      <c r="A63" s="1" t="s">
        <v>9</v>
      </c>
      <c r="B63" s="1" t="s">
        <v>7893</v>
      </c>
      <c r="C63" s="1" t="s">
        <v>7906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662</v>
      </c>
      <c r="J63" s="1" t="s">
        <v>663</v>
      </c>
      <c r="K63" s="1" t="s">
        <v>7907</v>
      </c>
      <c r="L63" s="1"/>
      <c r="M63" s="21">
        <f t="shared" si="1"/>
        <v>1</v>
      </c>
    </row>
    <row r="64" spans="1:13" ht="20.100000000000001" customHeight="1" x14ac:dyDescent="0.15">
      <c r="A64" s="1" t="s">
        <v>9</v>
      </c>
      <c r="B64" s="1" t="s">
        <v>7893</v>
      </c>
      <c r="C64" s="1" t="s">
        <v>7908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662</v>
      </c>
      <c r="J64" s="1" t="s">
        <v>663</v>
      </c>
      <c r="K64" s="1" t="s">
        <v>7909</v>
      </c>
      <c r="L64" s="1"/>
      <c r="M64" s="21">
        <f t="shared" si="1"/>
        <v>1</v>
      </c>
    </row>
    <row r="65" spans="1:13" ht="20.100000000000001" customHeight="1" x14ac:dyDescent="0.15">
      <c r="A65" s="1" t="s">
        <v>9</v>
      </c>
      <c r="B65" s="1" t="s">
        <v>7893</v>
      </c>
      <c r="C65" s="1" t="s">
        <v>7910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662</v>
      </c>
      <c r="J65" s="1" t="s">
        <v>663</v>
      </c>
      <c r="K65" s="1" t="s">
        <v>7911</v>
      </c>
      <c r="L65" s="1"/>
      <c r="M65" s="21">
        <f t="shared" si="1"/>
        <v>1</v>
      </c>
    </row>
    <row r="66" spans="1:13" ht="20.100000000000001" customHeight="1" x14ac:dyDescent="0.15">
      <c r="A66" s="1" t="s">
        <v>9</v>
      </c>
      <c r="B66" s="1" t="s">
        <v>7893</v>
      </c>
      <c r="C66" s="1" t="s">
        <v>7912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662</v>
      </c>
      <c r="J66" s="1" t="s">
        <v>663</v>
      </c>
      <c r="K66" s="1" t="s">
        <v>7913</v>
      </c>
      <c r="L66" s="1"/>
      <c r="M66" s="21">
        <f t="shared" si="1"/>
        <v>1</v>
      </c>
    </row>
    <row r="67" spans="1:13" ht="20.100000000000001" customHeight="1" x14ac:dyDescent="0.15">
      <c r="A67" s="1" t="s">
        <v>9</v>
      </c>
      <c r="B67" s="1" t="s">
        <v>7893</v>
      </c>
      <c r="C67" s="1" t="s">
        <v>7914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662</v>
      </c>
      <c r="J67" s="1" t="s">
        <v>663</v>
      </c>
      <c r="K67" s="1" t="s">
        <v>7915</v>
      </c>
      <c r="L67" s="1"/>
      <c r="M67" s="21">
        <f t="shared" si="1"/>
        <v>1</v>
      </c>
    </row>
    <row r="68" spans="1:13" ht="20.100000000000001" customHeight="1" x14ac:dyDescent="0.15">
      <c r="A68" s="1" t="s">
        <v>9</v>
      </c>
      <c r="B68" s="1" t="s">
        <v>7893</v>
      </c>
      <c r="C68" s="1" t="s">
        <v>7916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7917</v>
      </c>
      <c r="L68" s="1"/>
      <c r="M68" s="21">
        <f t="shared" si="1"/>
        <v>1</v>
      </c>
    </row>
    <row r="69" spans="1:13" ht="20.100000000000001" customHeight="1" x14ac:dyDescent="0.15">
      <c r="A69" s="1" t="s">
        <v>9</v>
      </c>
      <c r="B69" s="1" t="s">
        <v>7893</v>
      </c>
      <c r="C69" s="1" t="s">
        <v>7918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662</v>
      </c>
      <c r="J69" s="1" t="s">
        <v>663</v>
      </c>
      <c r="K69" s="1" t="s">
        <v>7919</v>
      </c>
      <c r="L69" s="1"/>
      <c r="M69" s="21">
        <f t="shared" si="1"/>
        <v>1</v>
      </c>
    </row>
    <row r="70" spans="1:13" ht="20.100000000000001" customHeight="1" x14ac:dyDescent="0.15">
      <c r="A70" s="1" t="s">
        <v>9</v>
      </c>
      <c r="B70" s="1" t="s">
        <v>7893</v>
      </c>
      <c r="C70" s="1" t="s">
        <v>7920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662</v>
      </c>
      <c r="J70" s="1" t="s">
        <v>663</v>
      </c>
      <c r="K70" s="1" t="s">
        <v>7921</v>
      </c>
      <c r="L70" s="1"/>
      <c r="M70" s="21">
        <f t="shared" si="1"/>
        <v>1</v>
      </c>
    </row>
    <row r="71" spans="1:13" ht="20.100000000000001" customHeight="1" x14ac:dyDescent="0.15">
      <c r="A71" s="1" t="s">
        <v>9</v>
      </c>
      <c r="B71" s="1" t="s">
        <v>7893</v>
      </c>
      <c r="C71" s="1" t="s">
        <v>7922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662</v>
      </c>
      <c r="J71" s="1" t="s">
        <v>663</v>
      </c>
      <c r="K71" s="1" t="s">
        <v>7923</v>
      </c>
      <c r="L71" s="1"/>
      <c r="M71" s="21">
        <f t="shared" si="1"/>
        <v>1</v>
      </c>
    </row>
    <row r="72" spans="1:13" ht="20.100000000000001" customHeight="1" x14ac:dyDescent="0.15">
      <c r="A72" s="1" t="s">
        <v>9</v>
      </c>
      <c r="B72" s="1" t="s">
        <v>7893</v>
      </c>
      <c r="C72" s="1" t="s">
        <v>7924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662</v>
      </c>
      <c r="J72" s="1" t="s">
        <v>663</v>
      </c>
      <c r="K72" s="1" t="s">
        <v>7925</v>
      </c>
      <c r="L72" s="1"/>
      <c r="M72" s="21">
        <f t="shared" si="1"/>
        <v>1</v>
      </c>
    </row>
    <row r="73" spans="1:13" ht="20.100000000000001" customHeight="1" x14ac:dyDescent="0.15">
      <c r="A73" s="1" t="s">
        <v>9</v>
      </c>
      <c r="B73" s="1" t="s">
        <v>7893</v>
      </c>
      <c r="C73" s="1" t="s">
        <v>7926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662</v>
      </c>
      <c r="J73" s="1" t="s">
        <v>663</v>
      </c>
      <c r="K73" s="1" t="s">
        <v>7927</v>
      </c>
      <c r="L73" s="1"/>
      <c r="M73" s="21">
        <f t="shared" si="1"/>
        <v>1</v>
      </c>
    </row>
    <row r="74" spans="1:13" ht="20.100000000000001" customHeight="1" x14ac:dyDescent="0.15">
      <c r="A74" s="1" t="s">
        <v>9</v>
      </c>
      <c r="B74" s="1" t="s">
        <v>7893</v>
      </c>
      <c r="C74" s="1" t="s">
        <v>7928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662</v>
      </c>
      <c r="J74" s="1" t="s">
        <v>663</v>
      </c>
      <c r="K74" s="1" t="s">
        <v>7929</v>
      </c>
      <c r="L74" s="1"/>
      <c r="M74" s="21">
        <f t="shared" si="1"/>
        <v>1</v>
      </c>
    </row>
    <row r="75" spans="1:13" ht="20.100000000000001" customHeight="1" x14ac:dyDescent="0.15">
      <c r="A75" s="1" t="s">
        <v>9</v>
      </c>
      <c r="B75" s="1" t="s">
        <v>7893</v>
      </c>
      <c r="C75" s="1" t="s">
        <v>7930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662</v>
      </c>
      <c r="J75" s="1" t="s">
        <v>663</v>
      </c>
      <c r="K75" s="1" t="s">
        <v>7931</v>
      </c>
      <c r="L75" s="1"/>
      <c r="M75" s="21">
        <f t="shared" si="1"/>
        <v>1</v>
      </c>
    </row>
    <row r="76" spans="1:13" ht="20.100000000000001" customHeight="1" x14ac:dyDescent="0.15">
      <c r="A76" s="1" t="s">
        <v>9</v>
      </c>
      <c r="B76" s="1" t="s">
        <v>7893</v>
      </c>
      <c r="C76" s="1" t="s">
        <v>7932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7933</v>
      </c>
      <c r="L76" s="1"/>
      <c r="M76" s="21">
        <f t="shared" si="1"/>
        <v>1</v>
      </c>
    </row>
    <row r="77" spans="1:13" ht="20.100000000000001" customHeight="1" x14ac:dyDescent="0.15">
      <c r="A77" s="1" t="s">
        <v>9</v>
      </c>
      <c r="B77" s="1" t="s">
        <v>7893</v>
      </c>
      <c r="C77" s="1" t="s">
        <v>7934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180</v>
      </c>
      <c r="I77" s="1" t="s">
        <v>4864</v>
      </c>
      <c r="J77" s="1" t="s">
        <v>96</v>
      </c>
      <c r="K77" s="1" t="s">
        <v>7935</v>
      </c>
      <c r="L77" s="1"/>
      <c r="M77" s="21">
        <f t="shared" si="1"/>
        <v>0</v>
      </c>
    </row>
    <row r="78" spans="1:13" ht="20.100000000000001" customHeight="1" x14ac:dyDescent="0.15">
      <c r="A78" s="1" t="s">
        <v>9</v>
      </c>
      <c r="B78" s="1" t="s">
        <v>7893</v>
      </c>
      <c r="C78" s="1" t="s">
        <v>7936</v>
      </c>
      <c r="D78" s="1" t="s">
        <v>78</v>
      </c>
      <c r="E78" s="1" t="s">
        <v>51</v>
      </c>
      <c r="F78" s="1" t="s">
        <v>179</v>
      </c>
      <c r="G78" s="1" t="s">
        <v>82</v>
      </c>
      <c r="H78" s="1" t="s">
        <v>180</v>
      </c>
      <c r="I78" s="1" t="s">
        <v>4864</v>
      </c>
      <c r="J78" s="1" t="s">
        <v>96</v>
      </c>
      <c r="K78" s="1" t="s">
        <v>7937</v>
      </c>
      <c r="L78" s="1"/>
      <c r="M78" s="21">
        <f t="shared" si="1"/>
        <v>0</v>
      </c>
    </row>
    <row r="79" spans="1:13" ht="20.100000000000001" customHeight="1" x14ac:dyDescent="0.15">
      <c r="A79" s="1" t="s">
        <v>9</v>
      </c>
      <c r="B79" s="1" t="s">
        <v>7893</v>
      </c>
      <c r="C79" s="1" t="s">
        <v>7938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662</v>
      </c>
      <c r="J79" s="1" t="s">
        <v>663</v>
      </c>
      <c r="K79" s="1" t="s">
        <v>7939</v>
      </c>
      <c r="L79" s="1"/>
      <c r="M79" s="21">
        <f t="shared" si="1"/>
        <v>1</v>
      </c>
    </row>
    <row r="80" spans="1:13" ht="20.100000000000001" customHeight="1" x14ac:dyDescent="0.15">
      <c r="A80" s="1" t="s">
        <v>9</v>
      </c>
      <c r="B80" s="1" t="s">
        <v>7893</v>
      </c>
      <c r="C80" s="1" t="s">
        <v>7940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662</v>
      </c>
      <c r="J80" s="1" t="s">
        <v>663</v>
      </c>
      <c r="K80" s="1" t="s">
        <v>7941</v>
      </c>
      <c r="L80" s="1"/>
      <c r="M80" s="21">
        <f t="shared" si="1"/>
        <v>1</v>
      </c>
    </row>
    <row r="81" spans="1:13" ht="20.100000000000001" customHeight="1" x14ac:dyDescent="0.15">
      <c r="A81" s="1" t="s">
        <v>9</v>
      </c>
      <c r="B81" s="1" t="s">
        <v>7893</v>
      </c>
      <c r="C81" s="1" t="s">
        <v>7942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662</v>
      </c>
      <c r="J81" s="1" t="s">
        <v>663</v>
      </c>
      <c r="K81" s="1" t="s">
        <v>7943</v>
      </c>
      <c r="L81" s="1"/>
      <c r="M81" s="21">
        <f t="shared" si="1"/>
        <v>1</v>
      </c>
    </row>
    <row r="82" spans="1:13" ht="20.100000000000001" customHeight="1" x14ac:dyDescent="0.15">
      <c r="A82" s="1" t="s">
        <v>9</v>
      </c>
      <c r="B82" s="1" t="s">
        <v>7893</v>
      </c>
      <c r="C82" s="1" t="s">
        <v>7944</v>
      </c>
      <c r="D82" s="1" t="s">
        <v>849</v>
      </c>
      <c r="E82" s="1" t="s">
        <v>51</v>
      </c>
      <c r="F82" s="1" t="s">
        <v>26832</v>
      </c>
      <c r="G82" s="1" t="s">
        <v>82</v>
      </c>
      <c r="H82" s="1" t="s">
        <v>446</v>
      </c>
      <c r="I82" s="1" t="s">
        <v>84</v>
      </c>
      <c r="J82" s="1" t="s">
        <v>96</v>
      </c>
      <c r="K82" s="1" t="s">
        <v>7945</v>
      </c>
      <c r="L82" s="1"/>
      <c r="M82" s="21">
        <f t="shared" si="1"/>
        <v>0</v>
      </c>
    </row>
    <row r="83" spans="1:13" ht="20.100000000000001" customHeight="1" x14ac:dyDescent="0.15">
      <c r="A83" s="1" t="s">
        <v>9</v>
      </c>
      <c r="B83" s="1" t="s">
        <v>7946</v>
      </c>
      <c r="C83" s="1" t="s">
        <v>7947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662</v>
      </c>
      <c r="J83" s="1" t="s">
        <v>663</v>
      </c>
      <c r="K83" s="1" t="s">
        <v>7948</v>
      </c>
      <c r="L83" s="1"/>
      <c r="M83" s="21">
        <f t="shared" si="1"/>
        <v>1</v>
      </c>
    </row>
    <row r="84" spans="1:13" ht="20.100000000000001" customHeight="1" x14ac:dyDescent="0.15">
      <c r="A84" s="1" t="s">
        <v>9</v>
      </c>
      <c r="B84" s="1" t="s">
        <v>7946</v>
      </c>
      <c r="C84" s="1" t="s">
        <v>7949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7950</v>
      </c>
      <c r="L84" s="1"/>
      <c r="M84" s="21">
        <f t="shared" si="1"/>
        <v>1</v>
      </c>
    </row>
    <row r="85" spans="1:13" ht="20.100000000000001" customHeight="1" x14ac:dyDescent="0.15">
      <c r="A85" s="1" t="s">
        <v>9</v>
      </c>
      <c r="B85" s="1" t="s">
        <v>7946</v>
      </c>
      <c r="C85" s="1" t="s">
        <v>7951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662</v>
      </c>
      <c r="J85" s="1" t="s">
        <v>663</v>
      </c>
      <c r="K85" s="1" t="s">
        <v>7952</v>
      </c>
      <c r="L85" s="1"/>
      <c r="M85" s="21">
        <f t="shared" si="1"/>
        <v>1</v>
      </c>
    </row>
    <row r="86" spans="1:13" ht="20.100000000000001" customHeight="1" x14ac:dyDescent="0.15">
      <c r="A86" s="1" t="s">
        <v>9</v>
      </c>
      <c r="B86" s="1" t="s">
        <v>7946</v>
      </c>
      <c r="C86" s="1" t="s">
        <v>7953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662</v>
      </c>
      <c r="J86" s="1" t="s">
        <v>663</v>
      </c>
      <c r="K86" s="1" t="s">
        <v>7954</v>
      </c>
      <c r="L86" s="1"/>
      <c r="M86" s="21">
        <f t="shared" si="1"/>
        <v>1</v>
      </c>
    </row>
    <row r="87" spans="1:13" ht="20.100000000000001" customHeight="1" x14ac:dyDescent="0.15">
      <c r="A87" s="1" t="s">
        <v>9</v>
      </c>
      <c r="B87" s="1" t="s">
        <v>7946</v>
      </c>
      <c r="C87" s="1" t="s">
        <v>7955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662</v>
      </c>
      <c r="J87" s="1" t="s">
        <v>663</v>
      </c>
      <c r="K87" s="1" t="s">
        <v>7956</v>
      </c>
      <c r="L87" s="1"/>
      <c r="M87" s="21">
        <f t="shared" si="1"/>
        <v>1</v>
      </c>
    </row>
    <row r="88" spans="1:13" ht="20.100000000000001" customHeight="1" x14ac:dyDescent="0.15">
      <c r="A88" s="1" t="s">
        <v>9</v>
      </c>
      <c r="B88" s="1" t="s">
        <v>7946</v>
      </c>
      <c r="C88" s="1" t="s">
        <v>7957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7958</v>
      </c>
      <c r="L88" s="1"/>
      <c r="M88" s="21">
        <f t="shared" si="1"/>
        <v>1</v>
      </c>
    </row>
    <row r="89" spans="1:13" ht="20.100000000000001" customHeight="1" x14ac:dyDescent="0.15">
      <c r="A89" s="1" t="s">
        <v>9</v>
      </c>
      <c r="B89" s="1" t="s">
        <v>7959</v>
      </c>
      <c r="C89" s="1" t="s">
        <v>7960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54</v>
      </c>
      <c r="J89" s="1" t="s">
        <v>55</v>
      </c>
      <c r="K89" s="1" t="s">
        <v>7961</v>
      </c>
      <c r="L89" s="1"/>
      <c r="M89" s="21">
        <f t="shared" si="1"/>
        <v>1</v>
      </c>
    </row>
    <row r="90" spans="1:13" ht="20.100000000000001" customHeight="1" x14ac:dyDescent="0.15">
      <c r="A90" s="1" t="s">
        <v>9</v>
      </c>
      <c r="B90" s="1" t="s">
        <v>7959</v>
      </c>
      <c r="C90" s="1" t="s">
        <v>7962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54</v>
      </c>
      <c r="J90" s="1" t="s">
        <v>55</v>
      </c>
      <c r="K90" s="1" t="s">
        <v>7963</v>
      </c>
      <c r="L90" s="1"/>
      <c r="M90" s="21">
        <f t="shared" si="1"/>
        <v>1</v>
      </c>
    </row>
    <row r="91" spans="1:13" ht="20.100000000000001" customHeight="1" x14ac:dyDescent="0.15">
      <c r="A91" s="1" t="s">
        <v>9</v>
      </c>
      <c r="B91" s="1" t="s">
        <v>7959</v>
      </c>
      <c r="C91" s="1" t="s">
        <v>7964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54</v>
      </c>
      <c r="J91" s="1" t="s">
        <v>55</v>
      </c>
      <c r="K91" s="1" t="s">
        <v>7965</v>
      </c>
      <c r="L91" s="1"/>
      <c r="M91" s="21">
        <f t="shared" si="1"/>
        <v>1</v>
      </c>
    </row>
    <row r="92" spans="1:13" ht="20.100000000000001" customHeight="1" x14ac:dyDescent="0.15">
      <c r="A92" s="1" t="s">
        <v>9</v>
      </c>
      <c r="B92" s="1" t="s">
        <v>7959</v>
      </c>
      <c r="C92" s="1" t="s">
        <v>7966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662</v>
      </c>
      <c r="J92" s="1" t="s">
        <v>663</v>
      </c>
      <c r="K92" s="1" t="s">
        <v>7967</v>
      </c>
      <c r="L92" s="1"/>
      <c r="M92" s="21">
        <f t="shared" si="1"/>
        <v>1</v>
      </c>
    </row>
    <row r="93" spans="1:13" ht="20.100000000000001" customHeight="1" x14ac:dyDescent="0.15">
      <c r="A93" s="1" t="s">
        <v>9</v>
      </c>
      <c r="B93" s="1" t="s">
        <v>7959</v>
      </c>
      <c r="C93" s="1" t="s">
        <v>7968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53</v>
      </c>
      <c r="I93" s="1" t="s">
        <v>54</v>
      </c>
      <c r="J93" s="1" t="s">
        <v>55</v>
      </c>
      <c r="K93" s="1" t="s">
        <v>7969</v>
      </c>
      <c r="L93" s="1"/>
      <c r="M93" s="21">
        <f t="shared" si="1"/>
        <v>1</v>
      </c>
    </row>
    <row r="94" spans="1:13" ht="20.100000000000001" customHeight="1" x14ac:dyDescent="0.15">
      <c r="A94" s="1" t="s">
        <v>9</v>
      </c>
      <c r="B94" s="1" t="s">
        <v>7959</v>
      </c>
      <c r="C94" s="1" t="s">
        <v>7970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53</v>
      </c>
      <c r="I94" s="1" t="s">
        <v>54</v>
      </c>
      <c r="J94" s="1" t="s">
        <v>55</v>
      </c>
      <c r="K94" s="1" t="s">
        <v>7971</v>
      </c>
      <c r="L94" s="1"/>
      <c r="M94" s="21">
        <f t="shared" si="1"/>
        <v>1</v>
      </c>
    </row>
    <row r="95" spans="1:13" ht="20.100000000000001" customHeight="1" x14ac:dyDescent="0.15">
      <c r="A95" s="1" t="s">
        <v>9</v>
      </c>
      <c r="B95" s="1" t="s">
        <v>7959</v>
      </c>
      <c r="C95" s="1" t="s">
        <v>7972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7973</v>
      </c>
      <c r="L95" s="1"/>
      <c r="M95" s="21">
        <f t="shared" si="1"/>
        <v>1</v>
      </c>
    </row>
    <row r="96" spans="1:13" ht="20.100000000000001" customHeight="1" x14ac:dyDescent="0.15">
      <c r="A96" s="1" t="s">
        <v>9</v>
      </c>
      <c r="B96" s="1" t="s">
        <v>7959</v>
      </c>
      <c r="C96" s="1" t="s">
        <v>7974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7975</v>
      </c>
      <c r="L96" s="1"/>
      <c r="M96" s="21">
        <f t="shared" si="1"/>
        <v>1</v>
      </c>
    </row>
    <row r="97" spans="1:13" ht="20.100000000000001" customHeight="1" x14ac:dyDescent="0.15">
      <c r="A97" s="1" t="s">
        <v>9</v>
      </c>
      <c r="B97" s="1" t="s">
        <v>7959</v>
      </c>
      <c r="C97" s="1" t="s">
        <v>7976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7977</v>
      </c>
      <c r="L97" s="1"/>
      <c r="M97" s="21">
        <f t="shared" si="1"/>
        <v>1</v>
      </c>
    </row>
    <row r="98" spans="1:13" ht="20.100000000000001" customHeight="1" x14ac:dyDescent="0.15">
      <c r="A98" s="1" t="s">
        <v>9</v>
      </c>
      <c r="B98" s="1" t="s">
        <v>7959</v>
      </c>
      <c r="C98" s="1" t="s">
        <v>7978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7979</v>
      </c>
      <c r="L98" s="1"/>
      <c r="M98" s="21">
        <f t="shared" si="1"/>
        <v>1</v>
      </c>
    </row>
    <row r="99" spans="1:13" ht="20.100000000000001" customHeight="1" x14ac:dyDescent="0.15">
      <c r="A99" s="1" t="s">
        <v>9</v>
      </c>
      <c r="B99" s="1" t="s">
        <v>7959</v>
      </c>
      <c r="C99" s="1" t="s">
        <v>7980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7981</v>
      </c>
      <c r="L99" s="1"/>
      <c r="M99" s="21">
        <f t="shared" si="1"/>
        <v>1</v>
      </c>
    </row>
    <row r="100" spans="1:13" ht="20.100000000000001" customHeight="1" x14ac:dyDescent="0.15">
      <c r="A100" s="1" t="s">
        <v>9</v>
      </c>
      <c r="B100" s="1" t="s">
        <v>7959</v>
      </c>
      <c r="C100" s="1" t="s">
        <v>7982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7983</v>
      </c>
      <c r="L100" s="1"/>
      <c r="M100" s="21">
        <f t="shared" si="1"/>
        <v>1</v>
      </c>
    </row>
    <row r="101" spans="1:13" ht="20.100000000000001" customHeight="1" x14ac:dyDescent="0.15">
      <c r="A101" s="1" t="s">
        <v>9</v>
      </c>
      <c r="B101" s="1" t="s">
        <v>7959</v>
      </c>
      <c r="C101" s="1" t="s">
        <v>7984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180</v>
      </c>
      <c r="I101" s="1" t="s">
        <v>4864</v>
      </c>
      <c r="J101" s="1" t="s">
        <v>96</v>
      </c>
      <c r="K101" s="1" t="s">
        <v>7985</v>
      </c>
      <c r="L101" s="1"/>
      <c r="M101" s="21">
        <f t="shared" si="1"/>
        <v>0</v>
      </c>
    </row>
    <row r="102" spans="1:13" ht="20.100000000000001" customHeight="1" x14ac:dyDescent="0.15">
      <c r="A102" s="1" t="s">
        <v>9</v>
      </c>
      <c r="B102" s="1" t="s">
        <v>7959</v>
      </c>
      <c r="C102" s="1" t="s">
        <v>7986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7987</v>
      </c>
      <c r="L102" s="1"/>
      <c r="M102" s="21">
        <f t="shared" si="1"/>
        <v>1</v>
      </c>
    </row>
    <row r="103" spans="1:13" ht="20.100000000000001" customHeight="1" x14ac:dyDescent="0.15">
      <c r="A103" s="1" t="s">
        <v>9</v>
      </c>
      <c r="B103" s="1" t="s">
        <v>7959</v>
      </c>
      <c r="C103" s="1" t="s">
        <v>7988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7989</v>
      </c>
      <c r="L103" s="1"/>
      <c r="M103" s="21">
        <f t="shared" si="1"/>
        <v>1</v>
      </c>
    </row>
    <row r="104" spans="1:13" ht="20.100000000000001" customHeight="1" x14ac:dyDescent="0.15">
      <c r="A104" s="1" t="s">
        <v>9</v>
      </c>
      <c r="B104" s="1" t="s">
        <v>7990</v>
      </c>
      <c r="C104" s="1" t="s">
        <v>7991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7992</v>
      </c>
      <c r="L104" s="1"/>
      <c r="M104" s="21">
        <f t="shared" si="1"/>
        <v>1</v>
      </c>
    </row>
    <row r="105" spans="1:13" ht="20.100000000000001" customHeight="1" x14ac:dyDescent="0.15">
      <c r="A105" s="1" t="s">
        <v>9</v>
      </c>
      <c r="B105" s="1" t="s">
        <v>7990</v>
      </c>
      <c r="C105" s="1" t="s">
        <v>7993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7994</v>
      </c>
      <c r="L105" s="1"/>
      <c r="M105" s="21">
        <f t="shared" si="1"/>
        <v>1</v>
      </c>
    </row>
    <row r="106" spans="1:13" ht="20.100000000000001" customHeight="1" x14ac:dyDescent="0.15">
      <c r="A106" s="1" t="s">
        <v>9</v>
      </c>
      <c r="B106" s="1" t="s">
        <v>7990</v>
      </c>
      <c r="C106" s="1" t="s">
        <v>7995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7996</v>
      </c>
      <c r="L106" s="1"/>
      <c r="M106" s="21">
        <f t="shared" si="1"/>
        <v>1</v>
      </c>
    </row>
    <row r="107" spans="1:13" ht="20.100000000000001" customHeight="1" x14ac:dyDescent="0.15">
      <c r="A107" s="1" t="s">
        <v>9</v>
      </c>
      <c r="B107" s="1" t="s">
        <v>7990</v>
      </c>
      <c r="C107" s="1" t="s">
        <v>7997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7998</v>
      </c>
      <c r="L107" s="1"/>
      <c r="M107" s="21">
        <f t="shared" si="1"/>
        <v>1</v>
      </c>
    </row>
    <row r="108" spans="1:13" ht="20.100000000000001" customHeight="1" x14ac:dyDescent="0.15">
      <c r="A108" s="1" t="s">
        <v>9</v>
      </c>
      <c r="B108" s="1" t="s">
        <v>7990</v>
      </c>
      <c r="C108" s="1" t="s">
        <v>7999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8000</v>
      </c>
      <c r="L108" s="1"/>
      <c r="M108" s="21">
        <f t="shared" si="1"/>
        <v>1</v>
      </c>
    </row>
    <row r="109" spans="1:13" ht="20.100000000000001" customHeight="1" x14ac:dyDescent="0.15">
      <c r="A109" s="1" t="s">
        <v>9</v>
      </c>
      <c r="B109" s="1" t="s">
        <v>7990</v>
      </c>
      <c r="C109" s="1" t="s">
        <v>8001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8002</v>
      </c>
      <c r="L109" s="1"/>
      <c r="M109" s="21">
        <f t="shared" si="1"/>
        <v>1</v>
      </c>
    </row>
    <row r="110" spans="1:13" ht="20.100000000000001" customHeight="1" x14ac:dyDescent="0.15">
      <c r="A110" s="1" t="s">
        <v>9</v>
      </c>
      <c r="B110" s="1" t="s">
        <v>7990</v>
      </c>
      <c r="C110" s="1" t="s">
        <v>8003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8004</v>
      </c>
      <c r="L110" s="1"/>
      <c r="M110" s="21">
        <f t="shared" si="1"/>
        <v>1</v>
      </c>
    </row>
    <row r="111" spans="1:13" ht="20.100000000000001" customHeight="1" x14ac:dyDescent="0.15">
      <c r="A111" s="1" t="s">
        <v>9</v>
      </c>
      <c r="B111" s="1" t="s">
        <v>8005</v>
      </c>
      <c r="C111" s="1" t="s">
        <v>8006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8007</v>
      </c>
      <c r="L111" s="1"/>
      <c r="M111" s="21">
        <f t="shared" si="1"/>
        <v>1</v>
      </c>
    </row>
    <row r="112" spans="1:13" ht="20.100000000000001" customHeight="1" x14ac:dyDescent="0.15">
      <c r="A112" s="1" t="s">
        <v>9</v>
      </c>
      <c r="B112" s="1" t="s">
        <v>8005</v>
      </c>
      <c r="C112" s="1" t="s">
        <v>8008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8009</v>
      </c>
      <c r="L112" s="1"/>
      <c r="M112" s="21">
        <f t="shared" si="1"/>
        <v>1</v>
      </c>
    </row>
    <row r="113" spans="1:13" ht="20.100000000000001" customHeight="1" x14ac:dyDescent="0.15">
      <c r="A113" s="1" t="s">
        <v>9</v>
      </c>
      <c r="B113" s="1" t="s">
        <v>8005</v>
      </c>
      <c r="C113" s="1" t="s">
        <v>8010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8011</v>
      </c>
      <c r="L113" s="1"/>
      <c r="M113" s="21">
        <f t="shared" si="1"/>
        <v>1</v>
      </c>
    </row>
    <row r="114" spans="1:13" ht="20.100000000000001" customHeight="1" x14ac:dyDescent="0.15">
      <c r="A114" s="1" t="s">
        <v>9</v>
      </c>
      <c r="B114" s="1" t="s">
        <v>8005</v>
      </c>
      <c r="C114" s="1" t="s">
        <v>8012</v>
      </c>
      <c r="D114" s="1" t="s">
        <v>50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8013</v>
      </c>
      <c r="L114" s="1"/>
      <c r="M114" s="21">
        <f t="shared" si="1"/>
        <v>1</v>
      </c>
    </row>
    <row r="115" spans="1:13" ht="20.100000000000001" customHeight="1" x14ac:dyDescent="0.15">
      <c r="A115" s="1" t="s">
        <v>9</v>
      </c>
      <c r="B115" s="1" t="s">
        <v>8005</v>
      </c>
      <c r="C115" s="1" t="s">
        <v>8014</v>
      </c>
      <c r="D115" s="1" t="s">
        <v>50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54</v>
      </c>
      <c r="J115" s="1" t="s">
        <v>55</v>
      </c>
      <c r="K115" s="1" t="s">
        <v>8015</v>
      </c>
      <c r="L115" s="1"/>
      <c r="M115" s="21">
        <f t="shared" si="1"/>
        <v>1</v>
      </c>
    </row>
    <row r="116" spans="1:13" ht="20.100000000000001" customHeight="1" x14ac:dyDescent="0.15">
      <c r="A116" s="1" t="s">
        <v>9</v>
      </c>
      <c r="B116" s="1" t="s">
        <v>8005</v>
      </c>
      <c r="C116" s="1" t="s">
        <v>8016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8017</v>
      </c>
      <c r="L116" s="1"/>
      <c r="M116" s="21">
        <f t="shared" si="1"/>
        <v>1</v>
      </c>
    </row>
    <row r="117" spans="1:13" ht="20.100000000000001" customHeight="1" x14ac:dyDescent="0.15">
      <c r="A117" s="1" t="s">
        <v>9</v>
      </c>
      <c r="B117" s="1" t="s">
        <v>8005</v>
      </c>
      <c r="C117" s="1" t="s">
        <v>8018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8019</v>
      </c>
      <c r="L117" s="1"/>
      <c r="M117" s="21">
        <f t="shared" si="1"/>
        <v>1</v>
      </c>
    </row>
    <row r="118" spans="1:13" ht="20.100000000000001" customHeight="1" x14ac:dyDescent="0.15">
      <c r="A118" s="1" t="s">
        <v>9</v>
      </c>
      <c r="B118" s="1" t="s">
        <v>8005</v>
      </c>
      <c r="C118" s="1" t="s">
        <v>8020</v>
      </c>
      <c r="D118" s="1" t="s">
        <v>50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8021</v>
      </c>
      <c r="L118" s="1"/>
      <c r="M118" s="21">
        <f t="shared" si="1"/>
        <v>1</v>
      </c>
    </row>
    <row r="119" spans="1:13" ht="20.100000000000001" customHeight="1" x14ac:dyDescent="0.15">
      <c r="A119" s="1" t="s">
        <v>9</v>
      </c>
      <c r="B119" s="1" t="s">
        <v>8005</v>
      </c>
      <c r="C119" s="1" t="s">
        <v>8022</v>
      </c>
      <c r="D119" s="1" t="s">
        <v>50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8023</v>
      </c>
      <c r="L119" s="1"/>
      <c r="M119" s="21">
        <f t="shared" ref="M119:M182" si="2">IF(F119="○",1,0)</f>
        <v>1</v>
      </c>
    </row>
    <row r="120" spans="1:13" ht="20.100000000000001" customHeight="1" x14ac:dyDescent="0.15">
      <c r="A120" s="1" t="s">
        <v>9</v>
      </c>
      <c r="B120" s="1" t="s">
        <v>8005</v>
      </c>
      <c r="C120" s="1" t="s">
        <v>8024</v>
      </c>
      <c r="D120" s="1" t="s">
        <v>50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8025</v>
      </c>
      <c r="L120" s="1"/>
      <c r="M120" s="21">
        <f t="shared" si="2"/>
        <v>1</v>
      </c>
    </row>
    <row r="121" spans="1:13" ht="20.100000000000001" customHeight="1" x14ac:dyDescent="0.15">
      <c r="A121" s="1" t="s">
        <v>9</v>
      </c>
      <c r="B121" s="1" t="s">
        <v>8005</v>
      </c>
      <c r="C121" s="1" t="s">
        <v>8026</v>
      </c>
      <c r="D121" s="1" t="s">
        <v>50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8027</v>
      </c>
      <c r="L121" s="1"/>
      <c r="M121" s="21">
        <f t="shared" si="2"/>
        <v>1</v>
      </c>
    </row>
    <row r="122" spans="1:13" ht="20.100000000000001" customHeight="1" x14ac:dyDescent="0.15">
      <c r="A122" s="1" t="s">
        <v>9</v>
      </c>
      <c r="B122" s="1" t="s">
        <v>8005</v>
      </c>
      <c r="C122" s="1" t="s">
        <v>8028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8029</v>
      </c>
      <c r="L122" s="1"/>
      <c r="M122" s="21">
        <f t="shared" si="2"/>
        <v>1</v>
      </c>
    </row>
    <row r="123" spans="1:13" ht="20.100000000000001" customHeight="1" x14ac:dyDescent="0.15">
      <c r="A123" s="1" t="s">
        <v>9</v>
      </c>
      <c r="B123" s="1" t="s">
        <v>8005</v>
      </c>
      <c r="C123" s="1" t="s">
        <v>8030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8031</v>
      </c>
      <c r="L123" s="1"/>
      <c r="M123" s="21">
        <f t="shared" si="2"/>
        <v>1</v>
      </c>
    </row>
    <row r="124" spans="1:13" ht="20.100000000000001" customHeight="1" x14ac:dyDescent="0.15">
      <c r="A124" s="1" t="s">
        <v>9</v>
      </c>
      <c r="B124" s="1" t="s">
        <v>8005</v>
      </c>
      <c r="C124" s="1" t="s">
        <v>8032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8033</v>
      </c>
      <c r="L124" s="1"/>
      <c r="M124" s="21">
        <f t="shared" si="2"/>
        <v>1</v>
      </c>
    </row>
    <row r="125" spans="1:13" ht="20.100000000000001" customHeight="1" x14ac:dyDescent="0.15">
      <c r="A125" s="1" t="s">
        <v>9</v>
      </c>
      <c r="B125" s="1" t="s">
        <v>8005</v>
      </c>
      <c r="C125" s="1" t="s">
        <v>8034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8035</v>
      </c>
      <c r="L125" s="1"/>
      <c r="M125" s="21">
        <f t="shared" si="2"/>
        <v>1</v>
      </c>
    </row>
    <row r="126" spans="1:13" ht="20.100000000000001" customHeight="1" x14ac:dyDescent="0.15">
      <c r="A126" s="1" t="s">
        <v>9</v>
      </c>
      <c r="B126" s="1" t="s">
        <v>8005</v>
      </c>
      <c r="C126" s="1" t="s">
        <v>8036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54</v>
      </c>
      <c r="J126" s="1" t="s">
        <v>55</v>
      </c>
      <c r="K126" s="1" t="s">
        <v>8037</v>
      </c>
      <c r="L126" s="1"/>
      <c r="M126" s="21">
        <f t="shared" si="2"/>
        <v>1</v>
      </c>
    </row>
    <row r="127" spans="1:13" ht="20.100000000000001" customHeight="1" x14ac:dyDescent="0.15">
      <c r="A127" s="1" t="s">
        <v>9</v>
      </c>
      <c r="B127" s="1" t="s">
        <v>8005</v>
      </c>
      <c r="C127" s="1" t="s">
        <v>8038</v>
      </c>
      <c r="D127" s="1" t="s">
        <v>78</v>
      </c>
      <c r="E127" s="1" t="s">
        <v>51</v>
      </c>
      <c r="F127" s="1" t="s">
        <v>81</v>
      </c>
      <c r="G127" s="1" t="s">
        <v>82</v>
      </c>
      <c r="H127" s="1" t="s">
        <v>83</v>
      </c>
      <c r="I127" s="1" t="s">
        <v>447</v>
      </c>
      <c r="J127" s="1" t="s">
        <v>7809</v>
      </c>
      <c r="K127" s="1" t="s">
        <v>8039</v>
      </c>
      <c r="L127" s="1"/>
      <c r="M127" s="21">
        <f t="shared" si="2"/>
        <v>0</v>
      </c>
    </row>
    <row r="128" spans="1:13" ht="20.100000000000001" customHeight="1" x14ac:dyDescent="0.15">
      <c r="A128" s="1" t="s">
        <v>9</v>
      </c>
      <c r="B128" s="1" t="s">
        <v>8005</v>
      </c>
      <c r="C128" s="1" t="s">
        <v>8040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54</v>
      </c>
      <c r="J128" s="1" t="s">
        <v>55</v>
      </c>
      <c r="K128" s="1" t="s">
        <v>8041</v>
      </c>
      <c r="L128" s="1"/>
      <c r="M128" s="21">
        <f t="shared" si="2"/>
        <v>1</v>
      </c>
    </row>
    <row r="129" spans="1:13" ht="20.100000000000001" customHeight="1" x14ac:dyDescent="0.15">
      <c r="A129" s="1" t="s">
        <v>9</v>
      </c>
      <c r="B129" s="1" t="s">
        <v>8005</v>
      </c>
      <c r="C129" s="1" t="s">
        <v>8042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54</v>
      </c>
      <c r="J129" s="1" t="s">
        <v>55</v>
      </c>
      <c r="K129" s="1" t="s">
        <v>8043</v>
      </c>
      <c r="L129" s="1"/>
      <c r="M129" s="21">
        <f t="shared" si="2"/>
        <v>1</v>
      </c>
    </row>
    <row r="130" spans="1:13" ht="20.100000000000001" customHeight="1" x14ac:dyDescent="0.15">
      <c r="A130" s="1" t="s">
        <v>9</v>
      </c>
      <c r="B130" s="1" t="s">
        <v>8044</v>
      </c>
      <c r="C130" s="1" t="s">
        <v>8045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54</v>
      </c>
      <c r="J130" s="1" t="s">
        <v>55</v>
      </c>
      <c r="K130" s="1" t="s">
        <v>8046</v>
      </c>
      <c r="L130" s="1"/>
      <c r="M130" s="21">
        <f t="shared" si="2"/>
        <v>1</v>
      </c>
    </row>
    <row r="131" spans="1:13" ht="20.100000000000001" customHeight="1" x14ac:dyDescent="0.15">
      <c r="A131" s="1" t="s">
        <v>9</v>
      </c>
      <c r="B131" s="1" t="s">
        <v>8044</v>
      </c>
      <c r="C131" s="1" t="s">
        <v>8047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54</v>
      </c>
      <c r="J131" s="1" t="s">
        <v>55</v>
      </c>
      <c r="K131" s="1" t="s">
        <v>8048</v>
      </c>
      <c r="L131" s="1"/>
      <c r="M131" s="21">
        <f t="shared" si="2"/>
        <v>1</v>
      </c>
    </row>
    <row r="132" spans="1:13" ht="20.100000000000001" customHeight="1" x14ac:dyDescent="0.15">
      <c r="A132" s="1" t="s">
        <v>9</v>
      </c>
      <c r="B132" s="1" t="s">
        <v>8044</v>
      </c>
      <c r="C132" s="1" t="s">
        <v>8049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54</v>
      </c>
      <c r="J132" s="1" t="s">
        <v>55</v>
      </c>
      <c r="K132" s="1" t="s">
        <v>8050</v>
      </c>
      <c r="L132" s="1"/>
      <c r="M132" s="21">
        <f t="shared" si="2"/>
        <v>1</v>
      </c>
    </row>
    <row r="133" spans="1:13" ht="20.100000000000001" customHeight="1" x14ac:dyDescent="0.15">
      <c r="A133" s="1" t="s">
        <v>9</v>
      </c>
      <c r="B133" s="1" t="s">
        <v>8044</v>
      </c>
      <c r="C133" s="1" t="s">
        <v>8051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54</v>
      </c>
      <c r="J133" s="1" t="s">
        <v>55</v>
      </c>
      <c r="K133" s="1" t="s">
        <v>8052</v>
      </c>
      <c r="L133" s="1"/>
      <c r="M133" s="21">
        <f t="shared" si="2"/>
        <v>1</v>
      </c>
    </row>
    <row r="134" spans="1:13" ht="20.100000000000001" customHeight="1" x14ac:dyDescent="0.15">
      <c r="A134" s="1" t="s">
        <v>9</v>
      </c>
      <c r="B134" s="1" t="s">
        <v>8053</v>
      </c>
      <c r="C134" s="1" t="s">
        <v>8054</v>
      </c>
      <c r="D134" s="1" t="s">
        <v>50</v>
      </c>
      <c r="E134" s="1" t="s">
        <v>51</v>
      </c>
      <c r="F134" s="1" t="s">
        <v>179</v>
      </c>
      <c r="G134" s="1" t="s">
        <v>82</v>
      </c>
      <c r="H134" s="1" t="s">
        <v>180</v>
      </c>
      <c r="I134" s="1" t="s">
        <v>4864</v>
      </c>
      <c r="J134" s="1" t="s">
        <v>96</v>
      </c>
      <c r="K134" s="1" t="s">
        <v>8055</v>
      </c>
      <c r="L134" s="1"/>
      <c r="M134" s="21">
        <f t="shared" si="2"/>
        <v>0</v>
      </c>
    </row>
    <row r="135" spans="1:13" ht="20.100000000000001" customHeight="1" x14ac:dyDescent="0.15">
      <c r="A135" s="1" t="s">
        <v>9</v>
      </c>
      <c r="B135" s="1" t="s">
        <v>8053</v>
      </c>
      <c r="C135" s="1" t="s">
        <v>8056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8057</v>
      </c>
      <c r="L135" s="1"/>
      <c r="M135" s="21">
        <f t="shared" si="2"/>
        <v>1</v>
      </c>
    </row>
    <row r="136" spans="1:13" ht="20.100000000000001" customHeight="1" x14ac:dyDescent="0.15">
      <c r="A136" s="1" t="s">
        <v>9</v>
      </c>
      <c r="B136" s="1" t="s">
        <v>8053</v>
      </c>
      <c r="C136" s="1" t="s">
        <v>8058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662</v>
      </c>
      <c r="J136" s="1" t="s">
        <v>663</v>
      </c>
      <c r="K136" s="1" t="s">
        <v>8059</v>
      </c>
      <c r="L136" s="1"/>
      <c r="M136" s="21">
        <f t="shared" si="2"/>
        <v>1</v>
      </c>
    </row>
    <row r="137" spans="1:13" ht="20.100000000000001" customHeight="1" x14ac:dyDescent="0.15">
      <c r="A137" s="1" t="s">
        <v>9</v>
      </c>
      <c r="B137" s="1" t="s">
        <v>8053</v>
      </c>
      <c r="C137" s="1" t="s">
        <v>8060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662</v>
      </c>
      <c r="J137" s="1" t="s">
        <v>663</v>
      </c>
      <c r="K137" s="1" t="s">
        <v>8061</v>
      </c>
      <c r="L137" s="1"/>
      <c r="M137" s="21">
        <f t="shared" si="2"/>
        <v>1</v>
      </c>
    </row>
    <row r="138" spans="1:13" ht="20.100000000000001" customHeight="1" x14ac:dyDescent="0.15">
      <c r="A138" s="1" t="s">
        <v>9</v>
      </c>
      <c r="B138" s="1" t="s">
        <v>8053</v>
      </c>
      <c r="C138" s="1" t="s">
        <v>8062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662</v>
      </c>
      <c r="J138" s="1" t="s">
        <v>663</v>
      </c>
      <c r="K138" s="1" t="s">
        <v>8063</v>
      </c>
      <c r="L138" s="1"/>
      <c r="M138" s="21">
        <f t="shared" si="2"/>
        <v>1</v>
      </c>
    </row>
    <row r="139" spans="1:13" ht="20.100000000000001" customHeight="1" x14ac:dyDescent="0.15">
      <c r="A139" s="1" t="s">
        <v>9</v>
      </c>
      <c r="B139" s="1" t="s">
        <v>8053</v>
      </c>
      <c r="C139" s="1" t="s">
        <v>8064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662</v>
      </c>
      <c r="J139" s="1" t="s">
        <v>663</v>
      </c>
      <c r="K139" s="1" t="s">
        <v>8065</v>
      </c>
      <c r="L139" s="1"/>
      <c r="M139" s="21">
        <f t="shared" si="2"/>
        <v>1</v>
      </c>
    </row>
    <row r="140" spans="1:13" ht="20.100000000000001" customHeight="1" x14ac:dyDescent="0.15">
      <c r="A140" s="1" t="s">
        <v>9</v>
      </c>
      <c r="B140" s="1" t="s">
        <v>8053</v>
      </c>
      <c r="C140" s="1" t="s">
        <v>8066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662</v>
      </c>
      <c r="J140" s="1" t="s">
        <v>663</v>
      </c>
      <c r="K140" s="1" t="s">
        <v>8067</v>
      </c>
      <c r="L140" s="1"/>
      <c r="M140" s="21">
        <f t="shared" si="2"/>
        <v>1</v>
      </c>
    </row>
    <row r="141" spans="1:13" ht="20.100000000000001" customHeight="1" x14ac:dyDescent="0.15">
      <c r="A141" s="1" t="s">
        <v>9</v>
      </c>
      <c r="B141" s="1" t="s">
        <v>8053</v>
      </c>
      <c r="C141" s="1" t="s">
        <v>8068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8069</v>
      </c>
      <c r="L141" s="1"/>
      <c r="M141" s="21">
        <f t="shared" si="2"/>
        <v>1</v>
      </c>
    </row>
    <row r="142" spans="1:13" ht="20.100000000000001" customHeight="1" x14ac:dyDescent="0.15">
      <c r="A142" s="1" t="s">
        <v>9</v>
      </c>
      <c r="B142" s="1" t="s">
        <v>8070</v>
      </c>
      <c r="C142" s="1" t="s">
        <v>8071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8072</v>
      </c>
      <c r="L142" s="1"/>
      <c r="M142" s="21">
        <f t="shared" si="2"/>
        <v>1</v>
      </c>
    </row>
    <row r="143" spans="1:13" ht="20.100000000000001" customHeight="1" x14ac:dyDescent="0.15">
      <c r="A143" s="1" t="s">
        <v>9</v>
      </c>
      <c r="B143" s="1" t="s">
        <v>8070</v>
      </c>
      <c r="C143" s="1" t="s">
        <v>8073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8074</v>
      </c>
      <c r="L143" s="1"/>
      <c r="M143" s="21">
        <f t="shared" si="2"/>
        <v>1</v>
      </c>
    </row>
    <row r="144" spans="1:13" ht="20.100000000000001" customHeight="1" x14ac:dyDescent="0.15">
      <c r="A144" s="1" t="s">
        <v>9</v>
      </c>
      <c r="B144" s="1" t="s">
        <v>8070</v>
      </c>
      <c r="C144" s="1" t="s">
        <v>8075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8076</v>
      </c>
      <c r="L144" s="1"/>
      <c r="M144" s="21">
        <f t="shared" si="2"/>
        <v>1</v>
      </c>
    </row>
    <row r="145" spans="1:13" ht="20.100000000000001" customHeight="1" x14ac:dyDescent="0.15">
      <c r="A145" s="1" t="s">
        <v>9</v>
      </c>
      <c r="B145" s="1" t="s">
        <v>8070</v>
      </c>
      <c r="C145" s="1" t="s">
        <v>8077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8078</v>
      </c>
      <c r="L145" s="1"/>
      <c r="M145" s="21">
        <f t="shared" si="2"/>
        <v>1</v>
      </c>
    </row>
    <row r="146" spans="1:13" ht="20.100000000000001" customHeight="1" x14ac:dyDescent="0.15">
      <c r="A146" s="1" t="s">
        <v>9</v>
      </c>
      <c r="B146" s="1" t="s">
        <v>8070</v>
      </c>
      <c r="C146" s="1" t="s">
        <v>8079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8080</v>
      </c>
      <c r="L146" s="1"/>
      <c r="M146" s="21">
        <f t="shared" si="2"/>
        <v>1</v>
      </c>
    </row>
    <row r="147" spans="1:13" ht="20.100000000000001" customHeight="1" x14ac:dyDescent="0.15">
      <c r="A147" s="1" t="s">
        <v>9</v>
      </c>
      <c r="B147" s="1" t="s">
        <v>8070</v>
      </c>
      <c r="C147" s="1" t="s">
        <v>8081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8082</v>
      </c>
      <c r="L147" s="1"/>
      <c r="M147" s="21">
        <f t="shared" si="2"/>
        <v>1</v>
      </c>
    </row>
    <row r="148" spans="1:13" ht="20.100000000000001" customHeight="1" x14ac:dyDescent="0.15">
      <c r="A148" s="1" t="s">
        <v>9</v>
      </c>
      <c r="B148" s="1" t="s">
        <v>8070</v>
      </c>
      <c r="C148" s="1" t="s">
        <v>8083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8084</v>
      </c>
      <c r="L148" s="1"/>
      <c r="M148" s="21">
        <f t="shared" si="2"/>
        <v>1</v>
      </c>
    </row>
    <row r="149" spans="1:13" ht="20.100000000000001" customHeight="1" x14ac:dyDescent="0.15">
      <c r="A149" s="1" t="s">
        <v>9</v>
      </c>
      <c r="B149" s="1" t="s">
        <v>8070</v>
      </c>
      <c r="C149" s="1" t="s">
        <v>8085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8086</v>
      </c>
      <c r="L149" s="1"/>
      <c r="M149" s="21">
        <f t="shared" si="2"/>
        <v>1</v>
      </c>
    </row>
    <row r="150" spans="1:13" ht="20.100000000000001" customHeight="1" x14ac:dyDescent="0.15">
      <c r="A150" s="1" t="s">
        <v>9</v>
      </c>
      <c r="B150" s="1" t="s">
        <v>8070</v>
      </c>
      <c r="C150" s="1" t="s">
        <v>8087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8088</v>
      </c>
      <c r="L150" s="1"/>
      <c r="M150" s="21">
        <f t="shared" si="2"/>
        <v>1</v>
      </c>
    </row>
    <row r="151" spans="1:13" ht="20.100000000000001" customHeight="1" x14ac:dyDescent="0.15">
      <c r="A151" s="1" t="s">
        <v>9</v>
      </c>
      <c r="B151" s="1" t="s">
        <v>8070</v>
      </c>
      <c r="C151" s="1" t="s">
        <v>8089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8090</v>
      </c>
      <c r="L151" s="1"/>
      <c r="M151" s="21">
        <f t="shared" si="2"/>
        <v>1</v>
      </c>
    </row>
    <row r="152" spans="1:13" ht="20.100000000000001" customHeight="1" x14ac:dyDescent="0.15">
      <c r="A152" s="1" t="s">
        <v>9</v>
      </c>
      <c r="B152" s="1" t="s">
        <v>8070</v>
      </c>
      <c r="C152" s="1" t="s">
        <v>8091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8092</v>
      </c>
      <c r="L152" s="1"/>
      <c r="M152" s="21">
        <f t="shared" si="2"/>
        <v>1</v>
      </c>
    </row>
    <row r="153" spans="1:13" ht="20.100000000000001" customHeight="1" x14ac:dyDescent="0.15">
      <c r="A153" s="1" t="s">
        <v>9</v>
      </c>
      <c r="B153" s="1" t="s">
        <v>8070</v>
      </c>
      <c r="C153" s="1" t="s">
        <v>8093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8094</v>
      </c>
      <c r="L153" s="1"/>
      <c r="M153" s="21">
        <f t="shared" si="2"/>
        <v>1</v>
      </c>
    </row>
    <row r="154" spans="1:13" ht="20.100000000000001" customHeight="1" x14ac:dyDescent="0.15">
      <c r="A154" s="1" t="s">
        <v>9</v>
      </c>
      <c r="B154" s="1" t="s">
        <v>8070</v>
      </c>
      <c r="C154" s="1" t="s">
        <v>8095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8096</v>
      </c>
      <c r="L154" s="1"/>
      <c r="M154" s="21">
        <f t="shared" si="2"/>
        <v>1</v>
      </c>
    </row>
    <row r="155" spans="1:13" ht="20.100000000000001" customHeight="1" x14ac:dyDescent="0.15">
      <c r="A155" s="1" t="s">
        <v>9</v>
      </c>
      <c r="B155" s="1" t="s">
        <v>8070</v>
      </c>
      <c r="C155" s="1" t="s">
        <v>8097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8098</v>
      </c>
      <c r="L155" s="1"/>
      <c r="M155" s="21">
        <f t="shared" si="2"/>
        <v>1</v>
      </c>
    </row>
    <row r="156" spans="1:13" ht="20.100000000000001" customHeight="1" x14ac:dyDescent="0.15">
      <c r="A156" s="1" t="s">
        <v>9</v>
      </c>
      <c r="B156" s="1" t="s">
        <v>8070</v>
      </c>
      <c r="C156" s="1" t="s">
        <v>8099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8100</v>
      </c>
      <c r="L156" s="1"/>
      <c r="M156" s="21">
        <f t="shared" si="2"/>
        <v>1</v>
      </c>
    </row>
    <row r="157" spans="1:13" ht="20.100000000000001" customHeight="1" x14ac:dyDescent="0.15">
      <c r="A157" s="1" t="s">
        <v>9</v>
      </c>
      <c r="B157" s="1" t="s">
        <v>8070</v>
      </c>
      <c r="C157" s="1" t="s">
        <v>8101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8102</v>
      </c>
      <c r="L157" s="1"/>
      <c r="M157" s="21">
        <f t="shared" si="2"/>
        <v>1</v>
      </c>
    </row>
    <row r="158" spans="1:13" ht="20.100000000000001" customHeight="1" x14ac:dyDescent="0.15">
      <c r="A158" s="1" t="s">
        <v>9</v>
      </c>
      <c r="B158" s="1" t="s">
        <v>8070</v>
      </c>
      <c r="C158" s="1" t="s">
        <v>8103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8104</v>
      </c>
      <c r="L158" s="1"/>
      <c r="M158" s="21">
        <f t="shared" si="2"/>
        <v>1</v>
      </c>
    </row>
    <row r="159" spans="1:13" ht="20.100000000000001" customHeight="1" x14ac:dyDescent="0.15">
      <c r="A159" s="1" t="s">
        <v>9</v>
      </c>
      <c r="B159" s="1" t="s">
        <v>8070</v>
      </c>
      <c r="C159" s="1" t="s">
        <v>8105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8106</v>
      </c>
      <c r="L159" s="1"/>
      <c r="M159" s="21">
        <f t="shared" si="2"/>
        <v>1</v>
      </c>
    </row>
    <row r="160" spans="1:13" ht="20.100000000000001" customHeight="1" x14ac:dyDescent="0.15">
      <c r="A160" s="1" t="s">
        <v>9</v>
      </c>
      <c r="B160" s="1" t="s">
        <v>8070</v>
      </c>
      <c r="C160" s="1" t="s">
        <v>8107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8108</v>
      </c>
      <c r="L160" s="1"/>
      <c r="M160" s="21">
        <f t="shared" si="2"/>
        <v>1</v>
      </c>
    </row>
    <row r="161" spans="1:13" ht="20.100000000000001" customHeight="1" x14ac:dyDescent="0.15">
      <c r="A161" s="1" t="s">
        <v>9</v>
      </c>
      <c r="B161" s="1" t="s">
        <v>8070</v>
      </c>
      <c r="C161" s="1" t="s">
        <v>8109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8110</v>
      </c>
      <c r="L161" s="1"/>
      <c r="M161" s="21">
        <f t="shared" si="2"/>
        <v>1</v>
      </c>
    </row>
    <row r="162" spans="1:13" ht="20.100000000000001" customHeight="1" x14ac:dyDescent="0.15">
      <c r="A162" s="1" t="s">
        <v>9</v>
      </c>
      <c r="B162" s="1" t="s">
        <v>8070</v>
      </c>
      <c r="C162" s="1" t="s">
        <v>8111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8112</v>
      </c>
      <c r="L162" s="1"/>
      <c r="M162" s="21">
        <f t="shared" si="2"/>
        <v>1</v>
      </c>
    </row>
    <row r="163" spans="1:13" ht="20.100000000000001" customHeight="1" x14ac:dyDescent="0.15">
      <c r="A163" s="1" t="s">
        <v>9</v>
      </c>
      <c r="B163" s="1" t="s">
        <v>8070</v>
      </c>
      <c r="C163" s="1" t="s">
        <v>8113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8114</v>
      </c>
      <c r="L163" s="1"/>
      <c r="M163" s="21">
        <f t="shared" si="2"/>
        <v>1</v>
      </c>
    </row>
    <row r="164" spans="1:13" ht="20.100000000000001" customHeight="1" x14ac:dyDescent="0.15">
      <c r="A164" s="1" t="s">
        <v>9</v>
      </c>
      <c r="B164" s="1" t="s">
        <v>8070</v>
      </c>
      <c r="C164" s="1" t="s">
        <v>8115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8116</v>
      </c>
      <c r="L164" s="1"/>
      <c r="M164" s="21">
        <f t="shared" si="2"/>
        <v>1</v>
      </c>
    </row>
    <row r="165" spans="1:13" ht="20.100000000000001" customHeight="1" x14ac:dyDescent="0.15">
      <c r="A165" s="1" t="s">
        <v>9</v>
      </c>
      <c r="B165" s="1" t="s">
        <v>8070</v>
      </c>
      <c r="C165" s="1" t="s">
        <v>8117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8118</v>
      </c>
      <c r="L165" s="1"/>
      <c r="M165" s="21">
        <f t="shared" si="2"/>
        <v>1</v>
      </c>
    </row>
    <row r="166" spans="1:13" ht="20.100000000000001" customHeight="1" x14ac:dyDescent="0.15">
      <c r="A166" s="1" t="s">
        <v>9</v>
      </c>
      <c r="B166" s="1" t="s">
        <v>8070</v>
      </c>
      <c r="C166" s="1" t="s">
        <v>8119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8120</v>
      </c>
      <c r="L166" s="1"/>
      <c r="M166" s="21">
        <f t="shared" si="2"/>
        <v>1</v>
      </c>
    </row>
    <row r="167" spans="1:13" ht="20.100000000000001" customHeight="1" x14ac:dyDescent="0.15">
      <c r="A167" s="1" t="s">
        <v>9</v>
      </c>
      <c r="B167" s="1" t="s">
        <v>8070</v>
      </c>
      <c r="C167" s="1" t="s">
        <v>8121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8122</v>
      </c>
      <c r="L167" s="1"/>
      <c r="M167" s="21">
        <f t="shared" si="2"/>
        <v>1</v>
      </c>
    </row>
    <row r="168" spans="1:13" ht="20.100000000000001" customHeight="1" x14ac:dyDescent="0.15">
      <c r="A168" s="1" t="s">
        <v>9</v>
      </c>
      <c r="B168" s="1" t="s">
        <v>8070</v>
      </c>
      <c r="C168" s="1" t="s">
        <v>8123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8124</v>
      </c>
      <c r="L168" s="1"/>
      <c r="M168" s="21">
        <f t="shared" si="2"/>
        <v>1</v>
      </c>
    </row>
    <row r="169" spans="1:13" ht="20.100000000000001" customHeight="1" x14ac:dyDescent="0.15">
      <c r="A169" s="1" t="s">
        <v>9</v>
      </c>
      <c r="B169" s="1" t="s">
        <v>8070</v>
      </c>
      <c r="C169" s="1" t="s">
        <v>8125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8126</v>
      </c>
      <c r="L169" s="1"/>
      <c r="M169" s="21">
        <f t="shared" si="2"/>
        <v>1</v>
      </c>
    </row>
    <row r="170" spans="1:13" ht="20.100000000000001" customHeight="1" x14ac:dyDescent="0.15">
      <c r="A170" s="1" t="s">
        <v>9</v>
      </c>
      <c r="B170" s="1" t="s">
        <v>8070</v>
      </c>
      <c r="C170" s="1" t="s">
        <v>8127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8128</v>
      </c>
      <c r="L170" s="1"/>
      <c r="M170" s="21">
        <f t="shared" si="2"/>
        <v>1</v>
      </c>
    </row>
    <row r="171" spans="1:13" ht="20.100000000000001" customHeight="1" x14ac:dyDescent="0.15">
      <c r="A171" s="1" t="s">
        <v>9</v>
      </c>
      <c r="B171" s="1" t="s">
        <v>8070</v>
      </c>
      <c r="C171" s="1" t="s">
        <v>8129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8130</v>
      </c>
      <c r="L171" s="1"/>
      <c r="M171" s="21">
        <f t="shared" si="2"/>
        <v>1</v>
      </c>
    </row>
    <row r="172" spans="1:13" ht="20.100000000000001" customHeight="1" x14ac:dyDescent="0.15">
      <c r="A172" s="1" t="s">
        <v>9</v>
      </c>
      <c r="B172" s="1" t="s">
        <v>8070</v>
      </c>
      <c r="C172" s="1" t="s">
        <v>8131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8132</v>
      </c>
      <c r="L172" s="1"/>
      <c r="M172" s="21">
        <f t="shared" si="2"/>
        <v>1</v>
      </c>
    </row>
    <row r="173" spans="1:13" ht="20.100000000000001" customHeight="1" x14ac:dyDescent="0.15">
      <c r="A173" s="1" t="s">
        <v>9</v>
      </c>
      <c r="B173" s="1" t="s">
        <v>8070</v>
      </c>
      <c r="C173" s="1" t="s">
        <v>8133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8134</v>
      </c>
      <c r="L173" s="1"/>
      <c r="M173" s="21">
        <f t="shared" si="2"/>
        <v>1</v>
      </c>
    </row>
    <row r="174" spans="1:13" ht="20.100000000000001" customHeight="1" x14ac:dyDescent="0.15">
      <c r="A174" s="1" t="s">
        <v>9</v>
      </c>
      <c r="B174" s="1" t="s">
        <v>8070</v>
      </c>
      <c r="C174" s="1" t="s">
        <v>8135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54</v>
      </c>
      <c r="J174" s="1" t="s">
        <v>55</v>
      </c>
      <c r="K174" s="1" t="s">
        <v>8136</v>
      </c>
      <c r="L174" s="1"/>
      <c r="M174" s="21">
        <f t="shared" si="2"/>
        <v>1</v>
      </c>
    </row>
    <row r="175" spans="1:13" ht="20.100000000000001" customHeight="1" x14ac:dyDescent="0.15">
      <c r="A175" s="1" t="s">
        <v>9</v>
      </c>
      <c r="B175" s="1" t="s">
        <v>8070</v>
      </c>
      <c r="C175" s="1" t="s">
        <v>8137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8138</v>
      </c>
      <c r="L175" s="1"/>
      <c r="M175" s="21">
        <f t="shared" si="2"/>
        <v>1</v>
      </c>
    </row>
    <row r="176" spans="1:13" ht="20.100000000000001" customHeight="1" x14ac:dyDescent="0.15">
      <c r="A176" s="1" t="s">
        <v>9</v>
      </c>
      <c r="B176" s="1" t="s">
        <v>8070</v>
      </c>
      <c r="C176" s="1" t="s">
        <v>8139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8140</v>
      </c>
      <c r="L176" s="1"/>
      <c r="M176" s="21">
        <f t="shared" si="2"/>
        <v>1</v>
      </c>
    </row>
    <row r="177" spans="1:13" ht="20.100000000000001" customHeight="1" x14ac:dyDescent="0.15">
      <c r="A177" s="1" t="s">
        <v>9</v>
      </c>
      <c r="B177" s="1" t="s">
        <v>8070</v>
      </c>
      <c r="C177" s="1" t="s">
        <v>8141</v>
      </c>
      <c r="D177" s="1" t="s">
        <v>78</v>
      </c>
      <c r="E177" s="1" t="s">
        <v>51</v>
      </c>
      <c r="F177" s="1" t="s">
        <v>81</v>
      </c>
      <c r="G177" s="1" t="s">
        <v>82</v>
      </c>
      <c r="H177" s="1" t="s">
        <v>212</v>
      </c>
      <c r="I177" s="1" t="s">
        <v>447</v>
      </c>
      <c r="J177" s="1" t="s">
        <v>1137</v>
      </c>
      <c r="K177" s="1" t="s">
        <v>8142</v>
      </c>
      <c r="L177" s="1"/>
      <c r="M177" s="21">
        <f t="shared" si="2"/>
        <v>0</v>
      </c>
    </row>
    <row r="178" spans="1:13" ht="20.100000000000001" customHeight="1" x14ac:dyDescent="0.15">
      <c r="A178" s="1" t="s">
        <v>9</v>
      </c>
      <c r="B178" s="1" t="s">
        <v>8070</v>
      </c>
      <c r="C178" s="1" t="s">
        <v>8143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8144</v>
      </c>
      <c r="L178" s="1"/>
      <c r="M178" s="21">
        <f t="shared" si="2"/>
        <v>1</v>
      </c>
    </row>
    <row r="179" spans="1:13" ht="20.100000000000001" customHeight="1" x14ac:dyDescent="0.15">
      <c r="A179" s="1" t="s">
        <v>9</v>
      </c>
      <c r="B179" s="1" t="s">
        <v>8070</v>
      </c>
      <c r="C179" s="1" t="s">
        <v>8145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8146</v>
      </c>
      <c r="L179" s="1"/>
      <c r="M179" s="21">
        <f t="shared" si="2"/>
        <v>1</v>
      </c>
    </row>
    <row r="180" spans="1:13" ht="20.100000000000001" customHeight="1" x14ac:dyDescent="0.15">
      <c r="A180" s="1" t="s">
        <v>9</v>
      </c>
      <c r="B180" s="1" t="s">
        <v>8070</v>
      </c>
      <c r="C180" s="1" t="s">
        <v>8147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8148</v>
      </c>
      <c r="L180" s="1"/>
      <c r="M180" s="21">
        <f t="shared" si="2"/>
        <v>1</v>
      </c>
    </row>
    <row r="181" spans="1:13" ht="20.100000000000001" customHeight="1" x14ac:dyDescent="0.15">
      <c r="A181" s="1" t="s">
        <v>9</v>
      </c>
      <c r="B181" s="1" t="s">
        <v>8070</v>
      </c>
      <c r="C181" s="1" t="s">
        <v>8149</v>
      </c>
      <c r="D181" s="1" t="s">
        <v>78</v>
      </c>
      <c r="E181" s="1" t="s">
        <v>51</v>
      </c>
      <c r="F181" s="1" t="s">
        <v>179</v>
      </c>
      <c r="G181" s="1" t="s">
        <v>82</v>
      </c>
      <c r="H181" s="1" t="s">
        <v>1151</v>
      </c>
      <c r="I181" s="1" t="s">
        <v>447</v>
      </c>
      <c r="J181" s="1" t="s">
        <v>4704</v>
      </c>
      <c r="K181" s="1" t="s">
        <v>8150</v>
      </c>
      <c r="L181" s="1"/>
      <c r="M181" s="21">
        <f t="shared" si="2"/>
        <v>0</v>
      </c>
    </row>
    <row r="182" spans="1:13" ht="20.100000000000001" customHeight="1" x14ac:dyDescent="0.15">
      <c r="A182" s="1" t="s">
        <v>9</v>
      </c>
      <c r="B182" s="1" t="s">
        <v>8070</v>
      </c>
      <c r="C182" s="1" t="s">
        <v>8151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8152</v>
      </c>
      <c r="L182" s="1"/>
      <c r="M182" s="21">
        <f t="shared" si="2"/>
        <v>1</v>
      </c>
    </row>
    <row r="183" spans="1:13" ht="20.100000000000001" customHeight="1" x14ac:dyDescent="0.15">
      <c r="A183" s="1" t="s">
        <v>9</v>
      </c>
      <c r="B183" s="1" t="s">
        <v>8070</v>
      </c>
      <c r="C183" s="1" t="s">
        <v>8153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8154</v>
      </c>
      <c r="L183" s="1"/>
      <c r="M183" s="21">
        <f t="shared" ref="M183:M246" si="3">IF(F183="○",1,0)</f>
        <v>1</v>
      </c>
    </row>
    <row r="184" spans="1:13" ht="20.100000000000001" customHeight="1" x14ac:dyDescent="0.15">
      <c r="A184" s="1" t="s">
        <v>9</v>
      </c>
      <c r="B184" s="1" t="s">
        <v>8070</v>
      </c>
      <c r="C184" s="1" t="s">
        <v>8155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8156</v>
      </c>
      <c r="L184" s="1"/>
      <c r="M184" s="21">
        <f t="shared" si="3"/>
        <v>1</v>
      </c>
    </row>
    <row r="185" spans="1:13" ht="20.100000000000001" customHeight="1" x14ac:dyDescent="0.15">
      <c r="A185" s="1" t="s">
        <v>9</v>
      </c>
      <c r="B185" s="1" t="s">
        <v>8070</v>
      </c>
      <c r="C185" s="1" t="s">
        <v>8157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8158</v>
      </c>
      <c r="L185" s="1"/>
      <c r="M185" s="21">
        <f t="shared" si="3"/>
        <v>1</v>
      </c>
    </row>
    <row r="186" spans="1:13" ht="20.100000000000001" customHeight="1" x14ac:dyDescent="0.15">
      <c r="A186" s="1" t="s">
        <v>9</v>
      </c>
      <c r="B186" s="1" t="s">
        <v>8070</v>
      </c>
      <c r="C186" s="1" t="s">
        <v>8159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54</v>
      </c>
      <c r="J186" s="1" t="s">
        <v>55</v>
      </c>
      <c r="K186" s="1" t="s">
        <v>8160</v>
      </c>
      <c r="L186" s="1"/>
      <c r="M186" s="21">
        <f t="shared" si="3"/>
        <v>1</v>
      </c>
    </row>
    <row r="187" spans="1:13" ht="20.100000000000001" customHeight="1" x14ac:dyDescent="0.15">
      <c r="A187" s="1" t="s">
        <v>9</v>
      </c>
      <c r="B187" s="1" t="s">
        <v>8070</v>
      </c>
      <c r="C187" s="1" t="s">
        <v>8161</v>
      </c>
      <c r="D187" s="1" t="s">
        <v>78</v>
      </c>
      <c r="E187" s="1" t="s">
        <v>51</v>
      </c>
      <c r="F187" s="1" t="s">
        <v>179</v>
      </c>
      <c r="G187" s="1" t="s">
        <v>82</v>
      </c>
      <c r="H187" s="1" t="s">
        <v>1151</v>
      </c>
      <c r="I187" s="1" t="s">
        <v>447</v>
      </c>
      <c r="J187" s="1" t="s">
        <v>4704</v>
      </c>
      <c r="K187" s="1" t="s">
        <v>8162</v>
      </c>
      <c r="L187" s="1"/>
      <c r="M187" s="21">
        <f t="shared" si="3"/>
        <v>0</v>
      </c>
    </row>
    <row r="188" spans="1:13" ht="20.100000000000001" customHeight="1" x14ac:dyDescent="0.15">
      <c r="A188" s="1" t="s">
        <v>9</v>
      </c>
      <c r="B188" s="1" t="s">
        <v>8070</v>
      </c>
      <c r="C188" s="1" t="s">
        <v>8163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54</v>
      </c>
      <c r="J188" s="1" t="s">
        <v>55</v>
      </c>
      <c r="K188" s="1" t="s">
        <v>8164</v>
      </c>
      <c r="L188" s="1"/>
      <c r="M188" s="21">
        <f t="shared" si="3"/>
        <v>1</v>
      </c>
    </row>
    <row r="189" spans="1:13" ht="20.100000000000001" customHeight="1" x14ac:dyDescent="0.15">
      <c r="A189" s="1" t="s">
        <v>9</v>
      </c>
      <c r="B189" s="1" t="s">
        <v>8070</v>
      </c>
      <c r="C189" s="1" t="s">
        <v>8165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54</v>
      </c>
      <c r="J189" s="1" t="s">
        <v>55</v>
      </c>
      <c r="K189" s="1" t="s">
        <v>8166</v>
      </c>
      <c r="L189" s="1"/>
      <c r="M189" s="21">
        <f t="shared" si="3"/>
        <v>1</v>
      </c>
    </row>
    <row r="190" spans="1:13" ht="20.100000000000001" customHeight="1" x14ac:dyDescent="0.15">
      <c r="A190" s="1" t="s">
        <v>9</v>
      </c>
      <c r="B190" s="1" t="s">
        <v>8070</v>
      </c>
      <c r="C190" s="1" t="s">
        <v>8167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1151</v>
      </c>
      <c r="I190" s="1" t="s">
        <v>447</v>
      </c>
      <c r="J190" s="1" t="s">
        <v>4704</v>
      </c>
      <c r="K190" s="1" t="s">
        <v>8168</v>
      </c>
      <c r="L190" s="1"/>
      <c r="M190" s="21">
        <f t="shared" si="3"/>
        <v>0</v>
      </c>
    </row>
    <row r="191" spans="1:13" ht="20.100000000000001" customHeight="1" x14ac:dyDescent="0.15">
      <c r="A191" s="1" t="s">
        <v>9</v>
      </c>
      <c r="B191" s="1" t="s">
        <v>8070</v>
      </c>
      <c r="C191" s="1" t="s">
        <v>8169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8170</v>
      </c>
      <c r="L191" s="1"/>
      <c r="M191" s="21">
        <f t="shared" si="3"/>
        <v>1</v>
      </c>
    </row>
    <row r="192" spans="1:13" ht="20.100000000000001" customHeight="1" x14ac:dyDescent="0.15">
      <c r="A192" s="1" t="s">
        <v>9</v>
      </c>
      <c r="B192" s="1" t="s">
        <v>8070</v>
      </c>
      <c r="C192" s="1" t="s">
        <v>8171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8172</v>
      </c>
      <c r="L192" s="1"/>
      <c r="M192" s="21">
        <f t="shared" si="3"/>
        <v>1</v>
      </c>
    </row>
    <row r="193" spans="1:13" ht="20.100000000000001" customHeight="1" x14ac:dyDescent="0.15">
      <c r="A193" s="1" t="s">
        <v>9</v>
      </c>
      <c r="B193" s="1" t="s">
        <v>8070</v>
      </c>
      <c r="C193" s="1" t="s">
        <v>8173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8174</v>
      </c>
      <c r="L193" s="1"/>
      <c r="M193" s="21">
        <f t="shared" si="3"/>
        <v>1</v>
      </c>
    </row>
    <row r="194" spans="1:13" ht="20.100000000000001" customHeight="1" x14ac:dyDescent="0.15">
      <c r="A194" s="1" t="s">
        <v>9</v>
      </c>
      <c r="B194" s="1" t="s">
        <v>8070</v>
      </c>
      <c r="C194" s="1" t="s">
        <v>8175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8176</v>
      </c>
      <c r="L194" s="1"/>
      <c r="M194" s="21">
        <f t="shared" si="3"/>
        <v>1</v>
      </c>
    </row>
    <row r="195" spans="1:13" ht="20.100000000000001" customHeight="1" x14ac:dyDescent="0.15">
      <c r="A195" s="1" t="s">
        <v>9</v>
      </c>
      <c r="B195" s="1" t="s">
        <v>8070</v>
      </c>
      <c r="C195" s="1" t="s">
        <v>8177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8178</v>
      </c>
      <c r="L195" s="1"/>
      <c r="M195" s="21">
        <f t="shared" si="3"/>
        <v>1</v>
      </c>
    </row>
    <row r="196" spans="1:13" ht="20.100000000000001" customHeight="1" x14ac:dyDescent="0.15">
      <c r="A196" s="1" t="s">
        <v>9</v>
      </c>
      <c r="B196" s="1" t="s">
        <v>8070</v>
      </c>
      <c r="C196" s="1" t="s">
        <v>8179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8180</v>
      </c>
      <c r="L196" s="1"/>
      <c r="M196" s="21">
        <f t="shared" si="3"/>
        <v>1</v>
      </c>
    </row>
    <row r="197" spans="1:13" ht="20.100000000000001" customHeight="1" x14ac:dyDescent="0.15">
      <c r="A197" s="1" t="s">
        <v>9</v>
      </c>
      <c r="B197" s="1" t="s">
        <v>8070</v>
      </c>
      <c r="C197" s="1" t="s">
        <v>8181</v>
      </c>
      <c r="D197" s="1" t="s">
        <v>78</v>
      </c>
      <c r="E197" s="1" t="s">
        <v>51</v>
      </c>
      <c r="F197" s="1" t="s">
        <v>81</v>
      </c>
      <c r="G197" s="1" t="s">
        <v>82</v>
      </c>
      <c r="H197" s="1" t="s">
        <v>83</v>
      </c>
      <c r="I197" s="1" t="s">
        <v>447</v>
      </c>
      <c r="J197" s="1" t="s">
        <v>7809</v>
      </c>
      <c r="K197" s="1" t="s">
        <v>8182</v>
      </c>
      <c r="L197" s="1"/>
      <c r="M197" s="21">
        <f t="shared" si="3"/>
        <v>0</v>
      </c>
    </row>
    <row r="198" spans="1:13" ht="20.100000000000001" customHeight="1" x14ac:dyDescent="0.15">
      <c r="A198" s="1" t="s">
        <v>9</v>
      </c>
      <c r="B198" s="1" t="s">
        <v>8070</v>
      </c>
      <c r="C198" s="1" t="s">
        <v>8183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8184</v>
      </c>
      <c r="L198" s="1"/>
      <c r="M198" s="21">
        <f t="shared" si="3"/>
        <v>1</v>
      </c>
    </row>
    <row r="199" spans="1:13" ht="20.100000000000001" customHeight="1" x14ac:dyDescent="0.15">
      <c r="A199" s="1" t="s">
        <v>9</v>
      </c>
      <c r="B199" s="1" t="s">
        <v>8070</v>
      </c>
      <c r="C199" s="1" t="s">
        <v>8185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8186</v>
      </c>
      <c r="L199" s="1"/>
      <c r="M199" s="21">
        <f t="shared" si="3"/>
        <v>1</v>
      </c>
    </row>
    <row r="200" spans="1:13" ht="20.100000000000001" customHeight="1" x14ac:dyDescent="0.15">
      <c r="A200" s="1" t="s">
        <v>9</v>
      </c>
      <c r="B200" s="1" t="s">
        <v>8070</v>
      </c>
      <c r="C200" s="1" t="s">
        <v>8187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8188</v>
      </c>
      <c r="L200" s="1"/>
      <c r="M200" s="21">
        <f t="shared" si="3"/>
        <v>1</v>
      </c>
    </row>
    <row r="201" spans="1:13" ht="20.100000000000001" customHeight="1" x14ac:dyDescent="0.15">
      <c r="A201" s="1" t="s">
        <v>9</v>
      </c>
      <c r="B201" s="1" t="s">
        <v>8070</v>
      </c>
      <c r="C201" s="1" t="s">
        <v>8189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8190</v>
      </c>
      <c r="L201" s="1"/>
      <c r="M201" s="21">
        <f t="shared" si="3"/>
        <v>1</v>
      </c>
    </row>
    <row r="202" spans="1:13" ht="20.100000000000001" customHeight="1" x14ac:dyDescent="0.15">
      <c r="A202" s="1" t="s">
        <v>9</v>
      </c>
      <c r="B202" s="1" t="s">
        <v>8070</v>
      </c>
      <c r="C202" s="1" t="s">
        <v>8191</v>
      </c>
      <c r="D202" s="1" t="s">
        <v>849</v>
      </c>
      <c r="E202" s="1" t="s">
        <v>51</v>
      </c>
      <c r="F202" s="1" t="s">
        <v>26832</v>
      </c>
      <c r="G202" s="1" t="s">
        <v>82</v>
      </c>
      <c r="H202" s="1" t="s">
        <v>446</v>
      </c>
      <c r="I202" s="1" t="s">
        <v>84</v>
      </c>
      <c r="J202" s="1" t="s">
        <v>96</v>
      </c>
      <c r="K202" s="1" t="s">
        <v>8192</v>
      </c>
      <c r="L202" s="1"/>
      <c r="M202" s="21">
        <f t="shared" si="3"/>
        <v>0</v>
      </c>
    </row>
    <row r="203" spans="1:13" ht="20.100000000000001" customHeight="1" x14ac:dyDescent="0.15">
      <c r="A203" s="1" t="s">
        <v>9</v>
      </c>
      <c r="B203" s="1" t="s">
        <v>8193</v>
      </c>
      <c r="C203" s="1" t="s">
        <v>8194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8195</v>
      </c>
      <c r="L203" s="1"/>
      <c r="M203" s="21">
        <f t="shared" si="3"/>
        <v>1</v>
      </c>
    </row>
    <row r="204" spans="1:13" ht="20.100000000000001" customHeight="1" x14ac:dyDescent="0.15">
      <c r="A204" s="1" t="s">
        <v>9</v>
      </c>
      <c r="B204" s="1" t="s">
        <v>8193</v>
      </c>
      <c r="C204" s="1" t="s">
        <v>8196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8197</v>
      </c>
      <c r="L204" s="1"/>
      <c r="M204" s="21">
        <f t="shared" si="3"/>
        <v>1</v>
      </c>
    </row>
    <row r="205" spans="1:13" ht="20.100000000000001" customHeight="1" x14ac:dyDescent="0.15">
      <c r="A205" s="1" t="s">
        <v>9</v>
      </c>
      <c r="B205" s="1" t="s">
        <v>8193</v>
      </c>
      <c r="C205" s="1" t="s">
        <v>8198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8199</v>
      </c>
      <c r="L205" s="1"/>
      <c r="M205" s="21">
        <f t="shared" si="3"/>
        <v>1</v>
      </c>
    </row>
    <row r="206" spans="1:13" ht="20.100000000000001" customHeight="1" x14ac:dyDescent="0.15">
      <c r="A206" s="1" t="s">
        <v>9</v>
      </c>
      <c r="B206" s="1" t="s">
        <v>8193</v>
      </c>
      <c r="C206" s="1" t="s">
        <v>8200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8201</v>
      </c>
      <c r="L206" s="1"/>
      <c r="M206" s="21">
        <f t="shared" si="3"/>
        <v>1</v>
      </c>
    </row>
    <row r="207" spans="1:13" ht="20.100000000000001" customHeight="1" x14ac:dyDescent="0.15">
      <c r="A207" s="1" t="s">
        <v>9</v>
      </c>
      <c r="B207" s="1" t="s">
        <v>8193</v>
      </c>
      <c r="C207" s="1" t="s">
        <v>8202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8203</v>
      </c>
      <c r="L207" s="1"/>
      <c r="M207" s="21">
        <f t="shared" si="3"/>
        <v>1</v>
      </c>
    </row>
    <row r="208" spans="1:13" ht="20.100000000000001" customHeight="1" x14ac:dyDescent="0.15">
      <c r="A208" s="1" t="s">
        <v>9</v>
      </c>
      <c r="B208" s="1" t="s">
        <v>8193</v>
      </c>
      <c r="C208" s="1" t="s">
        <v>8204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54</v>
      </c>
      <c r="J208" s="1" t="s">
        <v>55</v>
      </c>
      <c r="K208" s="1" t="s">
        <v>8205</v>
      </c>
      <c r="L208" s="1"/>
      <c r="M208" s="21">
        <f t="shared" si="3"/>
        <v>1</v>
      </c>
    </row>
    <row r="209" spans="1:13" ht="20.100000000000001" customHeight="1" x14ac:dyDescent="0.15">
      <c r="A209" s="1" t="s">
        <v>9</v>
      </c>
      <c r="B209" s="1" t="s">
        <v>8206</v>
      </c>
      <c r="C209" s="1" t="s">
        <v>8207</v>
      </c>
      <c r="D209" s="1" t="s">
        <v>50</v>
      </c>
      <c r="E209" s="1" t="s">
        <v>51</v>
      </c>
      <c r="F209" s="1" t="s">
        <v>51</v>
      </c>
      <c r="G209" s="1" t="s">
        <v>82</v>
      </c>
      <c r="H209" s="1" t="s">
        <v>207</v>
      </c>
      <c r="I209" s="1" t="s">
        <v>84</v>
      </c>
      <c r="J209" s="1" t="s">
        <v>122</v>
      </c>
      <c r="K209" s="1" t="s">
        <v>8208</v>
      </c>
      <c r="L209" s="1"/>
      <c r="M209" s="21">
        <f t="shared" si="3"/>
        <v>1</v>
      </c>
    </row>
    <row r="210" spans="1:13" ht="20.100000000000001" customHeight="1" x14ac:dyDescent="0.15">
      <c r="A210" s="1" t="s">
        <v>9</v>
      </c>
      <c r="B210" s="1" t="s">
        <v>8206</v>
      </c>
      <c r="C210" s="1" t="s">
        <v>8209</v>
      </c>
      <c r="D210" s="1" t="s">
        <v>50</v>
      </c>
      <c r="E210" s="1" t="s">
        <v>51</v>
      </c>
      <c r="F210" s="1" t="s">
        <v>51</v>
      </c>
      <c r="G210" s="1" t="s">
        <v>82</v>
      </c>
      <c r="H210" s="1" t="s">
        <v>207</v>
      </c>
      <c r="I210" s="1" t="s">
        <v>84</v>
      </c>
      <c r="J210" s="1" t="s">
        <v>122</v>
      </c>
      <c r="K210" s="1" t="s">
        <v>8210</v>
      </c>
      <c r="L210" s="1"/>
      <c r="M210" s="21">
        <f t="shared" si="3"/>
        <v>1</v>
      </c>
    </row>
    <row r="211" spans="1:13" ht="20.100000000000001" customHeight="1" x14ac:dyDescent="0.15">
      <c r="A211" s="1" t="s">
        <v>9</v>
      </c>
      <c r="B211" s="1" t="s">
        <v>8206</v>
      </c>
      <c r="C211" s="1" t="s">
        <v>8211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8212</v>
      </c>
      <c r="L211" s="1"/>
      <c r="M211" s="21">
        <f t="shared" si="3"/>
        <v>1</v>
      </c>
    </row>
    <row r="212" spans="1:13" ht="20.100000000000001" customHeight="1" x14ac:dyDescent="0.15">
      <c r="A212" s="1" t="s">
        <v>9</v>
      </c>
      <c r="B212" s="1" t="s">
        <v>8206</v>
      </c>
      <c r="C212" s="1" t="s">
        <v>8213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8214</v>
      </c>
      <c r="L212" s="1"/>
      <c r="M212" s="21">
        <f t="shared" si="3"/>
        <v>1</v>
      </c>
    </row>
    <row r="213" spans="1:13" ht="20.100000000000001" customHeight="1" x14ac:dyDescent="0.15">
      <c r="A213" s="1" t="s">
        <v>9</v>
      </c>
      <c r="B213" s="1" t="s">
        <v>8206</v>
      </c>
      <c r="C213" s="1" t="s">
        <v>8215</v>
      </c>
      <c r="D213" s="1" t="s">
        <v>50</v>
      </c>
      <c r="E213" s="1" t="s">
        <v>51</v>
      </c>
      <c r="F213" s="1" t="s">
        <v>51</v>
      </c>
      <c r="G213" s="1" t="s">
        <v>82</v>
      </c>
      <c r="H213" s="1" t="s">
        <v>207</v>
      </c>
      <c r="I213" s="1" t="s">
        <v>84</v>
      </c>
      <c r="J213" s="1" t="s">
        <v>122</v>
      </c>
      <c r="K213" s="1" t="s">
        <v>8216</v>
      </c>
      <c r="L213" s="1"/>
      <c r="M213" s="21">
        <f t="shared" si="3"/>
        <v>1</v>
      </c>
    </row>
    <row r="214" spans="1:13" ht="20.100000000000001" customHeight="1" x14ac:dyDescent="0.15">
      <c r="A214" s="1" t="s">
        <v>9</v>
      </c>
      <c r="B214" s="1" t="s">
        <v>8206</v>
      </c>
      <c r="C214" s="1" t="s">
        <v>8217</v>
      </c>
      <c r="D214" s="1" t="s">
        <v>50</v>
      </c>
      <c r="E214" s="1" t="s">
        <v>51</v>
      </c>
      <c r="F214" s="1" t="s">
        <v>51</v>
      </c>
      <c r="G214" s="1" t="s">
        <v>82</v>
      </c>
      <c r="H214" s="1" t="s">
        <v>207</v>
      </c>
      <c r="I214" s="1" t="s">
        <v>84</v>
      </c>
      <c r="J214" s="1" t="s">
        <v>122</v>
      </c>
      <c r="K214" s="1" t="s">
        <v>8218</v>
      </c>
      <c r="L214" s="1"/>
      <c r="M214" s="21">
        <f t="shared" si="3"/>
        <v>1</v>
      </c>
    </row>
    <row r="215" spans="1:13" ht="20.100000000000001" customHeight="1" x14ac:dyDescent="0.15">
      <c r="A215" s="1" t="s">
        <v>9</v>
      </c>
      <c r="B215" s="1" t="s">
        <v>8206</v>
      </c>
      <c r="C215" s="1" t="s">
        <v>8219</v>
      </c>
      <c r="D215" s="1" t="s">
        <v>50</v>
      </c>
      <c r="E215" s="1" t="s">
        <v>51</v>
      </c>
      <c r="F215" s="1" t="s">
        <v>51</v>
      </c>
      <c r="G215" s="1" t="s">
        <v>82</v>
      </c>
      <c r="H215" s="1" t="s">
        <v>207</v>
      </c>
      <c r="I215" s="1" t="s">
        <v>84</v>
      </c>
      <c r="J215" s="1" t="s">
        <v>122</v>
      </c>
      <c r="K215" s="1" t="s">
        <v>8220</v>
      </c>
      <c r="L215" s="1"/>
      <c r="M215" s="21">
        <f t="shared" si="3"/>
        <v>1</v>
      </c>
    </row>
    <row r="216" spans="1:13" ht="20.100000000000001" customHeight="1" x14ac:dyDescent="0.15">
      <c r="A216" s="1" t="s">
        <v>9</v>
      </c>
      <c r="B216" s="1" t="s">
        <v>8206</v>
      </c>
      <c r="C216" s="1" t="s">
        <v>8221</v>
      </c>
      <c r="D216" s="1" t="s">
        <v>50</v>
      </c>
      <c r="E216" s="1" t="s">
        <v>51</v>
      </c>
      <c r="F216" s="1" t="s">
        <v>51</v>
      </c>
      <c r="G216" s="1" t="s">
        <v>82</v>
      </c>
      <c r="H216" s="1" t="s">
        <v>207</v>
      </c>
      <c r="I216" s="1" t="s">
        <v>84</v>
      </c>
      <c r="J216" s="1" t="s">
        <v>122</v>
      </c>
      <c r="K216" s="1" t="s">
        <v>8222</v>
      </c>
      <c r="L216" s="1"/>
      <c r="M216" s="21">
        <f t="shared" si="3"/>
        <v>1</v>
      </c>
    </row>
    <row r="217" spans="1:13" ht="20.100000000000001" customHeight="1" x14ac:dyDescent="0.15">
      <c r="A217" s="1" t="s">
        <v>9</v>
      </c>
      <c r="B217" s="1" t="s">
        <v>8206</v>
      </c>
      <c r="C217" s="1" t="s">
        <v>8223</v>
      </c>
      <c r="D217" s="1" t="s">
        <v>50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8224</v>
      </c>
      <c r="L217" s="1"/>
      <c r="M217" s="21">
        <f t="shared" si="3"/>
        <v>1</v>
      </c>
    </row>
    <row r="218" spans="1:13" ht="20.100000000000001" customHeight="1" x14ac:dyDescent="0.15">
      <c r="A218" s="1" t="s">
        <v>9</v>
      </c>
      <c r="B218" s="1" t="s">
        <v>8206</v>
      </c>
      <c r="C218" s="1" t="s">
        <v>8225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8226</v>
      </c>
      <c r="L218" s="1"/>
      <c r="M218" s="21">
        <f t="shared" si="3"/>
        <v>1</v>
      </c>
    </row>
    <row r="219" spans="1:13" ht="20.100000000000001" customHeight="1" x14ac:dyDescent="0.15">
      <c r="A219" s="1" t="s">
        <v>9</v>
      </c>
      <c r="B219" s="1" t="s">
        <v>8206</v>
      </c>
      <c r="C219" s="1" t="s">
        <v>8227</v>
      </c>
      <c r="D219" s="1" t="s">
        <v>50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8228</v>
      </c>
      <c r="L219" s="1"/>
      <c r="M219" s="21">
        <f t="shared" si="3"/>
        <v>1</v>
      </c>
    </row>
    <row r="220" spans="1:13" ht="20.100000000000001" customHeight="1" x14ac:dyDescent="0.15">
      <c r="A220" s="1" t="s">
        <v>9</v>
      </c>
      <c r="B220" s="1" t="s">
        <v>8206</v>
      </c>
      <c r="C220" s="1" t="s">
        <v>8229</v>
      </c>
      <c r="D220" s="1" t="s">
        <v>50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84</v>
      </c>
      <c r="J220" s="1" t="s">
        <v>122</v>
      </c>
      <c r="K220" s="1" t="s">
        <v>8230</v>
      </c>
      <c r="L220" s="1"/>
      <c r="M220" s="21">
        <f t="shared" si="3"/>
        <v>1</v>
      </c>
    </row>
    <row r="221" spans="1:13" ht="20.100000000000001" customHeight="1" x14ac:dyDescent="0.15">
      <c r="A221" s="1" t="s">
        <v>9</v>
      </c>
      <c r="B221" s="1" t="s">
        <v>8206</v>
      </c>
      <c r="C221" s="1" t="s">
        <v>8231</v>
      </c>
      <c r="D221" s="1" t="s">
        <v>50</v>
      </c>
      <c r="E221" s="1" t="s">
        <v>51</v>
      </c>
      <c r="F221" s="1" t="s">
        <v>26832</v>
      </c>
      <c r="G221" s="1" t="s">
        <v>82</v>
      </c>
      <c r="H221" s="1" t="s">
        <v>212</v>
      </c>
      <c r="I221" s="1" t="s">
        <v>447</v>
      </c>
      <c r="J221" s="1" t="s">
        <v>1137</v>
      </c>
      <c r="K221" s="1" t="s">
        <v>8232</v>
      </c>
      <c r="L221" s="1"/>
      <c r="M221" s="21">
        <f t="shared" si="3"/>
        <v>0</v>
      </c>
    </row>
    <row r="222" spans="1:13" ht="20.100000000000001" customHeight="1" x14ac:dyDescent="0.15">
      <c r="A222" s="1" t="s">
        <v>9</v>
      </c>
      <c r="B222" s="1" t="s">
        <v>8206</v>
      </c>
      <c r="C222" s="1" t="s">
        <v>8233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84</v>
      </c>
      <c r="J222" s="1" t="s">
        <v>122</v>
      </c>
      <c r="K222" s="1" t="s">
        <v>8234</v>
      </c>
      <c r="L222" s="1"/>
      <c r="M222" s="21">
        <f t="shared" si="3"/>
        <v>1</v>
      </c>
    </row>
    <row r="223" spans="1:13" ht="20.100000000000001" customHeight="1" x14ac:dyDescent="0.15">
      <c r="A223" s="1" t="s">
        <v>9</v>
      </c>
      <c r="B223" s="1" t="s">
        <v>8206</v>
      </c>
      <c r="C223" s="1" t="s">
        <v>8235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8236</v>
      </c>
      <c r="L223" s="1"/>
      <c r="M223" s="21">
        <f t="shared" si="3"/>
        <v>1</v>
      </c>
    </row>
    <row r="224" spans="1:13" ht="20.100000000000001" customHeight="1" x14ac:dyDescent="0.15">
      <c r="A224" s="1" t="s">
        <v>9</v>
      </c>
      <c r="B224" s="1" t="s">
        <v>8206</v>
      </c>
      <c r="C224" s="1" t="s">
        <v>8237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207</v>
      </c>
      <c r="I224" s="1" t="s">
        <v>84</v>
      </c>
      <c r="J224" s="1" t="s">
        <v>122</v>
      </c>
      <c r="K224" s="1" t="s">
        <v>8238</v>
      </c>
      <c r="L224" s="1"/>
      <c r="M224" s="21">
        <f t="shared" si="3"/>
        <v>1</v>
      </c>
    </row>
    <row r="225" spans="1:13" ht="20.100000000000001" customHeight="1" x14ac:dyDescent="0.15">
      <c r="A225" s="1" t="s">
        <v>9</v>
      </c>
      <c r="B225" s="1" t="s">
        <v>8206</v>
      </c>
      <c r="C225" s="1" t="s">
        <v>8239</v>
      </c>
      <c r="D225" s="1" t="s">
        <v>50</v>
      </c>
      <c r="E225" s="1" t="s">
        <v>51</v>
      </c>
      <c r="F225" s="1" t="s">
        <v>51</v>
      </c>
      <c r="G225" s="1" t="s">
        <v>82</v>
      </c>
      <c r="H225" s="1" t="s">
        <v>207</v>
      </c>
      <c r="I225" s="1" t="s">
        <v>84</v>
      </c>
      <c r="J225" s="1" t="s">
        <v>122</v>
      </c>
      <c r="K225" s="1" t="s">
        <v>8240</v>
      </c>
      <c r="L225" s="1"/>
      <c r="M225" s="21">
        <f t="shared" si="3"/>
        <v>1</v>
      </c>
    </row>
    <row r="226" spans="1:13" ht="20.100000000000001" customHeight="1" x14ac:dyDescent="0.15">
      <c r="A226" s="1" t="s">
        <v>9</v>
      </c>
      <c r="B226" s="1" t="s">
        <v>8206</v>
      </c>
      <c r="C226" s="1" t="s">
        <v>8241</v>
      </c>
      <c r="D226" s="1" t="s">
        <v>50</v>
      </c>
      <c r="E226" s="1" t="s">
        <v>51</v>
      </c>
      <c r="F226" s="1" t="s">
        <v>51</v>
      </c>
      <c r="G226" s="1" t="s">
        <v>82</v>
      </c>
      <c r="H226" s="1" t="s">
        <v>207</v>
      </c>
      <c r="I226" s="1" t="s">
        <v>84</v>
      </c>
      <c r="J226" s="1" t="s">
        <v>122</v>
      </c>
      <c r="K226" s="1" t="s">
        <v>8242</v>
      </c>
      <c r="L226" s="1"/>
      <c r="M226" s="21">
        <f t="shared" si="3"/>
        <v>1</v>
      </c>
    </row>
    <row r="227" spans="1:13" ht="20.100000000000001" customHeight="1" x14ac:dyDescent="0.15">
      <c r="A227" s="1" t="s">
        <v>9</v>
      </c>
      <c r="B227" s="1" t="s">
        <v>8206</v>
      </c>
      <c r="C227" s="1" t="s">
        <v>8243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207</v>
      </c>
      <c r="I227" s="1" t="s">
        <v>84</v>
      </c>
      <c r="J227" s="1" t="s">
        <v>122</v>
      </c>
      <c r="K227" s="1" t="s">
        <v>8244</v>
      </c>
      <c r="L227" s="1"/>
      <c r="M227" s="21">
        <f t="shared" si="3"/>
        <v>1</v>
      </c>
    </row>
    <row r="228" spans="1:13" ht="20.100000000000001" customHeight="1" x14ac:dyDescent="0.15">
      <c r="A228" s="1" t="s">
        <v>9</v>
      </c>
      <c r="B228" s="1" t="s">
        <v>8206</v>
      </c>
      <c r="C228" s="1" t="s">
        <v>8245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207</v>
      </c>
      <c r="I228" s="1" t="s">
        <v>84</v>
      </c>
      <c r="J228" s="1" t="s">
        <v>122</v>
      </c>
      <c r="K228" s="1" t="s">
        <v>8246</v>
      </c>
      <c r="L228" s="1"/>
      <c r="M228" s="21">
        <f t="shared" si="3"/>
        <v>1</v>
      </c>
    </row>
    <row r="229" spans="1:13" ht="20.100000000000001" customHeight="1" x14ac:dyDescent="0.15">
      <c r="A229" s="1" t="s">
        <v>9</v>
      </c>
      <c r="B229" s="1" t="s">
        <v>8206</v>
      </c>
      <c r="C229" s="1" t="s">
        <v>8247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207</v>
      </c>
      <c r="I229" s="1" t="s">
        <v>84</v>
      </c>
      <c r="J229" s="1" t="s">
        <v>122</v>
      </c>
      <c r="K229" s="1" t="s">
        <v>8248</v>
      </c>
      <c r="L229" s="1"/>
      <c r="M229" s="21">
        <f t="shared" si="3"/>
        <v>1</v>
      </c>
    </row>
    <row r="230" spans="1:13" ht="20.100000000000001" customHeight="1" x14ac:dyDescent="0.15">
      <c r="A230" s="1" t="s">
        <v>9</v>
      </c>
      <c r="B230" s="1" t="s">
        <v>8206</v>
      </c>
      <c r="C230" s="1" t="s">
        <v>8249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207</v>
      </c>
      <c r="I230" s="1" t="s">
        <v>84</v>
      </c>
      <c r="J230" s="1" t="s">
        <v>122</v>
      </c>
      <c r="K230" s="1" t="s">
        <v>8250</v>
      </c>
      <c r="L230" s="1"/>
      <c r="M230" s="21">
        <f t="shared" si="3"/>
        <v>1</v>
      </c>
    </row>
    <row r="231" spans="1:13" ht="20.100000000000001" customHeight="1" x14ac:dyDescent="0.15">
      <c r="A231" s="1" t="s">
        <v>9</v>
      </c>
      <c r="B231" s="1" t="s">
        <v>8206</v>
      </c>
      <c r="C231" s="1" t="s">
        <v>8251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207</v>
      </c>
      <c r="I231" s="1" t="s">
        <v>84</v>
      </c>
      <c r="J231" s="1" t="s">
        <v>122</v>
      </c>
      <c r="K231" s="1" t="s">
        <v>8252</v>
      </c>
      <c r="L231" s="1"/>
      <c r="M231" s="21">
        <f t="shared" si="3"/>
        <v>1</v>
      </c>
    </row>
    <row r="232" spans="1:13" ht="20.100000000000001" customHeight="1" x14ac:dyDescent="0.15">
      <c r="A232" s="1" t="s">
        <v>9</v>
      </c>
      <c r="B232" s="1" t="s">
        <v>8206</v>
      </c>
      <c r="C232" s="1" t="s">
        <v>8253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207</v>
      </c>
      <c r="I232" s="1" t="s">
        <v>84</v>
      </c>
      <c r="J232" s="1" t="s">
        <v>122</v>
      </c>
      <c r="K232" s="1" t="s">
        <v>8254</v>
      </c>
      <c r="L232" s="1"/>
      <c r="M232" s="21">
        <f t="shared" si="3"/>
        <v>1</v>
      </c>
    </row>
    <row r="233" spans="1:13" ht="20.100000000000001" customHeight="1" x14ac:dyDescent="0.15">
      <c r="A233" s="1" t="s">
        <v>9</v>
      </c>
      <c r="B233" s="1" t="s">
        <v>8206</v>
      </c>
      <c r="C233" s="1" t="s">
        <v>8255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207</v>
      </c>
      <c r="I233" s="1" t="s">
        <v>84</v>
      </c>
      <c r="J233" s="1" t="s">
        <v>122</v>
      </c>
      <c r="K233" s="1" t="s">
        <v>8256</v>
      </c>
      <c r="L233" s="1"/>
      <c r="M233" s="21">
        <f t="shared" si="3"/>
        <v>1</v>
      </c>
    </row>
    <row r="234" spans="1:13" ht="20.100000000000001" customHeight="1" x14ac:dyDescent="0.15">
      <c r="A234" s="1" t="s">
        <v>9</v>
      </c>
      <c r="B234" s="1" t="s">
        <v>8206</v>
      </c>
      <c r="C234" s="1" t="s">
        <v>8257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84</v>
      </c>
      <c r="J234" s="1" t="s">
        <v>122</v>
      </c>
      <c r="K234" s="1" t="s">
        <v>8258</v>
      </c>
      <c r="L234" s="1"/>
      <c r="M234" s="21">
        <f t="shared" si="3"/>
        <v>1</v>
      </c>
    </row>
    <row r="235" spans="1:13" ht="20.100000000000001" customHeight="1" x14ac:dyDescent="0.15">
      <c r="A235" s="1" t="s">
        <v>9</v>
      </c>
      <c r="B235" s="1" t="s">
        <v>8206</v>
      </c>
      <c r="C235" s="1" t="s">
        <v>8259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84</v>
      </c>
      <c r="J235" s="1" t="s">
        <v>122</v>
      </c>
      <c r="K235" s="1" t="s">
        <v>8260</v>
      </c>
      <c r="L235" s="1"/>
      <c r="M235" s="21">
        <f t="shared" si="3"/>
        <v>1</v>
      </c>
    </row>
    <row r="236" spans="1:13" ht="20.100000000000001" customHeight="1" x14ac:dyDescent="0.15">
      <c r="A236" s="1" t="s">
        <v>9</v>
      </c>
      <c r="B236" s="1" t="s">
        <v>8206</v>
      </c>
      <c r="C236" s="1" t="s">
        <v>8261</v>
      </c>
      <c r="D236" s="1" t="s">
        <v>50</v>
      </c>
      <c r="E236" s="1" t="s">
        <v>51</v>
      </c>
      <c r="F236" s="1" t="s">
        <v>51</v>
      </c>
      <c r="G236" s="1" t="s">
        <v>82</v>
      </c>
      <c r="H236" s="1" t="s">
        <v>207</v>
      </c>
      <c r="I236" s="1" t="s">
        <v>84</v>
      </c>
      <c r="J236" s="1" t="s">
        <v>122</v>
      </c>
      <c r="K236" s="1" t="s">
        <v>8262</v>
      </c>
      <c r="L236" s="1"/>
      <c r="M236" s="21">
        <f t="shared" si="3"/>
        <v>1</v>
      </c>
    </row>
    <row r="237" spans="1:13" ht="20.100000000000001" customHeight="1" x14ac:dyDescent="0.15">
      <c r="A237" s="1" t="s">
        <v>9</v>
      </c>
      <c r="B237" s="1" t="s">
        <v>8206</v>
      </c>
      <c r="C237" s="1" t="s">
        <v>8263</v>
      </c>
      <c r="D237" s="1" t="s">
        <v>50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84</v>
      </c>
      <c r="J237" s="1" t="s">
        <v>122</v>
      </c>
      <c r="K237" s="1" t="s">
        <v>8264</v>
      </c>
      <c r="L237" s="1"/>
      <c r="M237" s="21">
        <f t="shared" si="3"/>
        <v>1</v>
      </c>
    </row>
    <row r="238" spans="1:13" ht="20.100000000000001" customHeight="1" x14ac:dyDescent="0.15">
      <c r="A238" s="1" t="s">
        <v>9</v>
      </c>
      <c r="B238" s="1" t="s">
        <v>8206</v>
      </c>
      <c r="C238" s="1" t="s">
        <v>8265</v>
      </c>
      <c r="D238" s="1" t="s">
        <v>50</v>
      </c>
      <c r="E238" s="1" t="s">
        <v>51</v>
      </c>
      <c r="F238" s="1" t="s">
        <v>51</v>
      </c>
      <c r="G238" s="1" t="s">
        <v>82</v>
      </c>
      <c r="H238" s="1" t="s">
        <v>207</v>
      </c>
      <c r="I238" s="1" t="s">
        <v>84</v>
      </c>
      <c r="J238" s="1" t="s">
        <v>122</v>
      </c>
      <c r="K238" s="1" t="s">
        <v>8266</v>
      </c>
      <c r="L238" s="1"/>
      <c r="M238" s="21">
        <f t="shared" si="3"/>
        <v>1</v>
      </c>
    </row>
    <row r="239" spans="1:13" ht="20.100000000000001" customHeight="1" x14ac:dyDescent="0.15">
      <c r="A239" s="1" t="s">
        <v>9</v>
      </c>
      <c r="B239" s="1" t="s">
        <v>8206</v>
      </c>
      <c r="C239" s="1" t="s">
        <v>8267</v>
      </c>
      <c r="D239" s="1" t="s">
        <v>50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84</v>
      </c>
      <c r="J239" s="1" t="s">
        <v>122</v>
      </c>
      <c r="K239" s="1" t="s">
        <v>8268</v>
      </c>
      <c r="L239" s="1"/>
      <c r="M239" s="21">
        <f t="shared" si="3"/>
        <v>1</v>
      </c>
    </row>
    <row r="240" spans="1:13" ht="20.100000000000001" customHeight="1" x14ac:dyDescent="0.15">
      <c r="A240" s="1" t="s">
        <v>9</v>
      </c>
      <c r="B240" s="1" t="s">
        <v>8206</v>
      </c>
      <c r="C240" s="1" t="s">
        <v>8269</v>
      </c>
      <c r="D240" s="1" t="s">
        <v>50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84</v>
      </c>
      <c r="J240" s="1" t="s">
        <v>122</v>
      </c>
      <c r="K240" s="1" t="s">
        <v>8270</v>
      </c>
      <c r="L240" s="1"/>
      <c r="M240" s="21">
        <f t="shared" si="3"/>
        <v>1</v>
      </c>
    </row>
    <row r="241" spans="1:13" ht="20.100000000000001" customHeight="1" x14ac:dyDescent="0.15">
      <c r="A241" s="1" t="s">
        <v>9</v>
      </c>
      <c r="B241" s="1" t="s">
        <v>8206</v>
      </c>
      <c r="C241" s="1" t="s">
        <v>8271</v>
      </c>
      <c r="D241" s="1" t="s">
        <v>50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84</v>
      </c>
      <c r="J241" s="1" t="s">
        <v>122</v>
      </c>
      <c r="K241" s="1" t="s">
        <v>8272</v>
      </c>
      <c r="L241" s="1"/>
      <c r="M241" s="21">
        <f t="shared" si="3"/>
        <v>1</v>
      </c>
    </row>
    <row r="242" spans="1:13" ht="20.100000000000001" customHeight="1" x14ac:dyDescent="0.15">
      <c r="A242" s="1" t="s">
        <v>9</v>
      </c>
      <c r="B242" s="1" t="s">
        <v>8206</v>
      </c>
      <c r="C242" s="1" t="s">
        <v>8273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8274</v>
      </c>
      <c r="L242" s="1"/>
      <c r="M242" s="21">
        <f t="shared" si="3"/>
        <v>1</v>
      </c>
    </row>
    <row r="243" spans="1:13" ht="20.100000000000001" customHeight="1" x14ac:dyDescent="0.15">
      <c r="A243" s="1" t="s">
        <v>9</v>
      </c>
      <c r="B243" s="1" t="s">
        <v>8206</v>
      </c>
      <c r="C243" s="1" t="s">
        <v>8275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8276</v>
      </c>
      <c r="L243" s="1"/>
      <c r="M243" s="21">
        <f t="shared" si="3"/>
        <v>1</v>
      </c>
    </row>
    <row r="244" spans="1:13" ht="20.100000000000001" customHeight="1" x14ac:dyDescent="0.15">
      <c r="A244" s="1" t="s">
        <v>9</v>
      </c>
      <c r="B244" s="1" t="s">
        <v>8206</v>
      </c>
      <c r="C244" s="1" t="s">
        <v>8277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8278</v>
      </c>
      <c r="L244" s="1"/>
      <c r="M244" s="21">
        <f t="shared" si="3"/>
        <v>1</v>
      </c>
    </row>
    <row r="245" spans="1:13" ht="20.100000000000001" customHeight="1" x14ac:dyDescent="0.15">
      <c r="A245" s="1" t="s">
        <v>9</v>
      </c>
      <c r="B245" s="1" t="s">
        <v>8206</v>
      </c>
      <c r="C245" s="1" t="s">
        <v>8279</v>
      </c>
      <c r="D245" s="1" t="s">
        <v>50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8280</v>
      </c>
      <c r="L245" s="1"/>
      <c r="M245" s="21">
        <f t="shared" si="3"/>
        <v>1</v>
      </c>
    </row>
    <row r="246" spans="1:13" ht="20.100000000000001" customHeight="1" x14ac:dyDescent="0.15">
      <c r="A246" s="1" t="s">
        <v>9</v>
      </c>
      <c r="B246" s="1" t="s">
        <v>8206</v>
      </c>
      <c r="C246" s="1" t="s">
        <v>8281</v>
      </c>
      <c r="D246" s="1" t="s">
        <v>50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8282</v>
      </c>
      <c r="L246" s="1"/>
      <c r="M246" s="21">
        <f t="shared" si="3"/>
        <v>1</v>
      </c>
    </row>
    <row r="247" spans="1:13" ht="20.100000000000001" customHeight="1" x14ac:dyDescent="0.15">
      <c r="A247" s="1" t="s">
        <v>9</v>
      </c>
      <c r="B247" s="1" t="s">
        <v>8206</v>
      </c>
      <c r="C247" s="1" t="s">
        <v>8283</v>
      </c>
      <c r="D247" s="1" t="s">
        <v>50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8284</v>
      </c>
      <c r="L247" s="1"/>
      <c r="M247" s="21">
        <f t="shared" ref="M247:M310" si="4">IF(F247="○",1,0)</f>
        <v>1</v>
      </c>
    </row>
    <row r="248" spans="1:13" ht="20.100000000000001" customHeight="1" x14ac:dyDescent="0.15">
      <c r="A248" s="1" t="s">
        <v>9</v>
      </c>
      <c r="B248" s="1" t="s">
        <v>8206</v>
      </c>
      <c r="C248" s="1" t="s">
        <v>8285</v>
      </c>
      <c r="D248" s="1" t="s">
        <v>50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8286</v>
      </c>
      <c r="L248" s="1"/>
      <c r="M248" s="21">
        <f t="shared" si="4"/>
        <v>1</v>
      </c>
    </row>
    <row r="249" spans="1:13" ht="20.100000000000001" customHeight="1" x14ac:dyDescent="0.15">
      <c r="A249" s="1" t="s">
        <v>9</v>
      </c>
      <c r="B249" s="1" t="s">
        <v>8206</v>
      </c>
      <c r="C249" s="1" t="s">
        <v>8287</v>
      </c>
      <c r="D249" s="1" t="s">
        <v>50</v>
      </c>
      <c r="E249" s="1" t="s">
        <v>51</v>
      </c>
      <c r="F249" s="1" t="s">
        <v>26832</v>
      </c>
      <c r="G249" s="1" t="s">
        <v>82</v>
      </c>
      <c r="H249" s="1" t="s">
        <v>83</v>
      </c>
      <c r="I249" s="1" t="s">
        <v>447</v>
      </c>
      <c r="J249" s="1" t="s">
        <v>7809</v>
      </c>
      <c r="K249" s="1" t="s">
        <v>8288</v>
      </c>
      <c r="L249" s="1"/>
      <c r="M249" s="21">
        <f t="shared" si="4"/>
        <v>0</v>
      </c>
    </row>
    <row r="250" spans="1:13" ht="20.100000000000001" customHeight="1" x14ac:dyDescent="0.15">
      <c r="A250" s="1" t="s">
        <v>9</v>
      </c>
      <c r="B250" s="1" t="s">
        <v>8206</v>
      </c>
      <c r="C250" s="1" t="s">
        <v>8289</v>
      </c>
      <c r="D250" s="1" t="s">
        <v>78</v>
      </c>
      <c r="E250" s="1" t="s">
        <v>51</v>
      </c>
      <c r="F250" s="1" t="s">
        <v>179</v>
      </c>
      <c r="G250" s="1" t="s">
        <v>82</v>
      </c>
      <c r="H250" s="1" t="s">
        <v>212</v>
      </c>
      <c r="I250" s="1" t="s">
        <v>447</v>
      </c>
      <c r="J250" s="1" t="s">
        <v>1137</v>
      </c>
      <c r="K250" s="1" t="s">
        <v>8290</v>
      </c>
      <c r="L250" s="1"/>
      <c r="M250" s="21">
        <f t="shared" si="4"/>
        <v>0</v>
      </c>
    </row>
    <row r="251" spans="1:13" ht="20.100000000000001" customHeight="1" x14ac:dyDescent="0.15">
      <c r="A251" s="1" t="s">
        <v>9</v>
      </c>
      <c r="B251" s="1" t="s">
        <v>8206</v>
      </c>
      <c r="C251" s="1" t="s">
        <v>8291</v>
      </c>
      <c r="D251" s="1" t="s">
        <v>78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8292</v>
      </c>
      <c r="L251" s="1"/>
      <c r="M251" s="21">
        <f t="shared" si="4"/>
        <v>1</v>
      </c>
    </row>
    <row r="252" spans="1:13" ht="20.100000000000001" customHeight="1" x14ac:dyDescent="0.15">
      <c r="A252" s="1" t="s">
        <v>9</v>
      </c>
      <c r="B252" s="1" t="s">
        <v>8206</v>
      </c>
      <c r="C252" s="1" t="s">
        <v>8293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8294</v>
      </c>
      <c r="L252" s="1"/>
      <c r="M252" s="21">
        <f t="shared" si="4"/>
        <v>1</v>
      </c>
    </row>
    <row r="253" spans="1:13" ht="20.100000000000001" customHeight="1" x14ac:dyDescent="0.15">
      <c r="A253" s="1" t="s">
        <v>9</v>
      </c>
      <c r="B253" s="1" t="s">
        <v>8206</v>
      </c>
      <c r="C253" s="1" t="s">
        <v>8295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8296</v>
      </c>
      <c r="L253" s="1"/>
      <c r="M253" s="21">
        <f t="shared" si="4"/>
        <v>1</v>
      </c>
    </row>
    <row r="254" spans="1:13" ht="20.100000000000001" customHeight="1" x14ac:dyDescent="0.15">
      <c r="A254" s="1" t="s">
        <v>9</v>
      </c>
      <c r="B254" s="1" t="s">
        <v>8206</v>
      </c>
      <c r="C254" s="1" t="s">
        <v>8297</v>
      </c>
      <c r="D254" s="1" t="s">
        <v>78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8298</v>
      </c>
      <c r="L254" s="1"/>
      <c r="M254" s="21">
        <f t="shared" si="4"/>
        <v>1</v>
      </c>
    </row>
    <row r="255" spans="1:13" ht="20.100000000000001" customHeight="1" x14ac:dyDescent="0.15">
      <c r="A255" s="1" t="s">
        <v>9</v>
      </c>
      <c r="B255" s="1" t="s">
        <v>8206</v>
      </c>
      <c r="C255" s="1" t="s">
        <v>8299</v>
      </c>
      <c r="D255" s="1" t="s">
        <v>78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8300</v>
      </c>
      <c r="L255" s="1"/>
      <c r="M255" s="21">
        <f t="shared" si="4"/>
        <v>1</v>
      </c>
    </row>
    <row r="256" spans="1:13" ht="20.100000000000001" customHeight="1" x14ac:dyDescent="0.15">
      <c r="A256" s="1" t="s">
        <v>9</v>
      </c>
      <c r="B256" s="1" t="s">
        <v>8206</v>
      </c>
      <c r="C256" s="1" t="s">
        <v>8301</v>
      </c>
      <c r="D256" s="1" t="s">
        <v>78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8302</v>
      </c>
      <c r="L256" s="1"/>
      <c r="M256" s="21">
        <f t="shared" si="4"/>
        <v>1</v>
      </c>
    </row>
    <row r="257" spans="1:13" ht="20.100000000000001" customHeight="1" x14ac:dyDescent="0.15">
      <c r="A257" s="1" t="s">
        <v>9</v>
      </c>
      <c r="B257" s="1" t="s">
        <v>8206</v>
      </c>
      <c r="C257" s="1" t="s">
        <v>8303</v>
      </c>
      <c r="D257" s="1" t="s">
        <v>78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8304</v>
      </c>
      <c r="L257" s="1"/>
      <c r="M257" s="21">
        <f t="shared" si="4"/>
        <v>1</v>
      </c>
    </row>
    <row r="258" spans="1:13" ht="20.100000000000001" customHeight="1" x14ac:dyDescent="0.15">
      <c r="A258" s="1" t="s">
        <v>9</v>
      </c>
      <c r="B258" s="1" t="s">
        <v>8206</v>
      </c>
      <c r="C258" s="1" t="s">
        <v>8305</v>
      </c>
      <c r="D258" s="1" t="s">
        <v>78</v>
      </c>
      <c r="E258" s="1" t="s">
        <v>51</v>
      </c>
      <c r="F258" s="1" t="s">
        <v>179</v>
      </c>
      <c r="G258" s="1" t="s">
        <v>82</v>
      </c>
      <c r="H258" s="1" t="s">
        <v>212</v>
      </c>
      <c r="I258" s="1" t="s">
        <v>447</v>
      </c>
      <c r="J258" s="1" t="s">
        <v>1137</v>
      </c>
      <c r="K258" s="1" t="s">
        <v>8306</v>
      </c>
      <c r="L258" s="1"/>
      <c r="M258" s="21">
        <f t="shared" si="4"/>
        <v>0</v>
      </c>
    </row>
    <row r="259" spans="1:13" ht="20.100000000000001" customHeight="1" x14ac:dyDescent="0.15">
      <c r="A259" s="1" t="s">
        <v>9</v>
      </c>
      <c r="B259" s="1" t="s">
        <v>8206</v>
      </c>
      <c r="C259" s="1" t="s">
        <v>8307</v>
      </c>
      <c r="D259" s="1" t="s">
        <v>78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8308</v>
      </c>
      <c r="L259" s="1"/>
      <c r="M259" s="21">
        <f t="shared" si="4"/>
        <v>1</v>
      </c>
    </row>
    <row r="260" spans="1:13" ht="20.100000000000001" customHeight="1" x14ac:dyDescent="0.15">
      <c r="A260" s="1" t="s">
        <v>9</v>
      </c>
      <c r="B260" s="1" t="s">
        <v>8206</v>
      </c>
      <c r="C260" s="1" t="s">
        <v>8309</v>
      </c>
      <c r="D260" s="1" t="s">
        <v>78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8310</v>
      </c>
      <c r="L260" s="1"/>
      <c r="M260" s="21">
        <f t="shared" si="4"/>
        <v>1</v>
      </c>
    </row>
    <row r="261" spans="1:13" ht="20.100000000000001" customHeight="1" x14ac:dyDescent="0.15">
      <c r="A261" s="1" t="s">
        <v>9</v>
      </c>
      <c r="B261" s="1" t="s">
        <v>8206</v>
      </c>
      <c r="C261" s="1" t="s">
        <v>8311</v>
      </c>
      <c r="D261" s="1" t="s">
        <v>78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8312</v>
      </c>
      <c r="L261" s="1"/>
      <c r="M261" s="21">
        <f t="shared" si="4"/>
        <v>1</v>
      </c>
    </row>
    <row r="262" spans="1:13" ht="20.100000000000001" customHeight="1" x14ac:dyDescent="0.15">
      <c r="A262" s="1" t="s">
        <v>9</v>
      </c>
      <c r="B262" s="1" t="s">
        <v>8206</v>
      </c>
      <c r="C262" s="1" t="s">
        <v>8313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84</v>
      </c>
      <c r="J262" s="1" t="s">
        <v>122</v>
      </c>
      <c r="K262" s="1" t="s">
        <v>8314</v>
      </c>
      <c r="L262" s="1"/>
      <c r="M262" s="21">
        <f t="shared" si="4"/>
        <v>1</v>
      </c>
    </row>
    <row r="263" spans="1:13" ht="20.100000000000001" customHeight="1" x14ac:dyDescent="0.15">
      <c r="A263" s="1" t="s">
        <v>9</v>
      </c>
      <c r="B263" s="1" t="s">
        <v>8206</v>
      </c>
      <c r="C263" s="1" t="s">
        <v>8315</v>
      </c>
      <c r="D263" s="1" t="s">
        <v>78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447</v>
      </c>
      <c r="J263" s="1" t="s">
        <v>7809</v>
      </c>
      <c r="K263" s="1" t="s">
        <v>8316</v>
      </c>
      <c r="L263" s="1"/>
      <c r="M263" s="21">
        <f t="shared" si="4"/>
        <v>0</v>
      </c>
    </row>
    <row r="264" spans="1:13" ht="20.100000000000001" customHeight="1" x14ac:dyDescent="0.15">
      <c r="A264" s="1" t="s">
        <v>9</v>
      </c>
      <c r="B264" s="1" t="s">
        <v>8206</v>
      </c>
      <c r="C264" s="1" t="s">
        <v>8317</v>
      </c>
      <c r="D264" s="1" t="s">
        <v>78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8318</v>
      </c>
      <c r="L264" s="1"/>
      <c r="M264" s="21">
        <f t="shared" si="4"/>
        <v>1</v>
      </c>
    </row>
    <row r="265" spans="1:13" ht="20.100000000000001" customHeight="1" x14ac:dyDescent="0.15">
      <c r="A265" s="1" t="s">
        <v>9</v>
      </c>
      <c r="B265" s="1" t="s">
        <v>8206</v>
      </c>
      <c r="C265" s="1" t="s">
        <v>8319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83</v>
      </c>
      <c r="I265" s="1" t="s">
        <v>447</v>
      </c>
      <c r="J265" s="1" t="s">
        <v>7809</v>
      </c>
      <c r="K265" s="1" t="s">
        <v>8320</v>
      </c>
      <c r="L265" s="1"/>
      <c r="M265" s="21">
        <f t="shared" si="4"/>
        <v>0</v>
      </c>
    </row>
    <row r="266" spans="1:13" ht="20.100000000000001" customHeight="1" x14ac:dyDescent="0.15">
      <c r="A266" s="1" t="s">
        <v>9</v>
      </c>
      <c r="B266" s="1" t="s">
        <v>8206</v>
      </c>
      <c r="C266" s="1" t="s">
        <v>8321</v>
      </c>
      <c r="D266" s="1" t="s">
        <v>78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122</v>
      </c>
      <c r="K266" s="1" t="s">
        <v>8322</v>
      </c>
      <c r="L266" s="1"/>
      <c r="M266" s="21">
        <f t="shared" si="4"/>
        <v>1</v>
      </c>
    </row>
    <row r="267" spans="1:13" ht="20.100000000000001" customHeight="1" x14ac:dyDescent="0.15">
      <c r="A267" s="1" t="s">
        <v>9</v>
      </c>
      <c r="B267" s="1" t="s">
        <v>8206</v>
      </c>
      <c r="C267" s="1" t="s">
        <v>8323</v>
      </c>
      <c r="D267" s="1" t="s">
        <v>78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84</v>
      </c>
      <c r="J267" s="1" t="s">
        <v>122</v>
      </c>
      <c r="K267" s="1" t="s">
        <v>8324</v>
      </c>
      <c r="L267" s="1"/>
      <c r="M267" s="21">
        <f t="shared" si="4"/>
        <v>1</v>
      </c>
    </row>
    <row r="268" spans="1:13" ht="20.100000000000001" customHeight="1" x14ac:dyDescent="0.15">
      <c r="A268" s="1" t="s">
        <v>9</v>
      </c>
      <c r="B268" s="1" t="s">
        <v>8325</v>
      </c>
      <c r="C268" s="1" t="s">
        <v>8326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54</v>
      </c>
      <c r="J268" s="1" t="s">
        <v>55</v>
      </c>
      <c r="K268" s="1" t="s">
        <v>8327</v>
      </c>
      <c r="L268" s="1"/>
      <c r="M268" s="21">
        <f t="shared" si="4"/>
        <v>1</v>
      </c>
    </row>
    <row r="269" spans="1:13" ht="20.100000000000001" customHeight="1" x14ac:dyDescent="0.15">
      <c r="A269" s="1" t="s">
        <v>9</v>
      </c>
      <c r="B269" s="1" t="s">
        <v>8325</v>
      </c>
      <c r="C269" s="1" t="s">
        <v>8328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54</v>
      </c>
      <c r="J269" s="1" t="s">
        <v>55</v>
      </c>
      <c r="K269" s="1" t="s">
        <v>8329</v>
      </c>
      <c r="L269" s="1"/>
      <c r="M269" s="21">
        <f t="shared" si="4"/>
        <v>1</v>
      </c>
    </row>
    <row r="270" spans="1:13" ht="20.100000000000001" customHeight="1" x14ac:dyDescent="0.15">
      <c r="A270" s="1" t="s">
        <v>9</v>
      </c>
      <c r="B270" s="1" t="s">
        <v>8330</v>
      </c>
      <c r="C270" s="1" t="s">
        <v>8331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662</v>
      </c>
      <c r="J270" s="1" t="s">
        <v>663</v>
      </c>
      <c r="K270" s="1" t="s">
        <v>8332</v>
      </c>
      <c r="L270" s="1"/>
      <c r="M270" s="21">
        <f t="shared" si="4"/>
        <v>1</v>
      </c>
    </row>
    <row r="271" spans="1:13" ht="20.100000000000001" customHeight="1" x14ac:dyDescent="0.15">
      <c r="A271" s="1" t="s">
        <v>9</v>
      </c>
      <c r="B271" s="1" t="s">
        <v>8330</v>
      </c>
      <c r="C271" s="1" t="s">
        <v>8333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662</v>
      </c>
      <c r="J271" s="1" t="s">
        <v>663</v>
      </c>
      <c r="K271" s="1" t="s">
        <v>8334</v>
      </c>
      <c r="L271" s="1"/>
      <c r="M271" s="21">
        <f t="shared" si="4"/>
        <v>1</v>
      </c>
    </row>
    <row r="272" spans="1:13" ht="20.100000000000001" customHeight="1" x14ac:dyDescent="0.15">
      <c r="A272" s="1" t="s">
        <v>9</v>
      </c>
      <c r="B272" s="1" t="s">
        <v>8330</v>
      </c>
      <c r="C272" s="1" t="s">
        <v>8335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662</v>
      </c>
      <c r="J272" s="1" t="s">
        <v>663</v>
      </c>
      <c r="K272" s="1" t="s">
        <v>8336</v>
      </c>
      <c r="L272" s="1"/>
      <c r="M272" s="21">
        <f t="shared" si="4"/>
        <v>1</v>
      </c>
    </row>
    <row r="273" spans="1:13" ht="20.100000000000001" customHeight="1" x14ac:dyDescent="0.15">
      <c r="A273" s="1" t="s">
        <v>9</v>
      </c>
      <c r="B273" s="1" t="s">
        <v>8330</v>
      </c>
      <c r="C273" s="1" t="s">
        <v>8337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662</v>
      </c>
      <c r="J273" s="1" t="s">
        <v>663</v>
      </c>
      <c r="K273" s="1" t="s">
        <v>8338</v>
      </c>
      <c r="L273" s="1"/>
      <c r="M273" s="21">
        <f t="shared" si="4"/>
        <v>1</v>
      </c>
    </row>
    <row r="274" spans="1:13" ht="20.100000000000001" customHeight="1" x14ac:dyDescent="0.15">
      <c r="A274" s="1" t="s">
        <v>9</v>
      </c>
      <c r="B274" s="1" t="s">
        <v>8330</v>
      </c>
      <c r="C274" s="1" t="s">
        <v>8339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662</v>
      </c>
      <c r="J274" s="1" t="s">
        <v>663</v>
      </c>
      <c r="K274" s="1" t="s">
        <v>8340</v>
      </c>
      <c r="L274" s="1"/>
      <c r="M274" s="21">
        <f t="shared" si="4"/>
        <v>1</v>
      </c>
    </row>
    <row r="275" spans="1:13" ht="20.100000000000001" customHeight="1" x14ac:dyDescent="0.15">
      <c r="A275" s="1" t="s">
        <v>9</v>
      </c>
      <c r="B275" s="1" t="s">
        <v>8330</v>
      </c>
      <c r="C275" s="1" t="s">
        <v>8341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662</v>
      </c>
      <c r="J275" s="1" t="s">
        <v>663</v>
      </c>
      <c r="K275" s="1" t="s">
        <v>8342</v>
      </c>
      <c r="L275" s="1"/>
      <c r="M275" s="21">
        <f t="shared" si="4"/>
        <v>1</v>
      </c>
    </row>
    <row r="276" spans="1:13" ht="20.100000000000001" customHeight="1" x14ac:dyDescent="0.15">
      <c r="A276" s="1" t="s">
        <v>9</v>
      </c>
      <c r="B276" s="1" t="s">
        <v>8330</v>
      </c>
      <c r="C276" s="1" t="s">
        <v>8343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662</v>
      </c>
      <c r="J276" s="1" t="s">
        <v>663</v>
      </c>
      <c r="K276" s="1" t="s">
        <v>8344</v>
      </c>
      <c r="L276" s="1"/>
      <c r="M276" s="21">
        <f t="shared" si="4"/>
        <v>1</v>
      </c>
    </row>
    <row r="277" spans="1:13" ht="20.100000000000001" customHeight="1" x14ac:dyDescent="0.15">
      <c r="A277" s="1" t="s">
        <v>9</v>
      </c>
      <c r="B277" s="1" t="s">
        <v>8330</v>
      </c>
      <c r="C277" s="1" t="s">
        <v>8345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662</v>
      </c>
      <c r="J277" s="1" t="s">
        <v>663</v>
      </c>
      <c r="K277" s="1" t="s">
        <v>8346</v>
      </c>
      <c r="L277" s="1"/>
      <c r="M277" s="21">
        <f t="shared" si="4"/>
        <v>1</v>
      </c>
    </row>
    <row r="278" spans="1:13" ht="20.100000000000001" customHeight="1" x14ac:dyDescent="0.15">
      <c r="A278" s="1" t="s">
        <v>9</v>
      </c>
      <c r="B278" s="1" t="s">
        <v>8330</v>
      </c>
      <c r="C278" s="1" t="s">
        <v>8347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662</v>
      </c>
      <c r="J278" s="1" t="s">
        <v>663</v>
      </c>
      <c r="K278" s="1" t="s">
        <v>8348</v>
      </c>
      <c r="L278" s="1"/>
      <c r="M278" s="21">
        <f t="shared" si="4"/>
        <v>1</v>
      </c>
    </row>
    <row r="279" spans="1:13" ht="20.100000000000001" customHeight="1" x14ac:dyDescent="0.15">
      <c r="A279" s="1" t="s">
        <v>9</v>
      </c>
      <c r="B279" s="1" t="s">
        <v>8330</v>
      </c>
      <c r="C279" s="1" t="s">
        <v>8349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662</v>
      </c>
      <c r="J279" s="1" t="s">
        <v>663</v>
      </c>
      <c r="K279" s="1" t="s">
        <v>8350</v>
      </c>
      <c r="L279" s="1"/>
      <c r="M279" s="21">
        <f t="shared" si="4"/>
        <v>1</v>
      </c>
    </row>
    <row r="280" spans="1:13" ht="20.100000000000001" customHeight="1" x14ac:dyDescent="0.15">
      <c r="A280" s="1" t="s">
        <v>9</v>
      </c>
      <c r="B280" s="1" t="s">
        <v>8351</v>
      </c>
      <c r="C280" s="1" t="s">
        <v>8352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662</v>
      </c>
      <c r="J280" s="1" t="s">
        <v>663</v>
      </c>
      <c r="K280" s="1" t="s">
        <v>8353</v>
      </c>
      <c r="L280" s="1"/>
      <c r="M280" s="21">
        <f t="shared" si="4"/>
        <v>1</v>
      </c>
    </row>
    <row r="281" spans="1:13" ht="20.100000000000001" customHeight="1" x14ac:dyDescent="0.15">
      <c r="A281" s="1" t="s">
        <v>9</v>
      </c>
      <c r="B281" s="1" t="s">
        <v>8354</v>
      </c>
      <c r="C281" s="1" t="s">
        <v>8355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8356</v>
      </c>
      <c r="L281" s="1"/>
      <c r="M281" s="21">
        <f t="shared" si="4"/>
        <v>1</v>
      </c>
    </row>
    <row r="282" spans="1:13" ht="20.100000000000001" customHeight="1" x14ac:dyDescent="0.15">
      <c r="A282" s="1" t="s">
        <v>9</v>
      </c>
      <c r="B282" s="1" t="s">
        <v>8354</v>
      </c>
      <c r="C282" s="1" t="s">
        <v>8357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54</v>
      </c>
      <c r="J282" s="1" t="s">
        <v>55</v>
      </c>
      <c r="K282" s="1" t="s">
        <v>8358</v>
      </c>
      <c r="L282" s="1"/>
      <c r="M282" s="21">
        <f t="shared" si="4"/>
        <v>1</v>
      </c>
    </row>
    <row r="283" spans="1:13" ht="20.100000000000001" customHeight="1" x14ac:dyDescent="0.15">
      <c r="A283" s="1" t="s">
        <v>9</v>
      </c>
      <c r="B283" s="1" t="s">
        <v>8354</v>
      </c>
      <c r="C283" s="1" t="s">
        <v>8359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54</v>
      </c>
      <c r="J283" s="1" t="s">
        <v>55</v>
      </c>
      <c r="K283" s="1" t="s">
        <v>8360</v>
      </c>
      <c r="L283" s="1"/>
      <c r="M283" s="21">
        <f t="shared" si="4"/>
        <v>1</v>
      </c>
    </row>
    <row r="284" spans="1:13" ht="20.100000000000001" customHeight="1" x14ac:dyDescent="0.15">
      <c r="A284" s="1" t="s">
        <v>9</v>
      </c>
      <c r="B284" s="1" t="s">
        <v>8354</v>
      </c>
      <c r="C284" s="1" t="s">
        <v>8361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54</v>
      </c>
      <c r="J284" s="1" t="s">
        <v>55</v>
      </c>
      <c r="K284" s="1" t="s">
        <v>8362</v>
      </c>
      <c r="L284" s="1"/>
      <c r="M284" s="21">
        <f t="shared" si="4"/>
        <v>1</v>
      </c>
    </row>
    <row r="285" spans="1:13" ht="20.100000000000001" customHeight="1" x14ac:dyDescent="0.15">
      <c r="A285" s="1" t="s">
        <v>9</v>
      </c>
      <c r="B285" s="1" t="s">
        <v>8354</v>
      </c>
      <c r="C285" s="1" t="s">
        <v>8363</v>
      </c>
      <c r="D285" s="1" t="s">
        <v>50</v>
      </c>
      <c r="E285" s="1" t="s">
        <v>51</v>
      </c>
      <c r="F285" s="1" t="s">
        <v>26832</v>
      </c>
      <c r="G285" s="1" t="s">
        <v>82</v>
      </c>
      <c r="H285" s="1" t="s">
        <v>180</v>
      </c>
      <c r="I285" s="1" t="s">
        <v>447</v>
      </c>
      <c r="J285" s="1" t="s">
        <v>730</v>
      </c>
      <c r="K285" s="1" t="s">
        <v>8364</v>
      </c>
      <c r="L285" s="1"/>
      <c r="M285" s="21">
        <f t="shared" si="4"/>
        <v>0</v>
      </c>
    </row>
    <row r="286" spans="1:13" ht="20.100000000000001" customHeight="1" x14ac:dyDescent="0.15">
      <c r="A286" s="1" t="s">
        <v>9</v>
      </c>
      <c r="B286" s="1" t="s">
        <v>8354</v>
      </c>
      <c r="C286" s="1" t="s">
        <v>8365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54</v>
      </c>
      <c r="J286" s="1" t="s">
        <v>55</v>
      </c>
      <c r="K286" s="1" t="s">
        <v>8366</v>
      </c>
      <c r="L286" s="1"/>
      <c r="M286" s="21">
        <f t="shared" si="4"/>
        <v>1</v>
      </c>
    </row>
    <row r="287" spans="1:13" ht="20.100000000000001" customHeight="1" x14ac:dyDescent="0.15">
      <c r="A287" s="1" t="s">
        <v>9</v>
      </c>
      <c r="B287" s="1" t="s">
        <v>8354</v>
      </c>
      <c r="C287" s="1" t="s">
        <v>8367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54</v>
      </c>
      <c r="J287" s="1" t="s">
        <v>55</v>
      </c>
      <c r="K287" s="1" t="s">
        <v>8368</v>
      </c>
      <c r="L287" s="1"/>
      <c r="M287" s="21">
        <f t="shared" si="4"/>
        <v>1</v>
      </c>
    </row>
    <row r="288" spans="1:13" ht="20.100000000000001" customHeight="1" x14ac:dyDescent="0.15">
      <c r="A288" s="1" t="s">
        <v>9</v>
      </c>
      <c r="B288" s="1" t="s">
        <v>8354</v>
      </c>
      <c r="C288" s="1" t="s">
        <v>8369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54</v>
      </c>
      <c r="J288" s="1" t="s">
        <v>55</v>
      </c>
      <c r="K288" s="1" t="s">
        <v>8370</v>
      </c>
      <c r="L288" s="1"/>
      <c r="M288" s="21">
        <f t="shared" si="4"/>
        <v>1</v>
      </c>
    </row>
    <row r="289" spans="1:13" ht="20.100000000000001" customHeight="1" x14ac:dyDescent="0.15">
      <c r="A289" s="1" t="s">
        <v>9</v>
      </c>
      <c r="B289" s="1" t="s">
        <v>8354</v>
      </c>
      <c r="C289" s="1" t="s">
        <v>8371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53</v>
      </c>
      <c r="I289" s="1" t="s">
        <v>54</v>
      </c>
      <c r="J289" s="1" t="s">
        <v>55</v>
      </c>
      <c r="K289" s="1" t="s">
        <v>8372</v>
      </c>
      <c r="L289" s="1"/>
      <c r="M289" s="21">
        <f t="shared" si="4"/>
        <v>1</v>
      </c>
    </row>
    <row r="290" spans="1:13" ht="20.100000000000001" customHeight="1" x14ac:dyDescent="0.15">
      <c r="A290" s="1" t="s">
        <v>9</v>
      </c>
      <c r="B290" s="1" t="s">
        <v>8373</v>
      </c>
      <c r="C290" s="1" t="s">
        <v>8374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8375</v>
      </c>
      <c r="L290" s="1"/>
      <c r="M290" s="21">
        <f t="shared" si="4"/>
        <v>1</v>
      </c>
    </row>
    <row r="291" spans="1:13" ht="20.100000000000001" customHeight="1" x14ac:dyDescent="0.15">
      <c r="A291" s="1" t="s">
        <v>9</v>
      </c>
      <c r="B291" s="1" t="s">
        <v>8373</v>
      </c>
      <c r="C291" s="1" t="s">
        <v>8376</v>
      </c>
      <c r="D291" s="1" t="s">
        <v>849</v>
      </c>
      <c r="E291" s="1" t="s">
        <v>51</v>
      </c>
      <c r="F291" s="1" t="s">
        <v>26832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5526</v>
      </c>
      <c r="L291" s="1"/>
      <c r="M291" s="21">
        <f t="shared" si="4"/>
        <v>0</v>
      </c>
    </row>
    <row r="292" spans="1:13" ht="20.100000000000001" customHeight="1" x14ac:dyDescent="0.15">
      <c r="A292" s="1" t="s">
        <v>9</v>
      </c>
      <c r="B292" s="1" t="s">
        <v>8373</v>
      </c>
      <c r="C292" s="1" t="s">
        <v>8377</v>
      </c>
      <c r="D292" s="1" t="s">
        <v>849</v>
      </c>
      <c r="E292" s="1" t="s">
        <v>51</v>
      </c>
      <c r="F292" s="1" t="s">
        <v>26832</v>
      </c>
      <c r="G292" s="1" t="s">
        <v>52</v>
      </c>
      <c r="H292" s="1" t="s">
        <v>121</v>
      </c>
      <c r="I292" s="1" t="s">
        <v>662</v>
      </c>
      <c r="J292" s="1" t="s">
        <v>663</v>
      </c>
      <c r="K292" s="1" t="s">
        <v>8378</v>
      </c>
      <c r="L292" s="1"/>
      <c r="M292" s="21">
        <f t="shared" si="4"/>
        <v>0</v>
      </c>
    </row>
    <row r="293" spans="1:13" ht="20.100000000000001" customHeight="1" x14ac:dyDescent="0.15">
      <c r="A293" s="1" t="s">
        <v>9</v>
      </c>
      <c r="B293" s="1" t="s">
        <v>8373</v>
      </c>
      <c r="C293" s="1" t="s">
        <v>8379</v>
      </c>
      <c r="D293" s="1" t="s">
        <v>849</v>
      </c>
      <c r="E293" s="1" t="s">
        <v>51</v>
      </c>
      <c r="F293" s="1" t="s">
        <v>26832</v>
      </c>
      <c r="G293" s="1" t="s">
        <v>52</v>
      </c>
      <c r="H293" s="1" t="s">
        <v>121</v>
      </c>
      <c r="I293" s="1" t="s">
        <v>662</v>
      </c>
      <c r="J293" s="1" t="s">
        <v>663</v>
      </c>
      <c r="K293" s="1" t="s">
        <v>8380</v>
      </c>
      <c r="L293" s="1"/>
      <c r="M293" s="21">
        <f t="shared" si="4"/>
        <v>0</v>
      </c>
    </row>
    <row r="294" spans="1:13" ht="20.100000000000001" customHeight="1" x14ac:dyDescent="0.15">
      <c r="A294" s="1" t="s">
        <v>9</v>
      </c>
      <c r="B294" s="1" t="s">
        <v>8373</v>
      </c>
      <c r="C294" s="1" t="s">
        <v>8381</v>
      </c>
      <c r="D294" s="1" t="s">
        <v>849</v>
      </c>
      <c r="E294" s="1" t="s">
        <v>51</v>
      </c>
      <c r="F294" s="1" t="s">
        <v>26832</v>
      </c>
      <c r="G294" s="1" t="s">
        <v>52</v>
      </c>
      <c r="H294" s="1" t="s">
        <v>121</v>
      </c>
      <c r="I294" s="1" t="s">
        <v>662</v>
      </c>
      <c r="J294" s="1" t="s">
        <v>663</v>
      </c>
      <c r="K294" s="1" t="s">
        <v>8382</v>
      </c>
      <c r="L294" s="1"/>
      <c r="M294" s="21">
        <f t="shared" si="4"/>
        <v>0</v>
      </c>
    </row>
    <row r="295" spans="1:13" ht="20.100000000000001" customHeight="1" x14ac:dyDescent="0.15">
      <c r="A295" s="1" t="s">
        <v>9</v>
      </c>
      <c r="B295" s="1" t="s">
        <v>8373</v>
      </c>
      <c r="C295" s="1" t="s">
        <v>8383</v>
      </c>
      <c r="D295" s="1" t="s">
        <v>849</v>
      </c>
      <c r="E295" s="1" t="s">
        <v>51</v>
      </c>
      <c r="F295" s="1" t="s">
        <v>26832</v>
      </c>
      <c r="G295" s="1" t="s">
        <v>52</v>
      </c>
      <c r="H295" s="1" t="s">
        <v>121</v>
      </c>
      <c r="I295" s="1" t="s">
        <v>662</v>
      </c>
      <c r="J295" s="1" t="s">
        <v>663</v>
      </c>
      <c r="K295" s="1" t="s">
        <v>8384</v>
      </c>
      <c r="L295" s="1"/>
      <c r="M295" s="21">
        <f t="shared" si="4"/>
        <v>0</v>
      </c>
    </row>
    <row r="296" spans="1:13" ht="20.100000000000001" customHeight="1" x14ac:dyDescent="0.15">
      <c r="A296" s="1" t="s">
        <v>8385</v>
      </c>
      <c r="B296" s="1" t="s">
        <v>8386</v>
      </c>
      <c r="C296" s="1" t="s">
        <v>8387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662</v>
      </c>
      <c r="J296" s="1" t="s">
        <v>663</v>
      </c>
      <c r="K296" s="1" t="s">
        <v>8388</v>
      </c>
      <c r="L296" s="1"/>
      <c r="M296" s="21">
        <f t="shared" si="4"/>
        <v>1</v>
      </c>
    </row>
    <row r="297" spans="1:13" ht="20.100000000000001" customHeight="1" x14ac:dyDescent="0.15">
      <c r="A297" s="1" t="s">
        <v>8385</v>
      </c>
      <c r="B297" s="1" t="s">
        <v>8386</v>
      </c>
      <c r="C297" s="1" t="s">
        <v>8389</v>
      </c>
      <c r="D297" s="1" t="s">
        <v>78</v>
      </c>
      <c r="E297" s="1" t="s">
        <v>51</v>
      </c>
      <c r="F297" s="1" t="s">
        <v>81</v>
      </c>
      <c r="G297" s="1" t="s">
        <v>82</v>
      </c>
      <c r="H297" s="1" t="s">
        <v>2140</v>
      </c>
      <c r="I297" s="1" t="s">
        <v>84</v>
      </c>
      <c r="J297" s="1" t="s">
        <v>4533</v>
      </c>
      <c r="K297" s="1" t="s">
        <v>8390</v>
      </c>
      <c r="L297" s="1"/>
      <c r="M297" s="21">
        <f t="shared" si="4"/>
        <v>0</v>
      </c>
    </row>
    <row r="298" spans="1:13" ht="20.100000000000001" customHeight="1" x14ac:dyDescent="0.15">
      <c r="A298" s="1" t="s">
        <v>8385</v>
      </c>
      <c r="B298" s="1" t="s">
        <v>8386</v>
      </c>
      <c r="C298" s="1" t="s">
        <v>8391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662</v>
      </c>
      <c r="J298" s="1" t="s">
        <v>663</v>
      </c>
      <c r="K298" s="1" t="s">
        <v>8392</v>
      </c>
      <c r="L298" s="1"/>
      <c r="M298" s="21">
        <f t="shared" si="4"/>
        <v>1</v>
      </c>
    </row>
    <row r="299" spans="1:13" ht="20.100000000000001" customHeight="1" x14ac:dyDescent="0.15">
      <c r="A299" s="1" t="s">
        <v>8385</v>
      </c>
      <c r="B299" s="1" t="s">
        <v>8386</v>
      </c>
      <c r="C299" s="1" t="s">
        <v>8393</v>
      </c>
      <c r="D299" s="1" t="s">
        <v>78</v>
      </c>
      <c r="E299" s="1" t="s">
        <v>51</v>
      </c>
      <c r="F299" s="1" t="s">
        <v>81</v>
      </c>
      <c r="G299" s="1" t="s">
        <v>82</v>
      </c>
      <c r="H299" s="1" t="s">
        <v>2140</v>
      </c>
      <c r="I299" s="1" t="s">
        <v>84</v>
      </c>
      <c r="J299" s="1" t="s">
        <v>4533</v>
      </c>
      <c r="K299" s="1" t="s">
        <v>8394</v>
      </c>
      <c r="L299" s="1"/>
      <c r="M299" s="21">
        <f t="shared" si="4"/>
        <v>0</v>
      </c>
    </row>
    <row r="300" spans="1:13" ht="20.100000000000001" customHeight="1" x14ac:dyDescent="0.15">
      <c r="A300" s="1" t="s">
        <v>8385</v>
      </c>
      <c r="B300" s="1" t="s">
        <v>8386</v>
      </c>
      <c r="C300" s="1" t="s">
        <v>8395</v>
      </c>
      <c r="D300" s="1" t="s">
        <v>78</v>
      </c>
      <c r="E300" s="1" t="s">
        <v>51</v>
      </c>
      <c r="F300" s="1" t="s">
        <v>81</v>
      </c>
      <c r="G300" s="1" t="s">
        <v>82</v>
      </c>
      <c r="H300" s="1" t="s">
        <v>2140</v>
      </c>
      <c r="I300" s="1" t="s">
        <v>84</v>
      </c>
      <c r="J300" s="1" t="s">
        <v>4533</v>
      </c>
      <c r="K300" s="1" t="s">
        <v>8396</v>
      </c>
      <c r="L300" s="1"/>
      <c r="M300" s="21">
        <f t="shared" si="4"/>
        <v>0</v>
      </c>
    </row>
    <row r="301" spans="1:13" ht="20.100000000000001" customHeight="1" x14ac:dyDescent="0.15">
      <c r="A301" s="1" t="s">
        <v>8385</v>
      </c>
      <c r="B301" s="1" t="s">
        <v>8386</v>
      </c>
      <c r="C301" s="1" t="s">
        <v>8397</v>
      </c>
      <c r="D301" s="1" t="s">
        <v>78</v>
      </c>
      <c r="E301" s="1" t="s">
        <v>51</v>
      </c>
      <c r="F301" s="1" t="s">
        <v>81</v>
      </c>
      <c r="G301" s="1" t="s">
        <v>82</v>
      </c>
      <c r="H301" s="1" t="s">
        <v>2140</v>
      </c>
      <c r="I301" s="1" t="s">
        <v>84</v>
      </c>
      <c r="J301" s="1" t="s">
        <v>4533</v>
      </c>
      <c r="K301" s="1" t="s">
        <v>8398</v>
      </c>
      <c r="L301" s="1"/>
      <c r="M301" s="21">
        <f t="shared" si="4"/>
        <v>0</v>
      </c>
    </row>
    <row r="302" spans="1:13" ht="20.100000000000001" customHeight="1" x14ac:dyDescent="0.15">
      <c r="A302" s="1" t="s">
        <v>8385</v>
      </c>
      <c r="B302" s="1" t="s">
        <v>8386</v>
      </c>
      <c r="C302" s="1" t="s">
        <v>8399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662</v>
      </c>
      <c r="J302" s="1" t="s">
        <v>663</v>
      </c>
      <c r="K302" s="1" t="s">
        <v>8400</v>
      </c>
      <c r="L302" s="1"/>
      <c r="M302" s="21">
        <f t="shared" si="4"/>
        <v>1</v>
      </c>
    </row>
    <row r="303" spans="1:13" ht="20.100000000000001" customHeight="1" x14ac:dyDescent="0.15">
      <c r="A303" s="1" t="s">
        <v>8385</v>
      </c>
      <c r="B303" s="1" t="s">
        <v>8386</v>
      </c>
      <c r="C303" s="1" t="s">
        <v>8401</v>
      </c>
      <c r="D303" s="1" t="s">
        <v>849</v>
      </c>
      <c r="E303" s="1" t="s">
        <v>51</v>
      </c>
      <c r="F303" s="1" t="s">
        <v>26832</v>
      </c>
      <c r="G303" s="1" t="s">
        <v>82</v>
      </c>
      <c r="H303" s="1" t="s">
        <v>446</v>
      </c>
      <c r="I303" s="1" t="s">
        <v>84</v>
      </c>
      <c r="J303" s="1" t="s">
        <v>96</v>
      </c>
      <c r="K303" s="1" t="s">
        <v>8402</v>
      </c>
      <c r="L303" s="1"/>
      <c r="M303" s="21">
        <f t="shared" si="4"/>
        <v>0</v>
      </c>
    </row>
    <row r="304" spans="1:13" ht="20.100000000000001" customHeight="1" x14ac:dyDescent="0.15">
      <c r="A304" s="1" t="s">
        <v>8385</v>
      </c>
      <c r="B304" s="1" t="s">
        <v>8403</v>
      </c>
      <c r="C304" s="1" t="s">
        <v>8404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8405</v>
      </c>
      <c r="L304" s="1"/>
      <c r="M304" s="21">
        <f t="shared" si="4"/>
        <v>1</v>
      </c>
    </row>
    <row r="305" spans="1:13" ht="20.100000000000001" customHeight="1" x14ac:dyDescent="0.15">
      <c r="A305" s="1" t="s">
        <v>8385</v>
      </c>
      <c r="B305" s="1" t="s">
        <v>8403</v>
      </c>
      <c r="C305" s="1" t="s">
        <v>8406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8407</v>
      </c>
      <c r="L305" s="1"/>
      <c r="M305" s="21">
        <f t="shared" si="4"/>
        <v>1</v>
      </c>
    </row>
    <row r="306" spans="1:13" ht="20.100000000000001" customHeight="1" x14ac:dyDescent="0.15">
      <c r="A306" s="1" t="s">
        <v>8385</v>
      </c>
      <c r="B306" s="1" t="s">
        <v>8403</v>
      </c>
      <c r="C306" s="1" t="s">
        <v>8408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8409</v>
      </c>
      <c r="L306" s="1"/>
      <c r="M306" s="21">
        <f t="shared" si="4"/>
        <v>1</v>
      </c>
    </row>
    <row r="307" spans="1:13" ht="20.100000000000001" customHeight="1" x14ac:dyDescent="0.15">
      <c r="A307" s="1" t="s">
        <v>8385</v>
      </c>
      <c r="B307" s="1" t="s">
        <v>8403</v>
      </c>
      <c r="C307" s="1" t="s">
        <v>8410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8411</v>
      </c>
      <c r="L307" s="1"/>
      <c r="M307" s="21">
        <f t="shared" si="4"/>
        <v>1</v>
      </c>
    </row>
    <row r="308" spans="1:13" ht="20.100000000000001" customHeight="1" x14ac:dyDescent="0.15">
      <c r="A308" s="1" t="s">
        <v>8385</v>
      </c>
      <c r="B308" s="1" t="s">
        <v>8403</v>
      </c>
      <c r="C308" s="1" t="s">
        <v>8412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8413</v>
      </c>
      <c r="L308" s="1"/>
      <c r="M308" s="21">
        <f t="shared" si="4"/>
        <v>1</v>
      </c>
    </row>
    <row r="309" spans="1:13" ht="20.100000000000001" customHeight="1" x14ac:dyDescent="0.15">
      <c r="A309" s="1" t="s">
        <v>8385</v>
      </c>
      <c r="B309" s="1" t="s">
        <v>8403</v>
      </c>
      <c r="C309" s="1" t="s">
        <v>8414</v>
      </c>
      <c r="D309" s="1" t="s">
        <v>849</v>
      </c>
      <c r="E309" s="1" t="s">
        <v>51</v>
      </c>
      <c r="F309" s="1" t="s">
        <v>26832</v>
      </c>
      <c r="G309" s="1" t="s">
        <v>82</v>
      </c>
      <c r="H309" s="1" t="s">
        <v>446</v>
      </c>
      <c r="I309" s="1" t="s">
        <v>84</v>
      </c>
      <c r="J309" s="1" t="s">
        <v>96</v>
      </c>
      <c r="K309" s="1" t="s">
        <v>8415</v>
      </c>
      <c r="L309" s="1"/>
      <c r="M309" s="21">
        <f t="shared" si="4"/>
        <v>0</v>
      </c>
    </row>
    <row r="310" spans="1:13" ht="20.100000000000001" customHeight="1" x14ac:dyDescent="0.15">
      <c r="A310" s="1" t="s">
        <v>8385</v>
      </c>
      <c r="B310" s="1" t="s">
        <v>8416</v>
      </c>
      <c r="C310" s="1" t="s">
        <v>8417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8418</v>
      </c>
      <c r="L310" s="1"/>
      <c r="M310" s="21">
        <f t="shared" si="4"/>
        <v>1</v>
      </c>
    </row>
    <row r="311" spans="1:13" ht="20.100000000000001" customHeight="1" x14ac:dyDescent="0.15">
      <c r="A311" s="1" t="s">
        <v>8385</v>
      </c>
      <c r="B311" s="1" t="s">
        <v>8416</v>
      </c>
      <c r="C311" s="1" t="s">
        <v>8419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8420</v>
      </c>
      <c r="L311" s="1"/>
      <c r="M311" s="21">
        <f t="shared" ref="M311:M374" si="5">IF(F311="○",1,0)</f>
        <v>1</v>
      </c>
    </row>
    <row r="312" spans="1:13" ht="20.100000000000001" customHeight="1" x14ac:dyDescent="0.15">
      <c r="A312" s="1" t="s">
        <v>8385</v>
      </c>
      <c r="B312" s="1" t="s">
        <v>8416</v>
      </c>
      <c r="C312" s="1" t="s">
        <v>8421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8422</v>
      </c>
      <c r="L312" s="1"/>
      <c r="M312" s="21">
        <f t="shared" si="5"/>
        <v>1</v>
      </c>
    </row>
    <row r="313" spans="1:13" ht="20.100000000000001" customHeight="1" x14ac:dyDescent="0.15">
      <c r="A313" s="1" t="s">
        <v>8385</v>
      </c>
      <c r="B313" s="1" t="s">
        <v>8416</v>
      </c>
      <c r="C313" s="1" t="s">
        <v>8423</v>
      </c>
      <c r="D313" s="1" t="s">
        <v>50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8424</v>
      </c>
      <c r="L313" s="1"/>
      <c r="M313" s="21">
        <f t="shared" si="5"/>
        <v>1</v>
      </c>
    </row>
    <row r="314" spans="1:13" ht="20.100000000000001" customHeight="1" x14ac:dyDescent="0.15">
      <c r="A314" s="1" t="s">
        <v>8385</v>
      </c>
      <c r="B314" s="1" t="s">
        <v>8416</v>
      </c>
      <c r="C314" s="1" t="s">
        <v>8425</v>
      </c>
      <c r="D314" s="1" t="s">
        <v>50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8426</v>
      </c>
      <c r="L314" s="1"/>
      <c r="M314" s="21">
        <f t="shared" si="5"/>
        <v>1</v>
      </c>
    </row>
    <row r="315" spans="1:13" ht="20.100000000000001" customHeight="1" x14ac:dyDescent="0.15">
      <c r="A315" s="1" t="s">
        <v>8385</v>
      </c>
      <c r="B315" s="1" t="s">
        <v>8416</v>
      </c>
      <c r="C315" s="1" t="s">
        <v>8427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8428</v>
      </c>
      <c r="L315" s="1"/>
      <c r="M315" s="21">
        <f t="shared" si="5"/>
        <v>1</v>
      </c>
    </row>
    <row r="316" spans="1:13" ht="20.100000000000001" customHeight="1" x14ac:dyDescent="0.15">
      <c r="A316" s="1" t="s">
        <v>8385</v>
      </c>
      <c r="B316" s="1" t="s">
        <v>8416</v>
      </c>
      <c r="C316" s="1" t="s">
        <v>8429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8430</v>
      </c>
      <c r="L316" s="1"/>
      <c r="M316" s="21">
        <f t="shared" si="5"/>
        <v>1</v>
      </c>
    </row>
    <row r="317" spans="1:13" ht="20.100000000000001" customHeight="1" x14ac:dyDescent="0.15">
      <c r="A317" s="1" t="s">
        <v>8385</v>
      </c>
      <c r="B317" s="1" t="s">
        <v>8416</v>
      </c>
      <c r="C317" s="1" t="s">
        <v>8431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8432</v>
      </c>
      <c r="L317" s="1"/>
      <c r="M317" s="21">
        <f t="shared" si="5"/>
        <v>1</v>
      </c>
    </row>
    <row r="318" spans="1:13" ht="20.100000000000001" customHeight="1" x14ac:dyDescent="0.15">
      <c r="A318" s="1" t="s">
        <v>8385</v>
      </c>
      <c r="B318" s="1" t="s">
        <v>8416</v>
      </c>
      <c r="C318" s="1" t="s">
        <v>8433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662</v>
      </c>
      <c r="J318" s="1" t="s">
        <v>663</v>
      </c>
      <c r="K318" s="1" t="s">
        <v>8434</v>
      </c>
      <c r="L318" s="1"/>
      <c r="M318" s="21">
        <f t="shared" si="5"/>
        <v>1</v>
      </c>
    </row>
    <row r="319" spans="1:13" ht="20.100000000000001" customHeight="1" x14ac:dyDescent="0.15">
      <c r="A319" s="1" t="s">
        <v>8385</v>
      </c>
      <c r="B319" s="1" t="s">
        <v>8416</v>
      </c>
      <c r="C319" s="1" t="s">
        <v>8435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662</v>
      </c>
      <c r="J319" s="1" t="s">
        <v>663</v>
      </c>
      <c r="K319" s="1" t="s">
        <v>8436</v>
      </c>
      <c r="L319" s="1"/>
      <c r="M319" s="21">
        <f t="shared" si="5"/>
        <v>1</v>
      </c>
    </row>
    <row r="320" spans="1:13" ht="20.100000000000001" customHeight="1" x14ac:dyDescent="0.15">
      <c r="A320" s="1" t="s">
        <v>8385</v>
      </c>
      <c r="B320" s="1" t="s">
        <v>8416</v>
      </c>
      <c r="C320" s="1" t="s">
        <v>8437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662</v>
      </c>
      <c r="J320" s="1" t="s">
        <v>663</v>
      </c>
      <c r="K320" s="1" t="s">
        <v>8438</v>
      </c>
      <c r="L320" s="1"/>
      <c r="M320" s="21">
        <f t="shared" si="5"/>
        <v>1</v>
      </c>
    </row>
    <row r="321" spans="1:13" ht="20.100000000000001" customHeight="1" x14ac:dyDescent="0.15">
      <c r="A321" s="1" t="s">
        <v>8385</v>
      </c>
      <c r="B321" s="1" t="s">
        <v>8416</v>
      </c>
      <c r="C321" s="1" t="s">
        <v>8439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662</v>
      </c>
      <c r="J321" s="1" t="s">
        <v>663</v>
      </c>
      <c r="K321" s="1" t="s">
        <v>8440</v>
      </c>
      <c r="L321" s="1"/>
      <c r="M321" s="21">
        <f t="shared" si="5"/>
        <v>1</v>
      </c>
    </row>
    <row r="322" spans="1:13" ht="20.100000000000001" customHeight="1" x14ac:dyDescent="0.15">
      <c r="A322" s="1" t="s">
        <v>8385</v>
      </c>
      <c r="B322" s="1" t="s">
        <v>8416</v>
      </c>
      <c r="C322" s="1" t="s">
        <v>8441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662</v>
      </c>
      <c r="J322" s="1" t="s">
        <v>663</v>
      </c>
      <c r="K322" s="1" t="s">
        <v>8442</v>
      </c>
      <c r="L322" s="1"/>
      <c r="M322" s="21">
        <f t="shared" si="5"/>
        <v>1</v>
      </c>
    </row>
    <row r="323" spans="1:13" ht="20.100000000000001" customHeight="1" x14ac:dyDescent="0.15">
      <c r="A323" s="1" t="s">
        <v>8385</v>
      </c>
      <c r="B323" s="1" t="s">
        <v>8416</v>
      </c>
      <c r="C323" s="1" t="s">
        <v>8443</v>
      </c>
      <c r="D323" s="1" t="s">
        <v>78</v>
      </c>
      <c r="E323" s="1" t="s">
        <v>51</v>
      </c>
      <c r="F323" s="1" t="s">
        <v>81</v>
      </c>
      <c r="G323" s="1" t="s">
        <v>82</v>
      </c>
      <c r="H323" s="1" t="s">
        <v>1151</v>
      </c>
      <c r="I323" s="1" t="s">
        <v>447</v>
      </c>
      <c r="J323" s="1" t="s">
        <v>4704</v>
      </c>
      <c r="K323" s="1" t="s">
        <v>8444</v>
      </c>
      <c r="L323" s="1"/>
      <c r="M323" s="21">
        <f t="shared" si="5"/>
        <v>0</v>
      </c>
    </row>
    <row r="324" spans="1:13" ht="20.100000000000001" customHeight="1" x14ac:dyDescent="0.15">
      <c r="A324" s="1" t="s">
        <v>8385</v>
      </c>
      <c r="B324" s="1" t="s">
        <v>8416</v>
      </c>
      <c r="C324" s="1" t="s">
        <v>8445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662</v>
      </c>
      <c r="J324" s="1" t="s">
        <v>663</v>
      </c>
      <c r="K324" s="1" t="s">
        <v>8446</v>
      </c>
      <c r="L324" s="1"/>
      <c r="M324" s="21">
        <f t="shared" si="5"/>
        <v>1</v>
      </c>
    </row>
    <row r="325" spans="1:13" ht="20.100000000000001" customHeight="1" x14ac:dyDescent="0.15">
      <c r="A325" s="1" t="s">
        <v>8385</v>
      </c>
      <c r="B325" s="1" t="s">
        <v>8447</v>
      </c>
      <c r="C325" s="1" t="s">
        <v>8448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662</v>
      </c>
      <c r="J325" s="1" t="s">
        <v>663</v>
      </c>
      <c r="K325" s="1" t="s">
        <v>8449</v>
      </c>
      <c r="L325" s="1"/>
      <c r="M325" s="21">
        <f t="shared" si="5"/>
        <v>1</v>
      </c>
    </row>
    <row r="326" spans="1:13" ht="20.100000000000001" customHeight="1" x14ac:dyDescent="0.15">
      <c r="A326" s="1" t="s">
        <v>8385</v>
      </c>
      <c r="B326" s="1" t="s">
        <v>8450</v>
      </c>
      <c r="C326" s="1" t="s">
        <v>8451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662</v>
      </c>
      <c r="J326" s="1" t="s">
        <v>663</v>
      </c>
      <c r="K326" s="1" t="s">
        <v>8452</v>
      </c>
      <c r="L326" s="1"/>
      <c r="M326" s="21">
        <f t="shared" si="5"/>
        <v>1</v>
      </c>
    </row>
    <row r="327" spans="1:13" ht="20.100000000000001" customHeight="1" x14ac:dyDescent="0.15">
      <c r="A327" s="1" t="s">
        <v>8385</v>
      </c>
      <c r="B327" s="1" t="s">
        <v>8450</v>
      </c>
      <c r="C327" s="1" t="s">
        <v>8453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662</v>
      </c>
      <c r="J327" s="1" t="s">
        <v>663</v>
      </c>
      <c r="K327" s="1" t="s">
        <v>8454</v>
      </c>
      <c r="L327" s="1"/>
      <c r="M327" s="21">
        <f t="shared" si="5"/>
        <v>1</v>
      </c>
    </row>
    <row r="328" spans="1:13" ht="20.100000000000001" customHeight="1" x14ac:dyDescent="0.15">
      <c r="A328" s="1" t="s">
        <v>8385</v>
      </c>
      <c r="B328" s="1" t="s">
        <v>8450</v>
      </c>
      <c r="C328" s="1" t="s">
        <v>8455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8456</v>
      </c>
      <c r="L328" s="1"/>
      <c r="M328" s="21">
        <f t="shared" si="5"/>
        <v>1</v>
      </c>
    </row>
    <row r="329" spans="1:13" ht="20.100000000000001" customHeight="1" x14ac:dyDescent="0.15">
      <c r="A329" s="1" t="s">
        <v>8385</v>
      </c>
      <c r="B329" s="1" t="s">
        <v>8457</v>
      </c>
      <c r="C329" s="1" t="s">
        <v>8458</v>
      </c>
      <c r="D329" s="1" t="s">
        <v>50</v>
      </c>
      <c r="E329" s="1" t="s">
        <v>51</v>
      </c>
      <c r="F329" s="1" t="s">
        <v>51</v>
      </c>
      <c r="G329" s="1" t="s">
        <v>52</v>
      </c>
      <c r="H329" s="1" t="s">
        <v>121</v>
      </c>
      <c r="I329" s="1" t="s">
        <v>662</v>
      </c>
      <c r="J329" s="1" t="s">
        <v>663</v>
      </c>
      <c r="K329" s="1" t="s">
        <v>8459</v>
      </c>
      <c r="L329" s="1"/>
      <c r="M329" s="21">
        <f t="shared" si="5"/>
        <v>1</v>
      </c>
    </row>
    <row r="330" spans="1:13" ht="20.100000000000001" customHeight="1" x14ac:dyDescent="0.15">
      <c r="A330" s="1" t="s">
        <v>8385</v>
      </c>
      <c r="B330" s="1" t="s">
        <v>8457</v>
      </c>
      <c r="C330" s="1" t="s">
        <v>8460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8461</v>
      </c>
      <c r="L330" s="1"/>
      <c r="M330" s="21">
        <f t="shared" si="5"/>
        <v>1</v>
      </c>
    </row>
    <row r="331" spans="1:13" ht="20.100000000000001" customHeight="1" x14ac:dyDescent="0.15">
      <c r="A331" s="1" t="s">
        <v>8385</v>
      </c>
      <c r="B331" s="1" t="s">
        <v>8457</v>
      </c>
      <c r="C331" s="1" t="s">
        <v>8462</v>
      </c>
      <c r="D331" s="1" t="s">
        <v>50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662</v>
      </c>
      <c r="J331" s="1" t="s">
        <v>663</v>
      </c>
      <c r="K331" s="1" t="s">
        <v>8463</v>
      </c>
      <c r="L331" s="1"/>
      <c r="M331" s="21">
        <f t="shared" si="5"/>
        <v>1</v>
      </c>
    </row>
    <row r="332" spans="1:13" ht="20.100000000000001" customHeight="1" x14ac:dyDescent="0.15">
      <c r="A332" s="1" t="s">
        <v>8385</v>
      </c>
      <c r="B332" s="1" t="s">
        <v>8457</v>
      </c>
      <c r="C332" s="1" t="s">
        <v>8464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662</v>
      </c>
      <c r="J332" s="1" t="s">
        <v>663</v>
      </c>
      <c r="K332" s="1" t="s">
        <v>8465</v>
      </c>
      <c r="L332" s="1"/>
      <c r="M332" s="21">
        <f t="shared" si="5"/>
        <v>1</v>
      </c>
    </row>
    <row r="333" spans="1:13" ht="20.100000000000001" customHeight="1" x14ac:dyDescent="0.15">
      <c r="A333" s="1" t="s">
        <v>8385</v>
      </c>
      <c r="B333" s="1" t="s">
        <v>8457</v>
      </c>
      <c r="C333" s="1" t="s">
        <v>8466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662</v>
      </c>
      <c r="J333" s="1" t="s">
        <v>663</v>
      </c>
      <c r="K333" s="1" t="s">
        <v>8467</v>
      </c>
      <c r="L333" s="1"/>
      <c r="M333" s="21">
        <f t="shared" si="5"/>
        <v>1</v>
      </c>
    </row>
    <row r="334" spans="1:13" ht="20.100000000000001" customHeight="1" x14ac:dyDescent="0.15">
      <c r="A334" s="1" t="s">
        <v>8385</v>
      </c>
      <c r="B334" s="1" t="s">
        <v>8468</v>
      </c>
      <c r="C334" s="1" t="s">
        <v>8469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662</v>
      </c>
      <c r="J334" s="1" t="s">
        <v>663</v>
      </c>
      <c r="K334" s="1" t="s">
        <v>8470</v>
      </c>
      <c r="L334" s="1"/>
      <c r="M334" s="21">
        <f t="shared" si="5"/>
        <v>1</v>
      </c>
    </row>
    <row r="335" spans="1:13" ht="20.100000000000001" customHeight="1" x14ac:dyDescent="0.15">
      <c r="A335" s="1" t="s">
        <v>8385</v>
      </c>
      <c r="B335" s="1" t="s">
        <v>8468</v>
      </c>
      <c r="C335" s="1" t="s">
        <v>8471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662</v>
      </c>
      <c r="J335" s="1" t="s">
        <v>663</v>
      </c>
      <c r="K335" s="1" t="s">
        <v>8472</v>
      </c>
      <c r="L335" s="1"/>
      <c r="M335" s="21">
        <f t="shared" si="5"/>
        <v>1</v>
      </c>
    </row>
    <row r="336" spans="1:13" ht="20.100000000000001" customHeight="1" x14ac:dyDescent="0.15">
      <c r="A336" s="1" t="s">
        <v>8385</v>
      </c>
      <c r="B336" s="1" t="s">
        <v>8468</v>
      </c>
      <c r="C336" s="1" t="s">
        <v>8473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662</v>
      </c>
      <c r="J336" s="1" t="s">
        <v>663</v>
      </c>
      <c r="K336" s="1" t="s">
        <v>8474</v>
      </c>
      <c r="L336" s="1"/>
      <c r="M336" s="21">
        <f t="shared" si="5"/>
        <v>1</v>
      </c>
    </row>
    <row r="337" spans="1:13" ht="20.100000000000001" customHeight="1" x14ac:dyDescent="0.15">
      <c r="A337" s="1" t="s">
        <v>8385</v>
      </c>
      <c r="B337" s="1" t="s">
        <v>8475</v>
      </c>
      <c r="C337" s="1" t="s">
        <v>8476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662</v>
      </c>
      <c r="J337" s="1" t="s">
        <v>663</v>
      </c>
      <c r="K337" s="1" t="s">
        <v>8477</v>
      </c>
      <c r="L337" s="1"/>
      <c r="M337" s="21">
        <f t="shared" si="5"/>
        <v>1</v>
      </c>
    </row>
    <row r="338" spans="1:13" ht="20.100000000000001" customHeight="1" x14ac:dyDescent="0.15">
      <c r="A338" s="1" t="s">
        <v>8385</v>
      </c>
      <c r="B338" s="1" t="s">
        <v>8475</v>
      </c>
      <c r="C338" s="1" t="s">
        <v>8478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662</v>
      </c>
      <c r="J338" s="1" t="s">
        <v>663</v>
      </c>
      <c r="K338" s="1" t="s">
        <v>8479</v>
      </c>
      <c r="L338" s="1"/>
      <c r="M338" s="21">
        <f t="shared" si="5"/>
        <v>1</v>
      </c>
    </row>
    <row r="339" spans="1:13" ht="20.100000000000001" customHeight="1" x14ac:dyDescent="0.15">
      <c r="A339" s="1" t="s">
        <v>8385</v>
      </c>
      <c r="B339" s="1" t="s">
        <v>8475</v>
      </c>
      <c r="C339" s="1" t="s">
        <v>8480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662</v>
      </c>
      <c r="J339" s="1" t="s">
        <v>663</v>
      </c>
      <c r="K339" s="1" t="s">
        <v>8481</v>
      </c>
      <c r="L339" s="1"/>
      <c r="M339" s="21">
        <f t="shared" si="5"/>
        <v>1</v>
      </c>
    </row>
    <row r="340" spans="1:13" ht="39.950000000000003" customHeight="1" x14ac:dyDescent="0.15">
      <c r="A340" s="120" t="s">
        <v>26966</v>
      </c>
      <c r="B340" s="120" t="s">
        <v>26967</v>
      </c>
      <c r="C340" s="51" t="s">
        <v>26968</v>
      </c>
      <c r="D340" s="51" t="s">
        <v>50</v>
      </c>
      <c r="E340" s="51" t="s">
        <v>51</v>
      </c>
      <c r="F340" s="51" t="s">
        <v>51</v>
      </c>
      <c r="G340" s="51" t="s">
        <v>52</v>
      </c>
      <c r="H340" s="51" t="s">
        <v>121</v>
      </c>
      <c r="I340" s="51" t="s">
        <v>662</v>
      </c>
      <c r="J340" s="51" t="s">
        <v>663</v>
      </c>
      <c r="K340" s="51" t="s">
        <v>8483</v>
      </c>
      <c r="L340" s="51" t="s">
        <v>26943</v>
      </c>
      <c r="M340" s="21">
        <f t="shared" si="5"/>
        <v>1</v>
      </c>
    </row>
    <row r="341" spans="1:13" ht="20.100000000000001" customHeight="1" x14ac:dyDescent="0.15">
      <c r="A341" s="1" t="s">
        <v>8385</v>
      </c>
      <c r="B341" s="1" t="s">
        <v>8482</v>
      </c>
      <c r="C341" s="1" t="s">
        <v>8484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662</v>
      </c>
      <c r="J341" s="1" t="s">
        <v>663</v>
      </c>
      <c r="K341" s="1" t="s">
        <v>8485</v>
      </c>
      <c r="L341" s="1"/>
      <c r="M341" s="21">
        <f t="shared" si="5"/>
        <v>1</v>
      </c>
    </row>
    <row r="342" spans="1:13" ht="20.100000000000001" customHeight="1" x14ac:dyDescent="0.15">
      <c r="A342" s="1" t="s">
        <v>8385</v>
      </c>
      <c r="B342" s="1" t="s">
        <v>8482</v>
      </c>
      <c r="C342" s="1" t="s">
        <v>8486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662</v>
      </c>
      <c r="J342" s="1" t="s">
        <v>663</v>
      </c>
      <c r="K342" s="1" t="s">
        <v>8487</v>
      </c>
      <c r="L342" s="1"/>
      <c r="M342" s="21">
        <f t="shared" si="5"/>
        <v>1</v>
      </c>
    </row>
    <row r="343" spans="1:13" ht="20.100000000000001" customHeight="1" x14ac:dyDescent="0.15">
      <c r="A343" s="1" t="s">
        <v>8385</v>
      </c>
      <c r="B343" s="1" t="s">
        <v>8482</v>
      </c>
      <c r="C343" s="1" t="s">
        <v>8488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662</v>
      </c>
      <c r="J343" s="1" t="s">
        <v>663</v>
      </c>
      <c r="K343" s="1" t="s">
        <v>8489</v>
      </c>
      <c r="L343" s="1"/>
      <c r="M343" s="21">
        <f t="shared" si="5"/>
        <v>1</v>
      </c>
    </row>
    <row r="344" spans="1:13" ht="20.100000000000001" customHeight="1" x14ac:dyDescent="0.15">
      <c r="A344" s="1" t="s">
        <v>8385</v>
      </c>
      <c r="B344" s="1" t="s">
        <v>8482</v>
      </c>
      <c r="C344" s="1" t="s">
        <v>8490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662</v>
      </c>
      <c r="J344" s="1" t="s">
        <v>663</v>
      </c>
      <c r="K344" s="1" t="s">
        <v>8491</v>
      </c>
      <c r="L344" s="1"/>
      <c r="M344" s="21">
        <f t="shared" si="5"/>
        <v>1</v>
      </c>
    </row>
    <row r="345" spans="1:13" ht="20.100000000000001" customHeight="1" x14ac:dyDescent="0.15">
      <c r="A345" s="1" t="s">
        <v>8385</v>
      </c>
      <c r="B345" s="1" t="s">
        <v>8492</v>
      </c>
      <c r="C345" s="1" t="s">
        <v>8493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662</v>
      </c>
      <c r="J345" s="1" t="s">
        <v>663</v>
      </c>
      <c r="K345" s="1" t="s">
        <v>8494</v>
      </c>
      <c r="L345" s="1"/>
      <c r="M345" s="21">
        <f t="shared" si="5"/>
        <v>1</v>
      </c>
    </row>
    <row r="346" spans="1:13" ht="20.100000000000001" customHeight="1" x14ac:dyDescent="0.15">
      <c r="A346" s="1" t="s">
        <v>8385</v>
      </c>
      <c r="B346" s="1" t="s">
        <v>8492</v>
      </c>
      <c r="C346" s="1" t="s">
        <v>8495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8496</v>
      </c>
      <c r="L346" s="1"/>
      <c r="M346" s="21">
        <f t="shared" si="5"/>
        <v>1</v>
      </c>
    </row>
    <row r="347" spans="1:13" ht="20.100000000000001" customHeight="1" x14ac:dyDescent="0.15">
      <c r="A347" s="1" t="s">
        <v>8385</v>
      </c>
      <c r="B347" s="1" t="s">
        <v>8492</v>
      </c>
      <c r="C347" s="1" t="s">
        <v>8497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662</v>
      </c>
      <c r="J347" s="1" t="s">
        <v>663</v>
      </c>
      <c r="K347" s="1" t="s">
        <v>8498</v>
      </c>
      <c r="L347" s="1"/>
      <c r="M347" s="21">
        <f t="shared" si="5"/>
        <v>1</v>
      </c>
    </row>
    <row r="348" spans="1:13" ht="20.100000000000001" customHeight="1" x14ac:dyDescent="0.15">
      <c r="A348" s="1" t="s">
        <v>8385</v>
      </c>
      <c r="B348" s="1" t="s">
        <v>8499</v>
      </c>
      <c r="C348" s="1" t="s">
        <v>8500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662</v>
      </c>
      <c r="J348" s="1" t="s">
        <v>663</v>
      </c>
      <c r="K348" s="1" t="s">
        <v>8501</v>
      </c>
      <c r="L348" s="1"/>
      <c r="M348" s="21">
        <f t="shared" si="5"/>
        <v>1</v>
      </c>
    </row>
    <row r="349" spans="1:13" ht="39.950000000000003" customHeight="1" x14ac:dyDescent="0.15">
      <c r="A349" s="120" t="s">
        <v>26963</v>
      </c>
      <c r="B349" s="120" t="s">
        <v>26964</v>
      </c>
      <c r="C349" s="51" t="s">
        <v>26965</v>
      </c>
      <c r="D349" s="51" t="s">
        <v>50</v>
      </c>
      <c r="E349" s="51" t="s">
        <v>51</v>
      </c>
      <c r="F349" s="51" t="s">
        <v>51</v>
      </c>
      <c r="G349" s="51" t="s">
        <v>52</v>
      </c>
      <c r="H349" s="51" t="s">
        <v>121</v>
      </c>
      <c r="I349" s="51" t="s">
        <v>662</v>
      </c>
      <c r="J349" s="51" t="s">
        <v>663</v>
      </c>
      <c r="K349" s="51" t="s">
        <v>8502</v>
      </c>
      <c r="L349" s="51" t="s">
        <v>26944</v>
      </c>
      <c r="M349" s="21">
        <f t="shared" si="5"/>
        <v>1</v>
      </c>
    </row>
    <row r="350" spans="1:13" ht="20.100000000000001" customHeight="1" x14ac:dyDescent="0.15">
      <c r="A350" s="1" t="s">
        <v>8385</v>
      </c>
      <c r="B350" s="1" t="s">
        <v>8499</v>
      </c>
      <c r="C350" s="1" t="s">
        <v>8503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662</v>
      </c>
      <c r="J350" s="1" t="s">
        <v>663</v>
      </c>
      <c r="K350" s="1" t="s">
        <v>8504</v>
      </c>
      <c r="L350" s="1"/>
      <c r="M350" s="21">
        <f t="shared" si="5"/>
        <v>1</v>
      </c>
    </row>
    <row r="351" spans="1:13" ht="20.100000000000001" customHeight="1" x14ac:dyDescent="0.15">
      <c r="A351" s="1" t="s">
        <v>8385</v>
      </c>
      <c r="B351" s="1" t="s">
        <v>8499</v>
      </c>
      <c r="C351" s="1" t="s">
        <v>8505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662</v>
      </c>
      <c r="J351" s="1" t="s">
        <v>663</v>
      </c>
      <c r="K351" s="1" t="s">
        <v>8506</v>
      </c>
      <c r="L351" s="1"/>
      <c r="M351" s="21">
        <f t="shared" si="5"/>
        <v>1</v>
      </c>
    </row>
    <row r="352" spans="1:13" ht="20.100000000000001" customHeight="1" x14ac:dyDescent="0.15">
      <c r="A352" s="1" t="s">
        <v>8385</v>
      </c>
      <c r="B352" s="1" t="s">
        <v>8499</v>
      </c>
      <c r="C352" s="1" t="s">
        <v>8507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662</v>
      </c>
      <c r="J352" s="1" t="s">
        <v>663</v>
      </c>
      <c r="K352" s="1" t="s">
        <v>8508</v>
      </c>
      <c r="L352" s="1"/>
      <c r="M352" s="21">
        <f t="shared" si="5"/>
        <v>1</v>
      </c>
    </row>
    <row r="353" spans="1:13" ht="20.100000000000001" customHeight="1" x14ac:dyDescent="0.15">
      <c r="A353" s="1" t="s">
        <v>8385</v>
      </c>
      <c r="B353" s="1" t="s">
        <v>8499</v>
      </c>
      <c r="C353" s="1" t="s">
        <v>8509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662</v>
      </c>
      <c r="J353" s="1" t="s">
        <v>663</v>
      </c>
      <c r="K353" s="1" t="s">
        <v>8510</v>
      </c>
      <c r="L353" s="1"/>
      <c r="M353" s="21">
        <f t="shared" si="5"/>
        <v>1</v>
      </c>
    </row>
    <row r="354" spans="1:13" ht="20.100000000000001" customHeight="1" x14ac:dyDescent="0.15">
      <c r="A354" s="1" t="s">
        <v>8385</v>
      </c>
      <c r="B354" s="1" t="s">
        <v>8499</v>
      </c>
      <c r="C354" s="1" t="s">
        <v>8511</v>
      </c>
      <c r="D354" s="1" t="s">
        <v>50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662</v>
      </c>
      <c r="J354" s="1" t="s">
        <v>663</v>
      </c>
      <c r="K354" s="1" t="s">
        <v>8512</v>
      </c>
      <c r="L354" s="1"/>
      <c r="M354" s="21">
        <f t="shared" si="5"/>
        <v>1</v>
      </c>
    </row>
    <row r="355" spans="1:13" ht="20.100000000000001" customHeight="1" x14ac:dyDescent="0.15">
      <c r="A355" s="1" t="s">
        <v>8385</v>
      </c>
      <c r="B355" s="1" t="s">
        <v>8499</v>
      </c>
      <c r="C355" s="1" t="s">
        <v>8513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662</v>
      </c>
      <c r="J355" s="1" t="s">
        <v>663</v>
      </c>
      <c r="K355" s="1" t="s">
        <v>8514</v>
      </c>
      <c r="L355" s="1"/>
      <c r="M355" s="21">
        <f t="shared" si="5"/>
        <v>1</v>
      </c>
    </row>
    <row r="356" spans="1:13" ht="20.100000000000001" customHeight="1" x14ac:dyDescent="0.15">
      <c r="A356" s="1" t="s">
        <v>8385</v>
      </c>
      <c r="B356" s="1" t="s">
        <v>8499</v>
      </c>
      <c r="C356" s="1" t="s">
        <v>8515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662</v>
      </c>
      <c r="J356" s="1" t="s">
        <v>663</v>
      </c>
      <c r="K356" s="1" t="s">
        <v>8516</v>
      </c>
      <c r="L356" s="1"/>
      <c r="M356" s="21">
        <f t="shared" si="5"/>
        <v>1</v>
      </c>
    </row>
    <row r="357" spans="1:13" ht="20.100000000000001" customHeight="1" x14ac:dyDescent="0.15">
      <c r="A357" s="1" t="s">
        <v>8385</v>
      </c>
      <c r="B357" s="1" t="s">
        <v>8499</v>
      </c>
      <c r="C357" s="1" t="s">
        <v>8517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662</v>
      </c>
      <c r="J357" s="1" t="s">
        <v>663</v>
      </c>
      <c r="K357" s="1" t="s">
        <v>8518</v>
      </c>
      <c r="L357" s="1"/>
      <c r="M357" s="21">
        <f t="shared" si="5"/>
        <v>1</v>
      </c>
    </row>
    <row r="358" spans="1:13" ht="20.100000000000001" customHeight="1" x14ac:dyDescent="0.15">
      <c r="A358" s="1" t="s">
        <v>8385</v>
      </c>
      <c r="B358" s="1" t="s">
        <v>8499</v>
      </c>
      <c r="C358" s="1" t="s">
        <v>8519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662</v>
      </c>
      <c r="J358" s="1" t="s">
        <v>663</v>
      </c>
      <c r="K358" s="1" t="s">
        <v>8520</v>
      </c>
      <c r="L358" s="1"/>
      <c r="M358" s="21">
        <f t="shared" si="5"/>
        <v>1</v>
      </c>
    </row>
    <row r="359" spans="1:13" ht="20.100000000000001" customHeight="1" x14ac:dyDescent="0.15">
      <c r="A359" s="1" t="s">
        <v>8385</v>
      </c>
      <c r="B359" s="1" t="s">
        <v>8499</v>
      </c>
      <c r="C359" s="1" t="s">
        <v>8521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662</v>
      </c>
      <c r="J359" s="1" t="s">
        <v>663</v>
      </c>
      <c r="K359" s="1" t="s">
        <v>8522</v>
      </c>
      <c r="L359" s="1"/>
      <c r="M359" s="21">
        <f t="shared" si="5"/>
        <v>1</v>
      </c>
    </row>
    <row r="360" spans="1:13" ht="20.100000000000001" customHeight="1" x14ac:dyDescent="0.15">
      <c r="A360" s="1" t="s">
        <v>8385</v>
      </c>
      <c r="B360" s="1" t="s">
        <v>8499</v>
      </c>
      <c r="C360" s="1" t="s">
        <v>8523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662</v>
      </c>
      <c r="J360" s="1" t="s">
        <v>663</v>
      </c>
      <c r="K360" s="1" t="s">
        <v>8524</v>
      </c>
      <c r="L360" s="1"/>
      <c r="M360" s="21">
        <f t="shared" si="5"/>
        <v>1</v>
      </c>
    </row>
    <row r="361" spans="1:13" ht="20.100000000000001" customHeight="1" x14ac:dyDescent="0.15">
      <c r="A361" s="1" t="s">
        <v>8525</v>
      </c>
      <c r="B361" s="1" t="s">
        <v>8526</v>
      </c>
      <c r="C361" s="1" t="s">
        <v>8527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54</v>
      </c>
      <c r="J361" s="1" t="s">
        <v>6858</v>
      </c>
      <c r="K361" s="1" t="s">
        <v>8528</v>
      </c>
      <c r="L361" s="1"/>
      <c r="M361" s="21">
        <f t="shared" si="5"/>
        <v>1</v>
      </c>
    </row>
    <row r="362" spans="1:13" ht="20.100000000000001" customHeight="1" x14ac:dyDescent="0.15">
      <c r="A362" s="1" t="s">
        <v>8525</v>
      </c>
      <c r="B362" s="1" t="s">
        <v>8526</v>
      </c>
      <c r="C362" s="1" t="s">
        <v>8529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739</v>
      </c>
      <c r="I362" s="1" t="s">
        <v>54</v>
      </c>
      <c r="J362" s="1" t="s">
        <v>6858</v>
      </c>
      <c r="K362" s="1" t="s">
        <v>8530</v>
      </c>
      <c r="L362" s="1"/>
      <c r="M362" s="21">
        <f t="shared" si="5"/>
        <v>1</v>
      </c>
    </row>
    <row r="363" spans="1:13" ht="20.100000000000001" customHeight="1" x14ac:dyDescent="0.15">
      <c r="A363" s="1" t="s">
        <v>8525</v>
      </c>
      <c r="B363" s="1" t="s">
        <v>8526</v>
      </c>
      <c r="C363" s="1" t="s">
        <v>8531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54</v>
      </c>
      <c r="J363" s="1" t="s">
        <v>6858</v>
      </c>
      <c r="K363" s="1" t="s">
        <v>8532</v>
      </c>
      <c r="L363" s="1"/>
      <c r="M363" s="21">
        <f t="shared" si="5"/>
        <v>1</v>
      </c>
    </row>
    <row r="364" spans="1:13" ht="20.100000000000001" customHeight="1" x14ac:dyDescent="0.15">
      <c r="A364" s="1" t="s">
        <v>8525</v>
      </c>
      <c r="B364" s="1" t="s">
        <v>8526</v>
      </c>
      <c r="C364" s="1" t="s">
        <v>8533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54</v>
      </c>
      <c r="J364" s="1" t="s">
        <v>6858</v>
      </c>
      <c r="K364" s="1" t="s">
        <v>8534</v>
      </c>
      <c r="L364" s="1"/>
      <c r="M364" s="21">
        <f t="shared" si="5"/>
        <v>1</v>
      </c>
    </row>
    <row r="365" spans="1:13" ht="20.100000000000001" customHeight="1" x14ac:dyDescent="0.15">
      <c r="A365" s="1" t="s">
        <v>8525</v>
      </c>
      <c r="B365" s="1" t="s">
        <v>8526</v>
      </c>
      <c r="C365" s="1" t="s">
        <v>8535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54</v>
      </c>
      <c r="J365" s="1" t="s">
        <v>6858</v>
      </c>
      <c r="K365" s="1" t="s">
        <v>8536</v>
      </c>
      <c r="L365" s="1"/>
      <c r="M365" s="21">
        <f t="shared" si="5"/>
        <v>1</v>
      </c>
    </row>
    <row r="366" spans="1:13" ht="20.100000000000001" customHeight="1" x14ac:dyDescent="0.15">
      <c r="A366" s="1" t="s">
        <v>8525</v>
      </c>
      <c r="B366" s="1" t="s">
        <v>8537</v>
      </c>
      <c r="C366" s="1" t="s">
        <v>8538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54</v>
      </c>
      <c r="J366" s="1" t="s">
        <v>6858</v>
      </c>
      <c r="K366" s="1" t="s">
        <v>8539</v>
      </c>
      <c r="L366" s="1"/>
      <c r="M366" s="21">
        <f t="shared" si="5"/>
        <v>1</v>
      </c>
    </row>
    <row r="367" spans="1:13" ht="20.100000000000001" customHeight="1" x14ac:dyDescent="0.15">
      <c r="A367" s="1" t="s">
        <v>8525</v>
      </c>
      <c r="B367" s="1" t="s">
        <v>8537</v>
      </c>
      <c r="C367" s="1" t="s">
        <v>8540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54</v>
      </c>
      <c r="J367" s="1" t="s">
        <v>6858</v>
      </c>
      <c r="K367" s="1" t="s">
        <v>8541</v>
      </c>
      <c r="L367" s="1"/>
      <c r="M367" s="21">
        <f t="shared" si="5"/>
        <v>1</v>
      </c>
    </row>
    <row r="368" spans="1:13" ht="20.100000000000001" customHeight="1" x14ac:dyDescent="0.15">
      <c r="A368" s="1" t="s">
        <v>8525</v>
      </c>
      <c r="B368" s="1" t="s">
        <v>8537</v>
      </c>
      <c r="C368" s="1" t="s">
        <v>8542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54</v>
      </c>
      <c r="J368" s="1" t="s">
        <v>6858</v>
      </c>
      <c r="K368" s="1" t="s">
        <v>8543</v>
      </c>
      <c r="L368" s="1"/>
      <c r="M368" s="21">
        <f t="shared" si="5"/>
        <v>1</v>
      </c>
    </row>
    <row r="369" spans="1:13" ht="20.100000000000001" customHeight="1" x14ac:dyDescent="0.15">
      <c r="A369" s="1" t="s">
        <v>8525</v>
      </c>
      <c r="B369" s="1" t="s">
        <v>8537</v>
      </c>
      <c r="C369" s="1" t="s">
        <v>8544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54</v>
      </c>
      <c r="J369" s="1" t="s">
        <v>6858</v>
      </c>
      <c r="K369" s="1" t="s">
        <v>8545</v>
      </c>
      <c r="L369" s="1"/>
      <c r="M369" s="21">
        <f t="shared" si="5"/>
        <v>1</v>
      </c>
    </row>
    <row r="370" spans="1:13" ht="20.100000000000001" customHeight="1" x14ac:dyDescent="0.15">
      <c r="A370" s="1" t="s">
        <v>8525</v>
      </c>
      <c r="B370" s="1" t="s">
        <v>8537</v>
      </c>
      <c r="C370" s="1" t="s">
        <v>8546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739</v>
      </c>
      <c r="I370" s="1" t="s">
        <v>54</v>
      </c>
      <c r="J370" s="1" t="s">
        <v>6858</v>
      </c>
      <c r="K370" s="1" t="s">
        <v>8547</v>
      </c>
      <c r="L370" s="1"/>
      <c r="M370" s="21">
        <f t="shared" si="5"/>
        <v>1</v>
      </c>
    </row>
    <row r="371" spans="1:13" ht="20.100000000000001" customHeight="1" x14ac:dyDescent="0.15">
      <c r="A371" s="1" t="s">
        <v>8525</v>
      </c>
      <c r="B371" s="1" t="s">
        <v>8537</v>
      </c>
      <c r="C371" s="1" t="s">
        <v>8548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54</v>
      </c>
      <c r="J371" s="1" t="s">
        <v>6858</v>
      </c>
      <c r="K371" s="1" t="s">
        <v>8549</v>
      </c>
      <c r="L371" s="1"/>
      <c r="M371" s="21">
        <f t="shared" si="5"/>
        <v>1</v>
      </c>
    </row>
    <row r="372" spans="1:13" ht="20.100000000000001" customHeight="1" x14ac:dyDescent="0.15">
      <c r="A372" s="1" t="s">
        <v>8525</v>
      </c>
      <c r="B372" s="1" t="s">
        <v>8537</v>
      </c>
      <c r="C372" s="1" t="s">
        <v>8550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54</v>
      </c>
      <c r="J372" s="1" t="s">
        <v>6858</v>
      </c>
      <c r="K372" s="1" t="s">
        <v>8551</v>
      </c>
      <c r="L372" s="1"/>
      <c r="M372" s="21">
        <f t="shared" si="5"/>
        <v>1</v>
      </c>
    </row>
    <row r="373" spans="1:13" ht="20.100000000000001" customHeight="1" x14ac:dyDescent="0.15">
      <c r="A373" s="1" t="s">
        <v>8525</v>
      </c>
      <c r="B373" s="1" t="s">
        <v>8537</v>
      </c>
      <c r="C373" s="1" t="s">
        <v>8552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54</v>
      </c>
      <c r="J373" s="1" t="s">
        <v>6858</v>
      </c>
      <c r="K373" s="1" t="s">
        <v>8553</v>
      </c>
      <c r="L373" s="1"/>
      <c r="M373" s="21">
        <f t="shared" si="5"/>
        <v>1</v>
      </c>
    </row>
    <row r="374" spans="1:13" ht="20.100000000000001" customHeight="1" x14ac:dyDescent="0.15">
      <c r="A374" s="1" t="s">
        <v>8525</v>
      </c>
      <c r="B374" s="1" t="s">
        <v>8537</v>
      </c>
      <c r="C374" s="1" t="s">
        <v>8554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54</v>
      </c>
      <c r="J374" s="1" t="s">
        <v>6858</v>
      </c>
      <c r="K374" s="1" t="s">
        <v>8555</v>
      </c>
      <c r="L374" s="1"/>
      <c r="M374" s="21">
        <f t="shared" si="5"/>
        <v>1</v>
      </c>
    </row>
    <row r="375" spans="1:13" ht="20.100000000000001" customHeight="1" x14ac:dyDescent="0.15">
      <c r="A375" s="1" t="s">
        <v>8525</v>
      </c>
      <c r="B375" s="1" t="s">
        <v>8537</v>
      </c>
      <c r="C375" s="1" t="s">
        <v>8556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54</v>
      </c>
      <c r="J375" s="1" t="s">
        <v>6858</v>
      </c>
      <c r="K375" s="1" t="s">
        <v>8557</v>
      </c>
      <c r="L375" s="1"/>
      <c r="M375" s="21">
        <f t="shared" ref="M375:M438" si="6">IF(F375="○",1,0)</f>
        <v>1</v>
      </c>
    </row>
    <row r="376" spans="1:13" ht="20.100000000000001" customHeight="1" x14ac:dyDescent="0.15">
      <c r="A376" s="1" t="s">
        <v>8525</v>
      </c>
      <c r="B376" s="1" t="s">
        <v>8537</v>
      </c>
      <c r="C376" s="1" t="s">
        <v>8558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739</v>
      </c>
      <c r="I376" s="1" t="s">
        <v>54</v>
      </c>
      <c r="J376" s="1" t="s">
        <v>6858</v>
      </c>
      <c r="K376" s="1" t="s">
        <v>8559</v>
      </c>
      <c r="L376" s="1"/>
      <c r="M376" s="21">
        <f t="shared" si="6"/>
        <v>1</v>
      </c>
    </row>
    <row r="377" spans="1:13" ht="20.100000000000001" customHeight="1" x14ac:dyDescent="0.15">
      <c r="A377" s="1" t="s">
        <v>8525</v>
      </c>
      <c r="B377" s="1" t="s">
        <v>8537</v>
      </c>
      <c r="C377" s="1" t="s">
        <v>8560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739</v>
      </c>
      <c r="I377" s="1" t="s">
        <v>54</v>
      </c>
      <c r="J377" s="1" t="s">
        <v>6858</v>
      </c>
      <c r="K377" s="1" t="s">
        <v>8561</v>
      </c>
      <c r="L377" s="1"/>
      <c r="M377" s="21">
        <f t="shared" si="6"/>
        <v>1</v>
      </c>
    </row>
    <row r="378" spans="1:13" ht="20.100000000000001" customHeight="1" x14ac:dyDescent="0.15">
      <c r="A378" s="1" t="s">
        <v>8525</v>
      </c>
      <c r="B378" s="1" t="s">
        <v>8537</v>
      </c>
      <c r="C378" s="1" t="s">
        <v>8562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739</v>
      </c>
      <c r="I378" s="1" t="s">
        <v>54</v>
      </c>
      <c r="J378" s="1" t="s">
        <v>6858</v>
      </c>
      <c r="K378" s="1" t="s">
        <v>8563</v>
      </c>
      <c r="L378" s="1"/>
      <c r="M378" s="21">
        <f t="shared" si="6"/>
        <v>1</v>
      </c>
    </row>
    <row r="379" spans="1:13" ht="20.100000000000001" customHeight="1" x14ac:dyDescent="0.15">
      <c r="A379" s="1" t="s">
        <v>8525</v>
      </c>
      <c r="B379" s="1" t="s">
        <v>8537</v>
      </c>
      <c r="C379" s="1" t="s">
        <v>8564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739</v>
      </c>
      <c r="I379" s="1" t="s">
        <v>54</v>
      </c>
      <c r="J379" s="1" t="s">
        <v>6858</v>
      </c>
      <c r="K379" s="1" t="s">
        <v>8565</v>
      </c>
      <c r="L379" s="1"/>
      <c r="M379" s="21">
        <f t="shared" si="6"/>
        <v>1</v>
      </c>
    </row>
    <row r="380" spans="1:13" ht="20.100000000000001" customHeight="1" x14ac:dyDescent="0.15">
      <c r="A380" s="1" t="s">
        <v>8525</v>
      </c>
      <c r="B380" s="1" t="s">
        <v>8537</v>
      </c>
      <c r="C380" s="1" t="s">
        <v>8566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739</v>
      </c>
      <c r="I380" s="1" t="s">
        <v>54</v>
      </c>
      <c r="J380" s="1" t="s">
        <v>6858</v>
      </c>
      <c r="K380" s="1" t="s">
        <v>8567</v>
      </c>
      <c r="L380" s="1"/>
      <c r="M380" s="21">
        <f t="shared" si="6"/>
        <v>1</v>
      </c>
    </row>
    <row r="381" spans="1:13" ht="20.100000000000001" customHeight="1" x14ac:dyDescent="0.15">
      <c r="A381" s="1" t="s">
        <v>8525</v>
      </c>
      <c r="B381" s="1" t="s">
        <v>8537</v>
      </c>
      <c r="C381" s="1" t="s">
        <v>8568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739</v>
      </c>
      <c r="I381" s="1" t="s">
        <v>54</v>
      </c>
      <c r="J381" s="1" t="s">
        <v>6858</v>
      </c>
      <c r="K381" s="1" t="s">
        <v>8569</v>
      </c>
      <c r="L381" s="1"/>
      <c r="M381" s="21">
        <f t="shared" si="6"/>
        <v>1</v>
      </c>
    </row>
    <row r="382" spans="1:13" ht="20.100000000000001" customHeight="1" x14ac:dyDescent="0.15">
      <c r="A382" s="1" t="s">
        <v>8525</v>
      </c>
      <c r="B382" s="1" t="s">
        <v>8537</v>
      </c>
      <c r="C382" s="1" t="s">
        <v>8570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739</v>
      </c>
      <c r="I382" s="1" t="s">
        <v>54</v>
      </c>
      <c r="J382" s="1" t="s">
        <v>6858</v>
      </c>
      <c r="K382" s="1" t="s">
        <v>8571</v>
      </c>
      <c r="L382" s="1"/>
      <c r="M382" s="21">
        <f t="shared" si="6"/>
        <v>1</v>
      </c>
    </row>
    <row r="383" spans="1:13" ht="20.100000000000001" customHeight="1" x14ac:dyDescent="0.15">
      <c r="A383" s="1" t="s">
        <v>8525</v>
      </c>
      <c r="B383" s="1" t="s">
        <v>8537</v>
      </c>
      <c r="C383" s="1" t="s">
        <v>8572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739</v>
      </c>
      <c r="I383" s="1" t="s">
        <v>54</v>
      </c>
      <c r="J383" s="1" t="s">
        <v>6858</v>
      </c>
      <c r="K383" s="1" t="s">
        <v>8573</v>
      </c>
      <c r="L383" s="1"/>
      <c r="M383" s="21">
        <f t="shared" si="6"/>
        <v>1</v>
      </c>
    </row>
    <row r="384" spans="1:13" ht="20.100000000000001" customHeight="1" x14ac:dyDescent="0.15">
      <c r="A384" s="1" t="s">
        <v>8525</v>
      </c>
      <c r="B384" s="1" t="s">
        <v>8537</v>
      </c>
      <c r="C384" s="1" t="s">
        <v>8574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739</v>
      </c>
      <c r="I384" s="1" t="s">
        <v>54</v>
      </c>
      <c r="J384" s="1" t="s">
        <v>6858</v>
      </c>
      <c r="K384" s="1" t="s">
        <v>8575</v>
      </c>
      <c r="L384" s="1"/>
      <c r="M384" s="21">
        <f t="shared" si="6"/>
        <v>1</v>
      </c>
    </row>
    <row r="385" spans="1:13" ht="20.100000000000001" customHeight="1" x14ac:dyDescent="0.15">
      <c r="A385" s="1" t="s">
        <v>8525</v>
      </c>
      <c r="B385" s="1" t="s">
        <v>8537</v>
      </c>
      <c r="C385" s="1" t="s">
        <v>8576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739</v>
      </c>
      <c r="I385" s="1" t="s">
        <v>54</v>
      </c>
      <c r="J385" s="1" t="s">
        <v>6858</v>
      </c>
      <c r="K385" s="1" t="s">
        <v>8577</v>
      </c>
      <c r="L385" s="1"/>
      <c r="M385" s="21">
        <f t="shared" si="6"/>
        <v>1</v>
      </c>
    </row>
    <row r="386" spans="1:13" ht="20.100000000000001" customHeight="1" x14ac:dyDescent="0.15">
      <c r="A386" s="1" t="s">
        <v>8525</v>
      </c>
      <c r="B386" s="1" t="s">
        <v>8537</v>
      </c>
      <c r="C386" s="1" t="s">
        <v>8578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739</v>
      </c>
      <c r="I386" s="1" t="s">
        <v>54</v>
      </c>
      <c r="J386" s="1" t="s">
        <v>6858</v>
      </c>
      <c r="K386" s="1" t="s">
        <v>8579</v>
      </c>
      <c r="L386" s="1"/>
      <c r="M386" s="21">
        <f t="shared" si="6"/>
        <v>1</v>
      </c>
    </row>
    <row r="387" spans="1:13" ht="20.100000000000001" customHeight="1" x14ac:dyDescent="0.15">
      <c r="A387" s="1" t="s">
        <v>8525</v>
      </c>
      <c r="B387" s="1" t="s">
        <v>8537</v>
      </c>
      <c r="C387" s="1" t="s">
        <v>8580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54</v>
      </c>
      <c r="J387" s="1" t="s">
        <v>6858</v>
      </c>
      <c r="K387" s="1" t="s">
        <v>8581</v>
      </c>
      <c r="L387" s="1"/>
      <c r="M387" s="21">
        <f t="shared" si="6"/>
        <v>1</v>
      </c>
    </row>
    <row r="388" spans="1:13" ht="20.100000000000001" customHeight="1" x14ac:dyDescent="0.15">
      <c r="A388" s="1" t="s">
        <v>8525</v>
      </c>
      <c r="B388" s="1" t="s">
        <v>8537</v>
      </c>
      <c r="C388" s="1" t="s">
        <v>8582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54</v>
      </c>
      <c r="J388" s="1" t="s">
        <v>6858</v>
      </c>
      <c r="K388" s="1" t="s">
        <v>8583</v>
      </c>
      <c r="L388" s="1"/>
      <c r="M388" s="21">
        <f t="shared" si="6"/>
        <v>1</v>
      </c>
    </row>
    <row r="389" spans="1:13" ht="20.100000000000001" customHeight="1" x14ac:dyDescent="0.15">
      <c r="A389" s="1" t="s">
        <v>8525</v>
      </c>
      <c r="B389" s="1" t="s">
        <v>8537</v>
      </c>
      <c r="C389" s="1" t="s">
        <v>8584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662</v>
      </c>
      <c r="J389" s="1" t="s">
        <v>663</v>
      </c>
      <c r="K389" s="1" t="s">
        <v>8585</v>
      </c>
      <c r="L389" s="1"/>
      <c r="M389" s="21">
        <f t="shared" si="6"/>
        <v>1</v>
      </c>
    </row>
    <row r="390" spans="1:13" ht="20.100000000000001" customHeight="1" x14ac:dyDescent="0.15">
      <c r="A390" s="1" t="s">
        <v>8525</v>
      </c>
      <c r="B390" s="1" t="s">
        <v>8537</v>
      </c>
      <c r="C390" s="1" t="s">
        <v>8586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8587</v>
      </c>
      <c r="L390" s="1"/>
      <c r="M390" s="21">
        <f t="shared" si="6"/>
        <v>1</v>
      </c>
    </row>
    <row r="391" spans="1:13" ht="20.100000000000001" customHeight="1" x14ac:dyDescent="0.15">
      <c r="A391" s="1" t="s">
        <v>8525</v>
      </c>
      <c r="B391" s="1" t="s">
        <v>8537</v>
      </c>
      <c r="C391" s="1" t="s">
        <v>8588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54</v>
      </c>
      <c r="J391" s="1" t="s">
        <v>6858</v>
      </c>
      <c r="K391" s="1" t="s">
        <v>8589</v>
      </c>
      <c r="L391" s="1"/>
      <c r="M391" s="21">
        <f t="shared" si="6"/>
        <v>1</v>
      </c>
    </row>
    <row r="392" spans="1:13" ht="20.100000000000001" customHeight="1" x14ac:dyDescent="0.15">
      <c r="A392" s="1" t="s">
        <v>8525</v>
      </c>
      <c r="B392" s="1" t="s">
        <v>8537</v>
      </c>
      <c r="C392" s="1" t="s">
        <v>8590</v>
      </c>
      <c r="D392" s="1" t="s">
        <v>78</v>
      </c>
      <c r="E392" s="1" t="s">
        <v>51</v>
      </c>
      <c r="F392" s="1" t="s">
        <v>179</v>
      </c>
      <c r="G392" s="1" t="s">
        <v>82</v>
      </c>
      <c r="H392" s="1" t="s">
        <v>2038</v>
      </c>
      <c r="I392" s="1" t="s">
        <v>84</v>
      </c>
      <c r="J392" s="1" t="s">
        <v>2039</v>
      </c>
      <c r="K392" s="1" t="s">
        <v>8591</v>
      </c>
      <c r="L392" s="1"/>
      <c r="M392" s="21">
        <f t="shared" si="6"/>
        <v>0</v>
      </c>
    </row>
    <row r="393" spans="1:13" ht="20.100000000000001" customHeight="1" x14ac:dyDescent="0.15">
      <c r="A393" s="1" t="s">
        <v>8525</v>
      </c>
      <c r="B393" s="1" t="s">
        <v>8537</v>
      </c>
      <c r="C393" s="1" t="s">
        <v>8592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8593</v>
      </c>
      <c r="L393" s="1"/>
      <c r="M393" s="21">
        <f t="shared" si="6"/>
        <v>1</v>
      </c>
    </row>
    <row r="394" spans="1:13" ht="20.100000000000001" customHeight="1" x14ac:dyDescent="0.15">
      <c r="A394" s="1" t="s">
        <v>8525</v>
      </c>
      <c r="B394" s="1" t="s">
        <v>8594</v>
      </c>
      <c r="C394" s="1" t="s">
        <v>8595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54</v>
      </c>
      <c r="J394" s="1" t="s">
        <v>6858</v>
      </c>
      <c r="K394" s="1" t="s">
        <v>8596</v>
      </c>
      <c r="L394" s="1"/>
      <c r="M394" s="21">
        <f t="shared" si="6"/>
        <v>1</v>
      </c>
    </row>
    <row r="395" spans="1:13" ht="20.100000000000001" customHeight="1" x14ac:dyDescent="0.15">
      <c r="A395" s="1" t="s">
        <v>8525</v>
      </c>
      <c r="B395" s="1" t="s">
        <v>8594</v>
      </c>
      <c r="C395" s="1" t="s">
        <v>8597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54</v>
      </c>
      <c r="J395" s="1" t="s">
        <v>6858</v>
      </c>
      <c r="K395" s="1" t="s">
        <v>8598</v>
      </c>
      <c r="L395" s="1"/>
      <c r="M395" s="21">
        <f t="shared" si="6"/>
        <v>1</v>
      </c>
    </row>
    <row r="396" spans="1:13" ht="20.100000000000001" customHeight="1" x14ac:dyDescent="0.15">
      <c r="A396" s="1" t="s">
        <v>8525</v>
      </c>
      <c r="B396" s="1" t="s">
        <v>8594</v>
      </c>
      <c r="C396" s="1" t="s">
        <v>8599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54</v>
      </c>
      <c r="J396" s="1" t="s">
        <v>6858</v>
      </c>
      <c r="K396" s="1" t="s">
        <v>8600</v>
      </c>
      <c r="L396" s="1"/>
      <c r="M396" s="21">
        <f t="shared" si="6"/>
        <v>1</v>
      </c>
    </row>
    <row r="397" spans="1:13" ht="20.100000000000001" customHeight="1" x14ac:dyDescent="0.15">
      <c r="A397" s="1" t="s">
        <v>8525</v>
      </c>
      <c r="B397" s="1" t="s">
        <v>8594</v>
      </c>
      <c r="C397" s="1" t="s">
        <v>8601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54</v>
      </c>
      <c r="J397" s="1" t="s">
        <v>6858</v>
      </c>
      <c r="K397" s="1" t="s">
        <v>8602</v>
      </c>
      <c r="L397" s="1"/>
      <c r="M397" s="21">
        <f t="shared" si="6"/>
        <v>1</v>
      </c>
    </row>
    <row r="398" spans="1:13" ht="20.100000000000001" customHeight="1" x14ac:dyDescent="0.15">
      <c r="A398" s="1" t="s">
        <v>8525</v>
      </c>
      <c r="B398" s="1" t="s">
        <v>8594</v>
      </c>
      <c r="C398" s="1" t="s">
        <v>8603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54</v>
      </c>
      <c r="J398" s="1" t="s">
        <v>6858</v>
      </c>
      <c r="K398" s="1" t="s">
        <v>8604</v>
      </c>
      <c r="L398" s="1"/>
      <c r="M398" s="21">
        <f t="shared" si="6"/>
        <v>1</v>
      </c>
    </row>
    <row r="399" spans="1:13" ht="20.100000000000001" customHeight="1" x14ac:dyDescent="0.15">
      <c r="A399" s="1" t="s">
        <v>8525</v>
      </c>
      <c r="B399" s="1" t="s">
        <v>8594</v>
      </c>
      <c r="C399" s="1" t="s">
        <v>8605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739</v>
      </c>
      <c r="I399" s="1" t="s">
        <v>54</v>
      </c>
      <c r="J399" s="1" t="s">
        <v>6858</v>
      </c>
      <c r="K399" s="1" t="s">
        <v>8606</v>
      </c>
      <c r="L399" s="1"/>
      <c r="M399" s="21">
        <f t="shared" si="6"/>
        <v>1</v>
      </c>
    </row>
    <row r="400" spans="1:13" ht="20.100000000000001" customHeight="1" x14ac:dyDescent="0.15">
      <c r="A400" s="1" t="s">
        <v>8525</v>
      </c>
      <c r="B400" s="1" t="s">
        <v>8594</v>
      </c>
      <c r="C400" s="1" t="s">
        <v>8607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54</v>
      </c>
      <c r="J400" s="1" t="s">
        <v>6858</v>
      </c>
      <c r="K400" s="1" t="s">
        <v>8608</v>
      </c>
      <c r="L400" s="1"/>
      <c r="M400" s="21">
        <f t="shared" si="6"/>
        <v>1</v>
      </c>
    </row>
    <row r="401" spans="1:13" ht="20.100000000000001" customHeight="1" x14ac:dyDescent="0.15">
      <c r="A401" s="1" t="s">
        <v>8525</v>
      </c>
      <c r="B401" s="1" t="s">
        <v>8609</v>
      </c>
      <c r="C401" s="1" t="s">
        <v>8610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739</v>
      </c>
      <c r="I401" s="1" t="s">
        <v>54</v>
      </c>
      <c r="J401" s="1" t="s">
        <v>6858</v>
      </c>
      <c r="K401" s="1" t="s">
        <v>8611</v>
      </c>
      <c r="L401" s="1"/>
      <c r="M401" s="21">
        <f t="shared" si="6"/>
        <v>1</v>
      </c>
    </row>
    <row r="402" spans="1:13" ht="20.100000000000001" customHeight="1" x14ac:dyDescent="0.15">
      <c r="A402" s="1" t="s">
        <v>8525</v>
      </c>
      <c r="B402" s="1" t="s">
        <v>8609</v>
      </c>
      <c r="C402" s="1" t="s">
        <v>8612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739</v>
      </c>
      <c r="I402" s="1" t="s">
        <v>54</v>
      </c>
      <c r="J402" s="1" t="s">
        <v>6858</v>
      </c>
      <c r="K402" s="1" t="s">
        <v>8613</v>
      </c>
      <c r="L402" s="1"/>
      <c r="M402" s="21">
        <f t="shared" si="6"/>
        <v>1</v>
      </c>
    </row>
    <row r="403" spans="1:13" ht="20.100000000000001" customHeight="1" x14ac:dyDescent="0.15">
      <c r="A403" s="1" t="s">
        <v>8525</v>
      </c>
      <c r="B403" s="1" t="s">
        <v>8609</v>
      </c>
      <c r="C403" s="1" t="s">
        <v>8614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54</v>
      </c>
      <c r="J403" s="1" t="s">
        <v>6858</v>
      </c>
      <c r="K403" s="1" t="s">
        <v>8615</v>
      </c>
      <c r="L403" s="1"/>
      <c r="M403" s="21">
        <f t="shared" si="6"/>
        <v>1</v>
      </c>
    </row>
    <row r="404" spans="1:13" ht="20.100000000000001" customHeight="1" x14ac:dyDescent="0.15">
      <c r="A404" s="1" t="s">
        <v>8525</v>
      </c>
      <c r="B404" s="1" t="s">
        <v>8609</v>
      </c>
      <c r="C404" s="1" t="s">
        <v>8616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739</v>
      </c>
      <c r="I404" s="1" t="s">
        <v>54</v>
      </c>
      <c r="J404" s="1" t="s">
        <v>6858</v>
      </c>
      <c r="K404" s="1" t="s">
        <v>8617</v>
      </c>
      <c r="L404" s="1"/>
      <c r="M404" s="21">
        <f t="shared" si="6"/>
        <v>1</v>
      </c>
    </row>
    <row r="405" spans="1:13" ht="20.100000000000001" customHeight="1" x14ac:dyDescent="0.15">
      <c r="A405" s="1" t="s">
        <v>8525</v>
      </c>
      <c r="B405" s="1" t="s">
        <v>8618</v>
      </c>
      <c r="C405" s="1" t="s">
        <v>8619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739</v>
      </c>
      <c r="I405" s="1" t="s">
        <v>54</v>
      </c>
      <c r="J405" s="1" t="s">
        <v>6858</v>
      </c>
      <c r="K405" s="1" t="s">
        <v>8620</v>
      </c>
      <c r="L405" s="1"/>
      <c r="M405" s="21">
        <f t="shared" si="6"/>
        <v>1</v>
      </c>
    </row>
    <row r="406" spans="1:13" ht="20.100000000000001" customHeight="1" x14ac:dyDescent="0.15">
      <c r="A406" s="1" t="s">
        <v>8525</v>
      </c>
      <c r="B406" s="1" t="s">
        <v>8618</v>
      </c>
      <c r="C406" s="1" t="s">
        <v>8621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739</v>
      </c>
      <c r="I406" s="1" t="s">
        <v>54</v>
      </c>
      <c r="J406" s="1" t="s">
        <v>6858</v>
      </c>
      <c r="K406" s="1" t="s">
        <v>8622</v>
      </c>
      <c r="L406" s="1"/>
      <c r="M406" s="21">
        <f t="shared" si="6"/>
        <v>1</v>
      </c>
    </row>
    <row r="407" spans="1:13" ht="20.100000000000001" customHeight="1" x14ac:dyDescent="0.15">
      <c r="A407" s="1" t="s">
        <v>8525</v>
      </c>
      <c r="B407" s="1" t="s">
        <v>8618</v>
      </c>
      <c r="C407" s="1" t="s">
        <v>8623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739</v>
      </c>
      <c r="I407" s="1" t="s">
        <v>54</v>
      </c>
      <c r="J407" s="1" t="s">
        <v>6858</v>
      </c>
      <c r="K407" s="1" t="s">
        <v>8624</v>
      </c>
      <c r="L407" s="1"/>
      <c r="M407" s="21">
        <f t="shared" si="6"/>
        <v>1</v>
      </c>
    </row>
    <row r="408" spans="1:13" ht="20.100000000000001" customHeight="1" x14ac:dyDescent="0.15">
      <c r="A408" s="1" t="s">
        <v>8525</v>
      </c>
      <c r="B408" s="1" t="s">
        <v>8618</v>
      </c>
      <c r="C408" s="1" t="s">
        <v>8625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739</v>
      </c>
      <c r="I408" s="1" t="s">
        <v>54</v>
      </c>
      <c r="J408" s="1" t="s">
        <v>6858</v>
      </c>
      <c r="K408" s="1" t="s">
        <v>8626</v>
      </c>
      <c r="L408" s="1"/>
      <c r="M408" s="21">
        <f t="shared" si="6"/>
        <v>1</v>
      </c>
    </row>
    <row r="409" spans="1:13" ht="20.100000000000001" customHeight="1" x14ac:dyDescent="0.15">
      <c r="A409" s="1" t="s">
        <v>8525</v>
      </c>
      <c r="B409" s="1" t="s">
        <v>8618</v>
      </c>
      <c r="C409" s="1" t="s">
        <v>8627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739</v>
      </c>
      <c r="I409" s="1" t="s">
        <v>54</v>
      </c>
      <c r="J409" s="1" t="s">
        <v>6858</v>
      </c>
      <c r="K409" s="1" t="s">
        <v>8628</v>
      </c>
      <c r="L409" s="1"/>
      <c r="M409" s="21">
        <f t="shared" si="6"/>
        <v>1</v>
      </c>
    </row>
    <row r="410" spans="1:13" ht="20.100000000000001" customHeight="1" x14ac:dyDescent="0.15">
      <c r="A410" s="1" t="s">
        <v>8525</v>
      </c>
      <c r="B410" s="1" t="s">
        <v>8618</v>
      </c>
      <c r="C410" s="1" t="s">
        <v>8629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739</v>
      </c>
      <c r="I410" s="1" t="s">
        <v>54</v>
      </c>
      <c r="J410" s="1" t="s">
        <v>6858</v>
      </c>
      <c r="K410" s="1" t="s">
        <v>8630</v>
      </c>
      <c r="L410" s="1"/>
      <c r="M410" s="21">
        <f t="shared" si="6"/>
        <v>1</v>
      </c>
    </row>
    <row r="411" spans="1:13" ht="20.100000000000001" customHeight="1" x14ac:dyDescent="0.15">
      <c r="A411" s="1" t="s">
        <v>8525</v>
      </c>
      <c r="B411" s="1" t="s">
        <v>8618</v>
      </c>
      <c r="C411" s="1" t="s">
        <v>8631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739</v>
      </c>
      <c r="I411" s="1" t="s">
        <v>54</v>
      </c>
      <c r="J411" s="1" t="s">
        <v>6858</v>
      </c>
      <c r="K411" s="1" t="s">
        <v>8632</v>
      </c>
      <c r="L411" s="1"/>
      <c r="M411" s="21">
        <f t="shared" si="6"/>
        <v>1</v>
      </c>
    </row>
    <row r="412" spans="1:13" ht="20.100000000000001" customHeight="1" x14ac:dyDescent="0.15">
      <c r="A412" s="1" t="s">
        <v>8525</v>
      </c>
      <c r="B412" s="1" t="s">
        <v>8618</v>
      </c>
      <c r="C412" s="1" t="s">
        <v>8633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739</v>
      </c>
      <c r="I412" s="1" t="s">
        <v>54</v>
      </c>
      <c r="J412" s="1" t="s">
        <v>6858</v>
      </c>
      <c r="K412" s="1" t="s">
        <v>8634</v>
      </c>
      <c r="L412" s="1"/>
      <c r="M412" s="21">
        <f t="shared" si="6"/>
        <v>1</v>
      </c>
    </row>
    <row r="413" spans="1:13" ht="20.100000000000001" customHeight="1" x14ac:dyDescent="0.15">
      <c r="A413" s="1" t="s">
        <v>8525</v>
      </c>
      <c r="B413" s="1" t="s">
        <v>8618</v>
      </c>
      <c r="C413" s="1" t="s">
        <v>8635</v>
      </c>
      <c r="D413" s="1" t="s">
        <v>78</v>
      </c>
      <c r="E413" s="1" t="s">
        <v>51</v>
      </c>
      <c r="F413" s="1" t="s">
        <v>81</v>
      </c>
      <c r="G413" s="1" t="s">
        <v>82</v>
      </c>
      <c r="H413" s="1" t="s">
        <v>1151</v>
      </c>
      <c r="I413" s="1" t="s">
        <v>447</v>
      </c>
      <c r="J413" s="1" t="s">
        <v>4704</v>
      </c>
      <c r="K413" s="1" t="s">
        <v>8636</v>
      </c>
      <c r="L413" s="1"/>
      <c r="M413" s="21">
        <f t="shared" si="6"/>
        <v>0</v>
      </c>
    </row>
    <row r="414" spans="1:13" ht="20.100000000000001" customHeight="1" x14ac:dyDescent="0.15">
      <c r="A414" s="1" t="s">
        <v>8525</v>
      </c>
      <c r="B414" s="1" t="s">
        <v>8618</v>
      </c>
      <c r="C414" s="1" t="s">
        <v>8637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739</v>
      </c>
      <c r="I414" s="1" t="s">
        <v>54</v>
      </c>
      <c r="J414" s="1" t="s">
        <v>6858</v>
      </c>
      <c r="K414" s="1" t="s">
        <v>8638</v>
      </c>
      <c r="L414" s="1"/>
      <c r="M414" s="21">
        <f t="shared" si="6"/>
        <v>1</v>
      </c>
    </row>
    <row r="415" spans="1:13" ht="20.100000000000001" customHeight="1" x14ac:dyDescent="0.15">
      <c r="A415" s="1" t="s">
        <v>8525</v>
      </c>
      <c r="B415" s="1" t="s">
        <v>8618</v>
      </c>
      <c r="C415" s="1" t="s">
        <v>8639</v>
      </c>
      <c r="D415" s="1" t="s">
        <v>849</v>
      </c>
      <c r="E415" s="1" t="s">
        <v>51</v>
      </c>
      <c r="F415" s="1" t="s">
        <v>26832</v>
      </c>
      <c r="G415" s="1" t="s">
        <v>82</v>
      </c>
      <c r="H415" s="1" t="s">
        <v>446</v>
      </c>
      <c r="I415" s="1" t="s">
        <v>84</v>
      </c>
      <c r="J415" s="1" t="s">
        <v>96</v>
      </c>
      <c r="K415" s="1" t="s">
        <v>8640</v>
      </c>
      <c r="L415" s="1"/>
      <c r="M415" s="21">
        <f t="shared" si="6"/>
        <v>0</v>
      </c>
    </row>
    <row r="416" spans="1:13" ht="20.100000000000001" customHeight="1" x14ac:dyDescent="0.15">
      <c r="A416" s="1" t="s">
        <v>8525</v>
      </c>
      <c r="B416" s="1" t="s">
        <v>8618</v>
      </c>
      <c r="C416" s="1" t="s">
        <v>8641</v>
      </c>
      <c r="D416" s="1" t="s">
        <v>849</v>
      </c>
      <c r="E416" s="1" t="s">
        <v>51</v>
      </c>
      <c r="F416" s="1" t="s">
        <v>26832</v>
      </c>
      <c r="G416" s="1" t="s">
        <v>82</v>
      </c>
      <c r="H416" s="1" t="s">
        <v>446</v>
      </c>
      <c r="I416" s="1" t="s">
        <v>84</v>
      </c>
      <c r="J416" s="1" t="s">
        <v>96</v>
      </c>
      <c r="K416" s="1" t="s">
        <v>8642</v>
      </c>
      <c r="L416" s="1"/>
      <c r="M416" s="21">
        <f t="shared" si="6"/>
        <v>0</v>
      </c>
    </row>
    <row r="417" spans="1:13" ht="20.100000000000001" customHeight="1" x14ac:dyDescent="0.15">
      <c r="A417" s="1" t="s">
        <v>8525</v>
      </c>
      <c r="B417" s="1" t="s">
        <v>8643</v>
      </c>
      <c r="C417" s="1" t="s">
        <v>8644</v>
      </c>
      <c r="D417" s="1" t="s">
        <v>50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54</v>
      </c>
      <c r="J417" s="1" t="s">
        <v>6858</v>
      </c>
      <c r="K417" s="1" t="s">
        <v>8645</v>
      </c>
      <c r="L417" s="1"/>
      <c r="M417" s="21">
        <f t="shared" si="6"/>
        <v>1</v>
      </c>
    </row>
    <row r="418" spans="1:13" ht="20.100000000000001" customHeight="1" x14ac:dyDescent="0.15">
      <c r="A418" s="1" t="s">
        <v>8525</v>
      </c>
      <c r="B418" s="1" t="s">
        <v>8643</v>
      </c>
      <c r="C418" s="1" t="s">
        <v>8646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739</v>
      </c>
      <c r="I418" s="1" t="s">
        <v>54</v>
      </c>
      <c r="J418" s="1" t="s">
        <v>6858</v>
      </c>
      <c r="K418" s="1" t="s">
        <v>8647</v>
      </c>
      <c r="L418" s="1"/>
      <c r="M418" s="21">
        <f t="shared" si="6"/>
        <v>1</v>
      </c>
    </row>
    <row r="419" spans="1:13" ht="20.100000000000001" customHeight="1" x14ac:dyDescent="0.15">
      <c r="A419" s="1" t="s">
        <v>8525</v>
      </c>
      <c r="B419" s="1" t="s">
        <v>8643</v>
      </c>
      <c r="C419" s="1" t="s">
        <v>8648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54</v>
      </c>
      <c r="J419" s="1" t="s">
        <v>6858</v>
      </c>
      <c r="K419" s="1" t="s">
        <v>8649</v>
      </c>
      <c r="L419" s="1"/>
      <c r="M419" s="21">
        <f t="shared" si="6"/>
        <v>1</v>
      </c>
    </row>
    <row r="420" spans="1:13" ht="20.100000000000001" customHeight="1" x14ac:dyDescent="0.15">
      <c r="A420" s="1" t="s">
        <v>8525</v>
      </c>
      <c r="B420" s="1" t="s">
        <v>8643</v>
      </c>
      <c r="C420" s="1" t="s">
        <v>8650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54</v>
      </c>
      <c r="J420" s="1" t="s">
        <v>6858</v>
      </c>
      <c r="K420" s="1" t="s">
        <v>8651</v>
      </c>
      <c r="L420" s="1"/>
      <c r="M420" s="21">
        <f t="shared" si="6"/>
        <v>1</v>
      </c>
    </row>
    <row r="421" spans="1:13" ht="20.100000000000001" customHeight="1" x14ac:dyDescent="0.15">
      <c r="A421" s="1" t="s">
        <v>8525</v>
      </c>
      <c r="B421" s="1" t="s">
        <v>8643</v>
      </c>
      <c r="C421" s="1" t="s">
        <v>8652</v>
      </c>
      <c r="D421" s="1" t="s">
        <v>50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54</v>
      </c>
      <c r="J421" s="1" t="s">
        <v>6858</v>
      </c>
      <c r="K421" s="1" t="s">
        <v>8653</v>
      </c>
      <c r="L421" s="1"/>
      <c r="M421" s="21">
        <f t="shared" si="6"/>
        <v>1</v>
      </c>
    </row>
    <row r="422" spans="1:13" ht="20.100000000000001" customHeight="1" x14ac:dyDescent="0.15">
      <c r="A422" s="1" t="s">
        <v>8525</v>
      </c>
      <c r="B422" s="1" t="s">
        <v>8643</v>
      </c>
      <c r="C422" s="1" t="s">
        <v>8654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739</v>
      </c>
      <c r="I422" s="1" t="s">
        <v>54</v>
      </c>
      <c r="J422" s="1" t="s">
        <v>6858</v>
      </c>
      <c r="K422" s="1" t="s">
        <v>8655</v>
      </c>
      <c r="L422" s="1"/>
      <c r="M422" s="21">
        <f t="shared" si="6"/>
        <v>1</v>
      </c>
    </row>
    <row r="423" spans="1:13" ht="20.100000000000001" customHeight="1" x14ac:dyDescent="0.15">
      <c r="A423" s="1" t="s">
        <v>8525</v>
      </c>
      <c r="B423" s="1" t="s">
        <v>8643</v>
      </c>
      <c r="C423" s="1" t="s">
        <v>8656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739</v>
      </c>
      <c r="I423" s="1" t="s">
        <v>54</v>
      </c>
      <c r="J423" s="1" t="s">
        <v>6858</v>
      </c>
      <c r="K423" s="1" t="s">
        <v>8657</v>
      </c>
      <c r="L423" s="1"/>
      <c r="M423" s="21">
        <f t="shared" si="6"/>
        <v>1</v>
      </c>
    </row>
    <row r="424" spans="1:13" ht="20.100000000000001" customHeight="1" x14ac:dyDescent="0.15">
      <c r="A424" s="1" t="s">
        <v>8525</v>
      </c>
      <c r="B424" s="1" t="s">
        <v>8643</v>
      </c>
      <c r="C424" s="1" t="s">
        <v>8658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739</v>
      </c>
      <c r="I424" s="1" t="s">
        <v>54</v>
      </c>
      <c r="J424" s="1" t="s">
        <v>6858</v>
      </c>
      <c r="K424" s="1" t="s">
        <v>8659</v>
      </c>
      <c r="L424" s="1"/>
      <c r="M424" s="21">
        <f t="shared" si="6"/>
        <v>1</v>
      </c>
    </row>
    <row r="425" spans="1:13" ht="20.100000000000001" customHeight="1" x14ac:dyDescent="0.15">
      <c r="A425" s="1" t="s">
        <v>8525</v>
      </c>
      <c r="B425" s="1" t="s">
        <v>8643</v>
      </c>
      <c r="C425" s="1" t="s">
        <v>8660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739</v>
      </c>
      <c r="I425" s="1" t="s">
        <v>54</v>
      </c>
      <c r="J425" s="1" t="s">
        <v>6858</v>
      </c>
      <c r="K425" s="1" t="s">
        <v>8661</v>
      </c>
      <c r="L425" s="1"/>
      <c r="M425" s="21">
        <f t="shared" si="6"/>
        <v>1</v>
      </c>
    </row>
    <row r="426" spans="1:13" ht="20.100000000000001" customHeight="1" x14ac:dyDescent="0.15">
      <c r="A426" s="1" t="s">
        <v>8525</v>
      </c>
      <c r="B426" s="1" t="s">
        <v>8643</v>
      </c>
      <c r="C426" s="1" t="s">
        <v>8662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739</v>
      </c>
      <c r="I426" s="1" t="s">
        <v>54</v>
      </c>
      <c r="J426" s="1" t="s">
        <v>6858</v>
      </c>
      <c r="K426" s="1" t="s">
        <v>8663</v>
      </c>
      <c r="L426" s="1"/>
      <c r="M426" s="21">
        <f t="shared" si="6"/>
        <v>1</v>
      </c>
    </row>
    <row r="427" spans="1:13" ht="20.100000000000001" customHeight="1" x14ac:dyDescent="0.15">
      <c r="A427" s="1" t="s">
        <v>8525</v>
      </c>
      <c r="B427" s="1" t="s">
        <v>8643</v>
      </c>
      <c r="C427" s="1" t="s">
        <v>8664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739</v>
      </c>
      <c r="I427" s="1" t="s">
        <v>54</v>
      </c>
      <c r="J427" s="1" t="s">
        <v>6858</v>
      </c>
      <c r="K427" s="1" t="s">
        <v>8665</v>
      </c>
      <c r="L427" s="1"/>
      <c r="M427" s="21">
        <f t="shared" si="6"/>
        <v>1</v>
      </c>
    </row>
    <row r="428" spans="1:13" ht="20.100000000000001" customHeight="1" x14ac:dyDescent="0.15">
      <c r="A428" s="1" t="s">
        <v>8525</v>
      </c>
      <c r="B428" s="1" t="s">
        <v>8643</v>
      </c>
      <c r="C428" s="1" t="s">
        <v>8666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739</v>
      </c>
      <c r="I428" s="1" t="s">
        <v>54</v>
      </c>
      <c r="J428" s="1" t="s">
        <v>6858</v>
      </c>
      <c r="K428" s="1" t="s">
        <v>8667</v>
      </c>
      <c r="L428" s="1"/>
      <c r="M428" s="21">
        <f t="shared" si="6"/>
        <v>1</v>
      </c>
    </row>
    <row r="429" spans="1:13" ht="20.100000000000001" customHeight="1" x14ac:dyDescent="0.15">
      <c r="A429" s="1" t="s">
        <v>8525</v>
      </c>
      <c r="B429" s="1" t="s">
        <v>8643</v>
      </c>
      <c r="C429" s="1" t="s">
        <v>8668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739</v>
      </c>
      <c r="I429" s="1" t="s">
        <v>54</v>
      </c>
      <c r="J429" s="1" t="s">
        <v>6858</v>
      </c>
      <c r="K429" s="1" t="s">
        <v>8669</v>
      </c>
      <c r="L429" s="1"/>
      <c r="M429" s="21">
        <f t="shared" si="6"/>
        <v>1</v>
      </c>
    </row>
    <row r="430" spans="1:13" ht="20.100000000000001" customHeight="1" x14ac:dyDescent="0.15">
      <c r="A430" s="1" t="s">
        <v>8525</v>
      </c>
      <c r="B430" s="1" t="s">
        <v>8643</v>
      </c>
      <c r="C430" s="1" t="s">
        <v>8670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739</v>
      </c>
      <c r="I430" s="1" t="s">
        <v>54</v>
      </c>
      <c r="J430" s="1" t="s">
        <v>6858</v>
      </c>
      <c r="K430" s="1" t="s">
        <v>8671</v>
      </c>
      <c r="L430" s="1"/>
      <c r="M430" s="21">
        <f t="shared" si="6"/>
        <v>1</v>
      </c>
    </row>
    <row r="431" spans="1:13" ht="20.100000000000001" customHeight="1" x14ac:dyDescent="0.15">
      <c r="A431" s="1" t="s">
        <v>8525</v>
      </c>
      <c r="B431" s="1" t="s">
        <v>8643</v>
      </c>
      <c r="C431" s="1" t="s">
        <v>8672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739</v>
      </c>
      <c r="I431" s="1" t="s">
        <v>54</v>
      </c>
      <c r="J431" s="1" t="s">
        <v>6858</v>
      </c>
      <c r="K431" s="1" t="s">
        <v>8673</v>
      </c>
      <c r="L431" s="1"/>
      <c r="M431" s="21">
        <f t="shared" si="6"/>
        <v>1</v>
      </c>
    </row>
    <row r="432" spans="1:13" ht="20.100000000000001" customHeight="1" x14ac:dyDescent="0.15">
      <c r="A432" s="1" t="s">
        <v>8525</v>
      </c>
      <c r="B432" s="1" t="s">
        <v>8643</v>
      </c>
      <c r="C432" s="1" t="s">
        <v>8674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739</v>
      </c>
      <c r="I432" s="1" t="s">
        <v>54</v>
      </c>
      <c r="J432" s="1" t="s">
        <v>6858</v>
      </c>
      <c r="K432" s="1" t="s">
        <v>8675</v>
      </c>
      <c r="L432" s="1"/>
      <c r="M432" s="21">
        <f t="shared" si="6"/>
        <v>1</v>
      </c>
    </row>
    <row r="433" spans="1:13" ht="20.100000000000001" customHeight="1" x14ac:dyDescent="0.15">
      <c r="A433" s="1" t="s">
        <v>8525</v>
      </c>
      <c r="B433" s="1" t="s">
        <v>8643</v>
      </c>
      <c r="C433" s="1" t="s">
        <v>8676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54</v>
      </c>
      <c r="J433" s="1" t="s">
        <v>6858</v>
      </c>
      <c r="K433" s="1" t="s">
        <v>8677</v>
      </c>
      <c r="L433" s="1"/>
      <c r="M433" s="21">
        <f t="shared" si="6"/>
        <v>1</v>
      </c>
    </row>
    <row r="434" spans="1:13" ht="20.100000000000001" customHeight="1" x14ac:dyDescent="0.15">
      <c r="A434" s="1" t="s">
        <v>8525</v>
      </c>
      <c r="B434" s="1" t="s">
        <v>8643</v>
      </c>
      <c r="C434" s="1" t="s">
        <v>8678</v>
      </c>
      <c r="D434" s="1" t="s">
        <v>78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54</v>
      </c>
      <c r="J434" s="1" t="s">
        <v>6858</v>
      </c>
      <c r="K434" s="1" t="s">
        <v>8679</v>
      </c>
      <c r="L434" s="1"/>
      <c r="M434" s="21">
        <f t="shared" si="6"/>
        <v>1</v>
      </c>
    </row>
    <row r="435" spans="1:13" ht="20.100000000000001" customHeight="1" x14ac:dyDescent="0.15">
      <c r="A435" s="1" t="s">
        <v>8525</v>
      </c>
      <c r="B435" s="1" t="s">
        <v>8680</v>
      </c>
      <c r="C435" s="1" t="s">
        <v>8681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54</v>
      </c>
      <c r="J435" s="1" t="s">
        <v>6858</v>
      </c>
      <c r="K435" s="1" t="s">
        <v>8682</v>
      </c>
      <c r="L435" s="1"/>
      <c r="M435" s="21">
        <f t="shared" si="6"/>
        <v>1</v>
      </c>
    </row>
    <row r="436" spans="1:13" ht="20.100000000000001" customHeight="1" x14ac:dyDescent="0.15">
      <c r="A436" s="1" t="s">
        <v>8525</v>
      </c>
      <c r="B436" s="1" t="s">
        <v>8680</v>
      </c>
      <c r="C436" s="1" t="s">
        <v>8683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54</v>
      </c>
      <c r="J436" s="1" t="s">
        <v>6858</v>
      </c>
      <c r="K436" s="1" t="s">
        <v>8684</v>
      </c>
      <c r="L436" s="1"/>
      <c r="M436" s="21">
        <f t="shared" si="6"/>
        <v>1</v>
      </c>
    </row>
    <row r="437" spans="1:13" ht="20.100000000000001" customHeight="1" x14ac:dyDescent="0.15">
      <c r="A437" s="1" t="s">
        <v>8525</v>
      </c>
      <c r="B437" s="1" t="s">
        <v>8680</v>
      </c>
      <c r="C437" s="1" t="s">
        <v>8685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54</v>
      </c>
      <c r="J437" s="1" t="s">
        <v>6858</v>
      </c>
      <c r="K437" s="1" t="s">
        <v>8686</v>
      </c>
      <c r="L437" s="1"/>
      <c r="M437" s="21">
        <f t="shared" si="6"/>
        <v>1</v>
      </c>
    </row>
    <row r="438" spans="1:13" ht="20.100000000000001" customHeight="1" x14ac:dyDescent="0.15">
      <c r="A438" s="1" t="s">
        <v>8525</v>
      </c>
      <c r="B438" s="1" t="s">
        <v>8680</v>
      </c>
      <c r="C438" s="1" t="s">
        <v>8687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54</v>
      </c>
      <c r="J438" s="1" t="s">
        <v>6858</v>
      </c>
      <c r="K438" s="1" t="s">
        <v>8688</v>
      </c>
      <c r="L438" s="1"/>
      <c r="M438" s="21">
        <f t="shared" si="6"/>
        <v>1</v>
      </c>
    </row>
    <row r="439" spans="1:13" ht="20.100000000000001" customHeight="1" x14ac:dyDescent="0.15">
      <c r="A439" s="1" t="s">
        <v>8525</v>
      </c>
      <c r="B439" s="1" t="s">
        <v>8680</v>
      </c>
      <c r="C439" s="1" t="s">
        <v>8689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54</v>
      </c>
      <c r="J439" s="1" t="s">
        <v>6858</v>
      </c>
      <c r="K439" s="1" t="s">
        <v>8690</v>
      </c>
      <c r="L439" s="1"/>
      <c r="M439" s="21">
        <f t="shared" ref="M439:M502" si="7">IF(F439="○",1,0)</f>
        <v>1</v>
      </c>
    </row>
    <row r="440" spans="1:13" ht="20.100000000000001" customHeight="1" x14ac:dyDescent="0.15">
      <c r="A440" s="1" t="s">
        <v>8525</v>
      </c>
      <c r="B440" s="1" t="s">
        <v>8680</v>
      </c>
      <c r="C440" s="1" t="s">
        <v>8691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739</v>
      </c>
      <c r="I440" s="1" t="s">
        <v>54</v>
      </c>
      <c r="J440" s="1" t="s">
        <v>6858</v>
      </c>
      <c r="K440" s="1" t="s">
        <v>8692</v>
      </c>
      <c r="L440" s="1"/>
      <c r="M440" s="21">
        <f t="shared" si="7"/>
        <v>1</v>
      </c>
    </row>
    <row r="441" spans="1:13" ht="20.100000000000001" customHeight="1" x14ac:dyDescent="0.15">
      <c r="A441" s="1" t="s">
        <v>8525</v>
      </c>
      <c r="B441" s="1" t="s">
        <v>8680</v>
      </c>
      <c r="C441" s="1" t="s">
        <v>8693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54</v>
      </c>
      <c r="J441" s="1" t="s">
        <v>6858</v>
      </c>
      <c r="K441" s="1" t="s">
        <v>8694</v>
      </c>
      <c r="L441" s="1"/>
      <c r="M441" s="21">
        <f t="shared" si="7"/>
        <v>1</v>
      </c>
    </row>
    <row r="442" spans="1:13" ht="20.100000000000001" customHeight="1" x14ac:dyDescent="0.15">
      <c r="A442" s="1" t="s">
        <v>8525</v>
      </c>
      <c r="B442" s="1" t="s">
        <v>8680</v>
      </c>
      <c r="C442" s="1" t="s">
        <v>8695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54</v>
      </c>
      <c r="J442" s="1" t="s">
        <v>6858</v>
      </c>
      <c r="K442" s="1" t="s">
        <v>8696</v>
      </c>
      <c r="L442" s="1"/>
      <c r="M442" s="21">
        <f t="shared" si="7"/>
        <v>1</v>
      </c>
    </row>
    <row r="443" spans="1:13" ht="20.100000000000001" customHeight="1" x14ac:dyDescent="0.15">
      <c r="A443" s="1" t="s">
        <v>8525</v>
      </c>
      <c r="B443" s="1" t="s">
        <v>8680</v>
      </c>
      <c r="C443" s="1" t="s">
        <v>8697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54</v>
      </c>
      <c r="J443" s="1" t="s">
        <v>6858</v>
      </c>
      <c r="K443" s="1" t="s">
        <v>8698</v>
      </c>
      <c r="L443" s="1"/>
      <c r="M443" s="21">
        <f t="shared" si="7"/>
        <v>1</v>
      </c>
    </row>
    <row r="444" spans="1:13" ht="20.100000000000001" customHeight="1" x14ac:dyDescent="0.15">
      <c r="A444" s="1" t="s">
        <v>8525</v>
      </c>
      <c r="B444" s="1" t="s">
        <v>8680</v>
      </c>
      <c r="C444" s="1" t="s">
        <v>8699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54</v>
      </c>
      <c r="J444" s="1" t="s">
        <v>6858</v>
      </c>
      <c r="K444" s="1" t="s">
        <v>8700</v>
      </c>
      <c r="L444" s="1"/>
      <c r="M444" s="21">
        <f t="shared" si="7"/>
        <v>1</v>
      </c>
    </row>
    <row r="445" spans="1:13" ht="20.100000000000001" customHeight="1" x14ac:dyDescent="0.15">
      <c r="A445" s="1" t="s">
        <v>8525</v>
      </c>
      <c r="B445" s="1" t="s">
        <v>8680</v>
      </c>
      <c r="C445" s="1" t="s">
        <v>8701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54</v>
      </c>
      <c r="J445" s="1" t="s">
        <v>6858</v>
      </c>
      <c r="K445" s="1" t="s">
        <v>8702</v>
      </c>
      <c r="L445" s="1"/>
      <c r="M445" s="21">
        <f t="shared" si="7"/>
        <v>1</v>
      </c>
    </row>
    <row r="446" spans="1:13" ht="20.100000000000001" customHeight="1" x14ac:dyDescent="0.15">
      <c r="A446" s="1" t="s">
        <v>8525</v>
      </c>
      <c r="B446" s="1" t="s">
        <v>8680</v>
      </c>
      <c r="C446" s="1" t="s">
        <v>8703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54</v>
      </c>
      <c r="J446" s="1" t="s">
        <v>6858</v>
      </c>
      <c r="K446" s="1" t="s">
        <v>8704</v>
      </c>
      <c r="L446" s="1"/>
      <c r="M446" s="21">
        <f t="shared" si="7"/>
        <v>1</v>
      </c>
    </row>
    <row r="447" spans="1:13" ht="20.100000000000001" customHeight="1" x14ac:dyDescent="0.15">
      <c r="A447" s="1" t="s">
        <v>8525</v>
      </c>
      <c r="B447" s="1" t="s">
        <v>8680</v>
      </c>
      <c r="C447" s="1" t="s">
        <v>8705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54</v>
      </c>
      <c r="J447" s="1" t="s">
        <v>6858</v>
      </c>
      <c r="K447" s="1" t="s">
        <v>8706</v>
      </c>
      <c r="L447" s="1"/>
      <c r="M447" s="21">
        <f t="shared" si="7"/>
        <v>1</v>
      </c>
    </row>
    <row r="448" spans="1:13" ht="20.100000000000001" customHeight="1" x14ac:dyDescent="0.15">
      <c r="A448" s="1" t="s">
        <v>8525</v>
      </c>
      <c r="B448" s="1" t="s">
        <v>8680</v>
      </c>
      <c r="C448" s="1" t="s">
        <v>8707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54</v>
      </c>
      <c r="J448" s="1" t="s">
        <v>6858</v>
      </c>
      <c r="K448" s="1" t="s">
        <v>8708</v>
      </c>
      <c r="L448" s="1"/>
      <c r="M448" s="21">
        <f t="shared" si="7"/>
        <v>1</v>
      </c>
    </row>
    <row r="449" spans="1:13" ht="20.100000000000001" customHeight="1" x14ac:dyDescent="0.15">
      <c r="A449" s="1" t="s">
        <v>8525</v>
      </c>
      <c r="B449" s="1" t="s">
        <v>8680</v>
      </c>
      <c r="C449" s="1" t="s">
        <v>8709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54</v>
      </c>
      <c r="J449" s="1" t="s">
        <v>6858</v>
      </c>
      <c r="K449" s="1" t="s">
        <v>8710</v>
      </c>
      <c r="L449" s="1"/>
      <c r="M449" s="21">
        <f t="shared" si="7"/>
        <v>1</v>
      </c>
    </row>
    <row r="450" spans="1:13" ht="20.100000000000001" customHeight="1" x14ac:dyDescent="0.15">
      <c r="A450" s="1" t="s">
        <v>8525</v>
      </c>
      <c r="B450" s="1" t="s">
        <v>8680</v>
      </c>
      <c r="C450" s="1" t="s">
        <v>8711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54</v>
      </c>
      <c r="J450" s="1" t="s">
        <v>6858</v>
      </c>
      <c r="K450" s="1" t="s">
        <v>8712</v>
      </c>
      <c r="L450" s="1"/>
      <c r="M450" s="21">
        <f t="shared" si="7"/>
        <v>1</v>
      </c>
    </row>
    <row r="451" spans="1:13" ht="20.100000000000001" customHeight="1" x14ac:dyDescent="0.15">
      <c r="A451" s="1" t="s">
        <v>8525</v>
      </c>
      <c r="B451" s="1" t="s">
        <v>8680</v>
      </c>
      <c r="C451" s="1" t="s">
        <v>8713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54</v>
      </c>
      <c r="J451" s="1" t="s">
        <v>6858</v>
      </c>
      <c r="K451" s="1" t="s">
        <v>8714</v>
      </c>
      <c r="L451" s="1"/>
      <c r="M451" s="21">
        <f t="shared" si="7"/>
        <v>1</v>
      </c>
    </row>
    <row r="452" spans="1:13" ht="20.100000000000001" customHeight="1" x14ac:dyDescent="0.15">
      <c r="A452" s="1" t="s">
        <v>8525</v>
      </c>
      <c r="B452" s="1" t="s">
        <v>8680</v>
      </c>
      <c r="C452" s="1" t="s">
        <v>8715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54</v>
      </c>
      <c r="J452" s="1" t="s">
        <v>6858</v>
      </c>
      <c r="K452" s="1" t="s">
        <v>8716</v>
      </c>
      <c r="L452" s="1"/>
      <c r="M452" s="21">
        <f t="shared" si="7"/>
        <v>1</v>
      </c>
    </row>
    <row r="453" spans="1:13" ht="20.100000000000001" customHeight="1" x14ac:dyDescent="0.15">
      <c r="A453" s="1" t="s">
        <v>8525</v>
      </c>
      <c r="B453" s="1" t="s">
        <v>8680</v>
      </c>
      <c r="C453" s="1" t="s">
        <v>8717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54</v>
      </c>
      <c r="J453" s="1" t="s">
        <v>6858</v>
      </c>
      <c r="K453" s="1" t="s">
        <v>8718</v>
      </c>
      <c r="L453" s="1"/>
      <c r="M453" s="21">
        <f t="shared" si="7"/>
        <v>1</v>
      </c>
    </row>
    <row r="454" spans="1:13" ht="20.100000000000001" customHeight="1" x14ac:dyDescent="0.15">
      <c r="A454" s="1" t="s">
        <v>8525</v>
      </c>
      <c r="B454" s="1" t="s">
        <v>8680</v>
      </c>
      <c r="C454" s="1" t="s">
        <v>8719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54</v>
      </c>
      <c r="J454" s="1" t="s">
        <v>6858</v>
      </c>
      <c r="K454" s="1" t="s">
        <v>8720</v>
      </c>
      <c r="L454" s="1"/>
      <c r="M454" s="21">
        <f t="shared" si="7"/>
        <v>1</v>
      </c>
    </row>
    <row r="455" spans="1:13" ht="20.100000000000001" customHeight="1" x14ac:dyDescent="0.15">
      <c r="A455" s="1" t="s">
        <v>8525</v>
      </c>
      <c r="B455" s="1" t="s">
        <v>8680</v>
      </c>
      <c r="C455" s="1" t="s">
        <v>8721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54</v>
      </c>
      <c r="J455" s="1" t="s">
        <v>6858</v>
      </c>
      <c r="K455" s="1" t="s">
        <v>8722</v>
      </c>
      <c r="L455" s="1"/>
      <c r="M455" s="21">
        <f t="shared" si="7"/>
        <v>1</v>
      </c>
    </row>
    <row r="456" spans="1:13" ht="20.100000000000001" customHeight="1" x14ac:dyDescent="0.15">
      <c r="A456" s="1" t="s">
        <v>8525</v>
      </c>
      <c r="B456" s="1" t="s">
        <v>8680</v>
      </c>
      <c r="C456" s="1" t="s">
        <v>8723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54</v>
      </c>
      <c r="J456" s="1" t="s">
        <v>6858</v>
      </c>
      <c r="K456" s="1" t="s">
        <v>8724</v>
      </c>
      <c r="L456" s="1"/>
      <c r="M456" s="21">
        <f t="shared" si="7"/>
        <v>1</v>
      </c>
    </row>
    <row r="457" spans="1:13" ht="20.100000000000001" customHeight="1" x14ac:dyDescent="0.15">
      <c r="A457" s="1" t="s">
        <v>8525</v>
      </c>
      <c r="B457" s="1" t="s">
        <v>8680</v>
      </c>
      <c r="C457" s="1" t="s">
        <v>8725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54</v>
      </c>
      <c r="J457" s="1" t="s">
        <v>6858</v>
      </c>
      <c r="K457" s="1" t="s">
        <v>8726</v>
      </c>
      <c r="L457" s="1"/>
      <c r="M457" s="21">
        <f t="shared" si="7"/>
        <v>1</v>
      </c>
    </row>
    <row r="458" spans="1:13" ht="20.100000000000001" customHeight="1" x14ac:dyDescent="0.15">
      <c r="A458" s="1" t="s">
        <v>8525</v>
      </c>
      <c r="B458" s="1" t="s">
        <v>8680</v>
      </c>
      <c r="C458" s="1" t="s">
        <v>8727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54</v>
      </c>
      <c r="J458" s="1" t="s">
        <v>6858</v>
      </c>
      <c r="K458" s="1" t="s">
        <v>8728</v>
      </c>
      <c r="L458" s="1"/>
      <c r="M458" s="21">
        <f t="shared" si="7"/>
        <v>1</v>
      </c>
    </row>
    <row r="459" spans="1:13" ht="20.100000000000001" customHeight="1" x14ac:dyDescent="0.15">
      <c r="A459" s="1" t="s">
        <v>8525</v>
      </c>
      <c r="B459" s="1" t="s">
        <v>8680</v>
      </c>
      <c r="C459" s="1" t="s">
        <v>8729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739</v>
      </c>
      <c r="I459" s="1" t="s">
        <v>54</v>
      </c>
      <c r="J459" s="1" t="s">
        <v>6858</v>
      </c>
      <c r="K459" s="1" t="s">
        <v>8730</v>
      </c>
      <c r="L459" s="1"/>
      <c r="M459" s="21">
        <f t="shared" si="7"/>
        <v>1</v>
      </c>
    </row>
    <row r="460" spans="1:13" ht="20.100000000000001" customHeight="1" x14ac:dyDescent="0.15">
      <c r="A460" s="1" t="s">
        <v>8525</v>
      </c>
      <c r="B460" s="1" t="s">
        <v>8680</v>
      </c>
      <c r="C460" s="1" t="s">
        <v>8731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662</v>
      </c>
      <c r="J460" s="1" t="s">
        <v>663</v>
      </c>
      <c r="K460" s="1" t="s">
        <v>8732</v>
      </c>
      <c r="L460" s="1"/>
      <c r="M460" s="21">
        <f t="shared" si="7"/>
        <v>1</v>
      </c>
    </row>
    <row r="461" spans="1:13" ht="20.100000000000001" customHeight="1" x14ac:dyDescent="0.15">
      <c r="A461" s="1" t="s">
        <v>8525</v>
      </c>
      <c r="B461" s="1" t="s">
        <v>8680</v>
      </c>
      <c r="C461" s="1" t="s">
        <v>8733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662</v>
      </c>
      <c r="J461" s="1" t="s">
        <v>663</v>
      </c>
      <c r="K461" s="1" t="s">
        <v>8734</v>
      </c>
      <c r="L461" s="1"/>
      <c r="M461" s="21">
        <f t="shared" si="7"/>
        <v>1</v>
      </c>
    </row>
    <row r="462" spans="1:13" ht="20.100000000000001" customHeight="1" x14ac:dyDescent="0.15">
      <c r="A462" s="1" t="s">
        <v>8525</v>
      </c>
      <c r="B462" s="1" t="s">
        <v>8680</v>
      </c>
      <c r="C462" s="1" t="s">
        <v>8735</v>
      </c>
      <c r="D462" s="1" t="s">
        <v>78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54</v>
      </c>
      <c r="J462" s="1" t="s">
        <v>6858</v>
      </c>
      <c r="K462" s="1" t="s">
        <v>8736</v>
      </c>
      <c r="L462" s="1"/>
      <c r="M462" s="21">
        <f t="shared" si="7"/>
        <v>1</v>
      </c>
    </row>
    <row r="463" spans="1:13" ht="20.100000000000001" customHeight="1" x14ac:dyDescent="0.15">
      <c r="A463" s="1" t="s">
        <v>8525</v>
      </c>
      <c r="B463" s="1" t="s">
        <v>8680</v>
      </c>
      <c r="C463" s="1" t="s">
        <v>8737</v>
      </c>
      <c r="D463" s="1" t="s">
        <v>78</v>
      </c>
      <c r="E463" s="1" t="s">
        <v>51</v>
      </c>
      <c r="F463" s="1" t="s">
        <v>81</v>
      </c>
      <c r="G463" s="1" t="s">
        <v>82</v>
      </c>
      <c r="H463" s="1" t="s">
        <v>1151</v>
      </c>
      <c r="I463" s="1" t="s">
        <v>447</v>
      </c>
      <c r="J463" s="1" t="s">
        <v>4704</v>
      </c>
      <c r="K463" s="1" t="s">
        <v>8738</v>
      </c>
      <c r="L463" s="1"/>
      <c r="M463" s="21">
        <f t="shared" si="7"/>
        <v>0</v>
      </c>
    </row>
    <row r="464" spans="1:13" ht="20.100000000000001" customHeight="1" x14ac:dyDescent="0.15">
      <c r="A464" s="1" t="s">
        <v>8525</v>
      </c>
      <c r="B464" s="1" t="s">
        <v>8680</v>
      </c>
      <c r="C464" s="1" t="s">
        <v>8739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54</v>
      </c>
      <c r="J464" s="1" t="s">
        <v>6858</v>
      </c>
      <c r="K464" s="1" t="s">
        <v>8740</v>
      </c>
      <c r="L464" s="1"/>
      <c r="M464" s="21">
        <f t="shared" si="7"/>
        <v>1</v>
      </c>
    </row>
    <row r="465" spans="1:13" ht="20.100000000000001" customHeight="1" x14ac:dyDescent="0.15">
      <c r="A465" s="1" t="s">
        <v>8525</v>
      </c>
      <c r="B465" s="1" t="s">
        <v>8680</v>
      </c>
      <c r="C465" s="1" t="s">
        <v>8741</v>
      </c>
      <c r="D465" s="1" t="s">
        <v>78</v>
      </c>
      <c r="E465" s="1" t="s">
        <v>51</v>
      </c>
      <c r="F465" s="1" t="s">
        <v>179</v>
      </c>
      <c r="G465" s="1" t="s">
        <v>82</v>
      </c>
      <c r="H465" s="1" t="s">
        <v>1151</v>
      </c>
      <c r="I465" s="1" t="s">
        <v>447</v>
      </c>
      <c r="J465" s="1" t="s">
        <v>4704</v>
      </c>
      <c r="K465" s="1" t="s">
        <v>8742</v>
      </c>
      <c r="L465" s="1"/>
      <c r="M465" s="21">
        <f t="shared" si="7"/>
        <v>0</v>
      </c>
    </row>
    <row r="466" spans="1:13" ht="20.100000000000001" customHeight="1" x14ac:dyDescent="0.15">
      <c r="A466" s="1" t="s">
        <v>8525</v>
      </c>
      <c r="B466" s="1" t="s">
        <v>8680</v>
      </c>
      <c r="C466" s="1" t="s">
        <v>8743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54</v>
      </c>
      <c r="J466" s="1" t="s">
        <v>6858</v>
      </c>
      <c r="K466" s="1" t="s">
        <v>8744</v>
      </c>
      <c r="L466" s="1"/>
      <c r="M466" s="21">
        <f t="shared" si="7"/>
        <v>1</v>
      </c>
    </row>
    <row r="467" spans="1:13" ht="20.100000000000001" customHeight="1" x14ac:dyDescent="0.15">
      <c r="A467" s="1" t="s">
        <v>8525</v>
      </c>
      <c r="B467" s="1" t="s">
        <v>8680</v>
      </c>
      <c r="C467" s="1" t="s">
        <v>8745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739</v>
      </c>
      <c r="I467" s="1" t="s">
        <v>54</v>
      </c>
      <c r="J467" s="1" t="s">
        <v>6858</v>
      </c>
      <c r="K467" s="1" t="s">
        <v>8746</v>
      </c>
      <c r="L467" s="1"/>
      <c r="M467" s="21">
        <f t="shared" si="7"/>
        <v>1</v>
      </c>
    </row>
    <row r="468" spans="1:13" ht="20.100000000000001" customHeight="1" x14ac:dyDescent="0.15">
      <c r="A468" s="1" t="s">
        <v>8525</v>
      </c>
      <c r="B468" s="1" t="s">
        <v>8680</v>
      </c>
      <c r="C468" s="1" t="s">
        <v>8747</v>
      </c>
      <c r="D468" s="1" t="s">
        <v>849</v>
      </c>
      <c r="E468" s="1" t="s">
        <v>51</v>
      </c>
      <c r="F468" s="1" t="s">
        <v>26832</v>
      </c>
      <c r="G468" s="1" t="s">
        <v>82</v>
      </c>
      <c r="H468" s="1" t="s">
        <v>129</v>
      </c>
      <c r="I468" s="1" t="s">
        <v>84</v>
      </c>
      <c r="J468" s="1" t="s">
        <v>130</v>
      </c>
      <c r="K468" s="1" t="s">
        <v>8748</v>
      </c>
      <c r="L468" s="1"/>
      <c r="M468" s="21">
        <f t="shared" si="7"/>
        <v>0</v>
      </c>
    </row>
    <row r="469" spans="1:13" ht="20.100000000000001" customHeight="1" x14ac:dyDescent="0.15">
      <c r="A469" s="1" t="s">
        <v>8525</v>
      </c>
      <c r="B469" s="1" t="s">
        <v>8680</v>
      </c>
      <c r="C469" s="1" t="s">
        <v>8749</v>
      </c>
      <c r="D469" s="1" t="s">
        <v>849</v>
      </c>
      <c r="E469" s="1" t="s">
        <v>51</v>
      </c>
      <c r="F469" s="1" t="s">
        <v>26832</v>
      </c>
      <c r="G469" s="1" t="s">
        <v>82</v>
      </c>
      <c r="H469" s="1" t="s">
        <v>446</v>
      </c>
      <c r="I469" s="1" t="s">
        <v>84</v>
      </c>
      <c r="J469" s="1" t="s">
        <v>96</v>
      </c>
      <c r="K469" s="1" t="s">
        <v>8750</v>
      </c>
      <c r="L469" s="1"/>
      <c r="M469" s="21">
        <f t="shared" si="7"/>
        <v>0</v>
      </c>
    </row>
    <row r="470" spans="1:13" ht="20.100000000000001" customHeight="1" x14ac:dyDescent="0.15">
      <c r="A470" s="1" t="s">
        <v>8525</v>
      </c>
      <c r="B470" s="1" t="s">
        <v>8751</v>
      </c>
      <c r="C470" s="1" t="s">
        <v>8752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54</v>
      </c>
      <c r="J470" s="1" t="s">
        <v>6858</v>
      </c>
      <c r="K470" s="1" t="s">
        <v>8753</v>
      </c>
      <c r="L470" s="1"/>
      <c r="M470" s="21">
        <f t="shared" si="7"/>
        <v>1</v>
      </c>
    </row>
    <row r="471" spans="1:13" ht="20.100000000000001" customHeight="1" x14ac:dyDescent="0.15">
      <c r="A471" s="1" t="s">
        <v>8525</v>
      </c>
      <c r="B471" s="1" t="s">
        <v>8751</v>
      </c>
      <c r="C471" s="1" t="s">
        <v>8754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739</v>
      </c>
      <c r="I471" s="1" t="s">
        <v>54</v>
      </c>
      <c r="J471" s="1" t="s">
        <v>6858</v>
      </c>
      <c r="K471" s="1" t="s">
        <v>8755</v>
      </c>
      <c r="L471" s="1"/>
      <c r="M471" s="21">
        <f t="shared" si="7"/>
        <v>1</v>
      </c>
    </row>
    <row r="472" spans="1:13" ht="20.100000000000001" customHeight="1" x14ac:dyDescent="0.15">
      <c r="A472" s="1" t="s">
        <v>8525</v>
      </c>
      <c r="B472" s="1" t="s">
        <v>8751</v>
      </c>
      <c r="C472" s="1" t="s">
        <v>8756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54</v>
      </c>
      <c r="J472" s="1" t="s">
        <v>6858</v>
      </c>
      <c r="K472" s="1" t="s">
        <v>8757</v>
      </c>
      <c r="L472" s="1"/>
      <c r="M472" s="21">
        <f t="shared" si="7"/>
        <v>1</v>
      </c>
    </row>
    <row r="473" spans="1:13" ht="20.100000000000001" customHeight="1" x14ac:dyDescent="0.15">
      <c r="A473" s="1" t="s">
        <v>8525</v>
      </c>
      <c r="B473" s="1" t="s">
        <v>8751</v>
      </c>
      <c r="C473" s="1" t="s">
        <v>8758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739</v>
      </c>
      <c r="I473" s="1" t="s">
        <v>54</v>
      </c>
      <c r="J473" s="1" t="s">
        <v>6858</v>
      </c>
      <c r="K473" s="1" t="s">
        <v>8759</v>
      </c>
      <c r="L473" s="1"/>
      <c r="M473" s="21">
        <f t="shared" si="7"/>
        <v>1</v>
      </c>
    </row>
    <row r="474" spans="1:13" ht="20.100000000000001" customHeight="1" x14ac:dyDescent="0.15">
      <c r="A474" s="1" t="s">
        <v>8525</v>
      </c>
      <c r="B474" s="1" t="s">
        <v>8751</v>
      </c>
      <c r="C474" s="1" t="s">
        <v>8760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739</v>
      </c>
      <c r="I474" s="1" t="s">
        <v>54</v>
      </c>
      <c r="J474" s="1" t="s">
        <v>6858</v>
      </c>
      <c r="K474" s="1" t="s">
        <v>8761</v>
      </c>
      <c r="L474" s="1"/>
      <c r="M474" s="21">
        <f t="shared" si="7"/>
        <v>1</v>
      </c>
    </row>
    <row r="475" spans="1:13" ht="20.100000000000001" customHeight="1" x14ac:dyDescent="0.15">
      <c r="A475" s="1" t="s">
        <v>8525</v>
      </c>
      <c r="B475" s="1" t="s">
        <v>8751</v>
      </c>
      <c r="C475" s="1" t="s">
        <v>8762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739</v>
      </c>
      <c r="I475" s="1" t="s">
        <v>54</v>
      </c>
      <c r="J475" s="1" t="s">
        <v>6858</v>
      </c>
      <c r="K475" s="1" t="s">
        <v>8763</v>
      </c>
      <c r="L475" s="1"/>
      <c r="M475" s="21">
        <f t="shared" si="7"/>
        <v>1</v>
      </c>
    </row>
    <row r="476" spans="1:13" ht="20.100000000000001" customHeight="1" x14ac:dyDescent="0.15">
      <c r="A476" s="1" t="s">
        <v>8525</v>
      </c>
      <c r="B476" s="1" t="s">
        <v>8751</v>
      </c>
      <c r="C476" s="1" t="s">
        <v>8764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739</v>
      </c>
      <c r="I476" s="1" t="s">
        <v>54</v>
      </c>
      <c r="J476" s="1" t="s">
        <v>6858</v>
      </c>
      <c r="K476" s="1" t="s">
        <v>8765</v>
      </c>
      <c r="L476" s="1"/>
      <c r="M476" s="21">
        <f t="shared" si="7"/>
        <v>1</v>
      </c>
    </row>
    <row r="477" spans="1:13" ht="20.100000000000001" customHeight="1" x14ac:dyDescent="0.15">
      <c r="A477" s="1" t="s">
        <v>8525</v>
      </c>
      <c r="B477" s="1" t="s">
        <v>8751</v>
      </c>
      <c r="C477" s="1" t="s">
        <v>8766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739</v>
      </c>
      <c r="I477" s="1" t="s">
        <v>54</v>
      </c>
      <c r="J477" s="1" t="s">
        <v>6858</v>
      </c>
      <c r="K477" s="1" t="s">
        <v>8767</v>
      </c>
      <c r="L477" s="1"/>
      <c r="M477" s="21">
        <f t="shared" si="7"/>
        <v>1</v>
      </c>
    </row>
    <row r="478" spans="1:13" ht="20.100000000000001" customHeight="1" x14ac:dyDescent="0.15">
      <c r="A478" s="1" t="s">
        <v>8525</v>
      </c>
      <c r="B478" s="1" t="s">
        <v>8751</v>
      </c>
      <c r="C478" s="1" t="s">
        <v>8768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739</v>
      </c>
      <c r="I478" s="1" t="s">
        <v>54</v>
      </c>
      <c r="J478" s="1" t="s">
        <v>6858</v>
      </c>
      <c r="K478" s="1" t="s">
        <v>8769</v>
      </c>
      <c r="L478" s="1"/>
      <c r="M478" s="21">
        <f t="shared" si="7"/>
        <v>1</v>
      </c>
    </row>
    <row r="479" spans="1:13" ht="20.100000000000001" customHeight="1" x14ac:dyDescent="0.15">
      <c r="A479" s="1" t="s">
        <v>8525</v>
      </c>
      <c r="B479" s="1" t="s">
        <v>8751</v>
      </c>
      <c r="C479" s="1" t="s">
        <v>8770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739</v>
      </c>
      <c r="I479" s="1" t="s">
        <v>54</v>
      </c>
      <c r="J479" s="1" t="s">
        <v>6858</v>
      </c>
      <c r="K479" s="1" t="s">
        <v>8771</v>
      </c>
      <c r="L479" s="1"/>
      <c r="M479" s="21">
        <f t="shared" si="7"/>
        <v>1</v>
      </c>
    </row>
    <row r="480" spans="1:13" ht="20.100000000000001" customHeight="1" x14ac:dyDescent="0.15">
      <c r="A480" s="1" t="s">
        <v>8525</v>
      </c>
      <c r="B480" s="1" t="s">
        <v>8751</v>
      </c>
      <c r="C480" s="1" t="s">
        <v>8772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739</v>
      </c>
      <c r="I480" s="1" t="s">
        <v>54</v>
      </c>
      <c r="J480" s="1" t="s">
        <v>6858</v>
      </c>
      <c r="K480" s="1" t="s">
        <v>8773</v>
      </c>
      <c r="L480" s="1"/>
      <c r="M480" s="21">
        <f t="shared" si="7"/>
        <v>1</v>
      </c>
    </row>
    <row r="481" spans="1:13" ht="20.100000000000001" customHeight="1" x14ac:dyDescent="0.15">
      <c r="A481" s="1" t="s">
        <v>8525</v>
      </c>
      <c r="B481" s="1" t="s">
        <v>8751</v>
      </c>
      <c r="C481" s="1" t="s">
        <v>8774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739</v>
      </c>
      <c r="I481" s="1" t="s">
        <v>54</v>
      </c>
      <c r="J481" s="1" t="s">
        <v>6858</v>
      </c>
      <c r="K481" s="1" t="s">
        <v>8775</v>
      </c>
      <c r="L481" s="1"/>
      <c r="M481" s="21">
        <f t="shared" si="7"/>
        <v>1</v>
      </c>
    </row>
    <row r="482" spans="1:13" ht="20.100000000000001" customHeight="1" x14ac:dyDescent="0.15">
      <c r="A482" s="1" t="s">
        <v>8525</v>
      </c>
      <c r="B482" s="1" t="s">
        <v>8776</v>
      </c>
      <c r="C482" s="1" t="s">
        <v>8777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739</v>
      </c>
      <c r="I482" s="1" t="s">
        <v>54</v>
      </c>
      <c r="J482" s="1" t="s">
        <v>6858</v>
      </c>
      <c r="K482" s="1" t="s">
        <v>8778</v>
      </c>
      <c r="L482" s="1"/>
      <c r="M482" s="21">
        <f t="shared" si="7"/>
        <v>1</v>
      </c>
    </row>
    <row r="483" spans="1:13" ht="20.100000000000001" customHeight="1" x14ac:dyDescent="0.15">
      <c r="A483" s="1" t="s">
        <v>8525</v>
      </c>
      <c r="B483" s="1" t="s">
        <v>8776</v>
      </c>
      <c r="C483" s="1" t="s">
        <v>8779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739</v>
      </c>
      <c r="I483" s="1" t="s">
        <v>54</v>
      </c>
      <c r="J483" s="1" t="s">
        <v>6858</v>
      </c>
      <c r="K483" s="1" t="s">
        <v>8780</v>
      </c>
      <c r="L483" s="1"/>
      <c r="M483" s="21">
        <f t="shared" si="7"/>
        <v>1</v>
      </c>
    </row>
    <row r="484" spans="1:13" ht="20.100000000000001" customHeight="1" x14ac:dyDescent="0.15">
      <c r="A484" s="1" t="s">
        <v>8525</v>
      </c>
      <c r="B484" s="1" t="s">
        <v>8776</v>
      </c>
      <c r="C484" s="1" t="s">
        <v>8781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739</v>
      </c>
      <c r="I484" s="1" t="s">
        <v>54</v>
      </c>
      <c r="J484" s="1" t="s">
        <v>6858</v>
      </c>
      <c r="K484" s="1" t="s">
        <v>8782</v>
      </c>
      <c r="L484" s="1"/>
      <c r="M484" s="21">
        <f t="shared" si="7"/>
        <v>1</v>
      </c>
    </row>
    <row r="485" spans="1:13" ht="20.100000000000001" customHeight="1" x14ac:dyDescent="0.15">
      <c r="A485" s="1" t="s">
        <v>8525</v>
      </c>
      <c r="B485" s="1" t="s">
        <v>8776</v>
      </c>
      <c r="C485" s="1" t="s">
        <v>8783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739</v>
      </c>
      <c r="I485" s="1" t="s">
        <v>54</v>
      </c>
      <c r="J485" s="1" t="s">
        <v>6858</v>
      </c>
      <c r="K485" s="1" t="s">
        <v>8784</v>
      </c>
      <c r="L485" s="1"/>
      <c r="M485" s="21">
        <f t="shared" si="7"/>
        <v>1</v>
      </c>
    </row>
    <row r="486" spans="1:13" ht="20.100000000000001" customHeight="1" x14ac:dyDescent="0.15">
      <c r="A486" s="1" t="s">
        <v>8525</v>
      </c>
      <c r="B486" s="1" t="s">
        <v>8776</v>
      </c>
      <c r="C486" s="1" t="s">
        <v>8785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739</v>
      </c>
      <c r="I486" s="1" t="s">
        <v>54</v>
      </c>
      <c r="J486" s="1" t="s">
        <v>6858</v>
      </c>
      <c r="K486" s="1" t="s">
        <v>8786</v>
      </c>
      <c r="L486" s="1"/>
      <c r="M486" s="21">
        <f t="shared" si="7"/>
        <v>1</v>
      </c>
    </row>
    <row r="487" spans="1:13" ht="20.100000000000001" customHeight="1" x14ac:dyDescent="0.15">
      <c r="A487" s="1" t="s">
        <v>8525</v>
      </c>
      <c r="B487" s="1" t="s">
        <v>8776</v>
      </c>
      <c r="C487" s="1" t="s">
        <v>8787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739</v>
      </c>
      <c r="I487" s="1" t="s">
        <v>54</v>
      </c>
      <c r="J487" s="1" t="s">
        <v>6858</v>
      </c>
      <c r="K487" s="1" t="s">
        <v>8788</v>
      </c>
      <c r="L487" s="1"/>
      <c r="M487" s="21">
        <f t="shared" si="7"/>
        <v>1</v>
      </c>
    </row>
    <row r="488" spans="1:13" ht="20.100000000000001" customHeight="1" x14ac:dyDescent="0.15">
      <c r="A488" s="1" t="s">
        <v>8525</v>
      </c>
      <c r="B488" s="1" t="s">
        <v>8776</v>
      </c>
      <c r="C488" s="1" t="s">
        <v>8789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739</v>
      </c>
      <c r="I488" s="1" t="s">
        <v>54</v>
      </c>
      <c r="J488" s="1" t="s">
        <v>6858</v>
      </c>
      <c r="K488" s="1" t="s">
        <v>8790</v>
      </c>
      <c r="L488" s="1"/>
      <c r="M488" s="21">
        <f t="shared" si="7"/>
        <v>1</v>
      </c>
    </row>
    <row r="489" spans="1:13" ht="20.100000000000001" customHeight="1" x14ac:dyDescent="0.15">
      <c r="A489" s="1" t="s">
        <v>8525</v>
      </c>
      <c r="B489" s="1" t="s">
        <v>8776</v>
      </c>
      <c r="C489" s="1" t="s">
        <v>8791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739</v>
      </c>
      <c r="I489" s="1" t="s">
        <v>54</v>
      </c>
      <c r="J489" s="1" t="s">
        <v>6858</v>
      </c>
      <c r="K489" s="1" t="s">
        <v>8792</v>
      </c>
      <c r="L489" s="1"/>
      <c r="M489" s="21">
        <f t="shared" si="7"/>
        <v>1</v>
      </c>
    </row>
    <row r="490" spans="1:13" ht="20.100000000000001" customHeight="1" x14ac:dyDescent="0.15">
      <c r="A490" s="1" t="s">
        <v>8525</v>
      </c>
      <c r="B490" s="1" t="s">
        <v>8776</v>
      </c>
      <c r="C490" s="1" t="s">
        <v>8793</v>
      </c>
      <c r="D490" s="1" t="s">
        <v>78</v>
      </c>
      <c r="E490" s="1" t="s">
        <v>51</v>
      </c>
      <c r="F490" s="1" t="s">
        <v>51</v>
      </c>
      <c r="G490" s="1" t="s">
        <v>52</v>
      </c>
      <c r="H490" s="1" t="s">
        <v>739</v>
      </c>
      <c r="I490" s="1" t="s">
        <v>54</v>
      </c>
      <c r="J490" s="1" t="s">
        <v>6858</v>
      </c>
      <c r="K490" s="1" t="s">
        <v>8794</v>
      </c>
      <c r="L490" s="1"/>
      <c r="M490" s="21">
        <f t="shared" si="7"/>
        <v>1</v>
      </c>
    </row>
    <row r="491" spans="1:13" ht="20.100000000000001" customHeight="1" x14ac:dyDescent="0.15">
      <c r="A491" s="1" t="s">
        <v>8525</v>
      </c>
      <c r="B491" s="1" t="s">
        <v>8776</v>
      </c>
      <c r="C491" s="1" t="s">
        <v>8795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739</v>
      </c>
      <c r="I491" s="1" t="s">
        <v>54</v>
      </c>
      <c r="J491" s="1" t="s">
        <v>6858</v>
      </c>
      <c r="K491" s="1" t="s">
        <v>8796</v>
      </c>
      <c r="L491" s="1"/>
      <c r="M491" s="21">
        <f t="shared" si="7"/>
        <v>1</v>
      </c>
    </row>
    <row r="492" spans="1:13" ht="20.100000000000001" customHeight="1" x14ac:dyDescent="0.15">
      <c r="A492" s="1" t="s">
        <v>8525</v>
      </c>
      <c r="B492" s="1" t="s">
        <v>8776</v>
      </c>
      <c r="C492" s="1" t="s">
        <v>8797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739</v>
      </c>
      <c r="I492" s="1" t="s">
        <v>54</v>
      </c>
      <c r="J492" s="1" t="s">
        <v>6858</v>
      </c>
      <c r="K492" s="1" t="s">
        <v>8798</v>
      </c>
      <c r="L492" s="1"/>
      <c r="M492" s="21">
        <f t="shared" si="7"/>
        <v>1</v>
      </c>
    </row>
    <row r="493" spans="1:13" ht="20.100000000000001" customHeight="1" x14ac:dyDescent="0.15">
      <c r="A493" s="1" t="s">
        <v>8525</v>
      </c>
      <c r="B493" s="1" t="s">
        <v>8776</v>
      </c>
      <c r="C493" s="1" t="s">
        <v>8799</v>
      </c>
      <c r="D493" s="1" t="s">
        <v>849</v>
      </c>
      <c r="E493" s="1" t="s">
        <v>51</v>
      </c>
      <c r="F493" s="1" t="s">
        <v>26832</v>
      </c>
      <c r="G493" s="1" t="s">
        <v>82</v>
      </c>
      <c r="H493" s="1" t="s">
        <v>446</v>
      </c>
      <c r="I493" s="1" t="s">
        <v>84</v>
      </c>
      <c r="J493" s="1" t="s">
        <v>96</v>
      </c>
      <c r="K493" s="1" t="s">
        <v>8800</v>
      </c>
      <c r="L493" s="1"/>
      <c r="M493" s="21">
        <f t="shared" si="7"/>
        <v>0</v>
      </c>
    </row>
    <row r="494" spans="1:13" ht="20.100000000000001" customHeight="1" x14ac:dyDescent="0.15">
      <c r="A494" s="1" t="s">
        <v>8525</v>
      </c>
      <c r="B494" s="1" t="s">
        <v>8801</v>
      </c>
      <c r="C494" s="1" t="s">
        <v>8802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739</v>
      </c>
      <c r="I494" s="1" t="s">
        <v>54</v>
      </c>
      <c r="J494" s="1" t="s">
        <v>6858</v>
      </c>
      <c r="K494" s="1" t="s">
        <v>8803</v>
      </c>
      <c r="L494" s="1"/>
      <c r="M494" s="21">
        <f t="shared" si="7"/>
        <v>1</v>
      </c>
    </row>
    <row r="495" spans="1:13" ht="20.100000000000001" customHeight="1" x14ac:dyDescent="0.15">
      <c r="A495" s="1" t="s">
        <v>8525</v>
      </c>
      <c r="B495" s="1" t="s">
        <v>8801</v>
      </c>
      <c r="C495" s="1" t="s">
        <v>8804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739</v>
      </c>
      <c r="I495" s="1" t="s">
        <v>54</v>
      </c>
      <c r="J495" s="1" t="s">
        <v>6858</v>
      </c>
      <c r="K495" s="1" t="s">
        <v>8805</v>
      </c>
      <c r="L495" s="1"/>
      <c r="M495" s="21">
        <f t="shared" si="7"/>
        <v>1</v>
      </c>
    </row>
    <row r="496" spans="1:13" ht="20.100000000000001" customHeight="1" x14ac:dyDescent="0.15">
      <c r="A496" s="1" t="s">
        <v>8525</v>
      </c>
      <c r="B496" s="1" t="s">
        <v>8801</v>
      </c>
      <c r="C496" s="1" t="s">
        <v>8806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739</v>
      </c>
      <c r="I496" s="1" t="s">
        <v>54</v>
      </c>
      <c r="J496" s="1" t="s">
        <v>6858</v>
      </c>
      <c r="K496" s="1" t="s">
        <v>8807</v>
      </c>
      <c r="L496" s="1"/>
      <c r="M496" s="21">
        <f t="shared" si="7"/>
        <v>1</v>
      </c>
    </row>
    <row r="497" spans="1:13" ht="20.100000000000001" customHeight="1" x14ac:dyDescent="0.15">
      <c r="A497" s="1" t="s">
        <v>8525</v>
      </c>
      <c r="B497" s="1" t="s">
        <v>8801</v>
      </c>
      <c r="C497" s="1" t="s">
        <v>8808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739</v>
      </c>
      <c r="I497" s="1" t="s">
        <v>54</v>
      </c>
      <c r="J497" s="1" t="s">
        <v>6858</v>
      </c>
      <c r="K497" s="1" t="s">
        <v>8809</v>
      </c>
      <c r="L497" s="1"/>
      <c r="M497" s="21">
        <f t="shared" si="7"/>
        <v>1</v>
      </c>
    </row>
    <row r="498" spans="1:13" ht="20.100000000000001" customHeight="1" x14ac:dyDescent="0.15">
      <c r="A498" s="1" t="s">
        <v>8525</v>
      </c>
      <c r="B498" s="1" t="s">
        <v>8801</v>
      </c>
      <c r="C498" s="1" t="s">
        <v>8810</v>
      </c>
      <c r="D498" s="1" t="s">
        <v>50</v>
      </c>
      <c r="E498" s="1" t="s">
        <v>51</v>
      </c>
      <c r="F498" s="1" t="s">
        <v>51</v>
      </c>
      <c r="G498" s="1" t="s">
        <v>52</v>
      </c>
      <c r="H498" s="1" t="s">
        <v>739</v>
      </c>
      <c r="I498" s="1" t="s">
        <v>54</v>
      </c>
      <c r="J498" s="1" t="s">
        <v>6858</v>
      </c>
      <c r="K498" s="1" t="s">
        <v>8811</v>
      </c>
      <c r="L498" s="1"/>
      <c r="M498" s="21">
        <f t="shared" si="7"/>
        <v>1</v>
      </c>
    </row>
    <row r="499" spans="1:13" ht="20.100000000000001" customHeight="1" x14ac:dyDescent="0.15">
      <c r="A499" s="1" t="s">
        <v>8525</v>
      </c>
      <c r="B499" s="1" t="s">
        <v>8801</v>
      </c>
      <c r="C499" s="1" t="s">
        <v>8812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739</v>
      </c>
      <c r="I499" s="1" t="s">
        <v>54</v>
      </c>
      <c r="J499" s="1" t="s">
        <v>6858</v>
      </c>
      <c r="K499" s="1" t="s">
        <v>8813</v>
      </c>
      <c r="L499" s="1"/>
      <c r="M499" s="21">
        <f t="shared" si="7"/>
        <v>1</v>
      </c>
    </row>
    <row r="500" spans="1:13" ht="20.100000000000001" customHeight="1" x14ac:dyDescent="0.15">
      <c r="A500" s="1" t="s">
        <v>8525</v>
      </c>
      <c r="B500" s="1" t="s">
        <v>8801</v>
      </c>
      <c r="C500" s="1" t="s">
        <v>8814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739</v>
      </c>
      <c r="I500" s="1" t="s">
        <v>54</v>
      </c>
      <c r="J500" s="1" t="s">
        <v>6858</v>
      </c>
      <c r="K500" s="1" t="s">
        <v>8815</v>
      </c>
      <c r="L500" s="1"/>
      <c r="M500" s="21">
        <f t="shared" si="7"/>
        <v>1</v>
      </c>
    </row>
    <row r="501" spans="1:13" ht="20.100000000000001" customHeight="1" x14ac:dyDescent="0.15">
      <c r="A501" s="1" t="s">
        <v>8525</v>
      </c>
      <c r="B501" s="1" t="s">
        <v>8801</v>
      </c>
      <c r="C501" s="1" t="s">
        <v>8816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739</v>
      </c>
      <c r="I501" s="1" t="s">
        <v>54</v>
      </c>
      <c r="J501" s="1" t="s">
        <v>6858</v>
      </c>
      <c r="K501" s="1" t="s">
        <v>8817</v>
      </c>
      <c r="L501" s="1"/>
      <c r="M501" s="21">
        <f t="shared" si="7"/>
        <v>1</v>
      </c>
    </row>
    <row r="502" spans="1:13" ht="20.100000000000001" customHeight="1" x14ac:dyDescent="0.15">
      <c r="A502" s="1" t="s">
        <v>8525</v>
      </c>
      <c r="B502" s="1" t="s">
        <v>8801</v>
      </c>
      <c r="C502" s="1" t="s">
        <v>8818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739</v>
      </c>
      <c r="I502" s="1" t="s">
        <v>54</v>
      </c>
      <c r="J502" s="1" t="s">
        <v>6858</v>
      </c>
      <c r="K502" s="1" t="s">
        <v>8819</v>
      </c>
      <c r="L502" s="1"/>
      <c r="M502" s="21">
        <f t="shared" si="7"/>
        <v>1</v>
      </c>
    </row>
    <row r="503" spans="1:13" ht="20.100000000000001" customHeight="1" x14ac:dyDescent="0.15">
      <c r="A503" s="1" t="s">
        <v>8525</v>
      </c>
      <c r="B503" s="1" t="s">
        <v>8801</v>
      </c>
      <c r="C503" s="1" t="s">
        <v>8820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739</v>
      </c>
      <c r="I503" s="1" t="s">
        <v>54</v>
      </c>
      <c r="J503" s="1" t="s">
        <v>6858</v>
      </c>
      <c r="K503" s="1" t="s">
        <v>8821</v>
      </c>
      <c r="L503" s="1"/>
      <c r="M503" s="21">
        <f t="shared" ref="M503:M542" si="8">IF(F503="○",1,0)</f>
        <v>1</v>
      </c>
    </row>
    <row r="504" spans="1:13" ht="20.100000000000001" customHeight="1" x14ac:dyDescent="0.15">
      <c r="A504" s="1" t="s">
        <v>8525</v>
      </c>
      <c r="B504" s="1" t="s">
        <v>8822</v>
      </c>
      <c r="C504" s="1" t="s">
        <v>8823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739</v>
      </c>
      <c r="I504" s="1" t="s">
        <v>54</v>
      </c>
      <c r="J504" s="1" t="s">
        <v>6858</v>
      </c>
      <c r="K504" s="1" t="s">
        <v>8824</v>
      </c>
      <c r="L504" s="1"/>
      <c r="M504" s="21">
        <f t="shared" si="8"/>
        <v>1</v>
      </c>
    </row>
    <row r="505" spans="1:13" ht="20.100000000000001" customHeight="1" x14ac:dyDescent="0.15">
      <c r="A505" s="1" t="s">
        <v>8525</v>
      </c>
      <c r="B505" s="1" t="s">
        <v>8822</v>
      </c>
      <c r="C505" s="1" t="s">
        <v>8825</v>
      </c>
      <c r="D505" s="1" t="s">
        <v>50</v>
      </c>
      <c r="E505" s="1" t="s">
        <v>51</v>
      </c>
      <c r="F505" s="1" t="s">
        <v>51</v>
      </c>
      <c r="G505" s="1" t="s">
        <v>52</v>
      </c>
      <c r="H505" s="1" t="s">
        <v>739</v>
      </c>
      <c r="I505" s="1" t="s">
        <v>54</v>
      </c>
      <c r="J505" s="1" t="s">
        <v>6858</v>
      </c>
      <c r="K505" s="1" t="s">
        <v>8826</v>
      </c>
      <c r="L505" s="1"/>
      <c r="M505" s="21">
        <f t="shared" si="8"/>
        <v>1</v>
      </c>
    </row>
    <row r="506" spans="1:13" ht="20.100000000000001" customHeight="1" x14ac:dyDescent="0.15">
      <c r="A506" s="1" t="s">
        <v>8525</v>
      </c>
      <c r="B506" s="1" t="s">
        <v>8822</v>
      </c>
      <c r="C506" s="1" t="s">
        <v>8827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739</v>
      </c>
      <c r="I506" s="1" t="s">
        <v>54</v>
      </c>
      <c r="J506" s="1" t="s">
        <v>6858</v>
      </c>
      <c r="K506" s="1" t="s">
        <v>8828</v>
      </c>
      <c r="L506" s="1"/>
      <c r="M506" s="21">
        <f t="shared" si="8"/>
        <v>1</v>
      </c>
    </row>
    <row r="507" spans="1:13" ht="20.100000000000001" customHeight="1" x14ac:dyDescent="0.15">
      <c r="A507" s="1" t="s">
        <v>8525</v>
      </c>
      <c r="B507" s="1" t="s">
        <v>8822</v>
      </c>
      <c r="C507" s="1" t="s">
        <v>8829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739</v>
      </c>
      <c r="I507" s="1" t="s">
        <v>54</v>
      </c>
      <c r="J507" s="1" t="s">
        <v>6858</v>
      </c>
      <c r="K507" s="1" t="s">
        <v>8830</v>
      </c>
      <c r="L507" s="1"/>
      <c r="M507" s="21">
        <f t="shared" si="8"/>
        <v>1</v>
      </c>
    </row>
    <row r="508" spans="1:13" ht="20.100000000000001" customHeight="1" x14ac:dyDescent="0.15">
      <c r="A508" s="1" t="s">
        <v>8525</v>
      </c>
      <c r="B508" s="1" t="s">
        <v>8822</v>
      </c>
      <c r="C508" s="1" t="s">
        <v>8831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54</v>
      </c>
      <c r="J508" s="1" t="s">
        <v>6858</v>
      </c>
      <c r="K508" s="1" t="s">
        <v>8832</v>
      </c>
      <c r="L508" s="1"/>
      <c r="M508" s="21">
        <f t="shared" si="8"/>
        <v>1</v>
      </c>
    </row>
    <row r="509" spans="1:13" ht="20.100000000000001" customHeight="1" x14ac:dyDescent="0.15">
      <c r="A509" s="1" t="s">
        <v>8525</v>
      </c>
      <c r="B509" s="1" t="s">
        <v>8822</v>
      </c>
      <c r="C509" s="1" t="s">
        <v>8833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54</v>
      </c>
      <c r="J509" s="1" t="s">
        <v>6858</v>
      </c>
      <c r="K509" s="1" t="s">
        <v>8834</v>
      </c>
      <c r="L509" s="1"/>
      <c r="M509" s="21">
        <f t="shared" si="8"/>
        <v>1</v>
      </c>
    </row>
    <row r="510" spans="1:13" ht="20.100000000000001" customHeight="1" x14ac:dyDescent="0.15">
      <c r="A510" s="1" t="s">
        <v>8525</v>
      </c>
      <c r="B510" s="1" t="s">
        <v>8822</v>
      </c>
      <c r="C510" s="1" t="s">
        <v>8835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54</v>
      </c>
      <c r="J510" s="1" t="s">
        <v>6858</v>
      </c>
      <c r="K510" s="1" t="s">
        <v>8836</v>
      </c>
      <c r="L510" s="1"/>
      <c r="M510" s="21">
        <f t="shared" si="8"/>
        <v>1</v>
      </c>
    </row>
    <row r="511" spans="1:13" ht="20.100000000000001" customHeight="1" x14ac:dyDescent="0.15">
      <c r="A511" s="1" t="s">
        <v>8525</v>
      </c>
      <c r="B511" s="1" t="s">
        <v>8822</v>
      </c>
      <c r="C511" s="1" t="s">
        <v>8837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54</v>
      </c>
      <c r="J511" s="1" t="s">
        <v>6858</v>
      </c>
      <c r="K511" s="1" t="s">
        <v>8838</v>
      </c>
      <c r="L511" s="1"/>
      <c r="M511" s="21">
        <f t="shared" si="8"/>
        <v>1</v>
      </c>
    </row>
    <row r="512" spans="1:13" ht="20.100000000000001" customHeight="1" x14ac:dyDescent="0.15">
      <c r="A512" s="1" t="s">
        <v>8525</v>
      </c>
      <c r="B512" s="1" t="s">
        <v>8822</v>
      </c>
      <c r="C512" s="1" t="s">
        <v>8839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739</v>
      </c>
      <c r="I512" s="1" t="s">
        <v>54</v>
      </c>
      <c r="J512" s="1" t="s">
        <v>6858</v>
      </c>
      <c r="K512" s="1" t="s">
        <v>8840</v>
      </c>
      <c r="L512" s="1"/>
      <c r="M512" s="21">
        <f t="shared" si="8"/>
        <v>1</v>
      </c>
    </row>
    <row r="513" spans="1:13" ht="20.100000000000001" customHeight="1" x14ac:dyDescent="0.15">
      <c r="A513" s="1" t="s">
        <v>8525</v>
      </c>
      <c r="B513" s="1" t="s">
        <v>8822</v>
      </c>
      <c r="C513" s="1" t="s">
        <v>8841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739</v>
      </c>
      <c r="I513" s="1" t="s">
        <v>54</v>
      </c>
      <c r="J513" s="1" t="s">
        <v>6858</v>
      </c>
      <c r="K513" s="1" t="s">
        <v>8842</v>
      </c>
      <c r="L513" s="1"/>
      <c r="M513" s="21">
        <f t="shared" si="8"/>
        <v>1</v>
      </c>
    </row>
    <row r="514" spans="1:13" ht="20.100000000000001" customHeight="1" x14ac:dyDescent="0.15">
      <c r="A514" s="1" t="s">
        <v>8525</v>
      </c>
      <c r="B514" s="1" t="s">
        <v>8822</v>
      </c>
      <c r="C514" s="1" t="s">
        <v>8843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54</v>
      </c>
      <c r="J514" s="1" t="s">
        <v>6858</v>
      </c>
      <c r="K514" s="1" t="s">
        <v>8844</v>
      </c>
      <c r="L514" s="1"/>
      <c r="M514" s="21">
        <f t="shared" si="8"/>
        <v>1</v>
      </c>
    </row>
    <row r="515" spans="1:13" ht="20.100000000000001" customHeight="1" x14ac:dyDescent="0.15">
      <c r="A515" s="1" t="s">
        <v>8525</v>
      </c>
      <c r="B515" s="1" t="s">
        <v>8822</v>
      </c>
      <c r="C515" s="1" t="s">
        <v>8845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54</v>
      </c>
      <c r="J515" s="1" t="s">
        <v>6858</v>
      </c>
      <c r="K515" s="1" t="s">
        <v>8846</v>
      </c>
      <c r="L515" s="1"/>
      <c r="M515" s="21">
        <f t="shared" si="8"/>
        <v>1</v>
      </c>
    </row>
    <row r="516" spans="1:13" ht="20.100000000000001" customHeight="1" x14ac:dyDescent="0.15">
      <c r="A516" s="1" t="s">
        <v>8525</v>
      </c>
      <c r="B516" s="1" t="s">
        <v>8822</v>
      </c>
      <c r="C516" s="1" t="s">
        <v>8847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739</v>
      </c>
      <c r="I516" s="1" t="s">
        <v>54</v>
      </c>
      <c r="J516" s="1" t="s">
        <v>6858</v>
      </c>
      <c r="K516" s="1" t="s">
        <v>8848</v>
      </c>
      <c r="L516" s="1"/>
      <c r="M516" s="21">
        <f t="shared" si="8"/>
        <v>1</v>
      </c>
    </row>
    <row r="517" spans="1:13" ht="20.100000000000001" customHeight="1" x14ac:dyDescent="0.15">
      <c r="A517" s="1" t="s">
        <v>8525</v>
      </c>
      <c r="B517" s="1" t="s">
        <v>8822</v>
      </c>
      <c r="C517" s="1" t="s">
        <v>8849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739</v>
      </c>
      <c r="I517" s="1" t="s">
        <v>54</v>
      </c>
      <c r="J517" s="1" t="s">
        <v>6858</v>
      </c>
      <c r="K517" s="1" t="s">
        <v>8850</v>
      </c>
      <c r="L517" s="1"/>
      <c r="M517" s="21">
        <f t="shared" si="8"/>
        <v>1</v>
      </c>
    </row>
    <row r="518" spans="1:13" ht="20.100000000000001" customHeight="1" x14ac:dyDescent="0.15">
      <c r="A518" s="1" t="s">
        <v>8525</v>
      </c>
      <c r="B518" s="1" t="s">
        <v>8822</v>
      </c>
      <c r="C518" s="1" t="s">
        <v>8851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54</v>
      </c>
      <c r="J518" s="1" t="s">
        <v>6858</v>
      </c>
      <c r="K518" s="1" t="s">
        <v>8852</v>
      </c>
      <c r="L518" s="1"/>
      <c r="M518" s="21">
        <f t="shared" si="8"/>
        <v>1</v>
      </c>
    </row>
    <row r="519" spans="1:13" ht="20.100000000000001" customHeight="1" x14ac:dyDescent="0.15">
      <c r="A519" s="1" t="s">
        <v>8525</v>
      </c>
      <c r="B519" s="1" t="s">
        <v>8822</v>
      </c>
      <c r="C519" s="1" t="s">
        <v>8853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54</v>
      </c>
      <c r="J519" s="1" t="s">
        <v>6858</v>
      </c>
      <c r="K519" s="1" t="s">
        <v>8854</v>
      </c>
      <c r="L519" s="1"/>
      <c r="M519" s="21">
        <f t="shared" si="8"/>
        <v>1</v>
      </c>
    </row>
    <row r="520" spans="1:13" ht="20.100000000000001" customHeight="1" x14ac:dyDescent="0.15">
      <c r="A520" s="1" t="s">
        <v>8525</v>
      </c>
      <c r="B520" s="1" t="s">
        <v>8822</v>
      </c>
      <c r="C520" s="1" t="s">
        <v>8855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54</v>
      </c>
      <c r="J520" s="1" t="s">
        <v>6858</v>
      </c>
      <c r="K520" s="1" t="s">
        <v>8856</v>
      </c>
      <c r="L520" s="1"/>
      <c r="M520" s="21">
        <f t="shared" si="8"/>
        <v>1</v>
      </c>
    </row>
    <row r="521" spans="1:13" ht="20.100000000000001" customHeight="1" x14ac:dyDescent="0.15">
      <c r="A521" s="1" t="s">
        <v>8525</v>
      </c>
      <c r="B521" s="1" t="s">
        <v>8857</v>
      </c>
      <c r="C521" s="1" t="s">
        <v>8858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54</v>
      </c>
      <c r="J521" s="1" t="s">
        <v>6858</v>
      </c>
      <c r="K521" s="1" t="s">
        <v>8859</v>
      </c>
      <c r="L521" s="1"/>
      <c r="M521" s="21">
        <f t="shared" si="8"/>
        <v>1</v>
      </c>
    </row>
    <row r="522" spans="1:13" ht="20.100000000000001" customHeight="1" x14ac:dyDescent="0.15">
      <c r="A522" s="1" t="s">
        <v>8525</v>
      </c>
      <c r="B522" s="1" t="s">
        <v>8857</v>
      </c>
      <c r="C522" s="1" t="s">
        <v>8860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54</v>
      </c>
      <c r="J522" s="1" t="s">
        <v>6858</v>
      </c>
      <c r="K522" s="1" t="s">
        <v>8861</v>
      </c>
      <c r="L522" s="1"/>
      <c r="M522" s="21">
        <f t="shared" si="8"/>
        <v>1</v>
      </c>
    </row>
    <row r="523" spans="1:13" ht="20.100000000000001" customHeight="1" x14ac:dyDescent="0.15">
      <c r="A523" s="1" t="s">
        <v>8525</v>
      </c>
      <c r="B523" s="1" t="s">
        <v>8857</v>
      </c>
      <c r="C523" s="1" t="s">
        <v>8862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54</v>
      </c>
      <c r="J523" s="1" t="s">
        <v>6858</v>
      </c>
      <c r="K523" s="1" t="s">
        <v>8863</v>
      </c>
      <c r="L523" s="1"/>
      <c r="M523" s="21">
        <f t="shared" si="8"/>
        <v>1</v>
      </c>
    </row>
    <row r="524" spans="1:13" ht="20.100000000000001" customHeight="1" x14ac:dyDescent="0.15">
      <c r="A524" s="1" t="s">
        <v>8525</v>
      </c>
      <c r="B524" s="1" t="s">
        <v>8857</v>
      </c>
      <c r="C524" s="1" t="s">
        <v>8864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54</v>
      </c>
      <c r="J524" s="1" t="s">
        <v>6858</v>
      </c>
      <c r="K524" s="1" t="s">
        <v>8865</v>
      </c>
      <c r="L524" s="1"/>
      <c r="M524" s="21">
        <f t="shared" si="8"/>
        <v>1</v>
      </c>
    </row>
    <row r="525" spans="1:13" ht="20.100000000000001" customHeight="1" x14ac:dyDescent="0.15">
      <c r="A525" s="1" t="s">
        <v>8525</v>
      </c>
      <c r="B525" s="1" t="s">
        <v>8857</v>
      </c>
      <c r="C525" s="1" t="s">
        <v>8866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54</v>
      </c>
      <c r="J525" s="1" t="s">
        <v>6858</v>
      </c>
      <c r="K525" s="1" t="s">
        <v>8867</v>
      </c>
      <c r="L525" s="1"/>
      <c r="M525" s="21">
        <f t="shared" si="8"/>
        <v>1</v>
      </c>
    </row>
    <row r="526" spans="1:13" ht="20.100000000000001" customHeight="1" x14ac:dyDescent="0.15">
      <c r="A526" s="1" t="s">
        <v>8525</v>
      </c>
      <c r="B526" s="1" t="s">
        <v>8857</v>
      </c>
      <c r="C526" s="1" t="s">
        <v>8868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54</v>
      </c>
      <c r="J526" s="1" t="s">
        <v>6858</v>
      </c>
      <c r="K526" s="1" t="s">
        <v>8869</v>
      </c>
      <c r="L526" s="1"/>
      <c r="M526" s="21">
        <f t="shared" si="8"/>
        <v>1</v>
      </c>
    </row>
    <row r="527" spans="1:13" ht="20.100000000000001" customHeight="1" x14ac:dyDescent="0.15">
      <c r="A527" s="1" t="s">
        <v>8525</v>
      </c>
      <c r="B527" s="1" t="s">
        <v>8857</v>
      </c>
      <c r="C527" s="1" t="s">
        <v>8870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739</v>
      </c>
      <c r="I527" s="1" t="s">
        <v>54</v>
      </c>
      <c r="J527" s="1" t="s">
        <v>6858</v>
      </c>
      <c r="K527" s="1" t="s">
        <v>8871</v>
      </c>
      <c r="L527" s="1"/>
      <c r="M527" s="21">
        <f t="shared" si="8"/>
        <v>1</v>
      </c>
    </row>
    <row r="528" spans="1:13" ht="20.100000000000001" customHeight="1" x14ac:dyDescent="0.15">
      <c r="A528" s="1" t="s">
        <v>8525</v>
      </c>
      <c r="B528" s="1" t="s">
        <v>8857</v>
      </c>
      <c r="C528" s="1" t="s">
        <v>8872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739</v>
      </c>
      <c r="I528" s="1" t="s">
        <v>54</v>
      </c>
      <c r="J528" s="1" t="s">
        <v>6858</v>
      </c>
      <c r="K528" s="1" t="s">
        <v>8873</v>
      </c>
      <c r="L528" s="1"/>
      <c r="M528" s="21">
        <f t="shared" si="8"/>
        <v>1</v>
      </c>
    </row>
    <row r="529" spans="1:13" ht="20.100000000000001" customHeight="1" x14ac:dyDescent="0.15">
      <c r="A529" s="1" t="s">
        <v>8525</v>
      </c>
      <c r="B529" s="1" t="s">
        <v>8857</v>
      </c>
      <c r="C529" s="1" t="s">
        <v>8874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739</v>
      </c>
      <c r="I529" s="1" t="s">
        <v>54</v>
      </c>
      <c r="J529" s="1" t="s">
        <v>6858</v>
      </c>
      <c r="K529" s="1" t="s">
        <v>8875</v>
      </c>
      <c r="L529" s="1"/>
      <c r="M529" s="21">
        <f t="shared" si="8"/>
        <v>1</v>
      </c>
    </row>
    <row r="530" spans="1:13" ht="20.100000000000001" customHeight="1" x14ac:dyDescent="0.15">
      <c r="A530" s="1" t="s">
        <v>8525</v>
      </c>
      <c r="B530" s="1" t="s">
        <v>8857</v>
      </c>
      <c r="C530" s="1" t="s">
        <v>8876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739</v>
      </c>
      <c r="I530" s="1" t="s">
        <v>54</v>
      </c>
      <c r="J530" s="1" t="s">
        <v>6858</v>
      </c>
      <c r="K530" s="1" t="s">
        <v>8877</v>
      </c>
      <c r="L530" s="1"/>
      <c r="M530" s="21">
        <f t="shared" si="8"/>
        <v>1</v>
      </c>
    </row>
    <row r="531" spans="1:13" ht="20.100000000000001" customHeight="1" x14ac:dyDescent="0.15">
      <c r="A531" s="1" t="s">
        <v>8525</v>
      </c>
      <c r="B531" s="1" t="s">
        <v>8857</v>
      </c>
      <c r="C531" s="1" t="s">
        <v>8878</v>
      </c>
      <c r="D531" s="1" t="s">
        <v>50</v>
      </c>
      <c r="E531" s="1" t="s">
        <v>51</v>
      </c>
      <c r="F531" s="1" t="s">
        <v>51</v>
      </c>
      <c r="G531" s="1" t="s">
        <v>52</v>
      </c>
      <c r="H531" s="1" t="s">
        <v>739</v>
      </c>
      <c r="I531" s="1" t="s">
        <v>54</v>
      </c>
      <c r="J531" s="1" t="s">
        <v>6858</v>
      </c>
      <c r="K531" s="1" t="s">
        <v>8879</v>
      </c>
      <c r="L531" s="1"/>
      <c r="M531" s="21">
        <f t="shared" si="8"/>
        <v>1</v>
      </c>
    </row>
    <row r="532" spans="1:13" ht="20.100000000000001" customHeight="1" x14ac:dyDescent="0.15">
      <c r="A532" s="1" t="s">
        <v>8525</v>
      </c>
      <c r="B532" s="1" t="s">
        <v>8857</v>
      </c>
      <c r="C532" s="1" t="s">
        <v>8880</v>
      </c>
      <c r="D532" s="1" t="s">
        <v>50</v>
      </c>
      <c r="E532" s="1" t="s">
        <v>51</v>
      </c>
      <c r="F532" s="1" t="s">
        <v>51</v>
      </c>
      <c r="G532" s="1" t="s">
        <v>52</v>
      </c>
      <c r="H532" s="1" t="s">
        <v>739</v>
      </c>
      <c r="I532" s="1" t="s">
        <v>54</v>
      </c>
      <c r="J532" s="1" t="s">
        <v>6858</v>
      </c>
      <c r="K532" s="1" t="s">
        <v>8881</v>
      </c>
      <c r="L532" s="1"/>
      <c r="M532" s="21">
        <f t="shared" si="8"/>
        <v>1</v>
      </c>
    </row>
    <row r="533" spans="1:13" ht="20.100000000000001" customHeight="1" x14ac:dyDescent="0.15">
      <c r="A533" s="1" t="s">
        <v>8525</v>
      </c>
      <c r="B533" s="1" t="s">
        <v>8857</v>
      </c>
      <c r="C533" s="1" t="s">
        <v>8882</v>
      </c>
      <c r="D533" s="1" t="s">
        <v>50</v>
      </c>
      <c r="E533" s="1" t="s">
        <v>51</v>
      </c>
      <c r="F533" s="1" t="s">
        <v>51</v>
      </c>
      <c r="G533" s="1" t="s">
        <v>52</v>
      </c>
      <c r="H533" s="1" t="s">
        <v>739</v>
      </c>
      <c r="I533" s="1" t="s">
        <v>54</v>
      </c>
      <c r="J533" s="1" t="s">
        <v>6858</v>
      </c>
      <c r="K533" s="1" t="s">
        <v>8883</v>
      </c>
      <c r="L533" s="1"/>
      <c r="M533" s="21">
        <f t="shared" si="8"/>
        <v>1</v>
      </c>
    </row>
    <row r="534" spans="1:13" ht="20.100000000000001" customHeight="1" x14ac:dyDescent="0.15">
      <c r="A534" s="1" t="s">
        <v>8525</v>
      </c>
      <c r="B534" s="1" t="s">
        <v>8857</v>
      </c>
      <c r="C534" s="1" t="s">
        <v>8884</v>
      </c>
      <c r="D534" s="1" t="s">
        <v>50</v>
      </c>
      <c r="E534" s="1" t="s">
        <v>51</v>
      </c>
      <c r="F534" s="1" t="s">
        <v>51</v>
      </c>
      <c r="G534" s="1" t="s">
        <v>52</v>
      </c>
      <c r="H534" s="1" t="s">
        <v>739</v>
      </c>
      <c r="I534" s="1" t="s">
        <v>54</v>
      </c>
      <c r="J534" s="1" t="s">
        <v>6858</v>
      </c>
      <c r="K534" s="1" t="s">
        <v>8885</v>
      </c>
      <c r="L534" s="1"/>
      <c r="M534" s="21">
        <f t="shared" si="8"/>
        <v>1</v>
      </c>
    </row>
    <row r="535" spans="1:13" ht="20.100000000000001" customHeight="1" x14ac:dyDescent="0.15">
      <c r="A535" s="1" t="s">
        <v>8525</v>
      </c>
      <c r="B535" s="1" t="s">
        <v>8857</v>
      </c>
      <c r="C535" s="1" t="s">
        <v>8886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739</v>
      </c>
      <c r="I535" s="1" t="s">
        <v>54</v>
      </c>
      <c r="J535" s="1" t="s">
        <v>6858</v>
      </c>
      <c r="K535" s="1" t="s">
        <v>8887</v>
      </c>
      <c r="L535" s="1"/>
      <c r="M535" s="21">
        <f t="shared" si="8"/>
        <v>1</v>
      </c>
    </row>
    <row r="536" spans="1:13" ht="20.100000000000001" customHeight="1" x14ac:dyDescent="0.15">
      <c r="A536" s="1" t="s">
        <v>8525</v>
      </c>
      <c r="B536" s="1" t="s">
        <v>8857</v>
      </c>
      <c r="C536" s="1" t="s">
        <v>8888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739</v>
      </c>
      <c r="I536" s="1" t="s">
        <v>54</v>
      </c>
      <c r="J536" s="1" t="s">
        <v>6858</v>
      </c>
      <c r="K536" s="1" t="s">
        <v>8889</v>
      </c>
      <c r="L536" s="1"/>
      <c r="M536" s="21">
        <f t="shared" si="8"/>
        <v>1</v>
      </c>
    </row>
    <row r="537" spans="1:13" ht="20.100000000000001" customHeight="1" x14ac:dyDescent="0.15">
      <c r="A537" s="1" t="s">
        <v>8525</v>
      </c>
      <c r="B537" s="1" t="s">
        <v>8857</v>
      </c>
      <c r="C537" s="1" t="s">
        <v>8890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739</v>
      </c>
      <c r="I537" s="1" t="s">
        <v>54</v>
      </c>
      <c r="J537" s="1" t="s">
        <v>6858</v>
      </c>
      <c r="K537" s="1" t="s">
        <v>8891</v>
      </c>
      <c r="L537" s="1"/>
      <c r="M537" s="21">
        <f t="shared" si="8"/>
        <v>1</v>
      </c>
    </row>
    <row r="538" spans="1:13" ht="20.100000000000001" customHeight="1" x14ac:dyDescent="0.15">
      <c r="A538" s="1" t="s">
        <v>8525</v>
      </c>
      <c r="B538" s="1" t="s">
        <v>8857</v>
      </c>
      <c r="C538" s="1" t="s">
        <v>8892</v>
      </c>
      <c r="D538" s="1" t="s">
        <v>50</v>
      </c>
      <c r="E538" s="1" t="s">
        <v>51</v>
      </c>
      <c r="F538" s="1" t="s">
        <v>51</v>
      </c>
      <c r="G538" s="1" t="s">
        <v>52</v>
      </c>
      <c r="H538" s="1" t="s">
        <v>739</v>
      </c>
      <c r="I538" s="1" t="s">
        <v>54</v>
      </c>
      <c r="J538" s="1" t="s">
        <v>6858</v>
      </c>
      <c r="K538" s="1" t="s">
        <v>8893</v>
      </c>
      <c r="L538" s="1"/>
      <c r="M538" s="21">
        <f t="shared" si="8"/>
        <v>1</v>
      </c>
    </row>
    <row r="539" spans="1:13" ht="20.100000000000001" customHeight="1" x14ac:dyDescent="0.15">
      <c r="A539" s="1" t="s">
        <v>8525</v>
      </c>
      <c r="B539" s="1" t="s">
        <v>8857</v>
      </c>
      <c r="C539" s="1" t="s">
        <v>8894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739</v>
      </c>
      <c r="I539" s="1" t="s">
        <v>54</v>
      </c>
      <c r="J539" s="1" t="s">
        <v>6858</v>
      </c>
      <c r="K539" s="1" t="s">
        <v>8895</v>
      </c>
      <c r="L539" s="1"/>
      <c r="M539" s="21">
        <f t="shared" si="8"/>
        <v>1</v>
      </c>
    </row>
    <row r="540" spans="1:13" ht="20.100000000000001" customHeight="1" x14ac:dyDescent="0.15">
      <c r="A540" s="1" t="s">
        <v>8525</v>
      </c>
      <c r="B540" s="1" t="s">
        <v>8857</v>
      </c>
      <c r="C540" s="1" t="s">
        <v>8896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739</v>
      </c>
      <c r="I540" s="1" t="s">
        <v>54</v>
      </c>
      <c r="J540" s="1" t="s">
        <v>6858</v>
      </c>
      <c r="K540" s="1" t="s">
        <v>8897</v>
      </c>
      <c r="L540" s="1"/>
      <c r="M540" s="21">
        <f t="shared" si="8"/>
        <v>1</v>
      </c>
    </row>
    <row r="541" spans="1:13" ht="20.100000000000001" customHeight="1" x14ac:dyDescent="0.15">
      <c r="A541" s="1" t="s">
        <v>8525</v>
      </c>
      <c r="B541" s="1" t="s">
        <v>8857</v>
      </c>
      <c r="C541" s="1" t="s">
        <v>8898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739</v>
      </c>
      <c r="I541" s="1" t="s">
        <v>54</v>
      </c>
      <c r="J541" s="1" t="s">
        <v>6858</v>
      </c>
      <c r="K541" s="1" t="s">
        <v>8899</v>
      </c>
      <c r="L541" s="1"/>
      <c r="M541" s="21">
        <f t="shared" si="8"/>
        <v>1</v>
      </c>
    </row>
    <row r="542" spans="1:13" ht="20.100000000000001" customHeight="1" x14ac:dyDescent="0.15">
      <c r="A542" s="1" t="s">
        <v>8525</v>
      </c>
      <c r="B542" s="1" t="s">
        <v>8857</v>
      </c>
      <c r="C542" s="1" t="s">
        <v>8900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739</v>
      </c>
      <c r="I542" s="1" t="s">
        <v>54</v>
      </c>
      <c r="J542" s="1" t="s">
        <v>6858</v>
      </c>
      <c r="K542" s="1" t="s">
        <v>8901</v>
      </c>
      <c r="L542" s="1"/>
      <c r="M542" s="21">
        <f t="shared" si="8"/>
        <v>1</v>
      </c>
    </row>
    <row r="543" spans="1:13" ht="20.100000000000001" customHeight="1" x14ac:dyDescent="0.15">
      <c r="A543" s="1" t="s">
        <v>8525</v>
      </c>
      <c r="B543" s="1" t="s">
        <v>8857</v>
      </c>
      <c r="C543" s="1" t="s">
        <v>8902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739</v>
      </c>
      <c r="I543" s="1" t="s">
        <v>54</v>
      </c>
      <c r="J543" s="1" t="s">
        <v>6858</v>
      </c>
      <c r="K543" s="1" t="s">
        <v>8903</v>
      </c>
      <c r="L543" s="1"/>
      <c r="M543" s="21">
        <f t="shared" ref="M543:M607" si="9">IF(F543="○",1,0)</f>
        <v>1</v>
      </c>
    </row>
    <row r="544" spans="1:13" ht="20.100000000000001" customHeight="1" x14ac:dyDescent="0.15">
      <c r="A544" s="1" t="s">
        <v>8525</v>
      </c>
      <c r="B544" s="1" t="s">
        <v>8857</v>
      </c>
      <c r="C544" s="1" t="s">
        <v>8904</v>
      </c>
      <c r="D544" s="1" t="s">
        <v>78</v>
      </c>
      <c r="E544" s="1" t="s">
        <v>51</v>
      </c>
      <c r="F544" s="1" t="s">
        <v>81</v>
      </c>
      <c r="G544" s="1" t="s">
        <v>82</v>
      </c>
      <c r="H544" s="1" t="s">
        <v>1151</v>
      </c>
      <c r="I544" s="1" t="s">
        <v>447</v>
      </c>
      <c r="J544" s="1" t="s">
        <v>4704</v>
      </c>
      <c r="K544" s="1" t="s">
        <v>8905</v>
      </c>
      <c r="L544" s="1"/>
      <c r="M544" s="21">
        <f t="shared" si="9"/>
        <v>0</v>
      </c>
    </row>
    <row r="545" spans="1:13" ht="20.100000000000001" customHeight="1" x14ac:dyDescent="0.15">
      <c r="A545" s="1" t="s">
        <v>8525</v>
      </c>
      <c r="B545" s="1" t="s">
        <v>8857</v>
      </c>
      <c r="C545" s="1" t="s">
        <v>8906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739</v>
      </c>
      <c r="I545" s="1" t="s">
        <v>54</v>
      </c>
      <c r="J545" s="1" t="s">
        <v>6858</v>
      </c>
      <c r="K545" s="1" t="s">
        <v>8907</v>
      </c>
      <c r="L545" s="1"/>
      <c r="M545" s="21">
        <f t="shared" si="9"/>
        <v>1</v>
      </c>
    </row>
    <row r="546" spans="1:13" ht="20.100000000000001" customHeight="1" x14ac:dyDescent="0.15">
      <c r="A546" s="1" t="s">
        <v>8525</v>
      </c>
      <c r="B546" s="1" t="s">
        <v>8857</v>
      </c>
      <c r="C546" s="1" t="s">
        <v>8908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739</v>
      </c>
      <c r="I546" s="1" t="s">
        <v>54</v>
      </c>
      <c r="J546" s="1" t="s">
        <v>6858</v>
      </c>
      <c r="K546" s="1" t="s">
        <v>8909</v>
      </c>
      <c r="L546" s="1"/>
      <c r="M546" s="21">
        <f t="shared" si="9"/>
        <v>1</v>
      </c>
    </row>
    <row r="547" spans="1:13" ht="20.100000000000001" customHeight="1" x14ac:dyDescent="0.15">
      <c r="A547" s="1" t="s">
        <v>8525</v>
      </c>
      <c r="B547" s="1" t="s">
        <v>8857</v>
      </c>
      <c r="C547" s="1" t="s">
        <v>8910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739</v>
      </c>
      <c r="I547" s="1" t="s">
        <v>54</v>
      </c>
      <c r="J547" s="1" t="s">
        <v>6858</v>
      </c>
      <c r="K547" s="1" t="s">
        <v>8911</v>
      </c>
      <c r="L547" s="1"/>
      <c r="M547" s="21">
        <f t="shared" si="9"/>
        <v>1</v>
      </c>
    </row>
    <row r="548" spans="1:13" ht="20.100000000000001" customHeight="1" x14ac:dyDescent="0.15">
      <c r="A548" s="1" t="s">
        <v>8525</v>
      </c>
      <c r="B548" s="1" t="s">
        <v>8857</v>
      </c>
      <c r="C548" s="1" t="s">
        <v>8912</v>
      </c>
      <c r="D548" s="1" t="s">
        <v>78</v>
      </c>
      <c r="E548" s="1" t="s">
        <v>51</v>
      </c>
      <c r="F548" s="1" t="s">
        <v>51</v>
      </c>
      <c r="G548" s="1" t="s">
        <v>52</v>
      </c>
      <c r="H548" s="1" t="s">
        <v>739</v>
      </c>
      <c r="I548" s="1" t="s">
        <v>54</v>
      </c>
      <c r="J548" s="1" t="s">
        <v>6858</v>
      </c>
      <c r="K548" s="1" t="s">
        <v>8913</v>
      </c>
      <c r="L548" s="1"/>
      <c r="M548" s="21">
        <f t="shared" si="9"/>
        <v>1</v>
      </c>
    </row>
    <row r="549" spans="1:13" ht="20.100000000000001" customHeight="1" x14ac:dyDescent="0.15">
      <c r="A549" s="1" t="s">
        <v>8525</v>
      </c>
      <c r="B549" s="1" t="s">
        <v>8857</v>
      </c>
      <c r="C549" s="1" t="s">
        <v>8914</v>
      </c>
      <c r="D549" s="1" t="s">
        <v>849</v>
      </c>
      <c r="E549" s="1" t="s">
        <v>51</v>
      </c>
      <c r="F549" s="1" t="s">
        <v>26832</v>
      </c>
      <c r="G549" s="1" t="s">
        <v>82</v>
      </c>
      <c r="H549" s="1" t="s">
        <v>446</v>
      </c>
      <c r="I549" s="1" t="s">
        <v>84</v>
      </c>
      <c r="J549" s="1" t="s">
        <v>96</v>
      </c>
      <c r="K549" s="1" t="s">
        <v>8915</v>
      </c>
      <c r="L549" s="1"/>
      <c r="M549" s="21">
        <f t="shared" si="9"/>
        <v>0</v>
      </c>
    </row>
    <row r="550" spans="1:13" ht="20.100000000000001" customHeight="1" x14ac:dyDescent="0.15">
      <c r="A550" s="1" t="s">
        <v>8525</v>
      </c>
      <c r="B550" s="1" t="s">
        <v>8857</v>
      </c>
      <c r="C550" s="1" t="s">
        <v>8916</v>
      </c>
      <c r="D550" s="1" t="s">
        <v>849</v>
      </c>
      <c r="E550" s="1" t="s">
        <v>51</v>
      </c>
      <c r="F550" s="1" t="s">
        <v>26832</v>
      </c>
      <c r="G550" s="1" t="s">
        <v>82</v>
      </c>
      <c r="H550" s="1" t="s">
        <v>446</v>
      </c>
      <c r="I550" s="1" t="s">
        <v>84</v>
      </c>
      <c r="J550" s="1" t="s">
        <v>96</v>
      </c>
      <c r="K550" s="1" t="s">
        <v>8917</v>
      </c>
      <c r="L550" s="1"/>
      <c r="M550" s="21">
        <f t="shared" si="9"/>
        <v>0</v>
      </c>
    </row>
    <row r="551" spans="1:13" ht="20.100000000000001" customHeight="1" x14ac:dyDescent="0.15">
      <c r="A551" s="1" t="s">
        <v>8525</v>
      </c>
      <c r="B551" s="1" t="s">
        <v>8918</v>
      </c>
      <c r="C551" s="1" t="s">
        <v>8919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739</v>
      </c>
      <c r="I551" s="1" t="s">
        <v>54</v>
      </c>
      <c r="J551" s="1" t="s">
        <v>6858</v>
      </c>
      <c r="K551" s="1" t="s">
        <v>8920</v>
      </c>
      <c r="L551" s="1"/>
      <c r="M551" s="21">
        <f t="shared" si="9"/>
        <v>1</v>
      </c>
    </row>
    <row r="552" spans="1:13" ht="20.100000000000001" customHeight="1" x14ac:dyDescent="0.15">
      <c r="A552" s="1" t="s">
        <v>8525</v>
      </c>
      <c r="B552" s="1" t="s">
        <v>8918</v>
      </c>
      <c r="C552" s="1" t="s">
        <v>8921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739</v>
      </c>
      <c r="I552" s="1" t="s">
        <v>54</v>
      </c>
      <c r="J552" s="1" t="s">
        <v>6858</v>
      </c>
      <c r="K552" s="1" t="s">
        <v>8922</v>
      </c>
      <c r="L552" s="1"/>
      <c r="M552" s="21">
        <f t="shared" si="9"/>
        <v>1</v>
      </c>
    </row>
    <row r="553" spans="1:13" ht="20.100000000000001" customHeight="1" x14ac:dyDescent="0.15">
      <c r="A553" s="1" t="s">
        <v>8525</v>
      </c>
      <c r="B553" s="1" t="s">
        <v>8918</v>
      </c>
      <c r="C553" s="1" t="s">
        <v>8923</v>
      </c>
      <c r="D553" s="1" t="s">
        <v>50</v>
      </c>
      <c r="E553" s="1" t="s">
        <v>51</v>
      </c>
      <c r="F553" s="1" t="s">
        <v>51</v>
      </c>
      <c r="G553" s="1" t="s">
        <v>52</v>
      </c>
      <c r="H553" s="1" t="s">
        <v>739</v>
      </c>
      <c r="I553" s="1" t="s">
        <v>54</v>
      </c>
      <c r="J553" s="1" t="s">
        <v>6858</v>
      </c>
      <c r="K553" s="1" t="s">
        <v>8924</v>
      </c>
      <c r="L553" s="1"/>
      <c r="M553" s="21">
        <f t="shared" si="9"/>
        <v>1</v>
      </c>
    </row>
    <row r="554" spans="1:13" ht="20.100000000000001" customHeight="1" x14ac:dyDescent="0.15">
      <c r="A554" s="1" t="s">
        <v>8525</v>
      </c>
      <c r="B554" s="1" t="s">
        <v>8918</v>
      </c>
      <c r="C554" s="1" t="s">
        <v>8925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739</v>
      </c>
      <c r="I554" s="1" t="s">
        <v>54</v>
      </c>
      <c r="J554" s="1" t="s">
        <v>6858</v>
      </c>
      <c r="K554" s="1" t="s">
        <v>8926</v>
      </c>
      <c r="L554" s="1"/>
      <c r="M554" s="21">
        <f t="shared" si="9"/>
        <v>1</v>
      </c>
    </row>
    <row r="555" spans="1:13" ht="20.100000000000001" customHeight="1" x14ac:dyDescent="0.15">
      <c r="A555" s="1" t="s">
        <v>8525</v>
      </c>
      <c r="B555" s="1" t="s">
        <v>8918</v>
      </c>
      <c r="C555" s="1" t="s">
        <v>8927</v>
      </c>
      <c r="D555" s="1" t="s">
        <v>50</v>
      </c>
      <c r="E555" s="1" t="s">
        <v>51</v>
      </c>
      <c r="F555" s="1" t="s">
        <v>51</v>
      </c>
      <c r="G555" s="1" t="s">
        <v>52</v>
      </c>
      <c r="H555" s="1" t="s">
        <v>739</v>
      </c>
      <c r="I555" s="1" t="s">
        <v>54</v>
      </c>
      <c r="J555" s="1" t="s">
        <v>6858</v>
      </c>
      <c r="K555" s="1" t="s">
        <v>8928</v>
      </c>
      <c r="L555" s="1"/>
      <c r="M555" s="21">
        <f t="shared" si="9"/>
        <v>1</v>
      </c>
    </row>
    <row r="556" spans="1:13" ht="20.100000000000001" customHeight="1" x14ac:dyDescent="0.15">
      <c r="A556" s="1" t="s">
        <v>8525</v>
      </c>
      <c r="B556" s="1" t="s">
        <v>8918</v>
      </c>
      <c r="C556" s="1" t="s">
        <v>8929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739</v>
      </c>
      <c r="I556" s="1" t="s">
        <v>54</v>
      </c>
      <c r="J556" s="1" t="s">
        <v>6858</v>
      </c>
      <c r="K556" s="1" t="s">
        <v>8930</v>
      </c>
      <c r="L556" s="1"/>
      <c r="M556" s="21">
        <f t="shared" si="9"/>
        <v>1</v>
      </c>
    </row>
    <row r="557" spans="1:13" ht="20.100000000000001" customHeight="1" x14ac:dyDescent="0.15">
      <c r="A557" s="1" t="s">
        <v>8525</v>
      </c>
      <c r="B557" s="1" t="s">
        <v>8918</v>
      </c>
      <c r="C557" s="1" t="s">
        <v>8931</v>
      </c>
      <c r="D557" s="1" t="s">
        <v>78</v>
      </c>
      <c r="E557" s="1" t="s">
        <v>51</v>
      </c>
      <c r="F557" s="1" t="s">
        <v>81</v>
      </c>
      <c r="G557" s="1" t="s">
        <v>82</v>
      </c>
      <c r="H557" s="1" t="s">
        <v>212</v>
      </c>
      <c r="I557" s="1" t="s">
        <v>447</v>
      </c>
      <c r="J557" s="1" t="s">
        <v>1137</v>
      </c>
      <c r="K557" s="1" t="s">
        <v>8932</v>
      </c>
      <c r="L557" s="1"/>
      <c r="M557" s="21">
        <f t="shared" si="9"/>
        <v>0</v>
      </c>
    </row>
    <row r="558" spans="1:13" ht="20.100000000000001" customHeight="1" x14ac:dyDescent="0.15">
      <c r="A558" s="1" t="s">
        <v>8525</v>
      </c>
      <c r="B558" s="1" t="s">
        <v>8933</v>
      </c>
      <c r="C558" s="1" t="s">
        <v>8934</v>
      </c>
      <c r="D558" s="1" t="s">
        <v>50</v>
      </c>
      <c r="E558" s="1" t="s">
        <v>51</v>
      </c>
      <c r="F558" s="1" t="s">
        <v>179</v>
      </c>
      <c r="G558" s="1" t="s">
        <v>82</v>
      </c>
      <c r="H558" s="1" t="s">
        <v>212</v>
      </c>
      <c r="I558" s="1" t="s">
        <v>447</v>
      </c>
      <c r="J558" s="1" t="s">
        <v>1137</v>
      </c>
      <c r="K558" s="1" t="s">
        <v>8935</v>
      </c>
      <c r="L558" s="1"/>
      <c r="M558" s="21">
        <f t="shared" si="9"/>
        <v>0</v>
      </c>
    </row>
    <row r="559" spans="1:13" ht="20.100000000000001" customHeight="1" x14ac:dyDescent="0.15">
      <c r="A559" s="1" t="s">
        <v>8525</v>
      </c>
      <c r="B559" s="1" t="s">
        <v>8933</v>
      </c>
      <c r="C559" s="1" t="s">
        <v>8936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739</v>
      </c>
      <c r="I559" s="1" t="s">
        <v>54</v>
      </c>
      <c r="J559" s="1" t="s">
        <v>6858</v>
      </c>
      <c r="K559" s="1" t="s">
        <v>8937</v>
      </c>
      <c r="L559" s="1"/>
      <c r="M559" s="21">
        <f t="shared" si="9"/>
        <v>1</v>
      </c>
    </row>
    <row r="560" spans="1:13" ht="20.100000000000001" customHeight="1" x14ac:dyDescent="0.15">
      <c r="A560" s="1" t="s">
        <v>8525</v>
      </c>
      <c r="B560" s="1" t="s">
        <v>8933</v>
      </c>
      <c r="C560" s="1" t="s">
        <v>8938</v>
      </c>
      <c r="D560" s="1" t="s">
        <v>50</v>
      </c>
      <c r="E560" s="1" t="s">
        <v>51</v>
      </c>
      <c r="F560" s="1" t="s">
        <v>51</v>
      </c>
      <c r="G560" s="1" t="s">
        <v>52</v>
      </c>
      <c r="H560" s="1" t="s">
        <v>739</v>
      </c>
      <c r="I560" s="1" t="s">
        <v>54</v>
      </c>
      <c r="J560" s="1" t="s">
        <v>6858</v>
      </c>
      <c r="K560" s="1" t="s">
        <v>8939</v>
      </c>
      <c r="L560" s="1"/>
      <c r="M560" s="21">
        <f t="shared" si="9"/>
        <v>1</v>
      </c>
    </row>
    <row r="561" spans="1:13" ht="20.100000000000001" customHeight="1" x14ac:dyDescent="0.15">
      <c r="A561" s="1" t="s">
        <v>8525</v>
      </c>
      <c r="B561" s="1" t="s">
        <v>8933</v>
      </c>
      <c r="C561" s="1" t="s">
        <v>8940</v>
      </c>
      <c r="D561" s="1" t="s">
        <v>50</v>
      </c>
      <c r="E561" s="1" t="s">
        <v>51</v>
      </c>
      <c r="F561" s="1" t="s">
        <v>51</v>
      </c>
      <c r="G561" s="1" t="s">
        <v>52</v>
      </c>
      <c r="H561" s="1" t="s">
        <v>739</v>
      </c>
      <c r="I561" s="1" t="s">
        <v>54</v>
      </c>
      <c r="J561" s="1" t="s">
        <v>6858</v>
      </c>
      <c r="K561" s="1" t="s">
        <v>8941</v>
      </c>
      <c r="L561" s="1"/>
      <c r="M561" s="21">
        <f t="shared" si="9"/>
        <v>1</v>
      </c>
    </row>
    <row r="562" spans="1:13" ht="20.100000000000001" customHeight="1" x14ac:dyDescent="0.15">
      <c r="A562" s="1" t="s">
        <v>8525</v>
      </c>
      <c r="B562" s="1" t="s">
        <v>8933</v>
      </c>
      <c r="C562" s="1" t="s">
        <v>8942</v>
      </c>
      <c r="D562" s="1" t="s">
        <v>50</v>
      </c>
      <c r="E562" s="1" t="s">
        <v>51</v>
      </c>
      <c r="F562" s="1" t="s">
        <v>51</v>
      </c>
      <c r="G562" s="1" t="s">
        <v>52</v>
      </c>
      <c r="H562" s="1" t="s">
        <v>739</v>
      </c>
      <c r="I562" s="1" t="s">
        <v>54</v>
      </c>
      <c r="J562" s="1" t="s">
        <v>6858</v>
      </c>
      <c r="K562" s="1" t="s">
        <v>8943</v>
      </c>
      <c r="L562" s="1"/>
      <c r="M562" s="21">
        <f t="shared" si="9"/>
        <v>1</v>
      </c>
    </row>
    <row r="563" spans="1:13" ht="20.100000000000001" customHeight="1" x14ac:dyDescent="0.15">
      <c r="A563" s="1" t="s">
        <v>8525</v>
      </c>
      <c r="B563" s="1" t="s">
        <v>8933</v>
      </c>
      <c r="C563" s="1" t="s">
        <v>8944</v>
      </c>
      <c r="D563" s="1" t="s">
        <v>50</v>
      </c>
      <c r="E563" s="1" t="s">
        <v>51</v>
      </c>
      <c r="F563" s="1" t="s">
        <v>51</v>
      </c>
      <c r="G563" s="1" t="s">
        <v>52</v>
      </c>
      <c r="H563" s="1" t="s">
        <v>739</v>
      </c>
      <c r="I563" s="1" t="s">
        <v>54</v>
      </c>
      <c r="J563" s="1" t="s">
        <v>6858</v>
      </c>
      <c r="K563" s="1" t="s">
        <v>8945</v>
      </c>
      <c r="L563" s="1"/>
      <c r="M563" s="21">
        <f t="shared" si="9"/>
        <v>1</v>
      </c>
    </row>
    <row r="564" spans="1:13" ht="20.100000000000001" customHeight="1" x14ac:dyDescent="0.15">
      <c r="A564" s="1" t="s">
        <v>8525</v>
      </c>
      <c r="B564" s="1" t="s">
        <v>8933</v>
      </c>
      <c r="C564" s="1" t="s">
        <v>8946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739</v>
      </c>
      <c r="I564" s="1" t="s">
        <v>54</v>
      </c>
      <c r="J564" s="1" t="s">
        <v>6858</v>
      </c>
      <c r="K564" s="1" t="s">
        <v>8947</v>
      </c>
      <c r="L564" s="1"/>
      <c r="M564" s="21">
        <f t="shared" si="9"/>
        <v>1</v>
      </c>
    </row>
    <row r="565" spans="1:13" ht="20.100000000000001" customHeight="1" x14ac:dyDescent="0.15">
      <c r="A565" s="1" t="s">
        <v>8525</v>
      </c>
      <c r="B565" s="1" t="s">
        <v>8933</v>
      </c>
      <c r="C565" s="1" t="s">
        <v>8948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739</v>
      </c>
      <c r="I565" s="1" t="s">
        <v>54</v>
      </c>
      <c r="J565" s="1" t="s">
        <v>6858</v>
      </c>
      <c r="K565" s="1" t="s">
        <v>8949</v>
      </c>
      <c r="L565" s="1"/>
      <c r="M565" s="21">
        <f t="shared" si="9"/>
        <v>1</v>
      </c>
    </row>
    <row r="566" spans="1:13" ht="20.100000000000001" customHeight="1" x14ac:dyDescent="0.15">
      <c r="A566" s="1" t="s">
        <v>8525</v>
      </c>
      <c r="B566" s="1" t="s">
        <v>8933</v>
      </c>
      <c r="C566" s="1" t="s">
        <v>8950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739</v>
      </c>
      <c r="I566" s="1" t="s">
        <v>54</v>
      </c>
      <c r="J566" s="1" t="s">
        <v>6858</v>
      </c>
      <c r="K566" s="1" t="s">
        <v>8951</v>
      </c>
      <c r="L566" s="1"/>
      <c r="M566" s="21">
        <f t="shared" si="9"/>
        <v>1</v>
      </c>
    </row>
    <row r="567" spans="1:13" ht="20.100000000000001" customHeight="1" x14ac:dyDescent="0.15">
      <c r="A567" s="1" t="s">
        <v>8525</v>
      </c>
      <c r="B567" s="1" t="s">
        <v>8933</v>
      </c>
      <c r="C567" s="1" t="s">
        <v>8952</v>
      </c>
      <c r="D567" s="1" t="s">
        <v>50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54</v>
      </c>
      <c r="J567" s="1" t="s">
        <v>6858</v>
      </c>
      <c r="K567" s="1" t="s">
        <v>8953</v>
      </c>
      <c r="L567" s="1"/>
      <c r="M567" s="21">
        <f t="shared" si="9"/>
        <v>1</v>
      </c>
    </row>
    <row r="568" spans="1:13" ht="20.100000000000001" customHeight="1" x14ac:dyDescent="0.15">
      <c r="A568" s="1" t="s">
        <v>8525</v>
      </c>
      <c r="B568" s="1" t="s">
        <v>8933</v>
      </c>
      <c r="C568" s="1" t="s">
        <v>8954</v>
      </c>
      <c r="D568" s="1" t="s">
        <v>50</v>
      </c>
      <c r="E568" s="1" t="s">
        <v>51</v>
      </c>
      <c r="F568" s="1" t="s">
        <v>51</v>
      </c>
      <c r="G568" s="1" t="s">
        <v>52</v>
      </c>
      <c r="H568" s="1" t="s">
        <v>739</v>
      </c>
      <c r="I568" s="1" t="s">
        <v>54</v>
      </c>
      <c r="J568" s="1" t="s">
        <v>6858</v>
      </c>
      <c r="K568" s="1" t="s">
        <v>8955</v>
      </c>
      <c r="L568" s="1"/>
      <c r="M568" s="21">
        <f t="shared" si="9"/>
        <v>1</v>
      </c>
    </row>
    <row r="569" spans="1:13" ht="20.100000000000001" customHeight="1" x14ac:dyDescent="0.15">
      <c r="A569" s="1" t="s">
        <v>8525</v>
      </c>
      <c r="B569" s="1" t="s">
        <v>8933</v>
      </c>
      <c r="C569" s="1" t="s">
        <v>8956</v>
      </c>
      <c r="D569" s="1" t="s">
        <v>50</v>
      </c>
      <c r="E569" s="1" t="s">
        <v>51</v>
      </c>
      <c r="F569" s="1" t="s">
        <v>51</v>
      </c>
      <c r="G569" s="1" t="s">
        <v>52</v>
      </c>
      <c r="H569" s="1" t="s">
        <v>739</v>
      </c>
      <c r="I569" s="1" t="s">
        <v>54</v>
      </c>
      <c r="J569" s="1" t="s">
        <v>6858</v>
      </c>
      <c r="K569" s="1" t="s">
        <v>8957</v>
      </c>
      <c r="L569" s="1"/>
      <c r="M569" s="21">
        <f t="shared" si="9"/>
        <v>1</v>
      </c>
    </row>
    <row r="570" spans="1:13" ht="20.100000000000001" customHeight="1" x14ac:dyDescent="0.15">
      <c r="A570" s="1" t="s">
        <v>8525</v>
      </c>
      <c r="B570" s="1" t="s">
        <v>8933</v>
      </c>
      <c r="C570" s="1" t="s">
        <v>8958</v>
      </c>
      <c r="D570" s="1" t="s">
        <v>50</v>
      </c>
      <c r="E570" s="1" t="s">
        <v>51</v>
      </c>
      <c r="F570" s="1" t="s">
        <v>51</v>
      </c>
      <c r="G570" s="1" t="s">
        <v>52</v>
      </c>
      <c r="H570" s="1" t="s">
        <v>739</v>
      </c>
      <c r="I570" s="1" t="s">
        <v>54</v>
      </c>
      <c r="J570" s="1" t="s">
        <v>6858</v>
      </c>
      <c r="K570" s="1" t="s">
        <v>8959</v>
      </c>
      <c r="L570" s="1"/>
      <c r="M570" s="21">
        <f t="shared" si="9"/>
        <v>1</v>
      </c>
    </row>
    <row r="571" spans="1:13" ht="20.100000000000001" customHeight="1" x14ac:dyDescent="0.15">
      <c r="A571" s="1" t="s">
        <v>8525</v>
      </c>
      <c r="B571" s="1" t="s">
        <v>8933</v>
      </c>
      <c r="C571" s="1" t="s">
        <v>8960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739</v>
      </c>
      <c r="I571" s="1" t="s">
        <v>54</v>
      </c>
      <c r="J571" s="1" t="s">
        <v>6858</v>
      </c>
      <c r="K571" s="1" t="s">
        <v>8961</v>
      </c>
      <c r="L571" s="1"/>
      <c r="M571" s="21">
        <f t="shared" si="9"/>
        <v>1</v>
      </c>
    </row>
    <row r="572" spans="1:13" ht="20.100000000000001" customHeight="1" x14ac:dyDescent="0.15">
      <c r="A572" s="1" t="s">
        <v>8525</v>
      </c>
      <c r="B572" s="1" t="s">
        <v>8933</v>
      </c>
      <c r="C572" s="1" t="s">
        <v>8962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739</v>
      </c>
      <c r="I572" s="1" t="s">
        <v>54</v>
      </c>
      <c r="J572" s="1" t="s">
        <v>6858</v>
      </c>
      <c r="K572" s="1" t="s">
        <v>8963</v>
      </c>
      <c r="L572" s="1"/>
      <c r="M572" s="21">
        <f t="shared" si="9"/>
        <v>1</v>
      </c>
    </row>
    <row r="573" spans="1:13" ht="20.100000000000001" customHeight="1" x14ac:dyDescent="0.15">
      <c r="A573" s="1" t="s">
        <v>8525</v>
      </c>
      <c r="B573" s="1" t="s">
        <v>8933</v>
      </c>
      <c r="C573" s="1" t="s">
        <v>8964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739</v>
      </c>
      <c r="I573" s="1" t="s">
        <v>54</v>
      </c>
      <c r="J573" s="1" t="s">
        <v>6858</v>
      </c>
      <c r="K573" s="1" t="s">
        <v>8965</v>
      </c>
      <c r="L573" s="1"/>
      <c r="M573" s="21">
        <f t="shared" si="9"/>
        <v>1</v>
      </c>
    </row>
    <row r="574" spans="1:13" ht="20.100000000000001" customHeight="1" x14ac:dyDescent="0.15">
      <c r="A574" s="1" t="s">
        <v>8525</v>
      </c>
      <c r="B574" s="1" t="s">
        <v>8933</v>
      </c>
      <c r="C574" s="1" t="s">
        <v>8966</v>
      </c>
      <c r="D574" s="1" t="s">
        <v>50</v>
      </c>
      <c r="E574" s="1" t="s">
        <v>51</v>
      </c>
      <c r="F574" s="1" t="s">
        <v>51</v>
      </c>
      <c r="G574" s="1" t="s">
        <v>52</v>
      </c>
      <c r="H574" s="1" t="s">
        <v>739</v>
      </c>
      <c r="I574" s="1" t="s">
        <v>54</v>
      </c>
      <c r="J574" s="1" t="s">
        <v>6858</v>
      </c>
      <c r="K574" s="1" t="s">
        <v>8967</v>
      </c>
      <c r="L574" s="1"/>
      <c r="M574" s="21">
        <f t="shared" si="9"/>
        <v>1</v>
      </c>
    </row>
    <row r="575" spans="1:13" ht="20.100000000000001" customHeight="1" x14ac:dyDescent="0.15">
      <c r="A575" s="1" t="s">
        <v>8525</v>
      </c>
      <c r="B575" s="1" t="s">
        <v>8933</v>
      </c>
      <c r="C575" s="1" t="s">
        <v>8968</v>
      </c>
      <c r="D575" s="1" t="s">
        <v>50</v>
      </c>
      <c r="E575" s="1" t="s">
        <v>51</v>
      </c>
      <c r="F575" s="1" t="s">
        <v>51</v>
      </c>
      <c r="G575" s="1" t="s">
        <v>52</v>
      </c>
      <c r="H575" s="1" t="s">
        <v>739</v>
      </c>
      <c r="I575" s="1" t="s">
        <v>54</v>
      </c>
      <c r="J575" s="1" t="s">
        <v>6858</v>
      </c>
      <c r="K575" s="1" t="s">
        <v>8969</v>
      </c>
      <c r="L575" s="1"/>
      <c r="M575" s="21">
        <f t="shared" si="9"/>
        <v>1</v>
      </c>
    </row>
    <row r="576" spans="1:13" ht="20.100000000000001" customHeight="1" x14ac:dyDescent="0.15">
      <c r="A576" s="1" t="s">
        <v>8525</v>
      </c>
      <c r="B576" s="1" t="s">
        <v>8933</v>
      </c>
      <c r="C576" s="1" t="s">
        <v>8970</v>
      </c>
      <c r="D576" s="1" t="s">
        <v>50</v>
      </c>
      <c r="E576" s="1" t="s">
        <v>51</v>
      </c>
      <c r="F576" s="1" t="s">
        <v>51</v>
      </c>
      <c r="G576" s="1" t="s">
        <v>52</v>
      </c>
      <c r="H576" s="1" t="s">
        <v>739</v>
      </c>
      <c r="I576" s="1" t="s">
        <v>54</v>
      </c>
      <c r="J576" s="1" t="s">
        <v>6858</v>
      </c>
      <c r="K576" s="1" t="s">
        <v>8971</v>
      </c>
      <c r="L576" s="1"/>
      <c r="M576" s="21">
        <f t="shared" si="9"/>
        <v>1</v>
      </c>
    </row>
    <row r="577" spans="1:13" ht="20.100000000000001" customHeight="1" x14ac:dyDescent="0.15">
      <c r="A577" s="1" t="s">
        <v>8525</v>
      </c>
      <c r="B577" s="1" t="s">
        <v>8933</v>
      </c>
      <c r="C577" s="1" t="s">
        <v>8972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739</v>
      </c>
      <c r="I577" s="1" t="s">
        <v>54</v>
      </c>
      <c r="J577" s="1" t="s">
        <v>6858</v>
      </c>
      <c r="K577" s="1" t="s">
        <v>8973</v>
      </c>
      <c r="L577" s="1"/>
      <c r="M577" s="21">
        <f t="shared" si="9"/>
        <v>1</v>
      </c>
    </row>
    <row r="578" spans="1:13" ht="20.100000000000001" customHeight="1" x14ac:dyDescent="0.15">
      <c r="A578" s="1" t="s">
        <v>8525</v>
      </c>
      <c r="B578" s="1" t="s">
        <v>8933</v>
      </c>
      <c r="C578" s="1" t="s">
        <v>8974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739</v>
      </c>
      <c r="I578" s="1" t="s">
        <v>54</v>
      </c>
      <c r="J578" s="1" t="s">
        <v>6858</v>
      </c>
      <c r="K578" s="1" t="s">
        <v>8975</v>
      </c>
      <c r="L578" s="1"/>
      <c r="M578" s="21">
        <f t="shared" si="9"/>
        <v>1</v>
      </c>
    </row>
    <row r="579" spans="1:13" ht="20.100000000000001" customHeight="1" x14ac:dyDescent="0.15">
      <c r="A579" s="1" t="s">
        <v>8525</v>
      </c>
      <c r="B579" s="1" t="s">
        <v>8933</v>
      </c>
      <c r="C579" s="1" t="s">
        <v>8976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54</v>
      </c>
      <c r="J579" s="1" t="s">
        <v>6858</v>
      </c>
      <c r="K579" s="1" t="s">
        <v>8977</v>
      </c>
      <c r="L579" s="1"/>
      <c r="M579" s="21">
        <f t="shared" si="9"/>
        <v>1</v>
      </c>
    </row>
    <row r="580" spans="1:13" ht="20.100000000000001" customHeight="1" x14ac:dyDescent="0.15">
      <c r="A580" s="1" t="s">
        <v>8525</v>
      </c>
      <c r="B580" s="1" t="s">
        <v>8933</v>
      </c>
      <c r="C580" s="1" t="s">
        <v>8978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54</v>
      </c>
      <c r="J580" s="1" t="s">
        <v>6858</v>
      </c>
      <c r="K580" s="1" t="s">
        <v>8979</v>
      </c>
      <c r="L580" s="1"/>
      <c r="M580" s="21">
        <f t="shared" si="9"/>
        <v>1</v>
      </c>
    </row>
    <row r="581" spans="1:13" ht="20.100000000000001" customHeight="1" x14ac:dyDescent="0.15">
      <c r="A581" s="1" t="s">
        <v>8525</v>
      </c>
      <c r="B581" s="1" t="s">
        <v>8933</v>
      </c>
      <c r="C581" s="1" t="s">
        <v>8980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739</v>
      </c>
      <c r="I581" s="1" t="s">
        <v>54</v>
      </c>
      <c r="J581" s="1" t="s">
        <v>6858</v>
      </c>
      <c r="K581" s="1" t="s">
        <v>8981</v>
      </c>
      <c r="L581" s="1"/>
      <c r="M581" s="21">
        <f t="shared" si="9"/>
        <v>1</v>
      </c>
    </row>
    <row r="582" spans="1:13" ht="20.100000000000001" customHeight="1" x14ac:dyDescent="0.15">
      <c r="A582" s="1" t="s">
        <v>8525</v>
      </c>
      <c r="B582" s="1" t="s">
        <v>8933</v>
      </c>
      <c r="C582" s="1" t="s">
        <v>8982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739</v>
      </c>
      <c r="I582" s="1" t="s">
        <v>54</v>
      </c>
      <c r="J582" s="1" t="s">
        <v>6858</v>
      </c>
      <c r="K582" s="1" t="s">
        <v>8983</v>
      </c>
      <c r="L582" s="1"/>
      <c r="M582" s="21">
        <f t="shared" si="9"/>
        <v>1</v>
      </c>
    </row>
    <row r="583" spans="1:13" ht="20.100000000000001" customHeight="1" x14ac:dyDescent="0.15">
      <c r="A583" s="1" t="s">
        <v>8525</v>
      </c>
      <c r="B583" s="1" t="s">
        <v>8933</v>
      </c>
      <c r="C583" s="1" t="s">
        <v>8984</v>
      </c>
      <c r="D583" s="1" t="s">
        <v>50</v>
      </c>
      <c r="E583" s="1" t="s">
        <v>51</v>
      </c>
      <c r="F583" s="1" t="s">
        <v>51</v>
      </c>
      <c r="G583" s="1" t="s">
        <v>52</v>
      </c>
      <c r="H583" s="1" t="s">
        <v>739</v>
      </c>
      <c r="I583" s="1" t="s">
        <v>54</v>
      </c>
      <c r="J583" s="1" t="s">
        <v>6858</v>
      </c>
      <c r="K583" s="1" t="s">
        <v>8985</v>
      </c>
      <c r="L583" s="1"/>
      <c r="M583" s="21">
        <f t="shared" si="9"/>
        <v>1</v>
      </c>
    </row>
    <row r="584" spans="1:13" ht="20.100000000000001" customHeight="1" x14ac:dyDescent="0.15">
      <c r="A584" s="1" t="s">
        <v>8525</v>
      </c>
      <c r="B584" s="1" t="s">
        <v>8933</v>
      </c>
      <c r="C584" s="1" t="s">
        <v>8986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54</v>
      </c>
      <c r="J584" s="1" t="s">
        <v>6858</v>
      </c>
      <c r="K584" s="1" t="s">
        <v>8987</v>
      </c>
      <c r="L584" s="1"/>
      <c r="M584" s="21">
        <f t="shared" si="9"/>
        <v>1</v>
      </c>
    </row>
    <row r="585" spans="1:13" ht="20.100000000000001" customHeight="1" x14ac:dyDescent="0.15">
      <c r="A585" s="1" t="s">
        <v>8525</v>
      </c>
      <c r="B585" s="1" t="s">
        <v>8933</v>
      </c>
      <c r="C585" s="1" t="s">
        <v>8988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739</v>
      </c>
      <c r="I585" s="1" t="s">
        <v>54</v>
      </c>
      <c r="J585" s="1" t="s">
        <v>6858</v>
      </c>
      <c r="K585" s="1" t="s">
        <v>8989</v>
      </c>
      <c r="L585" s="1"/>
      <c r="M585" s="21">
        <f t="shared" si="9"/>
        <v>1</v>
      </c>
    </row>
    <row r="586" spans="1:13" ht="20.100000000000001" customHeight="1" x14ac:dyDescent="0.15">
      <c r="A586" s="1" t="s">
        <v>8525</v>
      </c>
      <c r="B586" s="1" t="s">
        <v>8933</v>
      </c>
      <c r="C586" s="1" t="s">
        <v>8990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54</v>
      </c>
      <c r="J586" s="1" t="s">
        <v>6858</v>
      </c>
      <c r="K586" s="1" t="s">
        <v>8991</v>
      </c>
      <c r="L586" s="1"/>
      <c r="M586" s="21">
        <f t="shared" si="9"/>
        <v>1</v>
      </c>
    </row>
    <row r="587" spans="1:13" ht="20.100000000000001" customHeight="1" x14ac:dyDescent="0.15">
      <c r="A587" s="1" t="s">
        <v>8525</v>
      </c>
      <c r="B587" s="1" t="s">
        <v>8933</v>
      </c>
      <c r="C587" s="1" t="s">
        <v>8992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54</v>
      </c>
      <c r="J587" s="1" t="s">
        <v>6858</v>
      </c>
      <c r="K587" s="1" t="s">
        <v>8993</v>
      </c>
      <c r="L587" s="1"/>
      <c r="M587" s="21">
        <f t="shared" si="9"/>
        <v>1</v>
      </c>
    </row>
    <row r="588" spans="1:13" ht="20.100000000000001" customHeight="1" x14ac:dyDescent="0.15">
      <c r="A588" s="1" t="s">
        <v>8525</v>
      </c>
      <c r="B588" s="1" t="s">
        <v>8933</v>
      </c>
      <c r="C588" s="1" t="s">
        <v>8994</v>
      </c>
      <c r="D588" s="1" t="s">
        <v>50</v>
      </c>
      <c r="E588" s="1" t="s">
        <v>51</v>
      </c>
      <c r="F588" s="1" t="s">
        <v>51</v>
      </c>
      <c r="G588" s="1" t="s">
        <v>52</v>
      </c>
      <c r="H588" s="1" t="s">
        <v>739</v>
      </c>
      <c r="I588" s="1" t="s">
        <v>54</v>
      </c>
      <c r="J588" s="1" t="s">
        <v>6858</v>
      </c>
      <c r="K588" s="1" t="s">
        <v>8995</v>
      </c>
      <c r="L588" s="1"/>
      <c r="M588" s="21">
        <f t="shared" si="9"/>
        <v>1</v>
      </c>
    </row>
    <row r="589" spans="1:13" ht="20.100000000000001" customHeight="1" x14ac:dyDescent="0.15">
      <c r="A589" s="1" t="s">
        <v>8525</v>
      </c>
      <c r="B589" s="1" t="s">
        <v>8933</v>
      </c>
      <c r="C589" s="1" t="s">
        <v>8996</v>
      </c>
      <c r="D589" s="1" t="s">
        <v>50</v>
      </c>
      <c r="E589" s="1" t="s">
        <v>51</v>
      </c>
      <c r="F589" s="1" t="s">
        <v>51</v>
      </c>
      <c r="G589" s="1" t="s">
        <v>52</v>
      </c>
      <c r="H589" s="1" t="s">
        <v>739</v>
      </c>
      <c r="I589" s="1" t="s">
        <v>54</v>
      </c>
      <c r="J589" s="1" t="s">
        <v>6858</v>
      </c>
      <c r="K589" s="1" t="s">
        <v>8997</v>
      </c>
      <c r="L589" s="1"/>
      <c r="M589" s="21">
        <f t="shared" si="9"/>
        <v>1</v>
      </c>
    </row>
    <row r="590" spans="1:13" ht="20.100000000000001" customHeight="1" x14ac:dyDescent="0.15">
      <c r="A590" s="1" t="s">
        <v>8525</v>
      </c>
      <c r="B590" s="1" t="s">
        <v>8933</v>
      </c>
      <c r="C590" s="1" t="s">
        <v>8998</v>
      </c>
      <c r="D590" s="1" t="s">
        <v>50</v>
      </c>
      <c r="E590" s="1" t="s">
        <v>51</v>
      </c>
      <c r="F590" s="1" t="s">
        <v>51</v>
      </c>
      <c r="G590" s="1" t="s">
        <v>52</v>
      </c>
      <c r="H590" s="1" t="s">
        <v>739</v>
      </c>
      <c r="I590" s="1" t="s">
        <v>54</v>
      </c>
      <c r="J590" s="1" t="s">
        <v>6858</v>
      </c>
      <c r="K590" s="1" t="s">
        <v>8999</v>
      </c>
      <c r="L590" s="1"/>
      <c r="M590" s="21">
        <f t="shared" si="9"/>
        <v>1</v>
      </c>
    </row>
    <row r="591" spans="1:13" ht="20.100000000000001" customHeight="1" x14ac:dyDescent="0.15">
      <c r="A591" s="1" t="s">
        <v>8525</v>
      </c>
      <c r="B591" s="1" t="s">
        <v>8933</v>
      </c>
      <c r="C591" s="1" t="s">
        <v>9000</v>
      </c>
      <c r="D591" s="1" t="s">
        <v>50</v>
      </c>
      <c r="E591" s="1" t="s">
        <v>51</v>
      </c>
      <c r="F591" s="1" t="s">
        <v>51</v>
      </c>
      <c r="G591" s="1" t="s">
        <v>52</v>
      </c>
      <c r="H591" s="1" t="s">
        <v>739</v>
      </c>
      <c r="I591" s="1" t="s">
        <v>54</v>
      </c>
      <c r="J591" s="1" t="s">
        <v>6858</v>
      </c>
      <c r="K591" s="1" t="s">
        <v>9001</v>
      </c>
      <c r="L591" s="1"/>
      <c r="M591" s="21">
        <f t="shared" si="9"/>
        <v>1</v>
      </c>
    </row>
    <row r="592" spans="1:13" ht="20.100000000000001" customHeight="1" x14ac:dyDescent="0.15">
      <c r="A592" s="1" t="s">
        <v>8525</v>
      </c>
      <c r="B592" s="1" t="s">
        <v>8933</v>
      </c>
      <c r="C592" s="1" t="s">
        <v>9002</v>
      </c>
      <c r="D592" s="1" t="s">
        <v>50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54</v>
      </c>
      <c r="J592" s="1" t="s">
        <v>6858</v>
      </c>
      <c r="K592" s="1" t="s">
        <v>9003</v>
      </c>
      <c r="L592" s="1"/>
      <c r="M592" s="21">
        <f t="shared" si="9"/>
        <v>1</v>
      </c>
    </row>
    <row r="593" spans="1:13" ht="20.100000000000001" customHeight="1" x14ac:dyDescent="0.15">
      <c r="A593" s="1" t="s">
        <v>8525</v>
      </c>
      <c r="B593" s="1" t="s">
        <v>8933</v>
      </c>
      <c r="C593" s="1" t="s">
        <v>9004</v>
      </c>
      <c r="D593" s="1" t="s">
        <v>50</v>
      </c>
      <c r="E593" s="1" t="s">
        <v>51</v>
      </c>
      <c r="F593" s="1" t="s">
        <v>51</v>
      </c>
      <c r="G593" s="1" t="s">
        <v>52</v>
      </c>
      <c r="H593" s="1" t="s">
        <v>739</v>
      </c>
      <c r="I593" s="1" t="s">
        <v>54</v>
      </c>
      <c r="J593" s="1" t="s">
        <v>6858</v>
      </c>
      <c r="K593" s="1" t="s">
        <v>9005</v>
      </c>
      <c r="L593" s="1"/>
      <c r="M593" s="21">
        <f t="shared" si="9"/>
        <v>1</v>
      </c>
    </row>
    <row r="594" spans="1:13" ht="20.100000000000001" customHeight="1" x14ac:dyDescent="0.15">
      <c r="A594" s="1" t="s">
        <v>8525</v>
      </c>
      <c r="B594" s="1" t="s">
        <v>8933</v>
      </c>
      <c r="C594" s="1" t="s">
        <v>9006</v>
      </c>
      <c r="D594" s="1" t="s">
        <v>50</v>
      </c>
      <c r="E594" s="1" t="s">
        <v>51</v>
      </c>
      <c r="F594" s="1" t="s">
        <v>51</v>
      </c>
      <c r="G594" s="1" t="s">
        <v>52</v>
      </c>
      <c r="H594" s="1" t="s">
        <v>739</v>
      </c>
      <c r="I594" s="1" t="s">
        <v>54</v>
      </c>
      <c r="J594" s="1" t="s">
        <v>6858</v>
      </c>
      <c r="K594" s="1" t="s">
        <v>9007</v>
      </c>
      <c r="L594" s="1"/>
      <c r="M594" s="21">
        <f t="shared" si="9"/>
        <v>1</v>
      </c>
    </row>
    <row r="595" spans="1:13" ht="20.100000000000001" customHeight="1" x14ac:dyDescent="0.15">
      <c r="A595" s="1" t="s">
        <v>8525</v>
      </c>
      <c r="B595" s="1" t="s">
        <v>8933</v>
      </c>
      <c r="C595" s="1" t="s">
        <v>9008</v>
      </c>
      <c r="D595" s="1" t="s">
        <v>50</v>
      </c>
      <c r="E595" s="1" t="s">
        <v>51</v>
      </c>
      <c r="F595" s="1" t="s">
        <v>51</v>
      </c>
      <c r="G595" s="1" t="s">
        <v>52</v>
      </c>
      <c r="H595" s="1" t="s">
        <v>739</v>
      </c>
      <c r="I595" s="1" t="s">
        <v>54</v>
      </c>
      <c r="J595" s="1" t="s">
        <v>6858</v>
      </c>
      <c r="K595" s="1" t="s">
        <v>9009</v>
      </c>
      <c r="L595" s="1"/>
      <c r="M595" s="21">
        <f t="shared" si="9"/>
        <v>1</v>
      </c>
    </row>
    <row r="596" spans="1:13" ht="20.100000000000001" customHeight="1" x14ac:dyDescent="0.15">
      <c r="A596" s="1" t="s">
        <v>8525</v>
      </c>
      <c r="B596" s="1" t="s">
        <v>8933</v>
      </c>
      <c r="C596" s="1" t="s">
        <v>9010</v>
      </c>
      <c r="D596" s="1" t="s">
        <v>50</v>
      </c>
      <c r="E596" s="1" t="s">
        <v>51</v>
      </c>
      <c r="F596" s="1" t="s">
        <v>51</v>
      </c>
      <c r="G596" s="1" t="s">
        <v>52</v>
      </c>
      <c r="H596" s="1" t="s">
        <v>739</v>
      </c>
      <c r="I596" s="1" t="s">
        <v>54</v>
      </c>
      <c r="J596" s="1" t="s">
        <v>6858</v>
      </c>
      <c r="K596" s="1" t="s">
        <v>9011</v>
      </c>
      <c r="L596" s="1"/>
      <c r="M596" s="21">
        <f t="shared" si="9"/>
        <v>1</v>
      </c>
    </row>
    <row r="597" spans="1:13" ht="20.100000000000001" customHeight="1" x14ac:dyDescent="0.15">
      <c r="A597" s="1" t="s">
        <v>8525</v>
      </c>
      <c r="B597" s="1" t="s">
        <v>8933</v>
      </c>
      <c r="C597" s="1" t="s">
        <v>9012</v>
      </c>
      <c r="D597" s="1" t="s">
        <v>50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54</v>
      </c>
      <c r="J597" s="1" t="s">
        <v>6858</v>
      </c>
      <c r="K597" s="1" t="s">
        <v>9013</v>
      </c>
      <c r="L597" s="1"/>
      <c r="M597" s="21">
        <f t="shared" si="9"/>
        <v>1</v>
      </c>
    </row>
    <row r="598" spans="1:13" ht="20.100000000000001" customHeight="1" x14ac:dyDescent="0.15">
      <c r="A598" s="1" t="s">
        <v>8525</v>
      </c>
      <c r="B598" s="1" t="s">
        <v>8933</v>
      </c>
      <c r="C598" s="1" t="s">
        <v>9014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54</v>
      </c>
      <c r="J598" s="1" t="s">
        <v>6858</v>
      </c>
      <c r="K598" s="1" t="s">
        <v>9015</v>
      </c>
      <c r="L598" s="1"/>
      <c r="M598" s="21">
        <f t="shared" si="9"/>
        <v>1</v>
      </c>
    </row>
    <row r="599" spans="1:13" ht="20.100000000000001" customHeight="1" x14ac:dyDescent="0.15">
      <c r="A599" s="1" t="s">
        <v>8525</v>
      </c>
      <c r="B599" s="1" t="s">
        <v>8933</v>
      </c>
      <c r="C599" s="1" t="s">
        <v>9016</v>
      </c>
      <c r="D599" s="1" t="s">
        <v>78</v>
      </c>
      <c r="E599" s="1" t="s">
        <v>51</v>
      </c>
      <c r="F599" s="1" t="s">
        <v>51</v>
      </c>
      <c r="G599" s="1" t="s">
        <v>52</v>
      </c>
      <c r="H599" s="1" t="s">
        <v>739</v>
      </c>
      <c r="I599" s="1" t="s">
        <v>54</v>
      </c>
      <c r="J599" s="1" t="s">
        <v>6858</v>
      </c>
      <c r="K599" s="1" t="s">
        <v>9017</v>
      </c>
      <c r="L599" s="1"/>
      <c r="M599" s="21">
        <f t="shared" si="9"/>
        <v>1</v>
      </c>
    </row>
    <row r="600" spans="1:13" ht="20.100000000000001" customHeight="1" x14ac:dyDescent="0.15">
      <c r="A600" s="1" t="s">
        <v>8525</v>
      </c>
      <c r="B600" s="1" t="s">
        <v>8933</v>
      </c>
      <c r="C600" s="1" t="s">
        <v>9018</v>
      </c>
      <c r="D600" s="1" t="s">
        <v>78</v>
      </c>
      <c r="E600" s="1" t="s">
        <v>51</v>
      </c>
      <c r="F600" s="1" t="s">
        <v>81</v>
      </c>
      <c r="G600" s="1" t="s">
        <v>82</v>
      </c>
      <c r="H600" s="1" t="s">
        <v>212</v>
      </c>
      <c r="I600" s="1" t="s">
        <v>447</v>
      </c>
      <c r="J600" s="1" t="s">
        <v>1137</v>
      </c>
      <c r="K600" s="1" t="s">
        <v>9019</v>
      </c>
      <c r="L600" s="1"/>
      <c r="M600" s="21">
        <f t="shared" si="9"/>
        <v>0</v>
      </c>
    </row>
    <row r="601" spans="1:13" ht="20.100000000000001" customHeight="1" x14ac:dyDescent="0.15">
      <c r="A601" s="1" t="s">
        <v>8525</v>
      </c>
      <c r="B601" s="1" t="s">
        <v>8933</v>
      </c>
      <c r="C601" s="1" t="s">
        <v>9020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739</v>
      </c>
      <c r="I601" s="1" t="s">
        <v>54</v>
      </c>
      <c r="J601" s="1" t="s">
        <v>6858</v>
      </c>
      <c r="K601" s="1" t="s">
        <v>9021</v>
      </c>
      <c r="L601" s="1"/>
      <c r="M601" s="21">
        <f t="shared" si="9"/>
        <v>1</v>
      </c>
    </row>
    <row r="602" spans="1:13" ht="20.100000000000001" customHeight="1" x14ac:dyDescent="0.15">
      <c r="A602" s="1" t="s">
        <v>8525</v>
      </c>
      <c r="B602" s="1" t="s">
        <v>8933</v>
      </c>
      <c r="C602" s="1" t="s">
        <v>9022</v>
      </c>
      <c r="D602" s="1" t="s">
        <v>78</v>
      </c>
      <c r="E602" s="1" t="s">
        <v>51</v>
      </c>
      <c r="F602" s="1" t="s">
        <v>81</v>
      </c>
      <c r="G602" s="1" t="s">
        <v>82</v>
      </c>
      <c r="H602" s="1" t="s">
        <v>212</v>
      </c>
      <c r="I602" s="1" t="s">
        <v>447</v>
      </c>
      <c r="J602" s="1" t="s">
        <v>1137</v>
      </c>
      <c r="K602" s="1" t="s">
        <v>9023</v>
      </c>
      <c r="L602" s="1"/>
      <c r="M602" s="21">
        <f t="shared" si="9"/>
        <v>0</v>
      </c>
    </row>
    <row r="603" spans="1:13" ht="20.100000000000001" customHeight="1" x14ac:dyDescent="0.15">
      <c r="A603" s="1" t="s">
        <v>8525</v>
      </c>
      <c r="B603" s="1" t="s">
        <v>8933</v>
      </c>
      <c r="C603" s="1" t="s">
        <v>9024</v>
      </c>
      <c r="D603" s="1" t="s">
        <v>78</v>
      </c>
      <c r="E603" s="1" t="s">
        <v>51</v>
      </c>
      <c r="F603" s="1" t="s">
        <v>81</v>
      </c>
      <c r="G603" s="1" t="s">
        <v>82</v>
      </c>
      <c r="H603" s="1" t="s">
        <v>212</v>
      </c>
      <c r="I603" s="1" t="s">
        <v>447</v>
      </c>
      <c r="J603" s="1" t="s">
        <v>1137</v>
      </c>
      <c r="K603" s="1" t="s">
        <v>9025</v>
      </c>
      <c r="L603" s="1"/>
      <c r="M603" s="21">
        <f t="shared" si="9"/>
        <v>0</v>
      </c>
    </row>
    <row r="604" spans="1:13" ht="20.100000000000001" customHeight="1" x14ac:dyDescent="0.15">
      <c r="A604" s="1" t="s">
        <v>8525</v>
      </c>
      <c r="B604" s="1" t="s">
        <v>8933</v>
      </c>
      <c r="C604" s="1" t="s">
        <v>9026</v>
      </c>
      <c r="D604" s="1" t="s">
        <v>78</v>
      </c>
      <c r="E604" s="1" t="s">
        <v>51</v>
      </c>
      <c r="F604" s="1" t="s">
        <v>51</v>
      </c>
      <c r="G604" s="1" t="s">
        <v>52</v>
      </c>
      <c r="H604" s="1" t="s">
        <v>739</v>
      </c>
      <c r="I604" s="1" t="s">
        <v>54</v>
      </c>
      <c r="J604" s="1" t="s">
        <v>6858</v>
      </c>
      <c r="K604" s="1" t="s">
        <v>9027</v>
      </c>
      <c r="L604" s="1"/>
      <c r="M604" s="21">
        <f t="shared" si="9"/>
        <v>1</v>
      </c>
    </row>
    <row r="605" spans="1:13" ht="20.100000000000001" customHeight="1" x14ac:dyDescent="0.15">
      <c r="A605" s="1" t="s">
        <v>8525</v>
      </c>
      <c r="B605" s="1" t="s">
        <v>8933</v>
      </c>
      <c r="C605" s="1" t="s">
        <v>9028</v>
      </c>
      <c r="D605" s="1" t="s">
        <v>78</v>
      </c>
      <c r="E605" s="1" t="s">
        <v>51</v>
      </c>
      <c r="F605" s="1" t="s">
        <v>51</v>
      </c>
      <c r="G605" s="1" t="s">
        <v>52</v>
      </c>
      <c r="H605" s="1" t="s">
        <v>739</v>
      </c>
      <c r="I605" s="1" t="s">
        <v>54</v>
      </c>
      <c r="J605" s="1" t="s">
        <v>6858</v>
      </c>
      <c r="K605" s="1" t="s">
        <v>9029</v>
      </c>
      <c r="L605" s="1"/>
      <c r="M605" s="21">
        <f t="shared" si="9"/>
        <v>1</v>
      </c>
    </row>
    <row r="606" spans="1:13" ht="20.100000000000001" customHeight="1" x14ac:dyDescent="0.15">
      <c r="A606" s="1" t="s">
        <v>8525</v>
      </c>
      <c r="B606" s="1" t="s">
        <v>8933</v>
      </c>
      <c r="C606" s="1" t="s">
        <v>9030</v>
      </c>
      <c r="D606" s="1" t="s">
        <v>78</v>
      </c>
      <c r="E606" s="1" t="s">
        <v>51</v>
      </c>
      <c r="F606" s="1" t="s">
        <v>51</v>
      </c>
      <c r="G606" s="1" t="s">
        <v>52</v>
      </c>
      <c r="H606" s="1" t="s">
        <v>739</v>
      </c>
      <c r="I606" s="1" t="s">
        <v>54</v>
      </c>
      <c r="J606" s="1" t="s">
        <v>6858</v>
      </c>
      <c r="K606" s="1" t="s">
        <v>9031</v>
      </c>
      <c r="L606" s="1"/>
      <c r="M606" s="21">
        <f t="shared" si="9"/>
        <v>1</v>
      </c>
    </row>
    <row r="607" spans="1:13" ht="39.950000000000003" customHeight="1" x14ac:dyDescent="0.15">
      <c r="A607" s="120" t="s">
        <v>26951</v>
      </c>
      <c r="B607" s="120" t="s">
        <v>26952</v>
      </c>
      <c r="C607" s="51" t="s">
        <v>26953</v>
      </c>
      <c r="D607" s="51" t="s">
        <v>849</v>
      </c>
      <c r="E607" s="51" t="s">
        <v>51</v>
      </c>
      <c r="F607" s="121" t="s">
        <v>26832</v>
      </c>
      <c r="G607" s="51" t="s">
        <v>82</v>
      </c>
      <c r="H607" s="51" t="s">
        <v>83</v>
      </c>
      <c r="I607" s="51" t="s">
        <v>84</v>
      </c>
      <c r="J607" s="51" t="s">
        <v>9120</v>
      </c>
      <c r="K607" s="51" t="s">
        <v>11688</v>
      </c>
      <c r="L607" s="121" t="s">
        <v>26940</v>
      </c>
      <c r="M607" s="21">
        <f t="shared" si="9"/>
        <v>0</v>
      </c>
    </row>
    <row r="608" spans="1:13" ht="39.950000000000003" customHeight="1" x14ac:dyDescent="0.15">
      <c r="A608" s="120" t="s">
        <v>26954</v>
      </c>
      <c r="B608" s="120" t="s">
        <v>26955</v>
      </c>
      <c r="C608" s="51" t="s">
        <v>26956</v>
      </c>
      <c r="D608" s="51" t="s">
        <v>78</v>
      </c>
      <c r="E608" s="51" t="s">
        <v>51</v>
      </c>
      <c r="F608" s="121" t="s">
        <v>179</v>
      </c>
      <c r="G608" s="51" t="s">
        <v>82</v>
      </c>
      <c r="H608" s="51" t="s">
        <v>83</v>
      </c>
      <c r="I608" s="51" t="s">
        <v>84</v>
      </c>
      <c r="J608" s="51" t="s">
        <v>1137</v>
      </c>
      <c r="K608" s="51" t="s">
        <v>22931</v>
      </c>
      <c r="L608" s="121" t="s">
        <v>26943</v>
      </c>
      <c r="M608" s="21">
        <f>IF(F608="○",1,0)</f>
        <v>0</v>
      </c>
    </row>
    <row r="609" spans="1:13" ht="39.950000000000003" customHeight="1" x14ac:dyDescent="0.15">
      <c r="A609" s="120" t="s">
        <v>26951</v>
      </c>
      <c r="B609" s="120" t="s">
        <v>26952</v>
      </c>
      <c r="C609" s="51" t="s">
        <v>26957</v>
      </c>
      <c r="D609" s="51" t="s">
        <v>78</v>
      </c>
      <c r="E609" s="51" t="s">
        <v>51</v>
      </c>
      <c r="F609" s="121" t="s">
        <v>26958</v>
      </c>
      <c r="G609" s="51" t="s">
        <v>52</v>
      </c>
      <c r="H609" s="51" t="s">
        <v>121</v>
      </c>
      <c r="I609" s="51" t="s">
        <v>84</v>
      </c>
      <c r="J609" s="51" t="s">
        <v>122</v>
      </c>
      <c r="K609" s="51" t="s">
        <v>11682</v>
      </c>
      <c r="L609" s="121" t="s">
        <v>26940</v>
      </c>
      <c r="M609" s="21">
        <f>IF(F609="○",1,0)</f>
        <v>0</v>
      </c>
    </row>
    <row r="610" spans="1:13" ht="39.950000000000003" customHeight="1" x14ac:dyDescent="0.15">
      <c r="A610" s="125" t="s">
        <v>26959</v>
      </c>
      <c r="B610" s="124" t="s">
        <v>26960</v>
      </c>
      <c r="C610" s="51" t="s">
        <v>26961</v>
      </c>
      <c r="D610" s="51" t="s">
        <v>78</v>
      </c>
      <c r="E610" s="51" t="s">
        <v>51</v>
      </c>
      <c r="F610" s="121" t="s">
        <v>179</v>
      </c>
      <c r="G610" s="51" t="s">
        <v>82</v>
      </c>
      <c r="H610" s="51" t="s">
        <v>446</v>
      </c>
      <c r="I610" s="51" t="s">
        <v>84</v>
      </c>
      <c r="J610" s="51" t="s">
        <v>96</v>
      </c>
      <c r="K610" s="51" t="s">
        <v>7605</v>
      </c>
      <c r="L610" s="122" t="s">
        <v>26962</v>
      </c>
      <c r="M610" s="21">
        <f>IF(F610="○",1,0)</f>
        <v>0</v>
      </c>
    </row>
  </sheetData>
  <autoFilter ref="A7:L610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3"/>
  <sheetViews>
    <sheetView topLeftCell="A419" workbookViewId="0">
      <selection activeCell="C425" sqref="C425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 customWidth="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9848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SUBTOTAL(3,E8:E423)</f>
        <v>416</v>
      </c>
      <c r="F6" s="24">
        <f>SUBTOTAL(9,M8:M423)</f>
        <v>360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9033</v>
      </c>
      <c r="B8" s="1" t="s">
        <v>9034</v>
      </c>
      <c r="C8" s="1" t="s">
        <v>9035</v>
      </c>
      <c r="D8" s="1" t="s">
        <v>50</v>
      </c>
      <c r="E8" s="1" t="s">
        <v>51</v>
      </c>
      <c r="F8" s="1" t="s">
        <v>51</v>
      </c>
      <c r="G8" s="1" t="s">
        <v>82</v>
      </c>
      <c r="H8" s="1" t="s">
        <v>729</v>
      </c>
      <c r="I8" s="1" t="s">
        <v>84</v>
      </c>
      <c r="J8" s="1" t="s">
        <v>2362</v>
      </c>
      <c r="K8" s="1" t="s">
        <v>9036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9033</v>
      </c>
      <c r="B9" s="1" t="s">
        <v>9034</v>
      </c>
      <c r="C9" s="1" t="s">
        <v>9037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729</v>
      </c>
      <c r="I9" s="1" t="s">
        <v>84</v>
      </c>
      <c r="J9" s="1" t="s">
        <v>2362</v>
      </c>
      <c r="K9" s="1" t="s">
        <v>9038</v>
      </c>
      <c r="L9" s="1"/>
      <c r="M9" s="21">
        <f t="shared" si="0"/>
        <v>1</v>
      </c>
    </row>
    <row r="10" spans="1:14" ht="20.100000000000001" customHeight="1" x14ac:dyDescent="0.15">
      <c r="A10" s="1" t="s">
        <v>9033</v>
      </c>
      <c r="B10" s="1" t="s">
        <v>9034</v>
      </c>
      <c r="C10" s="1" t="s">
        <v>9039</v>
      </c>
      <c r="D10" s="1" t="s">
        <v>78</v>
      </c>
      <c r="E10" s="1" t="s">
        <v>51</v>
      </c>
      <c r="F10" s="1" t="s">
        <v>51</v>
      </c>
      <c r="G10" s="1" t="s">
        <v>82</v>
      </c>
      <c r="H10" s="1" t="s">
        <v>729</v>
      </c>
      <c r="I10" s="1" t="s">
        <v>84</v>
      </c>
      <c r="J10" s="1" t="s">
        <v>2362</v>
      </c>
      <c r="K10" s="1" t="s">
        <v>9040</v>
      </c>
      <c r="L10" s="1"/>
      <c r="M10" s="21">
        <f t="shared" si="0"/>
        <v>1</v>
      </c>
    </row>
    <row r="11" spans="1:14" ht="20.100000000000001" customHeight="1" x14ac:dyDescent="0.15">
      <c r="A11" s="1" t="s">
        <v>9033</v>
      </c>
      <c r="B11" s="1" t="s">
        <v>9034</v>
      </c>
      <c r="C11" s="1" t="s">
        <v>9041</v>
      </c>
      <c r="D11" s="1" t="s">
        <v>78</v>
      </c>
      <c r="E11" s="1" t="s">
        <v>51</v>
      </c>
      <c r="F11" s="1" t="s">
        <v>26832</v>
      </c>
      <c r="G11" s="1" t="s">
        <v>82</v>
      </c>
      <c r="H11" s="1" t="s">
        <v>212</v>
      </c>
      <c r="I11" s="1" t="s">
        <v>7857</v>
      </c>
      <c r="J11" s="1" t="s">
        <v>122</v>
      </c>
      <c r="K11" s="1" t="s">
        <v>9042</v>
      </c>
      <c r="L11" s="1"/>
      <c r="M11" s="21">
        <f t="shared" si="0"/>
        <v>0</v>
      </c>
      <c r="N11" s="3"/>
    </row>
    <row r="12" spans="1:14" ht="20.100000000000001" customHeight="1" x14ac:dyDescent="0.15">
      <c r="A12" s="1" t="s">
        <v>9033</v>
      </c>
      <c r="B12" s="1" t="s">
        <v>9034</v>
      </c>
      <c r="C12" s="1" t="s">
        <v>9043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84</v>
      </c>
      <c r="J12" s="1" t="s">
        <v>2362</v>
      </c>
      <c r="K12" s="1" t="s">
        <v>9044</v>
      </c>
      <c r="L12" s="1"/>
      <c r="M12" s="21">
        <f t="shared" si="0"/>
        <v>1</v>
      </c>
    </row>
    <row r="13" spans="1:14" ht="20.100000000000001" customHeight="1" x14ac:dyDescent="0.15">
      <c r="A13" s="1" t="s">
        <v>9033</v>
      </c>
      <c r="B13" s="1" t="s">
        <v>9045</v>
      </c>
      <c r="C13" s="1" t="s">
        <v>9046</v>
      </c>
      <c r="D13" s="1" t="s">
        <v>50</v>
      </c>
      <c r="E13" s="1" t="s">
        <v>51</v>
      </c>
      <c r="F13" s="1" t="s">
        <v>26832</v>
      </c>
      <c r="G13" s="1" t="s">
        <v>82</v>
      </c>
      <c r="H13" s="1" t="s">
        <v>212</v>
      </c>
      <c r="I13" s="1" t="s">
        <v>1136</v>
      </c>
      <c r="J13" s="1" t="s">
        <v>122</v>
      </c>
      <c r="K13" s="1" t="s">
        <v>9047</v>
      </c>
      <c r="L13" s="1"/>
      <c r="M13" s="21">
        <f t="shared" si="0"/>
        <v>0</v>
      </c>
    </row>
    <row r="14" spans="1:14" ht="20.100000000000001" customHeight="1" x14ac:dyDescent="0.15">
      <c r="A14" s="1" t="s">
        <v>9033</v>
      </c>
      <c r="B14" s="1" t="s">
        <v>9045</v>
      </c>
      <c r="C14" s="1" t="s">
        <v>9048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729</v>
      </c>
      <c r="I14" s="1" t="s">
        <v>84</v>
      </c>
      <c r="J14" s="1" t="s">
        <v>2362</v>
      </c>
      <c r="K14" s="1" t="s">
        <v>9049</v>
      </c>
      <c r="L14" s="1"/>
      <c r="M14" s="21">
        <f t="shared" si="0"/>
        <v>1</v>
      </c>
    </row>
    <row r="15" spans="1:14" ht="20.100000000000001" customHeight="1" x14ac:dyDescent="0.15">
      <c r="A15" s="1" t="s">
        <v>9033</v>
      </c>
      <c r="B15" s="1" t="s">
        <v>9045</v>
      </c>
      <c r="C15" s="1" t="s">
        <v>9050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84</v>
      </c>
      <c r="J15" s="1" t="s">
        <v>2362</v>
      </c>
      <c r="K15" s="1" t="s">
        <v>9051</v>
      </c>
      <c r="L15" s="1"/>
      <c r="M15" s="21">
        <f t="shared" si="0"/>
        <v>1</v>
      </c>
    </row>
    <row r="16" spans="1:14" ht="20.100000000000001" customHeight="1" x14ac:dyDescent="0.15">
      <c r="A16" s="1" t="s">
        <v>9033</v>
      </c>
      <c r="B16" s="1" t="s">
        <v>9045</v>
      </c>
      <c r="C16" s="1" t="s">
        <v>9052</v>
      </c>
      <c r="D16" s="1" t="s">
        <v>78</v>
      </c>
      <c r="E16" s="1" t="s">
        <v>51</v>
      </c>
      <c r="F16" s="1" t="s">
        <v>26832</v>
      </c>
      <c r="G16" s="1" t="s">
        <v>82</v>
      </c>
      <c r="H16" s="1" t="s">
        <v>212</v>
      </c>
      <c r="I16" s="1" t="s">
        <v>7857</v>
      </c>
      <c r="J16" s="1" t="s">
        <v>122</v>
      </c>
      <c r="K16" s="1" t="s">
        <v>9053</v>
      </c>
      <c r="L16" s="1"/>
      <c r="M16" s="21">
        <f t="shared" si="0"/>
        <v>0</v>
      </c>
    </row>
    <row r="17" spans="1:13" ht="20.100000000000001" customHeight="1" x14ac:dyDescent="0.15">
      <c r="A17" s="1" t="s">
        <v>9033</v>
      </c>
      <c r="B17" s="1" t="s">
        <v>9045</v>
      </c>
      <c r="C17" s="1" t="s">
        <v>9054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84</v>
      </c>
      <c r="J17" s="1" t="s">
        <v>2362</v>
      </c>
      <c r="K17" s="1" t="s">
        <v>9055</v>
      </c>
      <c r="L17" s="1"/>
      <c r="M17" s="21">
        <f t="shared" si="0"/>
        <v>1</v>
      </c>
    </row>
    <row r="18" spans="1:13" ht="20.100000000000001" customHeight="1" x14ac:dyDescent="0.15">
      <c r="A18" s="1" t="s">
        <v>9033</v>
      </c>
      <c r="B18" s="1" t="s">
        <v>9045</v>
      </c>
      <c r="C18" s="1" t="s">
        <v>9056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84</v>
      </c>
      <c r="J18" s="1" t="s">
        <v>2362</v>
      </c>
      <c r="K18" s="1" t="s">
        <v>9057</v>
      </c>
      <c r="L18" s="1"/>
      <c r="M18" s="21">
        <f t="shared" si="0"/>
        <v>1</v>
      </c>
    </row>
    <row r="19" spans="1:13" ht="20.100000000000001" customHeight="1" x14ac:dyDescent="0.15">
      <c r="A19" s="1" t="s">
        <v>9033</v>
      </c>
      <c r="B19" s="1" t="s">
        <v>9058</v>
      </c>
      <c r="C19" s="1" t="s">
        <v>9059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729</v>
      </c>
      <c r="I19" s="1" t="s">
        <v>84</v>
      </c>
      <c r="J19" s="1" t="s">
        <v>2362</v>
      </c>
      <c r="K19" s="1" t="s">
        <v>9060</v>
      </c>
      <c r="L19" s="1"/>
      <c r="M19" s="21">
        <f t="shared" si="0"/>
        <v>1</v>
      </c>
    </row>
    <row r="20" spans="1:13" ht="20.100000000000001" customHeight="1" x14ac:dyDescent="0.15">
      <c r="A20" s="1" t="s">
        <v>9033</v>
      </c>
      <c r="B20" s="1" t="s">
        <v>9058</v>
      </c>
      <c r="C20" s="1" t="s">
        <v>9061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729</v>
      </c>
      <c r="I20" s="1" t="s">
        <v>84</v>
      </c>
      <c r="J20" s="1" t="s">
        <v>2362</v>
      </c>
      <c r="K20" s="1" t="s">
        <v>9062</v>
      </c>
      <c r="L20" s="1"/>
      <c r="M20" s="21">
        <f t="shared" si="0"/>
        <v>1</v>
      </c>
    </row>
    <row r="21" spans="1:13" ht="20.100000000000001" customHeight="1" x14ac:dyDescent="0.15">
      <c r="A21" s="1" t="s">
        <v>9033</v>
      </c>
      <c r="B21" s="1" t="s">
        <v>9058</v>
      </c>
      <c r="C21" s="1" t="s">
        <v>9063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212</v>
      </c>
      <c r="I21" s="1" t="s">
        <v>7857</v>
      </c>
      <c r="J21" s="1" t="s">
        <v>122</v>
      </c>
      <c r="K21" s="1" t="s">
        <v>9064</v>
      </c>
      <c r="L21" s="1"/>
      <c r="M21" s="21">
        <f t="shared" si="0"/>
        <v>0</v>
      </c>
    </row>
    <row r="22" spans="1:13" ht="20.100000000000001" customHeight="1" x14ac:dyDescent="0.15">
      <c r="A22" s="1" t="s">
        <v>9033</v>
      </c>
      <c r="B22" s="1" t="s">
        <v>9058</v>
      </c>
      <c r="C22" s="1" t="s">
        <v>9065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729</v>
      </c>
      <c r="I22" s="1" t="s">
        <v>84</v>
      </c>
      <c r="J22" s="1" t="s">
        <v>2362</v>
      </c>
      <c r="K22" s="1" t="s">
        <v>9066</v>
      </c>
      <c r="L22" s="1"/>
      <c r="M22" s="21">
        <f t="shared" si="0"/>
        <v>1</v>
      </c>
    </row>
    <row r="23" spans="1:13" ht="20.100000000000001" customHeight="1" x14ac:dyDescent="0.15">
      <c r="A23" s="1" t="s">
        <v>9033</v>
      </c>
      <c r="B23" s="1" t="s">
        <v>9067</v>
      </c>
      <c r="C23" s="1" t="s">
        <v>9068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729</v>
      </c>
      <c r="I23" s="1" t="s">
        <v>84</v>
      </c>
      <c r="J23" s="1" t="s">
        <v>2362</v>
      </c>
      <c r="K23" s="1" t="s">
        <v>9069</v>
      </c>
      <c r="L23" s="1"/>
      <c r="M23" s="21">
        <f t="shared" si="0"/>
        <v>1</v>
      </c>
    </row>
    <row r="24" spans="1:13" ht="20.100000000000001" customHeight="1" x14ac:dyDescent="0.15">
      <c r="A24" s="1" t="s">
        <v>9033</v>
      </c>
      <c r="B24" s="1" t="s">
        <v>9067</v>
      </c>
      <c r="C24" s="1" t="s">
        <v>9070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729</v>
      </c>
      <c r="I24" s="1" t="s">
        <v>84</v>
      </c>
      <c r="J24" s="1" t="s">
        <v>2362</v>
      </c>
      <c r="K24" s="1" t="s">
        <v>9071</v>
      </c>
      <c r="L24" s="1"/>
      <c r="M24" s="21">
        <f t="shared" si="0"/>
        <v>1</v>
      </c>
    </row>
    <row r="25" spans="1:13" ht="20.100000000000001" customHeight="1" x14ac:dyDescent="0.15">
      <c r="A25" s="1" t="s">
        <v>9033</v>
      </c>
      <c r="B25" s="1" t="s">
        <v>9067</v>
      </c>
      <c r="C25" s="1" t="s">
        <v>9072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729</v>
      </c>
      <c r="I25" s="1" t="s">
        <v>84</v>
      </c>
      <c r="J25" s="1" t="s">
        <v>2362</v>
      </c>
      <c r="K25" s="1" t="s">
        <v>9073</v>
      </c>
      <c r="L25" s="1"/>
      <c r="M25" s="21">
        <f t="shared" si="0"/>
        <v>1</v>
      </c>
    </row>
    <row r="26" spans="1:13" ht="20.100000000000001" customHeight="1" x14ac:dyDescent="0.15">
      <c r="A26" s="1" t="s">
        <v>9033</v>
      </c>
      <c r="B26" s="1" t="s">
        <v>9067</v>
      </c>
      <c r="C26" s="1" t="s">
        <v>9074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729</v>
      </c>
      <c r="I26" s="1" t="s">
        <v>84</v>
      </c>
      <c r="J26" s="1" t="s">
        <v>2362</v>
      </c>
      <c r="K26" s="1" t="s">
        <v>9075</v>
      </c>
      <c r="L26" s="1"/>
      <c r="M26" s="21">
        <f t="shared" si="0"/>
        <v>1</v>
      </c>
    </row>
    <row r="27" spans="1:13" ht="20.100000000000001" customHeight="1" x14ac:dyDescent="0.15">
      <c r="A27" s="1" t="s">
        <v>9033</v>
      </c>
      <c r="B27" s="1" t="s">
        <v>9067</v>
      </c>
      <c r="C27" s="1" t="s">
        <v>9076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729</v>
      </c>
      <c r="I27" s="1" t="s">
        <v>84</v>
      </c>
      <c r="J27" s="1" t="s">
        <v>2362</v>
      </c>
      <c r="K27" s="1" t="s">
        <v>9077</v>
      </c>
      <c r="L27" s="1"/>
      <c r="M27" s="21">
        <f t="shared" si="0"/>
        <v>1</v>
      </c>
    </row>
    <row r="28" spans="1:13" ht="20.100000000000001" customHeight="1" x14ac:dyDescent="0.15">
      <c r="A28" s="1" t="s">
        <v>9033</v>
      </c>
      <c r="B28" s="1" t="s">
        <v>9067</v>
      </c>
      <c r="C28" s="1" t="s">
        <v>9078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729</v>
      </c>
      <c r="I28" s="1" t="s">
        <v>84</v>
      </c>
      <c r="J28" s="1" t="s">
        <v>2362</v>
      </c>
      <c r="K28" s="1" t="s">
        <v>9079</v>
      </c>
      <c r="L28" s="1"/>
      <c r="M28" s="21">
        <f t="shared" si="0"/>
        <v>1</v>
      </c>
    </row>
    <row r="29" spans="1:13" ht="20.100000000000001" customHeight="1" x14ac:dyDescent="0.15">
      <c r="A29" s="1" t="s">
        <v>9033</v>
      </c>
      <c r="B29" s="1" t="s">
        <v>9067</v>
      </c>
      <c r="C29" s="1" t="s">
        <v>9080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729</v>
      </c>
      <c r="I29" s="1" t="s">
        <v>84</v>
      </c>
      <c r="J29" s="1" t="s">
        <v>2362</v>
      </c>
      <c r="K29" s="1" t="s">
        <v>9081</v>
      </c>
      <c r="L29" s="1"/>
      <c r="M29" s="21">
        <f t="shared" si="0"/>
        <v>1</v>
      </c>
    </row>
    <row r="30" spans="1:13" ht="20.100000000000001" customHeight="1" x14ac:dyDescent="0.15">
      <c r="A30" s="1" t="s">
        <v>9033</v>
      </c>
      <c r="B30" s="1" t="s">
        <v>9067</v>
      </c>
      <c r="C30" s="1" t="s">
        <v>9082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729</v>
      </c>
      <c r="I30" s="1" t="s">
        <v>84</v>
      </c>
      <c r="J30" s="1" t="s">
        <v>2362</v>
      </c>
      <c r="K30" s="1" t="s">
        <v>9083</v>
      </c>
      <c r="L30" s="1"/>
      <c r="M30" s="21">
        <f t="shared" si="0"/>
        <v>1</v>
      </c>
    </row>
    <row r="31" spans="1:13" ht="20.100000000000001" customHeight="1" x14ac:dyDescent="0.15">
      <c r="A31" s="1" t="s">
        <v>9033</v>
      </c>
      <c r="B31" s="1" t="s">
        <v>9067</v>
      </c>
      <c r="C31" s="1" t="s">
        <v>9084</v>
      </c>
      <c r="D31" s="1" t="s">
        <v>849</v>
      </c>
      <c r="E31" s="1" t="s">
        <v>51</v>
      </c>
      <c r="F31" s="1" t="s">
        <v>26832</v>
      </c>
      <c r="G31" s="1" t="s">
        <v>82</v>
      </c>
      <c r="H31" s="1" t="s">
        <v>83</v>
      </c>
      <c r="I31" s="1" t="s">
        <v>447</v>
      </c>
      <c r="J31" s="1" t="s">
        <v>7809</v>
      </c>
      <c r="K31" s="1" t="s">
        <v>9085</v>
      </c>
      <c r="L31" s="1"/>
      <c r="M31" s="21">
        <f t="shared" si="0"/>
        <v>0</v>
      </c>
    </row>
    <row r="32" spans="1:13" ht="20.100000000000001" customHeight="1" x14ac:dyDescent="0.15">
      <c r="A32" s="1" t="s">
        <v>10</v>
      </c>
      <c r="B32" s="1" t="s">
        <v>9086</v>
      </c>
      <c r="C32" s="1" t="s">
        <v>9087</v>
      </c>
      <c r="D32" s="1" t="s">
        <v>50</v>
      </c>
      <c r="E32" s="1" t="s">
        <v>51</v>
      </c>
      <c r="F32" s="1" t="s">
        <v>26832</v>
      </c>
      <c r="G32" s="1" t="s">
        <v>82</v>
      </c>
      <c r="H32" s="1" t="s">
        <v>212</v>
      </c>
      <c r="I32" s="1" t="s">
        <v>1136</v>
      </c>
      <c r="J32" s="1" t="s">
        <v>122</v>
      </c>
      <c r="K32" s="1" t="s">
        <v>9088</v>
      </c>
      <c r="L32" s="1"/>
      <c r="M32" s="21">
        <f t="shared" si="0"/>
        <v>0</v>
      </c>
    </row>
    <row r="33" spans="1:13" ht="20.100000000000001" customHeight="1" x14ac:dyDescent="0.15">
      <c r="A33" s="1" t="s">
        <v>10</v>
      </c>
      <c r="B33" s="1" t="s">
        <v>9086</v>
      </c>
      <c r="C33" s="1" t="s">
        <v>9089</v>
      </c>
      <c r="D33" s="1" t="s">
        <v>50</v>
      </c>
      <c r="E33" s="1" t="s">
        <v>51</v>
      </c>
      <c r="F33" s="1" t="s">
        <v>26832</v>
      </c>
      <c r="G33" s="1" t="s">
        <v>82</v>
      </c>
      <c r="H33" s="1" t="s">
        <v>212</v>
      </c>
      <c r="I33" s="1" t="s">
        <v>1136</v>
      </c>
      <c r="J33" s="1" t="s">
        <v>122</v>
      </c>
      <c r="K33" s="1" t="s">
        <v>9090</v>
      </c>
      <c r="L33" s="1"/>
      <c r="M33" s="21">
        <f t="shared" si="0"/>
        <v>0</v>
      </c>
    </row>
    <row r="34" spans="1:13" ht="20.100000000000001" customHeight="1" x14ac:dyDescent="0.15">
      <c r="A34" s="1" t="s">
        <v>10</v>
      </c>
      <c r="B34" s="1" t="s">
        <v>9086</v>
      </c>
      <c r="C34" s="1" t="s">
        <v>9091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1141</v>
      </c>
      <c r="J34" s="1" t="s">
        <v>96</v>
      </c>
      <c r="K34" s="1" t="s">
        <v>9092</v>
      </c>
      <c r="L34" s="1"/>
      <c r="M34" s="21">
        <f t="shared" si="0"/>
        <v>1</v>
      </c>
    </row>
    <row r="35" spans="1:13" ht="20.100000000000001" customHeight="1" x14ac:dyDescent="0.15">
      <c r="A35" s="1" t="s">
        <v>10</v>
      </c>
      <c r="B35" s="1" t="s">
        <v>9093</v>
      </c>
      <c r="C35" s="1" t="s">
        <v>9094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1141</v>
      </c>
      <c r="J35" s="1" t="s">
        <v>96</v>
      </c>
      <c r="K35" s="1" t="s">
        <v>9095</v>
      </c>
      <c r="L35" s="1"/>
      <c r="M35" s="21">
        <f t="shared" si="0"/>
        <v>1</v>
      </c>
    </row>
    <row r="36" spans="1:13" ht="20.100000000000001" customHeight="1" x14ac:dyDescent="0.15">
      <c r="A36" s="1" t="s">
        <v>10</v>
      </c>
      <c r="B36" s="1" t="s">
        <v>9093</v>
      </c>
      <c r="C36" s="1" t="s">
        <v>9096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53</v>
      </c>
      <c r="I36" s="1" t="s">
        <v>1141</v>
      </c>
      <c r="J36" s="1" t="s">
        <v>96</v>
      </c>
      <c r="K36" s="1" t="s">
        <v>9097</v>
      </c>
      <c r="L36" s="1"/>
      <c r="M36" s="21">
        <f t="shared" si="0"/>
        <v>1</v>
      </c>
    </row>
    <row r="37" spans="1:13" ht="20.100000000000001" customHeight="1" x14ac:dyDescent="0.15">
      <c r="A37" s="1" t="s">
        <v>10</v>
      </c>
      <c r="B37" s="1" t="s">
        <v>9093</v>
      </c>
      <c r="C37" s="1" t="s">
        <v>9098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1141</v>
      </c>
      <c r="J37" s="1" t="s">
        <v>96</v>
      </c>
      <c r="K37" s="1" t="s">
        <v>9099</v>
      </c>
      <c r="L37" s="1"/>
      <c r="M37" s="21">
        <f t="shared" si="0"/>
        <v>1</v>
      </c>
    </row>
    <row r="38" spans="1:13" ht="20.100000000000001" customHeight="1" x14ac:dyDescent="0.15">
      <c r="A38" s="1" t="s">
        <v>10</v>
      </c>
      <c r="B38" s="1" t="s">
        <v>9093</v>
      </c>
      <c r="C38" s="1" t="s">
        <v>9100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1141</v>
      </c>
      <c r="J38" s="1" t="s">
        <v>96</v>
      </c>
      <c r="K38" s="1" t="s">
        <v>9101</v>
      </c>
      <c r="L38" s="1"/>
      <c r="M38" s="21">
        <f t="shared" si="0"/>
        <v>1</v>
      </c>
    </row>
    <row r="39" spans="1:13" ht="20.100000000000001" customHeight="1" x14ac:dyDescent="0.15">
      <c r="A39" s="1" t="s">
        <v>10</v>
      </c>
      <c r="B39" s="1" t="s">
        <v>9102</v>
      </c>
      <c r="C39" s="1" t="s">
        <v>9103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9104</v>
      </c>
      <c r="L39" s="1"/>
      <c r="M39" s="21">
        <f t="shared" si="0"/>
        <v>1</v>
      </c>
    </row>
    <row r="40" spans="1:13" ht="20.100000000000001" customHeight="1" x14ac:dyDescent="0.15">
      <c r="A40" s="1" t="s">
        <v>10</v>
      </c>
      <c r="B40" s="1" t="s">
        <v>9105</v>
      </c>
      <c r="C40" s="1" t="s">
        <v>9106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53</v>
      </c>
      <c r="I40" s="1" t="s">
        <v>1141</v>
      </c>
      <c r="J40" s="1" t="s">
        <v>96</v>
      </c>
      <c r="K40" s="1" t="s">
        <v>9107</v>
      </c>
      <c r="L40" s="1"/>
      <c r="M40" s="21">
        <f t="shared" si="0"/>
        <v>1</v>
      </c>
    </row>
    <row r="41" spans="1:13" ht="20.100000000000001" customHeight="1" x14ac:dyDescent="0.15">
      <c r="A41" s="1" t="s">
        <v>10</v>
      </c>
      <c r="B41" s="1" t="s">
        <v>9105</v>
      </c>
      <c r="C41" s="1" t="s">
        <v>9108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53</v>
      </c>
      <c r="I41" s="1" t="s">
        <v>1141</v>
      </c>
      <c r="J41" s="1" t="s">
        <v>96</v>
      </c>
      <c r="K41" s="1" t="s">
        <v>9109</v>
      </c>
      <c r="L41" s="1"/>
      <c r="M41" s="21">
        <f t="shared" si="0"/>
        <v>1</v>
      </c>
    </row>
    <row r="42" spans="1:13" ht="20.100000000000001" customHeight="1" x14ac:dyDescent="0.15">
      <c r="A42" s="1" t="s">
        <v>10</v>
      </c>
      <c r="B42" s="1" t="s">
        <v>9105</v>
      </c>
      <c r="C42" s="1" t="s">
        <v>9110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1141</v>
      </c>
      <c r="J42" s="1" t="s">
        <v>96</v>
      </c>
      <c r="K42" s="1" t="s">
        <v>9111</v>
      </c>
      <c r="L42" s="1"/>
      <c r="M42" s="21">
        <f t="shared" si="0"/>
        <v>1</v>
      </c>
    </row>
    <row r="43" spans="1:13" ht="20.100000000000001" customHeight="1" x14ac:dyDescent="0.15">
      <c r="A43" s="1" t="s">
        <v>10</v>
      </c>
      <c r="B43" s="1" t="s">
        <v>9105</v>
      </c>
      <c r="C43" s="1" t="s">
        <v>9112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1141</v>
      </c>
      <c r="J43" s="1" t="s">
        <v>96</v>
      </c>
      <c r="K43" s="1" t="s">
        <v>9113</v>
      </c>
      <c r="L43" s="1"/>
      <c r="M43" s="21">
        <f t="shared" si="0"/>
        <v>1</v>
      </c>
    </row>
    <row r="44" spans="1:13" ht="20.100000000000001" customHeight="1" x14ac:dyDescent="0.15">
      <c r="A44" s="1" t="s">
        <v>10</v>
      </c>
      <c r="B44" s="1" t="s">
        <v>9105</v>
      </c>
      <c r="C44" s="1" t="s">
        <v>9114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1141</v>
      </c>
      <c r="J44" s="1" t="s">
        <v>96</v>
      </c>
      <c r="K44" s="1" t="s">
        <v>9115</v>
      </c>
      <c r="L44" s="1"/>
      <c r="M44" s="21">
        <f t="shared" si="0"/>
        <v>1</v>
      </c>
    </row>
    <row r="45" spans="1:13" ht="20.100000000000001" customHeight="1" x14ac:dyDescent="0.15">
      <c r="A45" s="1" t="s">
        <v>10</v>
      </c>
      <c r="B45" s="1" t="s">
        <v>9105</v>
      </c>
      <c r="C45" s="1" t="s">
        <v>9116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1141</v>
      </c>
      <c r="J45" s="1" t="s">
        <v>96</v>
      </c>
      <c r="K45" s="1" t="s">
        <v>9117</v>
      </c>
      <c r="L45" s="1"/>
      <c r="M45" s="21">
        <f t="shared" si="0"/>
        <v>1</v>
      </c>
    </row>
    <row r="46" spans="1:13" ht="20.100000000000001" customHeight="1" x14ac:dyDescent="0.15">
      <c r="A46" s="1" t="s">
        <v>10</v>
      </c>
      <c r="B46" s="1" t="s">
        <v>9118</v>
      </c>
      <c r="C46" s="1" t="s">
        <v>9119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1141</v>
      </c>
      <c r="J46" s="1" t="s">
        <v>9120</v>
      </c>
      <c r="K46" s="1" t="s">
        <v>9121</v>
      </c>
      <c r="L46" s="1"/>
      <c r="M46" s="21">
        <f t="shared" si="0"/>
        <v>1</v>
      </c>
    </row>
    <row r="47" spans="1:13" ht="20.100000000000001" customHeight="1" x14ac:dyDescent="0.15">
      <c r="A47" s="1" t="s">
        <v>10</v>
      </c>
      <c r="B47" s="1" t="s">
        <v>9118</v>
      </c>
      <c r="C47" s="1" t="s">
        <v>9122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1141</v>
      </c>
      <c r="J47" s="1" t="s">
        <v>9120</v>
      </c>
      <c r="K47" s="1" t="s">
        <v>9123</v>
      </c>
      <c r="L47" s="1"/>
      <c r="M47" s="21">
        <f t="shared" si="0"/>
        <v>1</v>
      </c>
    </row>
    <row r="48" spans="1:13" ht="20.100000000000001" customHeight="1" x14ac:dyDescent="0.15">
      <c r="A48" s="1" t="s">
        <v>10</v>
      </c>
      <c r="B48" s="1" t="s">
        <v>9118</v>
      </c>
      <c r="C48" s="1" t="s">
        <v>9124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1141</v>
      </c>
      <c r="J48" s="1" t="s">
        <v>9120</v>
      </c>
      <c r="K48" s="1" t="s">
        <v>9125</v>
      </c>
      <c r="L48" s="1"/>
      <c r="M48" s="21">
        <f t="shared" si="0"/>
        <v>1</v>
      </c>
    </row>
    <row r="49" spans="1:13" ht="20.100000000000001" customHeight="1" x14ac:dyDescent="0.15">
      <c r="A49" s="1" t="s">
        <v>10</v>
      </c>
      <c r="B49" s="1" t="s">
        <v>9118</v>
      </c>
      <c r="C49" s="1" t="s">
        <v>9126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739</v>
      </c>
      <c r="I49" s="1" t="s">
        <v>1141</v>
      </c>
      <c r="J49" s="1" t="s">
        <v>9120</v>
      </c>
      <c r="K49" s="1" t="s">
        <v>9127</v>
      </c>
      <c r="L49" s="1"/>
      <c r="M49" s="21">
        <f t="shared" si="0"/>
        <v>1</v>
      </c>
    </row>
    <row r="50" spans="1:13" ht="20.100000000000001" customHeight="1" x14ac:dyDescent="0.15">
      <c r="A50" s="1" t="s">
        <v>10</v>
      </c>
      <c r="B50" s="1" t="s">
        <v>9118</v>
      </c>
      <c r="C50" s="1" t="s">
        <v>9128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1141</v>
      </c>
      <c r="J50" s="1" t="s">
        <v>9120</v>
      </c>
      <c r="K50" s="1" t="s">
        <v>9129</v>
      </c>
      <c r="L50" s="1"/>
      <c r="M50" s="21">
        <f t="shared" si="0"/>
        <v>1</v>
      </c>
    </row>
    <row r="51" spans="1:13" ht="20.100000000000001" customHeight="1" x14ac:dyDescent="0.15">
      <c r="A51" s="1" t="s">
        <v>10</v>
      </c>
      <c r="B51" s="1" t="s">
        <v>9118</v>
      </c>
      <c r="C51" s="1" t="s">
        <v>9130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1141</v>
      </c>
      <c r="J51" s="1" t="s">
        <v>9120</v>
      </c>
      <c r="K51" s="1" t="s">
        <v>9131</v>
      </c>
      <c r="L51" s="1"/>
      <c r="M51" s="21">
        <f t="shared" si="0"/>
        <v>1</v>
      </c>
    </row>
    <row r="52" spans="1:13" ht="20.100000000000001" customHeight="1" x14ac:dyDescent="0.15">
      <c r="A52" s="1" t="s">
        <v>10</v>
      </c>
      <c r="B52" s="1" t="s">
        <v>9118</v>
      </c>
      <c r="C52" s="1" t="s">
        <v>9132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1141</v>
      </c>
      <c r="J52" s="1" t="s">
        <v>9120</v>
      </c>
      <c r="K52" s="1" t="s">
        <v>9133</v>
      </c>
      <c r="L52" s="1"/>
      <c r="M52" s="21">
        <f t="shared" si="0"/>
        <v>1</v>
      </c>
    </row>
    <row r="53" spans="1:13" ht="20.100000000000001" customHeight="1" x14ac:dyDescent="0.15">
      <c r="A53" s="1" t="s">
        <v>10</v>
      </c>
      <c r="B53" s="1" t="s">
        <v>9118</v>
      </c>
      <c r="C53" s="1" t="s">
        <v>9134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1141</v>
      </c>
      <c r="J53" s="1" t="s">
        <v>9120</v>
      </c>
      <c r="K53" s="1" t="s">
        <v>9135</v>
      </c>
      <c r="L53" s="1"/>
      <c r="M53" s="21">
        <f t="shared" si="0"/>
        <v>1</v>
      </c>
    </row>
    <row r="54" spans="1:13" ht="20.100000000000001" customHeight="1" x14ac:dyDescent="0.15">
      <c r="A54" s="1" t="s">
        <v>10</v>
      </c>
      <c r="B54" s="1" t="s">
        <v>9118</v>
      </c>
      <c r="C54" s="1" t="s">
        <v>9136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1141</v>
      </c>
      <c r="J54" s="1" t="s">
        <v>9120</v>
      </c>
      <c r="K54" s="1" t="s">
        <v>9137</v>
      </c>
      <c r="L54" s="1"/>
      <c r="M54" s="21">
        <f t="shared" si="0"/>
        <v>1</v>
      </c>
    </row>
    <row r="55" spans="1:13" ht="20.100000000000001" customHeight="1" x14ac:dyDescent="0.15">
      <c r="A55" s="1" t="s">
        <v>10</v>
      </c>
      <c r="B55" s="1" t="s">
        <v>9118</v>
      </c>
      <c r="C55" s="1" t="s">
        <v>9138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1141</v>
      </c>
      <c r="J55" s="1" t="s">
        <v>9120</v>
      </c>
      <c r="K55" s="1" t="s">
        <v>9139</v>
      </c>
      <c r="L55" s="1"/>
      <c r="M55" s="21">
        <f t="shared" si="0"/>
        <v>1</v>
      </c>
    </row>
    <row r="56" spans="1:13" ht="20.100000000000001" customHeight="1" x14ac:dyDescent="0.15">
      <c r="A56" s="1" t="s">
        <v>10</v>
      </c>
      <c r="B56" s="1" t="s">
        <v>9118</v>
      </c>
      <c r="C56" s="1" t="s">
        <v>9140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1141</v>
      </c>
      <c r="J56" s="1" t="s">
        <v>9120</v>
      </c>
      <c r="K56" s="1" t="s">
        <v>9141</v>
      </c>
      <c r="L56" s="1"/>
      <c r="M56" s="21">
        <f t="shared" si="0"/>
        <v>1</v>
      </c>
    </row>
    <row r="57" spans="1:13" ht="20.100000000000001" customHeight="1" x14ac:dyDescent="0.15">
      <c r="A57" s="1" t="s">
        <v>10</v>
      </c>
      <c r="B57" s="1" t="s">
        <v>9118</v>
      </c>
      <c r="C57" s="1" t="s">
        <v>9142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1141</v>
      </c>
      <c r="J57" s="1" t="s">
        <v>9120</v>
      </c>
      <c r="K57" s="1" t="s">
        <v>9143</v>
      </c>
      <c r="L57" s="1"/>
      <c r="M57" s="21">
        <f t="shared" si="0"/>
        <v>1</v>
      </c>
    </row>
    <row r="58" spans="1:13" ht="20.100000000000001" customHeight="1" x14ac:dyDescent="0.15">
      <c r="A58" s="1" t="s">
        <v>10</v>
      </c>
      <c r="B58" s="1" t="s">
        <v>9118</v>
      </c>
      <c r="C58" s="1" t="s">
        <v>9144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1141</v>
      </c>
      <c r="J58" s="1" t="s">
        <v>9120</v>
      </c>
      <c r="K58" s="1" t="s">
        <v>9145</v>
      </c>
      <c r="L58" s="1"/>
      <c r="M58" s="21">
        <f t="shared" si="0"/>
        <v>1</v>
      </c>
    </row>
    <row r="59" spans="1:13" ht="20.100000000000001" customHeight="1" x14ac:dyDescent="0.15">
      <c r="A59" s="1" t="s">
        <v>10</v>
      </c>
      <c r="B59" s="1" t="s">
        <v>9118</v>
      </c>
      <c r="C59" s="1" t="s">
        <v>9146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1141</v>
      </c>
      <c r="J59" s="1" t="s">
        <v>9120</v>
      </c>
      <c r="K59" s="1" t="s">
        <v>9147</v>
      </c>
      <c r="L59" s="1"/>
      <c r="M59" s="21">
        <f t="shared" si="0"/>
        <v>1</v>
      </c>
    </row>
    <row r="60" spans="1:13" ht="20.100000000000001" customHeight="1" x14ac:dyDescent="0.15">
      <c r="A60" s="1" t="s">
        <v>10</v>
      </c>
      <c r="B60" s="1" t="s">
        <v>9118</v>
      </c>
      <c r="C60" s="1" t="s">
        <v>9148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1141</v>
      </c>
      <c r="J60" s="1" t="s">
        <v>9120</v>
      </c>
      <c r="K60" s="1" t="s">
        <v>9149</v>
      </c>
      <c r="L60" s="1"/>
      <c r="M60" s="21">
        <f t="shared" si="0"/>
        <v>1</v>
      </c>
    </row>
    <row r="61" spans="1:13" ht="20.100000000000001" customHeight="1" x14ac:dyDescent="0.15">
      <c r="A61" s="1" t="s">
        <v>10</v>
      </c>
      <c r="B61" s="1" t="s">
        <v>9150</v>
      </c>
      <c r="C61" s="1" t="s">
        <v>9151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53</v>
      </c>
      <c r="I61" s="1" t="s">
        <v>1141</v>
      </c>
      <c r="J61" s="1" t="s">
        <v>96</v>
      </c>
      <c r="K61" s="1" t="s">
        <v>9152</v>
      </c>
      <c r="L61" s="1"/>
      <c r="M61" s="21">
        <f t="shared" si="0"/>
        <v>1</v>
      </c>
    </row>
    <row r="62" spans="1:13" ht="20.100000000000001" customHeight="1" x14ac:dyDescent="0.15">
      <c r="A62" s="1" t="s">
        <v>10</v>
      </c>
      <c r="B62" s="1" t="s">
        <v>9150</v>
      </c>
      <c r="C62" s="1" t="s">
        <v>9153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1141</v>
      </c>
      <c r="J62" s="1" t="s">
        <v>96</v>
      </c>
      <c r="K62" s="1" t="s">
        <v>9154</v>
      </c>
      <c r="L62" s="1"/>
      <c r="M62" s="21">
        <f t="shared" si="0"/>
        <v>1</v>
      </c>
    </row>
    <row r="63" spans="1:13" ht="20.100000000000001" customHeight="1" x14ac:dyDescent="0.15">
      <c r="A63" s="1" t="s">
        <v>10</v>
      </c>
      <c r="B63" s="1" t="s">
        <v>9150</v>
      </c>
      <c r="C63" s="1" t="s">
        <v>9155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1141</v>
      </c>
      <c r="J63" s="1" t="s">
        <v>96</v>
      </c>
      <c r="K63" s="1" t="s">
        <v>9156</v>
      </c>
      <c r="L63" s="1"/>
      <c r="M63" s="21">
        <f t="shared" si="0"/>
        <v>1</v>
      </c>
    </row>
    <row r="64" spans="1:13" ht="20.100000000000001" customHeight="1" x14ac:dyDescent="0.15">
      <c r="A64" s="1" t="s">
        <v>10</v>
      </c>
      <c r="B64" s="1" t="s">
        <v>9150</v>
      </c>
      <c r="C64" s="1" t="s">
        <v>9157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1141</v>
      </c>
      <c r="J64" s="1" t="s">
        <v>96</v>
      </c>
      <c r="K64" s="1" t="s">
        <v>9158</v>
      </c>
      <c r="L64" s="1"/>
      <c r="M64" s="21">
        <f t="shared" si="0"/>
        <v>1</v>
      </c>
    </row>
    <row r="65" spans="1:13" ht="20.100000000000001" customHeight="1" x14ac:dyDescent="0.15">
      <c r="A65" s="1" t="s">
        <v>10</v>
      </c>
      <c r="B65" s="1" t="s">
        <v>9150</v>
      </c>
      <c r="C65" s="1" t="s">
        <v>9159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53</v>
      </c>
      <c r="I65" s="1" t="s">
        <v>1141</v>
      </c>
      <c r="J65" s="1" t="s">
        <v>96</v>
      </c>
      <c r="K65" s="1" t="s">
        <v>9160</v>
      </c>
      <c r="L65" s="1"/>
      <c r="M65" s="21">
        <f t="shared" si="0"/>
        <v>1</v>
      </c>
    </row>
    <row r="66" spans="1:13" ht="20.100000000000001" customHeight="1" x14ac:dyDescent="0.15">
      <c r="A66" s="1" t="s">
        <v>10</v>
      </c>
      <c r="B66" s="1" t="s">
        <v>9150</v>
      </c>
      <c r="C66" s="1" t="s">
        <v>9161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1141</v>
      </c>
      <c r="J66" s="1" t="s">
        <v>96</v>
      </c>
      <c r="K66" s="1" t="s">
        <v>9162</v>
      </c>
      <c r="L66" s="1"/>
      <c r="M66" s="21">
        <f t="shared" si="0"/>
        <v>1</v>
      </c>
    </row>
    <row r="67" spans="1:13" ht="20.100000000000001" customHeight="1" x14ac:dyDescent="0.15">
      <c r="A67" s="1" t="s">
        <v>10</v>
      </c>
      <c r="B67" s="1" t="s">
        <v>9150</v>
      </c>
      <c r="C67" s="1" t="s">
        <v>9163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53</v>
      </c>
      <c r="I67" s="1" t="s">
        <v>1141</v>
      </c>
      <c r="J67" s="1" t="s">
        <v>96</v>
      </c>
      <c r="K67" s="1" t="s">
        <v>9164</v>
      </c>
      <c r="L67" s="1"/>
      <c r="M67" s="21">
        <f t="shared" si="0"/>
        <v>1</v>
      </c>
    </row>
    <row r="68" spans="1:13" ht="20.100000000000001" customHeight="1" x14ac:dyDescent="0.15">
      <c r="A68" s="1" t="s">
        <v>10</v>
      </c>
      <c r="B68" s="1" t="s">
        <v>9150</v>
      </c>
      <c r="C68" s="1" t="s">
        <v>9165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1141</v>
      </c>
      <c r="J68" s="1" t="s">
        <v>96</v>
      </c>
      <c r="K68" s="1" t="s">
        <v>9166</v>
      </c>
      <c r="L68" s="1"/>
      <c r="M68" s="21">
        <f t="shared" si="0"/>
        <v>1</v>
      </c>
    </row>
    <row r="69" spans="1:13" ht="20.100000000000001" customHeight="1" x14ac:dyDescent="0.15">
      <c r="A69" s="1" t="s">
        <v>10</v>
      </c>
      <c r="B69" s="1" t="s">
        <v>9150</v>
      </c>
      <c r="C69" s="1" t="s">
        <v>9167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1141</v>
      </c>
      <c r="J69" s="1" t="s">
        <v>96</v>
      </c>
      <c r="K69" s="1" t="s">
        <v>9168</v>
      </c>
      <c r="L69" s="1"/>
      <c r="M69" s="21">
        <f t="shared" si="0"/>
        <v>1</v>
      </c>
    </row>
    <row r="70" spans="1:13" ht="20.100000000000001" customHeight="1" x14ac:dyDescent="0.15">
      <c r="A70" s="1" t="s">
        <v>10</v>
      </c>
      <c r="B70" s="1" t="s">
        <v>9169</v>
      </c>
      <c r="C70" s="1" t="s">
        <v>9170</v>
      </c>
      <c r="D70" s="1" t="s">
        <v>50</v>
      </c>
      <c r="E70" s="1" t="s">
        <v>51</v>
      </c>
      <c r="F70" s="1" t="s">
        <v>26832</v>
      </c>
      <c r="G70" s="1" t="s">
        <v>82</v>
      </c>
      <c r="H70" s="1" t="s">
        <v>212</v>
      </c>
      <c r="I70" s="1" t="s">
        <v>1136</v>
      </c>
      <c r="J70" s="1" t="s">
        <v>122</v>
      </c>
      <c r="K70" s="1" t="s">
        <v>9171</v>
      </c>
      <c r="L70" s="1"/>
      <c r="M70" s="21">
        <f t="shared" si="0"/>
        <v>0</v>
      </c>
    </row>
    <row r="71" spans="1:13" ht="20.100000000000001" customHeight="1" x14ac:dyDescent="0.15">
      <c r="A71" s="1" t="s">
        <v>10</v>
      </c>
      <c r="B71" s="1" t="s">
        <v>9172</v>
      </c>
      <c r="C71" s="1" t="s">
        <v>9173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1141</v>
      </c>
      <c r="J71" s="1" t="s">
        <v>96</v>
      </c>
      <c r="K71" s="1" t="s">
        <v>9174</v>
      </c>
      <c r="L71" s="1"/>
      <c r="M71" s="21">
        <f t="shared" si="0"/>
        <v>1</v>
      </c>
    </row>
    <row r="72" spans="1:13" ht="20.100000000000001" customHeight="1" x14ac:dyDescent="0.15">
      <c r="A72" s="1" t="s">
        <v>10</v>
      </c>
      <c r="B72" s="1" t="s">
        <v>9172</v>
      </c>
      <c r="C72" s="1" t="s">
        <v>9175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1151</v>
      </c>
      <c r="I72" s="1" t="s">
        <v>84</v>
      </c>
      <c r="J72" s="1" t="s">
        <v>9120</v>
      </c>
      <c r="K72" s="1" t="s">
        <v>9176</v>
      </c>
      <c r="L72" s="1"/>
      <c r="M72" s="21">
        <f t="shared" ref="M72:M135" si="1">IF(F72="○",1,0)</f>
        <v>0</v>
      </c>
    </row>
    <row r="73" spans="1:13" ht="20.100000000000001" customHeight="1" x14ac:dyDescent="0.15">
      <c r="A73" s="1" t="s">
        <v>10</v>
      </c>
      <c r="B73" s="1" t="s">
        <v>9172</v>
      </c>
      <c r="C73" s="1" t="s">
        <v>9177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83</v>
      </c>
      <c r="I73" s="1" t="s">
        <v>447</v>
      </c>
      <c r="J73" s="1" t="s">
        <v>7809</v>
      </c>
      <c r="K73" s="1" t="s">
        <v>9178</v>
      </c>
      <c r="L73" s="1"/>
      <c r="M73" s="21">
        <f t="shared" si="1"/>
        <v>0</v>
      </c>
    </row>
    <row r="74" spans="1:13" ht="20.100000000000001" customHeight="1" x14ac:dyDescent="0.15">
      <c r="A74" s="1" t="s">
        <v>10</v>
      </c>
      <c r="B74" s="1" t="s">
        <v>9179</v>
      </c>
      <c r="C74" s="1" t="s">
        <v>9180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9181</v>
      </c>
      <c r="L74" s="1"/>
      <c r="M74" s="21">
        <f t="shared" si="1"/>
        <v>1</v>
      </c>
    </row>
    <row r="75" spans="1:13" ht="20.100000000000001" customHeight="1" x14ac:dyDescent="0.15">
      <c r="A75" s="1" t="s">
        <v>10</v>
      </c>
      <c r="B75" s="1" t="s">
        <v>9182</v>
      </c>
      <c r="C75" s="1" t="s">
        <v>9183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129</v>
      </c>
      <c r="I75" s="1" t="s">
        <v>447</v>
      </c>
      <c r="J75" s="1" t="s">
        <v>6142</v>
      </c>
      <c r="K75" s="1" t="s">
        <v>9184</v>
      </c>
      <c r="L75" s="1"/>
      <c r="M75" s="21">
        <f t="shared" si="1"/>
        <v>0</v>
      </c>
    </row>
    <row r="76" spans="1:13" ht="20.100000000000001" customHeight="1" x14ac:dyDescent="0.15">
      <c r="A76" s="1" t="s">
        <v>10</v>
      </c>
      <c r="B76" s="1" t="s">
        <v>9182</v>
      </c>
      <c r="C76" s="1" t="s">
        <v>9185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9186</v>
      </c>
      <c r="L76" s="1"/>
      <c r="M76" s="21">
        <f t="shared" si="1"/>
        <v>1</v>
      </c>
    </row>
    <row r="77" spans="1:13" ht="20.100000000000001" customHeight="1" x14ac:dyDescent="0.15">
      <c r="A77" s="1" t="s">
        <v>10</v>
      </c>
      <c r="B77" s="1" t="s">
        <v>9187</v>
      </c>
      <c r="C77" s="1" t="s">
        <v>9188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662</v>
      </c>
      <c r="J77" s="1" t="s">
        <v>663</v>
      </c>
      <c r="K77" s="1" t="s">
        <v>9189</v>
      </c>
      <c r="L77" s="1"/>
      <c r="M77" s="21">
        <f t="shared" si="1"/>
        <v>1</v>
      </c>
    </row>
    <row r="78" spans="1:13" ht="20.100000000000001" customHeight="1" x14ac:dyDescent="0.15">
      <c r="A78" s="1" t="s">
        <v>10</v>
      </c>
      <c r="B78" s="1" t="s">
        <v>9187</v>
      </c>
      <c r="C78" s="1" t="s">
        <v>9190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662</v>
      </c>
      <c r="J78" s="1" t="s">
        <v>663</v>
      </c>
      <c r="K78" s="1" t="s">
        <v>9191</v>
      </c>
      <c r="L78" s="1"/>
      <c r="M78" s="21">
        <f t="shared" si="1"/>
        <v>1</v>
      </c>
    </row>
    <row r="79" spans="1:13" ht="20.100000000000001" customHeight="1" x14ac:dyDescent="0.15">
      <c r="A79" s="1" t="s">
        <v>10</v>
      </c>
      <c r="B79" s="1" t="s">
        <v>9187</v>
      </c>
      <c r="C79" s="1" t="s">
        <v>9192</v>
      </c>
      <c r="D79" s="1" t="s">
        <v>50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662</v>
      </c>
      <c r="J79" s="1" t="s">
        <v>663</v>
      </c>
      <c r="K79" s="1" t="s">
        <v>9193</v>
      </c>
      <c r="L79" s="1"/>
      <c r="M79" s="21">
        <f t="shared" si="1"/>
        <v>1</v>
      </c>
    </row>
    <row r="80" spans="1:13" ht="20.100000000000001" customHeight="1" x14ac:dyDescent="0.15">
      <c r="A80" s="1" t="s">
        <v>10</v>
      </c>
      <c r="B80" s="1" t="s">
        <v>9187</v>
      </c>
      <c r="C80" s="1" t="s">
        <v>9194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662</v>
      </c>
      <c r="J80" s="1" t="s">
        <v>663</v>
      </c>
      <c r="K80" s="1" t="s">
        <v>9195</v>
      </c>
      <c r="L80" s="1"/>
      <c r="M80" s="21">
        <f t="shared" si="1"/>
        <v>1</v>
      </c>
    </row>
    <row r="81" spans="1:13" ht="20.100000000000001" customHeight="1" x14ac:dyDescent="0.15">
      <c r="A81" s="1" t="s">
        <v>10</v>
      </c>
      <c r="B81" s="1" t="s">
        <v>9187</v>
      </c>
      <c r="C81" s="1" t="s">
        <v>9196</v>
      </c>
      <c r="D81" s="1" t="s">
        <v>50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662</v>
      </c>
      <c r="J81" s="1" t="s">
        <v>663</v>
      </c>
      <c r="K81" s="1" t="s">
        <v>9197</v>
      </c>
      <c r="L81" s="1"/>
      <c r="M81" s="21">
        <f t="shared" si="1"/>
        <v>1</v>
      </c>
    </row>
    <row r="82" spans="1:13" ht="20.100000000000001" customHeight="1" x14ac:dyDescent="0.15">
      <c r="A82" s="1" t="s">
        <v>10</v>
      </c>
      <c r="B82" s="1" t="s">
        <v>9187</v>
      </c>
      <c r="C82" s="1" t="s">
        <v>9198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662</v>
      </c>
      <c r="J82" s="1" t="s">
        <v>663</v>
      </c>
      <c r="K82" s="1" t="s">
        <v>9199</v>
      </c>
      <c r="L82" s="1"/>
      <c r="M82" s="21">
        <f t="shared" si="1"/>
        <v>1</v>
      </c>
    </row>
    <row r="83" spans="1:13" ht="20.100000000000001" customHeight="1" x14ac:dyDescent="0.15">
      <c r="A83" s="1" t="s">
        <v>10</v>
      </c>
      <c r="B83" s="1" t="s">
        <v>9187</v>
      </c>
      <c r="C83" s="1" t="s">
        <v>9200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662</v>
      </c>
      <c r="J83" s="1" t="s">
        <v>663</v>
      </c>
      <c r="K83" s="1" t="s">
        <v>9201</v>
      </c>
      <c r="L83" s="1"/>
      <c r="M83" s="21">
        <f t="shared" si="1"/>
        <v>1</v>
      </c>
    </row>
    <row r="84" spans="1:13" ht="20.100000000000001" customHeight="1" x14ac:dyDescent="0.15">
      <c r="A84" s="1" t="s">
        <v>10</v>
      </c>
      <c r="B84" s="1" t="s">
        <v>9187</v>
      </c>
      <c r="C84" s="1" t="s">
        <v>9202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9203</v>
      </c>
      <c r="L84" s="1"/>
      <c r="M84" s="21">
        <f t="shared" si="1"/>
        <v>1</v>
      </c>
    </row>
    <row r="85" spans="1:13" ht="20.100000000000001" customHeight="1" x14ac:dyDescent="0.15">
      <c r="A85" s="1" t="s">
        <v>10</v>
      </c>
      <c r="B85" s="1" t="s">
        <v>9187</v>
      </c>
      <c r="C85" s="1" t="s">
        <v>9204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662</v>
      </c>
      <c r="J85" s="1" t="s">
        <v>663</v>
      </c>
      <c r="K85" s="1" t="s">
        <v>9205</v>
      </c>
      <c r="L85" s="1"/>
      <c r="M85" s="21">
        <f t="shared" si="1"/>
        <v>1</v>
      </c>
    </row>
    <row r="86" spans="1:13" ht="20.100000000000001" customHeight="1" x14ac:dyDescent="0.15">
      <c r="A86" s="1" t="s">
        <v>10</v>
      </c>
      <c r="B86" s="1" t="s">
        <v>9187</v>
      </c>
      <c r="C86" s="1" t="s">
        <v>9206</v>
      </c>
      <c r="D86" s="1" t="s">
        <v>78</v>
      </c>
      <c r="E86" s="1" t="s">
        <v>51</v>
      </c>
      <c r="F86" s="1" t="s">
        <v>179</v>
      </c>
      <c r="G86" s="1" t="s">
        <v>82</v>
      </c>
      <c r="H86" s="1" t="s">
        <v>180</v>
      </c>
      <c r="I86" s="1" t="s">
        <v>447</v>
      </c>
      <c r="J86" s="1" t="s">
        <v>730</v>
      </c>
      <c r="K86" s="1" t="s">
        <v>9207</v>
      </c>
      <c r="L86" s="1"/>
      <c r="M86" s="21">
        <f t="shared" si="1"/>
        <v>0</v>
      </c>
    </row>
    <row r="87" spans="1:13" ht="20.100000000000001" customHeight="1" x14ac:dyDescent="0.15">
      <c r="A87" s="1" t="s">
        <v>10</v>
      </c>
      <c r="B87" s="1" t="s">
        <v>9187</v>
      </c>
      <c r="C87" s="1" t="s">
        <v>9208</v>
      </c>
      <c r="D87" s="1" t="s">
        <v>78</v>
      </c>
      <c r="E87" s="1" t="s">
        <v>51</v>
      </c>
      <c r="F87" s="1" t="s">
        <v>179</v>
      </c>
      <c r="G87" s="1" t="s">
        <v>82</v>
      </c>
      <c r="H87" s="1" t="s">
        <v>180</v>
      </c>
      <c r="I87" s="1" t="s">
        <v>447</v>
      </c>
      <c r="J87" s="1" t="s">
        <v>730</v>
      </c>
      <c r="K87" s="1" t="s">
        <v>9209</v>
      </c>
      <c r="L87" s="1"/>
      <c r="M87" s="21">
        <f t="shared" si="1"/>
        <v>0</v>
      </c>
    </row>
    <row r="88" spans="1:13" ht="20.100000000000001" customHeight="1" x14ac:dyDescent="0.15">
      <c r="A88" s="1" t="s">
        <v>10</v>
      </c>
      <c r="B88" s="1" t="s">
        <v>9187</v>
      </c>
      <c r="C88" s="1" t="s">
        <v>9210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9211</v>
      </c>
      <c r="L88" s="1"/>
      <c r="M88" s="21">
        <f t="shared" si="1"/>
        <v>1</v>
      </c>
    </row>
    <row r="89" spans="1:13" ht="20.100000000000001" customHeight="1" x14ac:dyDescent="0.15">
      <c r="A89" s="1" t="s">
        <v>10</v>
      </c>
      <c r="B89" s="1" t="s">
        <v>9187</v>
      </c>
      <c r="C89" s="1" t="s">
        <v>9212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662</v>
      </c>
      <c r="J89" s="1" t="s">
        <v>663</v>
      </c>
      <c r="K89" s="1" t="s">
        <v>9213</v>
      </c>
      <c r="L89" s="1"/>
      <c r="M89" s="21">
        <f t="shared" si="1"/>
        <v>1</v>
      </c>
    </row>
    <row r="90" spans="1:13" ht="20.100000000000001" customHeight="1" x14ac:dyDescent="0.15">
      <c r="A90" s="1" t="s">
        <v>10</v>
      </c>
      <c r="B90" s="1" t="s">
        <v>9214</v>
      </c>
      <c r="C90" s="1" t="s">
        <v>9215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207</v>
      </c>
      <c r="I90" s="1" t="s">
        <v>84</v>
      </c>
      <c r="J90" s="1" t="s">
        <v>122</v>
      </c>
      <c r="K90" s="1" t="s">
        <v>9216</v>
      </c>
      <c r="L90" s="1"/>
      <c r="M90" s="21">
        <f t="shared" si="1"/>
        <v>1</v>
      </c>
    </row>
    <row r="91" spans="1:13" ht="20.100000000000001" customHeight="1" x14ac:dyDescent="0.15">
      <c r="A91" s="1" t="s">
        <v>10</v>
      </c>
      <c r="B91" s="1" t="s">
        <v>9214</v>
      </c>
      <c r="C91" s="1" t="s">
        <v>9217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207</v>
      </c>
      <c r="I91" s="1" t="s">
        <v>84</v>
      </c>
      <c r="J91" s="1" t="s">
        <v>122</v>
      </c>
      <c r="K91" s="1" t="s">
        <v>9218</v>
      </c>
      <c r="L91" s="1"/>
      <c r="M91" s="21">
        <f t="shared" si="1"/>
        <v>1</v>
      </c>
    </row>
    <row r="92" spans="1:13" ht="20.100000000000001" customHeight="1" x14ac:dyDescent="0.15">
      <c r="A92" s="1" t="s">
        <v>10</v>
      </c>
      <c r="B92" s="1" t="s">
        <v>9214</v>
      </c>
      <c r="C92" s="1" t="s">
        <v>9219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9220</v>
      </c>
      <c r="L92" s="1"/>
      <c r="M92" s="21">
        <f t="shared" si="1"/>
        <v>1</v>
      </c>
    </row>
    <row r="93" spans="1:13" ht="20.100000000000001" customHeight="1" x14ac:dyDescent="0.15">
      <c r="A93" s="1" t="s">
        <v>10</v>
      </c>
      <c r="B93" s="1" t="s">
        <v>9214</v>
      </c>
      <c r="C93" s="1" t="s">
        <v>9221</v>
      </c>
      <c r="D93" s="1" t="s">
        <v>50</v>
      </c>
      <c r="E93" s="1" t="s">
        <v>51</v>
      </c>
      <c r="F93" s="1" t="s">
        <v>26832</v>
      </c>
      <c r="G93" s="1" t="s">
        <v>82</v>
      </c>
      <c r="H93" s="1" t="s">
        <v>212</v>
      </c>
      <c r="I93" s="1" t="s">
        <v>1136</v>
      </c>
      <c r="J93" s="1" t="s">
        <v>122</v>
      </c>
      <c r="K93" s="1" t="s">
        <v>9222</v>
      </c>
      <c r="L93" s="1"/>
      <c r="M93" s="21">
        <f t="shared" si="1"/>
        <v>0</v>
      </c>
    </row>
    <row r="94" spans="1:13" ht="20.100000000000001" customHeight="1" x14ac:dyDescent="0.15">
      <c r="A94" s="1" t="s">
        <v>10</v>
      </c>
      <c r="B94" s="1" t="s">
        <v>9214</v>
      </c>
      <c r="C94" s="1" t="s">
        <v>9223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9224</v>
      </c>
      <c r="L94" s="1"/>
      <c r="M94" s="21">
        <f t="shared" si="1"/>
        <v>1</v>
      </c>
    </row>
    <row r="95" spans="1:13" ht="20.100000000000001" customHeight="1" x14ac:dyDescent="0.15">
      <c r="A95" s="1" t="s">
        <v>10</v>
      </c>
      <c r="B95" s="1" t="s">
        <v>9214</v>
      </c>
      <c r="C95" s="1" t="s">
        <v>9225</v>
      </c>
      <c r="D95" s="1" t="s">
        <v>50</v>
      </c>
      <c r="E95" s="1" t="s">
        <v>51</v>
      </c>
      <c r="F95" s="1" t="s">
        <v>26832</v>
      </c>
      <c r="G95" s="1" t="s">
        <v>82</v>
      </c>
      <c r="H95" s="1" t="s">
        <v>212</v>
      </c>
      <c r="I95" s="1" t="s">
        <v>1136</v>
      </c>
      <c r="J95" s="1" t="s">
        <v>122</v>
      </c>
      <c r="K95" s="1" t="s">
        <v>9226</v>
      </c>
      <c r="L95" s="1"/>
      <c r="M95" s="21">
        <f t="shared" si="1"/>
        <v>0</v>
      </c>
    </row>
    <row r="96" spans="1:13" ht="20.100000000000001" customHeight="1" x14ac:dyDescent="0.15">
      <c r="A96" s="1" t="s">
        <v>10</v>
      </c>
      <c r="B96" s="1" t="s">
        <v>9214</v>
      </c>
      <c r="C96" s="1" t="s">
        <v>9227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207</v>
      </c>
      <c r="I96" s="1" t="s">
        <v>84</v>
      </c>
      <c r="J96" s="1" t="s">
        <v>122</v>
      </c>
      <c r="K96" s="1" t="s">
        <v>9228</v>
      </c>
      <c r="L96" s="1"/>
      <c r="M96" s="21">
        <f t="shared" si="1"/>
        <v>1</v>
      </c>
    </row>
    <row r="97" spans="1:13" ht="20.100000000000001" customHeight="1" x14ac:dyDescent="0.15">
      <c r="A97" s="1" t="s">
        <v>10</v>
      </c>
      <c r="B97" s="1" t="s">
        <v>9214</v>
      </c>
      <c r="C97" s="1" t="s">
        <v>9229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207</v>
      </c>
      <c r="I97" s="1" t="s">
        <v>84</v>
      </c>
      <c r="J97" s="1" t="s">
        <v>122</v>
      </c>
      <c r="K97" s="1" t="s">
        <v>9230</v>
      </c>
      <c r="L97" s="1"/>
      <c r="M97" s="21">
        <f t="shared" si="1"/>
        <v>1</v>
      </c>
    </row>
    <row r="98" spans="1:13" ht="20.100000000000001" customHeight="1" x14ac:dyDescent="0.15">
      <c r="A98" s="1" t="s">
        <v>10</v>
      </c>
      <c r="B98" s="1" t="s">
        <v>9214</v>
      </c>
      <c r="C98" s="1" t="s">
        <v>9231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207</v>
      </c>
      <c r="I98" s="1" t="s">
        <v>84</v>
      </c>
      <c r="J98" s="1" t="s">
        <v>122</v>
      </c>
      <c r="K98" s="1" t="s">
        <v>9232</v>
      </c>
      <c r="L98" s="1"/>
      <c r="M98" s="21">
        <f t="shared" si="1"/>
        <v>1</v>
      </c>
    </row>
    <row r="99" spans="1:13" ht="20.100000000000001" customHeight="1" x14ac:dyDescent="0.15">
      <c r="A99" s="1" t="s">
        <v>10</v>
      </c>
      <c r="B99" s="1" t="s">
        <v>9214</v>
      </c>
      <c r="C99" s="1" t="s">
        <v>9233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9234</v>
      </c>
      <c r="L99" s="1"/>
      <c r="M99" s="21">
        <f t="shared" si="1"/>
        <v>1</v>
      </c>
    </row>
    <row r="100" spans="1:13" ht="20.100000000000001" customHeight="1" x14ac:dyDescent="0.15">
      <c r="A100" s="1" t="s">
        <v>10</v>
      </c>
      <c r="B100" s="1" t="s">
        <v>9214</v>
      </c>
      <c r="C100" s="1" t="s">
        <v>9235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207</v>
      </c>
      <c r="I100" s="1" t="s">
        <v>84</v>
      </c>
      <c r="J100" s="1" t="s">
        <v>122</v>
      </c>
      <c r="K100" s="1" t="s">
        <v>9236</v>
      </c>
      <c r="L100" s="1"/>
      <c r="M100" s="21">
        <f t="shared" si="1"/>
        <v>1</v>
      </c>
    </row>
    <row r="101" spans="1:13" ht="20.100000000000001" customHeight="1" x14ac:dyDescent="0.15">
      <c r="A101" s="1" t="s">
        <v>10</v>
      </c>
      <c r="B101" s="1" t="s">
        <v>9214</v>
      </c>
      <c r="C101" s="1" t="s">
        <v>9237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207</v>
      </c>
      <c r="I101" s="1" t="s">
        <v>84</v>
      </c>
      <c r="J101" s="1" t="s">
        <v>122</v>
      </c>
      <c r="K101" s="1" t="s">
        <v>9238</v>
      </c>
      <c r="L101" s="1"/>
      <c r="M101" s="21">
        <f t="shared" si="1"/>
        <v>1</v>
      </c>
    </row>
    <row r="102" spans="1:13" ht="20.100000000000001" customHeight="1" x14ac:dyDescent="0.15">
      <c r="A102" s="1" t="s">
        <v>10</v>
      </c>
      <c r="B102" s="1" t="s">
        <v>9214</v>
      </c>
      <c r="C102" s="1" t="s">
        <v>9239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207</v>
      </c>
      <c r="I102" s="1" t="s">
        <v>84</v>
      </c>
      <c r="J102" s="1" t="s">
        <v>122</v>
      </c>
      <c r="K102" s="1" t="s">
        <v>9240</v>
      </c>
      <c r="L102" s="1"/>
      <c r="M102" s="21">
        <f t="shared" si="1"/>
        <v>1</v>
      </c>
    </row>
    <row r="103" spans="1:13" ht="20.100000000000001" customHeight="1" x14ac:dyDescent="0.15">
      <c r="A103" s="1" t="s">
        <v>10</v>
      </c>
      <c r="B103" s="1" t="s">
        <v>9214</v>
      </c>
      <c r="C103" s="1" t="s">
        <v>9241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207</v>
      </c>
      <c r="I103" s="1" t="s">
        <v>84</v>
      </c>
      <c r="J103" s="1" t="s">
        <v>122</v>
      </c>
      <c r="K103" s="1" t="s">
        <v>9242</v>
      </c>
      <c r="L103" s="1"/>
      <c r="M103" s="21">
        <f t="shared" si="1"/>
        <v>1</v>
      </c>
    </row>
    <row r="104" spans="1:13" ht="20.100000000000001" customHeight="1" x14ac:dyDescent="0.15">
      <c r="A104" s="1" t="s">
        <v>10</v>
      </c>
      <c r="B104" s="1" t="s">
        <v>9214</v>
      </c>
      <c r="C104" s="1" t="s">
        <v>9243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207</v>
      </c>
      <c r="I104" s="1" t="s">
        <v>84</v>
      </c>
      <c r="J104" s="1" t="s">
        <v>122</v>
      </c>
      <c r="K104" s="1" t="s">
        <v>9244</v>
      </c>
      <c r="L104" s="1"/>
      <c r="M104" s="21">
        <f t="shared" si="1"/>
        <v>1</v>
      </c>
    </row>
    <row r="105" spans="1:13" ht="20.100000000000001" customHeight="1" x14ac:dyDescent="0.15">
      <c r="A105" s="1" t="s">
        <v>10</v>
      </c>
      <c r="B105" s="1" t="s">
        <v>9214</v>
      </c>
      <c r="C105" s="1" t="s">
        <v>9245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9246</v>
      </c>
      <c r="L105" s="1"/>
      <c r="M105" s="21">
        <f t="shared" si="1"/>
        <v>1</v>
      </c>
    </row>
    <row r="106" spans="1:13" ht="20.100000000000001" customHeight="1" x14ac:dyDescent="0.15">
      <c r="A106" s="1" t="s">
        <v>10</v>
      </c>
      <c r="B106" s="1" t="s">
        <v>9214</v>
      </c>
      <c r="C106" s="1" t="s">
        <v>9247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9248</v>
      </c>
      <c r="L106" s="1"/>
      <c r="M106" s="21">
        <f t="shared" si="1"/>
        <v>1</v>
      </c>
    </row>
    <row r="107" spans="1:13" ht="20.100000000000001" customHeight="1" x14ac:dyDescent="0.15">
      <c r="A107" s="1" t="s">
        <v>10</v>
      </c>
      <c r="B107" s="1" t="s">
        <v>9214</v>
      </c>
      <c r="C107" s="1" t="s">
        <v>9249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9250</v>
      </c>
      <c r="L107" s="1"/>
      <c r="M107" s="21">
        <f t="shared" si="1"/>
        <v>1</v>
      </c>
    </row>
    <row r="108" spans="1:13" ht="20.100000000000001" customHeight="1" x14ac:dyDescent="0.15">
      <c r="A108" s="1" t="s">
        <v>10</v>
      </c>
      <c r="B108" s="1" t="s">
        <v>9214</v>
      </c>
      <c r="C108" s="1" t="s">
        <v>9251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9252</v>
      </c>
      <c r="L108" s="1"/>
      <c r="M108" s="21">
        <f t="shared" si="1"/>
        <v>1</v>
      </c>
    </row>
    <row r="109" spans="1:13" ht="20.100000000000001" customHeight="1" x14ac:dyDescent="0.15">
      <c r="A109" s="1" t="s">
        <v>10</v>
      </c>
      <c r="B109" s="1" t="s">
        <v>9214</v>
      </c>
      <c r="C109" s="1" t="s">
        <v>9253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207</v>
      </c>
      <c r="I109" s="1" t="s">
        <v>84</v>
      </c>
      <c r="J109" s="1" t="s">
        <v>122</v>
      </c>
      <c r="K109" s="1" t="s">
        <v>9254</v>
      </c>
      <c r="L109" s="1"/>
      <c r="M109" s="21">
        <f t="shared" si="1"/>
        <v>1</v>
      </c>
    </row>
    <row r="110" spans="1:13" ht="20.100000000000001" customHeight="1" x14ac:dyDescent="0.15">
      <c r="A110" s="1" t="s">
        <v>10</v>
      </c>
      <c r="B110" s="1" t="s">
        <v>9214</v>
      </c>
      <c r="C110" s="1" t="s">
        <v>9255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9256</v>
      </c>
      <c r="L110" s="1"/>
      <c r="M110" s="21">
        <f t="shared" si="1"/>
        <v>1</v>
      </c>
    </row>
    <row r="111" spans="1:13" ht="20.100000000000001" customHeight="1" x14ac:dyDescent="0.15">
      <c r="A111" s="1" t="s">
        <v>10</v>
      </c>
      <c r="B111" s="1" t="s">
        <v>9214</v>
      </c>
      <c r="C111" s="1" t="s">
        <v>9257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9258</v>
      </c>
      <c r="L111" s="1"/>
      <c r="M111" s="21">
        <f t="shared" si="1"/>
        <v>1</v>
      </c>
    </row>
    <row r="112" spans="1:13" ht="20.100000000000001" customHeight="1" x14ac:dyDescent="0.15">
      <c r="A112" s="1" t="s">
        <v>10</v>
      </c>
      <c r="B112" s="1" t="s">
        <v>9214</v>
      </c>
      <c r="C112" s="1" t="s">
        <v>9259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9260</v>
      </c>
      <c r="L112" s="1"/>
      <c r="M112" s="21">
        <f t="shared" si="1"/>
        <v>1</v>
      </c>
    </row>
    <row r="113" spans="1:13" ht="20.100000000000001" customHeight="1" x14ac:dyDescent="0.15">
      <c r="A113" s="1" t="s">
        <v>10</v>
      </c>
      <c r="B113" s="1" t="s">
        <v>9214</v>
      </c>
      <c r="C113" s="1" t="s">
        <v>9261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9262</v>
      </c>
      <c r="L113" s="1"/>
      <c r="M113" s="21">
        <f t="shared" si="1"/>
        <v>1</v>
      </c>
    </row>
    <row r="114" spans="1:13" ht="20.100000000000001" customHeight="1" x14ac:dyDescent="0.15">
      <c r="A114" s="1" t="s">
        <v>10</v>
      </c>
      <c r="B114" s="1" t="s">
        <v>9214</v>
      </c>
      <c r="C114" s="1" t="s">
        <v>9263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9264</v>
      </c>
      <c r="L114" s="1"/>
      <c r="M114" s="21">
        <f t="shared" si="1"/>
        <v>1</v>
      </c>
    </row>
    <row r="115" spans="1:13" ht="20.100000000000001" customHeight="1" x14ac:dyDescent="0.15">
      <c r="A115" s="1" t="s">
        <v>10</v>
      </c>
      <c r="B115" s="1" t="s">
        <v>9214</v>
      </c>
      <c r="C115" s="1" t="s">
        <v>9265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207</v>
      </c>
      <c r="I115" s="1" t="s">
        <v>84</v>
      </c>
      <c r="J115" s="1" t="s">
        <v>122</v>
      </c>
      <c r="K115" s="1" t="s">
        <v>9266</v>
      </c>
      <c r="L115" s="1"/>
      <c r="M115" s="21">
        <f t="shared" si="1"/>
        <v>1</v>
      </c>
    </row>
    <row r="116" spans="1:13" ht="20.100000000000001" customHeight="1" x14ac:dyDescent="0.15">
      <c r="A116" s="1" t="s">
        <v>10</v>
      </c>
      <c r="B116" s="1" t="s">
        <v>9214</v>
      </c>
      <c r="C116" s="1" t="s">
        <v>9267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9268</v>
      </c>
      <c r="L116" s="1"/>
      <c r="M116" s="21">
        <f t="shared" si="1"/>
        <v>1</v>
      </c>
    </row>
    <row r="117" spans="1:13" ht="20.100000000000001" customHeight="1" x14ac:dyDescent="0.15">
      <c r="A117" s="1" t="s">
        <v>10</v>
      </c>
      <c r="B117" s="1" t="s">
        <v>9214</v>
      </c>
      <c r="C117" s="1" t="s">
        <v>9269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9270</v>
      </c>
      <c r="L117" s="1"/>
      <c r="M117" s="21">
        <f t="shared" si="1"/>
        <v>1</v>
      </c>
    </row>
    <row r="118" spans="1:13" ht="20.100000000000001" customHeight="1" x14ac:dyDescent="0.15">
      <c r="A118" s="1" t="s">
        <v>10</v>
      </c>
      <c r="B118" s="1" t="s">
        <v>9214</v>
      </c>
      <c r="C118" s="1" t="s">
        <v>9271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662</v>
      </c>
      <c r="J118" s="1" t="s">
        <v>663</v>
      </c>
      <c r="K118" s="1" t="s">
        <v>9272</v>
      </c>
      <c r="L118" s="1"/>
      <c r="M118" s="21">
        <f t="shared" si="1"/>
        <v>1</v>
      </c>
    </row>
    <row r="119" spans="1:13" ht="20.100000000000001" customHeight="1" x14ac:dyDescent="0.15">
      <c r="A119" s="1" t="s">
        <v>10</v>
      </c>
      <c r="B119" s="1" t="s">
        <v>9214</v>
      </c>
      <c r="C119" s="1" t="s">
        <v>9273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662</v>
      </c>
      <c r="J119" s="1" t="s">
        <v>663</v>
      </c>
      <c r="K119" s="1" t="s">
        <v>9274</v>
      </c>
      <c r="L119" s="1"/>
      <c r="M119" s="21">
        <f t="shared" si="1"/>
        <v>1</v>
      </c>
    </row>
    <row r="120" spans="1:13" ht="20.100000000000001" customHeight="1" x14ac:dyDescent="0.15">
      <c r="A120" s="1" t="s">
        <v>10</v>
      </c>
      <c r="B120" s="1" t="s">
        <v>9214</v>
      </c>
      <c r="C120" s="1" t="s">
        <v>9275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207</v>
      </c>
      <c r="I120" s="1" t="s">
        <v>84</v>
      </c>
      <c r="J120" s="1" t="s">
        <v>122</v>
      </c>
      <c r="K120" s="1" t="s">
        <v>9276</v>
      </c>
      <c r="L120" s="1"/>
      <c r="M120" s="21">
        <f t="shared" si="1"/>
        <v>1</v>
      </c>
    </row>
    <row r="121" spans="1:13" ht="20.100000000000001" customHeight="1" x14ac:dyDescent="0.15">
      <c r="A121" s="1" t="s">
        <v>10</v>
      </c>
      <c r="B121" s="1" t="s">
        <v>9214</v>
      </c>
      <c r="C121" s="1" t="s">
        <v>9277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662</v>
      </c>
      <c r="J121" s="1" t="s">
        <v>663</v>
      </c>
      <c r="K121" s="1" t="s">
        <v>9278</v>
      </c>
      <c r="L121" s="1"/>
      <c r="M121" s="21">
        <f t="shared" si="1"/>
        <v>1</v>
      </c>
    </row>
    <row r="122" spans="1:13" ht="20.100000000000001" customHeight="1" x14ac:dyDescent="0.15">
      <c r="A122" s="1" t="s">
        <v>10</v>
      </c>
      <c r="B122" s="1" t="s">
        <v>9214</v>
      </c>
      <c r="C122" s="1" t="s">
        <v>9279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207</v>
      </c>
      <c r="I122" s="1" t="s">
        <v>84</v>
      </c>
      <c r="J122" s="1" t="s">
        <v>122</v>
      </c>
      <c r="K122" s="1" t="s">
        <v>9280</v>
      </c>
      <c r="L122" s="1"/>
      <c r="M122" s="21">
        <f t="shared" si="1"/>
        <v>1</v>
      </c>
    </row>
    <row r="123" spans="1:13" ht="20.100000000000001" customHeight="1" x14ac:dyDescent="0.15">
      <c r="A123" s="1" t="s">
        <v>10</v>
      </c>
      <c r="B123" s="1" t="s">
        <v>9214</v>
      </c>
      <c r="C123" s="1" t="s">
        <v>9281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207</v>
      </c>
      <c r="I123" s="1" t="s">
        <v>84</v>
      </c>
      <c r="J123" s="1" t="s">
        <v>122</v>
      </c>
      <c r="K123" s="1" t="s">
        <v>9282</v>
      </c>
      <c r="L123" s="1"/>
      <c r="M123" s="21">
        <f t="shared" si="1"/>
        <v>1</v>
      </c>
    </row>
    <row r="124" spans="1:13" ht="20.100000000000001" customHeight="1" x14ac:dyDescent="0.15">
      <c r="A124" s="1" t="s">
        <v>10</v>
      </c>
      <c r="B124" s="1" t="s">
        <v>9214</v>
      </c>
      <c r="C124" s="1" t="s">
        <v>9283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207</v>
      </c>
      <c r="I124" s="1" t="s">
        <v>84</v>
      </c>
      <c r="J124" s="1" t="s">
        <v>122</v>
      </c>
      <c r="K124" s="1" t="s">
        <v>9284</v>
      </c>
      <c r="L124" s="1"/>
      <c r="M124" s="21">
        <f t="shared" si="1"/>
        <v>1</v>
      </c>
    </row>
    <row r="125" spans="1:13" ht="20.100000000000001" customHeight="1" x14ac:dyDescent="0.15">
      <c r="A125" s="1" t="s">
        <v>10</v>
      </c>
      <c r="B125" s="1" t="s">
        <v>9214</v>
      </c>
      <c r="C125" s="1" t="s">
        <v>9285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9286</v>
      </c>
      <c r="L125" s="1"/>
      <c r="M125" s="21">
        <f t="shared" si="1"/>
        <v>1</v>
      </c>
    </row>
    <row r="126" spans="1:13" ht="20.100000000000001" customHeight="1" x14ac:dyDescent="0.15">
      <c r="A126" s="1" t="s">
        <v>10</v>
      </c>
      <c r="B126" s="1" t="s">
        <v>9214</v>
      </c>
      <c r="C126" s="1" t="s">
        <v>9287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9288</v>
      </c>
      <c r="L126" s="1"/>
      <c r="M126" s="21">
        <f t="shared" si="1"/>
        <v>1</v>
      </c>
    </row>
    <row r="127" spans="1:13" ht="20.100000000000001" customHeight="1" x14ac:dyDescent="0.15">
      <c r="A127" s="1" t="s">
        <v>10</v>
      </c>
      <c r="B127" s="1" t="s">
        <v>9214</v>
      </c>
      <c r="C127" s="1" t="s">
        <v>9289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207</v>
      </c>
      <c r="I127" s="1" t="s">
        <v>84</v>
      </c>
      <c r="J127" s="1" t="s">
        <v>122</v>
      </c>
      <c r="K127" s="1" t="s">
        <v>9290</v>
      </c>
      <c r="L127" s="1"/>
      <c r="M127" s="21">
        <f t="shared" si="1"/>
        <v>1</v>
      </c>
    </row>
    <row r="128" spans="1:13" ht="20.100000000000001" customHeight="1" x14ac:dyDescent="0.15">
      <c r="A128" s="1" t="s">
        <v>10</v>
      </c>
      <c r="B128" s="1" t="s">
        <v>9214</v>
      </c>
      <c r="C128" s="1" t="s">
        <v>9291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207</v>
      </c>
      <c r="I128" s="1" t="s">
        <v>84</v>
      </c>
      <c r="J128" s="1" t="s">
        <v>122</v>
      </c>
      <c r="K128" s="1" t="s">
        <v>9292</v>
      </c>
      <c r="L128" s="1"/>
      <c r="M128" s="21">
        <f t="shared" si="1"/>
        <v>1</v>
      </c>
    </row>
    <row r="129" spans="1:13" ht="20.100000000000001" customHeight="1" x14ac:dyDescent="0.15">
      <c r="A129" s="1" t="s">
        <v>10</v>
      </c>
      <c r="B129" s="1" t="s">
        <v>9214</v>
      </c>
      <c r="C129" s="1" t="s">
        <v>9293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9294</v>
      </c>
      <c r="L129" s="1"/>
      <c r="M129" s="21">
        <f t="shared" si="1"/>
        <v>1</v>
      </c>
    </row>
    <row r="130" spans="1:13" ht="20.100000000000001" customHeight="1" x14ac:dyDescent="0.15">
      <c r="A130" s="1" t="s">
        <v>10</v>
      </c>
      <c r="B130" s="1" t="s">
        <v>9214</v>
      </c>
      <c r="C130" s="1" t="s">
        <v>9295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207</v>
      </c>
      <c r="I130" s="1" t="s">
        <v>84</v>
      </c>
      <c r="J130" s="1" t="s">
        <v>122</v>
      </c>
      <c r="K130" s="1" t="s">
        <v>9296</v>
      </c>
      <c r="L130" s="1"/>
      <c r="M130" s="21">
        <f t="shared" si="1"/>
        <v>1</v>
      </c>
    </row>
    <row r="131" spans="1:13" ht="20.100000000000001" customHeight="1" x14ac:dyDescent="0.15">
      <c r="A131" s="1" t="s">
        <v>10</v>
      </c>
      <c r="B131" s="1" t="s">
        <v>9214</v>
      </c>
      <c r="C131" s="1" t="s">
        <v>9297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2234</v>
      </c>
      <c r="I131" s="1" t="s">
        <v>84</v>
      </c>
      <c r="J131" s="1" t="s">
        <v>632</v>
      </c>
      <c r="K131" s="1" t="s">
        <v>9298</v>
      </c>
      <c r="L131" s="1"/>
      <c r="M131" s="21">
        <f t="shared" si="1"/>
        <v>0</v>
      </c>
    </row>
    <row r="132" spans="1:13" ht="20.100000000000001" customHeight="1" x14ac:dyDescent="0.15">
      <c r="A132" s="1" t="s">
        <v>10</v>
      </c>
      <c r="B132" s="1" t="s">
        <v>9214</v>
      </c>
      <c r="C132" s="1" t="s">
        <v>9299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2234</v>
      </c>
      <c r="I132" s="1" t="s">
        <v>84</v>
      </c>
      <c r="J132" s="1" t="s">
        <v>632</v>
      </c>
      <c r="K132" s="1" t="s">
        <v>9300</v>
      </c>
      <c r="L132" s="1"/>
      <c r="M132" s="21">
        <f t="shared" si="1"/>
        <v>0</v>
      </c>
    </row>
    <row r="133" spans="1:13" ht="20.100000000000001" customHeight="1" x14ac:dyDescent="0.15">
      <c r="A133" s="1" t="s">
        <v>10</v>
      </c>
      <c r="B133" s="1" t="s">
        <v>9214</v>
      </c>
      <c r="C133" s="1" t="s">
        <v>9301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2234</v>
      </c>
      <c r="I133" s="1" t="s">
        <v>84</v>
      </c>
      <c r="J133" s="1" t="s">
        <v>632</v>
      </c>
      <c r="K133" s="1" t="s">
        <v>9302</v>
      </c>
      <c r="L133" s="1"/>
      <c r="M133" s="21">
        <f t="shared" si="1"/>
        <v>0</v>
      </c>
    </row>
    <row r="134" spans="1:13" ht="20.100000000000001" customHeight="1" x14ac:dyDescent="0.15">
      <c r="A134" s="1" t="s">
        <v>10</v>
      </c>
      <c r="B134" s="1" t="s">
        <v>9214</v>
      </c>
      <c r="C134" s="1" t="s">
        <v>9303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207</v>
      </c>
      <c r="I134" s="1" t="s">
        <v>84</v>
      </c>
      <c r="J134" s="1" t="s">
        <v>122</v>
      </c>
      <c r="K134" s="1" t="s">
        <v>9304</v>
      </c>
      <c r="L134" s="1"/>
      <c r="M134" s="21">
        <f t="shared" si="1"/>
        <v>1</v>
      </c>
    </row>
    <row r="135" spans="1:13" ht="20.100000000000001" customHeight="1" x14ac:dyDescent="0.15">
      <c r="A135" s="1" t="s">
        <v>10</v>
      </c>
      <c r="B135" s="1" t="s">
        <v>9214</v>
      </c>
      <c r="C135" s="1" t="s">
        <v>9305</v>
      </c>
      <c r="D135" s="1" t="s">
        <v>78</v>
      </c>
      <c r="E135" s="1" t="s">
        <v>51</v>
      </c>
      <c r="F135" s="1" t="s">
        <v>51</v>
      </c>
      <c r="G135" s="1" t="s">
        <v>82</v>
      </c>
      <c r="H135" s="1" t="s">
        <v>207</v>
      </c>
      <c r="I135" s="1" t="s">
        <v>84</v>
      </c>
      <c r="J135" s="1" t="s">
        <v>122</v>
      </c>
      <c r="K135" s="1" t="s">
        <v>9306</v>
      </c>
      <c r="L135" s="1"/>
      <c r="M135" s="21">
        <f t="shared" si="1"/>
        <v>1</v>
      </c>
    </row>
    <row r="136" spans="1:13" ht="20.100000000000001" customHeight="1" x14ac:dyDescent="0.15">
      <c r="A136" s="1" t="s">
        <v>10</v>
      </c>
      <c r="B136" s="1" t="s">
        <v>9214</v>
      </c>
      <c r="C136" s="1" t="s">
        <v>9307</v>
      </c>
      <c r="D136" s="1" t="s">
        <v>78</v>
      </c>
      <c r="E136" s="1" t="s">
        <v>51</v>
      </c>
      <c r="F136" s="1" t="s">
        <v>51</v>
      </c>
      <c r="G136" s="1" t="s">
        <v>82</v>
      </c>
      <c r="H136" s="1" t="s">
        <v>207</v>
      </c>
      <c r="I136" s="1" t="s">
        <v>84</v>
      </c>
      <c r="J136" s="1" t="s">
        <v>122</v>
      </c>
      <c r="K136" s="1" t="s">
        <v>9308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10</v>
      </c>
      <c r="B137" s="1" t="s">
        <v>9214</v>
      </c>
      <c r="C137" s="1" t="s">
        <v>9309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2234</v>
      </c>
      <c r="I137" s="1" t="s">
        <v>84</v>
      </c>
      <c r="J137" s="1" t="s">
        <v>632</v>
      </c>
      <c r="K137" s="1" t="s">
        <v>9310</v>
      </c>
      <c r="L137" s="1"/>
      <c r="M137" s="21">
        <f t="shared" si="2"/>
        <v>0</v>
      </c>
    </row>
    <row r="138" spans="1:13" ht="20.100000000000001" customHeight="1" x14ac:dyDescent="0.15">
      <c r="A138" s="1" t="s">
        <v>10</v>
      </c>
      <c r="B138" s="1" t="s">
        <v>9214</v>
      </c>
      <c r="C138" s="1" t="s">
        <v>9311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84</v>
      </c>
      <c r="J138" s="1" t="s">
        <v>122</v>
      </c>
      <c r="K138" s="1" t="s">
        <v>9312</v>
      </c>
      <c r="L138" s="1"/>
      <c r="M138" s="21">
        <f t="shared" si="2"/>
        <v>1</v>
      </c>
    </row>
    <row r="139" spans="1:13" ht="20.100000000000001" customHeight="1" x14ac:dyDescent="0.15">
      <c r="A139" s="1" t="s">
        <v>10</v>
      </c>
      <c r="B139" s="1" t="s">
        <v>9214</v>
      </c>
      <c r="C139" s="1" t="s">
        <v>9313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207</v>
      </c>
      <c r="I139" s="1" t="s">
        <v>84</v>
      </c>
      <c r="J139" s="1" t="s">
        <v>122</v>
      </c>
      <c r="K139" s="1" t="s">
        <v>9314</v>
      </c>
      <c r="L139" s="1"/>
      <c r="M139" s="21">
        <f t="shared" si="2"/>
        <v>1</v>
      </c>
    </row>
    <row r="140" spans="1:13" ht="20.100000000000001" customHeight="1" x14ac:dyDescent="0.15">
      <c r="A140" s="1" t="s">
        <v>10</v>
      </c>
      <c r="B140" s="1" t="s">
        <v>9214</v>
      </c>
      <c r="C140" s="1" t="s">
        <v>9315</v>
      </c>
      <c r="D140" s="1" t="s">
        <v>78</v>
      </c>
      <c r="E140" s="1" t="s">
        <v>51</v>
      </c>
      <c r="F140" s="1" t="s">
        <v>51</v>
      </c>
      <c r="G140" s="1" t="s">
        <v>82</v>
      </c>
      <c r="H140" s="1" t="s">
        <v>207</v>
      </c>
      <c r="I140" s="1" t="s">
        <v>84</v>
      </c>
      <c r="J140" s="1" t="s">
        <v>122</v>
      </c>
      <c r="K140" s="1" t="s">
        <v>9316</v>
      </c>
      <c r="L140" s="1"/>
      <c r="M140" s="21">
        <f t="shared" si="2"/>
        <v>1</v>
      </c>
    </row>
    <row r="141" spans="1:13" ht="20.100000000000001" customHeight="1" x14ac:dyDescent="0.15">
      <c r="A141" s="1" t="s">
        <v>10</v>
      </c>
      <c r="B141" s="1" t="s">
        <v>9214</v>
      </c>
      <c r="C141" s="1" t="s">
        <v>9317</v>
      </c>
      <c r="D141" s="1" t="s">
        <v>78</v>
      </c>
      <c r="E141" s="1" t="s">
        <v>51</v>
      </c>
      <c r="F141" s="1" t="s">
        <v>51</v>
      </c>
      <c r="G141" s="1" t="s">
        <v>82</v>
      </c>
      <c r="H141" s="1" t="s">
        <v>207</v>
      </c>
      <c r="I141" s="1" t="s">
        <v>84</v>
      </c>
      <c r="J141" s="1" t="s">
        <v>122</v>
      </c>
      <c r="K141" s="1" t="s">
        <v>9318</v>
      </c>
      <c r="L141" s="1"/>
      <c r="M141" s="21">
        <f t="shared" si="2"/>
        <v>1</v>
      </c>
    </row>
    <row r="142" spans="1:13" ht="20.100000000000001" customHeight="1" x14ac:dyDescent="0.15">
      <c r="A142" s="1" t="s">
        <v>10</v>
      </c>
      <c r="B142" s="1" t="s">
        <v>9319</v>
      </c>
      <c r="C142" s="1" t="s">
        <v>9320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739</v>
      </c>
      <c r="I142" s="1" t="s">
        <v>1141</v>
      </c>
      <c r="J142" s="1" t="s">
        <v>9120</v>
      </c>
      <c r="K142" s="1" t="s">
        <v>9321</v>
      </c>
      <c r="L142" s="1"/>
      <c r="M142" s="21">
        <f t="shared" si="2"/>
        <v>1</v>
      </c>
    </row>
    <row r="143" spans="1:13" ht="20.100000000000001" customHeight="1" x14ac:dyDescent="0.15">
      <c r="A143" s="1" t="s">
        <v>10</v>
      </c>
      <c r="B143" s="1" t="s">
        <v>9322</v>
      </c>
      <c r="C143" s="1" t="s">
        <v>9323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1141</v>
      </c>
      <c r="J143" s="1" t="s">
        <v>96</v>
      </c>
      <c r="K143" s="1" t="s">
        <v>9324</v>
      </c>
      <c r="L143" s="1"/>
      <c r="M143" s="21">
        <f t="shared" si="2"/>
        <v>1</v>
      </c>
    </row>
    <row r="144" spans="1:13" ht="20.100000000000001" customHeight="1" x14ac:dyDescent="0.15">
      <c r="A144" s="1" t="s">
        <v>10</v>
      </c>
      <c r="B144" s="1" t="s">
        <v>9322</v>
      </c>
      <c r="C144" s="1" t="s">
        <v>9325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1141</v>
      </c>
      <c r="J144" s="1" t="s">
        <v>96</v>
      </c>
      <c r="K144" s="1" t="s">
        <v>9326</v>
      </c>
      <c r="L144" s="1"/>
      <c r="M144" s="21">
        <f t="shared" si="2"/>
        <v>1</v>
      </c>
    </row>
    <row r="145" spans="1:13" ht="20.100000000000001" customHeight="1" x14ac:dyDescent="0.15">
      <c r="A145" s="1" t="s">
        <v>10</v>
      </c>
      <c r="B145" s="1" t="s">
        <v>9322</v>
      </c>
      <c r="C145" s="1" t="s">
        <v>9327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1141</v>
      </c>
      <c r="J145" s="1" t="s">
        <v>96</v>
      </c>
      <c r="K145" s="1" t="s">
        <v>9328</v>
      </c>
      <c r="L145" s="1"/>
      <c r="M145" s="21">
        <f t="shared" si="2"/>
        <v>1</v>
      </c>
    </row>
    <row r="146" spans="1:13" ht="20.100000000000001" customHeight="1" x14ac:dyDescent="0.15">
      <c r="A146" s="1" t="s">
        <v>10</v>
      </c>
      <c r="B146" s="1" t="s">
        <v>9322</v>
      </c>
      <c r="C146" s="1" t="s">
        <v>9329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9330</v>
      </c>
      <c r="L146" s="1"/>
      <c r="M146" s="21">
        <f t="shared" si="2"/>
        <v>1</v>
      </c>
    </row>
    <row r="147" spans="1:13" ht="20.100000000000001" customHeight="1" x14ac:dyDescent="0.15">
      <c r="A147" s="1" t="s">
        <v>10</v>
      </c>
      <c r="B147" s="1" t="s">
        <v>9322</v>
      </c>
      <c r="C147" s="1" t="s">
        <v>9331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9332</v>
      </c>
      <c r="L147" s="1"/>
      <c r="M147" s="21">
        <f t="shared" si="2"/>
        <v>1</v>
      </c>
    </row>
    <row r="148" spans="1:13" ht="20.100000000000001" customHeight="1" x14ac:dyDescent="0.15">
      <c r="A148" s="1" t="s">
        <v>10</v>
      </c>
      <c r="B148" s="1" t="s">
        <v>9322</v>
      </c>
      <c r="C148" s="1" t="s">
        <v>9333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9334</v>
      </c>
      <c r="L148" s="1"/>
      <c r="M148" s="21">
        <f t="shared" si="2"/>
        <v>1</v>
      </c>
    </row>
    <row r="149" spans="1:13" ht="20.100000000000001" customHeight="1" x14ac:dyDescent="0.15">
      <c r="A149" s="1" t="s">
        <v>10</v>
      </c>
      <c r="B149" s="1" t="s">
        <v>9322</v>
      </c>
      <c r="C149" s="1" t="s">
        <v>9335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9336</v>
      </c>
      <c r="L149" s="1"/>
      <c r="M149" s="21">
        <f t="shared" si="2"/>
        <v>1</v>
      </c>
    </row>
    <row r="150" spans="1:13" ht="20.100000000000001" customHeight="1" x14ac:dyDescent="0.15">
      <c r="A150" s="1" t="s">
        <v>10</v>
      </c>
      <c r="B150" s="1" t="s">
        <v>9322</v>
      </c>
      <c r="C150" s="1" t="s">
        <v>9337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1141</v>
      </c>
      <c r="J150" s="1" t="s">
        <v>96</v>
      </c>
      <c r="K150" s="1" t="s">
        <v>9338</v>
      </c>
      <c r="L150" s="1"/>
      <c r="M150" s="21">
        <f t="shared" si="2"/>
        <v>1</v>
      </c>
    </row>
    <row r="151" spans="1:13" ht="20.100000000000001" customHeight="1" x14ac:dyDescent="0.15">
      <c r="A151" s="1" t="s">
        <v>10</v>
      </c>
      <c r="B151" s="1" t="s">
        <v>9322</v>
      </c>
      <c r="C151" s="1" t="s">
        <v>9339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1141</v>
      </c>
      <c r="J151" s="1" t="s">
        <v>96</v>
      </c>
      <c r="K151" s="1" t="s">
        <v>9340</v>
      </c>
      <c r="L151" s="1"/>
      <c r="M151" s="21">
        <f t="shared" si="2"/>
        <v>1</v>
      </c>
    </row>
    <row r="152" spans="1:13" ht="20.100000000000001" customHeight="1" x14ac:dyDescent="0.15">
      <c r="A152" s="1" t="s">
        <v>10</v>
      </c>
      <c r="B152" s="1" t="s">
        <v>9322</v>
      </c>
      <c r="C152" s="1" t="s">
        <v>9341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1141</v>
      </c>
      <c r="J152" s="1" t="s">
        <v>96</v>
      </c>
      <c r="K152" s="1" t="s">
        <v>9342</v>
      </c>
      <c r="L152" s="1"/>
      <c r="M152" s="21">
        <f t="shared" si="2"/>
        <v>1</v>
      </c>
    </row>
    <row r="153" spans="1:13" ht="20.100000000000001" customHeight="1" x14ac:dyDescent="0.15">
      <c r="A153" s="1" t="s">
        <v>10</v>
      </c>
      <c r="B153" s="1" t="s">
        <v>9322</v>
      </c>
      <c r="C153" s="1" t="s">
        <v>9343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1141</v>
      </c>
      <c r="J153" s="1" t="s">
        <v>96</v>
      </c>
      <c r="K153" s="1" t="s">
        <v>9344</v>
      </c>
      <c r="L153" s="1"/>
      <c r="M153" s="21">
        <f t="shared" si="2"/>
        <v>1</v>
      </c>
    </row>
    <row r="154" spans="1:13" ht="20.100000000000001" customHeight="1" x14ac:dyDescent="0.15">
      <c r="A154" s="1" t="s">
        <v>10</v>
      </c>
      <c r="B154" s="1" t="s">
        <v>9322</v>
      </c>
      <c r="C154" s="1" t="s">
        <v>9345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1141</v>
      </c>
      <c r="J154" s="1" t="s">
        <v>96</v>
      </c>
      <c r="K154" s="1" t="s">
        <v>9346</v>
      </c>
      <c r="L154" s="1"/>
      <c r="M154" s="21">
        <f t="shared" si="2"/>
        <v>1</v>
      </c>
    </row>
    <row r="155" spans="1:13" ht="20.100000000000001" customHeight="1" x14ac:dyDescent="0.15">
      <c r="A155" s="1" t="s">
        <v>10</v>
      </c>
      <c r="B155" s="1" t="s">
        <v>9322</v>
      </c>
      <c r="C155" s="1" t="s">
        <v>9347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1141</v>
      </c>
      <c r="J155" s="1" t="s">
        <v>96</v>
      </c>
      <c r="K155" s="1" t="s">
        <v>9348</v>
      </c>
      <c r="L155" s="1"/>
      <c r="M155" s="21">
        <f t="shared" si="2"/>
        <v>1</v>
      </c>
    </row>
    <row r="156" spans="1:13" ht="20.100000000000001" customHeight="1" x14ac:dyDescent="0.15">
      <c r="A156" s="1" t="s">
        <v>10</v>
      </c>
      <c r="B156" s="1" t="s">
        <v>9322</v>
      </c>
      <c r="C156" s="1" t="s">
        <v>9349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662</v>
      </c>
      <c r="J156" s="1" t="s">
        <v>663</v>
      </c>
      <c r="K156" s="1" t="s">
        <v>9350</v>
      </c>
      <c r="L156" s="1"/>
      <c r="M156" s="21">
        <f t="shared" si="2"/>
        <v>1</v>
      </c>
    </row>
    <row r="157" spans="1:13" ht="20.100000000000001" customHeight="1" x14ac:dyDescent="0.15">
      <c r="A157" s="1" t="s">
        <v>10</v>
      </c>
      <c r="B157" s="1" t="s">
        <v>9322</v>
      </c>
      <c r="C157" s="1" t="s">
        <v>9351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662</v>
      </c>
      <c r="J157" s="1" t="s">
        <v>663</v>
      </c>
      <c r="K157" s="1" t="s">
        <v>9352</v>
      </c>
      <c r="L157" s="1"/>
      <c r="M157" s="21">
        <f t="shared" si="2"/>
        <v>1</v>
      </c>
    </row>
    <row r="158" spans="1:13" ht="20.100000000000001" customHeight="1" x14ac:dyDescent="0.15">
      <c r="A158" s="1" t="s">
        <v>10</v>
      </c>
      <c r="B158" s="1" t="s">
        <v>9322</v>
      </c>
      <c r="C158" s="1" t="s">
        <v>9353</v>
      </c>
      <c r="D158" s="1" t="s">
        <v>78</v>
      </c>
      <c r="E158" s="1" t="s">
        <v>51</v>
      </c>
      <c r="F158" s="1" t="s">
        <v>26832</v>
      </c>
      <c r="G158" s="1" t="s">
        <v>82</v>
      </c>
      <c r="H158" s="1" t="s">
        <v>83</v>
      </c>
      <c r="I158" s="1" t="s">
        <v>447</v>
      </c>
      <c r="J158" s="1" t="s">
        <v>7809</v>
      </c>
      <c r="K158" s="1" t="s">
        <v>9354</v>
      </c>
      <c r="L158" s="1"/>
      <c r="M158" s="21">
        <f t="shared" si="2"/>
        <v>0</v>
      </c>
    </row>
    <row r="159" spans="1:13" ht="20.100000000000001" customHeight="1" x14ac:dyDescent="0.15">
      <c r="A159" s="1" t="s">
        <v>10</v>
      </c>
      <c r="B159" s="1" t="s">
        <v>9322</v>
      </c>
      <c r="C159" s="1" t="s">
        <v>9355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9356</v>
      </c>
      <c r="L159" s="1"/>
      <c r="M159" s="21">
        <f t="shared" si="2"/>
        <v>1</v>
      </c>
    </row>
    <row r="160" spans="1:13" ht="20.100000000000001" customHeight="1" x14ac:dyDescent="0.15">
      <c r="A160" s="1" t="s">
        <v>10</v>
      </c>
      <c r="B160" s="1" t="s">
        <v>9322</v>
      </c>
      <c r="C160" s="1" t="s">
        <v>9357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1141</v>
      </c>
      <c r="J160" s="1" t="s">
        <v>96</v>
      </c>
      <c r="K160" s="1" t="s">
        <v>9358</v>
      </c>
      <c r="L160" s="1"/>
      <c r="M160" s="21">
        <f t="shared" si="2"/>
        <v>1</v>
      </c>
    </row>
    <row r="161" spans="1:13" ht="20.100000000000001" customHeight="1" x14ac:dyDescent="0.15">
      <c r="A161" s="1" t="s">
        <v>10</v>
      </c>
      <c r="B161" s="1" t="s">
        <v>9322</v>
      </c>
      <c r="C161" s="1" t="s">
        <v>9359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9360</v>
      </c>
      <c r="L161" s="1"/>
      <c r="M161" s="21">
        <f t="shared" si="2"/>
        <v>1</v>
      </c>
    </row>
    <row r="162" spans="1:13" ht="20.100000000000001" customHeight="1" x14ac:dyDescent="0.15">
      <c r="A162" s="1" t="s">
        <v>10</v>
      </c>
      <c r="B162" s="1" t="s">
        <v>9322</v>
      </c>
      <c r="C162" s="1" t="s">
        <v>9361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1141</v>
      </c>
      <c r="J162" s="1" t="s">
        <v>96</v>
      </c>
      <c r="K162" s="1" t="s">
        <v>9362</v>
      </c>
      <c r="L162" s="1"/>
      <c r="M162" s="21">
        <f t="shared" si="2"/>
        <v>1</v>
      </c>
    </row>
    <row r="163" spans="1:13" ht="20.100000000000001" customHeight="1" x14ac:dyDescent="0.15">
      <c r="A163" s="1" t="s">
        <v>10</v>
      </c>
      <c r="B163" s="1" t="s">
        <v>9322</v>
      </c>
      <c r="C163" s="1" t="s">
        <v>9363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83</v>
      </c>
      <c r="I163" s="1" t="s">
        <v>447</v>
      </c>
      <c r="J163" s="1" t="s">
        <v>7809</v>
      </c>
      <c r="K163" s="1" t="s">
        <v>9364</v>
      </c>
      <c r="L163" s="1"/>
      <c r="M163" s="21">
        <f t="shared" si="2"/>
        <v>0</v>
      </c>
    </row>
    <row r="164" spans="1:13" ht="20.100000000000001" customHeight="1" x14ac:dyDescent="0.15">
      <c r="A164" s="1" t="s">
        <v>10</v>
      </c>
      <c r="B164" s="1" t="s">
        <v>9322</v>
      </c>
      <c r="C164" s="1" t="s">
        <v>9365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1141</v>
      </c>
      <c r="J164" s="1" t="s">
        <v>96</v>
      </c>
      <c r="K164" s="1" t="s">
        <v>9366</v>
      </c>
      <c r="L164" s="1"/>
      <c r="M164" s="21">
        <f t="shared" si="2"/>
        <v>1</v>
      </c>
    </row>
    <row r="165" spans="1:13" ht="20.100000000000001" customHeight="1" x14ac:dyDescent="0.15">
      <c r="A165" s="1" t="s">
        <v>10</v>
      </c>
      <c r="B165" s="1" t="s">
        <v>9322</v>
      </c>
      <c r="C165" s="1" t="s">
        <v>9367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1141</v>
      </c>
      <c r="J165" s="1" t="s">
        <v>96</v>
      </c>
      <c r="K165" s="1" t="s">
        <v>9368</v>
      </c>
      <c r="L165" s="1"/>
      <c r="M165" s="21">
        <f t="shared" si="2"/>
        <v>1</v>
      </c>
    </row>
    <row r="166" spans="1:13" ht="20.100000000000001" customHeight="1" x14ac:dyDescent="0.15">
      <c r="A166" s="1" t="s">
        <v>10</v>
      </c>
      <c r="B166" s="1" t="s">
        <v>9322</v>
      </c>
      <c r="C166" s="1" t="s">
        <v>9369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1141</v>
      </c>
      <c r="J166" s="1" t="s">
        <v>96</v>
      </c>
      <c r="K166" s="1" t="s">
        <v>9370</v>
      </c>
      <c r="L166" s="1"/>
      <c r="M166" s="21">
        <f t="shared" si="2"/>
        <v>1</v>
      </c>
    </row>
    <row r="167" spans="1:13" ht="20.100000000000001" customHeight="1" x14ac:dyDescent="0.15">
      <c r="A167" s="1" t="s">
        <v>10</v>
      </c>
      <c r="B167" s="1" t="s">
        <v>9322</v>
      </c>
      <c r="C167" s="1" t="s">
        <v>9371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1141</v>
      </c>
      <c r="J167" s="1" t="s">
        <v>96</v>
      </c>
      <c r="K167" s="1" t="s">
        <v>9372</v>
      </c>
      <c r="L167" s="1"/>
      <c r="M167" s="21">
        <f t="shared" si="2"/>
        <v>1</v>
      </c>
    </row>
    <row r="168" spans="1:13" ht="20.100000000000001" customHeight="1" x14ac:dyDescent="0.15">
      <c r="A168" s="1" t="s">
        <v>10</v>
      </c>
      <c r="B168" s="1" t="s">
        <v>9322</v>
      </c>
      <c r="C168" s="1" t="s">
        <v>9373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1141</v>
      </c>
      <c r="J168" s="1" t="s">
        <v>96</v>
      </c>
      <c r="K168" s="1" t="s">
        <v>9374</v>
      </c>
      <c r="L168" s="1"/>
      <c r="M168" s="21">
        <f t="shared" si="2"/>
        <v>1</v>
      </c>
    </row>
    <row r="169" spans="1:13" ht="20.100000000000001" customHeight="1" x14ac:dyDescent="0.15">
      <c r="A169" s="1" t="s">
        <v>10</v>
      </c>
      <c r="B169" s="1" t="s">
        <v>9322</v>
      </c>
      <c r="C169" s="1" t="s">
        <v>9375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1141</v>
      </c>
      <c r="J169" s="1" t="s">
        <v>96</v>
      </c>
      <c r="K169" s="1" t="s">
        <v>9376</v>
      </c>
      <c r="L169" s="1"/>
      <c r="M169" s="21">
        <f t="shared" si="2"/>
        <v>1</v>
      </c>
    </row>
    <row r="170" spans="1:13" ht="20.100000000000001" customHeight="1" x14ac:dyDescent="0.15">
      <c r="A170" s="1" t="s">
        <v>10</v>
      </c>
      <c r="B170" s="1" t="s">
        <v>9322</v>
      </c>
      <c r="C170" s="1" t="s">
        <v>9377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1141</v>
      </c>
      <c r="J170" s="1" t="s">
        <v>96</v>
      </c>
      <c r="K170" s="1" t="s">
        <v>9378</v>
      </c>
      <c r="L170" s="1"/>
      <c r="M170" s="21">
        <f t="shared" si="2"/>
        <v>1</v>
      </c>
    </row>
    <row r="171" spans="1:13" ht="20.100000000000001" customHeight="1" x14ac:dyDescent="0.15">
      <c r="A171" s="1" t="s">
        <v>10</v>
      </c>
      <c r="B171" s="1" t="s">
        <v>9379</v>
      </c>
      <c r="C171" s="1" t="s">
        <v>9380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739</v>
      </c>
      <c r="I171" s="1" t="s">
        <v>1141</v>
      </c>
      <c r="J171" s="1" t="s">
        <v>9120</v>
      </c>
      <c r="K171" s="1" t="s">
        <v>9381</v>
      </c>
      <c r="L171" s="1"/>
      <c r="M171" s="21">
        <f t="shared" si="2"/>
        <v>1</v>
      </c>
    </row>
    <row r="172" spans="1:13" ht="20.100000000000001" customHeight="1" x14ac:dyDescent="0.15">
      <c r="A172" s="1" t="s">
        <v>10</v>
      </c>
      <c r="B172" s="1" t="s">
        <v>9379</v>
      </c>
      <c r="C172" s="1" t="s">
        <v>9382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739</v>
      </c>
      <c r="I172" s="1" t="s">
        <v>1141</v>
      </c>
      <c r="J172" s="1" t="s">
        <v>9120</v>
      </c>
      <c r="K172" s="1" t="s">
        <v>9383</v>
      </c>
      <c r="L172" s="1"/>
      <c r="M172" s="21">
        <f t="shared" si="2"/>
        <v>1</v>
      </c>
    </row>
    <row r="173" spans="1:13" ht="20.100000000000001" customHeight="1" x14ac:dyDescent="0.15">
      <c r="A173" s="1" t="s">
        <v>10</v>
      </c>
      <c r="B173" s="1" t="s">
        <v>9379</v>
      </c>
      <c r="C173" s="1" t="s">
        <v>9384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739</v>
      </c>
      <c r="I173" s="1" t="s">
        <v>1141</v>
      </c>
      <c r="J173" s="1" t="s">
        <v>9120</v>
      </c>
      <c r="K173" s="1" t="s">
        <v>9385</v>
      </c>
      <c r="L173" s="1"/>
      <c r="M173" s="21">
        <f t="shared" si="2"/>
        <v>1</v>
      </c>
    </row>
    <row r="174" spans="1:13" ht="20.100000000000001" customHeight="1" x14ac:dyDescent="0.15">
      <c r="A174" s="1" t="s">
        <v>10</v>
      </c>
      <c r="B174" s="1" t="s">
        <v>9379</v>
      </c>
      <c r="C174" s="1" t="s">
        <v>9386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739</v>
      </c>
      <c r="I174" s="1" t="s">
        <v>1141</v>
      </c>
      <c r="J174" s="1" t="s">
        <v>9120</v>
      </c>
      <c r="K174" s="1" t="s">
        <v>9387</v>
      </c>
      <c r="L174" s="1"/>
      <c r="M174" s="21">
        <f t="shared" si="2"/>
        <v>1</v>
      </c>
    </row>
    <row r="175" spans="1:13" ht="20.100000000000001" customHeight="1" x14ac:dyDescent="0.15">
      <c r="A175" s="1" t="s">
        <v>10</v>
      </c>
      <c r="B175" s="1" t="s">
        <v>9379</v>
      </c>
      <c r="C175" s="1" t="s">
        <v>9388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739</v>
      </c>
      <c r="I175" s="1" t="s">
        <v>1141</v>
      </c>
      <c r="J175" s="1" t="s">
        <v>9120</v>
      </c>
      <c r="K175" s="1" t="s">
        <v>9389</v>
      </c>
      <c r="L175" s="1"/>
      <c r="M175" s="21">
        <f t="shared" si="2"/>
        <v>1</v>
      </c>
    </row>
    <row r="176" spans="1:13" ht="20.100000000000001" customHeight="1" x14ac:dyDescent="0.15">
      <c r="A176" s="1" t="s">
        <v>10</v>
      </c>
      <c r="B176" s="1" t="s">
        <v>9379</v>
      </c>
      <c r="C176" s="1" t="s">
        <v>9390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121</v>
      </c>
      <c r="I176" s="1" t="s">
        <v>662</v>
      </c>
      <c r="J176" s="1" t="s">
        <v>663</v>
      </c>
      <c r="K176" s="1" t="s">
        <v>9391</v>
      </c>
      <c r="L176" s="1"/>
      <c r="M176" s="21">
        <f t="shared" si="2"/>
        <v>1</v>
      </c>
    </row>
    <row r="177" spans="1:13" ht="20.100000000000001" customHeight="1" x14ac:dyDescent="0.15">
      <c r="A177" s="1" t="s">
        <v>10</v>
      </c>
      <c r="B177" s="1" t="s">
        <v>9379</v>
      </c>
      <c r="C177" s="1" t="s">
        <v>9392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739</v>
      </c>
      <c r="I177" s="1" t="s">
        <v>1141</v>
      </c>
      <c r="J177" s="1" t="s">
        <v>9120</v>
      </c>
      <c r="K177" s="1" t="s">
        <v>9393</v>
      </c>
      <c r="L177" s="1"/>
      <c r="M177" s="21">
        <f t="shared" si="2"/>
        <v>1</v>
      </c>
    </row>
    <row r="178" spans="1:13" ht="20.100000000000001" customHeight="1" x14ac:dyDescent="0.15">
      <c r="A178" s="1" t="s">
        <v>10</v>
      </c>
      <c r="B178" s="1" t="s">
        <v>9379</v>
      </c>
      <c r="C178" s="1" t="s">
        <v>9394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9395</v>
      </c>
      <c r="L178" s="1"/>
      <c r="M178" s="21">
        <f t="shared" si="2"/>
        <v>1</v>
      </c>
    </row>
    <row r="179" spans="1:13" ht="20.100000000000001" customHeight="1" x14ac:dyDescent="0.15">
      <c r="A179" s="1" t="s">
        <v>10</v>
      </c>
      <c r="B179" s="1" t="s">
        <v>9379</v>
      </c>
      <c r="C179" s="1" t="s">
        <v>9396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739</v>
      </c>
      <c r="I179" s="1" t="s">
        <v>1141</v>
      </c>
      <c r="J179" s="1" t="s">
        <v>9120</v>
      </c>
      <c r="K179" s="1" t="s">
        <v>9397</v>
      </c>
      <c r="L179" s="1"/>
      <c r="M179" s="21">
        <f t="shared" si="2"/>
        <v>1</v>
      </c>
    </row>
    <row r="180" spans="1:13" ht="20.100000000000001" customHeight="1" x14ac:dyDescent="0.15">
      <c r="A180" s="1" t="s">
        <v>10</v>
      </c>
      <c r="B180" s="1" t="s">
        <v>9379</v>
      </c>
      <c r="C180" s="1" t="s">
        <v>9398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739</v>
      </c>
      <c r="I180" s="1" t="s">
        <v>1141</v>
      </c>
      <c r="J180" s="1" t="s">
        <v>9120</v>
      </c>
      <c r="K180" s="1" t="s">
        <v>9399</v>
      </c>
      <c r="L180" s="1"/>
      <c r="M180" s="21">
        <f t="shared" si="2"/>
        <v>1</v>
      </c>
    </row>
    <row r="181" spans="1:13" ht="20.100000000000001" customHeight="1" x14ac:dyDescent="0.15">
      <c r="A181" s="1" t="s">
        <v>10</v>
      </c>
      <c r="B181" s="1" t="s">
        <v>3846</v>
      </c>
      <c r="C181" s="1" t="s">
        <v>9400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739</v>
      </c>
      <c r="I181" s="1" t="s">
        <v>1141</v>
      </c>
      <c r="J181" s="1" t="s">
        <v>9120</v>
      </c>
      <c r="K181" s="1" t="s">
        <v>9401</v>
      </c>
      <c r="L181" s="1"/>
      <c r="M181" s="21">
        <f t="shared" si="2"/>
        <v>1</v>
      </c>
    </row>
    <row r="182" spans="1:13" ht="20.100000000000001" customHeight="1" x14ac:dyDescent="0.15">
      <c r="A182" s="1" t="s">
        <v>10</v>
      </c>
      <c r="B182" s="1" t="s">
        <v>3846</v>
      </c>
      <c r="C182" s="1" t="s">
        <v>9402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739</v>
      </c>
      <c r="I182" s="1" t="s">
        <v>1141</v>
      </c>
      <c r="J182" s="1" t="s">
        <v>9120</v>
      </c>
      <c r="K182" s="1" t="s">
        <v>9403</v>
      </c>
      <c r="L182" s="1"/>
      <c r="M182" s="21">
        <f t="shared" si="2"/>
        <v>1</v>
      </c>
    </row>
    <row r="183" spans="1:13" ht="20.100000000000001" customHeight="1" x14ac:dyDescent="0.15">
      <c r="A183" s="1" t="s">
        <v>10</v>
      </c>
      <c r="B183" s="1" t="s">
        <v>3846</v>
      </c>
      <c r="C183" s="1" t="s">
        <v>9404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739</v>
      </c>
      <c r="I183" s="1" t="s">
        <v>1141</v>
      </c>
      <c r="J183" s="1" t="s">
        <v>9120</v>
      </c>
      <c r="K183" s="1" t="s">
        <v>9405</v>
      </c>
      <c r="L183" s="1"/>
      <c r="M183" s="21">
        <f t="shared" si="2"/>
        <v>1</v>
      </c>
    </row>
    <row r="184" spans="1:13" ht="20.100000000000001" customHeight="1" x14ac:dyDescent="0.15">
      <c r="A184" s="1" t="s">
        <v>10</v>
      </c>
      <c r="B184" s="1" t="s">
        <v>3846</v>
      </c>
      <c r="C184" s="1" t="s">
        <v>9406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739</v>
      </c>
      <c r="I184" s="1" t="s">
        <v>1141</v>
      </c>
      <c r="J184" s="1" t="s">
        <v>9120</v>
      </c>
      <c r="K184" s="1" t="s">
        <v>9407</v>
      </c>
      <c r="L184" s="1"/>
      <c r="M184" s="21">
        <f t="shared" si="2"/>
        <v>1</v>
      </c>
    </row>
    <row r="185" spans="1:13" ht="20.100000000000001" customHeight="1" x14ac:dyDescent="0.15">
      <c r="A185" s="1" t="s">
        <v>10</v>
      </c>
      <c r="B185" s="1" t="s">
        <v>3846</v>
      </c>
      <c r="C185" s="1" t="s">
        <v>9408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739</v>
      </c>
      <c r="I185" s="1" t="s">
        <v>1141</v>
      </c>
      <c r="J185" s="1" t="s">
        <v>9120</v>
      </c>
      <c r="K185" s="1" t="s">
        <v>9409</v>
      </c>
      <c r="L185" s="1"/>
      <c r="M185" s="21">
        <f t="shared" si="2"/>
        <v>1</v>
      </c>
    </row>
    <row r="186" spans="1:13" ht="20.100000000000001" customHeight="1" x14ac:dyDescent="0.15">
      <c r="A186" s="1" t="s">
        <v>10</v>
      </c>
      <c r="B186" s="1" t="s">
        <v>3846</v>
      </c>
      <c r="C186" s="1" t="s">
        <v>9410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739</v>
      </c>
      <c r="I186" s="1" t="s">
        <v>1141</v>
      </c>
      <c r="J186" s="1" t="s">
        <v>9120</v>
      </c>
      <c r="K186" s="1" t="s">
        <v>9411</v>
      </c>
      <c r="L186" s="1"/>
      <c r="M186" s="21">
        <f t="shared" si="2"/>
        <v>1</v>
      </c>
    </row>
    <row r="187" spans="1:13" ht="20.100000000000001" customHeight="1" x14ac:dyDescent="0.15">
      <c r="A187" s="1" t="s">
        <v>10</v>
      </c>
      <c r="B187" s="1" t="s">
        <v>3846</v>
      </c>
      <c r="C187" s="1" t="s">
        <v>9412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739</v>
      </c>
      <c r="I187" s="1" t="s">
        <v>1141</v>
      </c>
      <c r="J187" s="1" t="s">
        <v>9120</v>
      </c>
      <c r="K187" s="1" t="s">
        <v>9413</v>
      </c>
      <c r="L187" s="1"/>
      <c r="M187" s="21">
        <f t="shared" si="2"/>
        <v>1</v>
      </c>
    </row>
    <row r="188" spans="1:13" ht="20.100000000000001" customHeight="1" x14ac:dyDescent="0.15">
      <c r="A188" s="1" t="s">
        <v>10</v>
      </c>
      <c r="B188" s="1" t="s">
        <v>3846</v>
      </c>
      <c r="C188" s="1" t="s">
        <v>9414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739</v>
      </c>
      <c r="I188" s="1" t="s">
        <v>1141</v>
      </c>
      <c r="J188" s="1" t="s">
        <v>9120</v>
      </c>
      <c r="K188" s="1" t="s">
        <v>9415</v>
      </c>
      <c r="L188" s="1"/>
      <c r="M188" s="21">
        <f t="shared" si="2"/>
        <v>1</v>
      </c>
    </row>
    <row r="189" spans="1:13" ht="20.100000000000001" customHeight="1" x14ac:dyDescent="0.15">
      <c r="A189" s="1" t="s">
        <v>10</v>
      </c>
      <c r="B189" s="1" t="s">
        <v>3846</v>
      </c>
      <c r="C189" s="1" t="s">
        <v>9416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739</v>
      </c>
      <c r="I189" s="1" t="s">
        <v>1141</v>
      </c>
      <c r="J189" s="1" t="s">
        <v>9120</v>
      </c>
      <c r="K189" s="1" t="s">
        <v>9417</v>
      </c>
      <c r="L189" s="1"/>
      <c r="M189" s="21">
        <f t="shared" si="2"/>
        <v>1</v>
      </c>
    </row>
    <row r="190" spans="1:13" ht="20.100000000000001" customHeight="1" x14ac:dyDescent="0.15">
      <c r="A190" s="1" t="s">
        <v>10</v>
      </c>
      <c r="B190" s="1" t="s">
        <v>3846</v>
      </c>
      <c r="C190" s="1" t="s">
        <v>9418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739</v>
      </c>
      <c r="I190" s="1" t="s">
        <v>1141</v>
      </c>
      <c r="J190" s="1" t="s">
        <v>9120</v>
      </c>
      <c r="K190" s="1" t="s">
        <v>9419</v>
      </c>
      <c r="L190" s="1"/>
      <c r="M190" s="21">
        <f t="shared" si="2"/>
        <v>1</v>
      </c>
    </row>
    <row r="191" spans="1:13" ht="20.100000000000001" customHeight="1" x14ac:dyDescent="0.15">
      <c r="A191" s="1" t="s">
        <v>10</v>
      </c>
      <c r="B191" s="1" t="s">
        <v>3846</v>
      </c>
      <c r="C191" s="1" t="s">
        <v>9420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739</v>
      </c>
      <c r="I191" s="1" t="s">
        <v>1141</v>
      </c>
      <c r="J191" s="1" t="s">
        <v>9120</v>
      </c>
      <c r="K191" s="1" t="s">
        <v>9421</v>
      </c>
      <c r="L191" s="1"/>
      <c r="M191" s="21">
        <f t="shared" si="2"/>
        <v>1</v>
      </c>
    </row>
    <row r="192" spans="1:13" ht="20.100000000000001" customHeight="1" x14ac:dyDescent="0.15">
      <c r="A192" s="1" t="s">
        <v>10</v>
      </c>
      <c r="B192" s="1" t="s">
        <v>3846</v>
      </c>
      <c r="C192" s="1" t="s">
        <v>9422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739</v>
      </c>
      <c r="I192" s="1" t="s">
        <v>1141</v>
      </c>
      <c r="J192" s="1" t="s">
        <v>9120</v>
      </c>
      <c r="K192" s="1" t="s">
        <v>9423</v>
      </c>
      <c r="L192" s="1"/>
      <c r="M192" s="21">
        <f t="shared" si="2"/>
        <v>1</v>
      </c>
    </row>
    <row r="193" spans="1:13" ht="20.100000000000001" customHeight="1" x14ac:dyDescent="0.15">
      <c r="A193" s="1" t="s">
        <v>10</v>
      </c>
      <c r="B193" s="1" t="s">
        <v>3846</v>
      </c>
      <c r="C193" s="1" t="s">
        <v>9424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739</v>
      </c>
      <c r="I193" s="1" t="s">
        <v>1141</v>
      </c>
      <c r="J193" s="1" t="s">
        <v>9120</v>
      </c>
      <c r="K193" s="1" t="s">
        <v>9425</v>
      </c>
      <c r="L193" s="1"/>
      <c r="M193" s="21">
        <f t="shared" si="2"/>
        <v>1</v>
      </c>
    </row>
    <row r="194" spans="1:13" ht="20.100000000000001" customHeight="1" x14ac:dyDescent="0.15">
      <c r="A194" s="1" t="s">
        <v>10</v>
      </c>
      <c r="B194" s="1" t="s">
        <v>3846</v>
      </c>
      <c r="C194" s="1" t="s">
        <v>9426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739</v>
      </c>
      <c r="I194" s="1" t="s">
        <v>1141</v>
      </c>
      <c r="J194" s="1" t="s">
        <v>9120</v>
      </c>
      <c r="K194" s="1" t="s">
        <v>9427</v>
      </c>
      <c r="L194" s="1"/>
      <c r="M194" s="21">
        <f t="shared" si="2"/>
        <v>1</v>
      </c>
    </row>
    <row r="195" spans="1:13" ht="20.100000000000001" customHeight="1" x14ac:dyDescent="0.15">
      <c r="A195" s="1" t="s">
        <v>10</v>
      </c>
      <c r="B195" s="1" t="s">
        <v>3846</v>
      </c>
      <c r="C195" s="1" t="s">
        <v>9428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739</v>
      </c>
      <c r="I195" s="1" t="s">
        <v>1141</v>
      </c>
      <c r="J195" s="1" t="s">
        <v>9120</v>
      </c>
      <c r="K195" s="1" t="s">
        <v>9429</v>
      </c>
      <c r="L195" s="1"/>
      <c r="M195" s="21">
        <f t="shared" si="2"/>
        <v>1</v>
      </c>
    </row>
    <row r="196" spans="1:13" ht="20.100000000000001" customHeight="1" x14ac:dyDescent="0.15">
      <c r="A196" s="1" t="s">
        <v>10</v>
      </c>
      <c r="B196" s="1" t="s">
        <v>3846</v>
      </c>
      <c r="C196" s="1" t="s">
        <v>9430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739</v>
      </c>
      <c r="I196" s="1" t="s">
        <v>1141</v>
      </c>
      <c r="J196" s="1" t="s">
        <v>9120</v>
      </c>
      <c r="K196" s="1" t="s">
        <v>9431</v>
      </c>
      <c r="L196" s="1"/>
      <c r="M196" s="21">
        <f t="shared" si="2"/>
        <v>1</v>
      </c>
    </row>
    <row r="197" spans="1:13" ht="20.100000000000001" customHeight="1" x14ac:dyDescent="0.15">
      <c r="A197" s="1" t="s">
        <v>10</v>
      </c>
      <c r="B197" s="1" t="s">
        <v>3846</v>
      </c>
      <c r="C197" s="1" t="s">
        <v>9432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739</v>
      </c>
      <c r="I197" s="1" t="s">
        <v>1141</v>
      </c>
      <c r="J197" s="1" t="s">
        <v>9120</v>
      </c>
      <c r="K197" s="1" t="s">
        <v>9433</v>
      </c>
      <c r="L197" s="1"/>
      <c r="M197" s="21">
        <f t="shared" si="2"/>
        <v>1</v>
      </c>
    </row>
    <row r="198" spans="1:13" ht="20.100000000000001" customHeight="1" x14ac:dyDescent="0.15">
      <c r="A198" s="1" t="s">
        <v>10</v>
      </c>
      <c r="B198" s="1" t="s">
        <v>3846</v>
      </c>
      <c r="C198" s="1" t="s">
        <v>9434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739</v>
      </c>
      <c r="I198" s="1" t="s">
        <v>1141</v>
      </c>
      <c r="J198" s="1" t="s">
        <v>9120</v>
      </c>
      <c r="K198" s="1" t="s">
        <v>9435</v>
      </c>
      <c r="L198" s="1"/>
      <c r="M198" s="21">
        <f t="shared" si="2"/>
        <v>1</v>
      </c>
    </row>
    <row r="199" spans="1:13" ht="20.100000000000001" customHeight="1" x14ac:dyDescent="0.15">
      <c r="A199" s="1" t="s">
        <v>10</v>
      </c>
      <c r="B199" s="1" t="s">
        <v>3846</v>
      </c>
      <c r="C199" s="1" t="s">
        <v>9436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739</v>
      </c>
      <c r="I199" s="1" t="s">
        <v>1141</v>
      </c>
      <c r="J199" s="1" t="s">
        <v>9120</v>
      </c>
      <c r="K199" s="1" t="s">
        <v>9437</v>
      </c>
      <c r="L199" s="1"/>
      <c r="M199" s="21">
        <f t="shared" si="2"/>
        <v>1</v>
      </c>
    </row>
    <row r="200" spans="1:13" ht="20.100000000000001" customHeight="1" x14ac:dyDescent="0.15">
      <c r="A200" s="1" t="s">
        <v>10</v>
      </c>
      <c r="B200" s="1" t="s">
        <v>3846</v>
      </c>
      <c r="C200" s="1" t="s">
        <v>9438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739</v>
      </c>
      <c r="I200" s="1" t="s">
        <v>1141</v>
      </c>
      <c r="J200" s="1" t="s">
        <v>9120</v>
      </c>
      <c r="K200" s="1" t="s">
        <v>9439</v>
      </c>
      <c r="L200" s="1"/>
      <c r="M200" s="21">
        <f t="shared" ref="M200:M282" si="3">IF(F200="○",1,0)</f>
        <v>1</v>
      </c>
    </row>
    <row r="201" spans="1:13" ht="20.100000000000001" customHeight="1" x14ac:dyDescent="0.15">
      <c r="A201" s="1" t="s">
        <v>10</v>
      </c>
      <c r="B201" s="1" t="s">
        <v>3846</v>
      </c>
      <c r="C201" s="1" t="s">
        <v>9440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739</v>
      </c>
      <c r="I201" s="1" t="s">
        <v>1141</v>
      </c>
      <c r="J201" s="1" t="s">
        <v>9120</v>
      </c>
      <c r="K201" s="1" t="s">
        <v>9441</v>
      </c>
      <c r="L201" s="1"/>
      <c r="M201" s="21">
        <f t="shared" si="3"/>
        <v>1</v>
      </c>
    </row>
    <row r="202" spans="1:13" ht="20.100000000000001" customHeight="1" x14ac:dyDescent="0.15">
      <c r="A202" s="1" t="s">
        <v>10</v>
      </c>
      <c r="B202" s="1" t="s">
        <v>3846</v>
      </c>
      <c r="C202" s="1" t="s">
        <v>9442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739</v>
      </c>
      <c r="I202" s="1" t="s">
        <v>1141</v>
      </c>
      <c r="J202" s="1" t="s">
        <v>9120</v>
      </c>
      <c r="K202" s="1" t="s">
        <v>9443</v>
      </c>
      <c r="L202" s="1"/>
      <c r="M202" s="21">
        <f t="shared" si="3"/>
        <v>1</v>
      </c>
    </row>
    <row r="203" spans="1:13" ht="20.100000000000001" customHeight="1" x14ac:dyDescent="0.15">
      <c r="A203" s="1" t="s">
        <v>10</v>
      </c>
      <c r="B203" s="1" t="s">
        <v>3846</v>
      </c>
      <c r="C203" s="1" t="s">
        <v>9444</v>
      </c>
      <c r="D203" s="1" t="s">
        <v>78</v>
      </c>
      <c r="E203" s="1" t="s">
        <v>51</v>
      </c>
      <c r="F203" s="1" t="s">
        <v>51</v>
      </c>
      <c r="G203" s="1" t="s">
        <v>52</v>
      </c>
      <c r="H203" s="1" t="s">
        <v>739</v>
      </c>
      <c r="I203" s="1" t="s">
        <v>1141</v>
      </c>
      <c r="J203" s="1" t="s">
        <v>9120</v>
      </c>
      <c r="K203" s="1" t="s">
        <v>9445</v>
      </c>
      <c r="L203" s="1"/>
      <c r="M203" s="21">
        <f t="shared" si="3"/>
        <v>1</v>
      </c>
    </row>
    <row r="204" spans="1:13" ht="20.100000000000001" customHeight="1" x14ac:dyDescent="0.15">
      <c r="A204" s="1" t="s">
        <v>10</v>
      </c>
      <c r="B204" s="1" t="s">
        <v>3846</v>
      </c>
      <c r="C204" s="1" t="s">
        <v>9446</v>
      </c>
      <c r="D204" s="1" t="s">
        <v>78</v>
      </c>
      <c r="E204" s="1" t="s">
        <v>51</v>
      </c>
      <c r="F204" s="1" t="s">
        <v>51</v>
      </c>
      <c r="G204" s="1" t="s">
        <v>52</v>
      </c>
      <c r="H204" s="1" t="s">
        <v>739</v>
      </c>
      <c r="I204" s="1" t="s">
        <v>1141</v>
      </c>
      <c r="J204" s="1" t="s">
        <v>9120</v>
      </c>
      <c r="K204" s="1" t="s">
        <v>9447</v>
      </c>
      <c r="L204" s="1"/>
      <c r="M204" s="21">
        <f t="shared" si="3"/>
        <v>1</v>
      </c>
    </row>
    <row r="205" spans="1:13" ht="20.100000000000001" customHeight="1" x14ac:dyDescent="0.15">
      <c r="A205" s="1" t="s">
        <v>10</v>
      </c>
      <c r="B205" s="1" t="s">
        <v>3846</v>
      </c>
      <c r="C205" s="1" t="s">
        <v>9448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739</v>
      </c>
      <c r="I205" s="1" t="s">
        <v>1141</v>
      </c>
      <c r="J205" s="1" t="s">
        <v>9120</v>
      </c>
      <c r="K205" s="1" t="s">
        <v>9449</v>
      </c>
      <c r="L205" s="1"/>
      <c r="M205" s="21">
        <f t="shared" si="3"/>
        <v>1</v>
      </c>
    </row>
    <row r="206" spans="1:13" ht="20.100000000000001" customHeight="1" x14ac:dyDescent="0.15">
      <c r="A206" s="1" t="s">
        <v>10</v>
      </c>
      <c r="B206" s="1" t="s">
        <v>3846</v>
      </c>
      <c r="C206" s="1" t="s">
        <v>9450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739</v>
      </c>
      <c r="I206" s="1" t="s">
        <v>1141</v>
      </c>
      <c r="J206" s="1" t="s">
        <v>9120</v>
      </c>
      <c r="K206" s="1" t="s">
        <v>9451</v>
      </c>
      <c r="L206" s="1"/>
      <c r="M206" s="21">
        <f t="shared" si="3"/>
        <v>1</v>
      </c>
    </row>
    <row r="207" spans="1:13" ht="20.100000000000001" customHeight="1" x14ac:dyDescent="0.15">
      <c r="A207" s="1" t="s">
        <v>10</v>
      </c>
      <c r="B207" s="1" t="s">
        <v>3846</v>
      </c>
      <c r="C207" s="1" t="s">
        <v>9452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739</v>
      </c>
      <c r="I207" s="1" t="s">
        <v>1141</v>
      </c>
      <c r="J207" s="1" t="s">
        <v>9120</v>
      </c>
      <c r="K207" s="1" t="s">
        <v>9453</v>
      </c>
      <c r="L207" s="1"/>
      <c r="M207" s="21">
        <f t="shared" si="3"/>
        <v>1</v>
      </c>
    </row>
    <row r="208" spans="1:13" ht="20.100000000000001" customHeight="1" x14ac:dyDescent="0.15">
      <c r="A208" s="1" t="s">
        <v>10</v>
      </c>
      <c r="B208" s="1" t="s">
        <v>3846</v>
      </c>
      <c r="C208" s="1" t="s">
        <v>9454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739</v>
      </c>
      <c r="I208" s="1" t="s">
        <v>1141</v>
      </c>
      <c r="J208" s="1" t="s">
        <v>9120</v>
      </c>
      <c r="K208" s="1" t="s">
        <v>9455</v>
      </c>
      <c r="L208" s="1"/>
      <c r="M208" s="21">
        <f t="shared" si="3"/>
        <v>1</v>
      </c>
    </row>
    <row r="209" spans="1:13" ht="20.100000000000001" customHeight="1" x14ac:dyDescent="0.15">
      <c r="A209" s="1" t="s">
        <v>10</v>
      </c>
      <c r="B209" s="1" t="s">
        <v>3846</v>
      </c>
      <c r="C209" s="1" t="s">
        <v>9456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739</v>
      </c>
      <c r="I209" s="1" t="s">
        <v>1141</v>
      </c>
      <c r="J209" s="1" t="s">
        <v>9120</v>
      </c>
      <c r="K209" s="1" t="s">
        <v>9457</v>
      </c>
      <c r="L209" s="1"/>
      <c r="M209" s="21">
        <f t="shared" si="3"/>
        <v>1</v>
      </c>
    </row>
    <row r="210" spans="1:13" ht="20.100000000000001" customHeight="1" x14ac:dyDescent="0.15">
      <c r="A210" s="1" t="s">
        <v>10</v>
      </c>
      <c r="B210" s="1" t="s">
        <v>3846</v>
      </c>
      <c r="C210" s="1" t="s">
        <v>9458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739</v>
      </c>
      <c r="I210" s="1" t="s">
        <v>1141</v>
      </c>
      <c r="J210" s="1" t="s">
        <v>9120</v>
      </c>
      <c r="K210" s="1" t="s">
        <v>9459</v>
      </c>
      <c r="L210" s="1"/>
      <c r="M210" s="21">
        <f t="shared" si="3"/>
        <v>1</v>
      </c>
    </row>
    <row r="211" spans="1:13" ht="20.100000000000001" customHeight="1" x14ac:dyDescent="0.15">
      <c r="A211" s="1" t="s">
        <v>10</v>
      </c>
      <c r="B211" s="1" t="s">
        <v>3846</v>
      </c>
      <c r="C211" s="1" t="s">
        <v>9460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739</v>
      </c>
      <c r="I211" s="1" t="s">
        <v>1141</v>
      </c>
      <c r="J211" s="1" t="s">
        <v>9120</v>
      </c>
      <c r="K211" s="1" t="s">
        <v>9461</v>
      </c>
      <c r="L211" s="1"/>
      <c r="M211" s="21">
        <f t="shared" si="3"/>
        <v>1</v>
      </c>
    </row>
    <row r="212" spans="1:13" ht="20.100000000000001" customHeight="1" x14ac:dyDescent="0.15">
      <c r="A212" s="1" t="s">
        <v>10</v>
      </c>
      <c r="B212" s="1" t="s">
        <v>3846</v>
      </c>
      <c r="C212" s="1" t="s">
        <v>9462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739</v>
      </c>
      <c r="I212" s="1" t="s">
        <v>1141</v>
      </c>
      <c r="J212" s="1" t="s">
        <v>9120</v>
      </c>
      <c r="K212" s="1" t="s">
        <v>9463</v>
      </c>
      <c r="L212" s="1"/>
      <c r="M212" s="21">
        <f t="shared" si="3"/>
        <v>1</v>
      </c>
    </row>
    <row r="213" spans="1:13" ht="20.100000000000001" customHeight="1" x14ac:dyDescent="0.15">
      <c r="A213" s="1" t="s">
        <v>10</v>
      </c>
      <c r="B213" s="1" t="s">
        <v>3846</v>
      </c>
      <c r="C213" s="1" t="s">
        <v>9464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739</v>
      </c>
      <c r="I213" s="1" t="s">
        <v>1141</v>
      </c>
      <c r="J213" s="1" t="s">
        <v>9120</v>
      </c>
      <c r="K213" s="1" t="s">
        <v>9465</v>
      </c>
      <c r="L213" s="1"/>
      <c r="M213" s="21">
        <f t="shared" si="3"/>
        <v>1</v>
      </c>
    </row>
    <row r="214" spans="1:13" ht="20.100000000000001" customHeight="1" x14ac:dyDescent="0.15">
      <c r="A214" s="1" t="s">
        <v>10</v>
      </c>
      <c r="B214" s="1" t="s">
        <v>3846</v>
      </c>
      <c r="C214" s="1" t="s">
        <v>9466</v>
      </c>
      <c r="D214" s="1" t="s">
        <v>849</v>
      </c>
      <c r="E214" s="1" t="s">
        <v>51</v>
      </c>
      <c r="F214" s="1" t="s">
        <v>26832</v>
      </c>
      <c r="G214" s="1" t="s">
        <v>82</v>
      </c>
      <c r="H214" s="1" t="s">
        <v>83</v>
      </c>
      <c r="I214" s="1" t="s">
        <v>447</v>
      </c>
      <c r="J214" s="1" t="s">
        <v>7809</v>
      </c>
      <c r="K214" s="1" t="s">
        <v>9467</v>
      </c>
      <c r="L214" s="1"/>
      <c r="M214" s="21">
        <f t="shared" si="3"/>
        <v>0</v>
      </c>
    </row>
    <row r="215" spans="1:13" ht="20.100000000000001" customHeight="1" x14ac:dyDescent="0.15">
      <c r="A215" s="1" t="s">
        <v>10</v>
      </c>
      <c r="B215" s="1" t="s">
        <v>9468</v>
      </c>
      <c r="C215" s="1" t="s">
        <v>9469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9470</v>
      </c>
      <c r="L215" s="1"/>
      <c r="M215" s="21">
        <f t="shared" si="3"/>
        <v>1</v>
      </c>
    </row>
    <row r="216" spans="1:13" ht="20.100000000000001" customHeight="1" x14ac:dyDescent="0.15">
      <c r="A216" s="1" t="s">
        <v>10</v>
      </c>
      <c r="B216" s="1" t="s">
        <v>9471</v>
      </c>
      <c r="C216" s="1" t="s">
        <v>9472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9473</v>
      </c>
      <c r="L216" s="1"/>
      <c r="M216" s="21">
        <f t="shared" si="3"/>
        <v>1</v>
      </c>
    </row>
    <row r="217" spans="1:13" ht="20.100000000000001" customHeight="1" x14ac:dyDescent="0.15">
      <c r="A217" s="1" t="s">
        <v>10</v>
      </c>
      <c r="B217" s="1" t="s">
        <v>9474</v>
      </c>
      <c r="C217" s="1" t="s">
        <v>9475</v>
      </c>
      <c r="D217" s="1" t="s">
        <v>50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9476</v>
      </c>
      <c r="L217" s="1"/>
      <c r="M217" s="21">
        <f t="shared" si="3"/>
        <v>1</v>
      </c>
    </row>
    <row r="218" spans="1:13" ht="20.100000000000001" customHeight="1" x14ac:dyDescent="0.15">
      <c r="A218" s="1" t="s">
        <v>10</v>
      </c>
      <c r="B218" s="1" t="s">
        <v>9474</v>
      </c>
      <c r="C218" s="1" t="s">
        <v>9477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9478</v>
      </c>
      <c r="L218" s="1"/>
      <c r="M218" s="21">
        <f t="shared" si="3"/>
        <v>1</v>
      </c>
    </row>
    <row r="219" spans="1:13" ht="20.100000000000001" customHeight="1" x14ac:dyDescent="0.15">
      <c r="A219" s="1" t="s">
        <v>10</v>
      </c>
      <c r="B219" s="1" t="s">
        <v>9474</v>
      </c>
      <c r="C219" s="1" t="s">
        <v>9479</v>
      </c>
      <c r="D219" s="1" t="s">
        <v>50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9480</v>
      </c>
      <c r="L219" s="1"/>
      <c r="M219" s="21">
        <f t="shared" si="3"/>
        <v>1</v>
      </c>
    </row>
    <row r="220" spans="1:13" ht="20.100000000000001" customHeight="1" x14ac:dyDescent="0.15">
      <c r="A220" s="1" t="s">
        <v>10</v>
      </c>
      <c r="B220" s="1" t="s">
        <v>9474</v>
      </c>
      <c r="C220" s="1" t="s">
        <v>9481</v>
      </c>
      <c r="D220" s="1" t="s">
        <v>78</v>
      </c>
      <c r="E220" s="1" t="s">
        <v>51</v>
      </c>
      <c r="F220" s="1" t="s">
        <v>81</v>
      </c>
      <c r="G220" s="1" t="s">
        <v>82</v>
      </c>
      <c r="H220" s="1" t="s">
        <v>2234</v>
      </c>
      <c r="I220" s="1" t="s">
        <v>84</v>
      </c>
      <c r="J220" s="1" t="s">
        <v>632</v>
      </c>
      <c r="K220" s="1" t="s">
        <v>9482</v>
      </c>
      <c r="L220" s="1"/>
      <c r="M220" s="21">
        <f t="shared" si="3"/>
        <v>0</v>
      </c>
    </row>
    <row r="221" spans="1:13" ht="20.100000000000001" customHeight="1" x14ac:dyDescent="0.15">
      <c r="A221" s="1" t="s">
        <v>10</v>
      </c>
      <c r="B221" s="1" t="s">
        <v>9474</v>
      </c>
      <c r="C221" s="1" t="s">
        <v>9483</v>
      </c>
      <c r="D221" s="1" t="s">
        <v>78</v>
      </c>
      <c r="E221" s="1" t="s">
        <v>51</v>
      </c>
      <c r="F221" s="1" t="s">
        <v>179</v>
      </c>
      <c r="G221" s="1" t="s">
        <v>82</v>
      </c>
      <c r="H221" s="1" t="s">
        <v>2234</v>
      </c>
      <c r="I221" s="1" t="s">
        <v>84</v>
      </c>
      <c r="J221" s="1" t="s">
        <v>632</v>
      </c>
      <c r="K221" s="1" t="s">
        <v>9484</v>
      </c>
      <c r="L221" s="1"/>
      <c r="M221" s="21">
        <f t="shared" si="3"/>
        <v>0</v>
      </c>
    </row>
    <row r="222" spans="1:13" ht="20.100000000000001" customHeight="1" x14ac:dyDescent="0.15">
      <c r="A222" s="1" t="s">
        <v>10</v>
      </c>
      <c r="B222" s="1" t="s">
        <v>9474</v>
      </c>
      <c r="C222" s="1" t="s">
        <v>9485</v>
      </c>
      <c r="D222" s="1" t="s">
        <v>78</v>
      </c>
      <c r="E222" s="1" t="s">
        <v>51</v>
      </c>
      <c r="F222" s="1" t="s">
        <v>179</v>
      </c>
      <c r="G222" s="1" t="s">
        <v>82</v>
      </c>
      <c r="H222" s="1" t="s">
        <v>2234</v>
      </c>
      <c r="I222" s="1" t="s">
        <v>84</v>
      </c>
      <c r="J222" s="1" t="s">
        <v>632</v>
      </c>
      <c r="K222" s="1" t="s">
        <v>9486</v>
      </c>
      <c r="L222" s="1"/>
      <c r="M222" s="21">
        <f t="shared" si="3"/>
        <v>0</v>
      </c>
    </row>
    <row r="223" spans="1:13" ht="20.100000000000001" customHeight="1" x14ac:dyDescent="0.15">
      <c r="A223" s="1" t="s">
        <v>10</v>
      </c>
      <c r="B223" s="1" t="s">
        <v>9474</v>
      </c>
      <c r="C223" s="1" t="s">
        <v>9487</v>
      </c>
      <c r="D223" s="1" t="s">
        <v>78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9488</v>
      </c>
      <c r="L223" s="1"/>
      <c r="M223" s="21">
        <f t="shared" si="3"/>
        <v>1</v>
      </c>
    </row>
    <row r="224" spans="1:13" ht="20.100000000000001" customHeight="1" x14ac:dyDescent="0.15">
      <c r="A224" s="1" t="s">
        <v>10</v>
      </c>
      <c r="B224" s="1" t="s">
        <v>9474</v>
      </c>
      <c r="C224" s="1" t="s">
        <v>9489</v>
      </c>
      <c r="D224" s="1" t="s">
        <v>78</v>
      </c>
      <c r="E224" s="1" t="s">
        <v>51</v>
      </c>
      <c r="F224" s="1" t="s">
        <v>51</v>
      </c>
      <c r="G224" s="1" t="s">
        <v>82</v>
      </c>
      <c r="H224" s="1" t="s">
        <v>207</v>
      </c>
      <c r="I224" s="1" t="s">
        <v>84</v>
      </c>
      <c r="J224" s="1" t="s">
        <v>122</v>
      </c>
      <c r="K224" s="1" t="s">
        <v>9490</v>
      </c>
      <c r="L224" s="1"/>
      <c r="M224" s="21">
        <f t="shared" si="3"/>
        <v>1</v>
      </c>
    </row>
    <row r="225" spans="1:13" ht="20.100000000000001" customHeight="1" x14ac:dyDescent="0.15">
      <c r="A225" s="1" t="s">
        <v>10</v>
      </c>
      <c r="B225" s="1" t="s">
        <v>9491</v>
      </c>
      <c r="C225" s="1" t="s">
        <v>9492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739</v>
      </c>
      <c r="I225" s="1" t="s">
        <v>1141</v>
      </c>
      <c r="J225" s="1" t="s">
        <v>9120</v>
      </c>
      <c r="K225" s="1" t="s">
        <v>9493</v>
      </c>
      <c r="L225" s="1"/>
      <c r="M225" s="21">
        <f t="shared" si="3"/>
        <v>1</v>
      </c>
    </row>
    <row r="226" spans="1:13" ht="20.100000000000001" customHeight="1" x14ac:dyDescent="0.15">
      <c r="A226" s="1" t="s">
        <v>10</v>
      </c>
      <c r="B226" s="1" t="s">
        <v>9491</v>
      </c>
      <c r="C226" s="1" t="s">
        <v>9494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739</v>
      </c>
      <c r="I226" s="1" t="s">
        <v>1141</v>
      </c>
      <c r="J226" s="1" t="s">
        <v>9120</v>
      </c>
      <c r="K226" s="1" t="s">
        <v>9495</v>
      </c>
      <c r="L226" s="1"/>
      <c r="M226" s="21">
        <f t="shared" si="3"/>
        <v>1</v>
      </c>
    </row>
    <row r="227" spans="1:13" ht="20.100000000000001" customHeight="1" x14ac:dyDescent="0.15">
      <c r="A227" s="1" t="s">
        <v>10</v>
      </c>
      <c r="B227" s="1" t="s">
        <v>9491</v>
      </c>
      <c r="C227" s="1" t="s">
        <v>9496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739</v>
      </c>
      <c r="I227" s="1" t="s">
        <v>1141</v>
      </c>
      <c r="J227" s="1" t="s">
        <v>9120</v>
      </c>
      <c r="K227" s="1" t="s">
        <v>9497</v>
      </c>
      <c r="L227" s="1"/>
      <c r="M227" s="21">
        <f t="shared" si="3"/>
        <v>1</v>
      </c>
    </row>
    <row r="228" spans="1:13" ht="20.100000000000001" customHeight="1" x14ac:dyDescent="0.15">
      <c r="A228" s="1" t="s">
        <v>10</v>
      </c>
      <c r="B228" s="1" t="s">
        <v>9491</v>
      </c>
      <c r="C228" s="1" t="s">
        <v>9498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739</v>
      </c>
      <c r="I228" s="1" t="s">
        <v>1141</v>
      </c>
      <c r="J228" s="1" t="s">
        <v>9120</v>
      </c>
      <c r="K228" s="1" t="s">
        <v>9499</v>
      </c>
      <c r="L228" s="1"/>
      <c r="M228" s="21">
        <f t="shared" si="3"/>
        <v>1</v>
      </c>
    </row>
    <row r="229" spans="1:13" ht="20.100000000000001" customHeight="1" x14ac:dyDescent="0.15">
      <c r="A229" s="1" t="s">
        <v>10</v>
      </c>
      <c r="B229" s="1" t="s">
        <v>9491</v>
      </c>
      <c r="C229" s="1" t="s">
        <v>9500</v>
      </c>
      <c r="D229" s="1" t="s">
        <v>50</v>
      </c>
      <c r="E229" s="1" t="s">
        <v>51</v>
      </c>
      <c r="F229" s="1" t="s">
        <v>26832</v>
      </c>
      <c r="G229" s="1" t="s">
        <v>82</v>
      </c>
      <c r="H229" s="1" t="s">
        <v>212</v>
      </c>
      <c r="I229" s="1" t="s">
        <v>1136</v>
      </c>
      <c r="J229" s="1" t="s">
        <v>122</v>
      </c>
      <c r="K229" s="1" t="s">
        <v>9501</v>
      </c>
      <c r="L229" s="1"/>
      <c r="M229" s="21">
        <f t="shared" si="3"/>
        <v>0</v>
      </c>
    </row>
    <row r="230" spans="1:13" ht="20.100000000000001" customHeight="1" x14ac:dyDescent="0.15">
      <c r="A230" s="1" t="s">
        <v>10</v>
      </c>
      <c r="B230" s="1" t="s">
        <v>9491</v>
      </c>
      <c r="C230" s="1" t="s">
        <v>9502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739</v>
      </c>
      <c r="I230" s="1" t="s">
        <v>1141</v>
      </c>
      <c r="J230" s="1" t="s">
        <v>9120</v>
      </c>
      <c r="K230" s="1" t="s">
        <v>9503</v>
      </c>
      <c r="L230" s="1"/>
      <c r="M230" s="21">
        <f t="shared" si="3"/>
        <v>1</v>
      </c>
    </row>
    <row r="231" spans="1:13" ht="20.100000000000001" customHeight="1" x14ac:dyDescent="0.15">
      <c r="A231" s="1" t="s">
        <v>10</v>
      </c>
      <c r="B231" s="1" t="s">
        <v>9491</v>
      </c>
      <c r="C231" s="1" t="s">
        <v>9504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739</v>
      </c>
      <c r="I231" s="1" t="s">
        <v>1141</v>
      </c>
      <c r="J231" s="1" t="s">
        <v>9120</v>
      </c>
      <c r="K231" s="1" t="s">
        <v>9505</v>
      </c>
      <c r="L231" s="1"/>
      <c r="M231" s="21">
        <f t="shared" si="3"/>
        <v>1</v>
      </c>
    </row>
    <row r="232" spans="1:13" ht="20.100000000000001" customHeight="1" x14ac:dyDescent="0.15">
      <c r="A232" s="1" t="s">
        <v>10</v>
      </c>
      <c r="B232" s="1" t="s">
        <v>9491</v>
      </c>
      <c r="C232" s="1" t="s">
        <v>9506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739</v>
      </c>
      <c r="I232" s="1" t="s">
        <v>1141</v>
      </c>
      <c r="J232" s="1" t="s">
        <v>9120</v>
      </c>
      <c r="K232" s="1" t="s">
        <v>9507</v>
      </c>
      <c r="L232" s="1"/>
      <c r="M232" s="21">
        <f t="shared" si="3"/>
        <v>1</v>
      </c>
    </row>
    <row r="233" spans="1:13" ht="20.100000000000001" customHeight="1" x14ac:dyDescent="0.15">
      <c r="A233" s="1" t="s">
        <v>10</v>
      </c>
      <c r="B233" s="1" t="s">
        <v>9491</v>
      </c>
      <c r="C233" s="1" t="s">
        <v>9508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739</v>
      </c>
      <c r="I233" s="1" t="s">
        <v>1141</v>
      </c>
      <c r="J233" s="1" t="s">
        <v>9120</v>
      </c>
      <c r="K233" s="1" t="s">
        <v>9509</v>
      </c>
      <c r="L233" s="1"/>
      <c r="M233" s="21">
        <f t="shared" si="3"/>
        <v>1</v>
      </c>
    </row>
    <row r="234" spans="1:13" ht="20.100000000000001" customHeight="1" x14ac:dyDescent="0.15">
      <c r="A234" s="1" t="s">
        <v>10</v>
      </c>
      <c r="B234" s="1" t="s">
        <v>9491</v>
      </c>
      <c r="C234" s="1" t="s">
        <v>9510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739</v>
      </c>
      <c r="I234" s="1" t="s">
        <v>1141</v>
      </c>
      <c r="J234" s="1" t="s">
        <v>9120</v>
      </c>
      <c r="K234" s="1" t="s">
        <v>9511</v>
      </c>
      <c r="L234" s="1"/>
      <c r="M234" s="21">
        <f t="shared" si="3"/>
        <v>1</v>
      </c>
    </row>
    <row r="235" spans="1:13" ht="20.100000000000001" customHeight="1" x14ac:dyDescent="0.15">
      <c r="A235" s="1" t="s">
        <v>10</v>
      </c>
      <c r="B235" s="1" t="s">
        <v>9491</v>
      </c>
      <c r="C235" s="1" t="s">
        <v>9512</v>
      </c>
      <c r="D235" s="1" t="s">
        <v>78</v>
      </c>
      <c r="E235" s="1" t="s">
        <v>51</v>
      </c>
      <c r="F235" s="1" t="s">
        <v>179</v>
      </c>
      <c r="G235" s="1" t="s">
        <v>82</v>
      </c>
      <c r="H235" s="1" t="s">
        <v>4727</v>
      </c>
      <c r="I235" s="1" t="s">
        <v>9513</v>
      </c>
      <c r="J235" s="1" t="s">
        <v>7858</v>
      </c>
      <c r="K235" s="1" t="s">
        <v>9514</v>
      </c>
      <c r="L235" s="1"/>
      <c r="M235" s="21">
        <f t="shared" si="3"/>
        <v>0</v>
      </c>
    </row>
    <row r="236" spans="1:13" ht="20.100000000000001" customHeight="1" x14ac:dyDescent="0.15">
      <c r="A236" s="1" t="s">
        <v>10</v>
      </c>
      <c r="B236" s="1" t="s">
        <v>9491</v>
      </c>
      <c r="C236" s="1" t="s">
        <v>9515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739</v>
      </c>
      <c r="I236" s="1" t="s">
        <v>1141</v>
      </c>
      <c r="J236" s="1" t="s">
        <v>9120</v>
      </c>
      <c r="K236" s="1" t="s">
        <v>9516</v>
      </c>
      <c r="L236" s="1"/>
      <c r="M236" s="21">
        <f t="shared" si="3"/>
        <v>1</v>
      </c>
    </row>
    <row r="237" spans="1:13" ht="20.100000000000001" customHeight="1" x14ac:dyDescent="0.15">
      <c r="A237" s="1" t="s">
        <v>10</v>
      </c>
      <c r="B237" s="1" t="s">
        <v>811</v>
      </c>
      <c r="C237" s="1" t="s">
        <v>9517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739</v>
      </c>
      <c r="I237" s="1" t="s">
        <v>1141</v>
      </c>
      <c r="J237" s="1" t="s">
        <v>9120</v>
      </c>
      <c r="K237" s="1" t="s">
        <v>9518</v>
      </c>
      <c r="L237" s="1"/>
      <c r="M237" s="21">
        <f t="shared" si="3"/>
        <v>1</v>
      </c>
    </row>
    <row r="238" spans="1:13" ht="20.100000000000001" customHeight="1" x14ac:dyDescent="0.15">
      <c r="A238" s="1" t="s">
        <v>10</v>
      </c>
      <c r="B238" s="1" t="s">
        <v>811</v>
      </c>
      <c r="C238" s="1" t="s">
        <v>9519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739</v>
      </c>
      <c r="I238" s="1" t="s">
        <v>1141</v>
      </c>
      <c r="J238" s="1" t="s">
        <v>9120</v>
      </c>
      <c r="K238" s="1" t="s">
        <v>9520</v>
      </c>
      <c r="L238" s="1"/>
      <c r="M238" s="21">
        <f t="shared" si="3"/>
        <v>1</v>
      </c>
    </row>
    <row r="239" spans="1:13" ht="20.100000000000001" customHeight="1" x14ac:dyDescent="0.15">
      <c r="A239" s="1" t="s">
        <v>10</v>
      </c>
      <c r="B239" s="1" t="s">
        <v>811</v>
      </c>
      <c r="C239" s="1" t="s">
        <v>9521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739</v>
      </c>
      <c r="I239" s="1" t="s">
        <v>1141</v>
      </c>
      <c r="J239" s="1" t="s">
        <v>9120</v>
      </c>
      <c r="K239" s="1" t="s">
        <v>9522</v>
      </c>
      <c r="L239" s="1"/>
      <c r="M239" s="21">
        <f t="shared" si="3"/>
        <v>1</v>
      </c>
    </row>
    <row r="240" spans="1:13" ht="20.100000000000001" customHeight="1" x14ac:dyDescent="0.15">
      <c r="A240" s="1" t="s">
        <v>10</v>
      </c>
      <c r="B240" s="1" t="s">
        <v>811</v>
      </c>
      <c r="C240" s="1" t="s">
        <v>9523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739</v>
      </c>
      <c r="I240" s="1" t="s">
        <v>1141</v>
      </c>
      <c r="J240" s="1" t="s">
        <v>9120</v>
      </c>
      <c r="K240" s="1" t="s">
        <v>811</v>
      </c>
      <c r="L240" s="1"/>
      <c r="M240" s="21">
        <f t="shared" si="3"/>
        <v>1</v>
      </c>
    </row>
    <row r="241" spans="1:13" ht="20.100000000000001" customHeight="1" x14ac:dyDescent="0.15">
      <c r="A241" s="1" t="s">
        <v>10</v>
      </c>
      <c r="B241" s="1" t="s">
        <v>811</v>
      </c>
      <c r="C241" s="1" t="s">
        <v>9524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1151</v>
      </c>
      <c r="I241" s="1" t="s">
        <v>84</v>
      </c>
      <c r="J241" s="1" t="s">
        <v>9120</v>
      </c>
      <c r="K241" s="1" t="s">
        <v>9525</v>
      </c>
      <c r="L241" s="1"/>
      <c r="M241" s="21">
        <f t="shared" si="3"/>
        <v>0</v>
      </c>
    </row>
    <row r="242" spans="1:13" ht="20.100000000000001" customHeight="1" x14ac:dyDescent="0.15">
      <c r="A242" s="1" t="s">
        <v>10</v>
      </c>
      <c r="B242" s="1" t="s">
        <v>811</v>
      </c>
      <c r="C242" s="1" t="s">
        <v>9526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739</v>
      </c>
      <c r="I242" s="1" t="s">
        <v>1141</v>
      </c>
      <c r="J242" s="1" t="s">
        <v>9120</v>
      </c>
      <c r="K242" s="1" t="s">
        <v>9527</v>
      </c>
      <c r="L242" s="1"/>
      <c r="M242" s="21">
        <f t="shared" si="3"/>
        <v>1</v>
      </c>
    </row>
    <row r="243" spans="1:13" ht="20.100000000000001" customHeight="1" x14ac:dyDescent="0.15">
      <c r="A243" s="1" t="s">
        <v>10</v>
      </c>
      <c r="B243" s="1" t="s">
        <v>811</v>
      </c>
      <c r="C243" s="1" t="s">
        <v>9528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739</v>
      </c>
      <c r="I243" s="1" t="s">
        <v>1141</v>
      </c>
      <c r="J243" s="1" t="s">
        <v>9120</v>
      </c>
      <c r="K243" s="1" t="s">
        <v>9529</v>
      </c>
      <c r="L243" s="1"/>
      <c r="M243" s="21">
        <f t="shared" si="3"/>
        <v>1</v>
      </c>
    </row>
    <row r="244" spans="1:13" ht="20.100000000000001" customHeight="1" x14ac:dyDescent="0.15">
      <c r="A244" s="1" t="s">
        <v>10</v>
      </c>
      <c r="B244" s="1" t="s">
        <v>811</v>
      </c>
      <c r="C244" s="1" t="s">
        <v>9530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739</v>
      </c>
      <c r="I244" s="1" t="s">
        <v>1141</v>
      </c>
      <c r="J244" s="1" t="s">
        <v>9120</v>
      </c>
      <c r="K244" s="1" t="s">
        <v>9531</v>
      </c>
      <c r="L244" s="1"/>
      <c r="M244" s="21">
        <f t="shared" si="3"/>
        <v>1</v>
      </c>
    </row>
    <row r="245" spans="1:13" ht="20.100000000000001" customHeight="1" x14ac:dyDescent="0.15">
      <c r="A245" s="1" t="s">
        <v>10</v>
      </c>
      <c r="B245" s="1" t="s">
        <v>811</v>
      </c>
      <c r="C245" s="1" t="s">
        <v>9532</v>
      </c>
      <c r="D245" s="1" t="s">
        <v>78</v>
      </c>
      <c r="E245" s="1" t="s">
        <v>51</v>
      </c>
      <c r="F245" s="1" t="s">
        <v>179</v>
      </c>
      <c r="G245" s="1" t="s">
        <v>82</v>
      </c>
      <c r="H245" s="1" t="s">
        <v>2234</v>
      </c>
      <c r="I245" s="1" t="s">
        <v>84</v>
      </c>
      <c r="J245" s="1" t="s">
        <v>632</v>
      </c>
      <c r="K245" s="1" t="s">
        <v>9533</v>
      </c>
      <c r="L245" s="1"/>
      <c r="M245" s="21">
        <f t="shared" si="3"/>
        <v>0</v>
      </c>
    </row>
    <row r="246" spans="1:13" ht="20.100000000000001" customHeight="1" x14ac:dyDescent="0.15">
      <c r="A246" s="1" t="s">
        <v>10</v>
      </c>
      <c r="B246" s="1" t="s">
        <v>811</v>
      </c>
      <c r="C246" s="1" t="s">
        <v>9534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739</v>
      </c>
      <c r="I246" s="1" t="s">
        <v>1141</v>
      </c>
      <c r="J246" s="1" t="s">
        <v>9120</v>
      </c>
      <c r="K246" s="1" t="s">
        <v>9535</v>
      </c>
      <c r="L246" s="1"/>
      <c r="M246" s="21">
        <f t="shared" si="3"/>
        <v>1</v>
      </c>
    </row>
    <row r="247" spans="1:13" ht="20.100000000000001" customHeight="1" x14ac:dyDescent="0.15">
      <c r="A247" s="1" t="s">
        <v>10</v>
      </c>
      <c r="B247" s="1" t="s">
        <v>9536</v>
      </c>
      <c r="C247" s="1" t="s">
        <v>9537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1141</v>
      </c>
      <c r="J247" s="1" t="s">
        <v>96</v>
      </c>
      <c r="K247" s="1" t="s">
        <v>9538</v>
      </c>
      <c r="L247" s="1"/>
      <c r="M247" s="21">
        <f t="shared" si="3"/>
        <v>1</v>
      </c>
    </row>
    <row r="248" spans="1:13" ht="20.100000000000001" customHeight="1" x14ac:dyDescent="0.15">
      <c r="A248" s="1" t="s">
        <v>10</v>
      </c>
      <c r="B248" s="1" t="s">
        <v>9536</v>
      </c>
      <c r="C248" s="1" t="s">
        <v>9539</v>
      </c>
      <c r="D248" s="1" t="s">
        <v>50</v>
      </c>
      <c r="E248" s="1" t="s">
        <v>51</v>
      </c>
      <c r="F248" s="1" t="s">
        <v>26832</v>
      </c>
      <c r="G248" s="1" t="s">
        <v>82</v>
      </c>
      <c r="H248" s="1" t="s">
        <v>1151</v>
      </c>
      <c r="I248" s="1" t="s">
        <v>84</v>
      </c>
      <c r="J248" s="1" t="s">
        <v>9120</v>
      </c>
      <c r="K248" s="1" t="s">
        <v>9540</v>
      </c>
      <c r="L248" s="1"/>
      <c r="M248" s="21">
        <f t="shared" si="3"/>
        <v>0</v>
      </c>
    </row>
    <row r="249" spans="1:13" ht="20.100000000000001" customHeight="1" x14ac:dyDescent="0.15">
      <c r="A249" s="1" t="s">
        <v>10</v>
      </c>
      <c r="B249" s="1" t="s">
        <v>9541</v>
      </c>
      <c r="C249" s="1" t="s">
        <v>9542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662</v>
      </c>
      <c r="J249" s="1" t="s">
        <v>663</v>
      </c>
      <c r="K249" s="1" t="s">
        <v>9543</v>
      </c>
      <c r="L249" s="1"/>
      <c r="M249" s="21">
        <f t="shared" si="3"/>
        <v>1</v>
      </c>
    </row>
    <row r="250" spans="1:13" ht="20.100000000000001" customHeight="1" x14ac:dyDescent="0.15">
      <c r="A250" s="1" t="s">
        <v>10</v>
      </c>
      <c r="B250" s="1" t="s">
        <v>9541</v>
      </c>
      <c r="C250" s="1" t="s">
        <v>9544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9545</v>
      </c>
      <c r="L250" s="1"/>
      <c r="M250" s="21">
        <f t="shared" si="3"/>
        <v>1</v>
      </c>
    </row>
    <row r="251" spans="1:13" ht="20.100000000000001" customHeight="1" x14ac:dyDescent="0.15">
      <c r="A251" s="1" t="s">
        <v>10</v>
      </c>
      <c r="B251" s="1" t="s">
        <v>9541</v>
      </c>
      <c r="C251" s="1" t="s">
        <v>9546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9547</v>
      </c>
      <c r="L251" s="1"/>
      <c r="M251" s="21">
        <f t="shared" si="3"/>
        <v>1</v>
      </c>
    </row>
    <row r="252" spans="1:13" ht="20.100000000000001" customHeight="1" x14ac:dyDescent="0.15">
      <c r="A252" s="1" t="s">
        <v>10</v>
      </c>
      <c r="B252" s="1" t="s">
        <v>9541</v>
      </c>
      <c r="C252" s="1" t="s">
        <v>9548</v>
      </c>
      <c r="D252" s="1" t="s">
        <v>50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9549</v>
      </c>
      <c r="L252" s="1"/>
      <c r="M252" s="21">
        <f t="shared" si="3"/>
        <v>1</v>
      </c>
    </row>
    <row r="253" spans="1:13" ht="20.100000000000001" customHeight="1" x14ac:dyDescent="0.15">
      <c r="A253" s="1" t="s">
        <v>10</v>
      </c>
      <c r="B253" s="1" t="s">
        <v>9541</v>
      </c>
      <c r="C253" s="1" t="s">
        <v>9550</v>
      </c>
      <c r="D253" s="1" t="s">
        <v>50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9551</v>
      </c>
      <c r="L253" s="1"/>
      <c r="M253" s="21">
        <f t="shared" si="3"/>
        <v>1</v>
      </c>
    </row>
    <row r="254" spans="1:13" ht="20.100000000000001" customHeight="1" x14ac:dyDescent="0.15">
      <c r="A254" s="1" t="s">
        <v>10</v>
      </c>
      <c r="B254" s="1" t="s">
        <v>9541</v>
      </c>
      <c r="C254" s="1" t="s">
        <v>9552</v>
      </c>
      <c r="D254" s="1" t="s">
        <v>50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9553</v>
      </c>
      <c r="L254" s="1"/>
      <c r="M254" s="21">
        <f t="shared" si="3"/>
        <v>1</v>
      </c>
    </row>
    <row r="255" spans="1:13" ht="20.100000000000001" customHeight="1" x14ac:dyDescent="0.15">
      <c r="A255" s="1" t="s">
        <v>10</v>
      </c>
      <c r="B255" s="1" t="s">
        <v>9541</v>
      </c>
      <c r="C255" s="1" t="s">
        <v>26861</v>
      </c>
      <c r="D255" s="1" t="s">
        <v>50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9554</v>
      </c>
      <c r="L255" s="1"/>
      <c r="M255" s="21">
        <f t="shared" si="3"/>
        <v>1</v>
      </c>
    </row>
    <row r="256" spans="1:13" ht="20.100000000000001" customHeight="1" x14ac:dyDescent="0.15">
      <c r="A256" s="1" t="s">
        <v>10</v>
      </c>
      <c r="B256" s="1" t="s">
        <v>9541</v>
      </c>
      <c r="C256" s="1" t="s">
        <v>26862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26836</v>
      </c>
      <c r="I256" s="1" t="s">
        <v>26858</v>
      </c>
      <c r="J256" s="1" t="s">
        <v>26859</v>
      </c>
      <c r="K256" s="1" t="s">
        <v>26880</v>
      </c>
      <c r="L256" s="1"/>
      <c r="M256" s="21">
        <f t="shared" si="3"/>
        <v>1</v>
      </c>
    </row>
    <row r="257" spans="1:13" ht="20.100000000000001" customHeight="1" x14ac:dyDescent="0.15">
      <c r="A257" s="1" t="s">
        <v>10</v>
      </c>
      <c r="B257" s="1" t="s">
        <v>9541</v>
      </c>
      <c r="C257" s="1" t="s">
        <v>26863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26836</v>
      </c>
      <c r="I257" s="1" t="s">
        <v>26858</v>
      </c>
      <c r="J257" s="1" t="s">
        <v>26859</v>
      </c>
      <c r="K257" s="1" t="s">
        <v>26881</v>
      </c>
      <c r="L257" s="1"/>
      <c r="M257" s="21">
        <f t="shared" si="3"/>
        <v>1</v>
      </c>
    </row>
    <row r="258" spans="1:13" ht="20.100000000000001" customHeight="1" x14ac:dyDescent="0.15">
      <c r="A258" s="1" t="s">
        <v>10</v>
      </c>
      <c r="B258" s="1" t="s">
        <v>9541</v>
      </c>
      <c r="C258" s="1" t="s">
        <v>26864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26836</v>
      </c>
      <c r="I258" s="1" t="s">
        <v>26858</v>
      </c>
      <c r="J258" s="1" t="s">
        <v>26859</v>
      </c>
      <c r="K258" s="1" t="s">
        <v>26882</v>
      </c>
      <c r="L258" s="1"/>
      <c r="M258" s="21">
        <f t="shared" si="3"/>
        <v>1</v>
      </c>
    </row>
    <row r="259" spans="1:13" ht="20.100000000000001" customHeight="1" x14ac:dyDescent="0.15">
      <c r="A259" s="1" t="s">
        <v>10</v>
      </c>
      <c r="B259" s="1" t="s">
        <v>9541</v>
      </c>
      <c r="C259" s="1" t="s">
        <v>26865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26836</v>
      </c>
      <c r="I259" s="1" t="s">
        <v>26858</v>
      </c>
      <c r="J259" s="1" t="s">
        <v>26859</v>
      </c>
      <c r="K259" s="1" t="s">
        <v>26883</v>
      </c>
      <c r="L259" s="1"/>
      <c r="M259" s="21">
        <f t="shared" si="3"/>
        <v>1</v>
      </c>
    </row>
    <row r="260" spans="1:13" ht="20.100000000000001" customHeight="1" x14ac:dyDescent="0.15">
      <c r="A260" s="1" t="s">
        <v>10</v>
      </c>
      <c r="B260" s="1" t="s">
        <v>9541</v>
      </c>
      <c r="C260" s="1" t="s">
        <v>26866</v>
      </c>
      <c r="D260" s="1" t="s">
        <v>50</v>
      </c>
      <c r="E260" s="1" t="s">
        <v>51</v>
      </c>
      <c r="F260" s="1" t="s">
        <v>26829</v>
      </c>
      <c r="G260" s="1" t="s">
        <v>52</v>
      </c>
      <c r="H260" s="1" t="s">
        <v>26836</v>
      </c>
      <c r="I260" s="1" t="s">
        <v>26858</v>
      </c>
      <c r="J260" s="1" t="s">
        <v>26859</v>
      </c>
      <c r="K260" s="1" t="s">
        <v>26884</v>
      </c>
      <c r="L260" s="1"/>
      <c r="M260" s="21">
        <f t="shared" si="3"/>
        <v>0</v>
      </c>
    </row>
    <row r="261" spans="1:13" ht="20.100000000000001" customHeight="1" x14ac:dyDescent="0.15">
      <c r="A261" s="1" t="s">
        <v>10</v>
      </c>
      <c r="B261" s="1" t="s">
        <v>9541</v>
      </c>
      <c r="C261" s="1" t="s">
        <v>26867</v>
      </c>
      <c r="D261" s="1" t="s">
        <v>50</v>
      </c>
      <c r="E261" s="1" t="s">
        <v>51</v>
      </c>
      <c r="F261" s="1" t="s">
        <v>26829</v>
      </c>
      <c r="G261" s="1" t="s">
        <v>52</v>
      </c>
      <c r="H261" s="1" t="s">
        <v>26836</v>
      </c>
      <c r="I261" s="1" t="s">
        <v>26858</v>
      </c>
      <c r="J261" s="1" t="s">
        <v>26859</v>
      </c>
      <c r="K261" s="1" t="s">
        <v>26885</v>
      </c>
      <c r="L261" s="1"/>
      <c r="M261" s="21">
        <f t="shared" si="3"/>
        <v>0</v>
      </c>
    </row>
    <row r="262" spans="1:13" ht="20.100000000000001" customHeight="1" x14ac:dyDescent="0.15">
      <c r="A262" s="1" t="s">
        <v>10</v>
      </c>
      <c r="B262" s="1" t="s">
        <v>9541</v>
      </c>
      <c r="C262" s="1" t="s">
        <v>26868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26836</v>
      </c>
      <c r="I262" s="1" t="s">
        <v>26858</v>
      </c>
      <c r="J262" s="1" t="s">
        <v>26859</v>
      </c>
      <c r="K262" s="1" t="s">
        <v>26886</v>
      </c>
      <c r="L262" s="1"/>
      <c r="M262" s="21">
        <f t="shared" si="3"/>
        <v>1</v>
      </c>
    </row>
    <row r="263" spans="1:13" ht="20.100000000000001" customHeight="1" x14ac:dyDescent="0.15">
      <c r="A263" s="1" t="s">
        <v>10</v>
      </c>
      <c r="B263" s="1" t="s">
        <v>9541</v>
      </c>
      <c r="C263" s="1" t="s">
        <v>26869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26836</v>
      </c>
      <c r="I263" s="1" t="s">
        <v>26858</v>
      </c>
      <c r="J263" s="1" t="s">
        <v>26859</v>
      </c>
      <c r="K263" s="1" t="s">
        <v>26887</v>
      </c>
      <c r="L263" s="1"/>
      <c r="M263" s="21">
        <f t="shared" si="3"/>
        <v>1</v>
      </c>
    </row>
    <row r="264" spans="1:13" ht="20.100000000000001" customHeight="1" x14ac:dyDescent="0.15">
      <c r="A264" s="1" t="s">
        <v>10</v>
      </c>
      <c r="B264" s="1" t="s">
        <v>9541</v>
      </c>
      <c r="C264" s="1" t="s">
        <v>26870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26836</v>
      </c>
      <c r="I264" s="1" t="s">
        <v>26858</v>
      </c>
      <c r="J264" s="1" t="s">
        <v>26859</v>
      </c>
      <c r="K264" s="1" t="s">
        <v>26888</v>
      </c>
      <c r="L264" s="1"/>
      <c r="M264" s="21">
        <f t="shared" si="3"/>
        <v>1</v>
      </c>
    </row>
    <row r="265" spans="1:13" ht="20.100000000000001" customHeight="1" x14ac:dyDescent="0.15">
      <c r="A265" s="1" t="s">
        <v>10</v>
      </c>
      <c r="B265" s="1" t="s">
        <v>9541</v>
      </c>
      <c r="C265" s="1" t="s">
        <v>26871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26836</v>
      </c>
      <c r="I265" s="1" t="s">
        <v>26858</v>
      </c>
      <c r="J265" s="1" t="s">
        <v>26859</v>
      </c>
      <c r="K265" s="1" t="s">
        <v>26889</v>
      </c>
      <c r="L265" s="1"/>
      <c r="M265" s="21">
        <f t="shared" si="3"/>
        <v>1</v>
      </c>
    </row>
    <row r="266" spans="1:13" ht="20.100000000000001" customHeight="1" x14ac:dyDescent="0.15">
      <c r="A266" s="1" t="s">
        <v>10</v>
      </c>
      <c r="B266" s="1" t="s">
        <v>9541</v>
      </c>
      <c r="C266" s="1" t="s">
        <v>26872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26836</v>
      </c>
      <c r="I266" s="1" t="s">
        <v>26858</v>
      </c>
      <c r="J266" s="1" t="s">
        <v>26859</v>
      </c>
      <c r="K266" s="1" t="s">
        <v>26890</v>
      </c>
      <c r="L266" s="1"/>
      <c r="M266" s="21">
        <f t="shared" si="3"/>
        <v>1</v>
      </c>
    </row>
    <row r="267" spans="1:13" ht="20.100000000000001" customHeight="1" x14ac:dyDescent="0.15">
      <c r="A267" s="1" t="s">
        <v>10</v>
      </c>
      <c r="B267" s="1" t="s">
        <v>9541</v>
      </c>
      <c r="C267" s="1" t="s">
        <v>26873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26836</v>
      </c>
      <c r="I267" s="1" t="s">
        <v>26858</v>
      </c>
      <c r="J267" s="1" t="s">
        <v>26859</v>
      </c>
      <c r="K267" s="1" t="s">
        <v>26891</v>
      </c>
      <c r="L267" s="1"/>
      <c r="M267" s="21">
        <f t="shared" si="3"/>
        <v>1</v>
      </c>
    </row>
    <row r="268" spans="1:13" ht="20.100000000000001" customHeight="1" x14ac:dyDescent="0.15">
      <c r="A268" s="1" t="s">
        <v>10</v>
      </c>
      <c r="B268" s="1" t="s">
        <v>9541</v>
      </c>
      <c r="C268" s="1" t="s">
        <v>26874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26836</v>
      </c>
      <c r="I268" s="1" t="s">
        <v>26858</v>
      </c>
      <c r="J268" s="1" t="s">
        <v>26859</v>
      </c>
      <c r="K268" s="1" t="s">
        <v>26892</v>
      </c>
      <c r="L268" s="1"/>
      <c r="M268" s="21">
        <f t="shared" si="3"/>
        <v>1</v>
      </c>
    </row>
    <row r="269" spans="1:13" ht="20.100000000000001" customHeight="1" x14ac:dyDescent="0.15">
      <c r="A269" s="1" t="s">
        <v>10</v>
      </c>
      <c r="B269" s="1" t="s">
        <v>9541</v>
      </c>
      <c r="C269" s="1" t="s">
        <v>26875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26836</v>
      </c>
      <c r="I269" s="1" t="s">
        <v>26858</v>
      </c>
      <c r="J269" s="1" t="s">
        <v>26859</v>
      </c>
      <c r="K269" s="1" t="s">
        <v>26893</v>
      </c>
      <c r="L269" s="1"/>
      <c r="M269" s="21">
        <f t="shared" si="3"/>
        <v>1</v>
      </c>
    </row>
    <row r="270" spans="1:13" ht="20.100000000000001" customHeight="1" x14ac:dyDescent="0.15">
      <c r="A270" s="1" t="s">
        <v>10</v>
      </c>
      <c r="B270" s="1" t="s">
        <v>9541</v>
      </c>
      <c r="C270" s="1" t="s">
        <v>26876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26836</v>
      </c>
      <c r="I270" s="1" t="s">
        <v>26858</v>
      </c>
      <c r="J270" s="1" t="s">
        <v>26859</v>
      </c>
      <c r="K270" s="1" t="s">
        <v>26894</v>
      </c>
      <c r="L270" s="1"/>
      <c r="M270" s="21">
        <f t="shared" si="3"/>
        <v>1</v>
      </c>
    </row>
    <row r="271" spans="1:13" ht="20.100000000000001" customHeight="1" x14ac:dyDescent="0.15">
      <c r="A271" s="1" t="s">
        <v>10</v>
      </c>
      <c r="B271" s="1" t="s">
        <v>9541</v>
      </c>
      <c r="C271" s="1" t="s">
        <v>26877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26836</v>
      </c>
      <c r="I271" s="1" t="s">
        <v>26858</v>
      </c>
      <c r="J271" s="1" t="s">
        <v>26859</v>
      </c>
      <c r="K271" s="1" t="s">
        <v>26895</v>
      </c>
      <c r="L271" s="1"/>
      <c r="M271" s="21">
        <f t="shared" si="3"/>
        <v>1</v>
      </c>
    </row>
    <row r="272" spans="1:13" ht="20.100000000000001" customHeight="1" x14ac:dyDescent="0.15">
      <c r="A272" s="1" t="s">
        <v>10</v>
      </c>
      <c r="B272" s="1" t="s">
        <v>9541</v>
      </c>
      <c r="C272" s="1" t="s">
        <v>26878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26836</v>
      </c>
      <c r="I272" s="1" t="s">
        <v>26858</v>
      </c>
      <c r="J272" s="1" t="s">
        <v>26859</v>
      </c>
      <c r="K272" s="1" t="s">
        <v>26896</v>
      </c>
      <c r="L272" s="1"/>
      <c r="M272" s="21">
        <f t="shared" si="3"/>
        <v>1</v>
      </c>
    </row>
    <row r="273" spans="1:13" ht="20.100000000000001" customHeight="1" x14ac:dyDescent="0.15">
      <c r="A273" s="1" t="s">
        <v>10</v>
      </c>
      <c r="B273" s="1" t="s">
        <v>9541</v>
      </c>
      <c r="C273" s="1" t="s">
        <v>26879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26836</v>
      </c>
      <c r="I273" s="1" t="s">
        <v>26858</v>
      </c>
      <c r="J273" s="1" t="s">
        <v>26859</v>
      </c>
      <c r="K273" s="1" t="s">
        <v>26897</v>
      </c>
      <c r="L273" s="1"/>
      <c r="M273" s="21">
        <f t="shared" si="3"/>
        <v>1</v>
      </c>
    </row>
    <row r="274" spans="1:13" ht="20.100000000000001" customHeight="1" x14ac:dyDescent="0.15">
      <c r="A274" s="1" t="s">
        <v>10</v>
      </c>
      <c r="B274" s="1" t="s">
        <v>9541</v>
      </c>
      <c r="C274" s="1" t="s">
        <v>9555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662</v>
      </c>
      <c r="J274" s="1" t="s">
        <v>663</v>
      </c>
      <c r="K274" s="1" t="s">
        <v>9556</v>
      </c>
      <c r="L274" s="1"/>
      <c r="M274" s="21">
        <f t="shared" si="3"/>
        <v>1</v>
      </c>
    </row>
    <row r="275" spans="1:13" ht="20.100000000000001" customHeight="1" x14ac:dyDescent="0.15">
      <c r="A275" s="1" t="s">
        <v>10</v>
      </c>
      <c r="B275" s="1" t="s">
        <v>9541</v>
      </c>
      <c r="C275" s="1" t="s">
        <v>9557</v>
      </c>
      <c r="D275" s="1" t="s">
        <v>78</v>
      </c>
      <c r="E275" s="1" t="s">
        <v>51</v>
      </c>
      <c r="F275" s="1" t="s">
        <v>26832</v>
      </c>
      <c r="G275" s="1" t="s">
        <v>82</v>
      </c>
      <c r="H275" s="1" t="s">
        <v>1151</v>
      </c>
      <c r="I275" s="1" t="s">
        <v>84</v>
      </c>
      <c r="J275" s="1" t="s">
        <v>9120</v>
      </c>
      <c r="K275" s="1" t="s">
        <v>9558</v>
      </c>
      <c r="L275" s="1"/>
      <c r="M275" s="21">
        <f t="shared" si="3"/>
        <v>0</v>
      </c>
    </row>
    <row r="276" spans="1:13" ht="20.100000000000001" customHeight="1" x14ac:dyDescent="0.15">
      <c r="A276" s="1" t="s">
        <v>10</v>
      </c>
      <c r="B276" s="1" t="s">
        <v>9541</v>
      </c>
      <c r="C276" s="1" t="s">
        <v>9559</v>
      </c>
      <c r="D276" s="1" t="s">
        <v>78</v>
      </c>
      <c r="E276" s="1" t="s">
        <v>51</v>
      </c>
      <c r="F276" s="1" t="s">
        <v>179</v>
      </c>
      <c r="G276" s="1" t="s">
        <v>82</v>
      </c>
      <c r="H276" s="1" t="s">
        <v>1151</v>
      </c>
      <c r="I276" s="1" t="s">
        <v>84</v>
      </c>
      <c r="J276" s="1" t="s">
        <v>9120</v>
      </c>
      <c r="K276" s="1" t="s">
        <v>9560</v>
      </c>
      <c r="L276" s="1"/>
      <c r="M276" s="21">
        <f t="shared" si="3"/>
        <v>0</v>
      </c>
    </row>
    <row r="277" spans="1:13" ht="20.100000000000001" customHeight="1" x14ac:dyDescent="0.15">
      <c r="A277" s="1" t="s">
        <v>10</v>
      </c>
      <c r="B277" s="1" t="s">
        <v>9541</v>
      </c>
      <c r="C277" s="1" t="s">
        <v>9561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1151</v>
      </c>
      <c r="I277" s="1" t="s">
        <v>84</v>
      </c>
      <c r="J277" s="1" t="s">
        <v>9120</v>
      </c>
      <c r="K277" s="1" t="s">
        <v>9562</v>
      </c>
      <c r="L277" s="1"/>
      <c r="M277" s="21">
        <f t="shared" si="3"/>
        <v>0</v>
      </c>
    </row>
    <row r="278" spans="1:13" ht="20.100000000000001" customHeight="1" x14ac:dyDescent="0.15">
      <c r="A278" s="1" t="s">
        <v>10</v>
      </c>
      <c r="B278" s="1" t="s">
        <v>9541</v>
      </c>
      <c r="C278" s="1" t="s">
        <v>9563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207</v>
      </c>
      <c r="I278" s="1" t="s">
        <v>84</v>
      </c>
      <c r="J278" s="1" t="s">
        <v>122</v>
      </c>
      <c r="K278" s="1" t="s">
        <v>9564</v>
      </c>
      <c r="L278" s="1"/>
      <c r="M278" s="21">
        <f t="shared" si="3"/>
        <v>1</v>
      </c>
    </row>
    <row r="279" spans="1:13" ht="20.100000000000001" customHeight="1" x14ac:dyDescent="0.15">
      <c r="A279" s="1" t="s">
        <v>10</v>
      </c>
      <c r="B279" s="1" t="s">
        <v>9541</v>
      </c>
      <c r="C279" s="1" t="s">
        <v>9565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207</v>
      </c>
      <c r="I279" s="1" t="s">
        <v>84</v>
      </c>
      <c r="J279" s="1" t="s">
        <v>122</v>
      </c>
      <c r="K279" s="1" t="s">
        <v>9566</v>
      </c>
      <c r="L279" s="1"/>
      <c r="M279" s="21">
        <f t="shared" si="3"/>
        <v>1</v>
      </c>
    </row>
    <row r="280" spans="1:13" ht="20.100000000000001" customHeight="1" x14ac:dyDescent="0.15">
      <c r="A280" s="1" t="s">
        <v>10</v>
      </c>
      <c r="B280" s="1" t="s">
        <v>9541</v>
      </c>
      <c r="C280" s="1" t="s">
        <v>9567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2234</v>
      </c>
      <c r="I280" s="1" t="s">
        <v>84</v>
      </c>
      <c r="J280" s="1" t="s">
        <v>632</v>
      </c>
      <c r="K280" s="1" t="s">
        <v>9568</v>
      </c>
      <c r="L280" s="1"/>
      <c r="M280" s="21">
        <f t="shared" si="3"/>
        <v>0</v>
      </c>
    </row>
    <row r="281" spans="1:13" ht="20.100000000000001" customHeight="1" x14ac:dyDescent="0.15">
      <c r="A281" s="1" t="s">
        <v>10</v>
      </c>
      <c r="B281" s="1" t="s">
        <v>9541</v>
      </c>
      <c r="C281" s="1" t="s">
        <v>9569</v>
      </c>
      <c r="D281" s="1" t="s">
        <v>78</v>
      </c>
      <c r="E281" s="1" t="s">
        <v>51</v>
      </c>
      <c r="F281" s="1" t="s">
        <v>179</v>
      </c>
      <c r="G281" s="1" t="s">
        <v>82</v>
      </c>
      <c r="H281" s="1" t="s">
        <v>2234</v>
      </c>
      <c r="I281" s="1" t="s">
        <v>84</v>
      </c>
      <c r="J281" s="1" t="s">
        <v>632</v>
      </c>
      <c r="K281" s="1" t="s">
        <v>9570</v>
      </c>
      <c r="L281" s="1"/>
      <c r="M281" s="21">
        <f t="shared" si="3"/>
        <v>0</v>
      </c>
    </row>
    <row r="282" spans="1:13" ht="20.100000000000001" customHeight="1" x14ac:dyDescent="0.15">
      <c r="A282" s="1" t="s">
        <v>10</v>
      </c>
      <c r="B282" s="1" t="s">
        <v>9541</v>
      </c>
      <c r="C282" s="1" t="s">
        <v>26898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26836</v>
      </c>
      <c r="I282" s="1" t="s">
        <v>26858</v>
      </c>
      <c r="J282" s="1" t="s">
        <v>26859</v>
      </c>
      <c r="K282" s="1" t="s">
        <v>26880</v>
      </c>
      <c r="L282" s="1"/>
      <c r="M282" s="21">
        <f t="shared" si="3"/>
        <v>1</v>
      </c>
    </row>
    <row r="283" spans="1:13" ht="20.100000000000001" customHeight="1" x14ac:dyDescent="0.15">
      <c r="A283" s="1" t="s">
        <v>10</v>
      </c>
      <c r="B283" s="1" t="s">
        <v>9541</v>
      </c>
      <c r="C283" s="1" t="s">
        <v>26899</v>
      </c>
      <c r="D283" s="1" t="s">
        <v>78</v>
      </c>
      <c r="E283" s="1" t="s">
        <v>51</v>
      </c>
      <c r="F283" s="1" t="s">
        <v>179</v>
      </c>
      <c r="G283" s="1" t="s">
        <v>52</v>
      </c>
      <c r="H283" s="1" t="s">
        <v>26836</v>
      </c>
      <c r="I283" s="1" t="s">
        <v>26858</v>
      </c>
      <c r="J283" s="1" t="s">
        <v>26859</v>
      </c>
      <c r="K283" s="1" t="s">
        <v>26881</v>
      </c>
      <c r="L283" s="1"/>
      <c r="M283" s="21">
        <f>IF(F283="○",1,0)</f>
        <v>0</v>
      </c>
    </row>
    <row r="284" spans="1:13" ht="20.100000000000001" customHeight="1" x14ac:dyDescent="0.15">
      <c r="A284" s="1" t="s">
        <v>10</v>
      </c>
      <c r="B284" s="1" t="s">
        <v>9541</v>
      </c>
      <c r="C284" s="1" t="s">
        <v>26900</v>
      </c>
      <c r="D284" s="1" t="s">
        <v>78</v>
      </c>
      <c r="E284" s="1" t="s">
        <v>51</v>
      </c>
      <c r="F284" s="1" t="s">
        <v>179</v>
      </c>
      <c r="G284" s="1" t="s">
        <v>52</v>
      </c>
      <c r="H284" s="1" t="s">
        <v>26836</v>
      </c>
      <c r="I284" s="1" t="s">
        <v>26858</v>
      </c>
      <c r="J284" s="1" t="s">
        <v>26859</v>
      </c>
      <c r="K284" s="1" t="s">
        <v>26882</v>
      </c>
      <c r="L284" s="1"/>
      <c r="M284" s="21">
        <f>IF(F284="○",1,0)</f>
        <v>0</v>
      </c>
    </row>
    <row r="285" spans="1:13" ht="20.100000000000001" customHeight="1" x14ac:dyDescent="0.15">
      <c r="A285" s="1" t="s">
        <v>10</v>
      </c>
      <c r="B285" s="1" t="s">
        <v>9541</v>
      </c>
      <c r="C285" s="1" t="s">
        <v>26901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26836</v>
      </c>
      <c r="I285" s="1" t="s">
        <v>26858</v>
      </c>
      <c r="J285" s="1" t="s">
        <v>26859</v>
      </c>
      <c r="K285" s="1" t="s">
        <v>26902</v>
      </c>
      <c r="L285" s="1"/>
      <c r="M285" s="21">
        <f>IF(F285="○",1,0)</f>
        <v>1</v>
      </c>
    </row>
    <row r="286" spans="1:13" ht="20.100000000000001" customHeight="1" x14ac:dyDescent="0.15">
      <c r="A286" s="1" t="s">
        <v>10</v>
      </c>
      <c r="B286" s="1" t="s">
        <v>912</v>
      </c>
      <c r="C286" s="1" t="s">
        <v>9571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739</v>
      </c>
      <c r="I286" s="1" t="s">
        <v>1141</v>
      </c>
      <c r="J286" s="1" t="s">
        <v>9120</v>
      </c>
      <c r="K286" s="1" t="s">
        <v>9572</v>
      </c>
      <c r="L286" s="1"/>
      <c r="M286" s="21">
        <f>IF(F286="○",1,0)</f>
        <v>1</v>
      </c>
    </row>
    <row r="287" spans="1:13" ht="20.100000000000001" customHeight="1" x14ac:dyDescent="0.15">
      <c r="A287" s="1" t="s">
        <v>10</v>
      </c>
      <c r="B287" s="1" t="s">
        <v>912</v>
      </c>
      <c r="C287" s="1" t="s">
        <v>9573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739</v>
      </c>
      <c r="I287" s="1" t="s">
        <v>1141</v>
      </c>
      <c r="J287" s="1" t="s">
        <v>9120</v>
      </c>
      <c r="K287" s="1" t="s">
        <v>9574</v>
      </c>
      <c r="L287" s="1"/>
      <c r="M287" s="21">
        <f t="shared" ref="M287:M349" si="4">IF(F287="○",1,0)</f>
        <v>1</v>
      </c>
    </row>
    <row r="288" spans="1:13" ht="20.100000000000001" customHeight="1" x14ac:dyDescent="0.15">
      <c r="A288" s="1" t="s">
        <v>10</v>
      </c>
      <c r="B288" s="1" t="s">
        <v>912</v>
      </c>
      <c r="C288" s="1" t="s">
        <v>9575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739</v>
      </c>
      <c r="I288" s="1" t="s">
        <v>1141</v>
      </c>
      <c r="J288" s="1" t="s">
        <v>9120</v>
      </c>
      <c r="K288" s="1" t="s">
        <v>9576</v>
      </c>
      <c r="L288" s="1"/>
      <c r="M288" s="21">
        <f t="shared" si="4"/>
        <v>1</v>
      </c>
    </row>
    <row r="289" spans="1:13" ht="20.100000000000001" customHeight="1" x14ac:dyDescent="0.15">
      <c r="A289" s="1" t="s">
        <v>10</v>
      </c>
      <c r="B289" s="1" t="s">
        <v>912</v>
      </c>
      <c r="C289" s="1" t="s">
        <v>9577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1151</v>
      </c>
      <c r="I289" s="1" t="s">
        <v>84</v>
      </c>
      <c r="J289" s="1" t="s">
        <v>9120</v>
      </c>
      <c r="K289" s="1" t="s">
        <v>9578</v>
      </c>
      <c r="L289" s="1"/>
      <c r="M289" s="21">
        <f t="shared" si="4"/>
        <v>0</v>
      </c>
    </row>
    <row r="290" spans="1:13" ht="20.100000000000001" customHeight="1" x14ac:dyDescent="0.15">
      <c r="A290" s="1" t="s">
        <v>10</v>
      </c>
      <c r="B290" s="1" t="s">
        <v>912</v>
      </c>
      <c r="C290" s="1" t="s">
        <v>9579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1151</v>
      </c>
      <c r="I290" s="1" t="s">
        <v>84</v>
      </c>
      <c r="J290" s="1" t="s">
        <v>9120</v>
      </c>
      <c r="K290" s="1" t="s">
        <v>9580</v>
      </c>
      <c r="L290" s="1"/>
      <c r="M290" s="21">
        <f t="shared" si="4"/>
        <v>0</v>
      </c>
    </row>
    <row r="291" spans="1:13" ht="20.100000000000001" customHeight="1" x14ac:dyDescent="0.15">
      <c r="A291" s="1" t="s">
        <v>10</v>
      </c>
      <c r="B291" s="1" t="s">
        <v>912</v>
      </c>
      <c r="C291" s="1" t="s">
        <v>9581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9582</v>
      </c>
      <c r="L291" s="1"/>
      <c r="M291" s="21">
        <f t="shared" si="4"/>
        <v>1</v>
      </c>
    </row>
    <row r="292" spans="1:13" ht="19.5" customHeight="1" x14ac:dyDescent="0.15">
      <c r="A292" s="1" t="s">
        <v>10</v>
      </c>
      <c r="B292" s="1" t="s">
        <v>912</v>
      </c>
      <c r="C292" s="1" t="s">
        <v>9583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662</v>
      </c>
      <c r="J292" s="1" t="s">
        <v>663</v>
      </c>
      <c r="K292" s="1" t="s">
        <v>9584</v>
      </c>
      <c r="L292" s="1"/>
      <c r="M292" s="21">
        <f t="shared" si="4"/>
        <v>1</v>
      </c>
    </row>
    <row r="293" spans="1:13" ht="20.100000000000001" customHeight="1" x14ac:dyDescent="0.15">
      <c r="A293" s="1" t="s">
        <v>10</v>
      </c>
      <c r="B293" s="1" t="s">
        <v>912</v>
      </c>
      <c r="C293" s="1" t="s">
        <v>9585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739</v>
      </c>
      <c r="I293" s="1" t="s">
        <v>1141</v>
      </c>
      <c r="J293" s="1" t="s">
        <v>9120</v>
      </c>
      <c r="K293" s="1" t="s">
        <v>9586</v>
      </c>
      <c r="L293" s="1"/>
      <c r="M293" s="21">
        <f t="shared" si="4"/>
        <v>1</v>
      </c>
    </row>
    <row r="294" spans="1:13" ht="20.100000000000001" customHeight="1" x14ac:dyDescent="0.15">
      <c r="A294" s="1" t="s">
        <v>10</v>
      </c>
      <c r="B294" s="1" t="s">
        <v>912</v>
      </c>
      <c r="C294" s="1" t="s">
        <v>9587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739</v>
      </c>
      <c r="I294" s="1" t="s">
        <v>1141</v>
      </c>
      <c r="J294" s="1" t="s">
        <v>9120</v>
      </c>
      <c r="K294" s="1" t="s">
        <v>9588</v>
      </c>
      <c r="L294" s="1"/>
      <c r="M294" s="21">
        <f t="shared" si="4"/>
        <v>1</v>
      </c>
    </row>
    <row r="295" spans="1:13" ht="20.100000000000001" customHeight="1" x14ac:dyDescent="0.15">
      <c r="A295" s="1" t="s">
        <v>10</v>
      </c>
      <c r="B295" s="1" t="s">
        <v>912</v>
      </c>
      <c r="C295" s="1" t="s">
        <v>9589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739</v>
      </c>
      <c r="I295" s="1" t="s">
        <v>1141</v>
      </c>
      <c r="J295" s="1" t="s">
        <v>9120</v>
      </c>
      <c r="K295" s="1" t="s">
        <v>9590</v>
      </c>
      <c r="L295" s="1"/>
      <c r="M295" s="21">
        <f t="shared" si="4"/>
        <v>1</v>
      </c>
    </row>
    <row r="296" spans="1:13" ht="20.100000000000001" customHeight="1" x14ac:dyDescent="0.15">
      <c r="A296" s="1" t="s">
        <v>10</v>
      </c>
      <c r="B296" s="1" t="s">
        <v>912</v>
      </c>
      <c r="C296" s="1" t="s">
        <v>9591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739</v>
      </c>
      <c r="I296" s="1" t="s">
        <v>1141</v>
      </c>
      <c r="J296" s="1" t="s">
        <v>9120</v>
      </c>
      <c r="K296" s="1" t="s">
        <v>9592</v>
      </c>
      <c r="L296" s="1"/>
      <c r="M296" s="21">
        <f t="shared" si="4"/>
        <v>1</v>
      </c>
    </row>
    <row r="297" spans="1:13" ht="20.100000000000001" customHeight="1" x14ac:dyDescent="0.15">
      <c r="A297" s="1" t="s">
        <v>10</v>
      </c>
      <c r="B297" s="1" t="s">
        <v>912</v>
      </c>
      <c r="C297" s="1" t="s">
        <v>9593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739</v>
      </c>
      <c r="I297" s="1" t="s">
        <v>1141</v>
      </c>
      <c r="J297" s="1" t="s">
        <v>9120</v>
      </c>
      <c r="K297" s="1" t="s">
        <v>9594</v>
      </c>
      <c r="L297" s="1"/>
      <c r="M297" s="21">
        <f t="shared" si="4"/>
        <v>1</v>
      </c>
    </row>
    <row r="298" spans="1:13" ht="20.100000000000001" customHeight="1" x14ac:dyDescent="0.15">
      <c r="A298" s="1" t="s">
        <v>10</v>
      </c>
      <c r="B298" s="1" t="s">
        <v>912</v>
      </c>
      <c r="C298" s="1" t="s">
        <v>9595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739</v>
      </c>
      <c r="I298" s="1" t="s">
        <v>1141</v>
      </c>
      <c r="J298" s="1" t="s">
        <v>9120</v>
      </c>
      <c r="K298" s="1" t="s">
        <v>9596</v>
      </c>
      <c r="L298" s="1"/>
      <c r="M298" s="21">
        <f t="shared" si="4"/>
        <v>1</v>
      </c>
    </row>
    <row r="299" spans="1:13" ht="20.100000000000001" customHeight="1" x14ac:dyDescent="0.15">
      <c r="A299" s="1" t="s">
        <v>10</v>
      </c>
      <c r="B299" s="1" t="s">
        <v>912</v>
      </c>
      <c r="C299" s="1" t="s">
        <v>9597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739</v>
      </c>
      <c r="I299" s="1" t="s">
        <v>1141</v>
      </c>
      <c r="J299" s="1" t="s">
        <v>9120</v>
      </c>
      <c r="K299" s="1" t="s">
        <v>9598</v>
      </c>
      <c r="L299" s="1"/>
      <c r="M299" s="21">
        <f t="shared" si="4"/>
        <v>1</v>
      </c>
    </row>
    <row r="300" spans="1:13" ht="20.100000000000001" customHeight="1" x14ac:dyDescent="0.15">
      <c r="A300" s="1" t="s">
        <v>10</v>
      </c>
      <c r="B300" s="1" t="s">
        <v>9599</v>
      </c>
      <c r="C300" s="1" t="s">
        <v>9600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662</v>
      </c>
      <c r="J300" s="1" t="s">
        <v>663</v>
      </c>
      <c r="K300" s="1" t="s">
        <v>9601</v>
      </c>
      <c r="L300" s="1"/>
      <c r="M300" s="21">
        <f t="shared" si="4"/>
        <v>1</v>
      </c>
    </row>
    <row r="301" spans="1:13" ht="20.100000000000001" customHeight="1" x14ac:dyDescent="0.15">
      <c r="A301" s="1" t="s">
        <v>10</v>
      </c>
      <c r="B301" s="1" t="s">
        <v>9599</v>
      </c>
      <c r="C301" s="1" t="s">
        <v>9602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662</v>
      </c>
      <c r="J301" s="1" t="s">
        <v>663</v>
      </c>
      <c r="K301" s="1" t="s">
        <v>9603</v>
      </c>
      <c r="L301" s="1"/>
      <c r="M301" s="21">
        <f t="shared" si="4"/>
        <v>1</v>
      </c>
    </row>
    <row r="302" spans="1:13" ht="20.100000000000001" customHeight="1" x14ac:dyDescent="0.15">
      <c r="A302" s="1" t="s">
        <v>10</v>
      </c>
      <c r="B302" s="1" t="s">
        <v>9599</v>
      </c>
      <c r="C302" s="1" t="s">
        <v>9604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662</v>
      </c>
      <c r="J302" s="1" t="s">
        <v>663</v>
      </c>
      <c r="K302" s="1" t="s">
        <v>9605</v>
      </c>
      <c r="L302" s="1"/>
      <c r="M302" s="21">
        <f t="shared" si="4"/>
        <v>1</v>
      </c>
    </row>
    <row r="303" spans="1:13" ht="20.100000000000001" customHeight="1" x14ac:dyDescent="0.15">
      <c r="A303" s="1" t="s">
        <v>10</v>
      </c>
      <c r="B303" s="1" t="s">
        <v>9599</v>
      </c>
      <c r="C303" s="1" t="s">
        <v>9606</v>
      </c>
      <c r="D303" s="1" t="s">
        <v>50</v>
      </c>
      <c r="E303" s="1" t="s">
        <v>51</v>
      </c>
      <c r="F303" s="1" t="s">
        <v>81</v>
      </c>
      <c r="G303" s="1" t="s">
        <v>82</v>
      </c>
      <c r="H303" s="1" t="s">
        <v>1151</v>
      </c>
      <c r="I303" s="1" t="s">
        <v>84</v>
      </c>
      <c r="J303" s="1" t="s">
        <v>9120</v>
      </c>
      <c r="K303" s="1" t="s">
        <v>9607</v>
      </c>
      <c r="L303" s="1"/>
      <c r="M303" s="21">
        <f t="shared" si="4"/>
        <v>0</v>
      </c>
    </row>
    <row r="304" spans="1:13" ht="20.100000000000001" customHeight="1" x14ac:dyDescent="0.15">
      <c r="A304" s="1" t="s">
        <v>10</v>
      </c>
      <c r="B304" s="1" t="s">
        <v>9599</v>
      </c>
      <c r="C304" s="1" t="s">
        <v>9608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9609</v>
      </c>
      <c r="L304" s="1"/>
      <c r="M304" s="21">
        <f t="shared" si="4"/>
        <v>1</v>
      </c>
    </row>
    <row r="305" spans="1:13" ht="20.100000000000001" customHeight="1" x14ac:dyDescent="0.15">
      <c r="A305" s="1" t="s">
        <v>10</v>
      </c>
      <c r="B305" s="1" t="s">
        <v>9599</v>
      </c>
      <c r="C305" s="1" t="s">
        <v>9610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9611</v>
      </c>
      <c r="L305" s="1"/>
      <c r="M305" s="21">
        <f t="shared" si="4"/>
        <v>1</v>
      </c>
    </row>
    <row r="306" spans="1:13" ht="20.100000000000001" customHeight="1" x14ac:dyDescent="0.15">
      <c r="A306" s="1" t="s">
        <v>10</v>
      </c>
      <c r="B306" s="1" t="s">
        <v>9599</v>
      </c>
      <c r="C306" s="1" t="s">
        <v>9612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9613</v>
      </c>
      <c r="L306" s="1"/>
      <c r="M306" s="21">
        <f t="shared" si="4"/>
        <v>1</v>
      </c>
    </row>
    <row r="307" spans="1:13" ht="20.100000000000001" customHeight="1" x14ac:dyDescent="0.15">
      <c r="A307" s="1" t="s">
        <v>10</v>
      </c>
      <c r="B307" s="1" t="s">
        <v>9599</v>
      </c>
      <c r="C307" s="1" t="s">
        <v>9614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9615</v>
      </c>
      <c r="L307" s="1"/>
      <c r="M307" s="21">
        <f t="shared" si="4"/>
        <v>1</v>
      </c>
    </row>
    <row r="308" spans="1:13" ht="20.100000000000001" customHeight="1" x14ac:dyDescent="0.15">
      <c r="A308" s="1" t="s">
        <v>10</v>
      </c>
      <c r="B308" s="1" t="s">
        <v>9599</v>
      </c>
      <c r="C308" s="1" t="s">
        <v>9616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9617</v>
      </c>
      <c r="L308" s="1"/>
      <c r="M308" s="21">
        <f t="shared" si="4"/>
        <v>1</v>
      </c>
    </row>
    <row r="309" spans="1:13" ht="20.100000000000001" customHeight="1" x14ac:dyDescent="0.15">
      <c r="A309" s="1" t="s">
        <v>10</v>
      </c>
      <c r="B309" s="1" t="s">
        <v>9599</v>
      </c>
      <c r="C309" s="1" t="s">
        <v>9618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662</v>
      </c>
      <c r="J309" s="1" t="s">
        <v>663</v>
      </c>
      <c r="K309" s="1" t="s">
        <v>9619</v>
      </c>
      <c r="L309" s="1"/>
      <c r="M309" s="21">
        <f t="shared" si="4"/>
        <v>1</v>
      </c>
    </row>
    <row r="310" spans="1:13" ht="20.100000000000001" customHeight="1" x14ac:dyDescent="0.15">
      <c r="A310" s="1" t="s">
        <v>10</v>
      </c>
      <c r="B310" s="1" t="s">
        <v>9599</v>
      </c>
      <c r="C310" s="1" t="s">
        <v>9620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9621</v>
      </c>
      <c r="L310" s="1"/>
      <c r="M310" s="21">
        <f t="shared" si="4"/>
        <v>1</v>
      </c>
    </row>
    <row r="311" spans="1:13" ht="20.100000000000001" customHeight="1" x14ac:dyDescent="0.15">
      <c r="A311" s="1" t="s">
        <v>10</v>
      </c>
      <c r="B311" s="1" t="s">
        <v>9599</v>
      </c>
      <c r="C311" s="1" t="s">
        <v>9622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9623</v>
      </c>
      <c r="L311" s="1"/>
      <c r="M311" s="21">
        <f t="shared" si="4"/>
        <v>1</v>
      </c>
    </row>
    <row r="312" spans="1:13" ht="20.100000000000001" customHeight="1" x14ac:dyDescent="0.15">
      <c r="A312" s="1" t="s">
        <v>10</v>
      </c>
      <c r="B312" s="1" t="s">
        <v>9599</v>
      </c>
      <c r="C312" s="1" t="s">
        <v>9624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9625</v>
      </c>
      <c r="L312" s="1"/>
      <c r="M312" s="21">
        <f t="shared" si="4"/>
        <v>1</v>
      </c>
    </row>
    <row r="313" spans="1:13" ht="20.100000000000001" customHeight="1" x14ac:dyDescent="0.15">
      <c r="A313" s="1" t="s">
        <v>10</v>
      </c>
      <c r="B313" s="1" t="s">
        <v>9599</v>
      </c>
      <c r="C313" s="1" t="s">
        <v>9626</v>
      </c>
      <c r="D313" s="1" t="s">
        <v>50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9627</v>
      </c>
      <c r="L313" s="1"/>
      <c r="M313" s="21">
        <f t="shared" si="4"/>
        <v>1</v>
      </c>
    </row>
    <row r="314" spans="1:13" ht="20.100000000000001" customHeight="1" x14ac:dyDescent="0.15">
      <c r="A314" s="1" t="s">
        <v>10</v>
      </c>
      <c r="B314" s="1" t="s">
        <v>9599</v>
      </c>
      <c r="C314" s="1" t="s">
        <v>9628</v>
      </c>
      <c r="D314" s="1" t="s">
        <v>50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9629</v>
      </c>
      <c r="L314" s="1"/>
      <c r="M314" s="21">
        <f t="shared" si="4"/>
        <v>1</v>
      </c>
    </row>
    <row r="315" spans="1:13" ht="20.100000000000001" customHeight="1" x14ac:dyDescent="0.15">
      <c r="A315" s="1" t="s">
        <v>10</v>
      </c>
      <c r="B315" s="1" t="s">
        <v>9599</v>
      </c>
      <c r="C315" s="1" t="s">
        <v>9630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9631</v>
      </c>
      <c r="L315" s="1"/>
      <c r="M315" s="21">
        <f t="shared" si="4"/>
        <v>1</v>
      </c>
    </row>
    <row r="316" spans="1:13" ht="20.100000000000001" customHeight="1" x14ac:dyDescent="0.15">
      <c r="A316" s="1" t="s">
        <v>10</v>
      </c>
      <c r="B316" s="1" t="s">
        <v>9599</v>
      </c>
      <c r="C316" s="1" t="s">
        <v>9632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9633</v>
      </c>
      <c r="L316" s="1"/>
      <c r="M316" s="21">
        <f t="shared" si="4"/>
        <v>1</v>
      </c>
    </row>
    <row r="317" spans="1:13" ht="20.100000000000001" customHeight="1" x14ac:dyDescent="0.15">
      <c r="A317" s="1" t="s">
        <v>10</v>
      </c>
      <c r="B317" s="1" t="s">
        <v>9599</v>
      </c>
      <c r="C317" s="1" t="s">
        <v>9634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9635</v>
      </c>
      <c r="L317" s="1"/>
      <c r="M317" s="21">
        <f t="shared" si="4"/>
        <v>1</v>
      </c>
    </row>
    <row r="318" spans="1:13" ht="20.100000000000001" customHeight="1" x14ac:dyDescent="0.15">
      <c r="A318" s="1" t="s">
        <v>10</v>
      </c>
      <c r="B318" s="1" t="s">
        <v>9599</v>
      </c>
      <c r="C318" s="1" t="s">
        <v>9636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662</v>
      </c>
      <c r="J318" s="1" t="s">
        <v>663</v>
      </c>
      <c r="K318" s="1" t="s">
        <v>9637</v>
      </c>
      <c r="L318" s="1"/>
      <c r="M318" s="21">
        <f t="shared" si="4"/>
        <v>1</v>
      </c>
    </row>
    <row r="319" spans="1:13" ht="20.100000000000001" customHeight="1" x14ac:dyDescent="0.15">
      <c r="A319" s="1" t="s">
        <v>10</v>
      </c>
      <c r="B319" s="1" t="s">
        <v>9599</v>
      </c>
      <c r="C319" s="1" t="s">
        <v>9638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662</v>
      </c>
      <c r="J319" s="1" t="s">
        <v>663</v>
      </c>
      <c r="K319" s="1" t="s">
        <v>9639</v>
      </c>
      <c r="L319" s="1"/>
      <c r="M319" s="21">
        <f t="shared" si="4"/>
        <v>1</v>
      </c>
    </row>
    <row r="320" spans="1:13" ht="20.100000000000001" customHeight="1" x14ac:dyDescent="0.15">
      <c r="A320" s="1" t="s">
        <v>10</v>
      </c>
      <c r="B320" s="1" t="s">
        <v>9599</v>
      </c>
      <c r="C320" s="1" t="s">
        <v>9640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662</v>
      </c>
      <c r="J320" s="1" t="s">
        <v>663</v>
      </c>
      <c r="K320" s="1" t="s">
        <v>9641</v>
      </c>
      <c r="L320" s="1"/>
      <c r="M320" s="21">
        <f t="shared" si="4"/>
        <v>1</v>
      </c>
    </row>
    <row r="321" spans="1:13" ht="20.100000000000001" customHeight="1" x14ac:dyDescent="0.15">
      <c r="A321" s="1" t="s">
        <v>10</v>
      </c>
      <c r="B321" s="1" t="s">
        <v>9599</v>
      </c>
      <c r="C321" s="1" t="s">
        <v>9642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662</v>
      </c>
      <c r="J321" s="1" t="s">
        <v>663</v>
      </c>
      <c r="K321" s="1" t="s">
        <v>9643</v>
      </c>
      <c r="L321" s="1"/>
      <c r="M321" s="21">
        <f t="shared" si="4"/>
        <v>1</v>
      </c>
    </row>
    <row r="322" spans="1:13" ht="20.100000000000001" customHeight="1" x14ac:dyDescent="0.15">
      <c r="A322" s="1" t="s">
        <v>10</v>
      </c>
      <c r="B322" s="1" t="s">
        <v>9599</v>
      </c>
      <c r="C322" s="1" t="s">
        <v>9644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662</v>
      </c>
      <c r="J322" s="1" t="s">
        <v>663</v>
      </c>
      <c r="K322" s="1" t="s">
        <v>9645</v>
      </c>
      <c r="L322" s="1"/>
      <c r="M322" s="21">
        <f t="shared" si="4"/>
        <v>1</v>
      </c>
    </row>
    <row r="323" spans="1:13" ht="20.100000000000001" customHeight="1" x14ac:dyDescent="0.15">
      <c r="A323" s="1" t="s">
        <v>10</v>
      </c>
      <c r="B323" s="1" t="s">
        <v>9599</v>
      </c>
      <c r="C323" s="1" t="s">
        <v>9646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662</v>
      </c>
      <c r="J323" s="1" t="s">
        <v>663</v>
      </c>
      <c r="K323" s="1" t="s">
        <v>9647</v>
      </c>
      <c r="L323" s="1"/>
      <c r="M323" s="21">
        <f t="shared" si="4"/>
        <v>1</v>
      </c>
    </row>
    <row r="324" spans="1:13" ht="20.100000000000001" customHeight="1" x14ac:dyDescent="0.15">
      <c r="A324" s="1" t="s">
        <v>10</v>
      </c>
      <c r="B324" s="1" t="s">
        <v>9599</v>
      </c>
      <c r="C324" s="1" t="s">
        <v>9648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662</v>
      </c>
      <c r="J324" s="1" t="s">
        <v>663</v>
      </c>
      <c r="K324" s="1" t="s">
        <v>9649</v>
      </c>
      <c r="L324" s="1"/>
      <c r="M324" s="21">
        <f t="shared" si="4"/>
        <v>1</v>
      </c>
    </row>
    <row r="325" spans="1:13" ht="20.100000000000001" customHeight="1" x14ac:dyDescent="0.15">
      <c r="A325" s="1" t="s">
        <v>10</v>
      </c>
      <c r="B325" s="1" t="s">
        <v>9599</v>
      </c>
      <c r="C325" s="1" t="s">
        <v>9650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662</v>
      </c>
      <c r="J325" s="1" t="s">
        <v>663</v>
      </c>
      <c r="K325" s="1" t="s">
        <v>9651</v>
      </c>
      <c r="L325" s="1"/>
      <c r="M325" s="21">
        <f t="shared" si="4"/>
        <v>1</v>
      </c>
    </row>
    <row r="326" spans="1:13" ht="20.100000000000001" customHeight="1" x14ac:dyDescent="0.15">
      <c r="A326" s="1" t="s">
        <v>10</v>
      </c>
      <c r="B326" s="1" t="s">
        <v>9599</v>
      </c>
      <c r="C326" s="1" t="s">
        <v>9652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662</v>
      </c>
      <c r="J326" s="1" t="s">
        <v>663</v>
      </c>
      <c r="K326" s="1" t="s">
        <v>9653</v>
      </c>
      <c r="L326" s="1"/>
      <c r="M326" s="21">
        <f t="shared" si="4"/>
        <v>1</v>
      </c>
    </row>
    <row r="327" spans="1:13" ht="20.100000000000001" customHeight="1" x14ac:dyDescent="0.15">
      <c r="A327" s="1" t="s">
        <v>10</v>
      </c>
      <c r="B327" s="1" t="s">
        <v>9599</v>
      </c>
      <c r="C327" s="1" t="s">
        <v>9654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662</v>
      </c>
      <c r="J327" s="1" t="s">
        <v>663</v>
      </c>
      <c r="K327" s="1" t="s">
        <v>9655</v>
      </c>
      <c r="L327" s="1"/>
      <c r="M327" s="21">
        <f t="shared" si="4"/>
        <v>1</v>
      </c>
    </row>
    <row r="328" spans="1:13" ht="20.100000000000001" customHeight="1" x14ac:dyDescent="0.15">
      <c r="A328" s="1" t="s">
        <v>10</v>
      </c>
      <c r="B328" s="1" t="s">
        <v>9599</v>
      </c>
      <c r="C328" s="1" t="s">
        <v>9656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9657</v>
      </c>
      <c r="L328" s="1"/>
      <c r="M328" s="21">
        <f t="shared" si="4"/>
        <v>1</v>
      </c>
    </row>
    <row r="329" spans="1:13" ht="20.100000000000001" customHeight="1" x14ac:dyDescent="0.15">
      <c r="A329" s="1" t="s">
        <v>10</v>
      </c>
      <c r="B329" s="1" t="s">
        <v>9599</v>
      </c>
      <c r="C329" s="1" t="s">
        <v>9658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121</v>
      </c>
      <c r="I329" s="1" t="s">
        <v>662</v>
      </c>
      <c r="J329" s="1" t="s">
        <v>663</v>
      </c>
      <c r="K329" s="1" t="s">
        <v>9659</v>
      </c>
      <c r="L329" s="1"/>
      <c r="M329" s="21">
        <f t="shared" si="4"/>
        <v>1</v>
      </c>
    </row>
    <row r="330" spans="1:13" ht="20.100000000000001" customHeight="1" x14ac:dyDescent="0.15">
      <c r="A330" s="1" t="s">
        <v>10</v>
      </c>
      <c r="B330" s="1" t="s">
        <v>9599</v>
      </c>
      <c r="C330" s="1" t="s">
        <v>9660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9661</v>
      </c>
      <c r="L330" s="1"/>
      <c r="M330" s="21">
        <f t="shared" si="4"/>
        <v>1</v>
      </c>
    </row>
    <row r="331" spans="1:13" ht="20.100000000000001" customHeight="1" x14ac:dyDescent="0.15">
      <c r="A331" s="1" t="s">
        <v>10</v>
      </c>
      <c r="B331" s="1" t="s">
        <v>9599</v>
      </c>
      <c r="C331" s="1" t="s">
        <v>9662</v>
      </c>
      <c r="D331" s="1" t="s">
        <v>78</v>
      </c>
      <c r="E331" s="1" t="s">
        <v>51</v>
      </c>
      <c r="F331" s="1" t="s">
        <v>81</v>
      </c>
      <c r="G331" s="1" t="s">
        <v>82</v>
      </c>
      <c r="H331" s="1" t="s">
        <v>129</v>
      </c>
      <c r="I331" s="1" t="s">
        <v>447</v>
      </c>
      <c r="J331" s="1" t="s">
        <v>6142</v>
      </c>
      <c r="K331" s="1" t="s">
        <v>9663</v>
      </c>
      <c r="L331" s="1"/>
      <c r="M331" s="21">
        <f t="shared" si="4"/>
        <v>0</v>
      </c>
    </row>
    <row r="332" spans="1:13" ht="20.100000000000001" customHeight="1" x14ac:dyDescent="0.15">
      <c r="A332" s="1" t="s">
        <v>10</v>
      </c>
      <c r="B332" s="1" t="s">
        <v>9599</v>
      </c>
      <c r="C332" s="1" t="s">
        <v>9664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662</v>
      </c>
      <c r="J332" s="1" t="s">
        <v>663</v>
      </c>
      <c r="K332" s="1" t="s">
        <v>9665</v>
      </c>
      <c r="L332" s="1"/>
      <c r="M332" s="21">
        <f t="shared" si="4"/>
        <v>1</v>
      </c>
    </row>
    <row r="333" spans="1:13" ht="20.100000000000001" customHeight="1" x14ac:dyDescent="0.15">
      <c r="A333" s="1" t="s">
        <v>10</v>
      </c>
      <c r="B333" s="1" t="s">
        <v>9599</v>
      </c>
      <c r="C333" s="1" t="s">
        <v>9666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662</v>
      </c>
      <c r="J333" s="1" t="s">
        <v>663</v>
      </c>
      <c r="K333" s="1" t="s">
        <v>9667</v>
      </c>
      <c r="L333" s="1"/>
      <c r="M333" s="21">
        <f t="shared" si="4"/>
        <v>1</v>
      </c>
    </row>
    <row r="334" spans="1:13" ht="20.100000000000001" customHeight="1" x14ac:dyDescent="0.15">
      <c r="A334" s="1" t="s">
        <v>10</v>
      </c>
      <c r="B334" s="1" t="s">
        <v>9599</v>
      </c>
      <c r="C334" s="1" t="s">
        <v>9668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662</v>
      </c>
      <c r="J334" s="1" t="s">
        <v>663</v>
      </c>
      <c r="K334" s="1" t="s">
        <v>9669</v>
      </c>
      <c r="L334" s="1"/>
      <c r="M334" s="21">
        <f t="shared" si="4"/>
        <v>1</v>
      </c>
    </row>
    <row r="335" spans="1:13" ht="20.100000000000001" customHeight="1" x14ac:dyDescent="0.15">
      <c r="A335" s="1" t="s">
        <v>10</v>
      </c>
      <c r="B335" s="1" t="s">
        <v>9599</v>
      </c>
      <c r="C335" s="1" t="s">
        <v>9670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662</v>
      </c>
      <c r="J335" s="1" t="s">
        <v>663</v>
      </c>
      <c r="K335" s="1" t="s">
        <v>9671</v>
      </c>
      <c r="L335" s="1"/>
      <c r="M335" s="21">
        <f t="shared" si="4"/>
        <v>1</v>
      </c>
    </row>
    <row r="336" spans="1:13" ht="20.100000000000001" customHeight="1" x14ac:dyDescent="0.15">
      <c r="A336" s="1" t="s">
        <v>10</v>
      </c>
      <c r="B336" s="1" t="s">
        <v>9599</v>
      </c>
      <c r="C336" s="1" t="s">
        <v>9672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662</v>
      </c>
      <c r="J336" s="1" t="s">
        <v>663</v>
      </c>
      <c r="K336" s="1" t="s">
        <v>9673</v>
      </c>
      <c r="L336" s="1"/>
      <c r="M336" s="21">
        <f t="shared" si="4"/>
        <v>1</v>
      </c>
    </row>
    <row r="337" spans="1:13" ht="20.100000000000001" customHeight="1" x14ac:dyDescent="0.15">
      <c r="A337" s="1" t="s">
        <v>10</v>
      </c>
      <c r="B337" s="1" t="s">
        <v>9599</v>
      </c>
      <c r="C337" s="1" t="s">
        <v>9674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662</v>
      </c>
      <c r="J337" s="1" t="s">
        <v>663</v>
      </c>
      <c r="K337" s="1" t="s">
        <v>9675</v>
      </c>
      <c r="L337" s="1"/>
      <c r="M337" s="21">
        <f t="shared" si="4"/>
        <v>1</v>
      </c>
    </row>
    <row r="338" spans="1:13" ht="20.100000000000001" customHeight="1" x14ac:dyDescent="0.15">
      <c r="A338" s="1" t="s">
        <v>10</v>
      </c>
      <c r="B338" s="1" t="s">
        <v>9599</v>
      </c>
      <c r="C338" s="1" t="s">
        <v>9676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662</v>
      </c>
      <c r="J338" s="1" t="s">
        <v>663</v>
      </c>
      <c r="K338" s="1" t="s">
        <v>9677</v>
      </c>
      <c r="L338" s="1"/>
      <c r="M338" s="21">
        <f t="shared" si="4"/>
        <v>1</v>
      </c>
    </row>
    <row r="339" spans="1:13" ht="20.100000000000001" customHeight="1" x14ac:dyDescent="0.15">
      <c r="A339" s="1" t="s">
        <v>10</v>
      </c>
      <c r="B339" s="1" t="s">
        <v>9599</v>
      </c>
      <c r="C339" s="1" t="s">
        <v>9678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662</v>
      </c>
      <c r="J339" s="1" t="s">
        <v>663</v>
      </c>
      <c r="K339" s="1" t="s">
        <v>9679</v>
      </c>
      <c r="L339" s="1"/>
      <c r="M339" s="21">
        <f t="shared" si="4"/>
        <v>1</v>
      </c>
    </row>
    <row r="340" spans="1:13" ht="20.100000000000001" customHeight="1" x14ac:dyDescent="0.15">
      <c r="A340" s="1" t="s">
        <v>10</v>
      </c>
      <c r="B340" s="1" t="s">
        <v>9599</v>
      </c>
      <c r="C340" s="1" t="s">
        <v>9680</v>
      </c>
      <c r="D340" s="1" t="s">
        <v>78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662</v>
      </c>
      <c r="J340" s="1" t="s">
        <v>663</v>
      </c>
      <c r="K340" s="1" t="s">
        <v>9681</v>
      </c>
      <c r="L340" s="1"/>
      <c r="M340" s="21">
        <f t="shared" si="4"/>
        <v>1</v>
      </c>
    </row>
    <row r="341" spans="1:13" ht="20.100000000000001" customHeight="1" x14ac:dyDescent="0.15">
      <c r="A341" s="1" t="s">
        <v>10</v>
      </c>
      <c r="B341" s="1" t="s">
        <v>9599</v>
      </c>
      <c r="C341" s="1" t="s">
        <v>9682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662</v>
      </c>
      <c r="J341" s="1" t="s">
        <v>663</v>
      </c>
      <c r="K341" s="1" t="s">
        <v>9683</v>
      </c>
      <c r="L341" s="1"/>
      <c r="M341" s="21">
        <f t="shared" si="4"/>
        <v>1</v>
      </c>
    </row>
    <row r="342" spans="1:13" ht="20.100000000000001" customHeight="1" x14ac:dyDescent="0.15">
      <c r="A342" s="1" t="s">
        <v>10</v>
      </c>
      <c r="B342" s="1" t="s">
        <v>9599</v>
      </c>
      <c r="C342" s="1" t="s">
        <v>9684</v>
      </c>
      <c r="D342" s="1" t="s">
        <v>78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662</v>
      </c>
      <c r="J342" s="1" t="s">
        <v>663</v>
      </c>
      <c r="K342" s="1" t="s">
        <v>9685</v>
      </c>
      <c r="L342" s="1"/>
      <c r="M342" s="21">
        <f t="shared" si="4"/>
        <v>1</v>
      </c>
    </row>
    <row r="343" spans="1:13" ht="20.100000000000001" customHeight="1" x14ac:dyDescent="0.15">
      <c r="A343" s="1" t="s">
        <v>10</v>
      </c>
      <c r="B343" s="1" t="s">
        <v>9599</v>
      </c>
      <c r="C343" s="1" t="s">
        <v>9686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662</v>
      </c>
      <c r="J343" s="1" t="s">
        <v>663</v>
      </c>
      <c r="K343" s="1" t="s">
        <v>9687</v>
      </c>
      <c r="L343" s="1"/>
      <c r="M343" s="21">
        <f t="shared" si="4"/>
        <v>1</v>
      </c>
    </row>
    <row r="344" spans="1:13" ht="20.100000000000001" customHeight="1" x14ac:dyDescent="0.15">
      <c r="A344" s="1" t="s">
        <v>10</v>
      </c>
      <c r="B344" s="1" t="s">
        <v>9599</v>
      </c>
      <c r="C344" s="1" t="s">
        <v>9688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662</v>
      </c>
      <c r="J344" s="1" t="s">
        <v>663</v>
      </c>
      <c r="K344" s="1" t="s">
        <v>9689</v>
      </c>
      <c r="L344" s="1"/>
      <c r="M344" s="21">
        <f t="shared" si="4"/>
        <v>1</v>
      </c>
    </row>
    <row r="345" spans="1:13" ht="20.100000000000001" customHeight="1" x14ac:dyDescent="0.15">
      <c r="A345" s="1" t="s">
        <v>10</v>
      </c>
      <c r="B345" s="1" t="s">
        <v>9599</v>
      </c>
      <c r="C345" s="1" t="s">
        <v>9690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662</v>
      </c>
      <c r="J345" s="1" t="s">
        <v>663</v>
      </c>
      <c r="K345" s="1" t="s">
        <v>9691</v>
      </c>
      <c r="L345" s="1"/>
      <c r="M345" s="21">
        <f t="shared" si="4"/>
        <v>1</v>
      </c>
    </row>
    <row r="346" spans="1:13" ht="20.100000000000001" customHeight="1" x14ac:dyDescent="0.15">
      <c r="A346" s="1" t="s">
        <v>10</v>
      </c>
      <c r="B346" s="1" t="s">
        <v>9599</v>
      </c>
      <c r="C346" s="1" t="s">
        <v>9692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9693</v>
      </c>
      <c r="L346" s="1"/>
      <c r="M346" s="21">
        <f t="shared" si="4"/>
        <v>1</v>
      </c>
    </row>
    <row r="347" spans="1:13" ht="20.100000000000001" customHeight="1" x14ac:dyDescent="0.15">
      <c r="A347" s="1" t="s">
        <v>10</v>
      </c>
      <c r="B347" s="1" t="s">
        <v>9599</v>
      </c>
      <c r="C347" s="1" t="s">
        <v>9694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662</v>
      </c>
      <c r="J347" s="1" t="s">
        <v>663</v>
      </c>
      <c r="K347" s="1" t="s">
        <v>9695</v>
      </c>
      <c r="L347" s="1"/>
      <c r="M347" s="21">
        <f t="shared" si="4"/>
        <v>1</v>
      </c>
    </row>
    <row r="348" spans="1:13" ht="20.100000000000001" customHeight="1" x14ac:dyDescent="0.15">
      <c r="A348" s="1" t="s">
        <v>10</v>
      </c>
      <c r="B348" s="1" t="s">
        <v>9599</v>
      </c>
      <c r="C348" s="1" t="s">
        <v>9696</v>
      </c>
      <c r="D348" s="1" t="s">
        <v>78</v>
      </c>
      <c r="E348" s="1" t="s">
        <v>51</v>
      </c>
      <c r="F348" s="1" t="s">
        <v>81</v>
      </c>
      <c r="G348" s="1" t="s">
        <v>82</v>
      </c>
      <c r="H348" s="1" t="s">
        <v>2038</v>
      </c>
      <c r="I348" s="1" t="s">
        <v>84</v>
      </c>
      <c r="J348" s="1" t="s">
        <v>2039</v>
      </c>
      <c r="K348" s="1" t="s">
        <v>9697</v>
      </c>
      <c r="L348" s="1"/>
      <c r="M348" s="21">
        <f t="shared" si="4"/>
        <v>0</v>
      </c>
    </row>
    <row r="349" spans="1:13" ht="20.100000000000001" customHeight="1" x14ac:dyDescent="0.15">
      <c r="A349" s="1" t="s">
        <v>10</v>
      </c>
      <c r="B349" s="1" t="s">
        <v>9599</v>
      </c>
      <c r="C349" s="1" t="s">
        <v>9698</v>
      </c>
      <c r="D349" s="1" t="s">
        <v>78</v>
      </c>
      <c r="E349" s="1" t="s">
        <v>51</v>
      </c>
      <c r="F349" s="1" t="s">
        <v>179</v>
      </c>
      <c r="G349" s="1" t="s">
        <v>82</v>
      </c>
      <c r="H349" s="1" t="s">
        <v>2038</v>
      </c>
      <c r="I349" s="1" t="s">
        <v>84</v>
      </c>
      <c r="J349" s="1" t="s">
        <v>2039</v>
      </c>
      <c r="K349" s="1" t="s">
        <v>9699</v>
      </c>
      <c r="L349" s="1"/>
      <c r="M349" s="21">
        <f t="shared" si="4"/>
        <v>0</v>
      </c>
    </row>
    <row r="350" spans="1:13" ht="20.100000000000001" customHeight="1" x14ac:dyDescent="0.15">
      <c r="A350" s="1" t="s">
        <v>10</v>
      </c>
      <c r="B350" s="1" t="s">
        <v>9599</v>
      </c>
      <c r="C350" s="1" t="s">
        <v>9700</v>
      </c>
      <c r="D350" s="1" t="s">
        <v>78</v>
      </c>
      <c r="E350" s="1" t="s">
        <v>51</v>
      </c>
      <c r="F350" s="1" t="s">
        <v>179</v>
      </c>
      <c r="G350" s="1" t="s">
        <v>82</v>
      </c>
      <c r="H350" s="1" t="s">
        <v>2038</v>
      </c>
      <c r="I350" s="1" t="s">
        <v>84</v>
      </c>
      <c r="J350" s="1" t="s">
        <v>2039</v>
      </c>
      <c r="K350" s="1" t="s">
        <v>9701</v>
      </c>
      <c r="L350" s="1"/>
      <c r="M350" s="21">
        <f t="shared" ref="M350:M413" si="5">IF(F350="○",1,0)</f>
        <v>0</v>
      </c>
    </row>
    <row r="351" spans="1:13" ht="20.100000000000001" customHeight="1" x14ac:dyDescent="0.15">
      <c r="A351" s="1" t="s">
        <v>10</v>
      </c>
      <c r="B351" s="1" t="s">
        <v>9702</v>
      </c>
      <c r="C351" s="1" t="s">
        <v>9703</v>
      </c>
      <c r="D351" s="1" t="s">
        <v>50</v>
      </c>
      <c r="E351" s="1" t="s">
        <v>51</v>
      </c>
      <c r="F351" s="1" t="s">
        <v>51</v>
      </c>
      <c r="G351" s="1" t="s">
        <v>82</v>
      </c>
      <c r="H351" s="1" t="s">
        <v>207</v>
      </c>
      <c r="I351" s="1" t="s">
        <v>84</v>
      </c>
      <c r="J351" s="1" t="s">
        <v>122</v>
      </c>
      <c r="K351" s="1" t="s">
        <v>9704</v>
      </c>
      <c r="L351" s="1"/>
      <c r="M351" s="21">
        <f t="shared" si="5"/>
        <v>1</v>
      </c>
    </row>
    <row r="352" spans="1:13" ht="20.100000000000001" customHeight="1" x14ac:dyDescent="0.15">
      <c r="A352" s="1" t="s">
        <v>10</v>
      </c>
      <c r="B352" s="1" t="s">
        <v>9702</v>
      </c>
      <c r="C352" s="1" t="s">
        <v>9705</v>
      </c>
      <c r="D352" s="1" t="s">
        <v>50</v>
      </c>
      <c r="E352" s="1" t="s">
        <v>51</v>
      </c>
      <c r="F352" s="1" t="s">
        <v>26832</v>
      </c>
      <c r="G352" s="1" t="s">
        <v>82</v>
      </c>
      <c r="H352" s="1" t="s">
        <v>1151</v>
      </c>
      <c r="I352" s="1" t="s">
        <v>84</v>
      </c>
      <c r="J352" s="1" t="s">
        <v>9120</v>
      </c>
      <c r="K352" s="1" t="s">
        <v>9706</v>
      </c>
      <c r="L352" s="1"/>
      <c r="M352" s="21">
        <f t="shared" si="5"/>
        <v>0</v>
      </c>
    </row>
    <row r="353" spans="1:13" ht="20.100000000000001" customHeight="1" x14ac:dyDescent="0.15">
      <c r="A353" s="1" t="s">
        <v>10</v>
      </c>
      <c r="B353" s="1" t="s">
        <v>9702</v>
      </c>
      <c r="C353" s="1" t="s">
        <v>9707</v>
      </c>
      <c r="D353" s="1" t="s">
        <v>50</v>
      </c>
      <c r="E353" s="1" t="s">
        <v>51</v>
      </c>
      <c r="F353" s="1" t="s">
        <v>51</v>
      </c>
      <c r="G353" s="1" t="s">
        <v>82</v>
      </c>
      <c r="H353" s="1" t="s">
        <v>207</v>
      </c>
      <c r="I353" s="1" t="s">
        <v>84</v>
      </c>
      <c r="J353" s="1" t="s">
        <v>122</v>
      </c>
      <c r="K353" s="1" t="s">
        <v>9708</v>
      </c>
      <c r="L353" s="1"/>
      <c r="M353" s="21">
        <f t="shared" si="5"/>
        <v>1</v>
      </c>
    </row>
    <row r="354" spans="1:13" ht="20.100000000000001" customHeight="1" x14ac:dyDescent="0.15">
      <c r="A354" s="1" t="s">
        <v>10</v>
      </c>
      <c r="B354" s="1" t="s">
        <v>9702</v>
      </c>
      <c r="C354" s="1" t="s">
        <v>9709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207</v>
      </c>
      <c r="I354" s="1" t="s">
        <v>84</v>
      </c>
      <c r="J354" s="1" t="s">
        <v>122</v>
      </c>
      <c r="K354" s="1" t="s">
        <v>9710</v>
      </c>
      <c r="L354" s="1"/>
      <c r="M354" s="21">
        <f t="shared" si="5"/>
        <v>1</v>
      </c>
    </row>
    <row r="355" spans="1:13" ht="20.100000000000001" customHeight="1" x14ac:dyDescent="0.15">
      <c r="A355" s="1" t="s">
        <v>10</v>
      </c>
      <c r="B355" s="1" t="s">
        <v>9702</v>
      </c>
      <c r="C355" s="1" t="s">
        <v>9711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207</v>
      </c>
      <c r="I355" s="1" t="s">
        <v>84</v>
      </c>
      <c r="J355" s="1" t="s">
        <v>122</v>
      </c>
      <c r="K355" s="1" t="s">
        <v>9712</v>
      </c>
      <c r="L355" s="1"/>
      <c r="M355" s="21">
        <f t="shared" si="5"/>
        <v>1</v>
      </c>
    </row>
    <row r="356" spans="1:13" ht="20.100000000000001" customHeight="1" x14ac:dyDescent="0.15">
      <c r="A356" s="1" t="s">
        <v>10</v>
      </c>
      <c r="B356" s="1" t="s">
        <v>9702</v>
      </c>
      <c r="C356" s="1" t="s">
        <v>9713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207</v>
      </c>
      <c r="I356" s="1" t="s">
        <v>84</v>
      </c>
      <c r="J356" s="1" t="s">
        <v>122</v>
      </c>
      <c r="K356" s="1" t="s">
        <v>9714</v>
      </c>
      <c r="L356" s="1"/>
      <c r="M356" s="21">
        <f t="shared" si="5"/>
        <v>1</v>
      </c>
    </row>
    <row r="357" spans="1:13" ht="20.100000000000001" customHeight="1" x14ac:dyDescent="0.15">
      <c r="A357" s="1" t="s">
        <v>10</v>
      </c>
      <c r="B357" s="1" t="s">
        <v>9702</v>
      </c>
      <c r="C357" s="1" t="s">
        <v>9715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207</v>
      </c>
      <c r="I357" s="1" t="s">
        <v>84</v>
      </c>
      <c r="J357" s="1" t="s">
        <v>122</v>
      </c>
      <c r="K357" s="1" t="s">
        <v>9716</v>
      </c>
      <c r="L357" s="1"/>
      <c r="M357" s="21">
        <f t="shared" si="5"/>
        <v>1</v>
      </c>
    </row>
    <row r="358" spans="1:13" ht="20.100000000000001" customHeight="1" x14ac:dyDescent="0.15">
      <c r="A358" s="1" t="s">
        <v>10</v>
      </c>
      <c r="B358" s="1" t="s">
        <v>9717</v>
      </c>
      <c r="C358" s="1" t="s">
        <v>9718</v>
      </c>
      <c r="D358" s="1" t="s">
        <v>50</v>
      </c>
      <c r="E358" s="1" t="s">
        <v>51</v>
      </c>
      <c r="F358" s="1" t="s">
        <v>81</v>
      </c>
      <c r="G358" s="1" t="s">
        <v>82</v>
      </c>
      <c r="H358" s="1" t="s">
        <v>212</v>
      </c>
      <c r="I358" s="1" t="s">
        <v>1136</v>
      </c>
      <c r="J358" s="1" t="s">
        <v>122</v>
      </c>
      <c r="K358" s="1" t="s">
        <v>9719</v>
      </c>
      <c r="L358" s="1"/>
      <c r="M358" s="21">
        <f t="shared" si="5"/>
        <v>0</v>
      </c>
    </row>
    <row r="359" spans="1:13" ht="20.100000000000001" customHeight="1" x14ac:dyDescent="0.15">
      <c r="A359" s="1" t="s">
        <v>10</v>
      </c>
      <c r="B359" s="1" t="s">
        <v>9717</v>
      </c>
      <c r="C359" s="1" t="s">
        <v>9720</v>
      </c>
      <c r="D359" s="1" t="s">
        <v>50</v>
      </c>
      <c r="E359" s="1" t="s">
        <v>51</v>
      </c>
      <c r="F359" s="1" t="s">
        <v>81</v>
      </c>
      <c r="G359" s="1" t="s">
        <v>82</v>
      </c>
      <c r="H359" s="1" t="s">
        <v>212</v>
      </c>
      <c r="I359" s="1" t="s">
        <v>1136</v>
      </c>
      <c r="J359" s="1" t="s">
        <v>122</v>
      </c>
      <c r="K359" s="1" t="s">
        <v>9721</v>
      </c>
      <c r="L359" s="1"/>
      <c r="M359" s="21">
        <f t="shared" si="5"/>
        <v>0</v>
      </c>
    </row>
    <row r="360" spans="1:13" ht="20.100000000000001" customHeight="1" x14ac:dyDescent="0.15">
      <c r="A360" s="1" t="s">
        <v>10</v>
      </c>
      <c r="B360" s="1" t="s">
        <v>9717</v>
      </c>
      <c r="C360" s="1" t="s">
        <v>9722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662</v>
      </c>
      <c r="J360" s="1" t="s">
        <v>663</v>
      </c>
      <c r="K360" s="1" t="s">
        <v>9723</v>
      </c>
      <c r="L360" s="1"/>
      <c r="M360" s="21">
        <f t="shared" si="5"/>
        <v>1</v>
      </c>
    </row>
    <row r="361" spans="1:13" ht="20.100000000000001" customHeight="1" x14ac:dyDescent="0.15">
      <c r="A361" s="1" t="s">
        <v>10</v>
      </c>
      <c r="B361" s="1" t="s">
        <v>9717</v>
      </c>
      <c r="C361" s="1" t="s">
        <v>9724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662</v>
      </c>
      <c r="J361" s="1" t="s">
        <v>663</v>
      </c>
      <c r="K361" s="1" t="s">
        <v>9725</v>
      </c>
      <c r="L361" s="1"/>
      <c r="M361" s="21">
        <f t="shared" si="5"/>
        <v>1</v>
      </c>
    </row>
    <row r="362" spans="1:13" ht="20.100000000000001" customHeight="1" x14ac:dyDescent="0.15">
      <c r="A362" s="1" t="s">
        <v>10</v>
      </c>
      <c r="B362" s="1" t="s">
        <v>9717</v>
      </c>
      <c r="C362" s="1" t="s">
        <v>9726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662</v>
      </c>
      <c r="J362" s="1" t="s">
        <v>663</v>
      </c>
      <c r="K362" s="1" t="s">
        <v>9727</v>
      </c>
      <c r="L362" s="1"/>
      <c r="M362" s="21">
        <f t="shared" si="5"/>
        <v>1</v>
      </c>
    </row>
    <row r="363" spans="1:13" ht="20.100000000000001" customHeight="1" x14ac:dyDescent="0.15">
      <c r="A363" s="1" t="s">
        <v>10</v>
      </c>
      <c r="B363" s="1" t="s">
        <v>9717</v>
      </c>
      <c r="C363" s="1" t="s">
        <v>9728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662</v>
      </c>
      <c r="J363" s="1" t="s">
        <v>663</v>
      </c>
      <c r="K363" s="1" t="s">
        <v>9729</v>
      </c>
      <c r="L363" s="1"/>
      <c r="M363" s="21">
        <f t="shared" si="5"/>
        <v>1</v>
      </c>
    </row>
    <row r="364" spans="1:13" ht="20.100000000000001" customHeight="1" x14ac:dyDescent="0.15">
      <c r="A364" s="1" t="s">
        <v>10</v>
      </c>
      <c r="B364" s="1" t="s">
        <v>9717</v>
      </c>
      <c r="C364" s="1" t="s">
        <v>9730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662</v>
      </c>
      <c r="J364" s="1" t="s">
        <v>663</v>
      </c>
      <c r="K364" s="1" t="s">
        <v>9731</v>
      </c>
      <c r="L364" s="1"/>
      <c r="M364" s="21">
        <f t="shared" si="5"/>
        <v>1</v>
      </c>
    </row>
    <row r="365" spans="1:13" ht="20.100000000000001" customHeight="1" x14ac:dyDescent="0.15">
      <c r="A365" s="1" t="s">
        <v>10</v>
      </c>
      <c r="B365" s="1" t="s">
        <v>9717</v>
      </c>
      <c r="C365" s="1" t="s">
        <v>9732</v>
      </c>
      <c r="D365" s="1" t="s">
        <v>50</v>
      </c>
      <c r="E365" s="1" t="s">
        <v>51</v>
      </c>
      <c r="F365" s="1" t="s">
        <v>51</v>
      </c>
      <c r="G365" s="1" t="s">
        <v>52</v>
      </c>
      <c r="H365" s="1" t="s">
        <v>121</v>
      </c>
      <c r="I365" s="1" t="s">
        <v>662</v>
      </c>
      <c r="J365" s="1" t="s">
        <v>663</v>
      </c>
      <c r="K365" s="1" t="s">
        <v>9733</v>
      </c>
      <c r="L365" s="1"/>
      <c r="M365" s="21">
        <f t="shared" si="5"/>
        <v>1</v>
      </c>
    </row>
    <row r="366" spans="1:13" ht="20.100000000000001" customHeight="1" x14ac:dyDescent="0.15">
      <c r="A366" s="1" t="s">
        <v>10</v>
      </c>
      <c r="B366" s="1" t="s">
        <v>9717</v>
      </c>
      <c r="C366" s="1" t="s">
        <v>9734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121</v>
      </c>
      <c r="I366" s="1" t="s">
        <v>662</v>
      </c>
      <c r="J366" s="1" t="s">
        <v>663</v>
      </c>
      <c r="K366" s="1" t="s">
        <v>9735</v>
      </c>
      <c r="L366" s="1"/>
      <c r="M366" s="21">
        <f t="shared" si="5"/>
        <v>1</v>
      </c>
    </row>
    <row r="367" spans="1:13" ht="20.100000000000001" customHeight="1" x14ac:dyDescent="0.15">
      <c r="A367" s="1" t="s">
        <v>10</v>
      </c>
      <c r="B367" s="1" t="s">
        <v>9717</v>
      </c>
      <c r="C367" s="1" t="s">
        <v>9736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121</v>
      </c>
      <c r="I367" s="1" t="s">
        <v>662</v>
      </c>
      <c r="J367" s="1" t="s">
        <v>663</v>
      </c>
      <c r="K367" s="1" t="s">
        <v>9737</v>
      </c>
      <c r="L367" s="1"/>
      <c r="M367" s="21">
        <f t="shared" si="5"/>
        <v>1</v>
      </c>
    </row>
    <row r="368" spans="1:13" ht="20.100000000000001" customHeight="1" x14ac:dyDescent="0.15">
      <c r="A368" s="1" t="s">
        <v>10</v>
      </c>
      <c r="B368" s="1" t="s">
        <v>9717</v>
      </c>
      <c r="C368" s="1" t="s">
        <v>9738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121</v>
      </c>
      <c r="I368" s="1" t="s">
        <v>662</v>
      </c>
      <c r="J368" s="1" t="s">
        <v>663</v>
      </c>
      <c r="K368" s="1" t="s">
        <v>9739</v>
      </c>
      <c r="L368" s="1"/>
      <c r="M368" s="21">
        <f t="shared" si="5"/>
        <v>1</v>
      </c>
    </row>
    <row r="369" spans="1:13" ht="20.100000000000001" customHeight="1" x14ac:dyDescent="0.15">
      <c r="A369" s="1" t="s">
        <v>10</v>
      </c>
      <c r="B369" s="1" t="s">
        <v>9717</v>
      </c>
      <c r="C369" s="1" t="s">
        <v>9740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121</v>
      </c>
      <c r="I369" s="1" t="s">
        <v>662</v>
      </c>
      <c r="J369" s="1" t="s">
        <v>663</v>
      </c>
      <c r="K369" s="1" t="s">
        <v>9741</v>
      </c>
      <c r="L369" s="1"/>
      <c r="M369" s="21">
        <f t="shared" si="5"/>
        <v>1</v>
      </c>
    </row>
    <row r="370" spans="1:13" ht="20.100000000000001" customHeight="1" x14ac:dyDescent="0.15">
      <c r="A370" s="1" t="s">
        <v>10</v>
      </c>
      <c r="B370" s="1" t="s">
        <v>9717</v>
      </c>
      <c r="C370" s="1" t="s">
        <v>9742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662</v>
      </c>
      <c r="J370" s="1" t="s">
        <v>663</v>
      </c>
      <c r="K370" s="1" t="s">
        <v>9743</v>
      </c>
      <c r="L370" s="1"/>
      <c r="M370" s="21">
        <f t="shared" si="5"/>
        <v>1</v>
      </c>
    </row>
    <row r="371" spans="1:13" ht="20.100000000000001" customHeight="1" x14ac:dyDescent="0.15">
      <c r="A371" s="1" t="s">
        <v>10</v>
      </c>
      <c r="B371" s="1" t="s">
        <v>9717</v>
      </c>
      <c r="C371" s="1" t="s">
        <v>9744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121</v>
      </c>
      <c r="I371" s="1" t="s">
        <v>662</v>
      </c>
      <c r="J371" s="1" t="s">
        <v>663</v>
      </c>
      <c r="K371" s="1" t="s">
        <v>9745</v>
      </c>
      <c r="L371" s="1"/>
      <c r="M371" s="21">
        <f t="shared" si="5"/>
        <v>1</v>
      </c>
    </row>
    <row r="372" spans="1:13" ht="20.100000000000001" customHeight="1" x14ac:dyDescent="0.15">
      <c r="A372" s="1" t="s">
        <v>10</v>
      </c>
      <c r="B372" s="1" t="s">
        <v>9717</v>
      </c>
      <c r="C372" s="1" t="s">
        <v>9746</v>
      </c>
      <c r="D372" s="1" t="s">
        <v>78</v>
      </c>
      <c r="E372" s="1" t="s">
        <v>51</v>
      </c>
      <c r="F372" s="1" t="s">
        <v>81</v>
      </c>
      <c r="G372" s="1" t="s">
        <v>82</v>
      </c>
      <c r="H372" s="1" t="s">
        <v>1151</v>
      </c>
      <c r="I372" s="1" t="s">
        <v>84</v>
      </c>
      <c r="J372" s="1" t="s">
        <v>9120</v>
      </c>
      <c r="K372" s="1" t="s">
        <v>9747</v>
      </c>
      <c r="L372" s="1"/>
      <c r="M372" s="21">
        <f t="shared" si="5"/>
        <v>0</v>
      </c>
    </row>
    <row r="373" spans="1:13" ht="20.100000000000001" customHeight="1" x14ac:dyDescent="0.15">
      <c r="A373" s="1" t="s">
        <v>10</v>
      </c>
      <c r="B373" s="1" t="s">
        <v>9717</v>
      </c>
      <c r="C373" s="1" t="s">
        <v>9748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662</v>
      </c>
      <c r="J373" s="1" t="s">
        <v>663</v>
      </c>
      <c r="K373" s="1" t="s">
        <v>9749</v>
      </c>
      <c r="L373" s="1"/>
      <c r="M373" s="21">
        <f t="shared" si="5"/>
        <v>1</v>
      </c>
    </row>
    <row r="374" spans="1:13" ht="20.100000000000001" customHeight="1" x14ac:dyDescent="0.15">
      <c r="A374" s="1" t="s">
        <v>10</v>
      </c>
      <c r="B374" s="1" t="s">
        <v>9717</v>
      </c>
      <c r="C374" s="1" t="s">
        <v>9750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662</v>
      </c>
      <c r="J374" s="1" t="s">
        <v>663</v>
      </c>
      <c r="K374" s="1" t="s">
        <v>9751</v>
      </c>
      <c r="L374" s="1"/>
      <c r="M374" s="21">
        <f t="shared" si="5"/>
        <v>1</v>
      </c>
    </row>
    <row r="375" spans="1:13" ht="20.100000000000001" customHeight="1" x14ac:dyDescent="0.15">
      <c r="A375" s="1" t="s">
        <v>10</v>
      </c>
      <c r="B375" s="1" t="s">
        <v>9717</v>
      </c>
      <c r="C375" s="1" t="s">
        <v>9752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662</v>
      </c>
      <c r="J375" s="1" t="s">
        <v>663</v>
      </c>
      <c r="K375" s="1" t="s">
        <v>9753</v>
      </c>
      <c r="L375" s="1"/>
      <c r="M375" s="21">
        <f t="shared" si="5"/>
        <v>1</v>
      </c>
    </row>
    <row r="376" spans="1:13" ht="20.100000000000001" customHeight="1" x14ac:dyDescent="0.15">
      <c r="A376" s="1" t="s">
        <v>10</v>
      </c>
      <c r="B376" s="1" t="s">
        <v>9717</v>
      </c>
      <c r="C376" s="1" t="s">
        <v>9754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662</v>
      </c>
      <c r="J376" s="1" t="s">
        <v>663</v>
      </c>
      <c r="K376" s="1" t="s">
        <v>9755</v>
      </c>
      <c r="L376" s="1"/>
      <c r="M376" s="21">
        <f t="shared" si="5"/>
        <v>1</v>
      </c>
    </row>
    <row r="377" spans="1:13" ht="20.100000000000001" customHeight="1" x14ac:dyDescent="0.15">
      <c r="A377" s="1" t="s">
        <v>10</v>
      </c>
      <c r="B377" s="1" t="s">
        <v>9717</v>
      </c>
      <c r="C377" s="1" t="s">
        <v>9756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662</v>
      </c>
      <c r="J377" s="1" t="s">
        <v>663</v>
      </c>
      <c r="K377" s="1" t="s">
        <v>9757</v>
      </c>
      <c r="L377" s="1"/>
      <c r="M377" s="21">
        <f t="shared" si="5"/>
        <v>1</v>
      </c>
    </row>
    <row r="378" spans="1:13" ht="20.100000000000001" customHeight="1" x14ac:dyDescent="0.15">
      <c r="A378" s="1" t="s">
        <v>10</v>
      </c>
      <c r="B378" s="1" t="s">
        <v>9717</v>
      </c>
      <c r="C378" s="1" t="s">
        <v>9758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662</v>
      </c>
      <c r="J378" s="1" t="s">
        <v>663</v>
      </c>
      <c r="K378" s="1" t="s">
        <v>9759</v>
      </c>
      <c r="L378" s="1"/>
      <c r="M378" s="21">
        <f t="shared" si="5"/>
        <v>1</v>
      </c>
    </row>
    <row r="379" spans="1:13" ht="20.100000000000001" customHeight="1" x14ac:dyDescent="0.15">
      <c r="A379" s="1" t="s">
        <v>10</v>
      </c>
      <c r="B379" s="1" t="s">
        <v>9717</v>
      </c>
      <c r="C379" s="1" t="s">
        <v>9760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662</v>
      </c>
      <c r="J379" s="1" t="s">
        <v>663</v>
      </c>
      <c r="K379" s="1" t="s">
        <v>9761</v>
      </c>
      <c r="L379" s="1"/>
      <c r="M379" s="21">
        <f t="shared" si="5"/>
        <v>1</v>
      </c>
    </row>
    <row r="380" spans="1:13" ht="20.100000000000001" customHeight="1" x14ac:dyDescent="0.15">
      <c r="A380" s="1" t="s">
        <v>10</v>
      </c>
      <c r="B380" s="1" t="s">
        <v>9717</v>
      </c>
      <c r="C380" s="1" t="s">
        <v>9762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662</v>
      </c>
      <c r="J380" s="1" t="s">
        <v>663</v>
      </c>
      <c r="K380" s="1" t="s">
        <v>9763</v>
      </c>
      <c r="L380" s="1"/>
      <c r="M380" s="21">
        <f t="shared" si="5"/>
        <v>1</v>
      </c>
    </row>
    <row r="381" spans="1:13" ht="20.100000000000001" customHeight="1" x14ac:dyDescent="0.15">
      <c r="A381" s="1" t="s">
        <v>10</v>
      </c>
      <c r="B381" s="1" t="s">
        <v>9717</v>
      </c>
      <c r="C381" s="1" t="s">
        <v>9764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662</v>
      </c>
      <c r="J381" s="1" t="s">
        <v>663</v>
      </c>
      <c r="K381" s="1" t="s">
        <v>9765</v>
      </c>
      <c r="L381" s="1"/>
      <c r="M381" s="21">
        <f t="shared" si="5"/>
        <v>1</v>
      </c>
    </row>
    <row r="382" spans="1:13" ht="20.100000000000001" customHeight="1" x14ac:dyDescent="0.15">
      <c r="A382" s="1" t="s">
        <v>10</v>
      </c>
      <c r="B382" s="1" t="s">
        <v>9717</v>
      </c>
      <c r="C382" s="1" t="s">
        <v>9766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662</v>
      </c>
      <c r="J382" s="1" t="s">
        <v>663</v>
      </c>
      <c r="K382" s="1" t="s">
        <v>9767</v>
      </c>
      <c r="L382" s="1"/>
      <c r="M382" s="21">
        <f t="shared" si="5"/>
        <v>1</v>
      </c>
    </row>
    <row r="383" spans="1:13" ht="20.100000000000001" customHeight="1" x14ac:dyDescent="0.15">
      <c r="A383" s="1" t="s">
        <v>10</v>
      </c>
      <c r="B383" s="1" t="s">
        <v>9717</v>
      </c>
      <c r="C383" s="1" t="s">
        <v>9768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662</v>
      </c>
      <c r="J383" s="1" t="s">
        <v>663</v>
      </c>
      <c r="K383" s="1" t="s">
        <v>9769</v>
      </c>
      <c r="L383" s="1"/>
      <c r="M383" s="21">
        <f t="shared" si="5"/>
        <v>1</v>
      </c>
    </row>
    <row r="384" spans="1:13" ht="20.100000000000001" customHeight="1" x14ac:dyDescent="0.15">
      <c r="A384" s="1" t="s">
        <v>10</v>
      </c>
      <c r="B384" s="1" t="s">
        <v>9717</v>
      </c>
      <c r="C384" s="1" t="s">
        <v>9770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662</v>
      </c>
      <c r="J384" s="1" t="s">
        <v>663</v>
      </c>
      <c r="K384" s="1" t="s">
        <v>9771</v>
      </c>
      <c r="L384" s="1"/>
      <c r="M384" s="21">
        <f t="shared" si="5"/>
        <v>1</v>
      </c>
    </row>
    <row r="385" spans="1:13" ht="20.100000000000001" customHeight="1" x14ac:dyDescent="0.15">
      <c r="A385" s="1" t="s">
        <v>10</v>
      </c>
      <c r="B385" s="1" t="s">
        <v>4507</v>
      </c>
      <c r="C385" s="1" t="s">
        <v>9772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53</v>
      </c>
      <c r="I385" s="1" t="s">
        <v>1141</v>
      </c>
      <c r="J385" s="1" t="s">
        <v>96</v>
      </c>
      <c r="K385" s="1" t="s">
        <v>9773</v>
      </c>
      <c r="L385" s="1"/>
      <c r="M385" s="21">
        <f t="shared" si="5"/>
        <v>1</v>
      </c>
    </row>
    <row r="386" spans="1:13" ht="20.100000000000001" customHeight="1" x14ac:dyDescent="0.15">
      <c r="A386" s="1" t="s">
        <v>10</v>
      </c>
      <c r="B386" s="1" t="s">
        <v>4507</v>
      </c>
      <c r="C386" s="1" t="s">
        <v>9774</v>
      </c>
      <c r="D386" s="1" t="s">
        <v>50</v>
      </c>
      <c r="E386" s="1" t="s">
        <v>51</v>
      </c>
      <c r="F386" s="1" t="s">
        <v>26832</v>
      </c>
      <c r="G386" s="1" t="s">
        <v>82</v>
      </c>
      <c r="H386" s="1" t="s">
        <v>212</v>
      </c>
      <c r="I386" s="1" t="s">
        <v>1136</v>
      </c>
      <c r="J386" s="1" t="s">
        <v>122</v>
      </c>
      <c r="K386" s="1" t="s">
        <v>9775</v>
      </c>
      <c r="L386" s="1"/>
      <c r="M386" s="21">
        <f t="shared" si="5"/>
        <v>0</v>
      </c>
    </row>
    <row r="387" spans="1:13" ht="20.100000000000001" customHeight="1" x14ac:dyDescent="0.15">
      <c r="A387" s="1" t="s">
        <v>10</v>
      </c>
      <c r="B387" s="1" t="s">
        <v>4507</v>
      </c>
      <c r="C387" s="1" t="s">
        <v>9776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1141</v>
      </c>
      <c r="J387" s="1" t="s">
        <v>96</v>
      </c>
      <c r="K387" s="1" t="s">
        <v>9777</v>
      </c>
      <c r="L387" s="1"/>
      <c r="M387" s="21">
        <f t="shared" si="5"/>
        <v>1</v>
      </c>
    </row>
    <row r="388" spans="1:13" ht="20.100000000000001" customHeight="1" x14ac:dyDescent="0.15">
      <c r="A388" s="1" t="s">
        <v>10</v>
      </c>
      <c r="B388" s="1" t="s">
        <v>4507</v>
      </c>
      <c r="C388" s="1" t="s">
        <v>9778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1141</v>
      </c>
      <c r="J388" s="1" t="s">
        <v>96</v>
      </c>
      <c r="K388" s="1" t="s">
        <v>9779</v>
      </c>
      <c r="L388" s="1"/>
      <c r="M388" s="21">
        <f t="shared" si="5"/>
        <v>1</v>
      </c>
    </row>
    <row r="389" spans="1:13" ht="20.100000000000001" customHeight="1" x14ac:dyDescent="0.15">
      <c r="A389" s="1" t="s">
        <v>10</v>
      </c>
      <c r="B389" s="1" t="s">
        <v>4507</v>
      </c>
      <c r="C389" s="1" t="s">
        <v>9780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1141</v>
      </c>
      <c r="J389" s="1" t="s">
        <v>96</v>
      </c>
      <c r="K389" s="1" t="s">
        <v>9781</v>
      </c>
      <c r="L389" s="1"/>
      <c r="M389" s="21">
        <f t="shared" si="5"/>
        <v>1</v>
      </c>
    </row>
    <row r="390" spans="1:13" ht="20.100000000000001" customHeight="1" x14ac:dyDescent="0.15">
      <c r="A390" s="1" t="s">
        <v>10</v>
      </c>
      <c r="B390" s="1" t="s">
        <v>4507</v>
      </c>
      <c r="C390" s="1" t="s">
        <v>9782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1141</v>
      </c>
      <c r="J390" s="1" t="s">
        <v>96</v>
      </c>
      <c r="K390" s="1" t="s">
        <v>9783</v>
      </c>
      <c r="L390" s="1"/>
      <c r="M390" s="21">
        <f t="shared" si="5"/>
        <v>1</v>
      </c>
    </row>
    <row r="391" spans="1:13" ht="20.100000000000001" customHeight="1" x14ac:dyDescent="0.15">
      <c r="A391" s="1" t="s">
        <v>10</v>
      </c>
      <c r="B391" s="1" t="s">
        <v>4507</v>
      </c>
      <c r="C391" s="1" t="s">
        <v>9784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1141</v>
      </c>
      <c r="J391" s="1" t="s">
        <v>96</v>
      </c>
      <c r="K391" s="1" t="s">
        <v>9785</v>
      </c>
      <c r="L391" s="1"/>
      <c r="M391" s="21">
        <f t="shared" si="5"/>
        <v>1</v>
      </c>
    </row>
    <row r="392" spans="1:13" ht="20.100000000000001" customHeight="1" x14ac:dyDescent="0.15">
      <c r="A392" s="1" t="s">
        <v>10</v>
      </c>
      <c r="B392" s="1" t="s">
        <v>4507</v>
      </c>
      <c r="C392" s="1" t="s">
        <v>9786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1141</v>
      </c>
      <c r="J392" s="1" t="s">
        <v>96</v>
      </c>
      <c r="K392" s="1" t="s">
        <v>9787</v>
      </c>
      <c r="L392" s="1"/>
      <c r="M392" s="21">
        <f t="shared" si="5"/>
        <v>1</v>
      </c>
    </row>
    <row r="393" spans="1:13" ht="20.100000000000001" customHeight="1" x14ac:dyDescent="0.15">
      <c r="A393" s="1" t="s">
        <v>10</v>
      </c>
      <c r="B393" s="1" t="s">
        <v>4507</v>
      </c>
      <c r="C393" s="1" t="s">
        <v>9788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83</v>
      </c>
      <c r="I393" s="1" t="s">
        <v>447</v>
      </c>
      <c r="J393" s="1" t="s">
        <v>7809</v>
      </c>
      <c r="K393" s="1" t="s">
        <v>9789</v>
      </c>
      <c r="L393" s="1"/>
      <c r="M393" s="21">
        <f t="shared" si="5"/>
        <v>0</v>
      </c>
    </row>
    <row r="394" spans="1:13" ht="20.100000000000001" customHeight="1" x14ac:dyDescent="0.15">
      <c r="A394" s="1" t="s">
        <v>10</v>
      </c>
      <c r="B394" s="1" t="s">
        <v>4507</v>
      </c>
      <c r="C394" s="1" t="s">
        <v>9790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1141</v>
      </c>
      <c r="J394" s="1" t="s">
        <v>96</v>
      </c>
      <c r="K394" s="1" t="s">
        <v>9791</v>
      </c>
      <c r="L394" s="1"/>
      <c r="M394" s="21">
        <f t="shared" si="5"/>
        <v>1</v>
      </c>
    </row>
    <row r="395" spans="1:13" ht="20.100000000000001" customHeight="1" x14ac:dyDescent="0.15">
      <c r="A395" s="1" t="s">
        <v>10</v>
      </c>
      <c r="B395" s="1" t="s">
        <v>4507</v>
      </c>
      <c r="C395" s="1" t="s">
        <v>9792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1141</v>
      </c>
      <c r="J395" s="1" t="s">
        <v>96</v>
      </c>
      <c r="K395" s="1" t="s">
        <v>9793</v>
      </c>
      <c r="L395" s="1"/>
      <c r="M395" s="21">
        <f t="shared" si="5"/>
        <v>1</v>
      </c>
    </row>
    <row r="396" spans="1:13" ht="20.100000000000001" customHeight="1" x14ac:dyDescent="0.15">
      <c r="A396" s="1" t="s">
        <v>10</v>
      </c>
      <c r="B396" s="1" t="s">
        <v>4507</v>
      </c>
      <c r="C396" s="1" t="s">
        <v>9794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1141</v>
      </c>
      <c r="J396" s="1" t="s">
        <v>96</v>
      </c>
      <c r="K396" s="1" t="s">
        <v>9795</v>
      </c>
      <c r="L396" s="1"/>
      <c r="M396" s="21">
        <f t="shared" si="5"/>
        <v>1</v>
      </c>
    </row>
    <row r="397" spans="1:13" ht="20.100000000000001" customHeight="1" x14ac:dyDescent="0.15">
      <c r="A397" s="1" t="s">
        <v>9796</v>
      </c>
      <c r="B397" s="1" t="s">
        <v>9797</v>
      </c>
      <c r="C397" s="1" t="s">
        <v>9798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1141</v>
      </c>
      <c r="J397" s="1" t="s">
        <v>96</v>
      </c>
      <c r="K397" s="1" t="s">
        <v>9799</v>
      </c>
      <c r="L397" s="1"/>
      <c r="M397" s="21">
        <f t="shared" si="5"/>
        <v>1</v>
      </c>
    </row>
    <row r="398" spans="1:13" ht="20.100000000000001" customHeight="1" x14ac:dyDescent="0.15">
      <c r="A398" s="1" t="s">
        <v>9796</v>
      </c>
      <c r="B398" s="1" t="s">
        <v>9797</v>
      </c>
      <c r="C398" s="1" t="s">
        <v>9800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1141</v>
      </c>
      <c r="J398" s="1" t="s">
        <v>96</v>
      </c>
      <c r="K398" s="1" t="s">
        <v>9801</v>
      </c>
      <c r="L398" s="1"/>
      <c r="M398" s="21">
        <f t="shared" si="5"/>
        <v>1</v>
      </c>
    </row>
    <row r="399" spans="1:13" ht="20.100000000000001" customHeight="1" x14ac:dyDescent="0.15">
      <c r="A399" s="1" t="s">
        <v>9796</v>
      </c>
      <c r="B399" s="1" t="s">
        <v>9797</v>
      </c>
      <c r="C399" s="1" t="s">
        <v>9802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1141</v>
      </c>
      <c r="J399" s="1" t="s">
        <v>96</v>
      </c>
      <c r="K399" s="1" t="s">
        <v>9803</v>
      </c>
      <c r="L399" s="1"/>
      <c r="M399" s="21">
        <f t="shared" si="5"/>
        <v>1</v>
      </c>
    </row>
    <row r="400" spans="1:13" ht="20.100000000000001" customHeight="1" x14ac:dyDescent="0.15">
      <c r="A400" s="1" t="s">
        <v>9796</v>
      </c>
      <c r="B400" s="1" t="s">
        <v>9797</v>
      </c>
      <c r="C400" s="1" t="s">
        <v>9804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1141</v>
      </c>
      <c r="J400" s="1" t="s">
        <v>96</v>
      </c>
      <c r="K400" s="1" t="s">
        <v>9805</v>
      </c>
      <c r="L400" s="1"/>
      <c r="M400" s="21">
        <f t="shared" si="5"/>
        <v>1</v>
      </c>
    </row>
    <row r="401" spans="1:13" ht="20.100000000000001" customHeight="1" x14ac:dyDescent="0.15">
      <c r="A401" s="1" t="s">
        <v>9796</v>
      </c>
      <c r="B401" s="1" t="s">
        <v>9797</v>
      </c>
      <c r="C401" s="1" t="s">
        <v>9806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1141</v>
      </c>
      <c r="J401" s="1" t="s">
        <v>96</v>
      </c>
      <c r="K401" s="1" t="s">
        <v>9807</v>
      </c>
      <c r="L401" s="1"/>
      <c r="M401" s="21">
        <f t="shared" si="5"/>
        <v>1</v>
      </c>
    </row>
    <row r="402" spans="1:13" ht="20.100000000000001" customHeight="1" x14ac:dyDescent="0.15">
      <c r="A402" s="1" t="s">
        <v>9796</v>
      </c>
      <c r="B402" s="1" t="s">
        <v>9797</v>
      </c>
      <c r="C402" s="1" t="s">
        <v>9808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1141</v>
      </c>
      <c r="J402" s="1" t="s">
        <v>96</v>
      </c>
      <c r="K402" s="1" t="s">
        <v>9809</v>
      </c>
      <c r="L402" s="1"/>
      <c r="M402" s="21">
        <f t="shared" si="5"/>
        <v>1</v>
      </c>
    </row>
    <row r="403" spans="1:13" ht="20.100000000000001" customHeight="1" x14ac:dyDescent="0.15">
      <c r="A403" s="1" t="s">
        <v>9796</v>
      </c>
      <c r="B403" s="1" t="s">
        <v>9797</v>
      </c>
      <c r="C403" s="1" t="s">
        <v>9810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1141</v>
      </c>
      <c r="J403" s="1" t="s">
        <v>96</v>
      </c>
      <c r="K403" s="1" t="s">
        <v>9811</v>
      </c>
      <c r="L403" s="1"/>
      <c r="M403" s="21">
        <f t="shared" si="5"/>
        <v>1</v>
      </c>
    </row>
    <row r="404" spans="1:13" ht="20.100000000000001" customHeight="1" x14ac:dyDescent="0.15">
      <c r="A404" s="1" t="s">
        <v>9796</v>
      </c>
      <c r="B404" s="1" t="s">
        <v>9797</v>
      </c>
      <c r="C404" s="1" t="s">
        <v>9812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1141</v>
      </c>
      <c r="J404" s="1" t="s">
        <v>96</v>
      </c>
      <c r="K404" s="1" t="s">
        <v>9813</v>
      </c>
      <c r="L404" s="1"/>
      <c r="M404" s="21">
        <f t="shared" si="5"/>
        <v>1</v>
      </c>
    </row>
    <row r="405" spans="1:13" ht="20.100000000000001" customHeight="1" x14ac:dyDescent="0.15">
      <c r="A405" s="1" t="s">
        <v>9796</v>
      </c>
      <c r="B405" s="1" t="s">
        <v>9797</v>
      </c>
      <c r="C405" s="1" t="s">
        <v>9814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53</v>
      </c>
      <c r="I405" s="1" t="s">
        <v>1141</v>
      </c>
      <c r="J405" s="1" t="s">
        <v>96</v>
      </c>
      <c r="K405" s="1" t="s">
        <v>9815</v>
      </c>
      <c r="L405" s="1"/>
      <c r="M405" s="21">
        <f t="shared" si="5"/>
        <v>1</v>
      </c>
    </row>
    <row r="406" spans="1:13" ht="20.100000000000001" customHeight="1" x14ac:dyDescent="0.15">
      <c r="A406" s="1" t="s">
        <v>9796</v>
      </c>
      <c r="B406" s="1" t="s">
        <v>9816</v>
      </c>
      <c r="C406" s="1" t="s">
        <v>9817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53</v>
      </c>
      <c r="I406" s="1" t="s">
        <v>1141</v>
      </c>
      <c r="J406" s="1" t="s">
        <v>96</v>
      </c>
      <c r="K406" s="1" t="s">
        <v>9818</v>
      </c>
      <c r="L406" s="1"/>
      <c r="M406" s="21">
        <f t="shared" si="5"/>
        <v>1</v>
      </c>
    </row>
    <row r="407" spans="1:13" ht="20.100000000000001" customHeight="1" x14ac:dyDescent="0.15">
      <c r="A407" s="1" t="s">
        <v>9796</v>
      </c>
      <c r="B407" s="1" t="s">
        <v>9816</v>
      </c>
      <c r="C407" s="1" t="s">
        <v>9819</v>
      </c>
      <c r="D407" s="1" t="s">
        <v>78</v>
      </c>
      <c r="E407" s="1" t="s">
        <v>51</v>
      </c>
      <c r="F407" s="1" t="s">
        <v>179</v>
      </c>
      <c r="G407" s="1" t="s">
        <v>82</v>
      </c>
      <c r="H407" s="1" t="s">
        <v>1151</v>
      </c>
      <c r="I407" s="1" t="s">
        <v>84</v>
      </c>
      <c r="J407" s="1" t="s">
        <v>9120</v>
      </c>
      <c r="K407" s="1" t="s">
        <v>9820</v>
      </c>
      <c r="L407" s="1"/>
      <c r="M407" s="21">
        <f t="shared" si="5"/>
        <v>0</v>
      </c>
    </row>
    <row r="408" spans="1:13" ht="20.100000000000001" customHeight="1" x14ac:dyDescent="0.15">
      <c r="A408" s="1" t="s">
        <v>9796</v>
      </c>
      <c r="B408" s="1" t="s">
        <v>9816</v>
      </c>
      <c r="C408" s="1" t="s">
        <v>9821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1141</v>
      </c>
      <c r="J408" s="1" t="s">
        <v>96</v>
      </c>
      <c r="K408" s="1" t="s">
        <v>9822</v>
      </c>
      <c r="L408" s="1"/>
      <c r="M408" s="21">
        <f t="shared" si="5"/>
        <v>1</v>
      </c>
    </row>
    <row r="409" spans="1:13" ht="20.100000000000001" customHeight="1" x14ac:dyDescent="0.15">
      <c r="A409" s="1" t="s">
        <v>9796</v>
      </c>
      <c r="B409" s="1" t="s">
        <v>9816</v>
      </c>
      <c r="C409" s="1" t="s">
        <v>9823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53</v>
      </c>
      <c r="I409" s="1" t="s">
        <v>1141</v>
      </c>
      <c r="J409" s="1" t="s">
        <v>96</v>
      </c>
      <c r="K409" s="1" t="s">
        <v>9824</v>
      </c>
      <c r="L409" s="1"/>
      <c r="M409" s="21">
        <f t="shared" si="5"/>
        <v>1</v>
      </c>
    </row>
    <row r="410" spans="1:13" ht="20.100000000000001" customHeight="1" x14ac:dyDescent="0.15">
      <c r="A410" s="1" t="s">
        <v>9796</v>
      </c>
      <c r="B410" s="1" t="s">
        <v>524</v>
      </c>
      <c r="C410" s="1" t="s">
        <v>9825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662</v>
      </c>
      <c r="J410" s="1" t="s">
        <v>663</v>
      </c>
      <c r="K410" s="1" t="s">
        <v>9826</v>
      </c>
      <c r="L410" s="1"/>
      <c r="M410" s="21">
        <f t="shared" si="5"/>
        <v>1</v>
      </c>
    </row>
    <row r="411" spans="1:13" ht="20.100000000000001" customHeight="1" x14ac:dyDescent="0.15">
      <c r="A411" s="1" t="s">
        <v>9796</v>
      </c>
      <c r="B411" s="1" t="s">
        <v>524</v>
      </c>
      <c r="C411" s="1" t="s">
        <v>9827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9828</v>
      </c>
      <c r="L411" s="1"/>
      <c r="M411" s="21">
        <f t="shared" si="5"/>
        <v>1</v>
      </c>
    </row>
    <row r="412" spans="1:13" ht="20.100000000000001" customHeight="1" x14ac:dyDescent="0.15">
      <c r="A412" s="1" t="s">
        <v>9796</v>
      </c>
      <c r="B412" s="1" t="s">
        <v>524</v>
      </c>
      <c r="C412" s="1" t="s">
        <v>9829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53</v>
      </c>
      <c r="I412" s="1" t="s">
        <v>1141</v>
      </c>
      <c r="J412" s="1" t="s">
        <v>96</v>
      </c>
      <c r="K412" s="1" t="s">
        <v>9830</v>
      </c>
      <c r="L412" s="1"/>
      <c r="M412" s="21">
        <f t="shared" si="5"/>
        <v>1</v>
      </c>
    </row>
    <row r="413" spans="1:13" ht="20.100000000000001" customHeight="1" x14ac:dyDescent="0.15">
      <c r="A413" s="1" t="s">
        <v>9796</v>
      </c>
      <c r="B413" s="1" t="s">
        <v>524</v>
      </c>
      <c r="C413" s="1" t="s">
        <v>9831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1141</v>
      </c>
      <c r="J413" s="1" t="s">
        <v>96</v>
      </c>
      <c r="K413" s="1" t="s">
        <v>9832</v>
      </c>
      <c r="L413" s="1"/>
      <c r="M413" s="21">
        <f t="shared" si="5"/>
        <v>1</v>
      </c>
    </row>
    <row r="414" spans="1:13" ht="20.100000000000001" customHeight="1" x14ac:dyDescent="0.15">
      <c r="A414" s="1" t="s">
        <v>9796</v>
      </c>
      <c r="B414" s="1" t="s">
        <v>524</v>
      </c>
      <c r="C414" s="1" t="s">
        <v>9833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53</v>
      </c>
      <c r="I414" s="1" t="s">
        <v>1141</v>
      </c>
      <c r="J414" s="1" t="s">
        <v>96</v>
      </c>
      <c r="K414" s="1" t="s">
        <v>9834</v>
      </c>
      <c r="L414" s="1"/>
      <c r="M414" s="21">
        <f t="shared" ref="M414:M423" si="6">IF(F414="○",1,0)</f>
        <v>1</v>
      </c>
    </row>
    <row r="415" spans="1:13" ht="20.100000000000001" customHeight="1" x14ac:dyDescent="0.15">
      <c r="A415" s="1" t="s">
        <v>9796</v>
      </c>
      <c r="B415" s="1" t="s">
        <v>524</v>
      </c>
      <c r="C415" s="1" t="s">
        <v>9835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53</v>
      </c>
      <c r="I415" s="1" t="s">
        <v>1141</v>
      </c>
      <c r="J415" s="1" t="s">
        <v>96</v>
      </c>
      <c r="K415" s="1" t="s">
        <v>9836</v>
      </c>
      <c r="L415" s="1"/>
      <c r="M415" s="21">
        <f t="shared" si="6"/>
        <v>1</v>
      </c>
    </row>
    <row r="416" spans="1:13" ht="20.100000000000001" customHeight="1" x14ac:dyDescent="0.15">
      <c r="A416" s="1" t="s">
        <v>9796</v>
      </c>
      <c r="B416" s="1" t="s">
        <v>524</v>
      </c>
      <c r="C416" s="1" t="s">
        <v>9837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53</v>
      </c>
      <c r="I416" s="1" t="s">
        <v>1141</v>
      </c>
      <c r="J416" s="1" t="s">
        <v>96</v>
      </c>
      <c r="K416" s="1" t="s">
        <v>9838</v>
      </c>
      <c r="L416" s="1"/>
      <c r="M416" s="21">
        <f t="shared" si="6"/>
        <v>1</v>
      </c>
    </row>
    <row r="417" spans="1:13" ht="20.100000000000001" customHeight="1" x14ac:dyDescent="0.15">
      <c r="A417" s="1" t="s">
        <v>9796</v>
      </c>
      <c r="B417" s="1" t="s">
        <v>524</v>
      </c>
      <c r="C417" s="1" t="s">
        <v>9839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53</v>
      </c>
      <c r="I417" s="1" t="s">
        <v>1141</v>
      </c>
      <c r="J417" s="1" t="s">
        <v>96</v>
      </c>
      <c r="K417" s="1" t="s">
        <v>9840</v>
      </c>
      <c r="L417" s="1"/>
      <c r="M417" s="21">
        <f t="shared" si="6"/>
        <v>1</v>
      </c>
    </row>
    <row r="418" spans="1:13" ht="20.100000000000001" customHeight="1" x14ac:dyDescent="0.15">
      <c r="A418" s="1" t="s">
        <v>9796</v>
      </c>
      <c r="B418" s="1" t="s">
        <v>524</v>
      </c>
      <c r="C418" s="1" t="s">
        <v>9841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53</v>
      </c>
      <c r="I418" s="1" t="s">
        <v>1141</v>
      </c>
      <c r="J418" s="1" t="s">
        <v>96</v>
      </c>
      <c r="K418" s="1" t="s">
        <v>9842</v>
      </c>
      <c r="L418" s="1"/>
      <c r="M418" s="21">
        <f t="shared" si="6"/>
        <v>1</v>
      </c>
    </row>
    <row r="419" spans="1:13" ht="20.100000000000001" customHeight="1" x14ac:dyDescent="0.15">
      <c r="A419" s="1" t="s">
        <v>9796</v>
      </c>
      <c r="B419" s="1" t="s">
        <v>9843</v>
      </c>
      <c r="C419" s="1" t="s">
        <v>9844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53</v>
      </c>
      <c r="I419" s="1" t="s">
        <v>1141</v>
      </c>
      <c r="J419" s="1" t="s">
        <v>96</v>
      </c>
      <c r="K419" s="1" t="s">
        <v>9845</v>
      </c>
      <c r="L419" s="1"/>
      <c r="M419" s="21">
        <f t="shared" si="6"/>
        <v>1</v>
      </c>
    </row>
    <row r="420" spans="1:13" ht="20.100000000000001" customHeight="1" x14ac:dyDescent="0.15">
      <c r="A420" s="1" t="s">
        <v>9796</v>
      </c>
      <c r="B420" s="1" t="s">
        <v>9843</v>
      </c>
      <c r="C420" s="1" t="s">
        <v>9846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83</v>
      </c>
      <c r="I420" s="1" t="s">
        <v>447</v>
      </c>
      <c r="J420" s="1" t="s">
        <v>7809</v>
      </c>
      <c r="K420" s="1" t="s">
        <v>9847</v>
      </c>
      <c r="L420" s="1"/>
      <c r="M420" s="21">
        <f t="shared" si="6"/>
        <v>0</v>
      </c>
    </row>
    <row r="421" spans="1:13" ht="39.950000000000003" customHeight="1" x14ac:dyDescent="0.15">
      <c r="A421" s="120" t="s">
        <v>27026</v>
      </c>
      <c r="B421" s="120" t="s">
        <v>27027</v>
      </c>
      <c r="C421" s="51" t="s">
        <v>27028</v>
      </c>
      <c r="D421" s="51" t="s">
        <v>50</v>
      </c>
      <c r="E421" s="51" t="s">
        <v>51</v>
      </c>
      <c r="F421" s="121" t="s">
        <v>27029</v>
      </c>
      <c r="G421" s="51" t="s">
        <v>52</v>
      </c>
      <c r="H421" s="51" t="s">
        <v>121</v>
      </c>
      <c r="I421" s="51" t="s">
        <v>26798</v>
      </c>
      <c r="J421" s="51" t="s">
        <v>26801</v>
      </c>
      <c r="K421" s="51" t="s">
        <v>26528</v>
      </c>
      <c r="L421" s="121" t="s">
        <v>26982</v>
      </c>
      <c r="M421" s="21">
        <f t="shared" si="6"/>
        <v>0</v>
      </c>
    </row>
    <row r="422" spans="1:13" ht="39.950000000000003" customHeight="1" x14ac:dyDescent="0.15">
      <c r="A422" s="120" t="s">
        <v>27026</v>
      </c>
      <c r="B422" s="120" t="s">
        <v>27027</v>
      </c>
      <c r="C422" s="51" t="s">
        <v>27030</v>
      </c>
      <c r="D422" s="51" t="s">
        <v>78</v>
      </c>
      <c r="E422" s="51" t="s">
        <v>51</v>
      </c>
      <c r="F422" s="121" t="s">
        <v>51</v>
      </c>
      <c r="G422" s="51" t="s">
        <v>52</v>
      </c>
      <c r="H422" s="51" t="s">
        <v>121</v>
      </c>
      <c r="I422" s="51" t="s">
        <v>1230</v>
      </c>
      <c r="J422" s="51" t="s">
        <v>26801</v>
      </c>
      <c r="K422" s="51" t="s">
        <v>26536</v>
      </c>
      <c r="L422" s="121" t="s">
        <v>26982</v>
      </c>
      <c r="M422" s="21">
        <f t="shared" si="6"/>
        <v>1</v>
      </c>
    </row>
    <row r="423" spans="1:13" ht="39.950000000000003" customHeight="1" x14ac:dyDescent="0.15">
      <c r="A423" s="120" t="s">
        <v>27026</v>
      </c>
      <c r="B423" s="120" t="s">
        <v>27027</v>
      </c>
      <c r="C423" s="51" t="s">
        <v>27031</v>
      </c>
      <c r="D423" s="51" t="s">
        <v>849</v>
      </c>
      <c r="E423" s="51" t="s">
        <v>51</v>
      </c>
      <c r="F423" s="121" t="s">
        <v>26832</v>
      </c>
      <c r="G423" s="51" t="s">
        <v>82</v>
      </c>
      <c r="H423" s="51" t="s">
        <v>83</v>
      </c>
      <c r="I423" s="51" t="s">
        <v>84</v>
      </c>
      <c r="J423" s="51" t="s">
        <v>6142</v>
      </c>
      <c r="K423" s="51" t="s">
        <v>26544</v>
      </c>
      <c r="L423" s="121" t="s">
        <v>26982</v>
      </c>
      <c r="M423" s="21">
        <f t="shared" si="6"/>
        <v>0</v>
      </c>
    </row>
  </sheetData>
  <autoFilter ref="A7:L423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74"/>
  <sheetViews>
    <sheetView topLeftCell="A1163" workbookViewId="0">
      <selection activeCell="D1171" sqref="D1171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12245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SUBTOTAL(3,E8:E1174)</f>
        <v>1167</v>
      </c>
      <c r="F6" s="24">
        <f>SUBTOTAL(9,M8:M1174)</f>
        <v>991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9849</v>
      </c>
      <c r="B8" s="1" t="s">
        <v>9850</v>
      </c>
      <c r="C8" s="1" t="s">
        <v>9851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84</v>
      </c>
      <c r="J8" s="1" t="s">
        <v>122</v>
      </c>
      <c r="K8" s="1" t="s">
        <v>9852</v>
      </c>
      <c r="L8" s="1"/>
      <c r="M8" s="21">
        <f>IF(F8="○",1,0)</f>
        <v>1</v>
      </c>
    </row>
    <row r="9" spans="1:14" ht="20.100000000000001" customHeight="1" x14ac:dyDescent="0.15">
      <c r="A9" s="1" t="s">
        <v>9849</v>
      </c>
      <c r="B9" s="1" t="s">
        <v>9850</v>
      </c>
      <c r="C9" s="1" t="s">
        <v>9853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84</v>
      </c>
      <c r="J9" s="1" t="s">
        <v>122</v>
      </c>
      <c r="K9" s="1" t="s">
        <v>9854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9849</v>
      </c>
      <c r="B10" s="1" t="s">
        <v>9850</v>
      </c>
      <c r="C10" s="1" t="s">
        <v>9855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2234</v>
      </c>
      <c r="I10" s="1" t="s">
        <v>84</v>
      </c>
      <c r="J10" s="1" t="s">
        <v>182</v>
      </c>
      <c r="K10" s="1" t="s">
        <v>9856</v>
      </c>
      <c r="L10" s="1"/>
      <c r="M10" s="21">
        <f t="shared" si="0"/>
        <v>0</v>
      </c>
    </row>
    <row r="11" spans="1:14" ht="20.100000000000001" customHeight="1" x14ac:dyDescent="0.15">
      <c r="A11" s="1" t="s">
        <v>9849</v>
      </c>
      <c r="B11" s="1" t="s">
        <v>9850</v>
      </c>
      <c r="C11" s="1" t="s">
        <v>9857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2234</v>
      </c>
      <c r="I11" s="1" t="s">
        <v>84</v>
      </c>
      <c r="J11" s="1" t="s">
        <v>182</v>
      </c>
      <c r="K11" s="1" t="s">
        <v>9858</v>
      </c>
      <c r="L11" s="1"/>
      <c r="M11" s="21">
        <f t="shared" si="0"/>
        <v>0</v>
      </c>
    </row>
    <row r="12" spans="1:14" ht="20.100000000000001" customHeight="1" x14ac:dyDescent="0.15">
      <c r="A12" s="1" t="s">
        <v>9849</v>
      </c>
      <c r="B12" s="1" t="s">
        <v>9850</v>
      </c>
      <c r="C12" s="1" t="s">
        <v>9859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9860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9849</v>
      </c>
      <c r="B13" s="1" t="s">
        <v>9850</v>
      </c>
      <c r="C13" s="1" t="s">
        <v>9861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9862</v>
      </c>
      <c r="L13" s="1"/>
      <c r="M13" s="21">
        <f t="shared" si="0"/>
        <v>1</v>
      </c>
    </row>
    <row r="14" spans="1:14" ht="20.100000000000001" customHeight="1" x14ac:dyDescent="0.15">
      <c r="A14" s="1" t="s">
        <v>9849</v>
      </c>
      <c r="B14" s="1" t="s">
        <v>9850</v>
      </c>
      <c r="C14" s="1" t="s">
        <v>9863</v>
      </c>
      <c r="D14" s="1" t="s">
        <v>50</v>
      </c>
      <c r="E14" s="1" t="s">
        <v>51</v>
      </c>
      <c r="F14" s="1" t="s">
        <v>81</v>
      </c>
      <c r="G14" s="1" t="s">
        <v>82</v>
      </c>
      <c r="H14" s="1" t="s">
        <v>2234</v>
      </c>
      <c r="I14" s="1" t="s">
        <v>84</v>
      </c>
      <c r="J14" s="1" t="s">
        <v>182</v>
      </c>
      <c r="K14" s="1" t="s">
        <v>9864</v>
      </c>
      <c r="L14" s="1"/>
      <c r="M14" s="21">
        <f t="shared" si="0"/>
        <v>0</v>
      </c>
    </row>
    <row r="15" spans="1:14" ht="20.100000000000001" customHeight="1" x14ac:dyDescent="0.15">
      <c r="A15" s="1" t="s">
        <v>9849</v>
      </c>
      <c r="B15" s="1" t="s">
        <v>9850</v>
      </c>
      <c r="C15" s="1" t="s">
        <v>9865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9866</v>
      </c>
      <c r="L15" s="1"/>
      <c r="M15" s="21">
        <f t="shared" si="0"/>
        <v>1</v>
      </c>
    </row>
    <row r="16" spans="1:14" ht="20.100000000000001" customHeight="1" x14ac:dyDescent="0.15">
      <c r="A16" s="1" t="s">
        <v>9849</v>
      </c>
      <c r="B16" s="1" t="s">
        <v>9850</v>
      </c>
      <c r="C16" s="1" t="s">
        <v>9867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9868</v>
      </c>
      <c r="L16" s="1"/>
      <c r="M16" s="21">
        <f t="shared" si="0"/>
        <v>1</v>
      </c>
    </row>
    <row r="17" spans="1:13" ht="20.100000000000001" customHeight="1" x14ac:dyDescent="0.15">
      <c r="A17" s="1" t="s">
        <v>9849</v>
      </c>
      <c r="B17" s="1" t="s">
        <v>9850</v>
      </c>
      <c r="C17" s="1" t="s">
        <v>9869</v>
      </c>
      <c r="D17" s="1" t="s">
        <v>50</v>
      </c>
      <c r="E17" s="1" t="s">
        <v>51</v>
      </c>
      <c r="F17" s="1" t="s">
        <v>81</v>
      </c>
      <c r="G17" s="1" t="s">
        <v>82</v>
      </c>
      <c r="H17" s="1" t="s">
        <v>2234</v>
      </c>
      <c r="I17" s="1" t="s">
        <v>84</v>
      </c>
      <c r="J17" s="1" t="s">
        <v>182</v>
      </c>
      <c r="K17" s="1" t="s">
        <v>9870</v>
      </c>
      <c r="L17" s="1"/>
      <c r="M17" s="21">
        <f t="shared" si="0"/>
        <v>0</v>
      </c>
    </row>
    <row r="18" spans="1:13" ht="20.100000000000001" customHeight="1" x14ac:dyDescent="0.15">
      <c r="A18" s="1" t="s">
        <v>9849</v>
      </c>
      <c r="B18" s="1" t="s">
        <v>9850</v>
      </c>
      <c r="C18" s="1" t="s">
        <v>9871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9872</v>
      </c>
      <c r="L18" s="1"/>
      <c r="M18" s="21">
        <f t="shared" si="0"/>
        <v>1</v>
      </c>
    </row>
    <row r="19" spans="1:13" ht="20.100000000000001" customHeight="1" x14ac:dyDescent="0.15">
      <c r="A19" s="1" t="s">
        <v>9849</v>
      </c>
      <c r="B19" s="1" t="s">
        <v>9850</v>
      </c>
      <c r="C19" s="1" t="s">
        <v>9873</v>
      </c>
      <c r="D19" s="1" t="s">
        <v>50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84</v>
      </c>
      <c r="J19" s="1" t="s">
        <v>122</v>
      </c>
      <c r="K19" s="1" t="s">
        <v>9874</v>
      </c>
      <c r="L19" s="1"/>
      <c r="M19" s="21">
        <f t="shared" si="0"/>
        <v>1</v>
      </c>
    </row>
    <row r="20" spans="1:13" ht="20.100000000000001" customHeight="1" x14ac:dyDescent="0.15">
      <c r="A20" s="1" t="s">
        <v>9849</v>
      </c>
      <c r="B20" s="1" t="s">
        <v>9850</v>
      </c>
      <c r="C20" s="1" t="s">
        <v>9875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9876</v>
      </c>
      <c r="L20" s="1"/>
      <c r="M20" s="21">
        <f t="shared" si="0"/>
        <v>1</v>
      </c>
    </row>
    <row r="21" spans="1:13" ht="20.100000000000001" customHeight="1" x14ac:dyDescent="0.15">
      <c r="A21" s="1" t="s">
        <v>9849</v>
      </c>
      <c r="B21" s="1" t="s">
        <v>9850</v>
      </c>
      <c r="C21" s="1" t="s">
        <v>9877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9878</v>
      </c>
      <c r="L21" s="1"/>
      <c r="M21" s="21">
        <f t="shared" si="0"/>
        <v>1</v>
      </c>
    </row>
    <row r="22" spans="1:13" ht="20.100000000000001" customHeight="1" x14ac:dyDescent="0.15">
      <c r="A22" s="1" t="s">
        <v>9849</v>
      </c>
      <c r="B22" s="1" t="s">
        <v>9850</v>
      </c>
      <c r="C22" s="1" t="s">
        <v>9879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9880</v>
      </c>
      <c r="L22" s="1"/>
      <c r="M22" s="21">
        <f t="shared" si="0"/>
        <v>1</v>
      </c>
    </row>
    <row r="23" spans="1:13" ht="20.100000000000001" customHeight="1" x14ac:dyDescent="0.15">
      <c r="A23" s="1" t="s">
        <v>9849</v>
      </c>
      <c r="B23" s="1" t="s">
        <v>9850</v>
      </c>
      <c r="C23" s="1" t="s">
        <v>9881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9882</v>
      </c>
      <c r="L23" s="1"/>
      <c r="M23" s="21">
        <f t="shared" si="0"/>
        <v>1</v>
      </c>
    </row>
    <row r="24" spans="1:13" ht="20.100000000000001" customHeight="1" x14ac:dyDescent="0.15">
      <c r="A24" s="1" t="s">
        <v>9849</v>
      </c>
      <c r="B24" s="1" t="s">
        <v>9850</v>
      </c>
      <c r="C24" s="1" t="s">
        <v>9883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9884</v>
      </c>
      <c r="L24" s="1"/>
      <c r="M24" s="21">
        <f t="shared" si="0"/>
        <v>1</v>
      </c>
    </row>
    <row r="25" spans="1:13" ht="20.100000000000001" customHeight="1" x14ac:dyDescent="0.15">
      <c r="A25" s="1" t="s">
        <v>9849</v>
      </c>
      <c r="B25" s="1" t="s">
        <v>9850</v>
      </c>
      <c r="C25" s="1" t="s">
        <v>9885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9886</v>
      </c>
      <c r="L25" s="1"/>
      <c r="M25" s="21">
        <f t="shared" si="0"/>
        <v>1</v>
      </c>
    </row>
    <row r="26" spans="1:13" ht="20.100000000000001" customHeight="1" x14ac:dyDescent="0.15">
      <c r="A26" s="1" t="s">
        <v>9849</v>
      </c>
      <c r="B26" s="1" t="s">
        <v>9850</v>
      </c>
      <c r="C26" s="1" t="s">
        <v>9887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9888</v>
      </c>
      <c r="L26" s="1"/>
      <c r="M26" s="21">
        <f t="shared" si="0"/>
        <v>1</v>
      </c>
    </row>
    <row r="27" spans="1:13" ht="20.100000000000001" customHeight="1" x14ac:dyDescent="0.15">
      <c r="A27" s="1" t="s">
        <v>9849</v>
      </c>
      <c r="B27" s="1" t="s">
        <v>9850</v>
      </c>
      <c r="C27" s="1" t="s">
        <v>9889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9890</v>
      </c>
      <c r="L27" s="1"/>
      <c r="M27" s="21">
        <f t="shared" si="0"/>
        <v>1</v>
      </c>
    </row>
    <row r="28" spans="1:13" ht="20.100000000000001" customHeight="1" x14ac:dyDescent="0.15">
      <c r="A28" s="1" t="s">
        <v>9849</v>
      </c>
      <c r="B28" s="1" t="s">
        <v>9850</v>
      </c>
      <c r="C28" s="1" t="s">
        <v>9891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9892</v>
      </c>
      <c r="L28" s="1"/>
      <c r="M28" s="21">
        <f t="shared" si="0"/>
        <v>1</v>
      </c>
    </row>
    <row r="29" spans="1:13" ht="20.100000000000001" customHeight="1" x14ac:dyDescent="0.15">
      <c r="A29" s="1" t="s">
        <v>9849</v>
      </c>
      <c r="B29" s="1" t="s">
        <v>9850</v>
      </c>
      <c r="C29" s="1" t="s">
        <v>9893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9894</v>
      </c>
      <c r="L29" s="1"/>
      <c r="M29" s="21">
        <f t="shared" si="0"/>
        <v>1</v>
      </c>
    </row>
    <row r="30" spans="1:13" ht="20.100000000000001" customHeight="1" x14ac:dyDescent="0.15">
      <c r="A30" s="1" t="s">
        <v>9849</v>
      </c>
      <c r="B30" s="1" t="s">
        <v>9850</v>
      </c>
      <c r="C30" s="1" t="s">
        <v>9895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84</v>
      </c>
      <c r="J30" s="1" t="s">
        <v>122</v>
      </c>
      <c r="K30" s="1" t="s">
        <v>9896</v>
      </c>
      <c r="L30" s="1"/>
      <c r="M30" s="21">
        <f t="shared" si="0"/>
        <v>1</v>
      </c>
    </row>
    <row r="31" spans="1:13" ht="20.100000000000001" customHeight="1" x14ac:dyDescent="0.15">
      <c r="A31" s="1" t="s">
        <v>9849</v>
      </c>
      <c r="B31" s="1" t="s">
        <v>9850</v>
      </c>
      <c r="C31" s="1" t="s">
        <v>9897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9898</v>
      </c>
      <c r="L31" s="1"/>
      <c r="M31" s="21">
        <f t="shared" si="0"/>
        <v>1</v>
      </c>
    </row>
    <row r="32" spans="1:13" ht="20.100000000000001" customHeight="1" x14ac:dyDescent="0.15">
      <c r="A32" s="1" t="s">
        <v>9849</v>
      </c>
      <c r="B32" s="1" t="s">
        <v>9850</v>
      </c>
      <c r="C32" s="1" t="s">
        <v>9899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2234</v>
      </c>
      <c r="I32" s="1" t="s">
        <v>84</v>
      </c>
      <c r="J32" s="1" t="s">
        <v>182</v>
      </c>
      <c r="K32" s="1" t="s">
        <v>9900</v>
      </c>
      <c r="L32" s="1"/>
      <c r="M32" s="21">
        <f t="shared" si="0"/>
        <v>0</v>
      </c>
    </row>
    <row r="33" spans="1:13" ht="20.100000000000001" customHeight="1" x14ac:dyDescent="0.15">
      <c r="A33" s="1" t="s">
        <v>9849</v>
      </c>
      <c r="B33" s="1" t="s">
        <v>9850</v>
      </c>
      <c r="C33" s="1" t="s">
        <v>9901</v>
      </c>
      <c r="D33" s="1" t="s">
        <v>78</v>
      </c>
      <c r="E33" s="1" t="s">
        <v>51</v>
      </c>
      <c r="F33" s="1" t="s">
        <v>81</v>
      </c>
      <c r="G33" s="1" t="s">
        <v>82</v>
      </c>
      <c r="H33" s="1" t="s">
        <v>2234</v>
      </c>
      <c r="I33" s="1" t="s">
        <v>84</v>
      </c>
      <c r="J33" s="1" t="s">
        <v>182</v>
      </c>
      <c r="K33" s="1" t="s">
        <v>9902</v>
      </c>
      <c r="L33" s="1"/>
      <c r="M33" s="21">
        <f t="shared" si="0"/>
        <v>0</v>
      </c>
    </row>
    <row r="34" spans="1:13" ht="20.100000000000001" customHeight="1" x14ac:dyDescent="0.15">
      <c r="A34" s="1" t="s">
        <v>9849</v>
      </c>
      <c r="B34" s="1" t="s">
        <v>9850</v>
      </c>
      <c r="C34" s="1" t="s">
        <v>9903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9904</v>
      </c>
      <c r="L34" s="1"/>
      <c r="M34" s="21">
        <f t="shared" si="0"/>
        <v>1</v>
      </c>
    </row>
    <row r="35" spans="1:13" ht="20.100000000000001" customHeight="1" x14ac:dyDescent="0.15">
      <c r="A35" s="1" t="s">
        <v>9849</v>
      </c>
      <c r="B35" s="1" t="s">
        <v>9850</v>
      </c>
      <c r="C35" s="1" t="s">
        <v>9905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9906</v>
      </c>
      <c r="L35" s="1"/>
      <c r="M35" s="21">
        <f t="shared" si="0"/>
        <v>1</v>
      </c>
    </row>
    <row r="36" spans="1:13" ht="20.100000000000001" customHeight="1" x14ac:dyDescent="0.15">
      <c r="A36" s="1" t="s">
        <v>9849</v>
      </c>
      <c r="B36" s="1" t="s">
        <v>9850</v>
      </c>
      <c r="C36" s="1" t="s">
        <v>9907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9908</v>
      </c>
      <c r="L36" s="1"/>
      <c r="M36" s="21">
        <f t="shared" si="0"/>
        <v>1</v>
      </c>
    </row>
    <row r="37" spans="1:13" ht="20.100000000000001" customHeight="1" x14ac:dyDescent="0.15">
      <c r="A37" s="1" t="s">
        <v>9849</v>
      </c>
      <c r="B37" s="1" t="s">
        <v>9850</v>
      </c>
      <c r="C37" s="1" t="s">
        <v>9909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9910</v>
      </c>
      <c r="L37" s="1"/>
      <c r="M37" s="21">
        <f t="shared" si="0"/>
        <v>1</v>
      </c>
    </row>
    <row r="38" spans="1:13" ht="20.100000000000001" customHeight="1" x14ac:dyDescent="0.15">
      <c r="A38" s="1" t="s">
        <v>9849</v>
      </c>
      <c r="B38" s="1" t="s">
        <v>9850</v>
      </c>
      <c r="C38" s="1" t="s">
        <v>9911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9912</v>
      </c>
      <c r="L38" s="1"/>
      <c r="M38" s="21">
        <f t="shared" si="0"/>
        <v>1</v>
      </c>
    </row>
    <row r="39" spans="1:13" ht="20.100000000000001" customHeight="1" x14ac:dyDescent="0.15">
      <c r="A39" s="1" t="s">
        <v>9849</v>
      </c>
      <c r="B39" s="1" t="s">
        <v>9850</v>
      </c>
      <c r="C39" s="1" t="s">
        <v>9913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9914</v>
      </c>
      <c r="L39" s="1"/>
      <c r="M39" s="21">
        <f t="shared" si="0"/>
        <v>1</v>
      </c>
    </row>
    <row r="40" spans="1:13" ht="20.100000000000001" customHeight="1" x14ac:dyDescent="0.15">
      <c r="A40" s="1" t="s">
        <v>9849</v>
      </c>
      <c r="B40" s="1" t="s">
        <v>9850</v>
      </c>
      <c r="C40" s="1" t="s">
        <v>9915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9916</v>
      </c>
      <c r="L40" s="1"/>
      <c r="M40" s="21">
        <f t="shared" si="0"/>
        <v>1</v>
      </c>
    </row>
    <row r="41" spans="1:13" ht="20.100000000000001" customHeight="1" x14ac:dyDescent="0.15">
      <c r="A41" s="1" t="s">
        <v>9849</v>
      </c>
      <c r="B41" s="1" t="s">
        <v>9850</v>
      </c>
      <c r="C41" s="1" t="s">
        <v>9917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9918</v>
      </c>
      <c r="L41" s="1"/>
      <c r="M41" s="21">
        <f t="shared" si="0"/>
        <v>1</v>
      </c>
    </row>
    <row r="42" spans="1:13" ht="20.100000000000001" customHeight="1" x14ac:dyDescent="0.15">
      <c r="A42" s="1" t="s">
        <v>9849</v>
      </c>
      <c r="B42" s="1" t="s">
        <v>9850</v>
      </c>
      <c r="C42" s="1" t="s">
        <v>9919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9920</v>
      </c>
      <c r="L42" s="1"/>
      <c r="M42" s="21">
        <f t="shared" si="0"/>
        <v>1</v>
      </c>
    </row>
    <row r="43" spans="1:13" ht="20.100000000000001" customHeight="1" x14ac:dyDescent="0.15">
      <c r="A43" s="1" t="s">
        <v>9849</v>
      </c>
      <c r="B43" s="1" t="s">
        <v>9850</v>
      </c>
      <c r="C43" s="1" t="s">
        <v>9921</v>
      </c>
      <c r="D43" s="1" t="s">
        <v>78</v>
      </c>
      <c r="E43" s="1" t="s">
        <v>51</v>
      </c>
      <c r="F43" s="1" t="s">
        <v>81</v>
      </c>
      <c r="G43" s="1" t="s">
        <v>82</v>
      </c>
      <c r="H43" s="1" t="s">
        <v>2234</v>
      </c>
      <c r="I43" s="1" t="s">
        <v>84</v>
      </c>
      <c r="J43" s="1" t="s">
        <v>182</v>
      </c>
      <c r="K43" s="1" t="s">
        <v>9922</v>
      </c>
      <c r="L43" s="1"/>
      <c r="M43" s="21">
        <f t="shared" si="0"/>
        <v>0</v>
      </c>
    </row>
    <row r="44" spans="1:13" ht="20.100000000000001" customHeight="1" x14ac:dyDescent="0.15">
      <c r="A44" s="1" t="s">
        <v>9849</v>
      </c>
      <c r="B44" s="1" t="s">
        <v>9850</v>
      </c>
      <c r="C44" s="1" t="s">
        <v>9923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9924</v>
      </c>
      <c r="L44" s="1"/>
      <c r="M44" s="21">
        <f t="shared" si="0"/>
        <v>1</v>
      </c>
    </row>
    <row r="45" spans="1:13" ht="20.100000000000001" customHeight="1" x14ac:dyDescent="0.15">
      <c r="A45" s="1" t="s">
        <v>9849</v>
      </c>
      <c r="B45" s="1" t="s">
        <v>9850</v>
      </c>
      <c r="C45" s="1" t="s">
        <v>9925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9926</v>
      </c>
      <c r="L45" s="1"/>
      <c r="M45" s="21">
        <f t="shared" si="0"/>
        <v>1</v>
      </c>
    </row>
    <row r="46" spans="1:13" ht="20.100000000000001" customHeight="1" x14ac:dyDescent="0.15">
      <c r="A46" s="1" t="s">
        <v>9849</v>
      </c>
      <c r="B46" s="1" t="s">
        <v>9850</v>
      </c>
      <c r="C46" s="1" t="s">
        <v>9927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9928</v>
      </c>
      <c r="L46" s="1"/>
      <c r="M46" s="21">
        <f t="shared" si="0"/>
        <v>1</v>
      </c>
    </row>
    <row r="47" spans="1:13" ht="20.100000000000001" customHeight="1" x14ac:dyDescent="0.15">
      <c r="A47" s="1" t="s">
        <v>9849</v>
      </c>
      <c r="B47" s="1" t="s">
        <v>9850</v>
      </c>
      <c r="C47" s="1" t="s">
        <v>9929</v>
      </c>
      <c r="D47" s="1" t="s">
        <v>78</v>
      </c>
      <c r="E47" s="1" t="s">
        <v>51</v>
      </c>
      <c r="F47" s="1" t="s">
        <v>81</v>
      </c>
      <c r="G47" s="1" t="s">
        <v>82</v>
      </c>
      <c r="H47" s="1" t="s">
        <v>2234</v>
      </c>
      <c r="I47" s="1" t="s">
        <v>84</v>
      </c>
      <c r="J47" s="1" t="s">
        <v>182</v>
      </c>
      <c r="K47" s="1" t="s">
        <v>9930</v>
      </c>
      <c r="L47" s="1"/>
      <c r="M47" s="21">
        <f t="shared" si="0"/>
        <v>0</v>
      </c>
    </row>
    <row r="48" spans="1:13" ht="20.100000000000001" customHeight="1" x14ac:dyDescent="0.15">
      <c r="A48" s="1" t="s">
        <v>9849</v>
      </c>
      <c r="B48" s="1" t="s">
        <v>9850</v>
      </c>
      <c r="C48" s="1" t="s">
        <v>9931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9932</v>
      </c>
      <c r="L48" s="1"/>
      <c r="M48" s="21">
        <f t="shared" si="0"/>
        <v>1</v>
      </c>
    </row>
    <row r="49" spans="1:13" ht="20.100000000000001" customHeight="1" x14ac:dyDescent="0.15">
      <c r="A49" s="1" t="s">
        <v>9849</v>
      </c>
      <c r="B49" s="1" t="s">
        <v>9850</v>
      </c>
      <c r="C49" s="1" t="s">
        <v>9933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9934</v>
      </c>
      <c r="L49" s="1"/>
      <c r="M49" s="21">
        <f t="shared" si="0"/>
        <v>1</v>
      </c>
    </row>
    <row r="50" spans="1:13" ht="20.100000000000001" customHeight="1" x14ac:dyDescent="0.15">
      <c r="A50" s="1" t="s">
        <v>9849</v>
      </c>
      <c r="B50" s="1" t="s">
        <v>9850</v>
      </c>
      <c r="C50" s="1" t="s">
        <v>9935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9936</v>
      </c>
      <c r="L50" s="1"/>
      <c r="M50" s="21">
        <f t="shared" si="0"/>
        <v>1</v>
      </c>
    </row>
    <row r="51" spans="1:13" ht="20.100000000000001" customHeight="1" x14ac:dyDescent="0.15">
      <c r="A51" s="1" t="s">
        <v>9849</v>
      </c>
      <c r="B51" s="1" t="s">
        <v>9937</v>
      </c>
      <c r="C51" s="1" t="s">
        <v>9938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9939</v>
      </c>
      <c r="L51" s="1"/>
      <c r="M51" s="21">
        <f t="shared" si="0"/>
        <v>1</v>
      </c>
    </row>
    <row r="52" spans="1:13" ht="20.100000000000001" customHeight="1" x14ac:dyDescent="0.15">
      <c r="A52" s="1" t="s">
        <v>9849</v>
      </c>
      <c r="B52" s="1" t="s">
        <v>9937</v>
      </c>
      <c r="C52" s="1" t="s">
        <v>9940</v>
      </c>
      <c r="D52" s="1" t="s">
        <v>50</v>
      </c>
      <c r="E52" s="1" t="s">
        <v>51</v>
      </c>
      <c r="F52" s="1" t="s">
        <v>81</v>
      </c>
      <c r="G52" s="1" t="s">
        <v>82</v>
      </c>
      <c r="H52" s="1" t="s">
        <v>2234</v>
      </c>
      <c r="I52" s="1" t="s">
        <v>84</v>
      </c>
      <c r="J52" s="1" t="s">
        <v>182</v>
      </c>
      <c r="K52" s="1" t="s">
        <v>9941</v>
      </c>
      <c r="L52" s="1"/>
      <c r="M52" s="21">
        <f t="shared" si="0"/>
        <v>0</v>
      </c>
    </row>
    <row r="53" spans="1:13" ht="20.100000000000001" customHeight="1" x14ac:dyDescent="0.15">
      <c r="A53" s="1" t="s">
        <v>9849</v>
      </c>
      <c r="B53" s="1" t="s">
        <v>9937</v>
      </c>
      <c r="C53" s="1" t="s">
        <v>9942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9943</v>
      </c>
      <c r="L53" s="1"/>
      <c r="M53" s="21">
        <f t="shared" si="0"/>
        <v>1</v>
      </c>
    </row>
    <row r="54" spans="1:13" ht="20.100000000000001" customHeight="1" x14ac:dyDescent="0.15">
      <c r="A54" s="1" t="s">
        <v>9849</v>
      </c>
      <c r="B54" s="1" t="s">
        <v>9937</v>
      </c>
      <c r="C54" s="1" t="s">
        <v>9944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9945</v>
      </c>
      <c r="L54" s="1"/>
      <c r="M54" s="21">
        <f t="shared" si="0"/>
        <v>1</v>
      </c>
    </row>
    <row r="55" spans="1:13" ht="20.100000000000001" customHeight="1" x14ac:dyDescent="0.15">
      <c r="A55" s="1" t="s">
        <v>9849</v>
      </c>
      <c r="B55" s="1" t="s">
        <v>9937</v>
      </c>
      <c r="C55" s="1" t="s">
        <v>9946</v>
      </c>
      <c r="D55" s="1" t="s">
        <v>50</v>
      </c>
      <c r="E55" s="1" t="s">
        <v>51</v>
      </c>
      <c r="F55" s="1" t="s">
        <v>81</v>
      </c>
      <c r="G55" s="1" t="s">
        <v>82</v>
      </c>
      <c r="H55" s="1" t="s">
        <v>2234</v>
      </c>
      <c r="I55" s="1" t="s">
        <v>84</v>
      </c>
      <c r="J55" s="1" t="s">
        <v>182</v>
      </c>
      <c r="K55" s="1" t="s">
        <v>9947</v>
      </c>
      <c r="L55" s="1"/>
      <c r="M55" s="21">
        <f t="shared" si="0"/>
        <v>0</v>
      </c>
    </row>
    <row r="56" spans="1:13" ht="20.100000000000001" customHeight="1" x14ac:dyDescent="0.15">
      <c r="A56" s="1" t="s">
        <v>9849</v>
      </c>
      <c r="B56" s="1" t="s">
        <v>9937</v>
      </c>
      <c r="C56" s="1" t="s">
        <v>9948</v>
      </c>
      <c r="D56" s="1" t="s">
        <v>50</v>
      </c>
      <c r="E56" s="1" t="s">
        <v>51</v>
      </c>
      <c r="F56" s="1" t="s">
        <v>81</v>
      </c>
      <c r="G56" s="1" t="s">
        <v>82</v>
      </c>
      <c r="H56" s="1" t="s">
        <v>2234</v>
      </c>
      <c r="I56" s="1" t="s">
        <v>84</v>
      </c>
      <c r="J56" s="1" t="s">
        <v>182</v>
      </c>
      <c r="K56" s="1" t="s">
        <v>9949</v>
      </c>
      <c r="L56" s="1"/>
      <c r="M56" s="21">
        <f t="shared" si="0"/>
        <v>0</v>
      </c>
    </row>
    <row r="57" spans="1:13" ht="20.100000000000001" customHeight="1" x14ac:dyDescent="0.15">
      <c r="A57" s="1" t="s">
        <v>9849</v>
      </c>
      <c r="B57" s="1" t="s">
        <v>9937</v>
      </c>
      <c r="C57" s="1" t="s">
        <v>9950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9951</v>
      </c>
      <c r="L57" s="1"/>
      <c r="M57" s="21">
        <f t="shared" si="0"/>
        <v>1</v>
      </c>
    </row>
    <row r="58" spans="1:13" ht="20.100000000000001" customHeight="1" x14ac:dyDescent="0.15">
      <c r="A58" s="1" t="s">
        <v>9849</v>
      </c>
      <c r="B58" s="1" t="s">
        <v>9937</v>
      </c>
      <c r="C58" s="1" t="s">
        <v>9952</v>
      </c>
      <c r="D58" s="1" t="s">
        <v>50</v>
      </c>
      <c r="E58" s="1" t="s">
        <v>51</v>
      </c>
      <c r="F58" s="1" t="s">
        <v>81</v>
      </c>
      <c r="G58" s="1" t="s">
        <v>82</v>
      </c>
      <c r="H58" s="1" t="s">
        <v>2234</v>
      </c>
      <c r="I58" s="1" t="s">
        <v>84</v>
      </c>
      <c r="J58" s="1" t="s">
        <v>182</v>
      </c>
      <c r="K58" s="1" t="s">
        <v>9953</v>
      </c>
      <c r="L58" s="1"/>
      <c r="M58" s="21">
        <f t="shared" si="0"/>
        <v>0</v>
      </c>
    </row>
    <row r="59" spans="1:13" ht="20.100000000000001" customHeight="1" x14ac:dyDescent="0.15">
      <c r="A59" s="1" t="s">
        <v>9849</v>
      </c>
      <c r="B59" s="1" t="s">
        <v>9937</v>
      </c>
      <c r="C59" s="1" t="s">
        <v>9954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9955</v>
      </c>
      <c r="L59" s="1"/>
      <c r="M59" s="21">
        <f t="shared" si="0"/>
        <v>1</v>
      </c>
    </row>
    <row r="60" spans="1:13" ht="20.100000000000001" customHeight="1" x14ac:dyDescent="0.15">
      <c r="A60" s="1" t="s">
        <v>9849</v>
      </c>
      <c r="B60" s="1" t="s">
        <v>9937</v>
      </c>
      <c r="C60" s="1" t="s">
        <v>9956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9957</v>
      </c>
      <c r="L60" s="1"/>
      <c r="M60" s="21">
        <f t="shared" si="0"/>
        <v>1</v>
      </c>
    </row>
    <row r="61" spans="1:13" ht="20.100000000000001" customHeight="1" x14ac:dyDescent="0.15">
      <c r="A61" s="1" t="s">
        <v>9849</v>
      </c>
      <c r="B61" s="1" t="s">
        <v>9937</v>
      </c>
      <c r="C61" s="1" t="s">
        <v>9958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9959</v>
      </c>
      <c r="L61" s="1"/>
      <c r="M61" s="21">
        <f t="shared" si="0"/>
        <v>1</v>
      </c>
    </row>
    <row r="62" spans="1:13" ht="20.100000000000001" customHeight="1" x14ac:dyDescent="0.15">
      <c r="A62" s="1" t="s">
        <v>9849</v>
      </c>
      <c r="B62" s="1" t="s">
        <v>9937</v>
      </c>
      <c r="C62" s="1" t="s">
        <v>9960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9961</v>
      </c>
      <c r="L62" s="1"/>
      <c r="M62" s="21">
        <f t="shared" si="0"/>
        <v>1</v>
      </c>
    </row>
    <row r="63" spans="1:13" ht="20.100000000000001" customHeight="1" x14ac:dyDescent="0.15">
      <c r="A63" s="1" t="s">
        <v>9849</v>
      </c>
      <c r="B63" s="1" t="s">
        <v>9937</v>
      </c>
      <c r="C63" s="1" t="s">
        <v>9962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9963</v>
      </c>
      <c r="L63" s="1"/>
      <c r="M63" s="21">
        <f t="shared" si="0"/>
        <v>1</v>
      </c>
    </row>
    <row r="64" spans="1:13" ht="20.100000000000001" customHeight="1" x14ac:dyDescent="0.15">
      <c r="A64" s="1" t="s">
        <v>9849</v>
      </c>
      <c r="B64" s="1" t="s">
        <v>9937</v>
      </c>
      <c r="C64" s="1" t="s">
        <v>9964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9965</v>
      </c>
      <c r="L64" s="1"/>
      <c r="M64" s="21">
        <f t="shared" si="0"/>
        <v>1</v>
      </c>
    </row>
    <row r="65" spans="1:13" ht="20.100000000000001" customHeight="1" x14ac:dyDescent="0.15">
      <c r="A65" s="1" t="s">
        <v>9849</v>
      </c>
      <c r="B65" s="1" t="s">
        <v>9937</v>
      </c>
      <c r="C65" s="1" t="s">
        <v>9966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9967</v>
      </c>
      <c r="L65" s="1"/>
      <c r="M65" s="21">
        <f t="shared" si="0"/>
        <v>1</v>
      </c>
    </row>
    <row r="66" spans="1:13" ht="20.100000000000001" customHeight="1" x14ac:dyDescent="0.15">
      <c r="A66" s="1" t="s">
        <v>9849</v>
      </c>
      <c r="B66" s="1" t="s">
        <v>9937</v>
      </c>
      <c r="C66" s="1" t="s">
        <v>9968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9969</v>
      </c>
      <c r="L66" s="1"/>
      <c r="M66" s="21">
        <f t="shared" si="0"/>
        <v>1</v>
      </c>
    </row>
    <row r="67" spans="1:13" ht="20.100000000000001" customHeight="1" x14ac:dyDescent="0.15">
      <c r="A67" s="1" t="s">
        <v>9849</v>
      </c>
      <c r="B67" s="1" t="s">
        <v>9937</v>
      </c>
      <c r="C67" s="1" t="s">
        <v>9970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9971</v>
      </c>
      <c r="L67" s="1"/>
      <c r="M67" s="21">
        <f t="shared" si="0"/>
        <v>1</v>
      </c>
    </row>
    <row r="68" spans="1:13" ht="20.100000000000001" customHeight="1" x14ac:dyDescent="0.15">
      <c r="A68" s="1" t="s">
        <v>9849</v>
      </c>
      <c r="B68" s="1" t="s">
        <v>9937</v>
      </c>
      <c r="C68" s="1" t="s">
        <v>9972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9973</v>
      </c>
      <c r="L68" s="1"/>
      <c r="M68" s="21">
        <f t="shared" si="0"/>
        <v>1</v>
      </c>
    </row>
    <row r="69" spans="1:13" ht="20.100000000000001" customHeight="1" x14ac:dyDescent="0.15">
      <c r="A69" s="1" t="s">
        <v>9849</v>
      </c>
      <c r="B69" s="1" t="s">
        <v>9937</v>
      </c>
      <c r="C69" s="1" t="s">
        <v>9974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9975</v>
      </c>
      <c r="L69" s="1"/>
      <c r="M69" s="21">
        <f t="shared" si="0"/>
        <v>1</v>
      </c>
    </row>
    <row r="70" spans="1:13" ht="20.100000000000001" customHeight="1" x14ac:dyDescent="0.15">
      <c r="A70" s="1" t="s">
        <v>9849</v>
      </c>
      <c r="B70" s="1" t="s">
        <v>9937</v>
      </c>
      <c r="C70" s="1" t="s">
        <v>9976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9977</v>
      </c>
      <c r="L70" s="1"/>
      <c r="M70" s="21">
        <f t="shared" si="0"/>
        <v>1</v>
      </c>
    </row>
    <row r="71" spans="1:13" ht="20.100000000000001" customHeight="1" x14ac:dyDescent="0.15">
      <c r="A71" s="1" t="s">
        <v>9849</v>
      </c>
      <c r="B71" s="1" t="s">
        <v>9937</v>
      </c>
      <c r="C71" s="1" t="s">
        <v>9978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9979</v>
      </c>
      <c r="L71" s="1"/>
      <c r="M71" s="21">
        <f t="shared" si="0"/>
        <v>1</v>
      </c>
    </row>
    <row r="72" spans="1:13" ht="20.100000000000001" customHeight="1" x14ac:dyDescent="0.15">
      <c r="A72" s="1" t="s">
        <v>9849</v>
      </c>
      <c r="B72" s="1" t="s">
        <v>9937</v>
      </c>
      <c r="C72" s="1" t="s">
        <v>9980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9981</v>
      </c>
      <c r="L72" s="1"/>
      <c r="M72" s="21">
        <f t="shared" si="0"/>
        <v>1</v>
      </c>
    </row>
    <row r="73" spans="1:13" ht="20.100000000000001" customHeight="1" x14ac:dyDescent="0.15">
      <c r="A73" s="1" t="s">
        <v>9849</v>
      </c>
      <c r="B73" s="1" t="s">
        <v>9937</v>
      </c>
      <c r="C73" s="1" t="s">
        <v>9982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9983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9849</v>
      </c>
      <c r="B74" s="1" t="s">
        <v>9937</v>
      </c>
      <c r="C74" s="1" t="s">
        <v>9984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9985</v>
      </c>
      <c r="L74" s="1"/>
      <c r="M74" s="21">
        <f t="shared" si="1"/>
        <v>1</v>
      </c>
    </row>
    <row r="75" spans="1:13" ht="20.100000000000001" customHeight="1" x14ac:dyDescent="0.15">
      <c r="A75" s="1" t="s">
        <v>9849</v>
      </c>
      <c r="B75" s="1" t="s">
        <v>9937</v>
      </c>
      <c r="C75" s="1" t="s">
        <v>9986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9987</v>
      </c>
      <c r="L75" s="1"/>
      <c r="M75" s="21">
        <f t="shared" si="1"/>
        <v>1</v>
      </c>
    </row>
    <row r="76" spans="1:13" ht="20.100000000000001" customHeight="1" x14ac:dyDescent="0.15">
      <c r="A76" s="1" t="s">
        <v>9849</v>
      </c>
      <c r="B76" s="1" t="s">
        <v>9937</v>
      </c>
      <c r="C76" s="1" t="s">
        <v>9988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9989</v>
      </c>
      <c r="L76" s="1"/>
      <c r="M76" s="21">
        <f t="shared" si="1"/>
        <v>1</v>
      </c>
    </row>
    <row r="77" spans="1:13" ht="20.100000000000001" customHeight="1" x14ac:dyDescent="0.15">
      <c r="A77" s="1" t="s">
        <v>9849</v>
      </c>
      <c r="B77" s="1" t="s">
        <v>9937</v>
      </c>
      <c r="C77" s="1" t="s">
        <v>9990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9991</v>
      </c>
      <c r="L77" s="1"/>
      <c r="M77" s="21">
        <f t="shared" si="1"/>
        <v>1</v>
      </c>
    </row>
    <row r="78" spans="1:13" ht="20.100000000000001" customHeight="1" x14ac:dyDescent="0.15">
      <c r="A78" s="1" t="s">
        <v>9849</v>
      </c>
      <c r="B78" s="1" t="s">
        <v>9937</v>
      </c>
      <c r="C78" s="1" t="s">
        <v>9992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9993</v>
      </c>
      <c r="L78" s="1"/>
      <c r="M78" s="21">
        <f t="shared" si="1"/>
        <v>1</v>
      </c>
    </row>
    <row r="79" spans="1:13" ht="20.100000000000001" customHeight="1" x14ac:dyDescent="0.15">
      <c r="A79" s="1" t="s">
        <v>9849</v>
      </c>
      <c r="B79" s="1" t="s">
        <v>9937</v>
      </c>
      <c r="C79" s="1" t="s">
        <v>9994</v>
      </c>
      <c r="D79" s="1" t="s">
        <v>78</v>
      </c>
      <c r="E79" s="1" t="s">
        <v>51</v>
      </c>
      <c r="F79" s="1" t="s">
        <v>81</v>
      </c>
      <c r="G79" s="1" t="s">
        <v>82</v>
      </c>
      <c r="H79" s="1" t="s">
        <v>2234</v>
      </c>
      <c r="I79" s="1" t="s">
        <v>84</v>
      </c>
      <c r="J79" s="1" t="s">
        <v>182</v>
      </c>
      <c r="K79" s="1" t="s">
        <v>9995</v>
      </c>
      <c r="L79" s="1"/>
      <c r="M79" s="21">
        <f t="shared" si="1"/>
        <v>0</v>
      </c>
    </row>
    <row r="80" spans="1:13" ht="20.100000000000001" customHeight="1" x14ac:dyDescent="0.15">
      <c r="A80" s="1" t="s">
        <v>9849</v>
      </c>
      <c r="B80" s="1" t="s">
        <v>9937</v>
      </c>
      <c r="C80" s="1" t="s">
        <v>9996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9997</v>
      </c>
      <c r="L80" s="1"/>
      <c r="M80" s="21">
        <f t="shared" si="1"/>
        <v>1</v>
      </c>
    </row>
    <row r="81" spans="1:13" ht="20.100000000000001" customHeight="1" x14ac:dyDescent="0.15">
      <c r="A81" s="1" t="s">
        <v>9849</v>
      </c>
      <c r="B81" s="1" t="s">
        <v>9937</v>
      </c>
      <c r="C81" s="1" t="s">
        <v>9998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9999</v>
      </c>
      <c r="L81" s="1"/>
      <c r="M81" s="21">
        <f t="shared" si="1"/>
        <v>1</v>
      </c>
    </row>
    <row r="82" spans="1:13" ht="20.100000000000001" customHeight="1" x14ac:dyDescent="0.15">
      <c r="A82" s="1" t="s">
        <v>9849</v>
      </c>
      <c r="B82" s="1" t="s">
        <v>9937</v>
      </c>
      <c r="C82" s="1" t="s">
        <v>10000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10001</v>
      </c>
      <c r="L82" s="1"/>
      <c r="M82" s="21">
        <f t="shared" si="1"/>
        <v>1</v>
      </c>
    </row>
    <row r="83" spans="1:13" ht="20.100000000000001" customHeight="1" x14ac:dyDescent="0.15">
      <c r="A83" s="1" t="s">
        <v>9849</v>
      </c>
      <c r="B83" s="1" t="s">
        <v>9937</v>
      </c>
      <c r="C83" s="1" t="s">
        <v>10002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10003</v>
      </c>
      <c r="L83" s="1"/>
      <c r="M83" s="21">
        <f t="shared" si="1"/>
        <v>1</v>
      </c>
    </row>
    <row r="84" spans="1:13" ht="20.100000000000001" customHeight="1" x14ac:dyDescent="0.15">
      <c r="A84" s="1" t="s">
        <v>9849</v>
      </c>
      <c r="B84" s="1" t="s">
        <v>9937</v>
      </c>
      <c r="C84" s="1" t="s">
        <v>10004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10005</v>
      </c>
      <c r="L84" s="1"/>
      <c r="M84" s="21">
        <f t="shared" si="1"/>
        <v>1</v>
      </c>
    </row>
    <row r="85" spans="1:13" ht="20.100000000000001" customHeight="1" x14ac:dyDescent="0.15">
      <c r="A85" s="1" t="s">
        <v>9849</v>
      </c>
      <c r="B85" s="1" t="s">
        <v>9937</v>
      </c>
      <c r="C85" s="1" t="s">
        <v>10006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10007</v>
      </c>
      <c r="L85" s="1"/>
      <c r="M85" s="21">
        <f t="shared" si="1"/>
        <v>1</v>
      </c>
    </row>
    <row r="86" spans="1:13" ht="20.100000000000001" customHeight="1" x14ac:dyDescent="0.15">
      <c r="A86" s="1" t="s">
        <v>9849</v>
      </c>
      <c r="B86" s="1" t="s">
        <v>9937</v>
      </c>
      <c r="C86" s="1" t="s">
        <v>10008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10009</v>
      </c>
      <c r="L86" s="1"/>
      <c r="M86" s="21">
        <f t="shared" si="1"/>
        <v>1</v>
      </c>
    </row>
    <row r="87" spans="1:13" ht="20.100000000000001" customHeight="1" x14ac:dyDescent="0.15">
      <c r="A87" s="1" t="s">
        <v>9849</v>
      </c>
      <c r="B87" s="1" t="s">
        <v>9937</v>
      </c>
      <c r="C87" s="1" t="s">
        <v>10010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10011</v>
      </c>
      <c r="L87" s="1"/>
      <c r="M87" s="21">
        <f t="shared" si="1"/>
        <v>1</v>
      </c>
    </row>
    <row r="88" spans="1:13" ht="20.100000000000001" customHeight="1" x14ac:dyDescent="0.15">
      <c r="A88" s="1" t="s">
        <v>9849</v>
      </c>
      <c r="B88" s="1" t="s">
        <v>9937</v>
      </c>
      <c r="C88" s="1" t="s">
        <v>10012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10013</v>
      </c>
      <c r="L88" s="1"/>
      <c r="M88" s="21">
        <f t="shared" si="1"/>
        <v>1</v>
      </c>
    </row>
    <row r="89" spans="1:13" ht="20.100000000000001" customHeight="1" x14ac:dyDescent="0.15">
      <c r="A89" s="1" t="s">
        <v>9849</v>
      </c>
      <c r="B89" s="1" t="s">
        <v>9937</v>
      </c>
      <c r="C89" s="1" t="s">
        <v>10014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10015</v>
      </c>
      <c r="L89" s="1"/>
      <c r="M89" s="21">
        <f t="shared" si="1"/>
        <v>1</v>
      </c>
    </row>
    <row r="90" spans="1:13" ht="20.100000000000001" customHeight="1" x14ac:dyDescent="0.15">
      <c r="A90" s="1" t="s">
        <v>9849</v>
      </c>
      <c r="B90" s="1" t="s">
        <v>9937</v>
      </c>
      <c r="C90" s="1" t="s">
        <v>10016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2234</v>
      </c>
      <c r="I90" s="1" t="s">
        <v>84</v>
      </c>
      <c r="J90" s="1" t="s">
        <v>182</v>
      </c>
      <c r="K90" s="1" t="s">
        <v>10017</v>
      </c>
      <c r="L90" s="1"/>
      <c r="M90" s="21">
        <f t="shared" si="1"/>
        <v>0</v>
      </c>
    </row>
    <row r="91" spans="1:13" ht="20.100000000000001" customHeight="1" x14ac:dyDescent="0.15">
      <c r="A91" s="1" t="s">
        <v>9849</v>
      </c>
      <c r="B91" s="1" t="s">
        <v>9937</v>
      </c>
      <c r="C91" s="1" t="s">
        <v>10018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10019</v>
      </c>
      <c r="L91" s="1"/>
      <c r="M91" s="21">
        <f t="shared" si="1"/>
        <v>1</v>
      </c>
    </row>
    <row r="92" spans="1:13" ht="20.100000000000001" customHeight="1" x14ac:dyDescent="0.15">
      <c r="A92" s="1" t="s">
        <v>9849</v>
      </c>
      <c r="B92" s="1" t="s">
        <v>9937</v>
      </c>
      <c r="C92" s="1" t="s">
        <v>10020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10021</v>
      </c>
      <c r="L92" s="1"/>
      <c r="M92" s="21">
        <f t="shared" si="1"/>
        <v>1</v>
      </c>
    </row>
    <row r="93" spans="1:13" ht="20.100000000000001" customHeight="1" x14ac:dyDescent="0.15">
      <c r="A93" s="1" t="s">
        <v>9849</v>
      </c>
      <c r="B93" s="1" t="s">
        <v>9937</v>
      </c>
      <c r="C93" s="1" t="s">
        <v>10022</v>
      </c>
      <c r="D93" s="1" t="s">
        <v>849</v>
      </c>
      <c r="E93" s="1" t="s">
        <v>51</v>
      </c>
      <c r="F93" s="1" t="s">
        <v>26832</v>
      </c>
      <c r="G93" s="1" t="s">
        <v>82</v>
      </c>
      <c r="H93" s="1" t="s">
        <v>83</v>
      </c>
      <c r="I93" s="1" t="s">
        <v>84</v>
      </c>
      <c r="J93" s="1" t="s">
        <v>9120</v>
      </c>
      <c r="K93" s="1" t="s">
        <v>10023</v>
      </c>
      <c r="L93" s="1"/>
      <c r="M93" s="21">
        <f t="shared" si="1"/>
        <v>0</v>
      </c>
    </row>
    <row r="94" spans="1:13" ht="20.100000000000001" customHeight="1" x14ac:dyDescent="0.15">
      <c r="A94" s="1" t="s">
        <v>9849</v>
      </c>
      <c r="B94" s="1" t="s">
        <v>9937</v>
      </c>
      <c r="C94" s="1" t="s">
        <v>10024</v>
      </c>
      <c r="D94" s="1" t="s">
        <v>849</v>
      </c>
      <c r="E94" s="1" t="s">
        <v>51</v>
      </c>
      <c r="F94" s="1" t="s">
        <v>26832</v>
      </c>
      <c r="G94" s="1" t="s">
        <v>82</v>
      </c>
      <c r="H94" s="1" t="s">
        <v>83</v>
      </c>
      <c r="I94" s="1" t="s">
        <v>84</v>
      </c>
      <c r="J94" s="1" t="s">
        <v>9120</v>
      </c>
      <c r="K94" s="1" t="s">
        <v>10025</v>
      </c>
      <c r="L94" s="1"/>
      <c r="M94" s="21">
        <f t="shared" si="1"/>
        <v>0</v>
      </c>
    </row>
    <row r="95" spans="1:13" ht="20.100000000000001" customHeight="1" x14ac:dyDescent="0.15">
      <c r="A95" s="1" t="s">
        <v>10026</v>
      </c>
      <c r="B95" s="1" t="s">
        <v>10027</v>
      </c>
      <c r="C95" s="1" t="s">
        <v>10028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84</v>
      </c>
      <c r="J95" s="1" t="s">
        <v>130</v>
      </c>
      <c r="K95" s="1" t="s">
        <v>10029</v>
      </c>
      <c r="L95" s="1"/>
      <c r="M95" s="21">
        <f t="shared" si="1"/>
        <v>1</v>
      </c>
    </row>
    <row r="96" spans="1:13" ht="20.100000000000001" customHeight="1" x14ac:dyDescent="0.15">
      <c r="A96" s="1" t="s">
        <v>10026</v>
      </c>
      <c r="B96" s="1" t="s">
        <v>10030</v>
      </c>
      <c r="C96" s="1" t="s">
        <v>10031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84</v>
      </c>
      <c r="J96" s="1" t="s">
        <v>130</v>
      </c>
      <c r="K96" s="1" t="s">
        <v>10032</v>
      </c>
      <c r="L96" s="1"/>
      <c r="M96" s="21">
        <f t="shared" si="1"/>
        <v>1</v>
      </c>
    </row>
    <row r="97" spans="1:13" ht="20.100000000000001" customHeight="1" x14ac:dyDescent="0.15">
      <c r="A97" s="1" t="s">
        <v>10026</v>
      </c>
      <c r="B97" s="1" t="s">
        <v>10030</v>
      </c>
      <c r="C97" s="1" t="s">
        <v>10033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84</v>
      </c>
      <c r="J97" s="1" t="s">
        <v>130</v>
      </c>
      <c r="K97" s="1" t="s">
        <v>10034</v>
      </c>
      <c r="L97" s="1"/>
      <c r="M97" s="21">
        <f t="shared" si="1"/>
        <v>1</v>
      </c>
    </row>
    <row r="98" spans="1:13" ht="20.100000000000001" customHeight="1" x14ac:dyDescent="0.15">
      <c r="A98" s="1" t="s">
        <v>10026</v>
      </c>
      <c r="B98" s="1" t="s">
        <v>10030</v>
      </c>
      <c r="C98" s="1" t="s">
        <v>10035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84</v>
      </c>
      <c r="J98" s="1" t="s">
        <v>130</v>
      </c>
      <c r="K98" s="1" t="s">
        <v>10036</v>
      </c>
      <c r="L98" s="1"/>
      <c r="M98" s="21">
        <f t="shared" si="1"/>
        <v>1</v>
      </c>
    </row>
    <row r="99" spans="1:13" ht="20.100000000000001" customHeight="1" x14ac:dyDescent="0.15">
      <c r="A99" s="1" t="s">
        <v>10026</v>
      </c>
      <c r="B99" s="1" t="s">
        <v>10030</v>
      </c>
      <c r="C99" s="1" t="s">
        <v>10037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84</v>
      </c>
      <c r="J99" s="1" t="s">
        <v>130</v>
      </c>
      <c r="K99" s="1" t="s">
        <v>10038</v>
      </c>
      <c r="L99" s="1"/>
      <c r="M99" s="21">
        <f t="shared" si="1"/>
        <v>1</v>
      </c>
    </row>
    <row r="100" spans="1:13" ht="20.100000000000001" customHeight="1" x14ac:dyDescent="0.15">
      <c r="A100" s="1" t="s">
        <v>10026</v>
      </c>
      <c r="B100" s="1" t="s">
        <v>10030</v>
      </c>
      <c r="C100" s="1" t="s">
        <v>10039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84</v>
      </c>
      <c r="J100" s="1" t="s">
        <v>130</v>
      </c>
      <c r="K100" s="1" t="s">
        <v>10040</v>
      </c>
      <c r="L100" s="1"/>
      <c r="M100" s="21">
        <f t="shared" si="1"/>
        <v>1</v>
      </c>
    </row>
    <row r="101" spans="1:13" ht="20.100000000000001" customHeight="1" x14ac:dyDescent="0.15">
      <c r="A101" s="1" t="s">
        <v>10026</v>
      </c>
      <c r="B101" s="1" t="s">
        <v>10030</v>
      </c>
      <c r="C101" s="1" t="s">
        <v>10041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84</v>
      </c>
      <c r="J101" s="1" t="s">
        <v>130</v>
      </c>
      <c r="K101" s="1" t="s">
        <v>10042</v>
      </c>
      <c r="L101" s="1"/>
      <c r="M101" s="21">
        <f t="shared" si="1"/>
        <v>1</v>
      </c>
    </row>
    <row r="102" spans="1:13" ht="20.100000000000001" customHeight="1" x14ac:dyDescent="0.15">
      <c r="A102" s="1" t="s">
        <v>10026</v>
      </c>
      <c r="B102" s="1" t="s">
        <v>10030</v>
      </c>
      <c r="C102" s="1" t="s">
        <v>10043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84</v>
      </c>
      <c r="J102" s="1" t="s">
        <v>130</v>
      </c>
      <c r="K102" s="1" t="s">
        <v>10044</v>
      </c>
      <c r="L102" s="1"/>
      <c r="M102" s="21">
        <f t="shared" si="1"/>
        <v>1</v>
      </c>
    </row>
    <row r="103" spans="1:13" ht="20.100000000000001" customHeight="1" x14ac:dyDescent="0.15">
      <c r="A103" s="1" t="s">
        <v>10026</v>
      </c>
      <c r="B103" s="1" t="s">
        <v>10030</v>
      </c>
      <c r="C103" s="1" t="s">
        <v>10045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84</v>
      </c>
      <c r="J103" s="1" t="s">
        <v>130</v>
      </c>
      <c r="K103" s="1" t="s">
        <v>10046</v>
      </c>
      <c r="L103" s="1"/>
      <c r="M103" s="21">
        <f t="shared" si="1"/>
        <v>1</v>
      </c>
    </row>
    <row r="104" spans="1:13" ht="20.100000000000001" customHeight="1" x14ac:dyDescent="0.15">
      <c r="A104" s="1" t="s">
        <v>10026</v>
      </c>
      <c r="B104" s="1" t="s">
        <v>10030</v>
      </c>
      <c r="C104" s="1" t="s">
        <v>10047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84</v>
      </c>
      <c r="J104" s="1" t="s">
        <v>130</v>
      </c>
      <c r="K104" s="1" t="s">
        <v>10048</v>
      </c>
      <c r="L104" s="1"/>
      <c r="M104" s="21">
        <f t="shared" si="1"/>
        <v>1</v>
      </c>
    </row>
    <row r="105" spans="1:13" ht="20.100000000000001" customHeight="1" x14ac:dyDescent="0.15">
      <c r="A105" s="1" t="s">
        <v>10026</v>
      </c>
      <c r="B105" s="1" t="s">
        <v>10030</v>
      </c>
      <c r="C105" s="1" t="s">
        <v>10049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84</v>
      </c>
      <c r="J105" s="1" t="s">
        <v>130</v>
      </c>
      <c r="K105" s="1" t="s">
        <v>10050</v>
      </c>
      <c r="L105" s="1"/>
      <c r="M105" s="21">
        <f t="shared" si="1"/>
        <v>1</v>
      </c>
    </row>
    <row r="106" spans="1:13" ht="20.100000000000001" customHeight="1" x14ac:dyDescent="0.15">
      <c r="A106" s="1" t="s">
        <v>10026</v>
      </c>
      <c r="B106" s="1" t="s">
        <v>10030</v>
      </c>
      <c r="C106" s="1" t="s">
        <v>10051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84</v>
      </c>
      <c r="J106" s="1" t="s">
        <v>130</v>
      </c>
      <c r="K106" s="1" t="s">
        <v>10052</v>
      </c>
      <c r="L106" s="1"/>
      <c r="M106" s="21">
        <f t="shared" si="1"/>
        <v>1</v>
      </c>
    </row>
    <row r="107" spans="1:13" ht="20.100000000000001" customHeight="1" x14ac:dyDescent="0.15">
      <c r="A107" s="1" t="s">
        <v>10026</v>
      </c>
      <c r="B107" s="1" t="s">
        <v>10030</v>
      </c>
      <c r="C107" s="1" t="s">
        <v>10053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84</v>
      </c>
      <c r="J107" s="1" t="s">
        <v>130</v>
      </c>
      <c r="K107" s="1" t="s">
        <v>10054</v>
      </c>
      <c r="L107" s="1"/>
      <c r="M107" s="21">
        <f t="shared" si="1"/>
        <v>1</v>
      </c>
    </row>
    <row r="108" spans="1:13" ht="20.100000000000001" customHeight="1" x14ac:dyDescent="0.15">
      <c r="A108" s="1" t="s">
        <v>10026</v>
      </c>
      <c r="B108" s="1" t="s">
        <v>10030</v>
      </c>
      <c r="C108" s="1" t="s">
        <v>10055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84</v>
      </c>
      <c r="J108" s="1" t="s">
        <v>130</v>
      </c>
      <c r="K108" s="1" t="s">
        <v>10056</v>
      </c>
      <c r="L108" s="1"/>
      <c r="M108" s="21">
        <f t="shared" si="1"/>
        <v>1</v>
      </c>
    </row>
    <row r="109" spans="1:13" ht="20.100000000000001" customHeight="1" x14ac:dyDescent="0.15">
      <c r="A109" s="1" t="s">
        <v>10026</v>
      </c>
      <c r="B109" s="1" t="s">
        <v>10030</v>
      </c>
      <c r="C109" s="1" t="s">
        <v>10057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84</v>
      </c>
      <c r="J109" s="1" t="s">
        <v>130</v>
      </c>
      <c r="K109" s="1" t="s">
        <v>10058</v>
      </c>
      <c r="L109" s="1"/>
      <c r="M109" s="21">
        <f t="shared" si="1"/>
        <v>1</v>
      </c>
    </row>
    <row r="110" spans="1:13" ht="20.100000000000001" customHeight="1" x14ac:dyDescent="0.15">
      <c r="A110" s="1" t="s">
        <v>10026</v>
      </c>
      <c r="B110" s="1" t="s">
        <v>10030</v>
      </c>
      <c r="C110" s="1" t="s">
        <v>10059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84</v>
      </c>
      <c r="J110" s="1" t="s">
        <v>130</v>
      </c>
      <c r="K110" s="1" t="s">
        <v>10060</v>
      </c>
      <c r="L110" s="1"/>
      <c r="M110" s="21">
        <f t="shared" si="1"/>
        <v>1</v>
      </c>
    </row>
    <row r="111" spans="1:13" ht="20.100000000000001" customHeight="1" x14ac:dyDescent="0.15">
      <c r="A111" s="1" t="s">
        <v>10026</v>
      </c>
      <c r="B111" s="1" t="s">
        <v>10030</v>
      </c>
      <c r="C111" s="1" t="s">
        <v>10061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84</v>
      </c>
      <c r="J111" s="1" t="s">
        <v>130</v>
      </c>
      <c r="K111" s="1" t="s">
        <v>10062</v>
      </c>
      <c r="L111" s="1"/>
      <c r="M111" s="21">
        <f t="shared" si="1"/>
        <v>1</v>
      </c>
    </row>
    <row r="112" spans="1:13" ht="20.100000000000001" customHeight="1" x14ac:dyDescent="0.15">
      <c r="A112" s="1" t="s">
        <v>10026</v>
      </c>
      <c r="B112" s="1" t="s">
        <v>10030</v>
      </c>
      <c r="C112" s="1" t="s">
        <v>10063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84</v>
      </c>
      <c r="J112" s="1" t="s">
        <v>130</v>
      </c>
      <c r="K112" s="1" t="s">
        <v>10064</v>
      </c>
      <c r="L112" s="1"/>
      <c r="M112" s="21">
        <f t="shared" si="1"/>
        <v>1</v>
      </c>
    </row>
    <row r="113" spans="1:13" ht="20.100000000000001" customHeight="1" x14ac:dyDescent="0.15">
      <c r="A113" s="1" t="s">
        <v>10026</v>
      </c>
      <c r="B113" s="1" t="s">
        <v>10030</v>
      </c>
      <c r="C113" s="1" t="s">
        <v>10065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84</v>
      </c>
      <c r="J113" s="1" t="s">
        <v>130</v>
      </c>
      <c r="K113" s="1" t="s">
        <v>10066</v>
      </c>
      <c r="L113" s="1"/>
      <c r="M113" s="21">
        <f t="shared" si="1"/>
        <v>1</v>
      </c>
    </row>
    <row r="114" spans="1:13" ht="20.100000000000001" customHeight="1" x14ac:dyDescent="0.15">
      <c r="A114" s="1" t="s">
        <v>10026</v>
      </c>
      <c r="B114" s="1" t="s">
        <v>10030</v>
      </c>
      <c r="C114" s="1" t="s">
        <v>10067</v>
      </c>
      <c r="D114" s="1" t="s">
        <v>50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84</v>
      </c>
      <c r="J114" s="1" t="s">
        <v>130</v>
      </c>
      <c r="K114" s="1" t="s">
        <v>10068</v>
      </c>
      <c r="L114" s="1"/>
      <c r="M114" s="21">
        <f t="shared" si="1"/>
        <v>1</v>
      </c>
    </row>
    <row r="115" spans="1:13" ht="20.100000000000001" customHeight="1" x14ac:dyDescent="0.15">
      <c r="A115" s="1" t="s">
        <v>10026</v>
      </c>
      <c r="B115" s="1" t="s">
        <v>10030</v>
      </c>
      <c r="C115" s="1" t="s">
        <v>10069</v>
      </c>
      <c r="D115" s="1" t="s">
        <v>50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84</v>
      </c>
      <c r="J115" s="1" t="s">
        <v>130</v>
      </c>
      <c r="K115" s="1" t="s">
        <v>10070</v>
      </c>
      <c r="L115" s="1"/>
      <c r="M115" s="21">
        <f t="shared" si="1"/>
        <v>1</v>
      </c>
    </row>
    <row r="116" spans="1:13" ht="20.100000000000001" customHeight="1" x14ac:dyDescent="0.15">
      <c r="A116" s="1" t="s">
        <v>10026</v>
      </c>
      <c r="B116" s="1" t="s">
        <v>10030</v>
      </c>
      <c r="C116" s="1" t="s">
        <v>10071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84</v>
      </c>
      <c r="J116" s="1" t="s">
        <v>130</v>
      </c>
      <c r="K116" s="1" t="s">
        <v>10072</v>
      </c>
      <c r="L116" s="1"/>
      <c r="M116" s="21">
        <f t="shared" si="1"/>
        <v>1</v>
      </c>
    </row>
    <row r="117" spans="1:13" ht="20.100000000000001" customHeight="1" x14ac:dyDescent="0.15">
      <c r="A117" s="1" t="s">
        <v>10026</v>
      </c>
      <c r="B117" s="1" t="s">
        <v>10030</v>
      </c>
      <c r="C117" s="1" t="s">
        <v>10073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84</v>
      </c>
      <c r="J117" s="1" t="s">
        <v>130</v>
      </c>
      <c r="K117" s="1" t="s">
        <v>10074</v>
      </c>
      <c r="L117" s="1"/>
      <c r="M117" s="21">
        <f t="shared" si="1"/>
        <v>1</v>
      </c>
    </row>
    <row r="118" spans="1:13" ht="20.100000000000001" customHeight="1" x14ac:dyDescent="0.15">
      <c r="A118" s="1" t="s">
        <v>10026</v>
      </c>
      <c r="B118" s="1" t="s">
        <v>10030</v>
      </c>
      <c r="C118" s="1" t="s">
        <v>10075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84</v>
      </c>
      <c r="J118" s="1" t="s">
        <v>130</v>
      </c>
      <c r="K118" s="1" t="s">
        <v>10076</v>
      </c>
      <c r="L118" s="1"/>
      <c r="M118" s="21">
        <f t="shared" si="1"/>
        <v>1</v>
      </c>
    </row>
    <row r="119" spans="1:13" ht="20.100000000000001" customHeight="1" x14ac:dyDescent="0.15">
      <c r="A119" s="1" t="s">
        <v>10026</v>
      </c>
      <c r="B119" s="1" t="s">
        <v>10030</v>
      </c>
      <c r="C119" s="1" t="s">
        <v>10077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84</v>
      </c>
      <c r="J119" s="1" t="s">
        <v>130</v>
      </c>
      <c r="K119" s="1" t="s">
        <v>10078</v>
      </c>
      <c r="L119" s="1"/>
      <c r="M119" s="21">
        <f t="shared" si="1"/>
        <v>1</v>
      </c>
    </row>
    <row r="120" spans="1:13" ht="20.100000000000001" customHeight="1" x14ac:dyDescent="0.15">
      <c r="A120" s="1" t="s">
        <v>10026</v>
      </c>
      <c r="B120" s="1" t="s">
        <v>10030</v>
      </c>
      <c r="C120" s="1" t="s">
        <v>10079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84</v>
      </c>
      <c r="J120" s="1" t="s">
        <v>130</v>
      </c>
      <c r="K120" s="1" t="s">
        <v>10080</v>
      </c>
      <c r="L120" s="1"/>
      <c r="M120" s="21">
        <f t="shared" si="1"/>
        <v>1</v>
      </c>
    </row>
    <row r="121" spans="1:13" ht="20.100000000000001" customHeight="1" x14ac:dyDescent="0.15">
      <c r="A121" s="1" t="s">
        <v>10026</v>
      </c>
      <c r="B121" s="1" t="s">
        <v>10030</v>
      </c>
      <c r="C121" s="1" t="s">
        <v>10081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122</v>
      </c>
      <c r="K121" s="1" t="s">
        <v>10082</v>
      </c>
      <c r="L121" s="1"/>
      <c r="M121" s="21">
        <f t="shared" si="1"/>
        <v>1</v>
      </c>
    </row>
    <row r="122" spans="1:13" ht="20.100000000000001" customHeight="1" x14ac:dyDescent="0.15">
      <c r="A122" s="1" t="s">
        <v>10026</v>
      </c>
      <c r="B122" s="1" t="s">
        <v>10030</v>
      </c>
      <c r="C122" s="1" t="s">
        <v>10083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10084</v>
      </c>
      <c r="L122" s="1"/>
      <c r="M122" s="21">
        <f t="shared" si="1"/>
        <v>1</v>
      </c>
    </row>
    <row r="123" spans="1:13" ht="20.100000000000001" customHeight="1" x14ac:dyDescent="0.15">
      <c r="A123" s="1" t="s">
        <v>10026</v>
      </c>
      <c r="B123" s="1" t="s">
        <v>10030</v>
      </c>
      <c r="C123" s="1" t="s">
        <v>10085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84</v>
      </c>
      <c r="J123" s="1" t="s">
        <v>130</v>
      </c>
      <c r="K123" s="1" t="s">
        <v>10086</v>
      </c>
      <c r="L123" s="1"/>
      <c r="M123" s="21">
        <f t="shared" si="1"/>
        <v>1</v>
      </c>
    </row>
    <row r="124" spans="1:13" ht="20.100000000000001" customHeight="1" x14ac:dyDescent="0.15">
      <c r="A124" s="1" t="s">
        <v>10026</v>
      </c>
      <c r="B124" s="1" t="s">
        <v>10030</v>
      </c>
      <c r="C124" s="1" t="s">
        <v>10087</v>
      </c>
      <c r="D124" s="1" t="s">
        <v>78</v>
      </c>
      <c r="E124" s="1" t="s">
        <v>51</v>
      </c>
      <c r="F124" s="1" t="s">
        <v>179</v>
      </c>
      <c r="G124" s="1" t="s">
        <v>82</v>
      </c>
      <c r="H124" s="1" t="s">
        <v>129</v>
      </c>
      <c r="I124" s="1" t="s">
        <v>7857</v>
      </c>
      <c r="J124" s="1" t="s">
        <v>7858</v>
      </c>
      <c r="K124" s="1" t="s">
        <v>10088</v>
      </c>
      <c r="L124" s="1"/>
      <c r="M124" s="21">
        <f t="shared" si="1"/>
        <v>0</v>
      </c>
    </row>
    <row r="125" spans="1:13" ht="20.100000000000001" customHeight="1" x14ac:dyDescent="0.15">
      <c r="A125" s="1" t="s">
        <v>10026</v>
      </c>
      <c r="B125" s="1" t="s">
        <v>10030</v>
      </c>
      <c r="C125" s="1" t="s">
        <v>10089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84</v>
      </c>
      <c r="J125" s="1" t="s">
        <v>130</v>
      </c>
      <c r="K125" s="1" t="s">
        <v>10090</v>
      </c>
      <c r="L125" s="1"/>
      <c r="M125" s="21">
        <f t="shared" si="1"/>
        <v>1</v>
      </c>
    </row>
    <row r="126" spans="1:13" ht="20.100000000000001" customHeight="1" x14ac:dyDescent="0.15">
      <c r="A126" s="1" t="s">
        <v>10026</v>
      </c>
      <c r="B126" s="1" t="s">
        <v>10030</v>
      </c>
      <c r="C126" s="1" t="s">
        <v>10091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84</v>
      </c>
      <c r="J126" s="1" t="s">
        <v>130</v>
      </c>
      <c r="K126" s="1" t="s">
        <v>10092</v>
      </c>
      <c r="L126" s="1"/>
      <c r="M126" s="21">
        <f t="shared" si="1"/>
        <v>1</v>
      </c>
    </row>
    <row r="127" spans="1:13" ht="20.100000000000001" customHeight="1" x14ac:dyDescent="0.15">
      <c r="A127" s="1" t="s">
        <v>10026</v>
      </c>
      <c r="B127" s="1" t="s">
        <v>10030</v>
      </c>
      <c r="C127" s="1" t="s">
        <v>10093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84</v>
      </c>
      <c r="J127" s="1" t="s">
        <v>130</v>
      </c>
      <c r="K127" s="1" t="s">
        <v>10094</v>
      </c>
      <c r="L127" s="1"/>
      <c r="M127" s="21">
        <f t="shared" si="1"/>
        <v>1</v>
      </c>
    </row>
    <row r="128" spans="1:13" ht="20.100000000000001" customHeight="1" x14ac:dyDescent="0.15">
      <c r="A128" s="1" t="s">
        <v>10026</v>
      </c>
      <c r="B128" s="1" t="s">
        <v>10030</v>
      </c>
      <c r="C128" s="1" t="s">
        <v>10095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84</v>
      </c>
      <c r="J128" s="1" t="s">
        <v>130</v>
      </c>
      <c r="K128" s="1" t="s">
        <v>10096</v>
      </c>
      <c r="L128" s="1"/>
      <c r="M128" s="21">
        <f t="shared" si="1"/>
        <v>1</v>
      </c>
    </row>
    <row r="129" spans="1:13" ht="20.100000000000001" customHeight="1" x14ac:dyDescent="0.15">
      <c r="A129" s="1" t="s">
        <v>10026</v>
      </c>
      <c r="B129" s="1" t="s">
        <v>10030</v>
      </c>
      <c r="C129" s="1" t="s">
        <v>10097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84</v>
      </c>
      <c r="J129" s="1" t="s">
        <v>130</v>
      </c>
      <c r="K129" s="1" t="s">
        <v>10098</v>
      </c>
      <c r="L129" s="1"/>
      <c r="M129" s="21">
        <f t="shared" si="1"/>
        <v>1</v>
      </c>
    </row>
    <row r="130" spans="1:13" ht="20.100000000000001" customHeight="1" x14ac:dyDescent="0.15">
      <c r="A130" s="1" t="s">
        <v>10026</v>
      </c>
      <c r="B130" s="1" t="s">
        <v>10030</v>
      </c>
      <c r="C130" s="1" t="s">
        <v>10099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84</v>
      </c>
      <c r="J130" s="1" t="s">
        <v>130</v>
      </c>
      <c r="K130" s="1" t="s">
        <v>10100</v>
      </c>
      <c r="L130" s="1"/>
      <c r="M130" s="21">
        <f t="shared" si="1"/>
        <v>1</v>
      </c>
    </row>
    <row r="131" spans="1:13" ht="20.100000000000001" customHeight="1" x14ac:dyDescent="0.15">
      <c r="A131" s="1" t="s">
        <v>10026</v>
      </c>
      <c r="B131" s="1" t="s">
        <v>10030</v>
      </c>
      <c r="C131" s="1" t="s">
        <v>10101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84</v>
      </c>
      <c r="J131" s="1" t="s">
        <v>130</v>
      </c>
      <c r="K131" s="1" t="s">
        <v>10102</v>
      </c>
      <c r="L131" s="1"/>
      <c r="M131" s="21">
        <f t="shared" si="1"/>
        <v>1</v>
      </c>
    </row>
    <row r="132" spans="1:13" ht="20.100000000000001" customHeight="1" x14ac:dyDescent="0.15">
      <c r="A132" s="1" t="s">
        <v>10026</v>
      </c>
      <c r="B132" s="1" t="s">
        <v>10030</v>
      </c>
      <c r="C132" s="1" t="s">
        <v>10103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84</v>
      </c>
      <c r="J132" s="1" t="s">
        <v>130</v>
      </c>
      <c r="K132" s="1" t="s">
        <v>10104</v>
      </c>
      <c r="L132" s="1"/>
      <c r="M132" s="21">
        <f t="shared" si="1"/>
        <v>1</v>
      </c>
    </row>
    <row r="133" spans="1:13" ht="20.100000000000001" customHeight="1" x14ac:dyDescent="0.15">
      <c r="A133" s="1" t="s">
        <v>10026</v>
      </c>
      <c r="B133" s="1" t="s">
        <v>10030</v>
      </c>
      <c r="C133" s="1" t="s">
        <v>10105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84</v>
      </c>
      <c r="J133" s="1" t="s">
        <v>130</v>
      </c>
      <c r="K133" s="1" t="s">
        <v>10106</v>
      </c>
      <c r="L133" s="1"/>
      <c r="M133" s="21">
        <f t="shared" si="1"/>
        <v>1</v>
      </c>
    </row>
    <row r="134" spans="1:13" ht="20.100000000000001" customHeight="1" x14ac:dyDescent="0.15">
      <c r="A134" s="1" t="s">
        <v>10026</v>
      </c>
      <c r="B134" s="1" t="s">
        <v>10030</v>
      </c>
      <c r="C134" s="1" t="s">
        <v>10107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84</v>
      </c>
      <c r="J134" s="1" t="s">
        <v>130</v>
      </c>
      <c r="K134" s="1" t="s">
        <v>10108</v>
      </c>
      <c r="L134" s="1"/>
      <c r="M134" s="21">
        <f t="shared" si="1"/>
        <v>1</v>
      </c>
    </row>
    <row r="135" spans="1:13" ht="20.100000000000001" customHeight="1" x14ac:dyDescent="0.15">
      <c r="A135" s="1" t="s">
        <v>10026</v>
      </c>
      <c r="B135" s="1" t="s">
        <v>10030</v>
      </c>
      <c r="C135" s="1" t="s">
        <v>10109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84</v>
      </c>
      <c r="J135" s="1" t="s">
        <v>130</v>
      </c>
      <c r="K135" s="1" t="s">
        <v>10110</v>
      </c>
      <c r="L135" s="1"/>
      <c r="M135" s="21">
        <f t="shared" si="1"/>
        <v>1</v>
      </c>
    </row>
    <row r="136" spans="1:13" ht="20.100000000000001" customHeight="1" x14ac:dyDescent="0.15">
      <c r="A136" s="1" t="s">
        <v>10026</v>
      </c>
      <c r="B136" s="1" t="s">
        <v>10030</v>
      </c>
      <c r="C136" s="1" t="s">
        <v>10111</v>
      </c>
      <c r="D136" s="1" t="s">
        <v>849</v>
      </c>
      <c r="E136" s="1" t="s">
        <v>51</v>
      </c>
      <c r="F136" s="1" t="s">
        <v>26832</v>
      </c>
      <c r="G136" s="1" t="s">
        <v>82</v>
      </c>
      <c r="H136" s="1" t="s">
        <v>129</v>
      </c>
      <c r="I136" s="1" t="s">
        <v>84</v>
      </c>
      <c r="J136" s="1" t="s">
        <v>130</v>
      </c>
      <c r="K136" s="1" t="s">
        <v>10112</v>
      </c>
      <c r="L136" s="1"/>
      <c r="M136" s="21">
        <f t="shared" si="1"/>
        <v>0</v>
      </c>
    </row>
    <row r="137" spans="1:13" ht="20.100000000000001" customHeight="1" x14ac:dyDescent="0.15">
      <c r="A137" s="1" t="s">
        <v>10026</v>
      </c>
      <c r="B137" s="1" t="s">
        <v>10030</v>
      </c>
      <c r="C137" s="1" t="s">
        <v>10113</v>
      </c>
      <c r="D137" s="1" t="s">
        <v>849</v>
      </c>
      <c r="E137" s="1" t="s">
        <v>51</v>
      </c>
      <c r="F137" s="1" t="s">
        <v>26832</v>
      </c>
      <c r="G137" s="1" t="s">
        <v>82</v>
      </c>
      <c r="H137" s="1" t="s">
        <v>83</v>
      </c>
      <c r="I137" s="1" t="s">
        <v>84</v>
      </c>
      <c r="J137" s="1" t="s">
        <v>9120</v>
      </c>
      <c r="K137" s="1" t="s">
        <v>10114</v>
      </c>
      <c r="L137" s="1"/>
      <c r="M137" s="21">
        <f t="shared" ref="M137:M200" si="2">IF(F137="○",1,0)</f>
        <v>0</v>
      </c>
    </row>
    <row r="138" spans="1:13" ht="20.100000000000001" customHeight="1" x14ac:dyDescent="0.15">
      <c r="A138" s="1" t="s">
        <v>10026</v>
      </c>
      <c r="B138" s="1" t="s">
        <v>10030</v>
      </c>
      <c r="C138" s="1" t="s">
        <v>10115</v>
      </c>
      <c r="D138" s="1" t="s">
        <v>849</v>
      </c>
      <c r="E138" s="1" t="s">
        <v>51</v>
      </c>
      <c r="F138" s="1" t="s">
        <v>26832</v>
      </c>
      <c r="G138" s="1" t="s">
        <v>82</v>
      </c>
      <c r="H138" s="1" t="s">
        <v>83</v>
      </c>
      <c r="I138" s="1" t="s">
        <v>84</v>
      </c>
      <c r="J138" s="1" t="s">
        <v>9120</v>
      </c>
      <c r="K138" s="1" t="s">
        <v>10116</v>
      </c>
      <c r="L138" s="1"/>
      <c r="M138" s="21">
        <f t="shared" si="2"/>
        <v>0</v>
      </c>
    </row>
    <row r="139" spans="1:13" ht="20.100000000000001" customHeight="1" x14ac:dyDescent="0.15">
      <c r="A139" s="1" t="s">
        <v>10026</v>
      </c>
      <c r="B139" s="1" t="s">
        <v>10030</v>
      </c>
      <c r="C139" s="1" t="s">
        <v>10117</v>
      </c>
      <c r="D139" s="1" t="s">
        <v>849</v>
      </c>
      <c r="E139" s="1" t="s">
        <v>51</v>
      </c>
      <c r="F139" s="1" t="s">
        <v>26832</v>
      </c>
      <c r="G139" s="1" t="s">
        <v>82</v>
      </c>
      <c r="H139" s="1" t="s">
        <v>83</v>
      </c>
      <c r="I139" s="1" t="s">
        <v>84</v>
      </c>
      <c r="J139" s="1" t="s">
        <v>9120</v>
      </c>
      <c r="K139" s="1" t="s">
        <v>10118</v>
      </c>
      <c r="L139" s="1"/>
      <c r="M139" s="21">
        <f t="shared" si="2"/>
        <v>0</v>
      </c>
    </row>
    <row r="140" spans="1:13" ht="20.100000000000001" customHeight="1" x14ac:dyDescent="0.15">
      <c r="A140" s="1" t="s">
        <v>10026</v>
      </c>
      <c r="B140" s="1" t="s">
        <v>10119</v>
      </c>
      <c r="C140" s="1" t="s">
        <v>10120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84</v>
      </c>
      <c r="J140" s="1" t="s">
        <v>130</v>
      </c>
      <c r="K140" s="1" t="s">
        <v>10121</v>
      </c>
      <c r="L140" s="1"/>
      <c r="M140" s="21">
        <f t="shared" si="2"/>
        <v>1</v>
      </c>
    </row>
    <row r="141" spans="1:13" ht="20.100000000000001" customHeight="1" x14ac:dyDescent="0.15">
      <c r="A141" s="1" t="s">
        <v>10026</v>
      </c>
      <c r="B141" s="1" t="s">
        <v>10119</v>
      </c>
      <c r="C141" s="1" t="s">
        <v>10122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84</v>
      </c>
      <c r="J141" s="1" t="s">
        <v>130</v>
      </c>
      <c r="K141" s="1" t="s">
        <v>10123</v>
      </c>
      <c r="L141" s="1"/>
      <c r="M141" s="21">
        <f t="shared" si="2"/>
        <v>1</v>
      </c>
    </row>
    <row r="142" spans="1:13" ht="20.100000000000001" customHeight="1" x14ac:dyDescent="0.15">
      <c r="A142" s="1" t="s">
        <v>10026</v>
      </c>
      <c r="B142" s="1" t="s">
        <v>10119</v>
      </c>
      <c r="C142" s="1" t="s">
        <v>10124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84</v>
      </c>
      <c r="J142" s="1" t="s">
        <v>130</v>
      </c>
      <c r="K142" s="1" t="s">
        <v>10125</v>
      </c>
      <c r="L142" s="1"/>
      <c r="M142" s="21">
        <f t="shared" si="2"/>
        <v>1</v>
      </c>
    </row>
    <row r="143" spans="1:13" ht="20.100000000000001" customHeight="1" x14ac:dyDescent="0.15">
      <c r="A143" s="1" t="s">
        <v>10026</v>
      </c>
      <c r="B143" s="1" t="s">
        <v>10119</v>
      </c>
      <c r="C143" s="1" t="s">
        <v>10126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84</v>
      </c>
      <c r="J143" s="1" t="s">
        <v>130</v>
      </c>
      <c r="K143" s="1" t="s">
        <v>10127</v>
      </c>
      <c r="L143" s="1"/>
      <c r="M143" s="21">
        <f t="shared" si="2"/>
        <v>1</v>
      </c>
    </row>
    <row r="144" spans="1:13" ht="20.100000000000001" customHeight="1" x14ac:dyDescent="0.15">
      <c r="A144" s="1" t="s">
        <v>10026</v>
      </c>
      <c r="B144" s="1" t="s">
        <v>10119</v>
      </c>
      <c r="C144" s="1" t="s">
        <v>10128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84</v>
      </c>
      <c r="J144" s="1" t="s">
        <v>130</v>
      </c>
      <c r="K144" s="1" t="s">
        <v>10129</v>
      </c>
      <c r="L144" s="1"/>
      <c r="M144" s="21">
        <f t="shared" si="2"/>
        <v>1</v>
      </c>
    </row>
    <row r="145" spans="1:13" ht="20.100000000000001" customHeight="1" x14ac:dyDescent="0.15">
      <c r="A145" s="1" t="s">
        <v>10026</v>
      </c>
      <c r="B145" s="1" t="s">
        <v>10119</v>
      </c>
      <c r="C145" s="1" t="s">
        <v>10130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84</v>
      </c>
      <c r="J145" s="1" t="s">
        <v>130</v>
      </c>
      <c r="K145" s="1" t="s">
        <v>10131</v>
      </c>
      <c r="L145" s="1"/>
      <c r="M145" s="21">
        <f t="shared" si="2"/>
        <v>1</v>
      </c>
    </row>
    <row r="146" spans="1:13" ht="20.100000000000001" customHeight="1" x14ac:dyDescent="0.15">
      <c r="A146" s="1" t="s">
        <v>10026</v>
      </c>
      <c r="B146" s="1" t="s">
        <v>10119</v>
      </c>
      <c r="C146" s="1" t="s">
        <v>10132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84</v>
      </c>
      <c r="J146" s="1" t="s">
        <v>130</v>
      </c>
      <c r="K146" s="1" t="s">
        <v>10133</v>
      </c>
      <c r="L146" s="1"/>
      <c r="M146" s="21">
        <f t="shared" si="2"/>
        <v>1</v>
      </c>
    </row>
    <row r="147" spans="1:13" ht="20.100000000000001" customHeight="1" x14ac:dyDescent="0.15">
      <c r="A147" s="1" t="s">
        <v>10026</v>
      </c>
      <c r="B147" s="1" t="s">
        <v>10134</v>
      </c>
      <c r="C147" s="1" t="s">
        <v>10135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84</v>
      </c>
      <c r="J147" s="1" t="s">
        <v>130</v>
      </c>
      <c r="K147" s="1" t="s">
        <v>10136</v>
      </c>
      <c r="L147" s="1"/>
      <c r="M147" s="21">
        <f t="shared" si="2"/>
        <v>1</v>
      </c>
    </row>
    <row r="148" spans="1:13" ht="20.100000000000001" customHeight="1" x14ac:dyDescent="0.15">
      <c r="A148" s="1" t="s">
        <v>10026</v>
      </c>
      <c r="B148" s="1" t="s">
        <v>10134</v>
      </c>
      <c r="C148" s="1" t="s">
        <v>10137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84</v>
      </c>
      <c r="J148" s="1" t="s">
        <v>130</v>
      </c>
      <c r="K148" s="1" t="s">
        <v>10138</v>
      </c>
      <c r="L148" s="1"/>
      <c r="M148" s="21">
        <f t="shared" si="2"/>
        <v>1</v>
      </c>
    </row>
    <row r="149" spans="1:13" ht="20.100000000000001" customHeight="1" x14ac:dyDescent="0.15">
      <c r="A149" s="1" t="s">
        <v>10026</v>
      </c>
      <c r="B149" s="1" t="s">
        <v>10134</v>
      </c>
      <c r="C149" s="1" t="s">
        <v>10139</v>
      </c>
      <c r="D149" s="1" t="s">
        <v>849</v>
      </c>
      <c r="E149" s="1" t="s">
        <v>51</v>
      </c>
      <c r="F149" s="1" t="s">
        <v>26832</v>
      </c>
      <c r="G149" s="1" t="s">
        <v>82</v>
      </c>
      <c r="H149" s="1" t="s">
        <v>83</v>
      </c>
      <c r="I149" s="1" t="s">
        <v>84</v>
      </c>
      <c r="J149" s="1" t="s">
        <v>9120</v>
      </c>
      <c r="K149" s="1" t="s">
        <v>10140</v>
      </c>
      <c r="L149" s="1"/>
      <c r="M149" s="21">
        <f t="shared" si="2"/>
        <v>0</v>
      </c>
    </row>
    <row r="150" spans="1:13" ht="20.100000000000001" customHeight="1" x14ac:dyDescent="0.15">
      <c r="A150" s="1" t="s">
        <v>10026</v>
      </c>
      <c r="B150" s="1" t="s">
        <v>10141</v>
      </c>
      <c r="C150" s="1" t="s">
        <v>10142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84</v>
      </c>
      <c r="J150" s="1" t="s">
        <v>130</v>
      </c>
      <c r="K150" s="1" t="s">
        <v>10143</v>
      </c>
      <c r="L150" s="1"/>
      <c r="M150" s="21">
        <f t="shared" si="2"/>
        <v>1</v>
      </c>
    </row>
    <row r="151" spans="1:13" ht="20.100000000000001" customHeight="1" x14ac:dyDescent="0.15">
      <c r="A151" s="1" t="s">
        <v>10026</v>
      </c>
      <c r="B151" s="1" t="s">
        <v>10141</v>
      </c>
      <c r="C151" s="1" t="s">
        <v>10144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84</v>
      </c>
      <c r="J151" s="1" t="s">
        <v>130</v>
      </c>
      <c r="K151" s="1" t="s">
        <v>10145</v>
      </c>
      <c r="L151" s="1"/>
      <c r="M151" s="21">
        <f t="shared" si="2"/>
        <v>1</v>
      </c>
    </row>
    <row r="152" spans="1:13" ht="20.100000000000001" customHeight="1" x14ac:dyDescent="0.15">
      <c r="A152" s="1" t="s">
        <v>10026</v>
      </c>
      <c r="B152" s="1" t="s">
        <v>10141</v>
      </c>
      <c r="C152" s="1" t="s">
        <v>10146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84</v>
      </c>
      <c r="J152" s="1" t="s">
        <v>130</v>
      </c>
      <c r="K152" s="1" t="s">
        <v>10147</v>
      </c>
      <c r="L152" s="1"/>
      <c r="M152" s="21">
        <f t="shared" si="2"/>
        <v>1</v>
      </c>
    </row>
    <row r="153" spans="1:13" ht="20.100000000000001" customHeight="1" x14ac:dyDescent="0.15">
      <c r="A153" s="1" t="s">
        <v>10026</v>
      </c>
      <c r="B153" s="1" t="s">
        <v>10141</v>
      </c>
      <c r="C153" s="1" t="s">
        <v>10148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84</v>
      </c>
      <c r="J153" s="1" t="s">
        <v>130</v>
      </c>
      <c r="K153" s="1" t="s">
        <v>10149</v>
      </c>
      <c r="L153" s="1"/>
      <c r="M153" s="21">
        <f t="shared" si="2"/>
        <v>1</v>
      </c>
    </row>
    <row r="154" spans="1:13" ht="20.100000000000001" customHeight="1" x14ac:dyDescent="0.15">
      <c r="A154" s="1" t="s">
        <v>10026</v>
      </c>
      <c r="B154" s="1" t="s">
        <v>10141</v>
      </c>
      <c r="C154" s="1" t="s">
        <v>10150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84</v>
      </c>
      <c r="J154" s="1" t="s">
        <v>130</v>
      </c>
      <c r="K154" s="1" t="s">
        <v>10151</v>
      </c>
      <c r="L154" s="1"/>
      <c r="M154" s="21">
        <f t="shared" si="2"/>
        <v>1</v>
      </c>
    </row>
    <row r="155" spans="1:13" ht="20.100000000000001" customHeight="1" x14ac:dyDescent="0.15">
      <c r="A155" s="1" t="s">
        <v>10026</v>
      </c>
      <c r="B155" s="1" t="s">
        <v>10141</v>
      </c>
      <c r="C155" s="1" t="s">
        <v>10152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84</v>
      </c>
      <c r="J155" s="1" t="s">
        <v>130</v>
      </c>
      <c r="K155" s="1" t="s">
        <v>10153</v>
      </c>
      <c r="L155" s="1"/>
      <c r="M155" s="21">
        <f t="shared" si="2"/>
        <v>1</v>
      </c>
    </row>
    <row r="156" spans="1:13" ht="20.100000000000001" customHeight="1" x14ac:dyDescent="0.15">
      <c r="A156" s="1" t="s">
        <v>10026</v>
      </c>
      <c r="B156" s="1" t="s">
        <v>10141</v>
      </c>
      <c r="C156" s="1" t="s">
        <v>10154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84</v>
      </c>
      <c r="J156" s="1" t="s">
        <v>130</v>
      </c>
      <c r="K156" s="1" t="s">
        <v>10155</v>
      </c>
      <c r="L156" s="1"/>
      <c r="M156" s="21">
        <f t="shared" si="2"/>
        <v>1</v>
      </c>
    </row>
    <row r="157" spans="1:13" ht="20.100000000000001" customHeight="1" x14ac:dyDescent="0.15">
      <c r="A157" s="1" t="s">
        <v>10026</v>
      </c>
      <c r="B157" s="1" t="s">
        <v>10141</v>
      </c>
      <c r="C157" s="1" t="s">
        <v>10156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84</v>
      </c>
      <c r="J157" s="1" t="s">
        <v>130</v>
      </c>
      <c r="K157" s="1" t="s">
        <v>10157</v>
      </c>
      <c r="L157" s="1"/>
      <c r="M157" s="21">
        <f t="shared" si="2"/>
        <v>1</v>
      </c>
    </row>
    <row r="158" spans="1:13" ht="20.100000000000001" customHeight="1" x14ac:dyDescent="0.15">
      <c r="A158" s="1" t="s">
        <v>10026</v>
      </c>
      <c r="B158" s="1" t="s">
        <v>10141</v>
      </c>
      <c r="C158" s="1" t="s">
        <v>10158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84</v>
      </c>
      <c r="J158" s="1" t="s">
        <v>130</v>
      </c>
      <c r="K158" s="1" t="s">
        <v>10159</v>
      </c>
      <c r="L158" s="1"/>
      <c r="M158" s="21">
        <f t="shared" si="2"/>
        <v>1</v>
      </c>
    </row>
    <row r="159" spans="1:13" ht="20.100000000000001" customHeight="1" x14ac:dyDescent="0.15">
      <c r="A159" s="1" t="s">
        <v>10026</v>
      </c>
      <c r="B159" s="1" t="s">
        <v>10141</v>
      </c>
      <c r="C159" s="1" t="s">
        <v>10160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84</v>
      </c>
      <c r="J159" s="1" t="s">
        <v>130</v>
      </c>
      <c r="K159" s="1" t="s">
        <v>10161</v>
      </c>
      <c r="L159" s="1"/>
      <c r="M159" s="21">
        <f t="shared" si="2"/>
        <v>1</v>
      </c>
    </row>
    <row r="160" spans="1:13" ht="20.100000000000001" customHeight="1" x14ac:dyDescent="0.15">
      <c r="A160" s="1" t="s">
        <v>10026</v>
      </c>
      <c r="B160" s="1" t="s">
        <v>10141</v>
      </c>
      <c r="C160" s="1" t="s">
        <v>10162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84</v>
      </c>
      <c r="J160" s="1" t="s">
        <v>130</v>
      </c>
      <c r="K160" s="1" t="s">
        <v>10163</v>
      </c>
      <c r="L160" s="1"/>
      <c r="M160" s="21">
        <f t="shared" si="2"/>
        <v>1</v>
      </c>
    </row>
    <row r="161" spans="1:13" ht="20.100000000000001" customHeight="1" x14ac:dyDescent="0.15">
      <c r="A161" s="1" t="s">
        <v>10026</v>
      </c>
      <c r="B161" s="1" t="s">
        <v>10141</v>
      </c>
      <c r="C161" s="1" t="s">
        <v>10164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84</v>
      </c>
      <c r="J161" s="1" t="s">
        <v>130</v>
      </c>
      <c r="K161" s="1" t="s">
        <v>10165</v>
      </c>
      <c r="L161" s="1"/>
      <c r="M161" s="21">
        <f t="shared" si="2"/>
        <v>1</v>
      </c>
    </row>
    <row r="162" spans="1:13" ht="20.100000000000001" customHeight="1" x14ac:dyDescent="0.15">
      <c r="A162" s="1" t="s">
        <v>10026</v>
      </c>
      <c r="B162" s="1" t="s">
        <v>10141</v>
      </c>
      <c r="C162" s="1" t="s">
        <v>10166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84</v>
      </c>
      <c r="J162" s="1" t="s">
        <v>130</v>
      </c>
      <c r="K162" s="1" t="s">
        <v>10167</v>
      </c>
      <c r="L162" s="1"/>
      <c r="M162" s="21">
        <f t="shared" si="2"/>
        <v>1</v>
      </c>
    </row>
    <row r="163" spans="1:13" ht="20.100000000000001" customHeight="1" x14ac:dyDescent="0.15">
      <c r="A163" s="1" t="s">
        <v>10026</v>
      </c>
      <c r="B163" s="1" t="s">
        <v>10141</v>
      </c>
      <c r="C163" s="1" t="s">
        <v>10168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84</v>
      </c>
      <c r="J163" s="1" t="s">
        <v>130</v>
      </c>
      <c r="K163" s="1" t="s">
        <v>10169</v>
      </c>
      <c r="L163" s="1"/>
      <c r="M163" s="21">
        <f t="shared" si="2"/>
        <v>1</v>
      </c>
    </row>
    <row r="164" spans="1:13" ht="20.100000000000001" customHeight="1" x14ac:dyDescent="0.15">
      <c r="A164" s="1" t="s">
        <v>10026</v>
      </c>
      <c r="B164" s="1" t="s">
        <v>10141</v>
      </c>
      <c r="C164" s="1" t="s">
        <v>10170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84</v>
      </c>
      <c r="J164" s="1" t="s">
        <v>130</v>
      </c>
      <c r="K164" s="1" t="s">
        <v>10171</v>
      </c>
      <c r="L164" s="1"/>
      <c r="M164" s="21">
        <f t="shared" si="2"/>
        <v>1</v>
      </c>
    </row>
    <row r="165" spans="1:13" ht="20.100000000000001" customHeight="1" x14ac:dyDescent="0.15">
      <c r="A165" s="1" t="s">
        <v>10026</v>
      </c>
      <c r="B165" s="1" t="s">
        <v>10141</v>
      </c>
      <c r="C165" s="1" t="s">
        <v>10172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84</v>
      </c>
      <c r="J165" s="1" t="s">
        <v>130</v>
      </c>
      <c r="K165" s="1" t="s">
        <v>10173</v>
      </c>
      <c r="L165" s="1"/>
      <c r="M165" s="21">
        <f t="shared" si="2"/>
        <v>1</v>
      </c>
    </row>
    <row r="166" spans="1:13" ht="20.100000000000001" customHeight="1" x14ac:dyDescent="0.15">
      <c r="A166" s="1" t="s">
        <v>10026</v>
      </c>
      <c r="B166" s="1" t="s">
        <v>10141</v>
      </c>
      <c r="C166" s="1" t="s">
        <v>10174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84</v>
      </c>
      <c r="J166" s="1" t="s">
        <v>130</v>
      </c>
      <c r="K166" s="1" t="s">
        <v>10175</v>
      </c>
      <c r="L166" s="1"/>
      <c r="M166" s="21">
        <f t="shared" si="2"/>
        <v>1</v>
      </c>
    </row>
    <row r="167" spans="1:13" ht="20.100000000000001" customHeight="1" x14ac:dyDescent="0.15">
      <c r="A167" s="1" t="s">
        <v>10026</v>
      </c>
      <c r="B167" s="1" t="s">
        <v>10141</v>
      </c>
      <c r="C167" s="1" t="s">
        <v>10176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84</v>
      </c>
      <c r="J167" s="1" t="s">
        <v>130</v>
      </c>
      <c r="K167" s="1" t="s">
        <v>10177</v>
      </c>
      <c r="L167" s="1"/>
      <c r="M167" s="21">
        <f t="shared" si="2"/>
        <v>1</v>
      </c>
    </row>
    <row r="168" spans="1:13" ht="20.100000000000001" customHeight="1" x14ac:dyDescent="0.15">
      <c r="A168" s="1" t="s">
        <v>10026</v>
      </c>
      <c r="B168" s="1" t="s">
        <v>10141</v>
      </c>
      <c r="C168" s="1" t="s">
        <v>10178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84</v>
      </c>
      <c r="J168" s="1" t="s">
        <v>130</v>
      </c>
      <c r="K168" s="1" t="s">
        <v>10179</v>
      </c>
      <c r="L168" s="1"/>
      <c r="M168" s="21">
        <f t="shared" si="2"/>
        <v>1</v>
      </c>
    </row>
    <row r="169" spans="1:13" ht="20.100000000000001" customHeight="1" x14ac:dyDescent="0.15">
      <c r="A169" s="1" t="s">
        <v>10026</v>
      </c>
      <c r="B169" s="1" t="s">
        <v>10141</v>
      </c>
      <c r="C169" s="1" t="s">
        <v>10180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84</v>
      </c>
      <c r="J169" s="1" t="s">
        <v>130</v>
      </c>
      <c r="K169" s="1" t="s">
        <v>10181</v>
      </c>
      <c r="L169" s="1"/>
      <c r="M169" s="21">
        <f t="shared" si="2"/>
        <v>1</v>
      </c>
    </row>
    <row r="170" spans="1:13" ht="20.100000000000001" customHeight="1" x14ac:dyDescent="0.15">
      <c r="A170" s="1" t="s">
        <v>10026</v>
      </c>
      <c r="B170" s="1" t="s">
        <v>10141</v>
      </c>
      <c r="C170" s="1" t="s">
        <v>10182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84</v>
      </c>
      <c r="J170" s="1" t="s">
        <v>130</v>
      </c>
      <c r="K170" s="1" t="s">
        <v>10183</v>
      </c>
      <c r="L170" s="1"/>
      <c r="M170" s="21">
        <f t="shared" si="2"/>
        <v>1</v>
      </c>
    </row>
    <row r="171" spans="1:13" ht="20.100000000000001" customHeight="1" x14ac:dyDescent="0.15">
      <c r="A171" s="1" t="s">
        <v>10026</v>
      </c>
      <c r="B171" s="1" t="s">
        <v>10141</v>
      </c>
      <c r="C171" s="1" t="s">
        <v>10184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84</v>
      </c>
      <c r="J171" s="1" t="s">
        <v>130</v>
      </c>
      <c r="K171" s="1" t="s">
        <v>10185</v>
      </c>
      <c r="L171" s="1"/>
      <c r="M171" s="21">
        <f t="shared" si="2"/>
        <v>1</v>
      </c>
    </row>
    <row r="172" spans="1:13" ht="20.100000000000001" customHeight="1" x14ac:dyDescent="0.15">
      <c r="A172" s="1" t="s">
        <v>10026</v>
      </c>
      <c r="B172" s="1" t="s">
        <v>10141</v>
      </c>
      <c r="C172" s="1" t="s">
        <v>10186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84</v>
      </c>
      <c r="J172" s="1" t="s">
        <v>130</v>
      </c>
      <c r="K172" s="1" t="s">
        <v>10187</v>
      </c>
      <c r="L172" s="1"/>
      <c r="M172" s="21">
        <f t="shared" si="2"/>
        <v>1</v>
      </c>
    </row>
    <row r="173" spans="1:13" ht="20.100000000000001" customHeight="1" x14ac:dyDescent="0.15">
      <c r="A173" s="1" t="s">
        <v>10026</v>
      </c>
      <c r="B173" s="1" t="s">
        <v>10141</v>
      </c>
      <c r="C173" s="1" t="s">
        <v>10188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84</v>
      </c>
      <c r="J173" s="1" t="s">
        <v>130</v>
      </c>
      <c r="K173" s="1" t="s">
        <v>10189</v>
      </c>
      <c r="L173" s="1"/>
      <c r="M173" s="21">
        <f t="shared" si="2"/>
        <v>1</v>
      </c>
    </row>
    <row r="174" spans="1:13" ht="20.100000000000001" customHeight="1" x14ac:dyDescent="0.15">
      <c r="A174" s="1" t="s">
        <v>10026</v>
      </c>
      <c r="B174" s="1" t="s">
        <v>10141</v>
      </c>
      <c r="C174" s="1" t="s">
        <v>10190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84</v>
      </c>
      <c r="J174" s="1" t="s">
        <v>130</v>
      </c>
      <c r="K174" s="1" t="s">
        <v>10191</v>
      </c>
      <c r="L174" s="1"/>
      <c r="M174" s="21">
        <f t="shared" si="2"/>
        <v>1</v>
      </c>
    </row>
    <row r="175" spans="1:13" ht="20.100000000000001" customHeight="1" x14ac:dyDescent="0.15">
      <c r="A175" s="1" t="s">
        <v>10026</v>
      </c>
      <c r="B175" s="1" t="s">
        <v>10141</v>
      </c>
      <c r="C175" s="1" t="s">
        <v>10192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84</v>
      </c>
      <c r="J175" s="1" t="s">
        <v>130</v>
      </c>
      <c r="K175" s="1" t="s">
        <v>10193</v>
      </c>
      <c r="L175" s="1"/>
      <c r="M175" s="21">
        <f t="shared" si="2"/>
        <v>1</v>
      </c>
    </row>
    <row r="176" spans="1:13" ht="20.100000000000001" customHeight="1" x14ac:dyDescent="0.15">
      <c r="A176" s="1" t="s">
        <v>10026</v>
      </c>
      <c r="B176" s="1" t="s">
        <v>10141</v>
      </c>
      <c r="C176" s="1" t="s">
        <v>10194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84</v>
      </c>
      <c r="J176" s="1" t="s">
        <v>130</v>
      </c>
      <c r="K176" s="1" t="s">
        <v>10195</v>
      </c>
      <c r="L176" s="1"/>
      <c r="M176" s="21">
        <f t="shared" si="2"/>
        <v>1</v>
      </c>
    </row>
    <row r="177" spans="1:13" ht="20.100000000000001" customHeight="1" x14ac:dyDescent="0.15">
      <c r="A177" s="1" t="s">
        <v>10026</v>
      </c>
      <c r="B177" s="1" t="s">
        <v>10141</v>
      </c>
      <c r="C177" s="1" t="s">
        <v>10196</v>
      </c>
      <c r="D177" s="1" t="s">
        <v>849</v>
      </c>
      <c r="E177" s="1" t="s">
        <v>51</v>
      </c>
      <c r="F177" s="1" t="s">
        <v>26832</v>
      </c>
      <c r="G177" s="1" t="s">
        <v>82</v>
      </c>
      <c r="H177" s="1" t="s">
        <v>129</v>
      </c>
      <c r="I177" s="1" t="s">
        <v>84</v>
      </c>
      <c r="J177" s="1" t="s">
        <v>130</v>
      </c>
      <c r="K177" s="1" t="s">
        <v>10197</v>
      </c>
      <c r="L177" s="1"/>
      <c r="M177" s="21">
        <f t="shared" si="2"/>
        <v>0</v>
      </c>
    </row>
    <row r="178" spans="1:13" ht="20.100000000000001" customHeight="1" x14ac:dyDescent="0.15">
      <c r="A178" s="1" t="s">
        <v>10026</v>
      </c>
      <c r="B178" s="1" t="s">
        <v>10141</v>
      </c>
      <c r="C178" s="1" t="s">
        <v>10198</v>
      </c>
      <c r="D178" s="1" t="s">
        <v>849</v>
      </c>
      <c r="E178" s="1" t="s">
        <v>51</v>
      </c>
      <c r="F178" s="1" t="s">
        <v>26832</v>
      </c>
      <c r="G178" s="1" t="s">
        <v>82</v>
      </c>
      <c r="H178" s="1" t="s">
        <v>129</v>
      </c>
      <c r="I178" s="1" t="s">
        <v>84</v>
      </c>
      <c r="J178" s="1" t="s">
        <v>130</v>
      </c>
      <c r="K178" s="1" t="s">
        <v>10199</v>
      </c>
      <c r="L178" s="1"/>
      <c r="M178" s="21">
        <f t="shared" si="2"/>
        <v>0</v>
      </c>
    </row>
    <row r="179" spans="1:13" ht="20.100000000000001" customHeight="1" x14ac:dyDescent="0.15">
      <c r="A179" s="1" t="s">
        <v>10026</v>
      </c>
      <c r="B179" s="1" t="s">
        <v>10141</v>
      </c>
      <c r="C179" s="1" t="s">
        <v>10200</v>
      </c>
      <c r="D179" s="1" t="s">
        <v>849</v>
      </c>
      <c r="E179" s="1" t="s">
        <v>51</v>
      </c>
      <c r="F179" s="1" t="s">
        <v>26832</v>
      </c>
      <c r="G179" s="1" t="s">
        <v>82</v>
      </c>
      <c r="H179" s="1" t="s">
        <v>83</v>
      </c>
      <c r="I179" s="1" t="s">
        <v>84</v>
      </c>
      <c r="J179" s="1" t="s">
        <v>9120</v>
      </c>
      <c r="K179" s="1" t="s">
        <v>10201</v>
      </c>
      <c r="L179" s="1"/>
      <c r="M179" s="21">
        <f t="shared" si="2"/>
        <v>0</v>
      </c>
    </row>
    <row r="180" spans="1:13" ht="20.100000000000001" customHeight="1" x14ac:dyDescent="0.15">
      <c r="A180" s="1" t="s">
        <v>10026</v>
      </c>
      <c r="B180" s="1" t="s">
        <v>10141</v>
      </c>
      <c r="C180" s="1" t="s">
        <v>10202</v>
      </c>
      <c r="D180" s="1" t="s">
        <v>849</v>
      </c>
      <c r="E180" s="1" t="s">
        <v>51</v>
      </c>
      <c r="F180" s="1" t="s">
        <v>26832</v>
      </c>
      <c r="G180" s="1" t="s">
        <v>82</v>
      </c>
      <c r="H180" s="1" t="s">
        <v>83</v>
      </c>
      <c r="I180" s="1" t="s">
        <v>84</v>
      </c>
      <c r="J180" s="1" t="s">
        <v>9120</v>
      </c>
      <c r="K180" s="1" t="s">
        <v>10203</v>
      </c>
      <c r="L180" s="1"/>
      <c r="M180" s="21">
        <f t="shared" si="2"/>
        <v>0</v>
      </c>
    </row>
    <row r="181" spans="1:13" ht="20.100000000000001" customHeight="1" x14ac:dyDescent="0.15">
      <c r="A181" s="1" t="s">
        <v>10026</v>
      </c>
      <c r="B181" s="1" t="s">
        <v>10141</v>
      </c>
      <c r="C181" s="1" t="s">
        <v>10204</v>
      </c>
      <c r="D181" s="1" t="s">
        <v>849</v>
      </c>
      <c r="E181" s="1" t="s">
        <v>51</v>
      </c>
      <c r="F181" s="1" t="s">
        <v>26832</v>
      </c>
      <c r="G181" s="1" t="s">
        <v>82</v>
      </c>
      <c r="H181" s="1" t="s">
        <v>83</v>
      </c>
      <c r="I181" s="1" t="s">
        <v>84</v>
      </c>
      <c r="J181" s="1" t="s">
        <v>9120</v>
      </c>
      <c r="K181" s="1" t="s">
        <v>10205</v>
      </c>
      <c r="L181" s="1"/>
      <c r="M181" s="21">
        <f t="shared" si="2"/>
        <v>0</v>
      </c>
    </row>
    <row r="182" spans="1:13" ht="20.100000000000001" customHeight="1" x14ac:dyDescent="0.15">
      <c r="A182" s="1" t="s">
        <v>10026</v>
      </c>
      <c r="B182" s="1" t="s">
        <v>10206</v>
      </c>
      <c r="C182" s="1" t="s">
        <v>10207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84</v>
      </c>
      <c r="J182" s="1" t="s">
        <v>130</v>
      </c>
      <c r="K182" s="1" t="s">
        <v>10208</v>
      </c>
      <c r="L182" s="1"/>
      <c r="M182" s="21">
        <f t="shared" si="2"/>
        <v>1</v>
      </c>
    </row>
    <row r="183" spans="1:13" ht="20.100000000000001" customHeight="1" x14ac:dyDescent="0.15">
      <c r="A183" s="1" t="s">
        <v>10026</v>
      </c>
      <c r="B183" s="1" t="s">
        <v>10206</v>
      </c>
      <c r="C183" s="1" t="s">
        <v>10209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84</v>
      </c>
      <c r="J183" s="1" t="s">
        <v>130</v>
      </c>
      <c r="K183" s="1" t="s">
        <v>10210</v>
      </c>
      <c r="L183" s="1"/>
      <c r="M183" s="21">
        <f t="shared" si="2"/>
        <v>1</v>
      </c>
    </row>
    <row r="184" spans="1:13" ht="20.100000000000001" customHeight="1" x14ac:dyDescent="0.15">
      <c r="A184" s="1" t="s">
        <v>10026</v>
      </c>
      <c r="B184" s="1" t="s">
        <v>10206</v>
      </c>
      <c r="C184" s="1" t="s">
        <v>10211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84</v>
      </c>
      <c r="J184" s="1" t="s">
        <v>130</v>
      </c>
      <c r="K184" s="1" t="s">
        <v>10212</v>
      </c>
      <c r="L184" s="1"/>
      <c r="M184" s="21">
        <f t="shared" si="2"/>
        <v>1</v>
      </c>
    </row>
    <row r="185" spans="1:13" ht="20.100000000000001" customHeight="1" x14ac:dyDescent="0.15">
      <c r="A185" s="1" t="s">
        <v>10026</v>
      </c>
      <c r="B185" s="1" t="s">
        <v>10206</v>
      </c>
      <c r="C185" s="1" t="s">
        <v>10213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84</v>
      </c>
      <c r="J185" s="1" t="s">
        <v>130</v>
      </c>
      <c r="K185" s="1" t="s">
        <v>10214</v>
      </c>
      <c r="L185" s="1"/>
      <c r="M185" s="21">
        <f t="shared" si="2"/>
        <v>1</v>
      </c>
    </row>
    <row r="186" spans="1:13" ht="20.100000000000001" customHeight="1" x14ac:dyDescent="0.15">
      <c r="A186" s="1" t="s">
        <v>10026</v>
      </c>
      <c r="B186" s="1" t="s">
        <v>10206</v>
      </c>
      <c r="C186" s="1" t="s">
        <v>10215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84</v>
      </c>
      <c r="J186" s="1" t="s">
        <v>130</v>
      </c>
      <c r="K186" s="1" t="s">
        <v>10216</v>
      </c>
      <c r="L186" s="1"/>
      <c r="M186" s="21">
        <f t="shared" si="2"/>
        <v>1</v>
      </c>
    </row>
    <row r="187" spans="1:13" ht="20.100000000000001" customHeight="1" x14ac:dyDescent="0.15">
      <c r="A187" s="1" t="s">
        <v>10026</v>
      </c>
      <c r="B187" s="1" t="s">
        <v>10206</v>
      </c>
      <c r="C187" s="1" t="s">
        <v>10217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84</v>
      </c>
      <c r="J187" s="1" t="s">
        <v>130</v>
      </c>
      <c r="K187" s="1" t="s">
        <v>10218</v>
      </c>
      <c r="L187" s="1"/>
      <c r="M187" s="21">
        <f t="shared" si="2"/>
        <v>1</v>
      </c>
    </row>
    <row r="188" spans="1:13" ht="20.100000000000001" customHeight="1" x14ac:dyDescent="0.15">
      <c r="A188" s="1" t="s">
        <v>10026</v>
      </c>
      <c r="B188" s="1" t="s">
        <v>10206</v>
      </c>
      <c r="C188" s="1" t="s">
        <v>10219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84</v>
      </c>
      <c r="J188" s="1" t="s">
        <v>130</v>
      </c>
      <c r="K188" s="1" t="s">
        <v>10220</v>
      </c>
      <c r="L188" s="1"/>
      <c r="M188" s="21">
        <f t="shared" si="2"/>
        <v>1</v>
      </c>
    </row>
    <row r="189" spans="1:13" ht="20.100000000000001" customHeight="1" x14ac:dyDescent="0.15">
      <c r="A189" s="1" t="s">
        <v>10026</v>
      </c>
      <c r="B189" s="1" t="s">
        <v>10206</v>
      </c>
      <c r="C189" s="1" t="s">
        <v>10221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84</v>
      </c>
      <c r="J189" s="1" t="s">
        <v>130</v>
      </c>
      <c r="K189" s="1" t="s">
        <v>10222</v>
      </c>
      <c r="L189" s="1"/>
      <c r="M189" s="21">
        <f t="shared" si="2"/>
        <v>1</v>
      </c>
    </row>
    <row r="190" spans="1:13" ht="20.100000000000001" customHeight="1" x14ac:dyDescent="0.15">
      <c r="A190" s="1" t="s">
        <v>10026</v>
      </c>
      <c r="B190" s="1" t="s">
        <v>10206</v>
      </c>
      <c r="C190" s="1" t="s">
        <v>10223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84</v>
      </c>
      <c r="J190" s="1" t="s">
        <v>130</v>
      </c>
      <c r="K190" s="1" t="s">
        <v>10224</v>
      </c>
      <c r="L190" s="1"/>
      <c r="M190" s="21">
        <f t="shared" si="2"/>
        <v>1</v>
      </c>
    </row>
    <row r="191" spans="1:13" ht="20.100000000000001" customHeight="1" x14ac:dyDescent="0.15">
      <c r="A191" s="1" t="s">
        <v>10026</v>
      </c>
      <c r="B191" s="1" t="s">
        <v>10206</v>
      </c>
      <c r="C191" s="1" t="s">
        <v>10225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84</v>
      </c>
      <c r="J191" s="1" t="s">
        <v>130</v>
      </c>
      <c r="K191" s="1" t="s">
        <v>10226</v>
      </c>
      <c r="L191" s="1"/>
      <c r="M191" s="21">
        <f t="shared" si="2"/>
        <v>1</v>
      </c>
    </row>
    <row r="192" spans="1:13" ht="20.100000000000001" customHeight="1" x14ac:dyDescent="0.15">
      <c r="A192" s="1" t="s">
        <v>10026</v>
      </c>
      <c r="B192" s="1" t="s">
        <v>10206</v>
      </c>
      <c r="C192" s="1" t="s">
        <v>10227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84</v>
      </c>
      <c r="J192" s="1" t="s">
        <v>130</v>
      </c>
      <c r="K192" s="1" t="s">
        <v>10228</v>
      </c>
      <c r="L192" s="1"/>
      <c r="M192" s="21">
        <f t="shared" si="2"/>
        <v>1</v>
      </c>
    </row>
    <row r="193" spans="1:13" ht="20.100000000000001" customHeight="1" x14ac:dyDescent="0.15">
      <c r="A193" s="1" t="s">
        <v>10026</v>
      </c>
      <c r="B193" s="1" t="s">
        <v>10206</v>
      </c>
      <c r="C193" s="1" t="s">
        <v>10229</v>
      </c>
      <c r="D193" s="1" t="s">
        <v>849</v>
      </c>
      <c r="E193" s="1" t="s">
        <v>51</v>
      </c>
      <c r="F193" s="1" t="s">
        <v>26832</v>
      </c>
      <c r="G193" s="1" t="s">
        <v>82</v>
      </c>
      <c r="H193" s="1" t="s">
        <v>129</v>
      </c>
      <c r="I193" s="1" t="s">
        <v>84</v>
      </c>
      <c r="J193" s="1" t="s">
        <v>130</v>
      </c>
      <c r="K193" s="1" t="s">
        <v>10230</v>
      </c>
      <c r="L193" s="1"/>
      <c r="M193" s="21">
        <f t="shared" si="2"/>
        <v>0</v>
      </c>
    </row>
    <row r="194" spans="1:13" ht="20.100000000000001" customHeight="1" x14ac:dyDescent="0.15">
      <c r="A194" s="1" t="s">
        <v>10026</v>
      </c>
      <c r="B194" s="1" t="s">
        <v>10231</v>
      </c>
      <c r="C194" s="1" t="s">
        <v>10232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84</v>
      </c>
      <c r="J194" s="1" t="s">
        <v>130</v>
      </c>
      <c r="K194" s="1" t="s">
        <v>10233</v>
      </c>
      <c r="L194" s="1"/>
      <c r="M194" s="21">
        <f t="shared" si="2"/>
        <v>1</v>
      </c>
    </row>
    <row r="195" spans="1:13" ht="20.100000000000001" customHeight="1" x14ac:dyDescent="0.15">
      <c r="A195" s="1" t="s">
        <v>10026</v>
      </c>
      <c r="B195" s="1" t="s">
        <v>10231</v>
      </c>
      <c r="C195" s="1" t="s">
        <v>10234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84</v>
      </c>
      <c r="J195" s="1" t="s">
        <v>130</v>
      </c>
      <c r="K195" s="1" t="s">
        <v>10235</v>
      </c>
      <c r="L195" s="1"/>
      <c r="M195" s="21">
        <f t="shared" si="2"/>
        <v>1</v>
      </c>
    </row>
    <row r="196" spans="1:13" ht="20.100000000000001" customHeight="1" x14ac:dyDescent="0.15">
      <c r="A196" s="1" t="s">
        <v>10026</v>
      </c>
      <c r="B196" s="1" t="s">
        <v>10231</v>
      </c>
      <c r="C196" s="1" t="s">
        <v>10236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84</v>
      </c>
      <c r="J196" s="1" t="s">
        <v>130</v>
      </c>
      <c r="K196" s="1" t="s">
        <v>10237</v>
      </c>
      <c r="L196" s="1"/>
      <c r="M196" s="21">
        <f t="shared" si="2"/>
        <v>1</v>
      </c>
    </row>
    <row r="197" spans="1:13" ht="20.100000000000001" customHeight="1" x14ac:dyDescent="0.15">
      <c r="A197" s="1" t="s">
        <v>10026</v>
      </c>
      <c r="B197" s="1" t="s">
        <v>10231</v>
      </c>
      <c r="C197" s="1" t="s">
        <v>10238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84</v>
      </c>
      <c r="J197" s="1" t="s">
        <v>130</v>
      </c>
      <c r="K197" s="1" t="s">
        <v>10239</v>
      </c>
      <c r="L197" s="1"/>
      <c r="M197" s="21">
        <f t="shared" si="2"/>
        <v>1</v>
      </c>
    </row>
    <row r="198" spans="1:13" ht="20.100000000000001" customHeight="1" x14ac:dyDescent="0.15">
      <c r="A198" s="1" t="s">
        <v>10026</v>
      </c>
      <c r="B198" s="1" t="s">
        <v>10231</v>
      </c>
      <c r="C198" s="1" t="s">
        <v>10240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10241</v>
      </c>
      <c r="L198" s="1"/>
      <c r="M198" s="21">
        <f t="shared" si="2"/>
        <v>1</v>
      </c>
    </row>
    <row r="199" spans="1:13" ht="20.100000000000001" customHeight="1" x14ac:dyDescent="0.15">
      <c r="A199" s="1" t="s">
        <v>10026</v>
      </c>
      <c r="B199" s="1" t="s">
        <v>10231</v>
      </c>
      <c r="C199" s="1" t="s">
        <v>10242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84</v>
      </c>
      <c r="J199" s="1" t="s">
        <v>130</v>
      </c>
      <c r="K199" s="1" t="s">
        <v>10243</v>
      </c>
      <c r="L199" s="1"/>
      <c r="M199" s="21">
        <f t="shared" si="2"/>
        <v>1</v>
      </c>
    </row>
    <row r="200" spans="1:13" ht="20.100000000000001" customHeight="1" x14ac:dyDescent="0.15">
      <c r="A200" s="1" t="s">
        <v>10026</v>
      </c>
      <c r="B200" s="1" t="s">
        <v>10231</v>
      </c>
      <c r="C200" s="1" t="s">
        <v>10244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84</v>
      </c>
      <c r="J200" s="1" t="s">
        <v>130</v>
      </c>
      <c r="K200" s="1" t="s">
        <v>10245</v>
      </c>
      <c r="L200" s="1"/>
      <c r="M200" s="21">
        <f t="shared" si="2"/>
        <v>1</v>
      </c>
    </row>
    <row r="201" spans="1:13" ht="20.100000000000001" customHeight="1" x14ac:dyDescent="0.15">
      <c r="A201" s="1" t="s">
        <v>10026</v>
      </c>
      <c r="B201" s="1" t="s">
        <v>10231</v>
      </c>
      <c r="C201" s="1" t="s">
        <v>10246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84</v>
      </c>
      <c r="J201" s="1" t="s">
        <v>130</v>
      </c>
      <c r="K201" s="1" t="s">
        <v>10247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10026</v>
      </c>
      <c r="B202" s="1" t="s">
        <v>10231</v>
      </c>
      <c r="C202" s="1" t="s">
        <v>10248</v>
      </c>
      <c r="D202" s="1" t="s">
        <v>849</v>
      </c>
      <c r="E202" s="1" t="s">
        <v>51</v>
      </c>
      <c r="F202" s="1" t="s">
        <v>26832</v>
      </c>
      <c r="G202" s="1" t="s">
        <v>82</v>
      </c>
      <c r="H202" s="1" t="s">
        <v>83</v>
      </c>
      <c r="I202" s="1" t="s">
        <v>84</v>
      </c>
      <c r="J202" s="1" t="s">
        <v>9120</v>
      </c>
      <c r="K202" s="1" t="s">
        <v>10249</v>
      </c>
      <c r="L202" s="1"/>
      <c r="M202" s="21">
        <f t="shared" si="3"/>
        <v>0</v>
      </c>
    </row>
    <row r="203" spans="1:13" ht="20.100000000000001" customHeight="1" x14ac:dyDescent="0.15">
      <c r="A203" s="1" t="s">
        <v>10026</v>
      </c>
      <c r="B203" s="1" t="s">
        <v>10250</v>
      </c>
      <c r="C203" s="1" t="s">
        <v>10251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84</v>
      </c>
      <c r="J203" s="1" t="s">
        <v>130</v>
      </c>
      <c r="K203" s="1" t="s">
        <v>10252</v>
      </c>
      <c r="L203" s="1"/>
      <c r="M203" s="21">
        <f t="shared" si="3"/>
        <v>1</v>
      </c>
    </row>
    <row r="204" spans="1:13" ht="20.100000000000001" customHeight="1" x14ac:dyDescent="0.15">
      <c r="A204" s="1" t="s">
        <v>10026</v>
      </c>
      <c r="B204" s="1" t="s">
        <v>10250</v>
      </c>
      <c r="C204" s="1" t="s">
        <v>10253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84</v>
      </c>
      <c r="J204" s="1" t="s">
        <v>130</v>
      </c>
      <c r="K204" s="1" t="s">
        <v>10254</v>
      </c>
      <c r="L204" s="1"/>
      <c r="M204" s="21">
        <f t="shared" si="3"/>
        <v>1</v>
      </c>
    </row>
    <row r="205" spans="1:13" ht="20.100000000000001" customHeight="1" x14ac:dyDescent="0.15">
      <c r="A205" s="1" t="s">
        <v>10026</v>
      </c>
      <c r="B205" s="1" t="s">
        <v>10250</v>
      </c>
      <c r="C205" s="1" t="s">
        <v>10255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84</v>
      </c>
      <c r="J205" s="1" t="s">
        <v>130</v>
      </c>
      <c r="K205" s="1" t="s">
        <v>10256</v>
      </c>
      <c r="L205" s="1"/>
      <c r="M205" s="21">
        <f t="shared" si="3"/>
        <v>1</v>
      </c>
    </row>
    <row r="206" spans="1:13" ht="20.100000000000001" customHeight="1" x14ac:dyDescent="0.15">
      <c r="A206" s="1" t="s">
        <v>10026</v>
      </c>
      <c r="B206" s="1" t="s">
        <v>10250</v>
      </c>
      <c r="C206" s="1" t="s">
        <v>10257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84</v>
      </c>
      <c r="J206" s="1" t="s">
        <v>130</v>
      </c>
      <c r="K206" s="1" t="s">
        <v>10258</v>
      </c>
      <c r="L206" s="1"/>
      <c r="M206" s="21">
        <f t="shared" si="3"/>
        <v>1</v>
      </c>
    </row>
    <row r="207" spans="1:13" ht="20.100000000000001" customHeight="1" x14ac:dyDescent="0.15">
      <c r="A207" s="1" t="s">
        <v>10026</v>
      </c>
      <c r="B207" s="1" t="s">
        <v>10250</v>
      </c>
      <c r="C207" s="1" t="s">
        <v>10259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84</v>
      </c>
      <c r="J207" s="1" t="s">
        <v>130</v>
      </c>
      <c r="K207" s="1" t="s">
        <v>10260</v>
      </c>
      <c r="L207" s="1"/>
      <c r="M207" s="21">
        <f t="shared" si="3"/>
        <v>1</v>
      </c>
    </row>
    <row r="208" spans="1:13" ht="20.100000000000001" customHeight="1" x14ac:dyDescent="0.15">
      <c r="A208" s="1" t="s">
        <v>10026</v>
      </c>
      <c r="B208" s="1" t="s">
        <v>10250</v>
      </c>
      <c r="C208" s="1" t="s">
        <v>10261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84</v>
      </c>
      <c r="J208" s="1" t="s">
        <v>130</v>
      </c>
      <c r="K208" s="1" t="s">
        <v>10262</v>
      </c>
      <c r="L208" s="1"/>
      <c r="M208" s="21">
        <f t="shared" si="3"/>
        <v>1</v>
      </c>
    </row>
    <row r="209" spans="1:13" ht="20.100000000000001" customHeight="1" x14ac:dyDescent="0.15">
      <c r="A209" s="1" t="s">
        <v>10026</v>
      </c>
      <c r="B209" s="1" t="s">
        <v>10250</v>
      </c>
      <c r="C209" s="1" t="s">
        <v>10263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84</v>
      </c>
      <c r="J209" s="1" t="s">
        <v>130</v>
      </c>
      <c r="K209" s="1" t="s">
        <v>10264</v>
      </c>
      <c r="L209" s="1"/>
      <c r="M209" s="21">
        <f t="shared" si="3"/>
        <v>1</v>
      </c>
    </row>
    <row r="210" spans="1:13" ht="20.100000000000001" customHeight="1" x14ac:dyDescent="0.15">
      <c r="A210" s="1" t="s">
        <v>10026</v>
      </c>
      <c r="B210" s="1" t="s">
        <v>10250</v>
      </c>
      <c r="C210" s="1" t="s">
        <v>10265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84</v>
      </c>
      <c r="J210" s="1" t="s">
        <v>130</v>
      </c>
      <c r="K210" s="1" t="s">
        <v>10266</v>
      </c>
      <c r="L210" s="1"/>
      <c r="M210" s="21">
        <f t="shared" si="3"/>
        <v>1</v>
      </c>
    </row>
    <row r="211" spans="1:13" ht="20.100000000000001" customHeight="1" x14ac:dyDescent="0.15">
      <c r="A211" s="1" t="s">
        <v>10026</v>
      </c>
      <c r="B211" s="1" t="s">
        <v>10250</v>
      </c>
      <c r="C211" s="1" t="s">
        <v>10267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84</v>
      </c>
      <c r="J211" s="1" t="s">
        <v>130</v>
      </c>
      <c r="K211" s="1" t="s">
        <v>10268</v>
      </c>
      <c r="L211" s="1"/>
      <c r="M211" s="21">
        <f t="shared" si="3"/>
        <v>1</v>
      </c>
    </row>
    <row r="212" spans="1:13" ht="20.100000000000001" customHeight="1" x14ac:dyDescent="0.15">
      <c r="A212" s="1" t="s">
        <v>10026</v>
      </c>
      <c r="B212" s="1" t="s">
        <v>10250</v>
      </c>
      <c r="C212" s="1" t="s">
        <v>10269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84</v>
      </c>
      <c r="J212" s="1" t="s">
        <v>130</v>
      </c>
      <c r="K212" s="1" t="s">
        <v>10270</v>
      </c>
      <c r="L212" s="1"/>
      <c r="M212" s="21">
        <f t="shared" si="3"/>
        <v>1</v>
      </c>
    </row>
    <row r="213" spans="1:13" ht="20.100000000000001" customHeight="1" x14ac:dyDescent="0.15">
      <c r="A213" s="1" t="s">
        <v>10026</v>
      </c>
      <c r="B213" s="1" t="s">
        <v>10250</v>
      </c>
      <c r="C213" s="1" t="s">
        <v>10271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84</v>
      </c>
      <c r="J213" s="1" t="s">
        <v>130</v>
      </c>
      <c r="K213" s="1" t="s">
        <v>10272</v>
      </c>
      <c r="L213" s="1"/>
      <c r="M213" s="21">
        <f t="shared" si="3"/>
        <v>1</v>
      </c>
    </row>
    <row r="214" spans="1:13" ht="20.100000000000001" customHeight="1" x14ac:dyDescent="0.15">
      <c r="A214" s="1" t="s">
        <v>10026</v>
      </c>
      <c r="B214" s="1" t="s">
        <v>10250</v>
      </c>
      <c r="C214" s="1" t="s">
        <v>10273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84</v>
      </c>
      <c r="J214" s="1" t="s">
        <v>130</v>
      </c>
      <c r="K214" s="1" t="s">
        <v>10274</v>
      </c>
      <c r="L214" s="1"/>
      <c r="M214" s="21">
        <f t="shared" si="3"/>
        <v>1</v>
      </c>
    </row>
    <row r="215" spans="1:13" ht="20.100000000000001" customHeight="1" x14ac:dyDescent="0.15">
      <c r="A215" s="1" t="s">
        <v>10026</v>
      </c>
      <c r="B215" s="1" t="s">
        <v>10250</v>
      </c>
      <c r="C215" s="1" t="s">
        <v>10275</v>
      </c>
      <c r="D215" s="1" t="s">
        <v>78</v>
      </c>
      <c r="E215" s="1" t="s">
        <v>51</v>
      </c>
      <c r="F215" s="1" t="s">
        <v>179</v>
      </c>
      <c r="G215" s="1" t="s">
        <v>82</v>
      </c>
      <c r="H215" s="1" t="s">
        <v>83</v>
      </c>
      <c r="I215" s="1" t="s">
        <v>84</v>
      </c>
      <c r="J215" s="1" t="s">
        <v>9120</v>
      </c>
      <c r="K215" s="1" t="s">
        <v>10276</v>
      </c>
      <c r="L215" s="1"/>
      <c r="M215" s="21">
        <f t="shared" si="3"/>
        <v>0</v>
      </c>
    </row>
    <row r="216" spans="1:13" ht="20.100000000000001" customHeight="1" x14ac:dyDescent="0.15">
      <c r="A216" s="1" t="s">
        <v>10026</v>
      </c>
      <c r="B216" s="1" t="s">
        <v>10250</v>
      </c>
      <c r="C216" s="1" t="s">
        <v>10277</v>
      </c>
      <c r="D216" s="1" t="s">
        <v>849</v>
      </c>
      <c r="E216" s="1" t="s">
        <v>51</v>
      </c>
      <c r="F216" s="1" t="s">
        <v>26832</v>
      </c>
      <c r="G216" s="1" t="s">
        <v>82</v>
      </c>
      <c r="H216" s="1" t="s">
        <v>83</v>
      </c>
      <c r="I216" s="1" t="s">
        <v>84</v>
      </c>
      <c r="J216" s="1" t="s">
        <v>9120</v>
      </c>
      <c r="K216" s="1" t="s">
        <v>10278</v>
      </c>
      <c r="L216" s="1"/>
      <c r="M216" s="21">
        <f t="shared" si="3"/>
        <v>0</v>
      </c>
    </row>
    <row r="217" spans="1:13" ht="20.100000000000001" customHeight="1" x14ac:dyDescent="0.15">
      <c r="A217" s="1" t="s">
        <v>10026</v>
      </c>
      <c r="B217" s="1" t="s">
        <v>10250</v>
      </c>
      <c r="C217" s="1" t="s">
        <v>10279</v>
      </c>
      <c r="D217" s="1" t="s">
        <v>849</v>
      </c>
      <c r="E217" s="1" t="s">
        <v>51</v>
      </c>
      <c r="F217" s="1" t="s">
        <v>26832</v>
      </c>
      <c r="G217" s="1" t="s">
        <v>82</v>
      </c>
      <c r="H217" s="1" t="s">
        <v>83</v>
      </c>
      <c r="I217" s="1" t="s">
        <v>84</v>
      </c>
      <c r="J217" s="1" t="s">
        <v>9120</v>
      </c>
      <c r="K217" s="1" t="s">
        <v>10280</v>
      </c>
      <c r="L217" s="1"/>
      <c r="M217" s="21">
        <f t="shared" si="3"/>
        <v>0</v>
      </c>
    </row>
    <row r="218" spans="1:13" ht="20.100000000000001" customHeight="1" x14ac:dyDescent="0.15">
      <c r="A218" s="1" t="s">
        <v>10026</v>
      </c>
      <c r="B218" s="1" t="s">
        <v>10281</v>
      </c>
      <c r="C218" s="1" t="s">
        <v>10282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84</v>
      </c>
      <c r="J218" s="1" t="s">
        <v>130</v>
      </c>
      <c r="K218" s="1" t="s">
        <v>10283</v>
      </c>
      <c r="L218" s="1"/>
      <c r="M218" s="21">
        <f t="shared" si="3"/>
        <v>1</v>
      </c>
    </row>
    <row r="219" spans="1:13" ht="20.100000000000001" customHeight="1" x14ac:dyDescent="0.15">
      <c r="A219" s="1" t="s">
        <v>10026</v>
      </c>
      <c r="B219" s="1" t="s">
        <v>10281</v>
      </c>
      <c r="C219" s="1" t="s">
        <v>10284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84</v>
      </c>
      <c r="J219" s="1" t="s">
        <v>130</v>
      </c>
      <c r="K219" s="1" t="s">
        <v>10285</v>
      </c>
      <c r="L219" s="1"/>
      <c r="M219" s="21">
        <f t="shared" si="3"/>
        <v>1</v>
      </c>
    </row>
    <row r="220" spans="1:13" ht="20.100000000000001" customHeight="1" x14ac:dyDescent="0.15">
      <c r="A220" s="1" t="s">
        <v>10026</v>
      </c>
      <c r="B220" s="1" t="s">
        <v>10281</v>
      </c>
      <c r="C220" s="1" t="s">
        <v>10286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84</v>
      </c>
      <c r="J220" s="1" t="s">
        <v>130</v>
      </c>
      <c r="K220" s="1" t="s">
        <v>10287</v>
      </c>
      <c r="L220" s="1"/>
      <c r="M220" s="21">
        <f t="shared" si="3"/>
        <v>1</v>
      </c>
    </row>
    <row r="221" spans="1:13" ht="20.100000000000001" customHeight="1" x14ac:dyDescent="0.15">
      <c r="A221" s="1" t="s">
        <v>10026</v>
      </c>
      <c r="B221" s="1" t="s">
        <v>10281</v>
      </c>
      <c r="C221" s="1" t="s">
        <v>10288</v>
      </c>
      <c r="D221" s="1" t="s">
        <v>50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84</v>
      </c>
      <c r="J221" s="1" t="s">
        <v>130</v>
      </c>
      <c r="K221" s="1" t="s">
        <v>10289</v>
      </c>
      <c r="L221" s="1"/>
      <c r="M221" s="21">
        <f t="shared" si="3"/>
        <v>1</v>
      </c>
    </row>
    <row r="222" spans="1:13" ht="20.100000000000001" customHeight="1" x14ac:dyDescent="0.15">
      <c r="A222" s="1" t="s">
        <v>10026</v>
      </c>
      <c r="B222" s="1" t="s">
        <v>10281</v>
      </c>
      <c r="C222" s="1" t="s">
        <v>10290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84</v>
      </c>
      <c r="J222" s="1" t="s">
        <v>130</v>
      </c>
      <c r="K222" s="1" t="s">
        <v>10291</v>
      </c>
      <c r="L222" s="1"/>
      <c r="M222" s="21">
        <f t="shared" si="3"/>
        <v>1</v>
      </c>
    </row>
    <row r="223" spans="1:13" ht="20.100000000000001" customHeight="1" x14ac:dyDescent="0.15">
      <c r="A223" s="1" t="s">
        <v>10026</v>
      </c>
      <c r="B223" s="1" t="s">
        <v>10281</v>
      </c>
      <c r="C223" s="1" t="s">
        <v>10292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84</v>
      </c>
      <c r="J223" s="1" t="s">
        <v>130</v>
      </c>
      <c r="K223" s="1" t="s">
        <v>10293</v>
      </c>
      <c r="L223" s="1"/>
      <c r="M223" s="21">
        <f t="shared" si="3"/>
        <v>1</v>
      </c>
    </row>
    <row r="224" spans="1:13" ht="20.100000000000001" customHeight="1" x14ac:dyDescent="0.15">
      <c r="A224" s="1" t="s">
        <v>10026</v>
      </c>
      <c r="B224" s="1" t="s">
        <v>10281</v>
      </c>
      <c r="C224" s="1" t="s">
        <v>10294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84</v>
      </c>
      <c r="J224" s="1" t="s">
        <v>130</v>
      </c>
      <c r="K224" s="1" t="s">
        <v>10295</v>
      </c>
      <c r="L224" s="1"/>
      <c r="M224" s="21">
        <f t="shared" si="3"/>
        <v>1</v>
      </c>
    </row>
    <row r="225" spans="1:13" ht="20.100000000000001" customHeight="1" x14ac:dyDescent="0.15">
      <c r="A225" s="1" t="s">
        <v>10026</v>
      </c>
      <c r="B225" s="1" t="s">
        <v>10281</v>
      </c>
      <c r="C225" s="1" t="s">
        <v>10296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84</v>
      </c>
      <c r="J225" s="1" t="s">
        <v>130</v>
      </c>
      <c r="K225" s="1" t="s">
        <v>10297</v>
      </c>
      <c r="L225" s="1"/>
      <c r="M225" s="21">
        <f t="shared" si="3"/>
        <v>1</v>
      </c>
    </row>
    <row r="226" spans="1:13" ht="20.100000000000001" customHeight="1" x14ac:dyDescent="0.15">
      <c r="A226" s="1" t="s">
        <v>10026</v>
      </c>
      <c r="B226" s="1" t="s">
        <v>10281</v>
      </c>
      <c r="C226" s="1" t="s">
        <v>10298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84</v>
      </c>
      <c r="J226" s="1" t="s">
        <v>130</v>
      </c>
      <c r="K226" s="1" t="s">
        <v>10299</v>
      </c>
      <c r="L226" s="1"/>
      <c r="M226" s="21">
        <f t="shared" si="3"/>
        <v>1</v>
      </c>
    </row>
    <row r="227" spans="1:13" ht="20.100000000000001" customHeight="1" x14ac:dyDescent="0.15">
      <c r="A227" s="1" t="s">
        <v>10026</v>
      </c>
      <c r="B227" s="1" t="s">
        <v>10281</v>
      </c>
      <c r="C227" s="1" t="s">
        <v>10300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84</v>
      </c>
      <c r="J227" s="1" t="s">
        <v>130</v>
      </c>
      <c r="K227" s="1" t="s">
        <v>10301</v>
      </c>
      <c r="L227" s="1"/>
      <c r="M227" s="21">
        <f t="shared" si="3"/>
        <v>1</v>
      </c>
    </row>
    <row r="228" spans="1:13" ht="20.100000000000001" customHeight="1" x14ac:dyDescent="0.15">
      <c r="A228" s="1" t="s">
        <v>10026</v>
      </c>
      <c r="B228" s="1" t="s">
        <v>10281</v>
      </c>
      <c r="C228" s="1" t="s">
        <v>10302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84</v>
      </c>
      <c r="J228" s="1" t="s">
        <v>130</v>
      </c>
      <c r="K228" s="1" t="s">
        <v>10303</v>
      </c>
      <c r="L228" s="1"/>
      <c r="M228" s="21">
        <f t="shared" si="3"/>
        <v>1</v>
      </c>
    </row>
    <row r="229" spans="1:13" ht="20.100000000000001" customHeight="1" x14ac:dyDescent="0.15">
      <c r="A229" s="1" t="s">
        <v>10026</v>
      </c>
      <c r="B229" s="1" t="s">
        <v>10281</v>
      </c>
      <c r="C229" s="1" t="s">
        <v>10304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84</v>
      </c>
      <c r="J229" s="1" t="s">
        <v>130</v>
      </c>
      <c r="K229" s="1" t="s">
        <v>10305</v>
      </c>
      <c r="L229" s="1"/>
      <c r="M229" s="21">
        <f t="shared" si="3"/>
        <v>1</v>
      </c>
    </row>
    <row r="230" spans="1:13" ht="20.100000000000001" customHeight="1" x14ac:dyDescent="0.15">
      <c r="A230" s="1" t="s">
        <v>10026</v>
      </c>
      <c r="B230" s="1" t="s">
        <v>10281</v>
      </c>
      <c r="C230" s="1" t="s">
        <v>10306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84</v>
      </c>
      <c r="J230" s="1" t="s">
        <v>130</v>
      </c>
      <c r="K230" s="1" t="s">
        <v>10307</v>
      </c>
      <c r="L230" s="1"/>
      <c r="M230" s="21">
        <f t="shared" si="3"/>
        <v>1</v>
      </c>
    </row>
    <row r="231" spans="1:13" ht="20.100000000000001" customHeight="1" x14ac:dyDescent="0.15">
      <c r="A231" s="1" t="s">
        <v>10026</v>
      </c>
      <c r="B231" s="1" t="s">
        <v>10281</v>
      </c>
      <c r="C231" s="1" t="s">
        <v>10308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84</v>
      </c>
      <c r="J231" s="1" t="s">
        <v>130</v>
      </c>
      <c r="K231" s="1" t="s">
        <v>10309</v>
      </c>
      <c r="L231" s="1"/>
      <c r="M231" s="21">
        <f t="shared" si="3"/>
        <v>1</v>
      </c>
    </row>
    <row r="232" spans="1:13" ht="20.100000000000001" customHeight="1" x14ac:dyDescent="0.15">
      <c r="A232" s="1" t="s">
        <v>10026</v>
      </c>
      <c r="B232" s="1" t="s">
        <v>10281</v>
      </c>
      <c r="C232" s="1" t="s">
        <v>10310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84</v>
      </c>
      <c r="J232" s="1" t="s">
        <v>130</v>
      </c>
      <c r="K232" s="1" t="s">
        <v>10311</v>
      </c>
      <c r="L232" s="1"/>
      <c r="M232" s="21">
        <f t="shared" si="3"/>
        <v>1</v>
      </c>
    </row>
    <row r="233" spans="1:13" ht="20.100000000000001" customHeight="1" x14ac:dyDescent="0.15">
      <c r="A233" s="1" t="s">
        <v>10026</v>
      </c>
      <c r="B233" s="1" t="s">
        <v>10281</v>
      </c>
      <c r="C233" s="1" t="s">
        <v>10312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84</v>
      </c>
      <c r="J233" s="1" t="s">
        <v>130</v>
      </c>
      <c r="K233" s="1" t="s">
        <v>10313</v>
      </c>
      <c r="L233" s="1"/>
      <c r="M233" s="21">
        <f t="shared" si="3"/>
        <v>1</v>
      </c>
    </row>
    <row r="234" spans="1:13" ht="20.100000000000001" customHeight="1" x14ac:dyDescent="0.15">
      <c r="A234" s="1" t="s">
        <v>10026</v>
      </c>
      <c r="B234" s="1" t="s">
        <v>10281</v>
      </c>
      <c r="C234" s="1" t="s">
        <v>10314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84</v>
      </c>
      <c r="J234" s="1" t="s">
        <v>130</v>
      </c>
      <c r="K234" s="1" t="s">
        <v>10315</v>
      </c>
      <c r="L234" s="1"/>
      <c r="M234" s="21">
        <f t="shared" si="3"/>
        <v>1</v>
      </c>
    </row>
    <row r="235" spans="1:13" ht="20.100000000000001" customHeight="1" x14ac:dyDescent="0.15">
      <c r="A235" s="1" t="s">
        <v>10026</v>
      </c>
      <c r="B235" s="1" t="s">
        <v>10281</v>
      </c>
      <c r="C235" s="1" t="s">
        <v>10316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84</v>
      </c>
      <c r="J235" s="1" t="s">
        <v>130</v>
      </c>
      <c r="K235" s="1" t="s">
        <v>10317</v>
      </c>
      <c r="L235" s="1"/>
      <c r="M235" s="21">
        <f t="shared" si="3"/>
        <v>1</v>
      </c>
    </row>
    <row r="236" spans="1:13" ht="20.100000000000001" customHeight="1" x14ac:dyDescent="0.15">
      <c r="A236" s="1" t="s">
        <v>10026</v>
      </c>
      <c r="B236" s="1" t="s">
        <v>10281</v>
      </c>
      <c r="C236" s="1" t="s">
        <v>10318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84</v>
      </c>
      <c r="J236" s="1" t="s">
        <v>130</v>
      </c>
      <c r="K236" s="1" t="s">
        <v>10319</v>
      </c>
      <c r="L236" s="1"/>
      <c r="M236" s="21">
        <f t="shared" si="3"/>
        <v>1</v>
      </c>
    </row>
    <row r="237" spans="1:13" ht="20.100000000000001" customHeight="1" x14ac:dyDescent="0.15">
      <c r="A237" s="1" t="s">
        <v>10026</v>
      </c>
      <c r="B237" s="1" t="s">
        <v>10281</v>
      </c>
      <c r="C237" s="1" t="s">
        <v>10320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84</v>
      </c>
      <c r="J237" s="1" t="s">
        <v>130</v>
      </c>
      <c r="K237" s="1" t="s">
        <v>10321</v>
      </c>
      <c r="L237" s="1"/>
      <c r="M237" s="21">
        <f t="shared" si="3"/>
        <v>1</v>
      </c>
    </row>
    <row r="238" spans="1:13" ht="20.100000000000001" customHeight="1" x14ac:dyDescent="0.15">
      <c r="A238" s="1" t="s">
        <v>10026</v>
      </c>
      <c r="B238" s="1" t="s">
        <v>10281</v>
      </c>
      <c r="C238" s="1" t="s">
        <v>10322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84</v>
      </c>
      <c r="J238" s="1" t="s">
        <v>130</v>
      </c>
      <c r="K238" s="1" t="s">
        <v>10323</v>
      </c>
      <c r="L238" s="1"/>
      <c r="M238" s="21">
        <f t="shared" si="3"/>
        <v>1</v>
      </c>
    </row>
    <row r="239" spans="1:13" ht="20.100000000000001" customHeight="1" x14ac:dyDescent="0.15">
      <c r="A239" s="1" t="s">
        <v>10026</v>
      </c>
      <c r="B239" s="1" t="s">
        <v>10281</v>
      </c>
      <c r="C239" s="1" t="s">
        <v>10324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84</v>
      </c>
      <c r="J239" s="1" t="s">
        <v>130</v>
      </c>
      <c r="K239" s="1" t="s">
        <v>10325</v>
      </c>
      <c r="L239" s="1"/>
      <c r="M239" s="21">
        <f t="shared" si="3"/>
        <v>1</v>
      </c>
    </row>
    <row r="240" spans="1:13" ht="20.100000000000001" customHeight="1" x14ac:dyDescent="0.15">
      <c r="A240" s="1" t="s">
        <v>10026</v>
      </c>
      <c r="B240" s="1" t="s">
        <v>10281</v>
      </c>
      <c r="C240" s="1" t="s">
        <v>10326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84</v>
      </c>
      <c r="J240" s="1" t="s">
        <v>130</v>
      </c>
      <c r="K240" s="1" t="s">
        <v>10327</v>
      </c>
      <c r="L240" s="1"/>
      <c r="M240" s="21">
        <f t="shared" si="3"/>
        <v>1</v>
      </c>
    </row>
    <row r="241" spans="1:13" ht="20.100000000000001" customHeight="1" x14ac:dyDescent="0.15">
      <c r="A241" s="1" t="s">
        <v>10026</v>
      </c>
      <c r="B241" s="1" t="s">
        <v>10281</v>
      </c>
      <c r="C241" s="1" t="s">
        <v>10328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84</v>
      </c>
      <c r="J241" s="1" t="s">
        <v>130</v>
      </c>
      <c r="K241" s="1" t="s">
        <v>10329</v>
      </c>
      <c r="L241" s="1"/>
      <c r="M241" s="21">
        <f t="shared" si="3"/>
        <v>1</v>
      </c>
    </row>
    <row r="242" spans="1:13" ht="20.100000000000001" customHeight="1" x14ac:dyDescent="0.15">
      <c r="A242" s="1" t="s">
        <v>10026</v>
      </c>
      <c r="B242" s="1" t="s">
        <v>10281</v>
      </c>
      <c r="C242" s="1" t="s">
        <v>10330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84</v>
      </c>
      <c r="J242" s="1" t="s">
        <v>130</v>
      </c>
      <c r="K242" s="1" t="s">
        <v>10331</v>
      </c>
      <c r="L242" s="1"/>
      <c r="M242" s="21">
        <f t="shared" si="3"/>
        <v>1</v>
      </c>
    </row>
    <row r="243" spans="1:13" ht="20.100000000000001" customHeight="1" x14ac:dyDescent="0.15">
      <c r="A243" s="1" t="s">
        <v>10026</v>
      </c>
      <c r="B243" s="1" t="s">
        <v>10281</v>
      </c>
      <c r="C243" s="1" t="s">
        <v>10332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84</v>
      </c>
      <c r="J243" s="1" t="s">
        <v>130</v>
      </c>
      <c r="K243" s="1" t="s">
        <v>10333</v>
      </c>
      <c r="L243" s="1"/>
      <c r="M243" s="21">
        <f t="shared" si="3"/>
        <v>1</v>
      </c>
    </row>
    <row r="244" spans="1:13" ht="20.100000000000001" customHeight="1" x14ac:dyDescent="0.15">
      <c r="A244" s="1" t="s">
        <v>10026</v>
      </c>
      <c r="B244" s="1" t="s">
        <v>10281</v>
      </c>
      <c r="C244" s="1" t="s">
        <v>10334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84</v>
      </c>
      <c r="J244" s="1" t="s">
        <v>130</v>
      </c>
      <c r="K244" s="1" t="s">
        <v>10335</v>
      </c>
      <c r="L244" s="1"/>
      <c r="M244" s="21">
        <f t="shared" si="3"/>
        <v>1</v>
      </c>
    </row>
    <row r="245" spans="1:13" ht="20.100000000000001" customHeight="1" x14ac:dyDescent="0.15">
      <c r="A245" s="1" t="s">
        <v>10026</v>
      </c>
      <c r="B245" s="1" t="s">
        <v>10281</v>
      </c>
      <c r="C245" s="1" t="s">
        <v>10336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84</v>
      </c>
      <c r="J245" s="1" t="s">
        <v>130</v>
      </c>
      <c r="K245" s="1" t="s">
        <v>10337</v>
      </c>
      <c r="L245" s="1"/>
      <c r="M245" s="21">
        <f t="shared" si="3"/>
        <v>1</v>
      </c>
    </row>
    <row r="246" spans="1:13" ht="20.100000000000001" customHeight="1" x14ac:dyDescent="0.15">
      <c r="A246" s="1" t="s">
        <v>10026</v>
      </c>
      <c r="B246" s="1" t="s">
        <v>10281</v>
      </c>
      <c r="C246" s="1" t="s">
        <v>10338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84</v>
      </c>
      <c r="J246" s="1" t="s">
        <v>130</v>
      </c>
      <c r="K246" s="1" t="s">
        <v>10339</v>
      </c>
      <c r="L246" s="1"/>
      <c r="M246" s="21">
        <f t="shared" si="3"/>
        <v>1</v>
      </c>
    </row>
    <row r="247" spans="1:13" ht="20.100000000000001" customHeight="1" x14ac:dyDescent="0.15">
      <c r="A247" s="1" t="s">
        <v>10026</v>
      </c>
      <c r="B247" s="1" t="s">
        <v>10281</v>
      </c>
      <c r="C247" s="1" t="s">
        <v>10340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84</v>
      </c>
      <c r="J247" s="1" t="s">
        <v>130</v>
      </c>
      <c r="K247" s="1" t="s">
        <v>10341</v>
      </c>
      <c r="L247" s="1"/>
      <c r="M247" s="21">
        <f t="shared" si="3"/>
        <v>1</v>
      </c>
    </row>
    <row r="248" spans="1:13" ht="20.100000000000001" customHeight="1" x14ac:dyDescent="0.15">
      <c r="A248" s="1" t="s">
        <v>10026</v>
      </c>
      <c r="B248" s="1" t="s">
        <v>10281</v>
      </c>
      <c r="C248" s="1" t="s">
        <v>10342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84</v>
      </c>
      <c r="J248" s="1" t="s">
        <v>130</v>
      </c>
      <c r="K248" s="1" t="s">
        <v>10343</v>
      </c>
      <c r="L248" s="1"/>
      <c r="M248" s="21">
        <f t="shared" si="3"/>
        <v>1</v>
      </c>
    </row>
    <row r="249" spans="1:13" ht="20.100000000000001" customHeight="1" x14ac:dyDescent="0.15">
      <c r="A249" s="1" t="s">
        <v>10026</v>
      </c>
      <c r="B249" s="1" t="s">
        <v>10281</v>
      </c>
      <c r="C249" s="1" t="s">
        <v>10344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84</v>
      </c>
      <c r="J249" s="1" t="s">
        <v>130</v>
      </c>
      <c r="K249" s="1" t="s">
        <v>10345</v>
      </c>
      <c r="L249" s="1"/>
      <c r="M249" s="21">
        <f t="shared" si="3"/>
        <v>1</v>
      </c>
    </row>
    <row r="250" spans="1:13" ht="20.100000000000001" customHeight="1" x14ac:dyDescent="0.15">
      <c r="A250" s="1" t="s">
        <v>10026</v>
      </c>
      <c r="B250" s="1" t="s">
        <v>10281</v>
      </c>
      <c r="C250" s="1" t="s">
        <v>10346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10347</v>
      </c>
      <c r="L250" s="1"/>
      <c r="M250" s="21">
        <f t="shared" si="3"/>
        <v>1</v>
      </c>
    </row>
    <row r="251" spans="1:13" ht="20.100000000000001" customHeight="1" x14ac:dyDescent="0.15">
      <c r="A251" s="1" t="s">
        <v>10026</v>
      </c>
      <c r="B251" s="1" t="s">
        <v>10281</v>
      </c>
      <c r="C251" s="1" t="s">
        <v>10348</v>
      </c>
      <c r="D251" s="1" t="s">
        <v>78</v>
      </c>
      <c r="E251" s="1" t="s">
        <v>51</v>
      </c>
      <c r="F251" s="1" t="s">
        <v>179</v>
      </c>
      <c r="G251" s="1" t="s">
        <v>82</v>
      </c>
      <c r="H251" s="1" t="s">
        <v>83</v>
      </c>
      <c r="I251" s="1" t="s">
        <v>84</v>
      </c>
      <c r="J251" s="1" t="s">
        <v>9120</v>
      </c>
      <c r="K251" s="1" t="s">
        <v>10349</v>
      </c>
      <c r="L251" s="1"/>
      <c r="M251" s="21">
        <f t="shared" si="3"/>
        <v>0</v>
      </c>
    </row>
    <row r="252" spans="1:13" ht="20.100000000000001" customHeight="1" x14ac:dyDescent="0.15">
      <c r="A252" s="1" t="s">
        <v>10026</v>
      </c>
      <c r="B252" s="1" t="s">
        <v>10281</v>
      </c>
      <c r="C252" s="1" t="s">
        <v>10350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84</v>
      </c>
      <c r="J252" s="1" t="s">
        <v>130</v>
      </c>
      <c r="K252" s="1" t="s">
        <v>10351</v>
      </c>
      <c r="L252" s="1"/>
      <c r="M252" s="21">
        <f t="shared" si="3"/>
        <v>1</v>
      </c>
    </row>
    <row r="253" spans="1:13" ht="20.100000000000001" customHeight="1" x14ac:dyDescent="0.15">
      <c r="A253" s="1" t="s">
        <v>10026</v>
      </c>
      <c r="B253" s="1" t="s">
        <v>10281</v>
      </c>
      <c r="C253" s="1" t="s">
        <v>10352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10353</v>
      </c>
      <c r="L253" s="1"/>
      <c r="M253" s="21">
        <f t="shared" si="3"/>
        <v>1</v>
      </c>
    </row>
    <row r="254" spans="1:13" ht="20.100000000000001" customHeight="1" x14ac:dyDescent="0.15">
      <c r="A254" s="1" t="s">
        <v>10026</v>
      </c>
      <c r="B254" s="1" t="s">
        <v>10281</v>
      </c>
      <c r="C254" s="1" t="s">
        <v>10354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84</v>
      </c>
      <c r="J254" s="1" t="s">
        <v>130</v>
      </c>
      <c r="K254" s="1" t="s">
        <v>10355</v>
      </c>
      <c r="L254" s="1"/>
      <c r="M254" s="21">
        <f t="shared" si="3"/>
        <v>1</v>
      </c>
    </row>
    <row r="255" spans="1:13" ht="20.100000000000001" customHeight="1" x14ac:dyDescent="0.15">
      <c r="A255" s="1" t="s">
        <v>10026</v>
      </c>
      <c r="B255" s="1" t="s">
        <v>10281</v>
      </c>
      <c r="C255" s="1" t="s">
        <v>10356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84</v>
      </c>
      <c r="J255" s="1" t="s">
        <v>130</v>
      </c>
      <c r="K255" s="1" t="s">
        <v>10357</v>
      </c>
      <c r="L255" s="1"/>
      <c r="M255" s="21">
        <f t="shared" si="3"/>
        <v>1</v>
      </c>
    </row>
    <row r="256" spans="1:13" ht="20.100000000000001" customHeight="1" x14ac:dyDescent="0.15">
      <c r="A256" s="1" t="s">
        <v>10026</v>
      </c>
      <c r="B256" s="1" t="s">
        <v>10281</v>
      </c>
      <c r="C256" s="1" t="s">
        <v>10358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84</v>
      </c>
      <c r="J256" s="1" t="s">
        <v>130</v>
      </c>
      <c r="K256" s="1" t="s">
        <v>10359</v>
      </c>
      <c r="L256" s="1"/>
      <c r="M256" s="21">
        <f t="shared" si="3"/>
        <v>1</v>
      </c>
    </row>
    <row r="257" spans="1:13" ht="20.100000000000001" customHeight="1" x14ac:dyDescent="0.15">
      <c r="A257" s="1" t="s">
        <v>10026</v>
      </c>
      <c r="B257" s="1" t="s">
        <v>10281</v>
      </c>
      <c r="C257" s="1" t="s">
        <v>10360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84</v>
      </c>
      <c r="J257" s="1" t="s">
        <v>130</v>
      </c>
      <c r="K257" s="1" t="s">
        <v>10361</v>
      </c>
      <c r="L257" s="1"/>
      <c r="M257" s="21">
        <f t="shared" si="3"/>
        <v>1</v>
      </c>
    </row>
    <row r="258" spans="1:13" ht="20.100000000000001" customHeight="1" x14ac:dyDescent="0.15">
      <c r="A258" s="1" t="s">
        <v>10026</v>
      </c>
      <c r="B258" s="1" t="s">
        <v>10281</v>
      </c>
      <c r="C258" s="1" t="s">
        <v>10362</v>
      </c>
      <c r="D258" s="1" t="s">
        <v>849</v>
      </c>
      <c r="E258" s="1" t="s">
        <v>51</v>
      </c>
      <c r="F258" s="1" t="s">
        <v>26832</v>
      </c>
      <c r="G258" s="1" t="s">
        <v>82</v>
      </c>
      <c r="H258" s="1" t="s">
        <v>83</v>
      </c>
      <c r="I258" s="1" t="s">
        <v>84</v>
      </c>
      <c r="J258" s="1" t="s">
        <v>9120</v>
      </c>
      <c r="K258" s="1" t="s">
        <v>10363</v>
      </c>
      <c r="L258" s="1"/>
      <c r="M258" s="21">
        <f t="shared" si="3"/>
        <v>0</v>
      </c>
    </row>
    <row r="259" spans="1:13" ht="20.100000000000001" customHeight="1" x14ac:dyDescent="0.15">
      <c r="A259" s="1" t="s">
        <v>10026</v>
      </c>
      <c r="B259" s="1" t="s">
        <v>10281</v>
      </c>
      <c r="C259" s="1" t="s">
        <v>10364</v>
      </c>
      <c r="D259" s="1" t="s">
        <v>849</v>
      </c>
      <c r="E259" s="1" t="s">
        <v>51</v>
      </c>
      <c r="F259" s="1" t="s">
        <v>26832</v>
      </c>
      <c r="G259" s="1" t="s">
        <v>82</v>
      </c>
      <c r="H259" s="1" t="s">
        <v>83</v>
      </c>
      <c r="I259" s="1" t="s">
        <v>84</v>
      </c>
      <c r="J259" s="1" t="s">
        <v>9120</v>
      </c>
      <c r="K259" s="1" t="s">
        <v>10365</v>
      </c>
      <c r="L259" s="1"/>
      <c r="M259" s="21">
        <f t="shared" si="3"/>
        <v>0</v>
      </c>
    </row>
    <row r="260" spans="1:13" ht="20.100000000000001" customHeight="1" x14ac:dyDescent="0.15">
      <c r="A260" s="1" t="s">
        <v>10026</v>
      </c>
      <c r="B260" s="1" t="s">
        <v>10281</v>
      </c>
      <c r="C260" s="1" t="s">
        <v>10366</v>
      </c>
      <c r="D260" s="1" t="s">
        <v>849</v>
      </c>
      <c r="E260" s="1" t="s">
        <v>51</v>
      </c>
      <c r="F260" s="1" t="s">
        <v>26832</v>
      </c>
      <c r="G260" s="1" t="s">
        <v>82</v>
      </c>
      <c r="H260" s="1" t="s">
        <v>83</v>
      </c>
      <c r="I260" s="1" t="s">
        <v>84</v>
      </c>
      <c r="J260" s="1" t="s">
        <v>9120</v>
      </c>
      <c r="K260" s="1" t="s">
        <v>10367</v>
      </c>
      <c r="L260" s="1"/>
      <c r="M260" s="21">
        <f t="shared" si="3"/>
        <v>0</v>
      </c>
    </row>
    <row r="261" spans="1:13" ht="20.100000000000001" customHeight="1" x14ac:dyDescent="0.15">
      <c r="A261" s="1" t="s">
        <v>10026</v>
      </c>
      <c r="B261" s="1" t="s">
        <v>10281</v>
      </c>
      <c r="C261" s="1" t="s">
        <v>10368</v>
      </c>
      <c r="D261" s="1" t="s">
        <v>849</v>
      </c>
      <c r="E261" s="1" t="s">
        <v>51</v>
      </c>
      <c r="F261" s="1" t="s">
        <v>26832</v>
      </c>
      <c r="G261" s="1" t="s">
        <v>82</v>
      </c>
      <c r="H261" s="1" t="s">
        <v>83</v>
      </c>
      <c r="I261" s="1" t="s">
        <v>84</v>
      </c>
      <c r="J261" s="1" t="s">
        <v>9120</v>
      </c>
      <c r="K261" s="1" t="s">
        <v>10369</v>
      </c>
      <c r="L261" s="1"/>
      <c r="M261" s="21">
        <f t="shared" si="3"/>
        <v>0</v>
      </c>
    </row>
    <row r="262" spans="1:13" ht="20.100000000000001" customHeight="1" x14ac:dyDescent="0.15">
      <c r="A262" s="1" t="s">
        <v>10026</v>
      </c>
      <c r="B262" s="1" t="s">
        <v>10281</v>
      </c>
      <c r="C262" s="1" t="s">
        <v>10370</v>
      </c>
      <c r="D262" s="1" t="s">
        <v>849</v>
      </c>
      <c r="E262" s="1" t="s">
        <v>51</v>
      </c>
      <c r="F262" s="1" t="s">
        <v>26832</v>
      </c>
      <c r="G262" s="1" t="s">
        <v>82</v>
      </c>
      <c r="H262" s="1" t="s">
        <v>83</v>
      </c>
      <c r="I262" s="1" t="s">
        <v>84</v>
      </c>
      <c r="J262" s="1" t="s">
        <v>9120</v>
      </c>
      <c r="K262" s="1" t="s">
        <v>10371</v>
      </c>
      <c r="L262" s="1"/>
      <c r="M262" s="21">
        <f t="shared" si="3"/>
        <v>0</v>
      </c>
    </row>
    <row r="263" spans="1:13" ht="20.100000000000001" customHeight="1" x14ac:dyDescent="0.15">
      <c r="A263" s="1" t="s">
        <v>10026</v>
      </c>
      <c r="B263" s="1" t="s">
        <v>10281</v>
      </c>
      <c r="C263" s="1" t="s">
        <v>10372</v>
      </c>
      <c r="D263" s="1" t="s">
        <v>849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84</v>
      </c>
      <c r="J263" s="1" t="s">
        <v>9120</v>
      </c>
      <c r="K263" s="1" t="s">
        <v>6087</v>
      </c>
      <c r="L263" s="1"/>
      <c r="M263" s="21">
        <f t="shared" si="3"/>
        <v>0</v>
      </c>
    </row>
    <row r="264" spans="1:13" ht="20.100000000000001" customHeight="1" x14ac:dyDescent="0.15">
      <c r="A264" s="1" t="s">
        <v>10026</v>
      </c>
      <c r="B264" s="1" t="s">
        <v>10281</v>
      </c>
      <c r="C264" s="1" t="s">
        <v>10373</v>
      </c>
      <c r="D264" s="1" t="s">
        <v>849</v>
      </c>
      <c r="E264" s="1" t="s">
        <v>51</v>
      </c>
      <c r="F264" s="1" t="s">
        <v>26832</v>
      </c>
      <c r="G264" s="1" t="s">
        <v>82</v>
      </c>
      <c r="H264" s="1" t="s">
        <v>83</v>
      </c>
      <c r="I264" s="1" t="s">
        <v>84</v>
      </c>
      <c r="J264" s="1" t="s">
        <v>9120</v>
      </c>
      <c r="K264" s="1" t="s">
        <v>10374</v>
      </c>
      <c r="L264" s="1"/>
      <c r="M264" s="21">
        <f t="shared" si="3"/>
        <v>0</v>
      </c>
    </row>
    <row r="265" spans="1:13" ht="20.100000000000001" customHeight="1" x14ac:dyDescent="0.15">
      <c r="A265" s="1" t="s">
        <v>10026</v>
      </c>
      <c r="B265" s="1" t="s">
        <v>10375</v>
      </c>
      <c r="C265" s="1" t="s">
        <v>10376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53</v>
      </c>
      <c r="I265" s="1" t="s">
        <v>84</v>
      </c>
      <c r="J265" s="1" t="s">
        <v>130</v>
      </c>
      <c r="K265" s="1" t="s">
        <v>10377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10026</v>
      </c>
      <c r="B266" s="1" t="s">
        <v>10375</v>
      </c>
      <c r="C266" s="1" t="s">
        <v>10378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53</v>
      </c>
      <c r="I266" s="1" t="s">
        <v>84</v>
      </c>
      <c r="J266" s="1" t="s">
        <v>130</v>
      </c>
      <c r="K266" s="1" t="s">
        <v>10379</v>
      </c>
      <c r="L266" s="1"/>
      <c r="M266" s="21">
        <f t="shared" si="4"/>
        <v>1</v>
      </c>
    </row>
    <row r="267" spans="1:13" ht="20.100000000000001" customHeight="1" x14ac:dyDescent="0.15">
      <c r="A267" s="1" t="s">
        <v>10026</v>
      </c>
      <c r="B267" s="1" t="s">
        <v>10375</v>
      </c>
      <c r="C267" s="1" t="s">
        <v>10380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53</v>
      </c>
      <c r="I267" s="1" t="s">
        <v>84</v>
      </c>
      <c r="J267" s="1" t="s">
        <v>130</v>
      </c>
      <c r="K267" s="1" t="s">
        <v>10381</v>
      </c>
      <c r="L267" s="1"/>
      <c r="M267" s="21">
        <f t="shared" si="4"/>
        <v>1</v>
      </c>
    </row>
    <row r="268" spans="1:13" ht="20.100000000000001" customHeight="1" x14ac:dyDescent="0.15">
      <c r="A268" s="1" t="s">
        <v>10026</v>
      </c>
      <c r="B268" s="1" t="s">
        <v>10375</v>
      </c>
      <c r="C268" s="1" t="s">
        <v>10382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84</v>
      </c>
      <c r="J268" s="1" t="s">
        <v>130</v>
      </c>
      <c r="K268" s="1" t="s">
        <v>10383</v>
      </c>
      <c r="L268" s="1"/>
      <c r="M268" s="21">
        <f t="shared" si="4"/>
        <v>1</v>
      </c>
    </row>
    <row r="269" spans="1:13" ht="20.100000000000001" customHeight="1" x14ac:dyDescent="0.15">
      <c r="A269" s="1" t="s">
        <v>10026</v>
      </c>
      <c r="B269" s="1" t="s">
        <v>10375</v>
      </c>
      <c r="C269" s="1" t="s">
        <v>10384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84</v>
      </c>
      <c r="J269" s="1" t="s">
        <v>130</v>
      </c>
      <c r="K269" s="1" t="s">
        <v>10385</v>
      </c>
      <c r="L269" s="1"/>
      <c r="M269" s="21">
        <f t="shared" si="4"/>
        <v>1</v>
      </c>
    </row>
    <row r="270" spans="1:13" ht="20.100000000000001" customHeight="1" x14ac:dyDescent="0.15">
      <c r="A270" s="1" t="s">
        <v>10026</v>
      </c>
      <c r="B270" s="1" t="s">
        <v>10375</v>
      </c>
      <c r="C270" s="1" t="s">
        <v>10386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53</v>
      </c>
      <c r="I270" s="1" t="s">
        <v>84</v>
      </c>
      <c r="J270" s="1" t="s">
        <v>130</v>
      </c>
      <c r="K270" s="1" t="s">
        <v>10387</v>
      </c>
      <c r="L270" s="1"/>
      <c r="M270" s="21">
        <f t="shared" si="4"/>
        <v>1</v>
      </c>
    </row>
    <row r="271" spans="1:13" ht="20.100000000000001" customHeight="1" x14ac:dyDescent="0.15">
      <c r="A271" s="1" t="s">
        <v>10026</v>
      </c>
      <c r="B271" s="1" t="s">
        <v>10375</v>
      </c>
      <c r="C271" s="1" t="s">
        <v>10388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53</v>
      </c>
      <c r="I271" s="1" t="s">
        <v>84</v>
      </c>
      <c r="J271" s="1" t="s">
        <v>130</v>
      </c>
      <c r="K271" s="1" t="s">
        <v>10389</v>
      </c>
      <c r="L271" s="1"/>
      <c r="M271" s="21">
        <f t="shared" si="4"/>
        <v>1</v>
      </c>
    </row>
    <row r="272" spans="1:13" ht="20.100000000000001" customHeight="1" x14ac:dyDescent="0.15">
      <c r="A272" s="1" t="s">
        <v>10026</v>
      </c>
      <c r="B272" s="1" t="s">
        <v>10375</v>
      </c>
      <c r="C272" s="1" t="s">
        <v>10390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84</v>
      </c>
      <c r="J272" s="1" t="s">
        <v>130</v>
      </c>
      <c r="K272" s="1" t="s">
        <v>10391</v>
      </c>
      <c r="L272" s="1"/>
      <c r="M272" s="21">
        <f t="shared" si="4"/>
        <v>1</v>
      </c>
    </row>
    <row r="273" spans="1:13" ht="20.100000000000001" customHeight="1" x14ac:dyDescent="0.15">
      <c r="A273" s="1" t="s">
        <v>10026</v>
      </c>
      <c r="B273" s="1" t="s">
        <v>10375</v>
      </c>
      <c r="C273" s="1" t="s">
        <v>10392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84</v>
      </c>
      <c r="J273" s="1" t="s">
        <v>130</v>
      </c>
      <c r="K273" s="1" t="s">
        <v>10393</v>
      </c>
      <c r="L273" s="1"/>
      <c r="M273" s="21">
        <f t="shared" si="4"/>
        <v>1</v>
      </c>
    </row>
    <row r="274" spans="1:13" ht="20.100000000000001" customHeight="1" x14ac:dyDescent="0.15">
      <c r="A274" s="1" t="s">
        <v>10026</v>
      </c>
      <c r="B274" s="1" t="s">
        <v>10375</v>
      </c>
      <c r="C274" s="1" t="s">
        <v>10394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84</v>
      </c>
      <c r="J274" s="1" t="s">
        <v>130</v>
      </c>
      <c r="K274" s="1" t="s">
        <v>10395</v>
      </c>
      <c r="L274" s="1"/>
      <c r="M274" s="21">
        <f t="shared" si="4"/>
        <v>1</v>
      </c>
    </row>
    <row r="275" spans="1:13" ht="20.100000000000001" customHeight="1" x14ac:dyDescent="0.15">
      <c r="A275" s="1" t="s">
        <v>10026</v>
      </c>
      <c r="B275" s="1" t="s">
        <v>10375</v>
      </c>
      <c r="C275" s="1" t="s">
        <v>10396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84</v>
      </c>
      <c r="J275" s="1" t="s">
        <v>130</v>
      </c>
      <c r="K275" s="1" t="s">
        <v>10397</v>
      </c>
      <c r="L275" s="1"/>
      <c r="M275" s="21">
        <f t="shared" si="4"/>
        <v>1</v>
      </c>
    </row>
    <row r="276" spans="1:13" ht="20.100000000000001" customHeight="1" x14ac:dyDescent="0.15">
      <c r="A276" s="1" t="s">
        <v>10026</v>
      </c>
      <c r="B276" s="1" t="s">
        <v>10375</v>
      </c>
      <c r="C276" s="1" t="s">
        <v>10398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84</v>
      </c>
      <c r="J276" s="1" t="s">
        <v>130</v>
      </c>
      <c r="K276" s="1" t="s">
        <v>10399</v>
      </c>
      <c r="L276" s="1"/>
      <c r="M276" s="21">
        <f t="shared" si="4"/>
        <v>1</v>
      </c>
    </row>
    <row r="277" spans="1:13" ht="20.100000000000001" customHeight="1" x14ac:dyDescent="0.15">
      <c r="A277" s="1" t="s">
        <v>10026</v>
      </c>
      <c r="B277" s="1" t="s">
        <v>10375</v>
      </c>
      <c r="C277" s="1" t="s">
        <v>10400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84</v>
      </c>
      <c r="J277" s="1" t="s">
        <v>130</v>
      </c>
      <c r="K277" s="1" t="s">
        <v>10401</v>
      </c>
      <c r="L277" s="1"/>
      <c r="M277" s="21">
        <f t="shared" si="4"/>
        <v>1</v>
      </c>
    </row>
    <row r="278" spans="1:13" ht="20.100000000000001" customHeight="1" x14ac:dyDescent="0.15">
      <c r="A278" s="1" t="s">
        <v>10026</v>
      </c>
      <c r="B278" s="1" t="s">
        <v>10375</v>
      </c>
      <c r="C278" s="1" t="s">
        <v>10402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84</v>
      </c>
      <c r="J278" s="1" t="s">
        <v>130</v>
      </c>
      <c r="K278" s="1" t="s">
        <v>10403</v>
      </c>
      <c r="L278" s="1"/>
      <c r="M278" s="21">
        <f t="shared" si="4"/>
        <v>1</v>
      </c>
    </row>
    <row r="279" spans="1:13" ht="20.100000000000001" customHeight="1" x14ac:dyDescent="0.15">
      <c r="A279" s="1" t="s">
        <v>10026</v>
      </c>
      <c r="B279" s="1" t="s">
        <v>10375</v>
      </c>
      <c r="C279" s="1" t="s">
        <v>10404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84</v>
      </c>
      <c r="J279" s="1" t="s">
        <v>130</v>
      </c>
      <c r="K279" s="1" t="s">
        <v>10405</v>
      </c>
      <c r="L279" s="1"/>
      <c r="M279" s="21">
        <f t="shared" si="4"/>
        <v>1</v>
      </c>
    </row>
    <row r="280" spans="1:13" ht="20.100000000000001" customHeight="1" x14ac:dyDescent="0.15">
      <c r="A280" s="1" t="s">
        <v>10026</v>
      </c>
      <c r="B280" s="1" t="s">
        <v>10375</v>
      </c>
      <c r="C280" s="1" t="s">
        <v>10406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84</v>
      </c>
      <c r="J280" s="1" t="s">
        <v>130</v>
      </c>
      <c r="K280" s="1" t="s">
        <v>10407</v>
      </c>
      <c r="L280" s="1"/>
      <c r="M280" s="21">
        <f t="shared" si="4"/>
        <v>1</v>
      </c>
    </row>
    <row r="281" spans="1:13" ht="20.100000000000001" customHeight="1" x14ac:dyDescent="0.15">
      <c r="A281" s="1" t="s">
        <v>10026</v>
      </c>
      <c r="B281" s="1" t="s">
        <v>10375</v>
      </c>
      <c r="C281" s="1" t="s">
        <v>10408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84</v>
      </c>
      <c r="J281" s="1" t="s">
        <v>130</v>
      </c>
      <c r="K281" s="1" t="s">
        <v>10409</v>
      </c>
      <c r="L281" s="1"/>
      <c r="M281" s="21">
        <f t="shared" si="4"/>
        <v>1</v>
      </c>
    </row>
    <row r="282" spans="1:13" ht="20.100000000000001" customHeight="1" x14ac:dyDescent="0.15">
      <c r="A282" s="1" t="s">
        <v>10026</v>
      </c>
      <c r="B282" s="1" t="s">
        <v>10375</v>
      </c>
      <c r="C282" s="1" t="s">
        <v>10410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84</v>
      </c>
      <c r="J282" s="1" t="s">
        <v>130</v>
      </c>
      <c r="K282" s="1" t="s">
        <v>10411</v>
      </c>
      <c r="L282" s="1"/>
      <c r="M282" s="21">
        <f t="shared" si="4"/>
        <v>1</v>
      </c>
    </row>
    <row r="283" spans="1:13" ht="20.100000000000001" customHeight="1" x14ac:dyDescent="0.15">
      <c r="A283" s="1" t="s">
        <v>10026</v>
      </c>
      <c r="B283" s="1" t="s">
        <v>10375</v>
      </c>
      <c r="C283" s="1" t="s">
        <v>10412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84</v>
      </c>
      <c r="J283" s="1" t="s">
        <v>130</v>
      </c>
      <c r="K283" s="1" t="s">
        <v>10413</v>
      </c>
      <c r="L283" s="1"/>
      <c r="M283" s="21">
        <f t="shared" si="4"/>
        <v>1</v>
      </c>
    </row>
    <row r="284" spans="1:13" ht="20.100000000000001" customHeight="1" x14ac:dyDescent="0.15">
      <c r="A284" s="1" t="s">
        <v>10026</v>
      </c>
      <c r="B284" s="1" t="s">
        <v>10375</v>
      </c>
      <c r="C284" s="1" t="s">
        <v>10414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180</v>
      </c>
      <c r="I284" s="1" t="s">
        <v>84</v>
      </c>
      <c r="J284" s="1" t="s">
        <v>632</v>
      </c>
      <c r="K284" s="1" t="s">
        <v>10415</v>
      </c>
      <c r="L284" s="1"/>
      <c r="M284" s="21">
        <f t="shared" si="4"/>
        <v>0</v>
      </c>
    </row>
    <row r="285" spans="1:13" ht="20.100000000000001" customHeight="1" x14ac:dyDescent="0.15">
      <c r="A285" s="1" t="s">
        <v>10026</v>
      </c>
      <c r="B285" s="1" t="s">
        <v>10375</v>
      </c>
      <c r="C285" s="1" t="s">
        <v>10416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84</v>
      </c>
      <c r="J285" s="1" t="s">
        <v>130</v>
      </c>
      <c r="K285" s="1" t="s">
        <v>10417</v>
      </c>
      <c r="L285" s="1"/>
      <c r="M285" s="21">
        <f t="shared" si="4"/>
        <v>1</v>
      </c>
    </row>
    <row r="286" spans="1:13" ht="20.100000000000001" customHeight="1" x14ac:dyDescent="0.15">
      <c r="A286" s="1" t="s">
        <v>10026</v>
      </c>
      <c r="B286" s="1" t="s">
        <v>10375</v>
      </c>
      <c r="C286" s="1" t="s">
        <v>10418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84</v>
      </c>
      <c r="J286" s="1" t="s">
        <v>130</v>
      </c>
      <c r="K286" s="1" t="s">
        <v>10419</v>
      </c>
      <c r="L286" s="1"/>
      <c r="M286" s="21">
        <f t="shared" si="4"/>
        <v>1</v>
      </c>
    </row>
    <row r="287" spans="1:13" ht="20.100000000000001" customHeight="1" x14ac:dyDescent="0.15">
      <c r="A287" s="1" t="s">
        <v>10026</v>
      </c>
      <c r="B287" s="1" t="s">
        <v>10375</v>
      </c>
      <c r="C287" s="1" t="s">
        <v>10420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84</v>
      </c>
      <c r="J287" s="1" t="s">
        <v>130</v>
      </c>
      <c r="K287" s="1" t="s">
        <v>10421</v>
      </c>
      <c r="L287" s="1"/>
      <c r="M287" s="21">
        <f t="shared" si="4"/>
        <v>1</v>
      </c>
    </row>
    <row r="288" spans="1:13" ht="20.100000000000001" customHeight="1" x14ac:dyDescent="0.15">
      <c r="A288" s="1" t="s">
        <v>10026</v>
      </c>
      <c r="B288" s="1" t="s">
        <v>10375</v>
      </c>
      <c r="C288" s="1" t="s">
        <v>10422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84</v>
      </c>
      <c r="J288" s="1" t="s">
        <v>130</v>
      </c>
      <c r="K288" s="1" t="s">
        <v>10423</v>
      </c>
      <c r="L288" s="1"/>
      <c r="M288" s="21">
        <f t="shared" si="4"/>
        <v>1</v>
      </c>
    </row>
    <row r="289" spans="1:13" ht="20.100000000000001" customHeight="1" x14ac:dyDescent="0.15">
      <c r="A289" s="1" t="s">
        <v>10026</v>
      </c>
      <c r="B289" s="1" t="s">
        <v>10375</v>
      </c>
      <c r="C289" s="1" t="s">
        <v>10424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180</v>
      </c>
      <c r="I289" s="1" t="s">
        <v>84</v>
      </c>
      <c r="J289" s="1" t="s">
        <v>632</v>
      </c>
      <c r="K289" s="1" t="s">
        <v>10425</v>
      </c>
      <c r="L289" s="1"/>
      <c r="M289" s="21">
        <f t="shared" si="4"/>
        <v>0</v>
      </c>
    </row>
    <row r="290" spans="1:13" ht="20.100000000000001" customHeight="1" x14ac:dyDescent="0.15">
      <c r="A290" s="1" t="s">
        <v>10026</v>
      </c>
      <c r="B290" s="1" t="s">
        <v>10375</v>
      </c>
      <c r="C290" s="1" t="s">
        <v>10426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84</v>
      </c>
      <c r="J290" s="1" t="s">
        <v>130</v>
      </c>
      <c r="K290" s="1" t="s">
        <v>10427</v>
      </c>
      <c r="L290" s="1"/>
      <c r="M290" s="21">
        <f t="shared" si="4"/>
        <v>1</v>
      </c>
    </row>
    <row r="291" spans="1:13" ht="20.100000000000001" customHeight="1" x14ac:dyDescent="0.15">
      <c r="A291" s="1" t="s">
        <v>10026</v>
      </c>
      <c r="B291" s="1" t="s">
        <v>10375</v>
      </c>
      <c r="C291" s="1" t="s">
        <v>10428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84</v>
      </c>
      <c r="J291" s="1" t="s">
        <v>130</v>
      </c>
      <c r="K291" s="1" t="s">
        <v>10429</v>
      </c>
      <c r="L291" s="1"/>
      <c r="M291" s="21">
        <f t="shared" si="4"/>
        <v>1</v>
      </c>
    </row>
    <row r="292" spans="1:13" ht="20.100000000000001" customHeight="1" x14ac:dyDescent="0.15">
      <c r="A292" s="1" t="s">
        <v>10026</v>
      </c>
      <c r="B292" s="1" t="s">
        <v>10375</v>
      </c>
      <c r="C292" s="1" t="s">
        <v>10430</v>
      </c>
      <c r="D292" s="1" t="s">
        <v>849</v>
      </c>
      <c r="E292" s="1" t="s">
        <v>51</v>
      </c>
      <c r="F292" s="1" t="s">
        <v>26832</v>
      </c>
      <c r="G292" s="1" t="s">
        <v>82</v>
      </c>
      <c r="H292" s="1" t="s">
        <v>83</v>
      </c>
      <c r="I292" s="1" t="s">
        <v>84</v>
      </c>
      <c r="J292" s="1" t="s">
        <v>9120</v>
      </c>
      <c r="K292" s="1" t="s">
        <v>10431</v>
      </c>
      <c r="L292" s="1"/>
      <c r="M292" s="21">
        <f t="shared" si="4"/>
        <v>0</v>
      </c>
    </row>
    <row r="293" spans="1:13" ht="20.100000000000001" customHeight="1" x14ac:dyDescent="0.15">
      <c r="A293" s="1" t="s">
        <v>10026</v>
      </c>
      <c r="B293" s="1" t="s">
        <v>10375</v>
      </c>
      <c r="C293" s="1" t="s">
        <v>10432</v>
      </c>
      <c r="D293" s="1" t="s">
        <v>849</v>
      </c>
      <c r="E293" s="1" t="s">
        <v>51</v>
      </c>
      <c r="F293" s="1" t="s">
        <v>26832</v>
      </c>
      <c r="G293" s="1" t="s">
        <v>82</v>
      </c>
      <c r="H293" s="1" t="s">
        <v>83</v>
      </c>
      <c r="I293" s="1" t="s">
        <v>84</v>
      </c>
      <c r="J293" s="1" t="s">
        <v>9120</v>
      </c>
      <c r="K293" s="1" t="s">
        <v>10433</v>
      </c>
      <c r="L293" s="1"/>
      <c r="M293" s="21">
        <f t="shared" si="4"/>
        <v>0</v>
      </c>
    </row>
    <row r="294" spans="1:13" ht="20.100000000000001" customHeight="1" x14ac:dyDescent="0.15">
      <c r="A294" s="1" t="s">
        <v>10026</v>
      </c>
      <c r="B294" s="1" t="s">
        <v>10375</v>
      </c>
      <c r="C294" s="1" t="s">
        <v>10434</v>
      </c>
      <c r="D294" s="1" t="s">
        <v>849</v>
      </c>
      <c r="E294" s="1" t="s">
        <v>51</v>
      </c>
      <c r="F294" s="1" t="s">
        <v>26832</v>
      </c>
      <c r="G294" s="1" t="s">
        <v>82</v>
      </c>
      <c r="H294" s="1" t="s">
        <v>83</v>
      </c>
      <c r="I294" s="1" t="s">
        <v>84</v>
      </c>
      <c r="J294" s="1" t="s">
        <v>9120</v>
      </c>
      <c r="K294" s="1" t="s">
        <v>10435</v>
      </c>
      <c r="L294" s="1"/>
      <c r="M294" s="21">
        <f t="shared" si="4"/>
        <v>0</v>
      </c>
    </row>
    <row r="295" spans="1:13" ht="20.100000000000001" customHeight="1" x14ac:dyDescent="0.15">
      <c r="A295" s="1" t="s">
        <v>10026</v>
      </c>
      <c r="B295" s="1" t="s">
        <v>10375</v>
      </c>
      <c r="C295" s="1" t="s">
        <v>10436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84</v>
      </c>
      <c r="J295" s="1" t="s">
        <v>9120</v>
      </c>
      <c r="K295" s="1" t="s">
        <v>10437</v>
      </c>
      <c r="L295" s="1"/>
      <c r="M295" s="21">
        <f t="shared" si="4"/>
        <v>0</v>
      </c>
    </row>
    <row r="296" spans="1:13" ht="20.100000000000001" customHeight="1" x14ac:dyDescent="0.15">
      <c r="A296" s="1" t="s">
        <v>10026</v>
      </c>
      <c r="B296" s="1" t="s">
        <v>10438</v>
      </c>
      <c r="C296" s="1" t="s">
        <v>10439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53</v>
      </c>
      <c r="I296" s="1" t="s">
        <v>84</v>
      </c>
      <c r="J296" s="1" t="s">
        <v>130</v>
      </c>
      <c r="K296" s="1" t="s">
        <v>10440</v>
      </c>
      <c r="L296" s="1"/>
      <c r="M296" s="21">
        <f t="shared" si="4"/>
        <v>1</v>
      </c>
    </row>
    <row r="297" spans="1:13" ht="20.100000000000001" customHeight="1" x14ac:dyDescent="0.15">
      <c r="A297" s="1" t="s">
        <v>10026</v>
      </c>
      <c r="B297" s="1" t="s">
        <v>10441</v>
      </c>
      <c r="C297" s="1" t="s">
        <v>10442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53</v>
      </c>
      <c r="I297" s="1" t="s">
        <v>84</v>
      </c>
      <c r="J297" s="1" t="s">
        <v>130</v>
      </c>
      <c r="K297" s="1" t="s">
        <v>10443</v>
      </c>
      <c r="L297" s="1"/>
      <c r="M297" s="21">
        <f t="shared" si="4"/>
        <v>1</v>
      </c>
    </row>
    <row r="298" spans="1:13" ht="20.100000000000001" customHeight="1" x14ac:dyDescent="0.15">
      <c r="A298" s="1" t="s">
        <v>10026</v>
      </c>
      <c r="B298" s="1" t="s">
        <v>10441</v>
      </c>
      <c r="C298" s="1" t="s">
        <v>10444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53</v>
      </c>
      <c r="I298" s="1" t="s">
        <v>84</v>
      </c>
      <c r="J298" s="1" t="s">
        <v>130</v>
      </c>
      <c r="K298" s="1" t="s">
        <v>10445</v>
      </c>
      <c r="L298" s="1"/>
      <c r="M298" s="21">
        <f t="shared" si="4"/>
        <v>1</v>
      </c>
    </row>
    <row r="299" spans="1:13" ht="20.100000000000001" customHeight="1" x14ac:dyDescent="0.15">
      <c r="A299" s="1" t="s">
        <v>10026</v>
      </c>
      <c r="B299" s="1" t="s">
        <v>10441</v>
      </c>
      <c r="C299" s="1" t="s">
        <v>10446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53</v>
      </c>
      <c r="I299" s="1" t="s">
        <v>84</v>
      </c>
      <c r="J299" s="1" t="s">
        <v>130</v>
      </c>
      <c r="K299" s="1" t="s">
        <v>10447</v>
      </c>
      <c r="L299" s="1"/>
      <c r="M299" s="21">
        <f t="shared" si="4"/>
        <v>1</v>
      </c>
    </row>
    <row r="300" spans="1:13" ht="20.100000000000001" customHeight="1" x14ac:dyDescent="0.15">
      <c r="A300" s="1" t="s">
        <v>10026</v>
      </c>
      <c r="B300" s="1" t="s">
        <v>10441</v>
      </c>
      <c r="C300" s="1" t="s">
        <v>10448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53</v>
      </c>
      <c r="I300" s="1" t="s">
        <v>84</v>
      </c>
      <c r="J300" s="1" t="s">
        <v>130</v>
      </c>
      <c r="K300" s="1" t="s">
        <v>10449</v>
      </c>
      <c r="L300" s="1"/>
      <c r="M300" s="21">
        <f t="shared" si="4"/>
        <v>1</v>
      </c>
    </row>
    <row r="301" spans="1:13" ht="20.100000000000001" customHeight="1" x14ac:dyDescent="0.15">
      <c r="A301" s="1" t="s">
        <v>10026</v>
      </c>
      <c r="B301" s="1" t="s">
        <v>10441</v>
      </c>
      <c r="C301" s="1" t="s">
        <v>10450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53</v>
      </c>
      <c r="I301" s="1" t="s">
        <v>84</v>
      </c>
      <c r="J301" s="1" t="s">
        <v>130</v>
      </c>
      <c r="K301" s="1" t="s">
        <v>10451</v>
      </c>
      <c r="L301" s="1"/>
      <c r="M301" s="21">
        <f t="shared" si="4"/>
        <v>1</v>
      </c>
    </row>
    <row r="302" spans="1:13" ht="20.100000000000001" customHeight="1" x14ac:dyDescent="0.15">
      <c r="A302" s="1" t="s">
        <v>10026</v>
      </c>
      <c r="B302" s="1" t="s">
        <v>10441</v>
      </c>
      <c r="C302" s="1" t="s">
        <v>10452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53</v>
      </c>
      <c r="I302" s="1" t="s">
        <v>84</v>
      </c>
      <c r="J302" s="1" t="s">
        <v>130</v>
      </c>
      <c r="K302" s="1" t="s">
        <v>10453</v>
      </c>
      <c r="L302" s="1"/>
      <c r="M302" s="21">
        <f t="shared" si="4"/>
        <v>1</v>
      </c>
    </row>
    <row r="303" spans="1:13" ht="20.100000000000001" customHeight="1" x14ac:dyDescent="0.15">
      <c r="A303" s="1" t="s">
        <v>10026</v>
      </c>
      <c r="B303" s="1" t="s">
        <v>10441</v>
      </c>
      <c r="C303" s="1" t="s">
        <v>10454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53</v>
      </c>
      <c r="I303" s="1" t="s">
        <v>84</v>
      </c>
      <c r="J303" s="1" t="s">
        <v>130</v>
      </c>
      <c r="K303" s="1" t="s">
        <v>10455</v>
      </c>
      <c r="L303" s="1"/>
      <c r="M303" s="21">
        <f t="shared" si="4"/>
        <v>1</v>
      </c>
    </row>
    <row r="304" spans="1:13" ht="20.100000000000001" customHeight="1" x14ac:dyDescent="0.15">
      <c r="A304" s="1" t="s">
        <v>10026</v>
      </c>
      <c r="B304" s="1" t="s">
        <v>10441</v>
      </c>
      <c r="C304" s="1" t="s">
        <v>10456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53</v>
      </c>
      <c r="I304" s="1" t="s">
        <v>84</v>
      </c>
      <c r="J304" s="1" t="s">
        <v>130</v>
      </c>
      <c r="K304" s="1" t="s">
        <v>10457</v>
      </c>
      <c r="L304" s="1"/>
      <c r="M304" s="21">
        <f t="shared" si="4"/>
        <v>1</v>
      </c>
    </row>
    <row r="305" spans="1:13" ht="20.100000000000001" customHeight="1" x14ac:dyDescent="0.15">
      <c r="A305" s="1" t="s">
        <v>10026</v>
      </c>
      <c r="B305" s="1" t="s">
        <v>10441</v>
      </c>
      <c r="C305" s="1" t="s">
        <v>10458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53</v>
      </c>
      <c r="I305" s="1" t="s">
        <v>84</v>
      </c>
      <c r="J305" s="1" t="s">
        <v>130</v>
      </c>
      <c r="K305" s="1" t="s">
        <v>10459</v>
      </c>
      <c r="L305" s="1"/>
      <c r="M305" s="21">
        <f t="shared" si="4"/>
        <v>1</v>
      </c>
    </row>
    <row r="306" spans="1:13" ht="20.100000000000001" customHeight="1" x14ac:dyDescent="0.15">
      <c r="A306" s="1" t="s">
        <v>10026</v>
      </c>
      <c r="B306" s="1" t="s">
        <v>10441</v>
      </c>
      <c r="C306" s="1" t="s">
        <v>10460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53</v>
      </c>
      <c r="I306" s="1" t="s">
        <v>84</v>
      </c>
      <c r="J306" s="1" t="s">
        <v>130</v>
      </c>
      <c r="K306" s="1" t="s">
        <v>10461</v>
      </c>
      <c r="L306" s="1"/>
      <c r="M306" s="21">
        <f t="shared" si="4"/>
        <v>1</v>
      </c>
    </row>
    <row r="307" spans="1:13" ht="20.100000000000001" customHeight="1" x14ac:dyDescent="0.15">
      <c r="A307" s="1" t="s">
        <v>10026</v>
      </c>
      <c r="B307" s="1" t="s">
        <v>10441</v>
      </c>
      <c r="C307" s="1" t="s">
        <v>10462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53</v>
      </c>
      <c r="I307" s="1" t="s">
        <v>84</v>
      </c>
      <c r="J307" s="1" t="s">
        <v>130</v>
      </c>
      <c r="K307" s="1" t="s">
        <v>10463</v>
      </c>
      <c r="L307" s="1"/>
      <c r="M307" s="21">
        <f t="shared" si="4"/>
        <v>1</v>
      </c>
    </row>
    <row r="308" spans="1:13" ht="20.100000000000001" customHeight="1" x14ac:dyDescent="0.15">
      <c r="A308" s="1" t="s">
        <v>10026</v>
      </c>
      <c r="B308" s="1" t="s">
        <v>10441</v>
      </c>
      <c r="C308" s="1" t="s">
        <v>10464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53</v>
      </c>
      <c r="I308" s="1" t="s">
        <v>84</v>
      </c>
      <c r="J308" s="1" t="s">
        <v>130</v>
      </c>
      <c r="K308" s="1" t="s">
        <v>10465</v>
      </c>
      <c r="L308" s="1"/>
      <c r="M308" s="21">
        <f t="shared" si="4"/>
        <v>1</v>
      </c>
    </row>
    <row r="309" spans="1:13" ht="20.100000000000001" customHeight="1" x14ac:dyDescent="0.15">
      <c r="A309" s="1" t="s">
        <v>10026</v>
      </c>
      <c r="B309" s="1" t="s">
        <v>10441</v>
      </c>
      <c r="C309" s="1" t="s">
        <v>10466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53</v>
      </c>
      <c r="I309" s="1" t="s">
        <v>84</v>
      </c>
      <c r="J309" s="1" t="s">
        <v>130</v>
      </c>
      <c r="K309" s="1" t="s">
        <v>10467</v>
      </c>
      <c r="L309" s="1"/>
      <c r="M309" s="21">
        <f t="shared" si="4"/>
        <v>1</v>
      </c>
    </row>
    <row r="310" spans="1:13" ht="20.100000000000001" customHeight="1" x14ac:dyDescent="0.15">
      <c r="A310" s="1" t="s">
        <v>10026</v>
      </c>
      <c r="B310" s="1" t="s">
        <v>10441</v>
      </c>
      <c r="C310" s="1" t="s">
        <v>10468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53</v>
      </c>
      <c r="I310" s="1" t="s">
        <v>84</v>
      </c>
      <c r="J310" s="1" t="s">
        <v>130</v>
      </c>
      <c r="K310" s="1" t="s">
        <v>10469</v>
      </c>
      <c r="L310" s="1"/>
      <c r="M310" s="21">
        <f t="shared" si="4"/>
        <v>1</v>
      </c>
    </row>
    <row r="311" spans="1:13" ht="20.100000000000001" customHeight="1" x14ac:dyDescent="0.15">
      <c r="A311" s="1" t="s">
        <v>10026</v>
      </c>
      <c r="B311" s="1" t="s">
        <v>10441</v>
      </c>
      <c r="C311" s="1" t="s">
        <v>10470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53</v>
      </c>
      <c r="I311" s="1" t="s">
        <v>84</v>
      </c>
      <c r="J311" s="1" t="s">
        <v>130</v>
      </c>
      <c r="K311" s="1" t="s">
        <v>10471</v>
      </c>
      <c r="L311" s="1"/>
      <c r="M311" s="21">
        <f t="shared" si="4"/>
        <v>1</v>
      </c>
    </row>
    <row r="312" spans="1:13" ht="20.100000000000001" customHeight="1" x14ac:dyDescent="0.15">
      <c r="A312" s="1" t="s">
        <v>10026</v>
      </c>
      <c r="B312" s="1" t="s">
        <v>10441</v>
      </c>
      <c r="C312" s="1" t="s">
        <v>10472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53</v>
      </c>
      <c r="I312" s="1" t="s">
        <v>84</v>
      </c>
      <c r="J312" s="1" t="s">
        <v>130</v>
      </c>
      <c r="K312" s="1" t="s">
        <v>10473</v>
      </c>
      <c r="L312" s="1"/>
      <c r="M312" s="21">
        <f t="shared" si="4"/>
        <v>1</v>
      </c>
    </row>
    <row r="313" spans="1:13" ht="20.100000000000001" customHeight="1" x14ac:dyDescent="0.15">
      <c r="A313" s="1" t="s">
        <v>10026</v>
      </c>
      <c r="B313" s="1" t="s">
        <v>10441</v>
      </c>
      <c r="C313" s="1" t="s">
        <v>10474</v>
      </c>
      <c r="D313" s="1" t="s">
        <v>78</v>
      </c>
      <c r="E313" s="1" t="s">
        <v>51</v>
      </c>
      <c r="F313" s="1" t="s">
        <v>179</v>
      </c>
      <c r="G313" s="1" t="s">
        <v>82</v>
      </c>
      <c r="H313" s="1" t="s">
        <v>180</v>
      </c>
      <c r="I313" s="1" t="s">
        <v>84</v>
      </c>
      <c r="J313" s="1" t="s">
        <v>632</v>
      </c>
      <c r="K313" s="1" t="s">
        <v>10475</v>
      </c>
      <c r="L313" s="1"/>
      <c r="M313" s="21">
        <f t="shared" si="4"/>
        <v>0</v>
      </c>
    </row>
    <row r="314" spans="1:13" ht="20.100000000000001" customHeight="1" x14ac:dyDescent="0.15">
      <c r="A314" s="1" t="s">
        <v>10026</v>
      </c>
      <c r="B314" s="1" t="s">
        <v>10441</v>
      </c>
      <c r="C314" s="1" t="s">
        <v>10476</v>
      </c>
      <c r="D314" s="1" t="s">
        <v>78</v>
      </c>
      <c r="E314" s="1" t="s">
        <v>51</v>
      </c>
      <c r="F314" s="1" t="s">
        <v>179</v>
      </c>
      <c r="G314" s="1" t="s">
        <v>82</v>
      </c>
      <c r="H314" s="1" t="s">
        <v>180</v>
      </c>
      <c r="I314" s="1" t="s">
        <v>84</v>
      </c>
      <c r="J314" s="1" t="s">
        <v>632</v>
      </c>
      <c r="K314" s="1" t="s">
        <v>10477</v>
      </c>
      <c r="L314" s="1"/>
      <c r="M314" s="21">
        <f t="shared" si="4"/>
        <v>0</v>
      </c>
    </row>
    <row r="315" spans="1:13" ht="20.100000000000001" customHeight="1" x14ac:dyDescent="0.15">
      <c r="A315" s="1" t="s">
        <v>10026</v>
      </c>
      <c r="B315" s="1" t="s">
        <v>10441</v>
      </c>
      <c r="C315" s="1" t="s">
        <v>10478</v>
      </c>
      <c r="D315" s="1" t="s">
        <v>78</v>
      </c>
      <c r="E315" s="1" t="s">
        <v>51</v>
      </c>
      <c r="F315" s="1" t="s">
        <v>179</v>
      </c>
      <c r="G315" s="1" t="s">
        <v>82</v>
      </c>
      <c r="H315" s="1" t="s">
        <v>83</v>
      </c>
      <c r="I315" s="1" t="s">
        <v>84</v>
      </c>
      <c r="J315" s="1" t="s">
        <v>9120</v>
      </c>
      <c r="K315" s="1" t="s">
        <v>10479</v>
      </c>
      <c r="L315" s="1"/>
      <c r="M315" s="21">
        <f t="shared" si="4"/>
        <v>0</v>
      </c>
    </row>
    <row r="316" spans="1:13" ht="20.100000000000001" customHeight="1" x14ac:dyDescent="0.15">
      <c r="A316" s="1" t="s">
        <v>10026</v>
      </c>
      <c r="B316" s="1" t="s">
        <v>10441</v>
      </c>
      <c r="C316" s="1" t="s">
        <v>10480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53</v>
      </c>
      <c r="I316" s="1" t="s">
        <v>84</v>
      </c>
      <c r="J316" s="1" t="s">
        <v>130</v>
      </c>
      <c r="K316" s="1" t="s">
        <v>10481</v>
      </c>
      <c r="L316" s="1"/>
      <c r="M316" s="21">
        <f t="shared" si="4"/>
        <v>1</v>
      </c>
    </row>
    <row r="317" spans="1:13" ht="20.100000000000001" customHeight="1" x14ac:dyDescent="0.15">
      <c r="A317" s="1" t="s">
        <v>10026</v>
      </c>
      <c r="B317" s="1" t="s">
        <v>10441</v>
      </c>
      <c r="C317" s="1" t="s">
        <v>10482</v>
      </c>
      <c r="D317" s="1" t="s">
        <v>78</v>
      </c>
      <c r="E317" s="1" t="s">
        <v>51</v>
      </c>
      <c r="F317" s="1" t="s">
        <v>179</v>
      </c>
      <c r="G317" s="1" t="s">
        <v>82</v>
      </c>
      <c r="H317" s="1" t="s">
        <v>83</v>
      </c>
      <c r="I317" s="1" t="s">
        <v>84</v>
      </c>
      <c r="J317" s="1" t="s">
        <v>9120</v>
      </c>
      <c r="K317" s="1" t="s">
        <v>10483</v>
      </c>
      <c r="L317" s="1"/>
      <c r="M317" s="21">
        <f t="shared" si="4"/>
        <v>0</v>
      </c>
    </row>
    <row r="318" spans="1:13" ht="20.100000000000001" customHeight="1" x14ac:dyDescent="0.15">
      <c r="A318" s="1" t="s">
        <v>10026</v>
      </c>
      <c r="B318" s="1" t="s">
        <v>10441</v>
      </c>
      <c r="C318" s="1" t="s">
        <v>10484</v>
      </c>
      <c r="D318" s="1" t="s">
        <v>78</v>
      </c>
      <c r="E318" s="1" t="s">
        <v>51</v>
      </c>
      <c r="F318" s="1" t="s">
        <v>179</v>
      </c>
      <c r="G318" s="1" t="s">
        <v>82</v>
      </c>
      <c r="H318" s="1" t="s">
        <v>83</v>
      </c>
      <c r="I318" s="1" t="s">
        <v>84</v>
      </c>
      <c r="J318" s="1" t="s">
        <v>9120</v>
      </c>
      <c r="K318" s="1" t="s">
        <v>10485</v>
      </c>
      <c r="L318" s="1"/>
      <c r="M318" s="21">
        <f t="shared" si="4"/>
        <v>0</v>
      </c>
    </row>
    <row r="319" spans="1:13" ht="20.100000000000001" customHeight="1" x14ac:dyDescent="0.15">
      <c r="A319" s="1" t="s">
        <v>10026</v>
      </c>
      <c r="B319" s="1" t="s">
        <v>10441</v>
      </c>
      <c r="C319" s="1" t="s">
        <v>10486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53</v>
      </c>
      <c r="I319" s="1" t="s">
        <v>84</v>
      </c>
      <c r="J319" s="1" t="s">
        <v>130</v>
      </c>
      <c r="K319" s="1" t="s">
        <v>10487</v>
      </c>
      <c r="L319" s="1"/>
      <c r="M319" s="21">
        <f t="shared" si="4"/>
        <v>1</v>
      </c>
    </row>
    <row r="320" spans="1:13" ht="20.100000000000001" customHeight="1" x14ac:dyDescent="0.15">
      <c r="A320" s="1" t="s">
        <v>10026</v>
      </c>
      <c r="B320" s="1" t="s">
        <v>10441</v>
      </c>
      <c r="C320" s="1" t="s">
        <v>10488</v>
      </c>
      <c r="D320" s="1" t="s">
        <v>78</v>
      </c>
      <c r="E320" s="1" t="s">
        <v>51</v>
      </c>
      <c r="F320" s="1" t="s">
        <v>179</v>
      </c>
      <c r="G320" s="1" t="s">
        <v>82</v>
      </c>
      <c r="H320" s="1" t="s">
        <v>83</v>
      </c>
      <c r="I320" s="1" t="s">
        <v>84</v>
      </c>
      <c r="J320" s="1" t="s">
        <v>9120</v>
      </c>
      <c r="K320" s="1" t="s">
        <v>10489</v>
      </c>
      <c r="L320" s="1"/>
      <c r="M320" s="21">
        <f t="shared" si="4"/>
        <v>0</v>
      </c>
    </row>
    <row r="321" spans="1:13" ht="20.100000000000001" customHeight="1" x14ac:dyDescent="0.15">
      <c r="A321" s="1" t="s">
        <v>10026</v>
      </c>
      <c r="B321" s="1" t="s">
        <v>10441</v>
      </c>
      <c r="C321" s="1" t="s">
        <v>10490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53</v>
      </c>
      <c r="I321" s="1" t="s">
        <v>84</v>
      </c>
      <c r="J321" s="1" t="s">
        <v>130</v>
      </c>
      <c r="K321" s="1" t="s">
        <v>10491</v>
      </c>
      <c r="L321" s="1"/>
      <c r="M321" s="21">
        <f t="shared" si="4"/>
        <v>1</v>
      </c>
    </row>
    <row r="322" spans="1:13" ht="20.100000000000001" customHeight="1" x14ac:dyDescent="0.15">
      <c r="A322" s="1" t="s">
        <v>10026</v>
      </c>
      <c r="B322" s="1" t="s">
        <v>10441</v>
      </c>
      <c r="C322" s="1" t="s">
        <v>10492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53</v>
      </c>
      <c r="I322" s="1" t="s">
        <v>84</v>
      </c>
      <c r="J322" s="1" t="s">
        <v>130</v>
      </c>
      <c r="K322" s="1" t="s">
        <v>10493</v>
      </c>
      <c r="L322" s="1"/>
      <c r="M322" s="21">
        <f t="shared" si="4"/>
        <v>1</v>
      </c>
    </row>
    <row r="323" spans="1:13" ht="20.100000000000001" customHeight="1" x14ac:dyDescent="0.15">
      <c r="A323" s="1" t="s">
        <v>10026</v>
      </c>
      <c r="B323" s="1" t="s">
        <v>10441</v>
      </c>
      <c r="C323" s="1" t="s">
        <v>10494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84</v>
      </c>
      <c r="J323" s="1" t="s">
        <v>130</v>
      </c>
      <c r="K323" s="1" t="s">
        <v>10495</v>
      </c>
      <c r="L323" s="1"/>
      <c r="M323" s="21">
        <f t="shared" si="4"/>
        <v>1</v>
      </c>
    </row>
    <row r="324" spans="1:13" ht="20.100000000000001" customHeight="1" x14ac:dyDescent="0.15">
      <c r="A324" s="1" t="s">
        <v>10026</v>
      </c>
      <c r="B324" s="1" t="s">
        <v>10441</v>
      </c>
      <c r="C324" s="1" t="s">
        <v>10496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84</v>
      </c>
      <c r="J324" s="1" t="s">
        <v>130</v>
      </c>
      <c r="K324" s="1" t="s">
        <v>10497</v>
      </c>
      <c r="L324" s="1"/>
      <c r="M324" s="21">
        <f t="shared" si="4"/>
        <v>1</v>
      </c>
    </row>
    <row r="325" spans="1:13" ht="20.100000000000001" customHeight="1" x14ac:dyDescent="0.15">
      <c r="A325" s="1" t="s">
        <v>10026</v>
      </c>
      <c r="B325" s="1" t="s">
        <v>10441</v>
      </c>
      <c r="C325" s="1" t="s">
        <v>10498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84</v>
      </c>
      <c r="J325" s="1" t="s">
        <v>130</v>
      </c>
      <c r="K325" s="1" t="s">
        <v>10499</v>
      </c>
      <c r="L325" s="1"/>
      <c r="M325" s="21">
        <f t="shared" si="4"/>
        <v>1</v>
      </c>
    </row>
    <row r="326" spans="1:13" ht="20.100000000000001" customHeight="1" x14ac:dyDescent="0.15">
      <c r="A326" s="1" t="s">
        <v>10026</v>
      </c>
      <c r="B326" s="1" t="s">
        <v>10441</v>
      </c>
      <c r="C326" s="1" t="s">
        <v>10500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84</v>
      </c>
      <c r="J326" s="1" t="s">
        <v>130</v>
      </c>
      <c r="K326" s="1" t="s">
        <v>10501</v>
      </c>
      <c r="L326" s="1"/>
      <c r="M326" s="21">
        <f t="shared" si="4"/>
        <v>1</v>
      </c>
    </row>
    <row r="327" spans="1:13" ht="20.100000000000001" customHeight="1" x14ac:dyDescent="0.15">
      <c r="A327" s="1" t="s">
        <v>10026</v>
      </c>
      <c r="B327" s="1" t="s">
        <v>10441</v>
      </c>
      <c r="C327" s="1" t="s">
        <v>10502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84</v>
      </c>
      <c r="J327" s="1" t="s">
        <v>130</v>
      </c>
      <c r="K327" s="1" t="s">
        <v>10503</v>
      </c>
      <c r="L327" s="1"/>
      <c r="M327" s="21">
        <f t="shared" si="4"/>
        <v>1</v>
      </c>
    </row>
    <row r="328" spans="1:13" ht="20.100000000000001" customHeight="1" x14ac:dyDescent="0.15">
      <c r="A328" s="1" t="s">
        <v>11</v>
      </c>
      <c r="B328" s="1" t="s">
        <v>10504</v>
      </c>
      <c r="C328" s="1" t="s">
        <v>10505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53</v>
      </c>
      <c r="I328" s="1" t="s">
        <v>84</v>
      </c>
      <c r="J328" s="1" t="s">
        <v>130</v>
      </c>
      <c r="K328" s="1" t="s">
        <v>10506</v>
      </c>
      <c r="L328" s="1"/>
      <c r="M328" s="21">
        <f t="shared" si="4"/>
        <v>1</v>
      </c>
    </row>
    <row r="329" spans="1:13" ht="20.100000000000001" customHeight="1" x14ac:dyDescent="0.15">
      <c r="A329" s="1" t="s">
        <v>11</v>
      </c>
      <c r="B329" s="1" t="s">
        <v>10504</v>
      </c>
      <c r="C329" s="1" t="s">
        <v>10507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53</v>
      </c>
      <c r="I329" s="1" t="s">
        <v>84</v>
      </c>
      <c r="J329" s="1" t="s">
        <v>130</v>
      </c>
      <c r="K329" s="1" t="s">
        <v>10508</v>
      </c>
      <c r="L329" s="1"/>
      <c r="M329" s="21">
        <f t="shared" ref="M329:M392" si="5">IF(F329="○",1,0)</f>
        <v>1</v>
      </c>
    </row>
    <row r="330" spans="1:13" ht="20.100000000000001" customHeight="1" x14ac:dyDescent="0.15">
      <c r="A330" s="1" t="s">
        <v>11</v>
      </c>
      <c r="B330" s="1" t="s">
        <v>10504</v>
      </c>
      <c r="C330" s="1" t="s">
        <v>10509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53</v>
      </c>
      <c r="I330" s="1" t="s">
        <v>84</v>
      </c>
      <c r="J330" s="1" t="s">
        <v>130</v>
      </c>
      <c r="K330" s="1" t="s">
        <v>10510</v>
      </c>
      <c r="L330" s="1"/>
      <c r="M330" s="21">
        <f t="shared" si="5"/>
        <v>1</v>
      </c>
    </row>
    <row r="331" spans="1:13" ht="20.100000000000001" customHeight="1" x14ac:dyDescent="0.15">
      <c r="A331" s="1" t="s">
        <v>11</v>
      </c>
      <c r="B331" s="1" t="s">
        <v>10504</v>
      </c>
      <c r="C331" s="1" t="s">
        <v>10511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84</v>
      </c>
      <c r="J331" s="1" t="s">
        <v>130</v>
      </c>
      <c r="K331" s="1" t="s">
        <v>10512</v>
      </c>
      <c r="L331" s="1"/>
      <c r="M331" s="21">
        <f t="shared" si="5"/>
        <v>1</v>
      </c>
    </row>
    <row r="332" spans="1:13" ht="20.100000000000001" customHeight="1" x14ac:dyDescent="0.15">
      <c r="A332" s="1" t="s">
        <v>11</v>
      </c>
      <c r="B332" s="1" t="s">
        <v>10504</v>
      </c>
      <c r="C332" s="1" t="s">
        <v>10513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84</v>
      </c>
      <c r="J332" s="1" t="s">
        <v>130</v>
      </c>
      <c r="K332" s="1" t="s">
        <v>10514</v>
      </c>
      <c r="L332" s="1"/>
      <c r="M332" s="21">
        <f t="shared" si="5"/>
        <v>1</v>
      </c>
    </row>
    <row r="333" spans="1:13" ht="20.100000000000001" customHeight="1" x14ac:dyDescent="0.15">
      <c r="A333" s="1" t="s">
        <v>11</v>
      </c>
      <c r="B333" s="1" t="s">
        <v>10515</v>
      </c>
      <c r="C333" s="1" t="s">
        <v>10516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53</v>
      </c>
      <c r="I333" s="1" t="s">
        <v>84</v>
      </c>
      <c r="J333" s="1" t="s">
        <v>130</v>
      </c>
      <c r="K333" s="1" t="s">
        <v>10517</v>
      </c>
      <c r="L333" s="1"/>
      <c r="M333" s="21">
        <f t="shared" si="5"/>
        <v>1</v>
      </c>
    </row>
    <row r="334" spans="1:13" ht="20.100000000000001" customHeight="1" x14ac:dyDescent="0.15">
      <c r="A334" s="1" t="s">
        <v>11</v>
      </c>
      <c r="B334" s="1" t="s">
        <v>10515</v>
      </c>
      <c r="C334" s="1" t="s">
        <v>10518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84</v>
      </c>
      <c r="J334" s="1" t="s">
        <v>130</v>
      </c>
      <c r="K334" s="1" t="s">
        <v>10519</v>
      </c>
      <c r="L334" s="1"/>
      <c r="M334" s="21">
        <f t="shared" si="5"/>
        <v>1</v>
      </c>
    </row>
    <row r="335" spans="1:13" ht="20.100000000000001" customHeight="1" x14ac:dyDescent="0.15">
      <c r="A335" s="1" t="s">
        <v>11</v>
      </c>
      <c r="B335" s="1" t="s">
        <v>10515</v>
      </c>
      <c r="C335" s="1" t="s">
        <v>10520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84</v>
      </c>
      <c r="J335" s="1" t="s">
        <v>130</v>
      </c>
      <c r="K335" s="1" t="s">
        <v>10521</v>
      </c>
      <c r="L335" s="1"/>
      <c r="M335" s="21">
        <f t="shared" si="5"/>
        <v>1</v>
      </c>
    </row>
    <row r="336" spans="1:13" ht="20.100000000000001" customHeight="1" x14ac:dyDescent="0.15">
      <c r="A336" s="1" t="s">
        <v>11</v>
      </c>
      <c r="B336" s="1" t="s">
        <v>10515</v>
      </c>
      <c r="C336" s="1" t="s">
        <v>10522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84</v>
      </c>
      <c r="J336" s="1" t="s">
        <v>130</v>
      </c>
      <c r="K336" s="1" t="s">
        <v>10523</v>
      </c>
      <c r="L336" s="1"/>
      <c r="M336" s="21">
        <f t="shared" si="5"/>
        <v>1</v>
      </c>
    </row>
    <row r="337" spans="1:13" ht="20.100000000000001" customHeight="1" x14ac:dyDescent="0.15">
      <c r="A337" s="1" t="s">
        <v>11</v>
      </c>
      <c r="B337" s="1" t="s">
        <v>10515</v>
      </c>
      <c r="C337" s="1" t="s">
        <v>10524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53</v>
      </c>
      <c r="I337" s="1" t="s">
        <v>84</v>
      </c>
      <c r="J337" s="1" t="s">
        <v>130</v>
      </c>
      <c r="K337" s="1" t="s">
        <v>10525</v>
      </c>
      <c r="L337" s="1"/>
      <c r="M337" s="21">
        <f t="shared" si="5"/>
        <v>1</v>
      </c>
    </row>
    <row r="338" spans="1:13" ht="20.100000000000001" customHeight="1" x14ac:dyDescent="0.15">
      <c r="A338" s="1" t="s">
        <v>11</v>
      </c>
      <c r="B338" s="1" t="s">
        <v>10515</v>
      </c>
      <c r="C338" s="1" t="s">
        <v>10526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53</v>
      </c>
      <c r="I338" s="1" t="s">
        <v>84</v>
      </c>
      <c r="J338" s="1" t="s">
        <v>130</v>
      </c>
      <c r="K338" s="1" t="s">
        <v>10527</v>
      </c>
      <c r="L338" s="1"/>
      <c r="M338" s="21">
        <f t="shared" si="5"/>
        <v>1</v>
      </c>
    </row>
    <row r="339" spans="1:13" ht="20.100000000000001" customHeight="1" x14ac:dyDescent="0.15">
      <c r="A339" s="1" t="s">
        <v>11</v>
      </c>
      <c r="B339" s="1" t="s">
        <v>10515</v>
      </c>
      <c r="C339" s="1" t="s">
        <v>10528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53</v>
      </c>
      <c r="I339" s="1" t="s">
        <v>84</v>
      </c>
      <c r="J339" s="1" t="s">
        <v>130</v>
      </c>
      <c r="K339" s="1" t="s">
        <v>10529</v>
      </c>
      <c r="L339" s="1"/>
      <c r="M339" s="21">
        <f t="shared" si="5"/>
        <v>1</v>
      </c>
    </row>
    <row r="340" spans="1:13" ht="20.100000000000001" customHeight="1" x14ac:dyDescent="0.15">
      <c r="A340" s="1" t="s">
        <v>11</v>
      </c>
      <c r="B340" s="1" t="s">
        <v>10530</v>
      </c>
      <c r="C340" s="1" t="s">
        <v>10531</v>
      </c>
      <c r="D340" s="1" t="s">
        <v>50</v>
      </c>
      <c r="E340" s="1" t="s">
        <v>51</v>
      </c>
      <c r="F340" s="1" t="s">
        <v>81</v>
      </c>
      <c r="G340" s="1" t="s">
        <v>82</v>
      </c>
      <c r="H340" s="1" t="s">
        <v>1151</v>
      </c>
      <c r="I340" s="1" t="s">
        <v>84</v>
      </c>
      <c r="J340" s="1" t="s">
        <v>7809</v>
      </c>
      <c r="K340" s="1" t="s">
        <v>10532</v>
      </c>
      <c r="L340" s="1"/>
      <c r="M340" s="21">
        <f t="shared" si="5"/>
        <v>0</v>
      </c>
    </row>
    <row r="341" spans="1:13" ht="20.100000000000001" customHeight="1" x14ac:dyDescent="0.15">
      <c r="A341" s="1" t="s">
        <v>11</v>
      </c>
      <c r="B341" s="1" t="s">
        <v>10530</v>
      </c>
      <c r="C341" s="1" t="s">
        <v>10533</v>
      </c>
      <c r="D341" s="1" t="s">
        <v>50</v>
      </c>
      <c r="E341" s="1" t="s">
        <v>51</v>
      </c>
      <c r="F341" s="1" t="s">
        <v>81</v>
      </c>
      <c r="G341" s="1" t="s">
        <v>82</v>
      </c>
      <c r="H341" s="1" t="s">
        <v>1151</v>
      </c>
      <c r="I341" s="1" t="s">
        <v>84</v>
      </c>
      <c r="J341" s="1" t="s">
        <v>7809</v>
      </c>
      <c r="K341" s="1" t="s">
        <v>10534</v>
      </c>
      <c r="L341" s="1"/>
      <c r="M341" s="21">
        <f t="shared" si="5"/>
        <v>0</v>
      </c>
    </row>
    <row r="342" spans="1:13" ht="20.100000000000001" customHeight="1" x14ac:dyDescent="0.15">
      <c r="A342" s="1" t="s">
        <v>11</v>
      </c>
      <c r="B342" s="1" t="s">
        <v>10530</v>
      </c>
      <c r="C342" s="1" t="s">
        <v>10535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53</v>
      </c>
      <c r="I342" s="1" t="s">
        <v>84</v>
      </c>
      <c r="J342" s="1" t="s">
        <v>130</v>
      </c>
      <c r="K342" s="1" t="s">
        <v>10536</v>
      </c>
      <c r="L342" s="1"/>
      <c r="M342" s="21">
        <f t="shared" si="5"/>
        <v>1</v>
      </c>
    </row>
    <row r="343" spans="1:13" ht="20.100000000000001" customHeight="1" x14ac:dyDescent="0.15">
      <c r="A343" s="1" t="s">
        <v>11</v>
      </c>
      <c r="B343" s="1" t="s">
        <v>10530</v>
      </c>
      <c r="C343" s="1" t="s">
        <v>10537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53</v>
      </c>
      <c r="I343" s="1" t="s">
        <v>84</v>
      </c>
      <c r="J343" s="1" t="s">
        <v>130</v>
      </c>
      <c r="K343" s="1" t="s">
        <v>10538</v>
      </c>
      <c r="L343" s="1"/>
      <c r="M343" s="21">
        <f t="shared" si="5"/>
        <v>1</v>
      </c>
    </row>
    <row r="344" spans="1:13" ht="20.100000000000001" customHeight="1" x14ac:dyDescent="0.15">
      <c r="A344" s="1" t="s">
        <v>11</v>
      </c>
      <c r="B344" s="1" t="s">
        <v>10530</v>
      </c>
      <c r="C344" s="1" t="s">
        <v>10539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53</v>
      </c>
      <c r="I344" s="1" t="s">
        <v>84</v>
      </c>
      <c r="J344" s="1" t="s">
        <v>130</v>
      </c>
      <c r="K344" s="1" t="s">
        <v>10540</v>
      </c>
      <c r="L344" s="1"/>
      <c r="M344" s="21">
        <f t="shared" si="5"/>
        <v>1</v>
      </c>
    </row>
    <row r="345" spans="1:13" ht="20.100000000000001" customHeight="1" x14ac:dyDescent="0.15">
      <c r="A345" s="1" t="s">
        <v>11</v>
      </c>
      <c r="B345" s="1" t="s">
        <v>10530</v>
      </c>
      <c r="C345" s="1" t="s">
        <v>10541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84</v>
      </c>
      <c r="J345" s="1" t="s">
        <v>130</v>
      </c>
      <c r="K345" s="1" t="s">
        <v>10542</v>
      </c>
      <c r="L345" s="1"/>
      <c r="M345" s="21">
        <f t="shared" si="5"/>
        <v>1</v>
      </c>
    </row>
    <row r="346" spans="1:13" ht="20.100000000000001" customHeight="1" x14ac:dyDescent="0.15">
      <c r="A346" s="1" t="s">
        <v>11</v>
      </c>
      <c r="B346" s="1" t="s">
        <v>10530</v>
      </c>
      <c r="C346" s="1" t="s">
        <v>10543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84</v>
      </c>
      <c r="J346" s="1" t="s">
        <v>130</v>
      </c>
      <c r="K346" s="1" t="s">
        <v>10544</v>
      </c>
      <c r="L346" s="1"/>
      <c r="M346" s="21">
        <f t="shared" si="5"/>
        <v>1</v>
      </c>
    </row>
    <row r="347" spans="1:13" ht="20.100000000000001" customHeight="1" x14ac:dyDescent="0.15">
      <c r="A347" s="1" t="s">
        <v>11</v>
      </c>
      <c r="B347" s="1" t="s">
        <v>10530</v>
      </c>
      <c r="C347" s="1" t="s">
        <v>10545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84</v>
      </c>
      <c r="J347" s="1" t="s">
        <v>130</v>
      </c>
      <c r="K347" s="1" t="s">
        <v>10546</v>
      </c>
      <c r="L347" s="1"/>
      <c r="M347" s="21">
        <f t="shared" si="5"/>
        <v>1</v>
      </c>
    </row>
    <row r="348" spans="1:13" ht="20.100000000000001" customHeight="1" x14ac:dyDescent="0.15">
      <c r="A348" s="1" t="s">
        <v>11</v>
      </c>
      <c r="B348" s="1" t="s">
        <v>10530</v>
      </c>
      <c r="C348" s="1" t="s">
        <v>10547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84</v>
      </c>
      <c r="J348" s="1" t="s">
        <v>130</v>
      </c>
      <c r="K348" s="1" t="s">
        <v>10548</v>
      </c>
      <c r="L348" s="1"/>
      <c r="M348" s="21">
        <f t="shared" si="5"/>
        <v>1</v>
      </c>
    </row>
    <row r="349" spans="1:13" ht="20.100000000000001" customHeight="1" x14ac:dyDescent="0.15">
      <c r="A349" s="1" t="s">
        <v>11</v>
      </c>
      <c r="B349" s="1" t="s">
        <v>10530</v>
      </c>
      <c r="C349" s="1" t="s">
        <v>10549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10550</v>
      </c>
      <c r="L349" s="1"/>
      <c r="M349" s="21">
        <f t="shared" si="5"/>
        <v>1</v>
      </c>
    </row>
    <row r="350" spans="1:13" ht="20.100000000000001" customHeight="1" x14ac:dyDescent="0.15">
      <c r="A350" s="1" t="s">
        <v>11</v>
      </c>
      <c r="B350" s="1" t="s">
        <v>10530</v>
      </c>
      <c r="C350" s="1" t="s">
        <v>10551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10552</v>
      </c>
      <c r="L350" s="1"/>
      <c r="M350" s="21">
        <f t="shared" si="5"/>
        <v>1</v>
      </c>
    </row>
    <row r="351" spans="1:13" ht="20.100000000000001" customHeight="1" x14ac:dyDescent="0.15">
      <c r="A351" s="1" t="s">
        <v>11</v>
      </c>
      <c r="B351" s="1" t="s">
        <v>10530</v>
      </c>
      <c r="C351" s="1" t="s">
        <v>10553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53</v>
      </c>
      <c r="I351" s="1" t="s">
        <v>84</v>
      </c>
      <c r="J351" s="1" t="s">
        <v>130</v>
      </c>
      <c r="K351" s="1" t="s">
        <v>10554</v>
      </c>
      <c r="L351" s="1"/>
      <c r="M351" s="21">
        <f t="shared" si="5"/>
        <v>1</v>
      </c>
    </row>
    <row r="352" spans="1:13" ht="20.100000000000001" customHeight="1" x14ac:dyDescent="0.15">
      <c r="A352" s="1" t="s">
        <v>11</v>
      </c>
      <c r="B352" s="1" t="s">
        <v>10530</v>
      </c>
      <c r="C352" s="1" t="s">
        <v>10555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84</v>
      </c>
      <c r="J352" s="1" t="s">
        <v>130</v>
      </c>
      <c r="K352" s="1" t="s">
        <v>10556</v>
      </c>
      <c r="L352" s="1"/>
      <c r="M352" s="21">
        <f t="shared" si="5"/>
        <v>1</v>
      </c>
    </row>
    <row r="353" spans="1:13" ht="20.100000000000001" customHeight="1" x14ac:dyDescent="0.15">
      <c r="A353" s="1" t="s">
        <v>11</v>
      </c>
      <c r="B353" s="1" t="s">
        <v>10530</v>
      </c>
      <c r="C353" s="1" t="s">
        <v>10557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84</v>
      </c>
      <c r="J353" s="1" t="s">
        <v>130</v>
      </c>
      <c r="K353" s="1" t="s">
        <v>10558</v>
      </c>
      <c r="L353" s="1"/>
      <c r="M353" s="21">
        <f t="shared" si="5"/>
        <v>1</v>
      </c>
    </row>
    <row r="354" spans="1:13" ht="20.100000000000001" customHeight="1" x14ac:dyDescent="0.15">
      <c r="A354" s="1" t="s">
        <v>11</v>
      </c>
      <c r="B354" s="1" t="s">
        <v>10530</v>
      </c>
      <c r="C354" s="1" t="s">
        <v>10559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53</v>
      </c>
      <c r="I354" s="1" t="s">
        <v>84</v>
      </c>
      <c r="J354" s="1" t="s">
        <v>130</v>
      </c>
      <c r="K354" s="1" t="s">
        <v>10560</v>
      </c>
      <c r="L354" s="1"/>
      <c r="M354" s="21">
        <f t="shared" si="5"/>
        <v>1</v>
      </c>
    </row>
    <row r="355" spans="1:13" ht="20.100000000000001" customHeight="1" x14ac:dyDescent="0.15">
      <c r="A355" s="1" t="s">
        <v>11</v>
      </c>
      <c r="B355" s="1" t="s">
        <v>10530</v>
      </c>
      <c r="C355" s="1" t="s">
        <v>10561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84</v>
      </c>
      <c r="J355" s="1" t="s">
        <v>130</v>
      </c>
      <c r="K355" s="1" t="s">
        <v>10562</v>
      </c>
      <c r="L355" s="1"/>
      <c r="M355" s="21">
        <f t="shared" si="5"/>
        <v>1</v>
      </c>
    </row>
    <row r="356" spans="1:13" ht="20.100000000000001" customHeight="1" x14ac:dyDescent="0.15">
      <c r="A356" s="1" t="s">
        <v>11</v>
      </c>
      <c r="B356" s="1" t="s">
        <v>10530</v>
      </c>
      <c r="C356" s="1" t="s">
        <v>10563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53</v>
      </c>
      <c r="I356" s="1" t="s">
        <v>84</v>
      </c>
      <c r="J356" s="1" t="s">
        <v>130</v>
      </c>
      <c r="K356" s="1" t="s">
        <v>10564</v>
      </c>
      <c r="L356" s="1"/>
      <c r="M356" s="21">
        <f t="shared" si="5"/>
        <v>1</v>
      </c>
    </row>
    <row r="357" spans="1:13" ht="20.100000000000001" customHeight="1" x14ac:dyDescent="0.15">
      <c r="A357" s="1" t="s">
        <v>11</v>
      </c>
      <c r="B357" s="1" t="s">
        <v>10530</v>
      </c>
      <c r="C357" s="1" t="s">
        <v>10565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53</v>
      </c>
      <c r="I357" s="1" t="s">
        <v>84</v>
      </c>
      <c r="J357" s="1" t="s">
        <v>130</v>
      </c>
      <c r="K357" s="1" t="s">
        <v>10566</v>
      </c>
      <c r="L357" s="1"/>
      <c r="M357" s="21">
        <f t="shared" si="5"/>
        <v>1</v>
      </c>
    </row>
    <row r="358" spans="1:13" ht="20.100000000000001" customHeight="1" x14ac:dyDescent="0.15">
      <c r="A358" s="1" t="s">
        <v>11</v>
      </c>
      <c r="B358" s="1" t="s">
        <v>10530</v>
      </c>
      <c r="C358" s="1" t="s">
        <v>10567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53</v>
      </c>
      <c r="I358" s="1" t="s">
        <v>84</v>
      </c>
      <c r="J358" s="1" t="s">
        <v>130</v>
      </c>
      <c r="K358" s="1" t="s">
        <v>10568</v>
      </c>
      <c r="L358" s="1"/>
      <c r="M358" s="21">
        <f t="shared" si="5"/>
        <v>1</v>
      </c>
    </row>
    <row r="359" spans="1:13" ht="20.100000000000001" customHeight="1" x14ac:dyDescent="0.15">
      <c r="A359" s="1" t="s">
        <v>11</v>
      </c>
      <c r="B359" s="1" t="s">
        <v>10530</v>
      </c>
      <c r="C359" s="1" t="s">
        <v>10569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53</v>
      </c>
      <c r="I359" s="1" t="s">
        <v>84</v>
      </c>
      <c r="J359" s="1" t="s">
        <v>130</v>
      </c>
      <c r="K359" s="1" t="s">
        <v>10570</v>
      </c>
      <c r="L359" s="1"/>
      <c r="M359" s="21">
        <f t="shared" si="5"/>
        <v>1</v>
      </c>
    </row>
    <row r="360" spans="1:13" ht="20.100000000000001" customHeight="1" x14ac:dyDescent="0.15">
      <c r="A360" s="1" t="s">
        <v>11</v>
      </c>
      <c r="B360" s="1" t="s">
        <v>10571</v>
      </c>
      <c r="C360" s="1" t="s">
        <v>10572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84</v>
      </c>
      <c r="J360" s="1" t="s">
        <v>130</v>
      </c>
      <c r="K360" s="1" t="s">
        <v>10573</v>
      </c>
      <c r="L360" s="1"/>
      <c r="M360" s="21">
        <f t="shared" si="5"/>
        <v>1</v>
      </c>
    </row>
    <row r="361" spans="1:13" ht="20.100000000000001" customHeight="1" x14ac:dyDescent="0.15">
      <c r="A361" s="1" t="s">
        <v>11</v>
      </c>
      <c r="B361" s="1" t="s">
        <v>10571</v>
      </c>
      <c r="C361" s="1" t="s">
        <v>10574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84</v>
      </c>
      <c r="J361" s="1" t="s">
        <v>130</v>
      </c>
      <c r="K361" s="1" t="s">
        <v>10575</v>
      </c>
      <c r="L361" s="1"/>
      <c r="M361" s="21">
        <f t="shared" si="5"/>
        <v>1</v>
      </c>
    </row>
    <row r="362" spans="1:13" ht="20.100000000000001" customHeight="1" x14ac:dyDescent="0.15">
      <c r="A362" s="1" t="s">
        <v>11</v>
      </c>
      <c r="B362" s="1" t="s">
        <v>10571</v>
      </c>
      <c r="C362" s="1" t="s">
        <v>10576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84</v>
      </c>
      <c r="J362" s="1" t="s">
        <v>130</v>
      </c>
      <c r="K362" s="1" t="s">
        <v>10577</v>
      </c>
      <c r="L362" s="1"/>
      <c r="M362" s="21">
        <f t="shared" si="5"/>
        <v>1</v>
      </c>
    </row>
    <row r="363" spans="1:13" ht="20.100000000000001" customHeight="1" x14ac:dyDescent="0.15">
      <c r="A363" s="1" t="s">
        <v>11</v>
      </c>
      <c r="B363" s="1" t="s">
        <v>10571</v>
      </c>
      <c r="C363" s="1" t="s">
        <v>10578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84</v>
      </c>
      <c r="J363" s="1" t="s">
        <v>130</v>
      </c>
      <c r="K363" s="1" t="s">
        <v>10579</v>
      </c>
      <c r="L363" s="1"/>
      <c r="M363" s="21">
        <f t="shared" si="5"/>
        <v>1</v>
      </c>
    </row>
    <row r="364" spans="1:13" ht="20.100000000000001" customHeight="1" x14ac:dyDescent="0.15">
      <c r="A364" s="1" t="s">
        <v>11</v>
      </c>
      <c r="B364" s="1" t="s">
        <v>10580</v>
      </c>
      <c r="C364" s="1" t="s">
        <v>10581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1230</v>
      </c>
      <c r="J364" s="1" t="s">
        <v>122</v>
      </c>
      <c r="K364" s="1" t="s">
        <v>10582</v>
      </c>
      <c r="L364" s="1"/>
      <c r="M364" s="21">
        <f t="shared" si="5"/>
        <v>1</v>
      </c>
    </row>
    <row r="365" spans="1:13" ht="20.100000000000001" customHeight="1" x14ac:dyDescent="0.15">
      <c r="A365" s="1" t="s">
        <v>11</v>
      </c>
      <c r="B365" s="1" t="s">
        <v>10580</v>
      </c>
      <c r="C365" s="1" t="s">
        <v>10583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1230</v>
      </c>
      <c r="J365" s="1" t="s">
        <v>122</v>
      </c>
      <c r="K365" s="1" t="s">
        <v>10584</v>
      </c>
      <c r="L365" s="1"/>
      <c r="M365" s="21">
        <f t="shared" si="5"/>
        <v>1</v>
      </c>
    </row>
    <row r="366" spans="1:13" ht="20.100000000000001" customHeight="1" x14ac:dyDescent="0.15">
      <c r="A366" s="1" t="s">
        <v>11</v>
      </c>
      <c r="B366" s="1" t="s">
        <v>10580</v>
      </c>
      <c r="C366" s="1" t="s">
        <v>10585</v>
      </c>
      <c r="D366" s="1" t="s">
        <v>78</v>
      </c>
      <c r="E366" s="1" t="s">
        <v>51</v>
      </c>
      <c r="F366" s="1" t="s">
        <v>179</v>
      </c>
      <c r="G366" s="1" t="s">
        <v>82</v>
      </c>
      <c r="H366" s="1" t="s">
        <v>83</v>
      </c>
      <c r="I366" s="1" t="s">
        <v>84</v>
      </c>
      <c r="J366" s="1" t="s">
        <v>9120</v>
      </c>
      <c r="K366" s="1" t="s">
        <v>10586</v>
      </c>
      <c r="L366" s="1"/>
      <c r="M366" s="21">
        <f t="shared" si="5"/>
        <v>0</v>
      </c>
    </row>
    <row r="367" spans="1:13" ht="20.100000000000001" customHeight="1" x14ac:dyDescent="0.15">
      <c r="A367" s="1" t="s">
        <v>11</v>
      </c>
      <c r="B367" s="1" t="s">
        <v>10580</v>
      </c>
      <c r="C367" s="1" t="s">
        <v>10587</v>
      </c>
      <c r="D367" s="1" t="s">
        <v>78</v>
      </c>
      <c r="E367" s="1" t="s">
        <v>51</v>
      </c>
      <c r="F367" s="1" t="s">
        <v>179</v>
      </c>
      <c r="G367" s="1" t="s">
        <v>82</v>
      </c>
      <c r="H367" s="1" t="s">
        <v>83</v>
      </c>
      <c r="I367" s="1" t="s">
        <v>84</v>
      </c>
      <c r="J367" s="1" t="s">
        <v>9120</v>
      </c>
      <c r="K367" s="1" t="s">
        <v>10588</v>
      </c>
      <c r="L367" s="1"/>
      <c r="M367" s="21">
        <f t="shared" si="5"/>
        <v>0</v>
      </c>
    </row>
    <row r="368" spans="1:13" ht="20.100000000000001" customHeight="1" x14ac:dyDescent="0.15">
      <c r="A368" s="1" t="s">
        <v>11</v>
      </c>
      <c r="B368" s="1" t="s">
        <v>10580</v>
      </c>
      <c r="C368" s="1" t="s">
        <v>10589</v>
      </c>
      <c r="D368" s="1" t="s">
        <v>78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1230</v>
      </c>
      <c r="J368" s="1" t="s">
        <v>122</v>
      </c>
      <c r="K368" s="1" t="s">
        <v>10590</v>
      </c>
      <c r="L368" s="1"/>
      <c r="M368" s="21">
        <f t="shared" si="5"/>
        <v>1</v>
      </c>
    </row>
    <row r="369" spans="1:13" ht="20.100000000000001" customHeight="1" x14ac:dyDescent="0.15">
      <c r="A369" s="1" t="s">
        <v>11</v>
      </c>
      <c r="B369" s="1" t="s">
        <v>10580</v>
      </c>
      <c r="C369" s="1" t="s">
        <v>10591</v>
      </c>
      <c r="D369" s="1" t="s">
        <v>78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10592</v>
      </c>
      <c r="L369" s="1"/>
      <c r="M369" s="21">
        <f t="shared" si="5"/>
        <v>1</v>
      </c>
    </row>
    <row r="370" spans="1:13" ht="20.100000000000001" customHeight="1" x14ac:dyDescent="0.15">
      <c r="A370" s="1" t="s">
        <v>11</v>
      </c>
      <c r="B370" s="1" t="s">
        <v>10580</v>
      </c>
      <c r="C370" s="1" t="s">
        <v>10593</v>
      </c>
      <c r="D370" s="1" t="s">
        <v>78</v>
      </c>
      <c r="E370" s="1" t="s">
        <v>51</v>
      </c>
      <c r="F370" s="1" t="s">
        <v>179</v>
      </c>
      <c r="G370" s="1" t="s">
        <v>82</v>
      </c>
      <c r="H370" s="1" t="s">
        <v>83</v>
      </c>
      <c r="I370" s="1" t="s">
        <v>84</v>
      </c>
      <c r="J370" s="1" t="s">
        <v>9120</v>
      </c>
      <c r="K370" s="1" t="s">
        <v>10594</v>
      </c>
      <c r="L370" s="1"/>
      <c r="M370" s="21">
        <f t="shared" si="5"/>
        <v>0</v>
      </c>
    </row>
    <row r="371" spans="1:13" ht="20.100000000000001" customHeight="1" x14ac:dyDescent="0.15">
      <c r="A371" s="1" t="s">
        <v>11</v>
      </c>
      <c r="B371" s="1" t="s">
        <v>10580</v>
      </c>
      <c r="C371" s="1" t="s">
        <v>10595</v>
      </c>
      <c r="D371" s="1" t="s">
        <v>78</v>
      </c>
      <c r="E371" s="1" t="s">
        <v>51</v>
      </c>
      <c r="F371" s="1" t="s">
        <v>81</v>
      </c>
      <c r="G371" s="1" t="s">
        <v>82</v>
      </c>
      <c r="H371" s="1" t="s">
        <v>83</v>
      </c>
      <c r="I371" s="1" t="s">
        <v>84</v>
      </c>
      <c r="J371" s="1" t="s">
        <v>9120</v>
      </c>
      <c r="K371" s="1" t="s">
        <v>10596</v>
      </c>
      <c r="L371" s="1"/>
      <c r="M371" s="21">
        <f t="shared" si="5"/>
        <v>0</v>
      </c>
    </row>
    <row r="372" spans="1:13" ht="20.100000000000001" customHeight="1" x14ac:dyDescent="0.15">
      <c r="A372" s="1" t="s">
        <v>11</v>
      </c>
      <c r="B372" s="1" t="s">
        <v>10580</v>
      </c>
      <c r="C372" s="1" t="s">
        <v>10597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10598</v>
      </c>
      <c r="L372" s="1"/>
      <c r="M372" s="21">
        <f t="shared" si="5"/>
        <v>1</v>
      </c>
    </row>
    <row r="373" spans="1:13" ht="20.100000000000001" customHeight="1" x14ac:dyDescent="0.15">
      <c r="A373" s="1" t="s">
        <v>11</v>
      </c>
      <c r="B373" s="1" t="s">
        <v>10580</v>
      </c>
      <c r="C373" s="1" t="s">
        <v>10599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10600</v>
      </c>
      <c r="L373" s="1"/>
      <c r="M373" s="21">
        <f t="shared" si="5"/>
        <v>1</v>
      </c>
    </row>
    <row r="374" spans="1:13" ht="20.100000000000001" customHeight="1" x14ac:dyDescent="0.15">
      <c r="A374" s="1" t="s">
        <v>11</v>
      </c>
      <c r="B374" s="1" t="s">
        <v>10580</v>
      </c>
      <c r="C374" s="1" t="s">
        <v>10601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10602</v>
      </c>
      <c r="L374" s="1"/>
      <c r="M374" s="21">
        <f t="shared" si="5"/>
        <v>1</v>
      </c>
    </row>
    <row r="375" spans="1:13" ht="20.100000000000001" customHeight="1" x14ac:dyDescent="0.15">
      <c r="A375" s="1" t="s">
        <v>11</v>
      </c>
      <c r="B375" s="1" t="s">
        <v>10580</v>
      </c>
      <c r="C375" s="1" t="s">
        <v>10603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10604</v>
      </c>
      <c r="L375" s="1"/>
      <c r="M375" s="21">
        <f t="shared" si="5"/>
        <v>1</v>
      </c>
    </row>
    <row r="376" spans="1:13" ht="20.100000000000001" customHeight="1" x14ac:dyDescent="0.15">
      <c r="A376" s="1" t="s">
        <v>11</v>
      </c>
      <c r="B376" s="1" t="s">
        <v>10605</v>
      </c>
      <c r="C376" s="1" t="s">
        <v>10606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10607</v>
      </c>
      <c r="L376" s="1"/>
      <c r="M376" s="21">
        <f t="shared" si="5"/>
        <v>1</v>
      </c>
    </row>
    <row r="377" spans="1:13" ht="20.100000000000001" customHeight="1" x14ac:dyDescent="0.15">
      <c r="A377" s="1" t="s">
        <v>11</v>
      </c>
      <c r="B377" s="1" t="s">
        <v>10605</v>
      </c>
      <c r="C377" s="1" t="s">
        <v>10608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10609</v>
      </c>
      <c r="L377" s="1"/>
      <c r="M377" s="21">
        <f t="shared" si="5"/>
        <v>1</v>
      </c>
    </row>
    <row r="378" spans="1:13" ht="20.100000000000001" customHeight="1" x14ac:dyDescent="0.15">
      <c r="A378" s="1" t="s">
        <v>11</v>
      </c>
      <c r="B378" s="1" t="s">
        <v>10605</v>
      </c>
      <c r="C378" s="1" t="s">
        <v>10610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10611</v>
      </c>
      <c r="L378" s="1"/>
      <c r="M378" s="21">
        <f t="shared" si="5"/>
        <v>1</v>
      </c>
    </row>
    <row r="379" spans="1:13" ht="20.100000000000001" customHeight="1" x14ac:dyDescent="0.15">
      <c r="A379" s="1" t="s">
        <v>11</v>
      </c>
      <c r="B379" s="1" t="s">
        <v>10605</v>
      </c>
      <c r="C379" s="1" t="s">
        <v>10612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10613</v>
      </c>
      <c r="L379" s="1"/>
      <c r="M379" s="21">
        <f t="shared" si="5"/>
        <v>1</v>
      </c>
    </row>
    <row r="380" spans="1:13" ht="20.100000000000001" customHeight="1" x14ac:dyDescent="0.15">
      <c r="A380" s="1" t="s">
        <v>11</v>
      </c>
      <c r="B380" s="1" t="s">
        <v>10605</v>
      </c>
      <c r="C380" s="1" t="s">
        <v>10614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10615</v>
      </c>
      <c r="L380" s="1"/>
      <c r="M380" s="21">
        <f t="shared" si="5"/>
        <v>1</v>
      </c>
    </row>
    <row r="381" spans="1:13" ht="20.100000000000001" customHeight="1" x14ac:dyDescent="0.15">
      <c r="A381" s="1" t="s">
        <v>11</v>
      </c>
      <c r="B381" s="1" t="s">
        <v>10605</v>
      </c>
      <c r="C381" s="1" t="s">
        <v>10616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10617</v>
      </c>
      <c r="L381" s="1"/>
      <c r="M381" s="21">
        <f t="shared" si="5"/>
        <v>1</v>
      </c>
    </row>
    <row r="382" spans="1:13" ht="20.100000000000001" customHeight="1" x14ac:dyDescent="0.15">
      <c r="A382" s="1" t="s">
        <v>11</v>
      </c>
      <c r="B382" s="1" t="s">
        <v>10605</v>
      </c>
      <c r="C382" s="1" t="s">
        <v>10618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10619</v>
      </c>
      <c r="L382" s="1"/>
      <c r="M382" s="21">
        <f t="shared" si="5"/>
        <v>1</v>
      </c>
    </row>
    <row r="383" spans="1:13" ht="20.100000000000001" customHeight="1" x14ac:dyDescent="0.15">
      <c r="A383" s="1" t="s">
        <v>11</v>
      </c>
      <c r="B383" s="1" t="s">
        <v>10605</v>
      </c>
      <c r="C383" s="1" t="s">
        <v>10620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10621</v>
      </c>
      <c r="L383" s="1"/>
      <c r="M383" s="21">
        <f t="shared" si="5"/>
        <v>1</v>
      </c>
    </row>
    <row r="384" spans="1:13" ht="20.100000000000001" customHeight="1" x14ac:dyDescent="0.15">
      <c r="A384" s="1" t="s">
        <v>11</v>
      </c>
      <c r="B384" s="1" t="s">
        <v>10605</v>
      </c>
      <c r="C384" s="1" t="s">
        <v>10622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10623</v>
      </c>
      <c r="L384" s="1"/>
      <c r="M384" s="21">
        <f t="shared" si="5"/>
        <v>1</v>
      </c>
    </row>
    <row r="385" spans="1:13" ht="20.100000000000001" customHeight="1" x14ac:dyDescent="0.15">
      <c r="A385" s="1" t="s">
        <v>11</v>
      </c>
      <c r="B385" s="1" t="s">
        <v>10605</v>
      </c>
      <c r="C385" s="1" t="s">
        <v>10624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10625</v>
      </c>
      <c r="L385" s="1"/>
      <c r="M385" s="21">
        <f t="shared" si="5"/>
        <v>1</v>
      </c>
    </row>
    <row r="386" spans="1:13" ht="20.100000000000001" customHeight="1" x14ac:dyDescent="0.15">
      <c r="A386" s="1" t="s">
        <v>11</v>
      </c>
      <c r="B386" s="1" t="s">
        <v>10605</v>
      </c>
      <c r="C386" s="1" t="s">
        <v>10626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10627</v>
      </c>
      <c r="L386" s="1"/>
      <c r="M386" s="21">
        <f t="shared" si="5"/>
        <v>1</v>
      </c>
    </row>
    <row r="387" spans="1:13" ht="20.100000000000001" customHeight="1" x14ac:dyDescent="0.15">
      <c r="A387" s="1" t="s">
        <v>11</v>
      </c>
      <c r="B387" s="1" t="s">
        <v>10605</v>
      </c>
      <c r="C387" s="1" t="s">
        <v>10628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10629</v>
      </c>
      <c r="L387" s="1"/>
      <c r="M387" s="21">
        <f t="shared" si="5"/>
        <v>1</v>
      </c>
    </row>
    <row r="388" spans="1:13" ht="20.100000000000001" customHeight="1" x14ac:dyDescent="0.15">
      <c r="A388" s="1" t="s">
        <v>11</v>
      </c>
      <c r="B388" s="1" t="s">
        <v>10605</v>
      </c>
      <c r="C388" s="1" t="s">
        <v>10630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10631</v>
      </c>
      <c r="L388" s="1"/>
      <c r="M388" s="21">
        <f t="shared" si="5"/>
        <v>1</v>
      </c>
    </row>
    <row r="389" spans="1:13" ht="20.100000000000001" customHeight="1" x14ac:dyDescent="0.15">
      <c r="A389" s="1" t="s">
        <v>11</v>
      </c>
      <c r="B389" s="1" t="s">
        <v>10605</v>
      </c>
      <c r="C389" s="1" t="s">
        <v>10632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10633</v>
      </c>
      <c r="L389" s="1"/>
      <c r="M389" s="21">
        <f t="shared" si="5"/>
        <v>1</v>
      </c>
    </row>
    <row r="390" spans="1:13" ht="20.100000000000001" customHeight="1" x14ac:dyDescent="0.15">
      <c r="A390" s="1" t="s">
        <v>11</v>
      </c>
      <c r="B390" s="1" t="s">
        <v>10605</v>
      </c>
      <c r="C390" s="1" t="s">
        <v>10634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10635</v>
      </c>
      <c r="L390" s="1"/>
      <c r="M390" s="21">
        <f t="shared" si="5"/>
        <v>1</v>
      </c>
    </row>
    <row r="391" spans="1:13" ht="20.100000000000001" customHeight="1" x14ac:dyDescent="0.15">
      <c r="A391" s="1" t="s">
        <v>11</v>
      </c>
      <c r="B391" s="1" t="s">
        <v>10605</v>
      </c>
      <c r="C391" s="1" t="s">
        <v>10636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10637</v>
      </c>
      <c r="L391" s="1"/>
      <c r="M391" s="21">
        <f t="shared" si="5"/>
        <v>1</v>
      </c>
    </row>
    <row r="392" spans="1:13" ht="20.100000000000001" customHeight="1" x14ac:dyDescent="0.15">
      <c r="A392" s="1" t="s">
        <v>11</v>
      </c>
      <c r="B392" s="1" t="s">
        <v>10605</v>
      </c>
      <c r="C392" s="1" t="s">
        <v>10638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10639</v>
      </c>
      <c r="L392" s="1"/>
      <c r="M392" s="21">
        <f t="shared" si="5"/>
        <v>1</v>
      </c>
    </row>
    <row r="393" spans="1:13" ht="20.100000000000001" customHeight="1" x14ac:dyDescent="0.15">
      <c r="A393" s="1" t="s">
        <v>11</v>
      </c>
      <c r="B393" s="1" t="s">
        <v>10605</v>
      </c>
      <c r="C393" s="1" t="s">
        <v>10640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84</v>
      </c>
      <c r="J393" s="1" t="s">
        <v>122</v>
      </c>
      <c r="K393" s="1" t="s">
        <v>10641</v>
      </c>
      <c r="L393" s="1"/>
      <c r="M393" s="21">
        <f t="shared" ref="M393:M456" si="6">IF(F393="○",1,0)</f>
        <v>1</v>
      </c>
    </row>
    <row r="394" spans="1:13" ht="20.100000000000001" customHeight="1" x14ac:dyDescent="0.15">
      <c r="A394" s="1" t="s">
        <v>11</v>
      </c>
      <c r="B394" s="1" t="s">
        <v>10605</v>
      </c>
      <c r="C394" s="1" t="s">
        <v>10642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10643</v>
      </c>
      <c r="L394" s="1"/>
      <c r="M394" s="21">
        <f t="shared" si="6"/>
        <v>1</v>
      </c>
    </row>
    <row r="395" spans="1:13" ht="20.100000000000001" customHeight="1" x14ac:dyDescent="0.15">
      <c r="A395" s="1" t="s">
        <v>11</v>
      </c>
      <c r="B395" s="1" t="s">
        <v>10605</v>
      </c>
      <c r="C395" s="1" t="s">
        <v>10644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10645</v>
      </c>
      <c r="L395" s="1"/>
      <c r="M395" s="21">
        <f t="shared" si="6"/>
        <v>1</v>
      </c>
    </row>
    <row r="396" spans="1:13" ht="20.100000000000001" customHeight="1" x14ac:dyDescent="0.15">
      <c r="A396" s="1" t="s">
        <v>11</v>
      </c>
      <c r="B396" s="1" t="s">
        <v>10605</v>
      </c>
      <c r="C396" s="1" t="s">
        <v>10646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10647</v>
      </c>
      <c r="L396" s="1"/>
      <c r="M396" s="21">
        <f t="shared" si="6"/>
        <v>1</v>
      </c>
    </row>
    <row r="397" spans="1:13" ht="20.100000000000001" customHeight="1" x14ac:dyDescent="0.15">
      <c r="A397" s="1" t="s">
        <v>11</v>
      </c>
      <c r="B397" s="1" t="s">
        <v>10605</v>
      </c>
      <c r="C397" s="1" t="s">
        <v>10648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10649</v>
      </c>
      <c r="L397" s="1"/>
      <c r="M397" s="21">
        <f t="shared" si="6"/>
        <v>1</v>
      </c>
    </row>
    <row r="398" spans="1:13" ht="20.100000000000001" customHeight="1" x14ac:dyDescent="0.15">
      <c r="A398" s="1" t="s">
        <v>11</v>
      </c>
      <c r="B398" s="1" t="s">
        <v>10605</v>
      </c>
      <c r="C398" s="1" t="s">
        <v>10650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121</v>
      </c>
      <c r="I398" s="1" t="s">
        <v>84</v>
      </c>
      <c r="J398" s="1" t="s">
        <v>122</v>
      </c>
      <c r="K398" s="1" t="s">
        <v>10651</v>
      </c>
      <c r="L398" s="1"/>
      <c r="M398" s="21">
        <f t="shared" si="6"/>
        <v>1</v>
      </c>
    </row>
    <row r="399" spans="1:13" ht="20.100000000000001" customHeight="1" x14ac:dyDescent="0.15">
      <c r="A399" s="1" t="s">
        <v>11</v>
      </c>
      <c r="B399" s="1" t="s">
        <v>10605</v>
      </c>
      <c r="C399" s="1" t="s">
        <v>10652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212</v>
      </c>
      <c r="I399" s="1" t="s">
        <v>447</v>
      </c>
      <c r="J399" s="1" t="s">
        <v>1137</v>
      </c>
      <c r="K399" s="1" t="s">
        <v>10653</v>
      </c>
      <c r="L399" s="1"/>
      <c r="M399" s="21">
        <f t="shared" si="6"/>
        <v>0</v>
      </c>
    </row>
    <row r="400" spans="1:13" ht="20.100000000000001" customHeight="1" x14ac:dyDescent="0.15">
      <c r="A400" s="1" t="s">
        <v>11</v>
      </c>
      <c r="B400" s="1" t="s">
        <v>10605</v>
      </c>
      <c r="C400" s="1" t="s">
        <v>10654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10655</v>
      </c>
      <c r="L400" s="1"/>
      <c r="M400" s="21">
        <f t="shared" si="6"/>
        <v>1</v>
      </c>
    </row>
    <row r="401" spans="1:13" ht="20.100000000000001" customHeight="1" x14ac:dyDescent="0.15">
      <c r="A401" s="1" t="s">
        <v>11</v>
      </c>
      <c r="B401" s="1" t="s">
        <v>10605</v>
      </c>
      <c r="C401" s="1" t="s">
        <v>10656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10657</v>
      </c>
      <c r="L401" s="1"/>
      <c r="M401" s="21">
        <f t="shared" si="6"/>
        <v>1</v>
      </c>
    </row>
    <row r="402" spans="1:13" ht="20.100000000000001" customHeight="1" x14ac:dyDescent="0.15">
      <c r="A402" s="1" t="s">
        <v>11</v>
      </c>
      <c r="B402" s="1" t="s">
        <v>10658</v>
      </c>
      <c r="C402" s="1" t="s">
        <v>10659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10660</v>
      </c>
      <c r="L402" s="1"/>
      <c r="M402" s="21">
        <f t="shared" si="6"/>
        <v>1</v>
      </c>
    </row>
    <row r="403" spans="1:13" ht="20.100000000000001" customHeight="1" x14ac:dyDescent="0.15">
      <c r="A403" s="1" t="s">
        <v>11</v>
      </c>
      <c r="B403" s="1" t="s">
        <v>10658</v>
      </c>
      <c r="C403" s="1" t="s">
        <v>10661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10662</v>
      </c>
      <c r="L403" s="1"/>
      <c r="M403" s="21">
        <f t="shared" si="6"/>
        <v>1</v>
      </c>
    </row>
    <row r="404" spans="1:13" ht="20.100000000000001" customHeight="1" x14ac:dyDescent="0.15">
      <c r="A404" s="1" t="s">
        <v>11</v>
      </c>
      <c r="B404" s="1" t="s">
        <v>10658</v>
      </c>
      <c r="C404" s="1" t="s">
        <v>10663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10664</v>
      </c>
      <c r="L404" s="1"/>
      <c r="M404" s="21">
        <f t="shared" si="6"/>
        <v>1</v>
      </c>
    </row>
    <row r="405" spans="1:13" ht="20.100000000000001" customHeight="1" x14ac:dyDescent="0.15">
      <c r="A405" s="1" t="s">
        <v>11</v>
      </c>
      <c r="B405" s="1" t="s">
        <v>10658</v>
      </c>
      <c r="C405" s="1" t="s">
        <v>10665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10666</v>
      </c>
      <c r="L405" s="1"/>
      <c r="M405" s="21">
        <f t="shared" si="6"/>
        <v>1</v>
      </c>
    </row>
    <row r="406" spans="1:13" ht="20.100000000000001" customHeight="1" x14ac:dyDescent="0.15">
      <c r="A406" s="1" t="s">
        <v>11</v>
      </c>
      <c r="B406" s="1" t="s">
        <v>10658</v>
      </c>
      <c r="C406" s="1" t="s">
        <v>10667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10668</v>
      </c>
      <c r="L406" s="1"/>
      <c r="M406" s="21">
        <f t="shared" si="6"/>
        <v>1</v>
      </c>
    </row>
    <row r="407" spans="1:13" ht="20.100000000000001" customHeight="1" x14ac:dyDescent="0.15">
      <c r="A407" s="1" t="s">
        <v>11</v>
      </c>
      <c r="B407" s="1" t="s">
        <v>10658</v>
      </c>
      <c r="C407" s="1" t="s">
        <v>10669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10670</v>
      </c>
      <c r="L407" s="1"/>
      <c r="M407" s="21">
        <f t="shared" si="6"/>
        <v>1</v>
      </c>
    </row>
    <row r="408" spans="1:13" ht="20.100000000000001" customHeight="1" x14ac:dyDescent="0.15">
      <c r="A408" s="1" t="s">
        <v>11</v>
      </c>
      <c r="B408" s="1" t="s">
        <v>10658</v>
      </c>
      <c r="C408" s="1" t="s">
        <v>10671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10672</v>
      </c>
      <c r="L408" s="1"/>
      <c r="M408" s="21">
        <f t="shared" si="6"/>
        <v>1</v>
      </c>
    </row>
    <row r="409" spans="1:13" ht="20.100000000000001" customHeight="1" x14ac:dyDescent="0.15">
      <c r="A409" s="1" t="s">
        <v>11</v>
      </c>
      <c r="B409" s="1" t="s">
        <v>10658</v>
      </c>
      <c r="C409" s="1" t="s">
        <v>10673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10674</v>
      </c>
      <c r="L409" s="1"/>
      <c r="M409" s="21">
        <f t="shared" si="6"/>
        <v>1</v>
      </c>
    </row>
    <row r="410" spans="1:13" ht="20.100000000000001" customHeight="1" x14ac:dyDescent="0.15">
      <c r="A410" s="1" t="s">
        <v>11</v>
      </c>
      <c r="B410" s="1" t="s">
        <v>10658</v>
      </c>
      <c r="C410" s="1" t="s">
        <v>10675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10676</v>
      </c>
      <c r="L410" s="1"/>
      <c r="M410" s="21">
        <f t="shared" si="6"/>
        <v>1</v>
      </c>
    </row>
    <row r="411" spans="1:13" ht="20.100000000000001" customHeight="1" x14ac:dyDescent="0.15">
      <c r="A411" s="1" t="s">
        <v>11</v>
      </c>
      <c r="B411" s="1" t="s">
        <v>10658</v>
      </c>
      <c r="C411" s="1" t="s">
        <v>10677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10678</v>
      </c>
      <c r="L411" s="1"/>
      <c r="M411" s="21">
        <f t="shared" si="6"/>
        <v>1</v>
      </c>
    </row>
    <row r="412" spans="1:13" ht="20.100000000000001" customHeight="1" x14ac:dyDescent="0.15">
      <c r="A412" s="1" t="s">
        <v>11</v>
      </c>
      <c r="B412" s="1" t="s">
        <v>10658</v>
      </c>
      <c r="C412" s="1" t="s">
        <v>10679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10680</v>
      </c>
      <c r="L412" s="1"/>
      <c r="M412" s="21">
        <f t="shared" si="6"/>
        <v>1</v>
      </c>
    </row>
    <row r="413" spans="1:13" ht="20.100000000000001" customHeight="1" x14ac:dyDescent="0.15">
      <c r="A413" s="1" t="s">
        <v>11</v>
      </c>
      <c r="B413" s="1" t="s">
        <v>10658</v>
      </c>
      <c r="C413" s="1" t="s">
        <v>10681</v>
      </c>
      <c r="D413" s="1" t="s">
        <v>50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10682</v>
      </c>
      <c r="L413" s="1"/>
      <c r="M413" s="21">
        <f t="shared" si="6"/>
        <v>1</v>
      </c>
    </row>
    <row r="414" spans="1:13" ht="20.100000000000001" customHeight="1" x14ac:dyDescent="0.15">
      <c r="A414" s="1" t="s">
        <v>11</v>
      </c>
      <c r="B414" s="1" t="s">
        <v>10658</v>
      </c>
      <c r="C414" s="1" t="s">
        <v>10683</v>
      </c>
      <c r="D414" s="1" t="s">
        <v>50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10684</v>
      </c>
      <c r="L414" s="1"/>
      <c r="M414" s="21">
        <f t="shared" si="6"/>
        <v>1</v>
      </c>
    </row>
    <row r="415" spans="1:13" ht="20.100000000000001" customHeight="1" x14ac:dyDescent="0.15">
      <c r="A415" s="1" t="s">
        <v>11</v>
      </c>
      <c r="B415" s="1" t="s">
        <v>10658</v>
      </c>
      <c r="C415" s="1" t="s">
        <v>10685</v>
      </c>
      <c r="D415" s="1" t="s">
        <v>50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10686</v>
      </c>
      <c r="L415" s="1"/>
      <c r="M415" s="21">
        <f t="shared" si="6"/>
        <v>1</v>
      </c>
    </row>
    <row r="416" spans="1:13" ht="20.100000000000001" customHeight="1" x14ac:dyDescent="0.15">
      <c r="A416" s="1" t="s">
        <v>11</v>
      </c>
      <c r="B416" s="1" t="s">
        <v>10658</v>
      </c>
      <c r="C416" s="1" t="s">
        <v>10687</v>
      </c>
      <c r="D416" s="1" t="s">
        <v>50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10688</v>
      </c>
      <c r="L416" s="1"/>
      <c r="M416" s="21">
        <f t="shared" si="6"/>
        <v>1</v>
      </c>
    </row>
    <row r="417" spans="1:13" ht="20.100000000000001" customHeight="1" x14ac:dyDescent="0.15">
      <c r="A417" s="1" t="s">
        <v>11</v>
      </c>
      <c r="B417" s="1" t="s">
        <v>10658</v>
      </c>
      <c r="C417" s="1" t="s">
        <v>10689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10690</v>
      </c>
      <c r="L417" s="1"/>
      <c r="M417" s="21">
        <f t="shared" si="6"/>
        <v>1</v>
      </c>
    </row>
    <row r="418" spans="1:13" ht="20.100000000000001" customHeight="1" x14ac:dyDescent="0.15">
      <c r="A418" s="1" t="s">
        <v>11</v>
      </c>
      <c r="B418" s="1" t="s">
        <v>10658</v>
      </c>
      <c r="C418" s="1" t="s">
        <v>10691</v>
      </c>
      <c r="D418" s="1" t="s">
        <v>78</v>
      </c>
      <c r="E418" s="1" t="s">
        <v>51</v>
      </c>
      <c r="F418" s="1" t="s">
        <v>179</v>
      </c>
      <c r="G418" s="1" t="s">
        <v>82</v>
      </c>
      <c r="H418" s="1" t="s">
        <v>212</v>
      </c>
      <c r="I418" s="1" t="s">
        <v>447</v>
      </c>
      <c r="J418" s="1" t="s">
        <v>1137</v>
      </c>
      <c r="K418" s="1" t="s">
        <v>10692</v>
      </c>
      <c r="L418" s="1"/>
      <c r="M418" s="21">
        <f t="shared" si="6"/>
        <v>0</v>
      </c>
    </row>
    <row r="419" spans="1:13" ht="20.100000000000001" customHeight="1" x14ac:dyDescent="0.15">
      <c r="A419" s="1" t="s">
        <v>11</v>
      </c>
      <c r="B419" s="1" t="s">
        <v>10658</v>
      </c>
      <c r="C419" s="1" t="s">
        <v>10693</v>
      </c>
      <c r="D419" s="1" t="s">
        <v>78</v>
      </c>
      <c r="E419" s="1" t="s">
        <v>51</v>
      </c>
      <c r="F419" s="1" t="s">
        <v>179</v>
      </c>
      <c r="G419" s="1" t="s">
        <v>82</v>
      </c>
      <c r="H419" s="1" t="s">
        <v>212</v>
      </c>
      <c r="I419" s="1" t="s">
        <v>447</v>
      </c>
      <c r="J419" s="1" t="s">
        <v>1137</v>
      </c>
      <c r="K419" s="1" t="s">
        <v>10694</v>
      </c>
      <c r="L419" s="1"/>
      <c r="M419" s="21">
        <f t="shared" si="6"/>
        <v>0</v>
      </c>
    </row>
    <row r="420" spans="1:13" ht="20.100000000000001" customHeight="1" x14ac:dyDescent="0.15">
      <c r="A420" s="1" t="s">
        <v>11</v>
      </c>
      <c r="B420" s="1" t="s">
        <v>10658</v>
      </c>
      <c r="C420" s="1" t="s">
        <v>10695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10696</v>
      </c>
      <c r="L420" s="1"/>
      <c r="M420" s="21">
        <f t="shared" si="6"/>
        <v>1</v>
      </c>
    </row>
    <row r="421" spans="1:13" ht="20.100000000000001" customHeight="1" x14ac:dyDescent="0.15">
      <c r="A421" s="1" t="s">
        <v>11</v>
      </c>
      <c r="B421" s="1" t="s">
        <v>10658</v>
      </c>
      <c r="C421" s="1" t="s">
        <v>10697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10698</v>
      </c>
      <c r="L421" s="1"/>
      <c r="M421" s="21">
        <f t="shared" si="6"/>
        <v>1</v>
      </c>
    </row>
    <row r="422" spans="1:13" ht="20.100000000000001" customHeight="1" x14ac:dyDescent="0.15">
      <c r="A422" s="1" t="s">
        <v>11</v>
      </c>
      <c r="B422" s="1" t="s">
        <v>10658</v>
      </c>
      <c r="C422" s="1" t="s">
        <v>10699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10700</v>
      </c>
      <c r="L422" s="1"/>
      <c r="M422" s="21">
        <f t="shared" si="6"/>
        <v>1</v>
      </c>
    </row>
    <row r="423" spans="1:13" ht="20.100000000000001" customHeight="1" x14ac:dyDescent="0.15">
      <c r="A423" s="1" t="s">
        <v>11</v>
      </c>
      <c r="B423" s="1" t="s">
        <v>10658</v>
      </c>
      <c r="C423" s="1" t="s">
        <v>10701</v>
      </c>
      <c r="D423" s="1" t="s">
        <v>78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10702</v>
      </c>
      <c r="L423" s="1"/>
      <c r="M423" s="21">
        <f t="shared" si="6"/>
        <v>1</v>
      </c>
    </row>
    <row r="424" spans="1:13" ht="20.100000000000001" customHeight="1" x14ac:dyDescent="0.15">
      <c r="A424" s="1" t="s">
        <v>11</v>
      </c>
      <c r="B424" s="1" t="s">
        <v>10658</v>
      </c>
      <c r="C424" s="1" t="s">
        <v>10703</v>
      </c>
      <c r="D424" s="1" t="s">
        <v>78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10704</v>
      </c>
      <c r="L424" s="1"/>
      <c r="M424" s="21">
        <f t="shared" si="6"/>
        <v>1</v>
      </c>
    </row>
    <row r="425" spans="1:13" ht="20.100000000000001" customHeight="1" x14ac:dyDescent="0.15">
      <c r="A425" s="1" t="s">
        <v>11</v>
      </c>
      <c r="B425" s="1" t="s">
        <v>10658</v>
      </c>
      <c r="C425" s="1" t="s">
        <v>10705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10706</v>
      </c>
      <c r="L425" s="1"/>
      <c r="M425" s="21">
        <f t="shared" si="6"/>
        <v>1</v>
      </c>
    </row>
    <row r="426" spans="1:13" ht="20.100000000000001" customHeight="1" x14ac:dyDescent="0.15">
      <c r="A426" s="1" t="s">
        <v>11</v>
      </c>
      <c r="B426" s="1" t="s">
        <v>10658</v>
      </c>
      <c r="C426" s="1" t="s">
        <v>10707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10708</v>
      </c>
      <c r="L426" s="1"/>
      <c r="M426" s="21">
        <f t="shared" si="6"/>
        <v>1</v>
      </c>
    </row>
    <row r="427" spans="1:13" ht="20.100000000000001" customHeight="1" x14ac:dyDescent="0.15">
      <c r="A427" s="1" t="s">
        <v>11</v>
      </c>
      <c r="B427" s="1" t="s">
        <v>10658</v>
      </c>
      <c r="C427" s="1" t="s">
        <v>10709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10710</v>
      </c>
      <c r="L427" s="1"/>
      <c r="M427" s="21">
        <f t="shared" si="6"/>
        <v>1</v>
      </c>
    </row>
    <row r="428" spans="1:13" ht="20.100000000000001" customHeight="1" x14ac:dyDescent="0.15">
      <c r="A428" s="1" t="s">
        <v>11</v>
      </c>
      <c r="B428" s="1" t="s">
        <v>10658</v>
      </c>
      <c r="C428" s="1" t="s">
        <v>10711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84</v>
      </c>
      <c r="J428" s="1" t="s">
        <v>122</v>
      </c>
      <c r="K428" s="1" t="s">
        <v>10712</v>
      </c>
      <c r="L428" s="1"/>
      <c r="M428" s="21">
        <f t="shared" si="6"/>
        <v>1</v>
      </c>
    </row>
    <row r="429" spans="1:13" ht="20.100000000000001" customHeight="1" x14ac:dyDescent="0.15">
      <c r="A429" s="1" t="s">
        <v>11</v>
      </c>
      <c r="B429" s="1" t="s">
        <v>10658</v>
      </c>
      <c r="C429" s="1" t="s">
        <v>10713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10714</v>
      </c>
      <c r="L429" s="1"/>
      <c r="M429" s="21">
        <f t="shared" si="6"/>
        <v>1</v>
      </c>
    </row>
    <row r="430" spans="1:13" ht="20.100000000000001" customHeight="1" x14ac:dyDescent="0.15">
      <c r="A430" s="1" t="s">
        <v>11</v>
      </c>
      <c r="B430" s="1" t="s">
        <v>10658</v>
      </c>
      <c r="C430" s="1" t="s">
        <v>10715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10716</v>
      </c>
      <c r="L430" s="1"/>
      <c r="M430" s="21">
        <f t="shared" si="6"/>
        <v>1</v>
      </c>
    </row>
    <row r="431" spans="1:13" ht="20.100000000000001" customHeight="1" x14ac:dyDescent="0.15">
      <c r="A431" s="1" t="s">
        <v>11</v>
      </c>
      <c r="B431" s="1" t="s">
        <v>10658</v>
      </c>
      <c r="C431" s="1" t="s">
        <v>10717</v>
      </c>
      <c r="D431" s="1" t="s">
        <v>849</v>
      </c>
      <c r="E431" s="1" t="s">
        <v>51</v>
      </c>
      <c r="F431" s="1" t="s">
        <v>26832</v>
      </c>
      <c r="G431" s="1" t="s">
        <v>82</v>
      </c>
      <c r="H431" s="1" t="s">
        <v>83</v>
      </c>
      <c r="I431" s="1" t="s">
        <v>84</v>
      </c>
      <c r="J431" s="1" t="s">
        <v>9120</v>
      </c>
      <c r="K431" s="1" t="s">
        <v>10718</v>
      </c>
      <c r="L431" s="1"/>
      <c r="M431" s="21">
        <f t="shared" si="6"/>
        <v>0</v>
      </c>
    </row>
    <row r="432" spans="1:13" ht="20.100000000000001" customHeight="1" x14ac:dyDescent="0.15">
      <c r="A432" s="1" t="s">
        <v>11</v>
      </c>
      <c r="B432" s="1" t="s">
        <v>10658</v>
      </c>
      <c r="C432" s="1" t="s">
        <v>10719</v>
      </c>
      <c r="D432" s="1" t="s">
        <v>849</v>
      </c>
      <c r="E432" s="1" t="s">
        <v>51</v>
      </c>
      <c r="F432" s="1" t="s">
        <v>10720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10721</v>
      </c>
      <c r="L432" s="1"/>
      <c r="M432" s="21">
        <f t="shared" si="6"/>
        <v>0</v>
      </c>
    </row>
    <row r="433" spans="1:13" ht="20.100000000000001" customHeight="1" x14ac:dyDescent="0.15">
      <c r="A433" s="1" t="s">
        <v>11</v>
      </c>
      <c r="B433" s="1" t="s">
        <v>10722</v>
      </c>
      <c r="C433" s="1" t="s">
        <v>10723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1230</v>
      </c>
      <c r="J433" s="1" t="s">
        <v>122</v>
      </c>
      <c r="K433" s="1" t="s">
        <v>10724</v>
      </c>
      <c r="L433" s="1"/>
      <c r="M433" s="21">
        <f t="shared" si="6"/>
        <v>1</v>
      </c>
    </row>
    <row r="434" spans="1:13" ht="20.100000000000001" customHeight="1" x14ac:dyDescent="0.15">
      <c r="A434" s="1" t="s">
        <v>11</v>
      </c>
      <c r="B434" s="1" t="s">
        <v>10722</v>
      </c>
      <c r="C434" s="1" t="s">
        <v>10725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1230</v>
      </c>
      <c r="J434" s="1" t="s">
        <v>122</v>
      </c>
      <c r="K434" s="1" t="s">
        <v>10726</v>
      </c>
      <c r="L434" s="1"/>
      <c r="M434" s="21">
        <f t="shared" si="6"/>
        <v>1</v>
      </c>
    </row>
    <row r="435" spans="1:13" ht="20.100000000000001" customHeight="1" x14ac:dyDescent="0.15">
      <c r="A435" s="1" t="s">
        <v>11</v>
      </c>
      <c r="B435" s="1" t="s">
        <v>10722</v>
      </c>
      <c r="C435" s="1" t="s">
        <v>10727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1230</v>
      </c>
      <c r="J435" s="1" t="s">
        <v>122</v>
      </c>
      <c r="K435" s="1" t="s">
        <v>10728</v>
      </c>
      <c r="L435" s="1"/>
      <c r="M435" s="21">
        <f t="shared" si="6"/>
        <v>1</v>
      </c>
    </row>
    <row r="436" spans="1:13" ht="20.100000000000001" customHeight="1" x14ac:dyDescent="0.15">
      <c r="A436" s="1" t="s">
        <v>11</v>
      </c>
      <c r="B436" s="1" t="s">
        <v>10722</v>
      </c>
      <c r="C436" s="1" t="s">
        <v>10729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1230</v>
      </c>
      <c r="J436" s="1" t="s">
        <v>122</v>
      </c>
      <c r="K436" s="1" t="s">
        <v>10730</v>
      </c>
      <c r="L436" s="1"/>
      <c r="M436" s="21">
        <f t="shared" si="6"/>
        <v>1</v>
      </c>
    </row>
    <row r="437" spans="1:13" ht="20.100000000000001" customHeight="1" x14ac:dyDescent="0.15">
      <c r="A437" s="1" t="s">
        <v>11</v>
      </c>
      <c r="B437" s="1" t="s">
        <v>10722</v>
      </c>
      <c r="C437" s="1" t="s">
        <v>10731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1230</v>
      </c>
      <c r="J437" s="1" t="s">
        <v>122</v>
      </c>
      <c r="K437" s="1" t="s">
        <v>10732</v>
      </c>
      <c r="L437" s="1"/>
      <c r="M437" s="21">
        <f t="shared" si="6"/>
        <v>1</v>
      </c>
    </row>
    <row r="438" spans="1:13" ht="20.100000000000001" customHeight="1" x14ac:dyDescent="0.15">
      <c r="A438" s="1" t="s">
        <v>11</v>
      </c>
      <c r="B438" s="1" t="s">
        <v>10722</v>
      </c>
      <c r="C438" s="1" t="s">
        <v>10733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1230</v>
      </c>
      <c r="J438" s="1" t="s">
        <v>122</v>
      </c>
      <c r="K438" s="1" t="s">
        <v>10734</v>
      </c>
      <c r="L438" s="1"/>
      <c r="M438" s="21">
        <f t="shared" si="6"/>
        <v>1</v>
      </c>
    </row>
    <row r="439" spans="1:13" ht="20.100000000000001" customHeight="1" x14ac:dyDescent="0.15">
      <c r="A439" s="1" t="s">
        <v>11</v>
      </c>
      <c r="B439" s="1" t="s">
        <v>10722</v>
      </c>
      <c r="C439" s="1" t="s">
        <v>10735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1230</v>
      </c>
      <c r="J439" s="1" t="s">
        <v>122</v>
      </c>
      <c r="K439" s="1" t="s">
        <v>10736</v>
      </c>
      <c r="L439" s="1"/>
      <c r="M439" s="21">
        <f t="shared" si="6"/>
        <v>1</v>
      </c>
    </row>
    <row r="440" spans="1:13" ht="20.100000000000001" customHeight="1" x14ac:dyDescent="0.15">
      <c r="A440" s="1" t="s">
        <v>11</v>
      </c>
      <c r="B440" s="1" t="s">
        <v>10722</v>
      </c>
      <c r="C440" s="1" t="s">
        <v>10737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739</v>
      </c>
      <c r="I440" s="1" t="s">
        <v>1230</v>
      </c>
      <c r="J440" s="1" t="s">
        <v>122</v>
      </c>
      <c r="K440" s="1" t="s">
        <v>10738</v>
      </c>
      <c r="L440" s="1"/>
      <c r="M440" s="21">
        <f t="shared" si="6"/>
        <v>1</v>
      </c>
    </row>
    <row r="441" spans="1:13" ht="20.100000000000001" customHeight="1" x14ac:dyDescent="0.15">
      <c r="A441" s="1" t="s">
        <v>11</v>
      </c>
      <c r="B441" s="1" t="s">
        <v>10722</v>
      </c>
      <c r="C441" s="1" t="s">
        <v>10739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1230</v>
      </c>
      <c r="J441" s="1" t="s">
        <v>122</v>
      </c>
      <c r="K441" s="1" t="s">
        <v>10740</v>
      </c>
      <c r="L441" s="1"/>
      <c r="M441" s="21">
        <f t="shared" si="6"/>
        <v>1</v>
      </c>
    </row>
    <row r="442" spans="1:13" ht="20.100000000000001" customHeight="1" x14ac:dyDescent="0.15">
      <c r="A442" s="1" t="s">
        <v>11</v>
      </c>
      <c r="B442" s="1" t="s">
        <v>10722</v>
      </c>
      <c r="C442" s="1" t="s">
        <v>10741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1230</v>
      </c>
      <c r="J442" s="1" t="s">
        <v>122</v>
      </c>
      <c r="K442" s="1" t="s">
        <v>10742</v>
      </c>
      <c r="L442" s="1"/>
      <c r="M442" s="21">
        <f t="shared" si="6"/>
        <v>1</v>
      </c>
    </row>
    <row r="443" spans="1:13" ht="20.100000000000001" customHeight="1" x14ac:dyDescent="0.15">
      <c r="A443" s="1" t="s">
        <v>11</v>
      </c>
      <c r="B443" s="1" t="s">
        <v>10722</v>
      </c>
      <c r="C443" s="1" t="s">
        <v>10743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1230</v>
      </c>
      <c r="J443" s="1" t="s">
        <v>122</v>
      </c>
      <c r="K443" s="1" t="s">
        <v>10744</v>
      </c>
      <c r="L443" s="1"/>
      <c r="M443" s="21">
        <f t="shared" si="6"/>
        <v>1</v>
      </c>
    </row>
    <row r="444" spans="1:13" ht="20.100000000000001" customHeight="1" x14ac:dyDescent="0.15">
      <c r="A444" s="1" t="s">
        <v>11</v>
      </c>
      <c r="B444" s="1" t="s">
        <v>10722</v>
      </c>
      <c r="C444" s="1" t="s">
        <v>10745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1230</v>
      </c>
      <c r="J444" s="1" t="s">
        <v>122</v>
      </c>
      <c r="K444" s="1" t="s">
        <v>10746</v>
      </c>
      <c r="L444" s="1"/>
      <c r="M444" s="21">
        <f t="shared" si="6"/>
        <v>1</v>
      </c>
    </row>
    <row r="445" spans="1:13" ht="20.100000000000001" customHeight="1" x14ac:dyDescent="0.15">
      <c r="A445" s="1" t="s">
        <v>11</v>
      </c>
      <c r="B445" s="1" t="s">
        <v>10722</v>
      </c>
      <c r="C445" s="1" t="s">
        <v>10747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1230</v>
      </c>
      <c r="J445" s="1" t="s">
        <v>122</v>
      </c>
      <c r="K445" s="1" t="s">
        <v>10748</v>
      </c>
      <c r="L445" s="1"/>
      <c r="M445" s="21">
        <f t="shared" si="6"/>
        <v>1</v>
      </c>
    </row>
    <row r="446" spans="1:13" ht="20.100000000000001" customHeight="1" x14ac:dyDescent="0.15">
      <c r="A446" s="1" t="s">
        <v>11</v>
      </c>
      <c r="B446" s="1" t="s">
        <v>10722</v>
      </c>
      <c r="C446" s="1" t="s">
        <v>10749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1230</v>
      </c>
      <c r="J446" s="1" t="s">
        <v>122</v>
      </c>
      <c r="K446" s="1" t="s">
        <v>10750</v>
      </c>
      <c r="L446" s="1"/>
      <c r="M446" s="21">
        <f t="shared" si="6"/>
        <v>1</v>
      </c>
    </row>
    <row r="447" spans="1:13" ht="20.100000000000001" customHeight="1" x14ac:dyDescent="0.15">
      <c r="A447" s="1" t="s">
        <v>11</v>
      </c>
      <c r="B447" s="1" t="s">
        <v>10722</v>
      </c>
      <c r="C447" s="1" t="s">
        <v>10751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1230</v>
      </c>
      <c r="J447" s="1" t="s">
        <v>122</v>
      </c>
      <c r="K447" s="1" t="s">
        <v>10752</v>
      </c>
      <c r="L447" s="1"/>
      <c r="M447" s="21">
        <f t="shared" si="6"/>
        <v>1</v>
      </c>
    </row>
    <row r="448" spans="1:13" ht="20.100000000000001" customHeight="1" x14ac:dyDescent="0.15">
      <c r="A448" s="1" t="s">
        <v>11</v>
      </c>
      <c r="B448" s="1" t="s">
        <v>10722</v>
      </c>
      <c r="C448" s="1" t="s">
        <v>10753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1230</v>
      </c>
      <c r="J448" s="1" t="s">
        <v>122</v>
      </c>
      <c r="K448" s="1" t="s">
        <v>10754</v>
      </c>
      <c r="L448" s="1"/>
      <c r="M448" s="21">
        <f t="shared" si="6"/>
        <v>1</v>
      </c>
    </row>
    <row r="449" spans="1:13" ht="20.100000000000001" customHeight="1" x14ac:dyDescent="0.15">
      <c r="A449" s="1" t="s">
        <v>11</v>
      </c>
      <c r="B449" s="1" t="s">
        <v>10722</v>
      </c>
      <c r="C449" s="1" t="s">
        <v>10755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1230</v>
      </c>
      <c r="J449" s="1" t="s">
        <v>122</v>
      </c>
      <c r="K449" s="1" t="s">
        <v>10756</v>
      </c>
      <c r="L449" s="1"/>
      <c r="M449" s="21">
        <f t="shared" si="6"/>
        <v>1</v>
      </c>
    </row>
    <row r="450" spans="1:13" ht="20.100000000000001" customHeight="1" x14ac:dyDescent="0.15">
      <c r="A450" s="1" t="s">
        <v>11</v>
      </c>
      <c r="B450" s="1" t="s">
        <v>10722</v>
      </c>
      <c r="C450" s="1" t="s">
        <v>10757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1230</v>
      </c>
      <c r="J450" s="1" t="s">
        <v>122</v>
      </c>
      <c r="K450" s="1" t="s">
        <v>10758</v>
      </c>
      <c r="L450" s="1"/>
      <c r="M450" s="21">
        <f t="shared" si="6"/>
        <v>1</v>
      </c>
    </row>
    <row r="451" spans="1:13" ht="20.100000000000001" customHeight="1" x14ac:dyDescent="0.15">
      <c r="A451" s="1" t="s">
        <v>11</v>
      </c>
      <c r="B451" s="1" t="s">
        <v>10722</v>
      </c>
      <c r="C451" s="1" t="s">
        <v>10759</v>
      </c>
      <c r="D451" s="1" t="s">
        <v>78</v>
      </c>
      <c r="E451" s="1" t="s">
        <v>51</v>
      </c>
      <c r="F451" s="1" t="s">
        <v>179</v>
      </c>
      <c r="G451" s="1" t="s">
        <v>82</v>
      </c>
      <c r="H451" s="1" t="s">
        <v>212</v>
      </c>
      <c r="I451" s="1" t="s">
        <v>447</v>
      </c>
      <c r="J451" s="1" t="s">
        <v>1137</v>
      </c>
      <c r="K451" s="1" t="s">
        <v>10760</v>
      </c>
      <c r="L451" s="1"/>
      <c r="M451" s="21">
        <f t="shared" si="6"/>
        <v>0</v>
      </c>
    </row>
    <row r="452" spans="1:13" ht="20.100000000000001" customHeight="1" x14ac:dyDescent="0.15">
      <c r="A452" s="1" t="s">
        <v>11</v>
      </c>
      <c r="B452" s="1" t="s">
        <v>10722</v>
      </c>
      <c r="C452" s="1" t="s">
        <v>10761</v>
      </c>
      <c r="D452" s="1" t="s">
        <v>78</v>
      </c>
      <c r="E452" s="1" t="s">
        <v>51</v>
      </c>
      <c r="F452" s="1" t="s">
        <v>81</v>
      </c>
      <c r="G452" s="1" t="s">
        <v>82</v>
      </c>
      <c r="H452" s="1" t="s">
        <v>212</v>
      </c>
      <c r="I452" s="1" t="s">
        <v>447</v>
      </c>
      <c r="J452" s="1" t="s">
        <v>1137</v>
      </c>
      <c r="K452" s="1" t="s">
        <v>10762</v>
      </c>
      <c r="L452" s="1"/>
      <c r="M452" s="21">
        <f t="shared" si="6"/>
        <v>0</v>
      </c>
    </row>
    <row r="453" spans="1:13" ht="20.100000000000001" customHeight="1" x14ac:dyDescent="0.15">
      <c r="A453" s="1" t="s">
        <v>11</v>
      </c>
      <c r="B453" s="1" t="s">
        <v>10722</v>
      </c>
      <c r="C453" s="1" t="s">
        <v>10763</v>
      </c>
      <c r="D453" s="1" t="s">
        <v>78</v>
      </c>
      <c r="E453" s="1" t="s">
        <v>51</v>
      </c>
      <c r="F453" s="1" t="s">
        <v>51</v>
      </c>
      <c r="G453" s="1" t="s">
        <v>52</v>
      </c>
      <c r="H453" s="1" t="s">
        <v>121</v>
      </c>
      <c r="I453" s="1" t="s">
        <v>84</v>
      </c>
      <c r="J453" s="1" t="s">
        <v>122</v>
      </c>
      <c r="K453" s="1" t="s">
        <v>10764</v>
      </c>
      <c r="L453" s="1"/>
      <c r="M453" s="21">
        <f t="shared" si="6"/>
        <v>1</v>
      </c>
    </row>
    <row r="454" spans="1:13" ht="20.100000000000001" customHeight="1" x14ac:dyDescent="0.15">
      <c r="A454" s="1" t="s">
        <v>11</v>
      </c>
      <c r="B454" s="1" t="s">
        <v>10722</v>
      </c>
      <c r="C454" s="1" t="s">
        <v>10765</v>
      </c>
      <c r="D454" s="1" t="s">
        <v>78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1230</v>
      </c>
      <c r="J454" s="1" t="s">
        <v>122</v>
      </c>
      <c r="K454" s="1" t="s">
        <v>10766</v>
      </c>
      <c r="L454" s="1"/>
      <c r="M454" s="21">
        <f t="shared" si="6"/>
        <v>1</v>
      </c>
    </row>
    <row r="455" spans="1:13" ht="20.100000000000001" customHeight="1" x14ac:dyDescent="0.15">
      <c r="A455" s="1" t="s">
        <v>11</v>
      </c>
      <c r="B455" s="1" t="s">
        <v>10722</v>
      </c>
      <c r="C455" s="1" t="s">
        <v>10767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1230</v>
      </c>
      <c r="J455" s="1" t="s">
        <v>122</v>
      </c>
      <c r="K455" s="1" t="s">
        <v>10768</v>
      </c>
      <c r="L455" s="1"/>
      <c r="M455" s="21">
        <f t="shared" si="6"/>
        <v>1</v>
      </c>
    </row>
    <row r="456" spans="1:13" ht="20.100000000000001" customHeight="1" x14ac:dyDescent="0.15">
      <c r="A456" s="1" t="s">
        <v>11</v>
      </c>
      <c r="B456" s="1" t="s">
        <v>10722</v>
      </c>
      <c r="C456" s="1" t="s">
        <v>10769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1230</v>
      </c>
      <c r="J456" s="1" t="s">
        <v>122</v>
      </c>
      <c r="K456" s="1" t="s">
        <v>10770</v>
      </c>
      <c r="L456" s="1"/>
      <c r="M456" s="21">
        <f t="shared" si="6"/>
        <v>1</v>
      </c>
    </row>
    <row r="457" spans="1:13" ht="20.100000000000001" customHeight="1" x14ac:dyDescent="0.15">
      <c r="A457" s="1" t="s">
        <v>11</v>
      </c>
      <c r="B457" s="1" t="s">
        <v>10771</v>
      </c>
      <c r="C457" s="1" t="s">
        <v>10772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10773</v>
      </c>
      <c r="L457" s="1"/>
      <c r="M457" s="21">
        <f t="shared" ref="M457:M520" si="7">IF(F457="○",1,0)</f>
        <v>1</v>
      </c>
    </row>
    <row r="458" spans="1:13" ht="20.100000000000001" customHeight="1" x14ac:dyDescent="0.15">
      <c r="A458" s="1" t="s">
        <v>11</v>
      </c>
      <c r="B458" s="1" t="s">
        <v>10771</v>
      </c>
      <c r="C458" s="1" t="s">
        <v>10774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10775</v>
      </c>
      <c r="L458" s="1"/>
      <c r="M458" s="21">
        <f t="shared" si="7"/>
        <v>1</v>
      </c>
    </row>
    <row r="459" spans="1:13" ht="20.100000000000001" customHeight="1" x14ac:dyDescent="0.15">
      <c r="A459" s="1" t="s">
        <v>11</v>
      </c>
      <c r="B459" s="1" t="s">
        <v>10771</v>
      </c>
      <c r="C459" s="1" t="s">
        <v>10776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84</v>
      </c>
      <c r="J459" s="1" t="s">
        <v>122</v>
      </c>
      <c r="K459" s="1" t="s">
        <v>10777</v>
      </c>
      <c r="L459" s="1"/>
      <c r="M459" s="21">
        <f t="shared" si="7"/>
        <v>1</v>
      </c>
    </row>
    <row r="460" spans="1:13" ht="20.100000000000001" customHeight="1" x14ac:dyDescent="0.15">
      <c r="A460" s="1" t="s">
        <v>11</v>
      </c>
      <c r="B460" s="1" t="s">
        <v>10771</v>
      </c>
      <c r="C460" s="1" t="s">
        <v>10778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84</v>
      </c>
      <c r="J460" s="1" t="s">
        <v>122</v>
      </c>
      <c r="K460" s="1" t="s">
        <v>10779</v>
      </c>
      <c r="L460" s="1"/>
      <c r="M460" s="21">
        <f t="shared" si="7"/>
        <v>1</v>
      </c>
    </row>
    <row r="461" spans="1:13" ht="20.100000000000001" customHeight="1" x14ac:dyDescent="0.15">
      <c r="A461" s="1" t="s">
        <v>11</v>
      </c>
      <c r="B461" s="1" t="s">
        <v>10771</v>
      </c>
      <c r="C461" s="1" t="s">
        <v>10780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84</v>
      </c>
      <c r="J461" s="1" t="s">
        <v>122</v>
      </c>
      <c r="K461" s="1" t="s">
        <v>10781</v>
      </c>
      <c r="L461" s="1"/>
      <c r="M461" s="21">
        <f t="shared" si="7"/>
        <v>1</v>
      </c>
    </row>
    <row r="462" spans="1:13" ht="20.100000000000001" customHeight="1" x14ac:dyDescent="0.15">
      <c r="A462" s="1" t="s">
        <v>11</v>
      </c>
      <c r="B462" s="1" t="s">
        <v>10771</v>
      </c>
      <c r="C462" s="1" t="s">
        <v>10782</v>
      </c>
      <c r="D462" s="1" t="s">
        <v>78</v>
      </c>
      <c r="E462" s="1" t="s">
        <v>51</v>
      </c>
      <c r="F462" s="1" t="s">
        <v>179</v>
      </c>
      <c r="G462" s="1" t="s">
        <v>82</v>
      </c>
      <c r="H462" s="1" t="s">
        <v>212</v>
      </c>
      <c r="I462" s="1" t="s">
        <v>447</v>
      </c>
      <c r="J462" s="1" t="s">
        <v>1137</v>
      </c>
      <c r="K462" s="1" t="s">
        <v>10783</v>
      </c>
      <c r="L462" s="1"/>
      <c r="M462" s="21">
        <f t="shared" si="7"/>
        <v>0</v>
      </c>
    </row>
    <row r="463" spans="1:13" ht="20.100000000000001" customHeight="1" x14ac:dyDescent="0.15">
      <c r="A463" s="1" t="s">
        <v>11</v>
      </c>
      <c r="B463" s="1" t="s">
        <v>10771</v>
      </c>
      <c r="C463" s="1" t="s">
        <v>10784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84</v>
      </c>
      <c r="J463" s="1" t="s">
        <v>122</v>
      </c>
      <c r="K463" s="1" t="s">
        <v>10785</v>
      </c>
      <c r="L463" s="1"/>
      <c r="M463" s="21">
        <f t="shared" si="7"/>
        <v>1</v>
      </c>
    </row>
    <row r="464" spans="1:13" ht="20.100000000000001" customHeight="1" x14ac:dyDescent="0.15">
      <c r="A464" s="1" t="s">
        <v>11</v>
      </c>
      <c r="B464" s="1" t="s">
        <v>10786</v>
      </c>
      <c r="C464" s="1" t="s">
        <v>10787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1230</v>
      </c>
      <c r="J464" s="1" t="s">
        <v>122</v>
      </c>
      <c r="K464" s="1" t="s">
        <v>10788</v>
      </c>
      <c r="L464" s="1"/>
      <c r="M464" s="21">
        <f t="shared" si="7"/>
        <v>1</v>
      </c>
    </row>
    <row r="465" spans="1:13" ht="20.100000000000001" customHeight="1" x14ac:dyDescent="0.15">
      <c r="A465" s="1" t="s">
        <v>11</v>
      </c>
      <c r="B465" s="1" t="s">
        <v>10789</v>
      </c>
      <c r="C465" s="1" t="s">
        <v>10790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1230</v>
      </c>
      <c r="J465" s="1" t="s">
        <v>122</v>
      </c>
      <c r="K465" s="1" t="s">
        <v>10791</v>
      </c>
      <c r="L465" s="1"/>
      <c r="M465" s="21">
        <f t="shared" si="7"/>
        <v>1</v>
      </c>
    </row>
    <row r="466" spans="1:13" ht="20.100000000000001" customHeight="1" x14ac:dyDescent="0.15">
      <c r="A466" s="1" t="s">
        <v>11</v>
      </c>
      <c r="B466" s="1" t="s">
        <v>10789</v>
      </c>
      <c r="C466" s="1" t="s">
        <v>10792</v>
      </c>
      <c r="D466" s="1" t="s">
        <v>78</v>
      </c>
      <c r="E466" s="1" t="s">
        <v>51</v>
      </c>
      <c r="F466" s="1" t="s">
        <v>179</v>
      </c>
      <c r="G466" s="1" t="s">
        <v>82</v>
      </c>
      <c r="H466" s="1" t="s">
        <v>83</v>
      </c>
      <c r="I466" s="1" t="s">
        <v>84</v>
      </c>
      <c r="J466" s="1" t="s">
        <v>9120</v>
      </c>
      <c r="K466" s="1" t="s">
        <v>10793</v>
      </c>
      <c r="L466" s="1"/>
      <c r="M466" s="21">
        <f t="shared" si="7"/>
        <v>0</v>
      </c>
    </row>
    <row r="467" spans="1:13" ht="20.100000000000001" customHeight="1" x14ac:dyDescent="0.15">
      <c r="A467" s="1" t="s">
        <v>11</v>
      </c>
      <c r="B467" s="1" t="s">
        <v>10789</v>
      </c>
      <c r="C467" s="1" t="s">
        <v>10794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739</v>
      </c>
      <c r="I467" s="1" t="s">
        <v>1230</v>
      </c>
      <c r="J467" s="1" t="s">
        <v>122</v>
      </c>
      <c r="K467" s="1" t="s">
        <v>10795</v>
      </c>
      <c r="L467" s="1"/>
      <c r="M467" s="21">
        <f t="shared" si="7"/>
        <v>1</v>
      </c>
    </row>
    <row r="468" spans="1:13" ht="20.100000000000001" customHeight="1" x14ac:dyDescent="0.15">
      <c r="A468" s="1" t="s">
        <v>11</v>
      </c>
      <c r="B468" s="1" t="s">
        <v>10789</v>
      </c>
      <c r="C468" s="1" t="s">
        <v>10796</v>
      </c>
      <c r="D468" s="1" t="s">
        <v>78</v>
      </c>
      <c r="E468" s="1" t="s">
        <v>51</v>
      </c>
      <c r="F468" s="1" t="s">
        <v>179</v>
      </c>
      <c r="G468" s="1" t="s">
        <v>82</v>
      </c>
      <c r="H468" s="1" t="s">
        <v>83</v>
      </c>
      <c r="I468" s="1" t="s">
        <v>84</v>
      </c>
      <c r="J468" s="1" t="s">
        <v>9120</v>
      </c>
      <c r="K468" s="1" t="s">
        <v>10797</v>
      </c>
      <c r="L468" s="1"/>
      <c r="M468" s="21">
        <f t="shared" si="7"/>
        <v>0</v>
      </c>
    </row>
    <row r="469" spans="1:13" ht="20.100000000000001" customHeight="1" x14ac:dyDescent="0.15">
      <c r="A469" s="1" t="s">
        <v>11</v>
      </c>
      <c r="B469" s="1" t="s">
        <v>10798</v>
      </c>
      <c r="C469" s="1" t="s">
        <v>10799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1230</v>
      </c>
      <c r="J469" s="1" t="s">
        <v>122</v>
      </c>
      <c r="K469" s="1" t="s">
        <v>10800</v>
      </c>
      <c r="L469" s="1"/>
      <c r="M469" s="21">
        <f t="shared" si="7"/>
        <v>1</v>
      </c>
    </row>
    <row r="470" spans="1:13" ht="20.100000000000001" customHeight="1" x14ac:dyDescent="0.15">
      <c r="A470" s="1" t="s">
        <v>11</v>
      </c>
      <c r="B470" s="1" t="s">
        <v>10801</v>
      </c>
      <c r="C470" s="1" t="s">
        <v>10802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84</v>
      </c>
      <c r="J470" s="1" t="s">
        <v>130</v>
      </c>
      <c r="K470" s="1" t="s">
        <v>10803</v>
      </c>
      <c r="L470" s="1"/>
      <c r="M470" s="21">
        <f t="shared" si="7"/>
        <v>1</v>
      </c>
    </row>
    <row r="471" spans="1:13" ht="20.100000000000001" customHeight="1" x14ac:dyDescent="0.15">
      <c r="A471" s="1" t="s">
        <v>11</v>
      </c>
      <c r="B471" s="1" t="s">
        <v>10801</v>
      </c>
      <c r="C471" s="1" t="s">
        <v>10804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84</v>
      </c>
      <c r="J471" s="1" t="s">
        <v>130</v>
      </c>
      <c r="K471" s="1" t="s">
        <v>10805</v>
      </c>
      <c r="L471" s="1"/>
      <c r="M471" s="21">
        <f t="shared" si="7"/>
        <v>1</v>
      </c>
    </row>
    <row r="472" spans="1:13" ht="20.100000000000001" customHeight="1" x14ac:dyDescent="0.15">
      <c r="A472" s="1" t="s">
        <v>11</v>
      </c>
      <c r="B472" s="1" t="s">
        <v>10801</v>
      </c>
      <c r="C472" s="1" t="s">
        <v>10806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53</v>
      </c>
      <c r="I472" s="1" t="s">
        <v>84</v>
      </c>
      <c r="J472" s="1" t="s">
        <v>130</v>
      </c>
      <c r="K472" s="1" t="s">
        <v>10807</v>
      </c>
      <c r="L472" s="1"/>
      <c r="M472" s="21">
        <f t="shared" si="7"/>
        <v>1</v>
      </c>
    </row>
    <row r="473" spans="1:13" ht="20.100000000000001" customHeight="1" x14ac:dyDescent="0.15">
      <c r="A473" s="1" t="s">
        <v>11</v>
      </c>
      <c r="B473" s="1" t="s">
        <v>10801</v>
      </c>
      <c r="C473" s="1" t="s">
        <v>10808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84</v>
      </c>
      <c r="J473" s="1" t="s">
        <v>130</v>
      </c>
      <c r="K473" s="1" t="s">
        <v>10809</v>
      </c>
      <c r="L473" s="1"/>
      <c r="M473" s="21">
        <f t="shared" si="7"/>
        <v>1</v>
      </c>
    </row>
    <row r="474" spans="1:13" ht="20.100000000000001" customHeight="1" x14ac:dyDescent="0.15">
      <c r="A474" s="1" t="s">
        <v>11</v>
      </c>
      <c r="B474" s="1" t="s">
        <v>10801</v>
      </c>
      <c r="C474" s="1" t="s">
        <v>10810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10811</v>
      </c>
      <c r="L474" s="1"/>
      <c r="M474" s="21">
        <f t="shared" si="7"/>
        <v>1</v>
      </c>
    </row>
    <row r="475" spans="1:13" ht="20.100000000000001" customHeight="1" x14ac:dyDescent="0.15">
      <c r="A475" s="1" t="s">
        <v>11</v>
      </c>
      <c r="B475" s="1" t="s">
        <v>10801</v>
      </c>
      <c r="C475" s="1" t="s">
        <v>10812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10813</v>
      </c>
      <c r="L475" s="1"/>
      <c r="M475" s="21">
        <f t="shared" si="7"/>
        <v>1</v>
      </c>
    </row>
    <row r="476" spans="1:13" ht="20.100000000000001" customHeight="1" x14ac:dyDescent="0.15">
      <c r="A476" s="1" t="s">
        <v>11</v>
      </c>
      <c r="B476" s="1" t="s">
        <v>10801</v>
      </c>
      <c r="C476" s="1" t="s">
        <v>10814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84</v>
      </c>
      <c r="J476" s="1" t="s">
        <v>130</v>
      </c>
      <c r="K476" s="1" t="s">
        <v>10815</v>
      </c>
      <c r="L476" s="1"/>
      <c r="M476" s="21">
        <f t="shared" si="7"/>
        <v>1</v>
      </c>
    </row>
    <row r="477" spans="1:13" ht="20.100000000000001" customHeight="1" x14ac:dyDescent="0.15">
      <c r="A477" s="1" t="s">
        <v>11</v>
      </c>
      <c r="B477" s="1" t="s">
        <v>10801</v>
      </c>
      <c r="C477" s="1" t="s">
        <v>10816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84</v>
      </c>
      <c r="J477" s="1" t="s">
        <v>130</v>
      </c>
      <c r="K477" s="1" t="s">
        <v>10817</v>
      </c>
      <c r="L477" s="1"/>
      <c r="M477" s="21">
        <f t="shared" si="7"/>
        <v>1</v>
      </c>
    </row>
    <row r="478" spans="1:13" ht="20.100000000000001" customHeight="1" x14ac:dyDescent="0.15">
      <c r="A478" s="1" t="s">
        <v>11</v>
      </c>
      <c r="B478" s="1" t="s">
        <v>10801</v>
      </c>
      <c r="C478" s="1" t="s">
        <v>10818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84</v>
      </c>
      <c r="J478" s="1" t="s">
        <v>130</v>
      </c>
      <c r="K478" s="1" t="s">
        <v>10819</v>
      </c>
      <c r="L478" s="1"/>
      <c r="M478" s="21">
        <f t="shared" si="7"/>
        <v>1</v>
      </c>
    </row>
    <row r="479" spans="1:13" ht="20.100000000000001" customHeight="1" x14ac:dyDescent="0.15">
      <c r="A479" s="1" t="s">
        <v>11</v>
      </c>
      <c r="B479" s="1" t="s">
        <v>10801</v>
      </c>
      <c r="C479" s="1" t="s">
        <v>10820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84</v>
      </c>
      <c r="J479" s="1" t="s">
        <v>130</v>
      </c>
      <c r="K479" s="1" t="s">
        <v>10821</v>
      </c>
      <c r="L479" s="1"/>
      <c r="M479" s="21">
        <f t="shared" si="7"/>
        <v>1</v>
      </c>
    </row>
    <row r="480" spans="1:13" ht="20.100000000000001" customHeight="1" x14ac:dyDescent="0.15">
      <c r="A480" s="1" t="s">
        <v>11</v>
      </c>
      <c r="B480" s="1" t="s">
        <v>10801</v>
      </c>
      <c r="C480" s="1" t="s">
        <v>10822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84</v>
      </c>
      <c r="J480" s="1" t="s">
        <v>130</v>
      </c>
      <c r="K480" s="1" t="s">
        <v>10823</v>
      </c>
      <c r="L480" s="1"/>
      <c r="M480" s="21">
        <f t="shared" si="7"/>
        <v>1</v>
      </c>
    </row>
    <row r="481" spans="1:13" ht="20.100000000000001" customHeight="1" x14ac:dyDescent="0.15">
      <c r="A481" s="1" t="s">
        <v>11</v>
      </c>
      <c r="B481" s="1" t="s">
        <v>10801</v>
      </c>
      <c r="C481" s="1" t="s">
        <v>10824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84</v>
      </c>
      <c r="J481" s="1" t="s">
        <v>130</v>
      </c>
      <c r="K481" s="1" t="s">
        <v>10825</v>
      </c>
      <c r="L481" s="1"/>
      <c r="M481" s="21">
        <f t="shared" si="7"/>
        <v>1</v>
      </c>
    </row>
    <row r="482" spans="1:13" ht="20.100000000000001" customHeight="1" x14ac:dyDescent="0.15">
      <c r="A482" s="1" t="s">
        <v>11</v>
      </c>
      <c r="B482" s="1" t="s">
        <v>10801</v>
      </c>
      <c r="C482" s="1" t="s">
        <v>10826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84</v>
      </c>
      <c r="J482" s="1" t="s">
        <v>130</v>
      </c>
      <c r="K482" s="1" t="s">
        <v>10827</v>
      </c>
      <c r="L482" s="1"/>
      <c r="M482" s="21">
        <f t="shared" si="7"/>
        <v>1</v>
      </c>
    </row>
    <row r="483" spans="1:13" ht="20.100000000000001" customHeight="1" x14ac:dyDescent="0.15">
      <c r="A483" s="1" t="s">
        <v>11</v>
      </c>
      <c r="B483" s="1" t="s">
        <v>10801</v>
      </c>
      <c r="C483" s="1" t="s">
        <v>10828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10829</v>
      </c>
      <c r="L483" s="1"/>
      <c r="M483" s="21">
        <f t="shared" si="7"/>
        <v>1</v>
      </c>
    </row>
    <row r="484" spans="1:13" ht="20.100000000000001" customHeight="1" x14ac:dyDescent="0.15">
      <c r="A484" s="1" t="s">
        <v>11</v>
      </c>
      <c r="B484" s="1" t="s">
        <v>10801</v>
      </c>
      <c r="C484" s="1" t="s">
        <v>10830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10831</v>
      </c>
      <c r="L484" s="1"/>
      <c r="M484" s="21">
        <f t="shared" si="7"/>
        <v>1</v>
      </c>
    </row>
    <row r="485" spans="1:13" ht="20.100000000000001" customHeight="1" x14ac:dyDescent="0.15">
      <c r="A485" s="1" t="s">
        <v>11</v>
      </c>
      <c r="B485" s="1" t="s">
        <v>10801</v>
      </c>
      <c r="C485" s="1" t="s">
        <v>10832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10833</v>
      </c>
      <c r="L485" s="1"/>
      <c r="M485" s="21">
        <f t="shared" si="7"/>
        <v>1</v>
      </c>
    </row>
    <row r="486" spans="1:13" ht="20.100000000000001" customHeight="1" x14ac:dyDescent="0.15">
      <c r="A486" s="1" t="s">
        <v>11</v>
      </c>
      <c r="B486" s="1" t="s">
        <v>10801</v>
      </c>
      <c r="C486" s="1" t="s">
        <v>10834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10835</v>
      </c>
      <c r="L486" s="1"/>
      <c r="M486" s="21">
        <f t="shared" si="7"/>
        <v>1</v>
      </c>
    </row>
    <row r="487" spans="1:13" ht="20.100000000000001" customHeight="1" x14ac:dyDescent="0.15">
      <c r="A487" s="1" t="s">
        <v>11</v>
      </c>
      <c r="B487" s="1" t="s">
        <v>10801</v>
      </c>
      <c r="C487" s="1" t="s">
        <v>10836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84</v>
      </c>
      <c r="J487" s="1" t="s">
        <v>130</v>
      </c>
      <c r="K487" s="1" t="s">
        <v>10837</v>
      </c>
      <c r="L487" s="1"/>
      <c r="M487" s="21">
        <f t="shared" si="7"/>
        <v>1</v>
      </c>
    </row>
    <row r="488" spans="1:13" ht="20.100000000000001" customHeight="1" x14ac:dyDescent="0.15">
      <c r="A488" s="1" t="s">
        <v>11</v>
      </c>
      <c r="B488" s="1" t="s">
        <v>10801</v>
      </c>
      <c r="C488" s="1" t="s">
        <v>10838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84</v>
      </c>
      <c r="J488" s="1" t="s">
        <v>130</v>
      </c>
      <c r="K488" s="1" t="s">
        <v>10839</v>
      </c>
      <c r="L488" s="1"/>
      <c r="M488" s="21">
        <f t="shared" si="7"/>
        <v>1</v>
      </c>
    </row>
    <row r="489" spans="1:13" ht="20.100000000000001" customHeight="1" x14ac:dyDescent="0.15">
      <c r="A489" s="1" t="s">
        <v>11</v>
      </c>
      <c r="B489" s="1" t="s">
        <v>10801</v>
      </c>
      <c r="C489" s="1" t="s">
        <v>10840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10841</v>
      </c>
      <c r="L489" s="1"/>
      <c r="M489" s="21">
        <f t="shared" si="7"/>
        <v>1</v>
      </c>
    </row>
    <row r="490" spans="1:13" ht="20.100000000000001" customHeight="1" x14ac:dyDescent="0.15">
      <c r="A490" s="1" t="s">
        <v>11</v>
      </c>
      <c r="B490" s="1" t="s">
        <v>10801</v>
      </c>
      <c r="C490" s="1" t="s">
        <v>10842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10843</v>
      </c>
      <c r="L490" s="1"/>
      <c r="M490" s="21">
        <f t="shared" si="7"/>
        <v>1</v>
      </c>
    </row>
    <row r="491" spans="1:13" ht="20.100000000000001" customHeight="1" x14ac:dyDescent="0.15">
      <c r="A491" s="1" t="s">
        <v>11</v>
      </c>
      <c r="B491" s="1" t="s">
        <v>10801</v>
      </c>
      <c r="C491" s="1" t="s">
        <v>10844</v>
      </c>
      <c r="D491" s="1" t="s">
        <v>78</v>
      </c>
      <c r="E491" s="1" t="s">
        <v>51</v>
      </c>
      <c r="F491" s="1" t="s">
        <v>10720</v>
      </c>
      <c r="G491" s="1" t="s">
        <v>82</v>
      </c>
      <c r="H491" s="1" t="s">
        <v>1151</v>
      </c>
      <c r="I491" s="1" t="s">
        <v>84</v>
      </c>
      <c r="J491" s="1" t="s">
        <v>7809</v>
      </c>
      <c r="K491" s="1" t="s">
        <v>10845</v>
      </c>
      <c r="L491" s="1"/>
      <c r="M491" s="21">
        <f t="shared" si="7"/>
        <v>0</v>
      </c>
    </row>
    <row r="492" spans="1:13" ht="20.100000000000001" customHeight="1" x14ac:dyDescent="0.15">
      <c r="A492" s="1" t="s">
        <v>11</v>
      </c>
      <c r="B492" s="1" t="s">
        <v>10801</v>
      </c>
      <c r="C492" s="1" t="s">
        <v>10846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10847</v>
      </c>
      <c r="L492" s="1"/>
      <c r="M492" s="21">
        <f t="shared" si="7"/>
        <v>1</v>
      </c>
    </row>
    <row r="493" spans="1:13" ht="20.100000000000001" customHeight="1" x14ac:dyDescent="0.15">
      <c r="A493" s="1" t="s">
        <v>11</v>
      </c>
      <c r="B493" s="1" t="s">
        <v>10801</v>
      </c>
      <c r="C493" s="1" t="s">
        <v>10848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10849</v>
      </c>
      <c r="L493" s="1"/>
      <c r="M493" s="21">
        <f t="shared" si="7"/>
        <v>1</v>
      </c>
    </row>
    <row r="494" spans="1:13" ht="20.100000000000001" customHeight="1" x14ac:dyDescent="0.15">
      <c r="A494" s="1" t="s">
        <v>11</v>
      </c>
      <c r="B494" s="1" t="s">
        <v>10801</v>
      </c>
      <c r="C494" s="1" t="s">
        <v>10850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84</v>
      </c>
      <c r="J494" s="1" t="s">
        <v>130</v>
      </c>
      <c r="K494" s="1" t="s">
        <v>10851</v>
      </c>
      <c r="L494" s="1"/>
      <c r="M494" s="21">
        <f t="shared" si="7"/>
        <v>1</v>
      </c>
    </row>
    <row r="495" spans="1:13" ht="20.100000000000001" customHeight="1" x14ac:dyDescent="0.15">
      <c r="A495" s="1" t="s">
        <v>11</v>
      </c>
      <c r="B495" s="1" t="s">
        <v>10801</v>
      </c>
      <c r="C495" s="1" t="s">
        <v>10852</v>
      </c>
      <c r="D495" s="1" t="s">
        <v>78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84</v>
      </c>
      <c r="J495" s="1" t="s">
        <v>130</v>
      </c>
      <c r="K495" s="1" t="s">
        <v>10853</v>
      </c>
      <c r="L495" s="1"/>
      <c r="M495" s="21">
        <f t="shared" si="7"/>
        <v>1</v>
      </c>
    </row>
    <row r="496" spans="1:13" ht="20.100000000000001" customHeight="1" x14ac:dyDescent="0.15">
      <c r="A496" s="1" t="s">
        <v>11</v>
      </c>
      <c r="B496" s="1" t="s">
        <v>10801</v>
      </c>
      <c r="C496" s="1" t="s">
        <v>10854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84</v>
      </c>
      <c r="J496" s="1" t="s">
        <v>130</v>
      </c>
      <c r="K496" s="1" t="s">
        <v>10855</v>
      </c>
      <c r="L496" s="1"/>
      <c r="M496" s="21">
        <f t="shared" si="7"/>
        <v>1</v>
      </c>
    </row>
    <row r="497" spans="1:13" ht="20.100000000000001" customHeight="1" x14ac:dyDescent="0.15">
      <c r="A497" s="1" t="s">
        <v>11</v>
      </c>
      <c r="B497" s="1" t="s">
        <v>10801</v>
      </c>
      <c r="C497" s="1" t="s">
        <v>10856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84</v>
      </c>
      <c r="J497" s="1" t="s">
        <v>130</v>
      </c>
      <c r="K497" s="1" t="s">
        <v>10857</v>
      </c>
      <c r="L497" s="1"/>
      <c r="M497" s="21">
        <f t="shared" si="7"/>
        <v>1</v>
      </c>
    </row>
    <row r="498" spans="1:13" ht="20.100000000000001" customHeight="1" x14ac:dyDescent="0.15">
      <c r="A498" s="1" t="s">
        <v>11</v>
      </c>
      <c r="B498" s="1" t="s">
        <v>10801</v>
      </c>
      <c r="C498" s="1" t="s">
        <v>10858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53</v>
      </c>
      <c r="I498" s="1" t="s">
        <v>84</v>
      </c>
      <c r="J498" s="1" t="s">
        <v>130</v>
      </c>
      <c r="K498" s="1" t="s">
        <v>10859</v>
      </c>
      <c r="L498" s="1"/>
      <c r="M498" s="21">
        <f t="shared" si="7"/>
        <v>1</v>
      </c>
    </row>
    <row r="499" spans="1:13" ht="20.100000000000001" customHeight="1" x14ac:dyDescent="0.15">
      <c r="A499" s="1" t="s">
        <v>11</v>
      </c>
      <c r="B499" s="1" t="s">
        <v>10801</v>
      </c>
      <c r="C499" s="1" t="s">
        <v>10860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84</v>
      </c>
      <c r="J499" s="1" t="s">
        <v>130</v>
      </c>
      <c r="K499" s="1" t="s">
        <v>10861</v>
      </c>
      <c r="L499" s="1"/>
      <c r="M499" s="21">
        <f t="shared" si="7"/>
        <v>1</v>
      </c>
    </row>
    <row r="500" spans="1:13" ht="20.100000000000001" customHeight="1" x14ac:dyDescent="0.15">
      <c r="A500" s="1" t="s">
        <v>11</v>
      </c>
      <c r="B500" s="1" t="s">
        <v>10801</v>
      </c>
      <c r="C500" s="1" t="s">
        <v>10862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84</v>
      </c>
      <c r="J500" s="1" t="s">
        <v>130</v>
      </c>
      <c r="K500" s="1" t="s">
        <v>10863</v>
      </c>
      <c r="L500" s="1"/>
      <c r="M500" s="21">
        <f t="shared" si="7"/>
        <v>1</v>
      </c>
    </row>
    <row r="501" spans="1:13" ht="20.100000000000001" customHeight="1" x14ac:dyDescent="0.15">
      <c r="A501" s="1" t="s">
        <v>11</v>
      </c>
      <c r="B501" s="1" t="s">
        <v>10801</v>
      </c>
      <c r="C501" s="1" t="s">
        <v>10864</v>
      </c>
      <c r="D501" s="1" t="s">
        <v>78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84</v>
      </c>
      <c r="J501" s="1" t="s">
        <v>130</v>
      </c>
      <c r="K501" s="1" t="s">
        <v>10865</v>
      </c>
      <c r="L501" s="1"/>
      <c r="M501" s="21">
        <f t="shared" si="7"/>
        <v>1</v>
      </c>
    </row>
    <row r="502" spans="1:13" ht="20.100000000000001" customHeight="1" x14ac:dyDescent="0.15">
      <c r="A502" s="1" t="s">
        <v>11</v>
      </c>
      <c r="B502" s="1" t="s">
        <v>10801</v>
      </c>
      <c r="C502" s="1" t="s">
        <v>10866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4727</v>
      </c>
      <c r="I502" s="1" t="s">
        <v>447</v>
      </c>
      <c r="J502" s="1" t="s">
        <v>10867</v>
      </c>
      <c r="K502" s="1" t="s">
        <v>10868</v>
      </c>
      <c r="L502" s="1"/>
      <c r="M502" s="21">
        <f t="shared" si="7"/>
        <v>0</v>
      </c>
    </row>
    <row r="503" spans="1:13" ht="20.100000000000001" customHeight="1" x14ac:dyDescent="0.15">
      <c r="A503" s="1" t="s">
        <v>11</v>
      </c>
      <c r="B503" s="1" t="s">
        <v>10801</v>
      </c>
      <c r="C503" s="1" t="s">
        <v>10869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84</v>
      </c>
      <c r="J503" s="1" t="s">
        <v>130</v>
      </c>
      <c r="K503" s="1" t="s">
        <v>10870</v>
      </c>
      <c r="L503" s="1"/>
      <c r="M503" s="21">
        <f t="shared" si="7"/>
        <v>1</v>
      </c>
    </row>
    <row r="504" spans="1:13" ht="20.100000000000001" customHeight="1" x14ac:dyDescent="0.15">
      <c r="A504" s="1" t="s">
        <v>11</v>
      </c>
      <c r="B504" s="1" t="s">
        <v>10801</v>
      </c>
      <c r="C504" s="1" t="s">
        <v>10871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84</v>
      </c>
      <c r="J504" s="1" t="s">
        <v>130</v>
      </c>
      <c r="K504" s="1" t="s">
        <v>10872</v>
      </c>
      <c r="L504" s="1"/>
      <c r="M504" s="21">
        <f t="shared" si="7"/>
        <v>1</v>
      </c>
    </row>
    <row r="505" spans="1:13" ht="20.100000000000001" customHeight="1" x14ac:dyDescent="0.15">
      <c r="A505" s="1" t="s">
        <v>11</v>
      </c>
      <c r="B505" s="1" t="s">
        <v>10801</v>
      </c>
      <c r="C505" s="1" t="s">
        <v>10873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84</v>
      </c>
      <c r="J505" s="1" t="s">
        <v>130</v>
      </c>
      <c r="K505" s="1" t="s">
        <v>10874</v>
      </c>
      <c r="L505" s="1"/>
      <c r="M505" s="21">
        <f t="shared" si="7"/>
        <v>1</v>
      </c>
    </row>
    <row r="506" spans="1:13" ht="20.100000000000001" customHeight="1" x14ac:dyDescent="0.15">
      <c r="A506" s="1" t="s">
        <v>11</v>
      </c>
      <c r="B506" s="1" t="s">
        <v>10801</v>
      </c>
      <c r="C506" s="1" t="s">
        <v>10875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84</v>
      </c>
      <c r="J506" s="1" t="s">
        <v>130</v>
      </c>
      <c r="K506" s="1" t="s">
        <v>10876</v>
      </c>
      <c r="L506" s="1"/>
      <c r="M506" s="21">
        <f t="shared" si="7"/>
        <v>1</v>
      </c>
    </row>
    <row r="507" spans="1:13" ht="20.100000000000001" customHeight="1" x14ac:dyDescent="0.15">
      <c r="A507" s="1" t="s">
        <v>11</v>
      </c>
      <c r="B507" s="1" t="s">
        <v>10801</v>
      </c>
      <c r="C507" s="1" t="s">
        <v>10877</v>
      </c>
      <c r="D507" s="1" t="s">
        <v>78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84</v>
      </c>
      <c r="J507" s="1" t="s">
        <v>130</v>
      </c>
      <c r="K507" s="1" t="s">
        <v>10878</v>
      </c>
      <c r="L507" s="1"/>
      <c r="M507" s="21">
        <f t="shared" si="7"/>
        <v>1</v>
      </c>
    </row>
    <row r="508" spans="1:13" ht="20.100000000000001" customHeight="1" x14ac:dyDescent="0.15">
      <c r="A508" s="1" t="s">
        <v>11</v>
      </c>
      <c r="B508" s="1" t="s">
        <v>10801</v>
      </c>
      <c r="C508" s="1" t="s">
        <v>10879</v>
      </c>
      <c r="D508" s="1" t="s">
        <v>78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84</v>
      </c>
      <c r="J508" s="1" t="s">
        <v>130</v>
      </c>
      <c r="K508" s="1" t="s">
        <v>10880</v>
      </c>
      <c r="L508" s="1"/>
      <c r="M508" s="21">
        <f t="shared" si="7"/>
        <v>1</v>
      </c>
    </row>
    <row r="509" spans="1:13" ht="20.100000000000001" customHeight="1" x14ac:dyDescent="0.15">
      <c r="A509" s="1" t="s">
        <v>11</v>
      </c>
      <c r="B509" s="1" t="s">
        <v>10801</v>
      </c>
      <c r="C509" s="1" t="s">
        <v>10881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84</v>
      </c>
      <c r="J509" s="1" t="s">
        <v>130</v>
      </c>
      <c r="K509" s="1" t="s">
        <v>10882</v>
      </c>
      <c r="L509" s="1"/>
      <c r="M509" s="21">
        <f t="shared" si="7"/>
        <v>1</v>
      </c>
    </row>
    <row r="510" spans="1:13" ht="20.100000000000001" customHeight="1" x14ac:dyDescent="0.15">
      <c r="A510" s="1" t="s">
        <v>11</v>
      </c>
      <c r="B510" s="1" t="s">
        <v>10801</v>
      </c>
      <c r="C510" s="1" t="s">
        <v>10883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84</v>
      </c>
      <c r="J510" s="1" t="s">
        <v>130</v>
      </c>
      <c r="K510" s="1" t="s">
        <v>10884</v>
      </c>
      <c r="L510" s="1"/>
      <c r="M510" s="21">
        <f t="shared" si="7"/>
        <v>1</v>
      </c>
    </row>
    <row r="511" spans="1:13" ht="20.100000000000001" customHeight="1" x14ac:dyDescent="0.15">
      <c r="A511" s="1" t="s">
        <v>11</v>
      </c>
      <c r="B511" s="1" t="s">
        <v>10801</v>
      </c>
      <c r="C511" s="1" t="s">
        <v>10885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84</v>
      </c>
      <c r="J511" s="1" t="s">
        <v>130</v>
      </c>
      <c r="K511" s="1" t="s">
        <v>10886</v>
      </c>
      <c r="L511" s="1"/>
      <c r="M511" s="21">
        <f t="shared" si="7"/>
        <v>1</v>
      </c>
    </row>
    <row r="512" spans="1:13" ht="20.100000000000001" customHeight="1" x14ac:dyDescent="0.15">
      <c r="A512" s="1" t="s">
        <v>11</v>
      </c>
      <c r="B512" s="1" t="s">
        <v>10801</v>
      </c>
      <c r="C512" s="1" t="s">
        <v>10887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84</v>
      </c>
      <c r="J512" s="1" t="s">
        <v>130</v>
      </c>
      <c r="K512" s="1" t="s">
        <v>10888</v>
      </c>
      <c r="L512" s="1"/>
      <c r="M512" s="21">
        <f t="shared" si="7"/>
        <v>1</v>
      </c>
    </row>
    <row r="513" spans="1:13" ht="20.100000000000001" customHeight="1" x14ac:dyDescent="0.15">
      <c r="A513" s="1" t="s">
        <v>11</v>
      </c>
      <c r="B513" s="1" t="s">
        <v>10801</v>
      </c>
      <c r="C513" s="1" t="s">
        <v>10889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84</v>
      </c>
      <c r="J513" s="1" t="s">
        <v>130</v>
      </c>
      <c r="K513" s="1" t="s">
        <v>10890</v>
      </c>
      <c r="L513" s="1"/>
      <c r="M513" s="21">
        <f t="shared" si="7"/>
        <v>1</v>
      </c>
    </row>
    <row r="514" spans="1:13" ht="20.100000000000001" customHeight="1" x14ac:dyDescent="0.15">
      <c r="A514" s="1" t="s">
        <v>11</v>
      </c>
      <c r="B514" s="1" t="s">
        <v>10801</v>
      </c>
      <c r="C514" s="1" t="s">
        <v>10891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84</v>
      </c>
      <c r="J514" s="1" t="s">
        <v>130</v>
      </c>
      <c r="K514" s="1" t="s">
        <v>10892</v>
      </c>
      <c r="L514" s="1"/>
      <c r="M514" s="21">
        <f t="shared" si="7"/>
        <v>1</v>
      </c>
    </row>
    <row r="515" spans="1:13" ht="20.100000000000001" customHeight="1" x14ac:dyDescent="0.15">
      <c r="A515" s="1" t="s">
        <v>11</v>
      </c>
      <c r="B515" s="1" t="s">
        <v>10801</v>
      </c>
      <c r="C515" s="1" t="s">
        <v>10893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84</v>
      </c>
      <c r="J515" s="1" t="s">
        <v>130</v>
      </c>
      <c r="K515" s="1" t="s">
        <v>10894</v>
      </c>
      <c r="L515" s="1"/>
      <c r="M515" s="21">
        <f t="shared" si="7"/>
        <v>1</v>
      </c>
    </row>
    <row r="516" spans="1:13" ht="20.100000000000001" customHeight="1" x14ac:dyDescent="0.15">
      <c r="A516" s="1" t="s">
        <v>11</v>
      </c>
      <c r="B516" s="1" t="s">
        <v>10801</v>
      </c>
      <c r="C516" s="1" t="s">
        <v>10895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84</v>
      </c>
      <c r="J516" s="1" t="s">
        <v>130</v>
      </c>
      <c r="K516" s="1" t="s">
        <v>10896</v>
      </c>
      <c r="L516" s="1"/>
      <c r="M516" s="21">
        <f t="shared" si="7"/>
        <v>1</v>
      </c>
    </row>
    <row r="517" spans="1:13" ht="20.100000000000001" customHeight="1" x14ac:dyDescent="0.15">
      <c r="A517" s="1" t="s">
        <v>11</v>
      </c>
      <c r="B517" s="1" t="s">
        <v>10801</v>
      </c>
      <c r="C517" s="1" t="s">
        <v>10897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84</v>
      </c>
      <c r="J517" s="1" t="s">
        <v>130</v>
      </c>
      <c r="K517" s="1" t="s">
        <v>10898</v>
      </c>
      <c r="L517" s="1"/>
      <c r="M517" s="21">
        <f t="shared" si="7"/>
        <v>1</v>
      </c>
    </row>
    <row r="518" spans="1:13" ht="20.100000000000001" customHeight="1" x14ac:dyDescent="0.15">
      <c r="A518" s="1" t="s">
        <v>11</v>
      </c>
      <c r="B518" s="1" t="s">
        <v>10801</v>
      </c>
      <c r="C518" s="1" t="s">
        <v>10899</v>
      </c>
      <c r="D518" s="1" t="s">
        <v>849</v>
      </c>
      <c r="E518" s="1" t="s">
        <v>51</v>
      </c>
      <c r="F518" s="1" t="s">
        <v>10720</v>
      </c>
      <c r="G518" s="1" t="s">
        <v>82</v>
      </c>
      <c r="H518" s="1" t="s">
        <v>83</v>
      </c>
      <c r="I518" s="1" t="s">
        <v>84</v>
      </c>
      <c r="J518" s="1" t="s">
        <v>9120</v>
      </c>
      <c r="K518" s="1" t="s">
        <v>10900</v>
      </c>
      <c r="L518" s="1"/>
      <c r="M518" s="21">
        <f t="shared" si="7"/>
        <v>0</v>
      </c>
    </row>
    <row r="519" spans="1:13" ht="20.100000000000001" customHeight="1" x14ac:dyDescent="0.15">
      <c r="A519" s="1" t="s">
        <v>11</v>
      </c>
      <c r="B519" s="1" t="s">
        <v>10901</v>
      </c>
      <c r="C519" s="1" t="s">
        <v>10902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1230</v>
      </c>
      <c r="J519" s="1" t="s">
        <v>122</v>
      </c>
      <c r="K519" s="1" t="s">
        <v>10903</v>
      </c>
      <c r="L519" s="1"/>
      <c r="M519" s="21">
        <f t="shared" si="7"/>
        <v>1</v>
      </c>
    </row>
    <row r="520" spans="1:13" ht="20.100000000000001" customHeight="1" x14ac:dyDescent="0.15">
      <c r="A520" s="1" t="s">
        <v>11</v>
      </c>
      <c r="B520" s="1" t="s">
        <v>10901</v>
      </c>
      <c r="C520" s="1" t="s">
        <v>10904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10905</v>
      </c>
      <c r="L520" s="1"/>
      <c r="M520" s="21">
        <f t="shared" si="7"/>
        <v>1</v>
      </c>
    </row>
    <row r="521" spans="1:13" ht="20.100000000000001" customHeight="1" x14ac:dyDescent="0.15">
      <c r="A521" s="1" t="s">
        <v>11</v>
      </c>
      <c r="B521" s="1" t="s">
        <v>10901</v>
      </c>
      <c r="C521" s="1" t="s">
        <v>10906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10907</v>
      </c>
      <c r="L521" s="1"/>
      <c r="M521" s="21">
        <f t="shared" ref="M521:M584" si="8">IF(F521="○",1,0)</f>
        <v>1</v>
      </c>
    </row>
    <row r="522" spans="1:13" ht="20.100000000000001" customHeight="1" x14ac:dyDescent="0.15">
      <c r="A522" s="1" t="s">
        <v>11</v>
      </c>
      <c r="B522" s="1" t="s">
        <v>10901</v>
      </c>
      <c r="C522" s="1" t="s">
        <v>10908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10909</v>
      </c>
      <c r="L522" s="1"/>
      <c r="M522" s="21">
        <f t="shared" si="8"/>
        <v>1</v>
      </c>
    </row>
    <row r="523" spans="1:13" ht="20.100000000000001" customHeight="1" x14ac:dyDescent="0.15">
      <c r="A523" s="1" t="s">
        <v>11</v>
      </c>
      <c r="B523" s="1" t="s">
        <v>10901</v>
      </c>
      <c r="C523" s="1" t="s">
        <v>10910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1230</v>
      </c>
      <c r="J523" s="1" t="s">
        <v>122</v>
      </c>
      <c r="K523" s="1" t="s">
        <v>10911</v>
      </c>
      <c r="L523" s="1"/>
      <c r="M523" s="21">
        <f t="shared" si="8"/>
        <v>1</v>
      </c>
    </row>
    <row r="524" spans="1:13" ht="20.100000000000001" customHeight="1" x14ac:dyDescent="0.15">
      <c r="A524" s="1" t="s">
        <v>11</v>
      </c>
      <c r="B524" s="1" t="s">
        <v>10901</v>
      </c>
      <c r="C524" s="1" t="s">
        <v>10912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10913</v>
      </c>
      <c r="L524" s="1"/>
      <c r="M524" s="21">
        <f t="shared" si="8"/>
        <v>1</v>
      </c>
    </row>
    <row r="525" spans="1:13" ht="20.100000000000001" customHeight="1" x14ac:dyDescent="0.15">
      <c r="A525" s="1" t="s">
        <v>11</v>
      </c>
      <c r="B525" s="1" t="s">
        <v>10901</v>
      </c>
      <c r="C525" s="1" t="s">
        <v>10914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1230</v>
      </c>
      <c r="J525" s="1" t="s">
        <v>122</v>
      </c>
      <c r="K525" s="1" t="s">
        <v>10915</v>
      </c>
      <c r="L525" s="1"/>
      <c r="M525" s="21">
        <f t="shared" si="8"/>
        <v>1</v>
      </c>
    </row>
    <row r="526" spans="1:13" ht="20.100000000000001" customHeight="1" x14ac:dyDescent="0.15">
      <c r="A526" s="1" t="s">
        <v>11</v>
      </c>
      <c r="B526" s="1" t="s">
        <v>10901</v>
      </c>
      <c r="C526" s="1" t="s">
        <v>10916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1230</v>
      </c>
      <c r="J526" s="1" t="s">
        <v>122</v>
      </c>
      <c r="K526" s="1" t="s">
        <v>10917</v>
      </c>
      <c r="L526" s="1"/>
      <c r="M526" s="21">
        <f t="shared" si="8"/>
        <v>1</v>
      </c>
    </row>
    <row r="527" spans="1:13" ht="20.100000000000001" customHeight="1" x14ac:dyDescent="0.15">
      <c r="A527" s="1" t="s">
        <v>11</v>
      </c>
      <c r="B527" s="1" t="s">
        <v>10901</v>
      </c>
      <c r="C527" s="1" t="s">
        <v>10918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739</v>
      </c>
      <c r="I527" s="1" t="s">
        <v>1230</v>
      </c>
      <c r="J527" s="1" t="s">
        <v>122</v>
      </c>
      <c r="K527" s="1" t="s">
        <v>10919</v>
      </c>
      <c r="L527" s="1"/>
      <c r="M527" s="21">
        <f t="shared" si="8"/>
        <v>1</v>
      </c>
    </row>
    <row r="528" spans="1:13" ht="20.100000000000001" customHeight="1" x14ac:dyDescent="0.15">
      <c r="A528" s="1" t="s">
        <v>11</v>
      </c>
      <c r="B528" s="1" t="s">
        <v>10920</v>
      </c>
      <c r="C528" s="1" t="s">
        <v>10921</v>
      </c>
      <c r="D528" s="1" t="s">
        <v>50</v>
      </c>
      <c r="E528" s="1" t="s">
        <v>51</v>
      </c>
      <c r="F528" s="1" t="s">
        <v>51</v>
      </c>
      <c r="G528" s="1" t="s">
        <v>82</v>
      </c>
      <c r="H528" s="1" t="s">
        <v>207</v>
      </c>
      <c r="I528" s="1" t="s">
        <v>84</v>
      </c>
      <c r="J528" s="1" t="s">
        <v>448</v>
      </c>
      <c r="K528" s="1" t="s">
        <v>10922</v>
      </c>
      <c r="L528" s="1"/>
      <c r="M528" s="21">
        <f t="shared" si="8"/>
        <v>1</v>
      </c>
    </row>
    <row r="529" spans="1:13" ht="20.100000000000001" customHeight="1" x14ac:dyDescent="0.15">
      <c r="A529" s="1" t="s">
        <v>11</v>
      </c>
      <c r="B529" s="1" t="s">
        <v>10920</v>
      </c>
      <c r="C529" s="1" t="s">
        <v>10923</v>
      </c>
      <c r="D529" s="1" t="s">
        <v>50</v>
      </c>
      <c r="E529" s="1" t="s">
        <v>51</v>
      </c>
      <c r="F529" s="1" t="s">
        <v>51</v>
      </c>
      <c r="G529" s="1" t="s">
        <v>82</v>
      </c>
      <c r="H529" s="1" t="s">
        <v>207</v>
      </c>
      <c r="I529" s="1" t="s">
        <v>84</v>
      </c>
      <c r="J529" s="1" t="s">
        <v>448</v>
      </c>
      <c r="K529" s="1" t="s">
        <v>10924</v>
      </c>
      <c r="L529" s="1"/>
      <c r="M529" s="21">
        <f t="shared" si="8"/>
        <v>1</v>
      </c>
    </row>
    <row r="530" spans="1:13" ht="20.100000000000001" customHeight="1" x14ac:dyDescent="0.15">
      <c r="A530" s="1" t="s">
        <v>11</v>
      </c>
      <c r="B530" s="1" t="s">
        <v>10920</v>
      </c>
      <c r="C530" s="1" t="s">
        <v>10925</v>
      </c>
      <c r="D530" s="1" t="s">
        <v>50</v>
      </c>
      <c r="E530" s="1" t="s">
        <v>51</v>
      </c>
      <c r="F530" s="1" t="s">
        <v>51</v>
      </c>
      <c r="G530" s="1" t="s">
        <v>82</v>
      </c>
      <c r="H530" s="1" t="s">
        <v>207</v>
      </c>
      <c r="I530" s="1" t="s">
        <v>84</v>
      </c>
      <c r="J530" s="1" t="s">
        <v>448</v>
      </c>
      <c r="K530" s="1" t="s">
        <v>10926</v>
      </c>
      <c r="L530" s="1"/>
      <c r="M530" s="21">
        <f t="shared" si="8"/>
        <v>1</v>
      </c>
    </row>
    <row r="531" spans="1:13" ht="20.100000000000001" customHeight="1" x14ac:dyDescent="0.15">
      <c r="A531" s="1" t="s">
        <v>11</v>
      </c>
      <c r="B531" s="1" t="s">
        <v>10920</v>
      </c>
      <c r="C531" s="1" t="s">
        <v>10927</v>
      </c>
      <c r="D531" s="1" t="s">
        <v>50</v>
      </c>
      <c r="E531" s="1" t="s">
        <v>51</v>
      </c>
      <c r="F531" s="1" t="s">
        <v>51</v>
      </c>
      <c r="G531" s="1" t="s">
        <v>82</v>
      </c>
      <c r="H531" s="1" t="s">
        <v>207</v>
      </c>
      <c r="I531" s="1" t="s">
        <v>84</v>
      </c>
      <c r="J531" s="1" t="s">
        <v>448</v>
      </c>
      <c r="K531" s="1" t="s">
        <v>10928</v>
      </c>
      <c r="L531" s="1"/>
      <c r="M531" s="21">
        <f t="shared" si="8"/>
        <v>1</v>
      </c>
    </row>
    <row r="532" spans="1:13" ht="20.100000000000001" customHeight="1" x14ac:dyDescent="0.15">
      <c r="A532" s="1" t="s">
        <v>11</v>
      </c>
      <c r="B532" s="1" t="s">
        <v>10920</v>
      </c>
      <c r="C532" s="1" t="s">
        <v>10929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207</v>
      </c>
      <c r="I532" s="1" t="s">
        <v>84</v>
      </c>
      <c r="J532" s="1" t="s">
        <v>448</v>
      </c>
      <c r="K532" s="1" t="s">
        <v>10930</v>
      </c>
      <c r="L532" s="1"/>
      <c r="M532" s="21">
        <f t="shared" si="8"/>
        <v>1</v>
      </c>
    </row>
    <row r="533" spans="1:13" ht="20.100000000000001" customHeight="1" x14ac:dyDescent="0.15">
      <c r="A533" s="1" t="s">
        <v>11</v>
      </c>
      <c r="B533" s="1" t="s">
        <v>10920</v>
      </c>
      <c r="C533" s="1" t="s">
        <v>10931</v>
      </c>
      <c r="D533" s="1" t="s">
        <v>50</v>
      </c>
      <c r="E533" s="1" t="s">
        <v>51</v>
      </c>
      <c r="F533" s="1" t="s">
        <v>51</v>
      </c>
      <c r="G533" s="1" t="s">
        <v>82</v>
      </c>
      <c r="H533" s="1" t="s">
        <v>207</v>
      </c>
      <c r="I533" s="1" t="s">
        <v>84</v>
      </c>
      <c r="J533" s="1" t="s">
        <v>448</v>
      </c>
      <c r="K533" s="1" t="s">
        <v>10932</v>
      </c>
      <c r="L533" s="1"/>
      <c r="M533" s="21">
        <f t="shared" si="8"/>
        <v>1</v>
      </c>
    </row>
    <row r="534" spans="1:13" ht="20.100000000000001" customHeight="1" x14ac:dyDescent="0.15">
      <c r="A534" s="1" t="s">
        <v>11</v>
      </c>
      <c r="B534" s="1" t="s">
        <v>10920</v>
      </c>
      <c r="C534" s="1" t="s">
        <v>10933</v>
      </c>
      <c r="D534" s="1" t="s">
        <v>50</v>
      </c>
      <c r="E534" s="1" t="s">
        <v>51</v>
      </c>
      <c r="F534" s="1" t="s">
        <v>51</v>
      </c>
      <c r="G534" s="1" t="s">
        <v>82</v>
      </c>
      <c r="H534" s="1" t="s">
        <v>207</v>
      </c>
      <c r="I534" s="1" t="s">
        <v>84</v>
      </c>
      <c r="J534" s="1" t="s">
        <v>448</v>
      </c>
      <c r="K534" s="1" t="s">
        <v>10934</v>
      </c>
      <c r="L534" s="1"/>
      <c r="M534" s="21">
        <f t="shared" si="8"/>
        <v>1</v>
      </c>
    </row>
    <row r="535" spans="1:13" ht="20.100000000000001" customHeight="1" x14ac:dyDescent="0.15">
      <c r="A535" s="1" t="s">
        <v>11</v>
      </c>
      <c r="B535" s="1" t="s">
        <v>10920</v>
      </c>
      <c r="C535" s="1" t="s">
        <v>10935</v>
      </c>
      <c r="D535" s="1" t="s">
        <v>50</v>
      </c>
      <c r="E535" s="1" t="s">
        <v>51</v>
      </c>
      <c r="F535" s="1" t="s">
        <v>51</v>
      </c>
      <c r="G535" s="1" t="s">
        <v>82</v>
      </c>
      <c r="H535" s="1" t="s">
        <v>207</v>
      </c>
      <c r="I535" s="1" t="s">
        <v>84</v>
      </c>
      <c r="J535" s="1" t="s">
        <v>448</v>
      </c>
      <c r="K535" s="1" t="s">
        <v>10936</v>
      </c>
      <c r="L535" s="1"/>
      <c r="M535" s="21">
        <f t="shared" si="8"/>
        <v>1</v>
      </c>
    </row>
    <row r="536" spans="1:13" ht="20.100000000000001" customHeight="1" x14ac:dyDescent="0.15">
      <c r="A536" s="1" t="s">
        <v>11</v>
      </c>
      <c r="B536" s="1" t="s">
        <v>10920</v>
      </c>
      <c r="C536" s="1" t="s">
        <v>10937</v>
      </c>
      <c r="D536" s="1" t="s">
        <v>50</v>
      </c>
      <c r="E536" s="1" t="s">
        <v>51</v>
      </c>
      <c r="F536" s="1" t="s">
        <v>51</v>
      </c>
      <c r="G536" s="1" t="s">
        <v>82</v>
      </c>
      <c r="H536" s="1" t="s">
        <v>207</v>
      </c>
      <c r="I536" s="1" t="s">
        <v>84</v>
      </c>
      <c r="J536" s="1" t="s">
        <v>448</v>
      </c>
      <c r="K536" s="1" t="s">
        <v>10938</v>
      </c>
      <c r="L536" s="1"/>
      <c r="M536" s="21">
        <f t="shared" si="8"/>
        <v>1</v>
      </c>
    </row>
    <row r="537" spans="1:13" ht="20.100000000000001" customHeight="1" x14ac:dyDescent="0.15">
      <c r="A537" s="1" t="s">
        <v>11</v>
      </c>
      <c r="B537" s="1" t="s">
        <v>10920</v>
      </c>
      <c r="C537" s="1" t="s">
        <v>10939</v>
      </c>
      <c r="D537" s="1" t="s">
        <v>50</v>
      </c>
      <c r="E537" s="1" t="s">
        <v>51</v>
      </c>
      <c r="F537" s="1" t="s">
        <v>51</v>
      </c>
      <c r="G537" s="1" t="s">
        <v>82</v>
      </c>
      <c r="H537" s="1" t="s">
        <v>207</v>
      </c>
      <c r="I537" s="1" t="s">
        <v>84</v>
      </c>
      <c r="J537" s="1" t="s">
        <v>448</v>
      </c>
      <c r="K537" s="1" t="s">
        <v>10940</v>
      </c>
      <c r="L537" s="1"/>
      <c r="M537" s="21">
        <f t="shared" si="8"/>
        <v>1</v>
      </c>
    </row>
    <row r="538" spans="1:13" ht="20.100000000000001" customHeight="1" x14ac:dyDescent="0.15">
      <c r="A538" s="1" t="s">
        <v>11</v>
      </c>
      <c r="B538" s="1" t="s">
        <v>10920</v>
      </c>
      <c r="C538" s="1" t="s">
        <v>10941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448</v>
      </c>
      <c r="K538" s="1" t="s">
        <v>10942</v>
      </c>
      <c r="L538" s="1"/>
      <c r="M538" s="21">
        <f t="shared" si="8"/>
        <v>1</v>
      </c>
    </row>
    <row r="539" spans="1:13" ht="20.100000000000001" customHeight="1" x14ac:dyDescent="0.15">
      <c r="A539" s="1" t="s">
        <v>11</v>
      </c>
      <c r="B539" s="1" t="s">
        <v>10920</v>
      </c>
      <c r="C539" s="1" t="s">
        <v>10943</v>
      </c>
      <c r="D539" s="1" t="s">
        <v>50</v>
      </c>
      <c r="E539" s="1" t="s">
        <v>51</v>
      </c>
      <c r="F539" s="1" t="s">
        <v>51</v>
      </c>
      <c r="G539" s="1" t="s">
        <v>82</v>
      </c>
      <c r="H539" s="1" t="s">
        <v>207</v>
      </c>
      <c r="I539" s="1" t="s">
        <v>84</v>
      </c>
      <c r="J539" s="1" t="s">
        <v>448</v>
      </c>
      <c r="K539" s="1" t="s">
        <v>10944</v>
      </c>
      <c r="L539" s="1"/>
      <c r="M539" s="21">
        <f t="shared" si="8"/>
        <v>1</v>
      </c>
    </row>
    <row r="540" spans="1:13" ht="20.100000000000001" customHeight="1" x14ac:dyDescent="0.15">
      <c r="A540" s="1" t="s">
        <v>11</v>
      </c>
      <c r="B540" s="1" t="s">
        <v>10920</v>
      </c>
      <c r="C540" s="1" t="s">
        <v>10945</v>
      </c>
      <c r="D540" s="1" t="s">
        <v>50</v>
      </c>
      <c r="E540" s="1" t="s">
        <v>51</v>
      </c>
      <c r="F540" s="1" t="s">
        <v>51</v>
      </c>
      <c r="G540" s="1" t="s">
        <v>82</v>
      </c>
      <c r="H540" s="1" t="s">
        <v>207</v>
      </c>
      <c r="I540" s="1" t="s">
        <v>84</v>
      </c>
      <c r="J540" s="1" t="s">
        <v>448</v>
      </c>
      <c r="K540" s="1" t="s">
        <v>10946</v>
      </c>
      <c r="L540" s="1"/>
      <c r="M540" s="21">
        <f t="shared" si="8"/>
        <v>1</v>
      </c>
    </row>
    <row r="541" spans="1:13" ht="20.100000000000001" customHeight="1" x14ac:dyDescent="0.15">
      <c r="A541" s="1" t="s">
        <v>11</v>
      </c>
      <c r="B541" s="1" t="s">
        <v>10920</v>
      </c>
      <c r="C541" s="1" t="s">
        <v>10947</v>
      </c>
      <c r="D541" s="1" t="s">
        <v>50</v>
      </c>
      <c r="E541" s="1" t="s">
        <v>51</v>
      </c>
      <c r="F541" s="1" t="s">
        <v>51</v>
      </c>
      <c r="G541" s="1" t="s">
        <v>82</v>
      </c>
      <c r="H541" s="1" t="s">
        <v>207</v>
      </c>
      <c r="I541" s="1" t="s">
        <v>84</v>
      </c>
      <c r="J541" s="1" t="s">
        <v>448</v>
      </c>
      <c r="K541" s="1" t="s">
        <v>10948</v>
      </c>
      <c r="L541" s="1"/>
      <c r="M541" s="21">
        <f t="shared" si="8"/>
        <v>1</v>
      </c>
    </row>
    <row r="542" spans="1:13" ht="20.100000000000001" customHeight="1" x14ac:dyDescent="0.15">
      <c r="A542" s="1" t="s">
        <v>11</v>
      </c>
      <c r="B542" s="1" t="s">
        <v>10920</v>
      </c>
      <c r="C542" s="1" t="s">
        <v>10949</v>
      </c>
      <c r="D542" s="1" t="s">
        <v>50</v>
      </c>
      <c r="E542" s="1" t="s">
        <v>51</v>
      </c>
      <c r="F542" s="1" t="s">
        <v>51</v>
      </c>
      <c r="G542" s="1" t="s">
        <v>82</v>
      </c>
      <c r="H542" s="1" t="s">
        <v>207</v>
      </c>
      <c r="I542" s="1" t="s">
        <v>84</v>
      </c>
      <c r="J542" s="1" t="s">
        <v>448</v>
      </c>
      <c r="K542" s="1" t="s">
        <v>10950</v>
      </c>
      <c r="L542" s="1"/>
      <c r="M542" s="21">
        <f t="shared" si="8"/>
        <v>1</v>
      </c>
    </row>
    <row r="543" spans="1:13" ht="20.100000000000001" customHeight="1" x14ac:dyDescent="0.15">
      <c r="A543" s="1" t="s">
        <v>11</v>
      </c>
      <c r="B543" s="1" t="s">
        <v>10920</v>
      </c>
      <c r="C543" s="1" t="s">
        <v>10951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207</v>
      </c>
      <c r="I543" s="1" t="s">
        <v>84</v>
      </c>
      <c r="J543" s="1" t="s">
        <v>448</v>
      </c>
      <c r="K543" s="1" t="s">
        <v>10952</v>
      </c>
      <c r="L543" s="1"/>
      <c r="M543" s="21">
        <f t="shared" si="8"/>
        <v>1</v>
      </c>
    </row>
    <row r="544" spans="1:13" ht="20.100000000000001" customHeight="1" x14ac:dyDescent="0.15">
      <c r="A544" s="1" t="s">
        <v>11</v>
      </c>
      <c r="B544" s="1" t="s">
        <v>10920</v>
      </c>
      <c r="C544" s="1" t="s">
        <v>10953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207</v>
      </c>
      <c r="I544" s="1" t="s">
        <v>84</v>
      </c>
      <c r="J544" s="1" t="s">
        <v>448</v>
      </c>
      <c r="K544" s="1" t="s">
        <v>10954</v>
      </c>
      <c r="L544" s="1"/>
      <c r="M544" s="21">
        <f t="shared" si="8"/>
        <v>1</v>
      </c>
    </row>
    <row r="545" spans="1:13" ht="20.100000000000001" customHeight="1" x14ac:dyDescent="0.15">
      <c r="A545" s="1" t="s">
        <v>11</v>
      </c>
      <c r="B545" s="1" t="s">
        <v>10920</v>
      </c>
      <c r="C545" s="1" t="s">
        <v>10955</v>
      </c>
      <c r="D545" s="1" t="s">
        <v>50</v>
      </c>
      <c r="E545" s="1" t="s">
        <v>51</v>
      </c>
      <c r="F545" s="1" t="s">
        <v>51</v>
      </c>
      <c r="G545" s="1" t="s">
        <v>82</v>
      </c>
      <c r="H545" s="1" t="s">
        <v>207</v>
      </c>
      <c r="I545" s="1" t="s">
        <v>84</v>
      </c>
      <c r="J545" s="1" t="s">
        <v>448</v>
      </c>
      <c r="K545" s="1" t="s">
        <v>10956</v>
      </c>
      <c r="L545" s="1"/>
      <c r="M545" s="21">
        <f t="shared" si="8"/>
        <v>1</v>
      </c>
    </row>
    <row r="546" spans="1:13" ht="20.100000000000001" customHeight="1" x14ac:dyDescent="0.15">
      <c r="A546" s="1" t="s">
        <v>11</v>
      </c>
      <c r="B546" s="1" t="s">
        <v>10920</v>
      </c>
      <c r="C546" s="1" t="s">
        <v>10957</v>
      </c>
      <c r="D546" s="1" t="s">
        <v>50</v>
      </c>
      <c r="E546" s="1" t="s">
        <v>51</v>
      </c>
      <c r="F546" s="1" t="s">
        <v>51</v>
      </c>
      <c r="G546" s="1" t="s">
        <v>82</v>
      </c>
      <c r="H546" s="1" t="s">
        <v>207</v>
      </c>
      <c r="I546" s="1" t="s">
        <v>84</v>
      </c>
      <c r="J546" s="1" t="s">
        <v>448</v>
      </c>
      <c r="K546" s="1" t="s">
        <v>10958</v>
      </c>
      <c r="L546" s="1"/>
      <c r="M546" s="21">
        <f t="shared" si="8"/>
        <v>1</v>
      </c>
    </row>
    <row r="547" spans="1:13" ht="20.100000000000001" customHeight="1" x14ac:dyDescent="0.15">
      <c r="A547" s="1" t="s">
        <v>11</v>
      </c>
      <c r="B547" s="1" t="s">
        <v>10920</v>
      </c>
      <c r="C547" s="1" t="s">
        <v>10959</v>
      </c>
      <c r="D547" s="1" t="s">
        <v>50</v>
      </c>
      <c r="E547" s="1" t="s">
        <v>51</v>
      </c>
      <c r="F547" s="1" t="s">
        <v>51</v>
      </c>
      <c r="G547" s="1" t="s">
        <v>82</v>
      </c>
      <c r="H547" s="1" t="s">
        <v>207</v>
      </c>
      <c r="I547" s="1" t="s">
        <v>84</v>
      </c>
      <c r="J547" s="1" t="s">
        <v>448</v>
      </c>
      <c r="K547" s="1" t="s">
        <v>10960</v>
      </c>
      <c r="L547" s="1"/>
      <c r="M547" s="21">
        <f t="shared" si="8"/>
        <v>1</v>
      </c>
    </row>
    <row r="548" spans="1:13" ht="20.100000000000001" customHeight="1" x14ac:dyDescent="0.15">
      <c r="A548" s="1" t="s">
        <v>11</v>
      </c>
      <c r="B548" s="1" t="s">
        <v>10920</v>
      </c>
      <c r="C548" s="1" t="s">
        <v>10961</v>
      </c>
      <c r="D548" s="1" t="s">
        <v>50</v>
      </c>
      <c r="E548" s="1" t="s">
        <v>51</v>
      </c>
      <c r="F548" s="1" t="s">
        <v>51</v>
      </c>
      <c r="G548" s="1" t="s">
        <v>82</v>
      </c>
      <c r="H548" s="1" t="s">
        <v>207</v>
      </c>
      <c r="I548" s="1" t="s">
        <v>84</v>
      </c>
      <c r="J548" s="1" t="s">
        <v>448</v>
      </c>
      <c r="K548" s="1" t="s">
        <v>10962</v>
      </c>
      <c r="L548" s="1"/>
      <c r="M548" s="21">
        <f t="shared" si="8"/>
        <v>1</v>
      </c>
    </row>
    <row r="549" spans="1:13" ht="20.100000000000001" customHeight="1" x14ac:dyDescent="0.15">
      <c r="A549" s="1" t="s">
        <v>11</v>
      </c>
      <c r="B549" s="1" t="s">
        <v>10920</v>
      </c>
      <c r="C549" s="1" t="s">
        <v>10963</v>
      </c>
      <c r="D549" s="1" t="s">
        <v>50</v>
      </c>
      <c r="E549" s="1" t="s">
        <v>51</v>
      </c>
      <c r="F549" s="1" t="s">
        <v>51</v>
      </c>
      <c r="G549" s="1" t="s">
        <v>82</v>
      </c>
      <c r="H549" s="1" t="s">
        <v>207</v>
      </c>
      <c r="I549" s="1" t="s">
        <v>84</v>
      </c>
      <c r="J549" s="1" t="s">
        <v>448</v>
      </c>
      <c r="K549" s="1" t="s">
        <v>10964</v>
      </c>
      <c r="L549" s="1"/>
      <c r="M549" s="21">
        <f t="shared" si="8"/>
        <v>1</v>
      </c>
    </row>
    <row r="550" spans="1:13" ht="20.100000000000001" customHeight="1" x14ac:dyDescent="0.15">
      <c r="A550" s="1" t="s">
        <v>11</v>
      </c>
      <c r="B550" s="1" t="s">
        <v>10920</v>
      </c>
      <c r="C550" s="1" t="s">
        <v>10965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207</v>
      </c>
      <c r="I550" s="1" t="s">
        <v>84</v>
      </c>
      <c r="J550" s="1" t="s">
        <v>448</v>
      </c>
      <c r="K550" s="1" t="s">
        <v>10966</v>
      </c>
      <c r="L550" s="1"/>
      <c r="M550" s="21">
        <f t="shared" si="8"/>
        <v>1</v>
      </c>
    </row>
    <row r="551" spans="1:13" ht="20.100000000000001" customHeight="1" x14ac:dyDescent="0.15">
      <c r="A551" s="1" t="s">
        <v>11</v>
      </c>
      <c r="B551" s="1" t="s">
        <v>10920</v>
      </c>
      <c r="C551" s="1" t="s">
        <v>10967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207</v>
      </c>
      <c r="I551" s="1" t="s">
        <v>84</v>
      </c>
      <c r="J551" s="1" t="s">
        <v>448</v>
      </c>
      <c r="K551" s="1" t="s">
        <v>10968</v>
      </c>
      <c r="L551" s="1"/>
      <c r="M551" s="21">
        <f t="shared" si="8"/>
        <v>1</v>
      </c>
    </row>
    <row r="552" spans="1:13" ht="20.100000000000001" customHeight="1" x14ac:dyDescent="0.15">
      <c r="A552" s="1" t="s">
        <v>11</v>
      </c>
      <c r="B552" s="1" t="s">
        <v>10920</v>
      </c>
      <c r="C552" s="1" t="s">
        <v>10969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207</v>
      </c>
      <c r="I552" s="1" t="s">
        <v>84</v>
      </c>
      <c r="J552" s="1" t="s">
        <v>448</v>
      </c>
      <c r="K552" s="1" t="s">
        <v>10970</v>
      </c>
      <c r="L552" s="1"/>
      <c r="M552" s="21">
        <f t="shared" si="8"/>
        <v>1</v>
      </c>
    </row>
    <row r="553" spans="1:13" ht="20.100000000000001" customHeight="1" x14ac:dyDescent="0.15">
      <c r="A553" s="1" t="s">
        <v>11</v>
      </c>
      <c r="B553" s="1" t="s">
        <v>10920</v>
      </c>
      <c r="C553" s="1" t="s">
        <v>10971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207</v>
      </c>
      <c r="I553" s="1" t="s">
        <v>84</v>
      </c>
      <c r="J553" s="1" t="s">
        <v>448</v>
      </c>
      <c r="K553" s="1" t="s">
        <v>10972</v>
      </c>
      <c r="L553" s="1"/>
      <c r="M553" s="21">
        <f t="shared" si="8"/>
        <v>1</v>
      </c>
    </row>
    <row r="554" spans="1:13" ht="20.100000000000001" customHeight="1" x14ac:dyDescent="0.15">
      <c r="A554" s="1" t="s">
        <v>11</v>
      </c>
      <c r="B554" s="1" t="s">
        <v>10920</v>
      </c>
      <c r="C554" s="1" t="s">
        <v>10973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207</v>
      </c>
      <c r="I554" s="1" t="s">
        <v>84</v>
      </c>
      <c r="J554" s="1" t="s">
        <v>448</v>
      </c>
      <c r="K554" s="1" t="s">
        <v>10974</v>
      </c>
      <c r="L554" s="1"/>
      <c r="M554" s="21">
        <f t="shared" si="8"/>
        <v>1</v>
      </c>
    </row>
    <row r="555" spans="1:13" ht="20.100000000000001" customHeight="1" x14ac:dyDescent="0.15">
      <c r="A555" s="1" t="s">
        <v>11</v>
      </c>
      <c r="B555" s="1" t="s">
        <v>10920</v>
      </c>
      <c r="C555" s="1" t="s">
        <v>10975</v>
      </c>
      <c r="D555" s="1" t="s">
        <v>78</v>
      </c>
      <c r="E555" s="1" t="s">
        <v>51</v>
      </c>
      <c r="F555" s="1" t="s">
        <v>51</v>
      </c>
      <c r="G555" s="1" t="s">
        <v>82</v>
      </c>
      <c r="H555" s="1" t="s">
        <v>207</v>
      </c>
      <c r="I555" s="1" t="s">
        <v>84</v>
      </c>
      <c r="J555" s="1" t="s">
        <v>448</v>
      </c>
      <c r="K555" s="1" t="s">
        <v>10976</v>
      </c>
      <c r="L555" s="1"/>
      <c r="M555" s="21">
        <f t="shared" si="8"/>
        <v>1</v>
      </c>
    </row>
    <row r="556" spans="1:13" ht="20.100000000000001" customHeight="1" x14ac:dyDescent="0.15">
      <c r="A556" s="1" t="s">
        <v>11</v>
      </c>
      <c r="B556" s="1" t="s">
        <v>10920</v>
      </c>
      <c r="C556" s="1" t="s">
        <v>10977</v>
      </c>
      <c r="D556" s="1" t="s">
        <v>78</v>
      </c>
      <c r="E556" s="1" t="s">
        <v>51</v>
      </c>
      <c r="F556" s="1" t="s">
        <v>179</v>
      </c>
      <c r="G556" s="1" t="s">
        <v>82</v>
      </c>
      <c r="H556" s="1" t="s">
        <v>1151</v>
      </c>
      <c r="I556" s="1" t="s">
        <v>84</v>
      </c>
      <c r="J556" s="1" t="s">
        <v>7809</v>
      </c>
      <c r="K556" s="1" t="s">
        <v>10978</v>
      </c>
      <c r="L556" s="1"/>
      <c r="M556" s="21">
        <f t="shared" si="8"/>
        <v>0</v>
      </c>
    </row>
    <row r="557" spans="1:13" ht="20.100000000000001" customHeight="1" x14ac:dyDescent="0.15">
      <c r="A557" s="1" t="s">
        <v>11</v>
      </c>
      <c r="B557" s="1" t="s">
        <v>10920</v>
      </c>
      <c r="C557" s="1" t="s">
        <v>10979</v>
      </c>
      <c r="D557" s="1" t="s">
        <v>78</v>
      </c>
      <c r="E557" s="1" t="s">
        <v>51</v>
      </c>
      <c r="F557" s="1" t="s">
        <v>51</v>
      </c>
      <c r="G557" s="1" t="s">
        <v>82</v>
      </c>
      <c r="H557" s="1" t="s">
        <v>207</v>
      </c>
      <c r="I557" s="1" t="s">
        <v>84</v>
      </c>
      <c r="J557" s="1" t="s">
        <v>448</v>
      </c>
      <c r="K557" s="1" t="s">
        <v>10980</v>
      </c>
      <c r="L557" s="1"/>
      <c r="M557" s="21">
        <f t="shared" si="8"/>
        <v>1</v>
      </c>
    </row>
    <row r="558" spans="1:13" ht="20.100000000000001" customHeight="1" x14ac:dyDescent="0.15">
      <c r="A558" s="1" t="s">
        <v>11</v>
      </c>
      <c r="B558" s="1" t="s">
        <v>10920</v>
      </c>
      <c r="C558" s="1" t="s">
        <v>10981</v>
      </c>
      <c r="D558" s="1" t="s">
        <v>78</v>
      </c>
      <c r="E558" s="1" t="s">
        <v>51</v>
      </c>
      <c r="F558" s="1" t="s">
        <v>51</v>
      </c>
      <c r="G558" s="1" t="s">
        <v>82</v>
      </c>
      <c r="H558" s="1" t="s">
        <v>207</v>
      </c>
      <c r="I558" s="1" t="s">
        <v>84</v>
      </c>
      <c r="J558" s="1" t="s">
        <v>448</v>
      </c>
      <c r="K558" s="1" t="s">
        <v>10982</v>
      </c>
      <c r="L558" s="1"/>
      <c r="M558" s="21">
        <f t="shared" si="8"/>
        <v>1</v>
      </c>
    </row>
    <row r="559" spans="1:13" ht="20.100000000000001" customHeight="1" x14ac:dyDescent="0.15">
      <c r="A559" s="1" t="s">
        <v>11</v>
      </c>
      <c r="B559" s="1" t="s">
        <v>10920</v>
      </c>
      <c r="C559" s="1" t="s">
        <v>10983</v>
      </c>
      <c r="D559" s="1" t="s">
        <v>78</v>
      </c>
      <c r="E559" s="1" t="s">
        <v>51</v>
      </c>
      <c r="F559" s="1" t="s">
        <v>179</v>
      </c>
      <c r="G559" s="1" t="s">
        <v>82</v>
      </c>
      <c r="H559" s="1" t="s">
        <v>4727</v>
      </c>
      <c r="I559" s="1" t="s">
        <v>447</v>
      </c>
      <c r="J559" s="1" t="s">
        <v>10867</v>
      </c>
      <c r="K559" s="1" t="s">
        <v>10984</v>
      </c>
      <c r="L559" s="1"/>
      <c r="M559" s="21">
        <f t="shared" si="8"/>
        <v>0</v>
      </c>
    </row>
    <row r="560" spans="1:13" ht="20.100000000000001" customHeight="1" x14ac:dyDescent="0.15">
      <c r="A560" s="1" t="s">
        <v>11</v>
      </c>
      <c r="B560" s="1" t="s">
        <v>10920</v>
      </c>
      <c r="C560" s="1" t="s">
        <v>10985</v>
      </c>
      <c r="D560" s="1" t="s">
        <v>78</v>
      </c>
      <c r="E560" s="1" t="s">
        <v>51</v>
      </c>
      <c r="F560" s="1" t="s">
        <v>179</v>
      </c>
      <c r="G560" s="1" t="s">
        <v>82</v>
      </c>
      <c r="H560" s="1" t="s">
        <v>4727</v>
      </c>
      <c r="I560" s="1" t="s">
        <v>447</v>
      </c>
      <c r="J560" s="1" t="s">
        <v>10867</v>
      </c>
      <c r="K560" s="1" t="s">
        <v>10986</v>
      </c>
      <c r="L560" s="1"/>
      <c r="M560" s="21">
        <f t="shared" si="8"/>
        <v>0</v>
      </c>
    </row>
    <row r="561" spans="1:13" ht="20.100000000000001" customHeight="1" x14ac:dyDescent="0.15">
      <c r="A561" s="1" t="s">
        <v>11</v>
      </c>
      <c r="B561" s="1" t="s">
        <v>10920</v>
      </c>
      <c r="C561" s="1" t="s">
        <v>10987</v>
      </c>
      <c r="D561" s="1" t="s">
        <v>78</v>
      </c>
      <c r="E561" s="1" t="s">
        <v>51</v>
      </c>
      <c r="F561" s="1" t="s">
        <v>179</v>
      </c>
      <c r="G561" s="1" t="s">
        <v>82</v>
      </c>
      <c r="H561" s="1" t="s">
        <v>4727</v>
      </c>
      <c r="I561" s="1" t="s">
        <v>447</v>
      </c>
      <c r="J561" s="1" t="s">
        <v>10867</v>
      </c>
      <c r="K561" s="1" t="s">
        <v>10988</v>
      </c>
      <c r="L561" s="1"/>
      <c r="M561" s="21">
        <f t="shared" si="8"/>
        <v>0</v>
      </c>
    </row>
    <row r="562" spans="1:13" ht="20.100000000000001" customHeight="1" x14ac:dyDescent="0.15">
      <c r="A562" s="1" t="s">
        <v>11</v>
      </c>
      <c r="B562" s="1" t="s">
        <v>10920</v>
      </c>
      <c r="C562" s="1" t="s">
        <v>10989</v>
      </c>
      <c r="D562" s="1" t="s">
        <v>78</v>
      </c>
      <c r="E562" s="1" t="s">
        <v>51</v>
      </c>
      <c r="F562" s="1" t="s">
        <v>179</v>
      </c>
      <c r="G562" s="1" t="s">
        <v>82</v>
      </c>
      <c r="H562" s="1" t="s">
        <v>4727</v>
      </c>
      <c r="I562" s="1" t="s">
        <v>447</v>
      </c>
      <c r="J562" s="1" t="s">
        <v>10867</v>
      </c>
      <c r="K562" s="1" t="s">
        <v>10990</v>
      </c>
      <c r="L562" s="1"/>
      <c r="M562" s="21">
        <f t="shared" si="8"/>
        <v>0</v>
      </c>
    </row>
    <row r="563" spans="1:13" ht="20.100000000000001" customHeight="1" x14ac:dyDescent="0.15">
      <c r="A563" s="1" t="s">
        <v>11</v>
      </c>
      <c r="B563" s="1" t="s">
        <v>10920</v>
      </c>
      <c r="C563" s="1" t="s">
        <v>10991</v>
      </c>
      <c r="D563" s="1" t="s">
        <v>78</v>
      </c>
      <c r="E563" s="1" t="s">
        <v>51</v>
      </c>
      <c r="F563" s="1" t="s">
        <v>51</v>
      </c>
      <c r="G563" s="1" t="s">
        <v>82</v>
      </c>
      <c r="H563" s="1" t="s">
        <v>207</v>
      </c>
      <c r="I563" s="1" t="s">
        <v>84</v>
      </c>
      <c r="J563" s="1" t="s">
        <v>448</v>
      </c>
      <c r="K563" s="1" t="s">
        <v>10992</v>
      </c>
      <c r="L563" s="1"/>
      <c r="M563" s="21">
        <f t="shared" si="8"/>
        <v>1</v>
      </c>
    </row>
    <row r="564" spans="1:13" ht="20.100000000000001" customHeight="1" x14ac:dyDescent="0.15">
      <c r="A564" s="1" t="s">
        <v>11</v>
      </c>
      <c r="B564" s="1" t="s">
        <v>10920</v>
      </c>
      <c r="C564" s="1" t="s">
        <v>10993</v>
      </c>
      <c r="D564" s="1" t="s">
        <v>849</v>
      </c>
      <c r="E564" s="1" t="s">
        <v>51</v>
      </c>
      <c r="F564" s="1" t="s">
        <v>10720</v>
      </c>
      <c r="G564" s="1" t="s">
        <v>82</v>
      </c>
      <c r="H564" s="1" t="s">
        <v>129</v>
      </c>
      <c r="I564" s="1" t="s">
        <v>84</v>
      </c>
      <c r="J564" s="1" t="s">
        <v>130</v>
      </c>
      <c r="K564" s="1" t="s">
        <v>10994</v>
      </c>
      <c r="L564" s="1"/>
      <c r="M564" s="21">
        <f t="shared" si="8"/>
        <v>0</v>
      </c>
    </row>
    <row r="565" spans="1:13" ht="20.100000000000001" customHeight="1" x14ac:dyDescent="0.15">
      <c r="A565" s="1" t="s">
        <v>11</v>
      </c>
      <c r="B565" s="1" t="s">
        <v>10920</v>
      </c>
      <c r="C565" s="1" t="s">
        <v>10995</v>
      </c>
      <c r="D565" s="1" t="s">
        <v>849</v>
      </c>
      <c r="E565" s="1" t="s">
        <v>51</v>
      </c>
      <c r="F565" s="1" t="s">
        <v>10720</v>
      </c>
      <c r="G565" s="1" t="s">
        <v>82</v>
      </c>
      <c r="H565" s="1" t="s">
        <v>83</v>
      </c>
      <c r="I565" s="1" t="s">
        <v>84</v>
      </c>
      <c r="J565" s="1" t="s">
        <v>9120</v>
      </c>
      <c r="K565" s="1" t="s">
        <v>10996</v>
      </c>
      <c r="L565" s="1"/>
      <c r="M565" s="21">
        <f t="shared" si="8"/>
        <v>0</v>
      </c>
    </row>
    <row r="566" spans="1:13" ht="20.100000000000001" customHeight="1" x14ac:dyDescent="0.15">
      <c r="A566" s="1" t="s">
        <v>11</v>
      </c>
      <c r="B566" s="1" t="s">
        <v>10920</v>
      </c>
      <c r="C566" s="1" t="s">
        <v>10997</v>
      </c>
      <c r="D566" s="1" t="s">
        <v>849</v>
      </c>
      <c r="E566" s="1" t="s">
        <v>51</v>
      </c>
      <c r="F566" s="1" t="s">
        <v>10720</v>
      </c>
      <c r="G566" s="1" t="s">
        <v>82</v>
      </c>
      <c r="H566" s="1" t="s">
        <v>83</v>
      </c>
      <c r="I566" s="1" t="s">
        <v>84</v>
      </c>
      <c r="J566" s="1" t="s">
        <v>9120</v>
      </c>
      <c r="K566" s="1" t="s">
        <v>10998</v>
      </c>
      <c r="L566" s="1"/>
      <c r="M566" s="21">
        <f t="shared" si="8"/>
        <v>0</v>
      </c>
    </row>
    <row r="567" spans="1:13" ht="20.100000000000001" customHeight="1" x14ac:dyDescent="0.15">
      <c r="A567" s="1" t="s">
        <v>11</v>
      </c>
      <c r="B567" s="1" t="s">
        <v>10999</v>
      </c>
      <c r="C567" s="1" t="s">
        <v>11000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1230</v>
      </c>
      <c r="J567" s="1" t="s">
        <v>122</v>
      </c>
      <c r="K567" s="1" t="s">
        <v>11001</v>
      </c>
      <c r="L567" s="1"/>
      <c r="M567" s="21">
        <f t="shared" si="8"/>
        <v>1</v>
      </c>
    </row>
    <row r="568" spans="1:13" ht="20.100000000000001" customHeight="1" x14ac:dyDescent="0.15">
      <c r="A568" s="1" t="s">
        <v>11</v>
      </c>
      <c r="B568" s="1" t="s">
        <v>11002</v>
      </c>
      <c r="C568" s="1" t="s">
        <v>11003</v>
      </c>
      <c r="D568" s="1" t="s">
        <v>50</v>
      </c>
      <c r="E568" s="1" t="s">
        <v>51</v>
      </c>
      <c r="F568" s="1" t="s">
        <v>51</v>
      </c>
      <c r="G568" s="1" t="s">
        <v>52</v>
      </c>
      <c r="H568" s="1" t="s">
        <v>53</v>
      </c>
      <c r="I568" s="1" t="s">
        <v>84</v>
      </c>
      <c r="J568" s="1" t="s">
        <v>130</v>
      </c>
      <c r="K568" s="1" t="s">
        <v>11004</v>
      </c>
      <c r="L568" s="1"/>
      <c r="M568" s="21">
        <f t="shared" si="8"/>
        <v>1</v>
      </c>
    </row>
    <row r="569" spans="1:13" ht="20.100000000000001" customHeight="1" x14ac:dyDescent="0.15">
      <c r="A569" s="1" t="s">
        <v>11</v>
      </c>
      <c r="B569" s="1" t="s">
        <v>11002</v>
      </c>
      <c r="C569" s="1" t="s">
        <v>11005</v>
      </c>
      <c r="D569" s="1" t="s">
        <v>50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84</v>
      </c>
      <c r="J569" s="1" t="s">
        <v>130</v>
      </c>
      <c r="K569" s="1" t="s">
        <v>11006</v>
      </c>
      <c r="L569" s="1"/>
      <c r="M569" s="21">
        <f t="shared" si="8"/>
        <v>1</v>
      </c>
    </row>
    <row r="570" spans="1:13" ht="20.100000000000001" customHeight="1" x14ac:dyDescent="0.15">
      <c r="A570" s="1" t="s">
        <v>11</v>
      </c>
      <c r="B570" s="1" t="s">
        <v>11002</v>
      </c>
      <c r="C570" s="1" t="s">
        <v>11007</v>
      </c>
      <c r="D570" s="1" t="s">
        <v>50</v>
      </c>
      <c r="E570" s="1" t="s">
        <v>51</v>
      </c>
      <c r="F570" s="1" t="s">
        <v>51</v>
      </c>
      <c r="G570" s="1" t="s">
        <v>52</v>
      </c>
      <c r="H570" s="1" t="s">
        <v>53</v>
      </c>
      <c r="I570" s="1" t="s">
        <v>84</v>
      </c>
      <c r="J570" s="1" t="s">
        <v>130</v>
      </c>
      <c r="K570" s="1" t="s">
        <v>11008</v>
      </c>
      <c r="L570" s="1"/>
      <c r="M570" s="21">
        <f t="shared" si="8"/>
        <v>1</v>
      </c>
    </row>
    <row r="571" spans="1:13" ht="20.100000000000001" customHeight="1" x14ac:dyDescent="0.15">
      <c r="A571" s="1" t="s">
        <v>11</v>
      </c>
      <c r="B571" s="1" t="s">
        <v>11002</v>
      </c>
      <c r="C571" s="1" t="s">
        <v>11009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84</v>
      </c>
      <c r="J571" s="1" t="s">
        <v>130</v>
      </c>
      <c r="K571" s="1" t="s">
        <v>11010</v>
      </c>
      <c r="L571" s="1"/>
      <c r="M571" s="21">
        <f t="shared" si="8"/>
        <v>1</v>
      </c>
    </row>
    <row r="572" spans="1:13" ht="20.100000000000001" customHeight="1" x14ac:dyDescent="0.15">
      <c r="A572" s="1" t="s">
        <v>11</v>
      </c>
      <c r="B572" s="1" t="s">
        <v>11002</v>
      </c>
      <c r="C572" s="1" t="s">
        <v>11011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84</v>
      </c>
      <c r="J572" s="1" t="s">
        <v>130</v>
      </c>
      <c r="K572" s="1" t="s">
        <v>11012</v>
      </c>
      <c r="L572" s="1"/>
      <c r="M572" s="21">
        <f t="shared" si="8"/>
        <v>1</v>
      </c>
    </row>
    <row r="573" spans="1:13" ht="20.100000000000001" customHeight="1" x14ac:dyDescent="0.15">
      <c r="A573" s="1" t="s">
        <v>11</v>
      </c>
      <c r="B573" s="1" t="s">
        <v>11002</v>
      </c>
      <c r="C573" s="1" t="s">
        <v>11013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84</v>
      </c>
      <c r="J573" s="1" t="s">
        <v>130</v>
      </c>
      <c r="K573" s="1" t="s">
        <v>11014</v>
      </c>
      <c r="L573" s="1"/>
      <c r="M573" s="21">
        <f t="shared" si="8"/>
        <v>1</v>
      </c>
    </row>
    <row r="574" spans="1:13" ht="20.100000000000001" customHeight="1" x14ac:dyDescent="0.15">
      <c r="A574" s="1" t="s">
        <v>11</v>
      </c>
      <c r="B574" s="1" t="s">
        <v>11002</v>
      </c>
      <c r="C574" s="1" t="s">
        <v>11015</v>
      </c>
      <c r="D574" s="1" t="s">
        <v>50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84</v>
      </c>
      <c r="J574" s="1" t="s">
        <v>130</v>
      </c>
      <c r="K574" s="1" t="s">
        <v>11016</v>
      </c>
      <c r="L574" s="1"/>
      <c r="M574" s="21">
        <f t="shared" si="8"/>
        <v>1</v>
      </c>
    </row>
    <row r="575" spans="1:13" ht="20.100000000000001" customHeight="1" x14ac:dyDescent="0.15">
      <c r="A575" s="1" t="s">
        <v>11</v>
      </c>
      <c r="B575" s="1" t="s">
        <v>11002</v>
      </c>
      <c r="C575" s="1" t="s">
        <v>11017</v>
      </c>
      <c r="D575" s="1" t="s">
        <v>50</v>
      </c>
      <c r="E575" s="1" t="s">
        <v>51</v>
      </c>
      <c r="F575" s="1" t="s">
        <v>51</v>
      </c>
      <c r="G575" s="1" t="s">
        <v>52</v>
      </c>
      <c r="H575" s="1" t="s">
        <v>53</v>
      </c>
      <c r="I575" s="1" t="s">
        <v>84</v>
      </c>
      <c r="J575" s="1" t="s">
        <v>130</v>
      </c>
      <c r="K575" s="1" t="s">
        <v>11018</v>
      </c>
      <c r="L575" s="1"/>
      <c r="M575" s="21">
        <f t="shared" si="8"/>
        <v>1</v>
      </c>
    </row>
    <row r="576" spans="1:13" ht="20.100000000000001" customHeight="1" x14ac:dyDescent="0.15">
      <c r="A576" s="1" t="s">
        <v>11</v>
      </c>
      <c r="B576" s="1" t="s">
        <v>11002</v>
      </c>
      <c r="C576" s="1" t="s">
        <v>11019</v>
      </c>
      <c r="D576" s="1" t="s">
        <v>50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84</v>
      </c>
      <c r="J576" s="1" t="s">
        <v>130</v>
      </c>
      <c r="K576" s="1" t="s">
        <v>11020</v>
      </c>
      <c r="L576" s="1"/>
      <c r="M576" s="21">
        <f t="shared" si="8"/>
        <v>1</v>
      </c>
    </row>
    <row r="577" spans="1:13" ht="20.100000000000001" customHeight="1" x14ac:dyDescent="0.15">
      <c r="A577" s="1" t="s">
        <v>11</v>
      </c>
      <c r="B577" s="1" t="s">
        <v>11002</v>
      </c>
      <c r="C577" s="1" t="s">
        <v>11021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84</v>
      </c>
      <c r="J577" s="1" t="s">
        <v>130</v>
      </c>
      <c r="K577" s="1" t="s">
        <v>11022</v>
      </c>
      <c r="L577" s="1"/>
      <c r="M577" s="21">
        <f t="shared" si="8"/>
        <v>1</v>
      </c>
    </row>
    <row r="578" spans="1:13" ht="20.100000000000001" customHeight="1" x14ac:dyDescent="0.15">
      <c r="A578" s="1" t="s">
        <v>11</v>
      </c>
      <c r="B578" s="1" t="s">
        <v>11002</v>
      </c>
      <c r="C578" s="1" t="s">
        <v>11023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84</v>
      </c>
      <c r="J578" s="1" t="s">
        <v>130</v>
      </c>
      <c r="K578" s="1" t="s">
        <v>11024</v>
      </c>
      <c r="L578" s="1"/>
      <c r="M578" s="21">
        <f t="shared" si="8"/>
        <v>1</v>
      </c>
    </row>
    <row r="579" spans="1:13" ht="20.100000000000001" customHeight="1" x14ac:dyDescent="0.15">
      <c r="A579" s="1" t="s">
        <v>11</v>
      </c>
      <c r="B579" s="1" t="s">
        <v>11002</v>
      </c>
      <c r="C579" s="1" t="s">
        <v>11025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53</v>
      </c>
      <c r="I579" s="1" t="s">
        <v>84</v>
      </c>
      <c r="J579" s="1" t="s">
        <v>130</v>
      </c>
      <c r="K579" s="1" t="s">
        <v>11026</v>
      </c>
      <c r="L579" s="1"/>
      <c r="M579" s="21">
        <f t="shared" si="8"/>
        <v>1</v>
      </c>
    </row>
    <row r="580" spans="1:13" ht="20.100000000000001" customHeight="1" x14ac:dyDescent="0.15">
      <c r="A580" s="1" t="s">
        <v>11</v>
      </c>
      <c r="B580" s="1" t="s">
        <v>11002</v>
      </c>
      <c r="C580" s="1" t="s">
        <v>11027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53</v>
      </c>
      <c r="I580" s="1" t="s">
        <v>84</v>
      </c>
      <c r="J580" s="1" t="s">
        <v>130</v>
      </c>
      <c r="K580" s="1" t="s">
        <v>11028</v>
      </c>
      <c r="L580" s="1"/>
      <c r="M580" s="21">
        <f t="shared" si="8"/>
        <v>1</v>
      </c>
    </row>
    <row r="581" spans="1:13" ht="20.100000000000001" customHeight="1" x14ac:dyDescent="0.15">
      <c r="A581" s="1" t="s">
        <v>11</v>
      </c>
      <c r="B581" s="1" t="s">
        <v>11002</v>
      </c>
      <c r="C581" s="1" t="s">
        <v>11029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84</v>
      </c>
      <c r="J581" s="1" t="s">
        <v>130</v>
      </c>
      <c r="K581" s="1" t="s">
        <v>11030</v>
      </c>
      <c r="L581" s="1"/>
      <c r="M581" s="21">
        <f t="shared" si="8"/>
        <v>1</v>
      </c>
    </row>
    <row r="582" spans="1:13" ht="20.100000000000001" customHeight="1" x14ac:dyDescent="0.15">
      <c r="A582" s="1" t="s">
        <v>11</v>
      </c>
      <c r="B582" s="1" t="s">
        <v>11002</v>
      </c>
      <c r="C582" s="1" t="s">
        <v>11031</v>
      </c>
      <c r="D582" s="1" t="s">
        <v>50</v>
      </c>
      <c r="E582" s="1" t="s">
        <v>51</v>
      </c>
      <c r="F582" s="1" t="s">
        <v>10720</v>
      </c>
      <c r="G582" s="1" t="s">
        <v>82</v>
      </c>
      <c r="H582" s="1" t="s">
        <v>180</v>
      </c>
      <c r="I582" s="1" t="s">
        <v>84</v>
      </c>
      <c r="J582" s="1" t="s">
        <v>632</v>
      </c>
      <c r="K582" s="1" t="s">
        <v>11032</v>
      </c>
      <c r="L582" s="1"/>
      <c r="M582" s="21">
        <f t="shared" si="8"/>
        <v>0</v>
      </c>
    </row>
    <row r="583" spans="1:13" ht="20.100000000000001" customHeight="1" x14ac:dyDescent="0.15">
      <c r="A583" s="1" t="s">
        <v>11</v>
      </c>
      <c r="B583" s="1" t="s">
        <v>11002</v>
      </c>
      <c r="C583" s="1" t="s">
        <v>11033</v>
      </c>
      <c r="D583" s="1" t="s">
        <v>78</v>
      </c>
      <c r="E583" s="1" t="s">
        <v>51</v>
      </c>
      <c r="F583" s="1" t="s">
        <v>51</v>
      </c>
      <c r="G583" s="1" t="s">
        <v>52</v>
      </c>
      <c r="H583" s="1" t="s">
        <v>53</v>
      </c>
      <c r="I583" s="1" t="s">
        <v>84</v>
      </c>
      <c r="J583" s="1" t="s">
        <v>130</v>
      </c>
      <c r="K583" s="1" t="s">
        <v>11034</v>
      </c>
      <c r="L583" s="1"/>
      <c r="M583" s="21">
        <f t="shared" si="8"/>
        <v>1</v>
      </c>
    </row>
    <row r="584" spans="1:13" ht="20.100000000000001" customHeight="1" x14ac:dyDescent="0.15">
      <c r="A584" s="1" t="s">
        <v>11</v>
      </c>
      <c r="B584" s="1" t="s">
        <v>11002</v>
      </c>
      <c r="C584" s="1" t="s">
        <v>11035</v>
      </c>
      <c r="D584" s="1" t="s">
        <v>78</v>
      </c>
      <c r="E584" s="1" t="s">
        <v>51</v>
      </c>
      <c r="F584" s="1" t="s">
        <v>51</v>
      </c>
      <c r="G584" s="1" t="s">
        <v>52</v>
      </c>
      <c r="H584" s="1" t="s">
        <v>53</v>
      </c>
      <c r="I584" s="1" t="s">
        <v>84</v>
      </c>
      <c r="J584" s="1" t="s">
        <v>130</v>
      </c>
      <c r="K584" s="1" t="s">
        <v>11036</v>
      </c>
      <c r="L584" s="1"/>
      <c r="M584" s="21">
        <f t="shared" si="8"/>
        <v>1</v>
      </c>
    </row>
    <row r="585" spans="1:13" ht="20.100000000000001" customHeight="1" x14ac:dyDescent="0.15">
      <c r="A585" s="1" t="s">
        <v>11</v>
      </c>
      <c r="B585" s="1" t="s">
        <v>11002</v>
      </c>
      <c r="C585" s="1" t="s">
        <v>11037</v>
      </c>
      <c r="D585" s="1" t="s">
        <v>78</v>
      </c>
      <c r="E585" s="1" t="s">
        <v>51</v>
      </c>
      <c r="F585" s="1" t="s">
        <v>51</v>
      </c>
      <c r="G585" s="1" t="s">
        <v>52</v>
      </c>
      <c r="H585" s="1" t="s">
        <v>53</v>
      </c>
      <c r="I585" s="1" t="s">
        <v>84</v>
      </c>
      <c r="J585" s="1" t="s">
        <v>130</v>
      </c>
      <c r="K585" s="1" t="s">
        <v>11038</v>
      </c>
      <c r="L585" s="1"/>
      <c r="M585" s="21">
        <f t="shared" ref="M585:M648" si="9">IF(F585="○",1,0)</f>
        <v>1</v>
      </c>
    </row>
    <row r="586" spans="1:13" ht="20.100000000000001" customHeight="1" x14ac:dyDescent="0.15">
      <c r="A586" s="1" t="s">
        <v>11</v>
      </c>
      <c r="B586" s="1" t="s">
        <v>11002</v>
      </c>
      <c r="C586" s="1" t="s">
        <v>11039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84</v>
      </c>
      <c r="J586" s="1" t="s">
        <v>130</v>
      </c>
      <c r="K586" s="1" t="s">
        <v>11040</v>
      </c>
      <c r="L586" s="1"/>
      <c r="M586" s="21">
        <f t="shared" si="9"/>
        <v>1</v>
      </c>
    </row>
    <row r="587" spans="1:13" ht="20.100000000000001" customHeight="1" x14ac:dyDescent="0.15">
      <c r="A587" s="1" t="s">
        <v>11</v>
      </c>
      <c r="B587" s="1" t="s">
        <v>11002</v>
      </c>
      <c r="C587" s="1" t="s">
        <v>11041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53</v>
      </c>
      <c r="I587" s="1" t="s">
        <v>84</v>
      </c>
      <c r="J587" s="1" t="s">
        <v>130</v>
      </c>
      <c r="K587" s="1" t="s">
        <v>11042</v>
      </c>
      <c r="L587" s="1"/>
      <c r="M587" s="21">
        <f t="shared" si="9"/>
        <v>1</v>
      </c>
    </row>
    <row r="588" spans="1:13" ht="20.100000000000001" customHeight="1" x14ac:dyDescent="0.15">
      <c r="A588" s="1" t="s">
        <v>11</v>
      </c>
      <c r="B588" s="1" t="s">
        <v>11002</v>
      </c>
      <c r="C588" s="1" t="s">
        <v>11043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53</v>
      </c>
      <c r="I588" s="1" t="s">
        <v>84</v>
      </c>
      <c r="J588" s="1" t="s">
        <v>130</v>
      </c>
      <c r="K588" s="1" t="s">
        <v>11044</v>
      </c>
      <c r="L588" s="1"/>
      <c r="M588" s="21">
        <f t="shared" si="9"/>
        <v>1</v>
      </c>
    </row>
    <row r="589" spans="1:13" ht="20.100000000000001" customHeight="1" x14ac:dyDescent="0.15">
      <c r="A589" s="1" t="s">
        <v>11</v>
      </c>
      <c r="B589" s="1" t="s">
        <v>11002</v>
      </c>
      <c r="C589" s="1" t="s">
        <v>11045</v>
      </c>
      <c r="D589" s="1" t="s">
        <v>78</v>
      </c>
      <c r="E589" s="1" t="s">
        <v>51</v>
      </c>
      <c r="F589" s="1" t="s">
        <v>179</v>
      </c>
      <c r="G589" s="1" t="s">
        <v>82</v>
      </c>
      <c r="H589" s="1" t="s">
        <v>4727</v>
      </c>
      <c r="I589" s="1" t="s">
        <v>447</v>
      </c>
      <c r="J589" s="1" t="s">
        <v>10867</v>
      </c>
      <c r="K589" s="1" t="s">
        <v>11046</v>
      </c>
      <c r="L589" s="1"/>
      <c r="M589" s="21">
        <f t="shared" si="9"/>
        <v>0</v>
      </c>
    </row>
    <row r="590" spans="1:13" ht="20.100000000000001" customHeight="1" x14ac:dyDescent="0.15">
      <c r="A590" s="1" t="s">
        <v>11</v>
      </c>
      <c r="B590" s="1" t="s">
        <v>11002</v>
      </c>
      <c r="C590" s="1" t="s">
        <v>11047</v>
      </c>
      <c r="D590" s="1" t="s">
        <v>78</v>
      </c>
      <c r="E590" s="1" t="s">
        <v>51</v>
      </c>
      <c r="F590" s="1" t="s">
        <v>179</v>
      </c>
      <c r="G590" s="1" t="s">
        <v>82</v>
      </c>
      <c r="H590" s="1" t="s">
        <v>4727</v>
      </c>
      <c r="I590" s="1" t="s">
        <v>447</v>
      </c>
      <c r="J590" s="1" t="s">
        <v>10867</v>
      </c>
      <c r="K590" s="1" t="s">
        <v>11048</v>
      </c>
      <c r="L590" s="1"/>
      <c r="M590" s="21">
        <f t="shared" si="9"/>
        <v>0</v>
      </c>
    </row>
    <row r="591" spans="1:13" ht="20.100000000000001" customHeight="1" x14ac:dyDescent="0.15">
      <c r="A591" s="1" t="s">
        <v>11</v>
      </c>
      <c r="B591" s="1" t="s">
        <v>11002</v>
      </c>
      <c r="C591" s="1" t="s">
        <v>11049</v>
      </c>
      <c r="D591" s="1" t="s">
        <v>78</v>
      </c>
      <c r="E591" s="1" t="s">
        <v>51</v>
      </c>
      <c r="F591" s="1" t="s">
        <v>179</v>
      </c>
      <c r="G591" s="1" t="s">
        <v>82</v>
      </c>
      <c r="H591" s="1" t="s">
        <v>4727</v>
      </c>
      <c r="I591" s="1" t="s">
        <v>447</v>
      </c>
      <c r="J591" s="1" t="s">
        <v>10867</v>
      </c>
      <c r="K591" s="1" t="s">
        <v>11050</v>
      </c>
      <c r="L591" s="1"/>
      <c r="M591" s="21">
        <f t="shared" si="9"/>
        <v>0</v>
      </c>
    </row>
    <row r="592" spans="1:13" ht="20.100000000000001" customHeight="1" x14ac:dyDescent="0.15">
      <c r="A592" s="1" t="s">
        <v>11</v>
      </c>
      <c r="B592" s="1" t="s">
        <v>11002</v>
      </c>
      <c r="C592" s="1" t="s">
        <v>11051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53</v>
      </c>
      <c r="I592" s="1" t="s">
        <v>84</v>
      </c>
      <c r="J592" s="1" t="s">
        <v>130</v>
      </c>
      <c r="K592" s="1" t="s">
        <v>11052</v>
      </c>
      <c r="L592" s="1"/>
      <c r="M592" s="21">
        <f t="shared" si="9"/>
        <v>1</v>
      </c>
    </row>
    <row r="593" spans="1:13" ht="20.100000000000001" customHeight="1" x14ac:dyDescent="0.15">
      <c r="A593" s="1" t="s">
        <v>11</v>
      </c>
      <c r="B593" s="1" t="s">
        <v>11002</v>
      </c>
      <c r="C593" s="1" t="s">
        <v>11053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53</v>
      </c>
      <c r="I593" s="1" t="s">
        <v>84</v>
      </c>
      <c r="J593" s="1" t="s">
        <v>130</v>
      </c>
      <c r="K593" s="1" t="s">
        <v>11054</v>
      </c>
      <c r="L593" s="1"/>
      <c r="M593" s="21">
        <f t="shared" si="9"/>
        <v>1</v>
      </c>
    </row>
    <row r="594" spans="1:13" ht="20.100000000000001" customHeight="1" x14ac:dyDescent="0.15">
      <c r="A594" s="1" t="s">
        <v>11</v>
      </c>
      <c r="B594" s="1" t="s">
        <v>11002</v>
      </c>
      <c r="C594" s="1" t="s">
        <v>11055</v>
      </c>
      <c r="D594" s="1" t="s">
        <v>78</v>
      </c>
      <c r="E594" s="1" t="s">
        <v>51</v>
      </c>
      <c r="F594" s="1" t="s">
        <v>179</v>
      </c>
      <c r="G594" s="1" t="s">
        <v>82</v>
      </c>
      <c r="H594" s="1" t="s">
        <v>180</v>
      </c>
      <c r="I594" s="1" t="s">
        <v>84</v>
      </c>
      <c r="J594" s="1" t="s">
        <v>632</v>
      </c>
      <c r="K594" s="1" t="s">
        <v>11056</v>
      </c>
      <c r="L594" s="1"/>
      <c r="M594" s="21">
        <f t="shared" si="9"/>
        <v>0</v>
      </c>
    </row>
    <row r="595" spans="1:13" ht="20.100000000000001" customHeight="1" x14ac:dyDescent="0.15">
      <c r="A595" s="1" t="s">
        <v>11</v>
      </c>
      <c r="B595" s="1" t="s">
        <v>11002</v>
      </c>
      <c r="C595" s="1" t="s">
        <v>11057</v>
      </c>
      <c r="D595" s="1" t="s">
        <v>849</v>
      </c>
      <c r="E595" s="1" t="s">
        <v>51</v>
      </c>
      <c r="F595" s="1" t="s">
        <v>10720</v>
      </c>
      <c r="G595" s="1" t="s">
        <v>82</v>
      </c>
      <c r="H595" s="1" t="s">
        <v>83</v>
      </c>
      <c r="I595" s="1" t="s">
        <v>84</v>
      </c>
      <c r="J595" s="1" t="s">
        <v>9120</v>
      </c>
      <c r="K595" s="1" t="s">
        <v>11058</v>
      </c>
      <c r="L595" s="1"/>
      <c r="M595" s="21">
        <f t="shared" si="9"/>
        <v>0</v>
      </c>
    </row>
    <row r="596" spans="1:13" ht="20.100000000000001" customHeight="1" x14ac:dyDescent="0.15">
      <c r="A596" s="1" t="s">
        <v>11</v>
      </c>
      <c r="B596" s="1" t="s">
        <v>11002</v>
      </c>
      <c r="C596" s="1" t="s">
        <v>11059</v>
      </c>
      <c r="D596" s="1" t="s">
        <v>849</v>
      </c>
      <c r="E596" s="1" t="s">
        <v>51</v>
      </c>
      <c r="F596" s="1" t="s">
        <v>10720</v>
      </c>
      <c r="G596" s="1" t="s">
        <v>82</v>
      </c>
      <c r="H596" s="1" t="s">
        <v>83</v>
      </c>
      <c r="I596" s="1" t="s">
        <v>84</v>
      </c>
      <c r="J596" s="1" t="s">
        <v>9120</v>
      </c>
      <c r="K596" s="1" t="s">
        <v>11060</v>
      </c>
      <c r="L596" s="1"/>
      <c r="M596" s="21">
        <f t="shared" si="9"/>
        <v>0</v>
      </c>
    </row>
    <row r="597" spans="1:13" ht="20.100000000000001" customHeight="1" x14ac:dyDescent="0.15">
      <c r="A597" s="1" t="s">
        <v>11</v>
      </c>
      <c r="B597" s="1" t="s">
        <v>11061</v>
      </c>
      <c r="C597" s="1" t="s">
        <v>11062</v>
      </c>
      <c r="D597" s="1" t="s">
        <v>50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1230</v>
      </c>
      <c r="J597" s="1" t="s">
        <v>122</v>
      </c>
      <c r="K597" s="1" t="s">
        <v>11063</v>
      </c>
      <c r="L597" s="1"/>
      <c r="M597" s="21">
        <f t="shared" si="9"/>
        <v>1</v>
      </c>
    </row>
    <row r="598" spans="1:13" ht="20.100000000000001" customHeight="1" x14ac:dyDescent="0.15">
      <c r="A598" s="1" t="s">
        <v>11</v>
      </c>
      <c r="B598" s="1" t="s">
        <v>11061</v>
      </c>
      <c r="C598" s="1" t="s">
        <v>11064</v>
      </c>
      <c r="D598" s="1" t="s">
        <v>50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1230</v>
      </c>
      <c r="J598" s="1" t="s">
        <v>122</v>
      </c>
      <c r="K598" s="1" t="s">
        <v>11065</v>
      </c>
      <c r="L598" s="1"/>
      <c r="M598" s="21">
        <f t="shared" si="9"/>
        <v>1</v>
      </c>
    </row>
    <row r="599" spans="1:13" ht="20.100000000000001" customHeight="1" x14ac:dyDescent="0.15">
      <c r="A599" s="1" t="s">
        <v>11</v>
      </c>
      <c r="B599" s="1" t="s">
        <v>11061</v>
      </c>
      <c r="C599" s="1" t="s">
        <v>11066</v>
      </c>
      <c r="D599" s="1" t="s">
        <v>78</v>
      </c>
      <c r="E599" s="1" t="s">
        <v>51</v>
      </c>
      <c r="F599" s="1" t="s">
        <v>179</v>
      </c>
      <c r="G599" s="1" t="s">
        <v>82</v>
      </c>
      <c r="H599" s="1" t="s">
        <v>2140</v>
      </c>
      <c r="I599" s="1" t="s">
        <v>447</v>
      </c>
      <c r="J599" s="1" t="s">
        <v>663</v>
      </c>
      <c r="K599" s="1" t="s">
        <v>11067</v>
      </c>
      <c r="L599" s="1"/>
      <c r="M599" s="21">
        <f t="shared" si="9"/>
        <v>0</v>
      </c>
    </row>
    <row r="600" spans="1:13" ht="20.100000000000001" customHeight="1" x14ac:dyDescent="0.15">
      <c r="A600" s="1" t="s">
        <v>11</v>
      </c>
      <c r="B600" s="1" t="s">
        <v>11061</v>
      </c>
      <c r="C600" s="1" t="s">
        <v>11068</v>
      </c>
      <c r="D600" s="1" t="s">
        <v>78</v>
      </c>
      <c r="E600" s="1" t="s">
        <v>51</v>
      </c>
      <c r="F600" s="1" t="s">
        <v>81</v>
      </c>
      <c r="G600" s="1" t="s">
        <v>82</v>
      </c>
      <c r="H600" s="1" t="s">
        <v>2140</v>
      </c>
      <c r="I600" s="1" t="s">
        <v>447</v>
      </c>
      <c r="J600" s="1" t="s">
        <v>663</v>
      </c>
      <c r="K600" s="1" t="s">
        <v>11069</v>
      </c>
      <c r="L600" s="1"/>
      <c r="M600" s="21">
        <f t="shared" si="9"/>
        <v>0</v>
      </c>
    </row>
    <row r="601" spans="1:13" ht="20.100000000000001" customHeight="1" x14ac:dyDescent="0.15">
      <c r="A601" s="1" t="s">
        <v>11</v>
      </c>
      <c r="B601" s="1" t="s">
        <v>11061</v>
      </c>
      <c r="C601" s="1" t="s">
        <v>11070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121</v>
      </c>
      <c r="I601" s="1" t="s">
        <v>84</v>
      </c>
      <c r="J601" s="1" t="s">
        <v>122</v>
      </c>
      <c r="K601" s="1" t="s">
        <v>11071</v>
      </c>
      <c r="L601" s="1"/>
      <c r="M601" s="21">
        <f t="shared" si="9"/>
        <v>1</v>
      </c>
    </row>
    <row r="602" spans="1:13" ht="20.100000000000001" customHeight="1" x14ac:dyDescent="0.15">
      <c r="A602" s="1" t="s">
        <v>11</v>
      </c>
      <c r="B602" s="1" t="s">
        <v>11061</v>
      </c>
      <c r="C602" s="1" t="s">
        <v>11072</v>
      </c>
      <c r="D602" s="1" t="s">
        <v>78</v>
      </c>
      <c r="E602" s="1" t="s">
        <v>51</v>
      </c>
      <c r="F602" s="1" t="s">
        <v>179</v>
      </c>
      <c r="G602" s="1" t="s">
        <v>82</v>
      </c>
      <c r="H602" s="1" t="s">
        <v>2140</v>
      </c>
      <c r="I602" s="1" t="s">
        <v>447</v>
      </c>
      <c r="J602" s="1" t="s">
        <v>663</v>
      </c>
      <c r="K602" s="1" t="s">
        <v>11073</v>
      </c>
      <c r="L602" s="1"/>
      <c r="M602" s="21">
        <f t="shared" si="9"/>
        <v>0</v>
      </c>
    </row>
    <row r="603" spans="1:13" ht="20.100000000000001" customHeight="1" x14ac:dyDescent="0.15">
      <c r="A603" s="1" t="s">
        <v>11</v>
      </c>
      <c r="B603" s="1" t="s">
        <v>11061</v>
      </c>
      <c r="C603" s="1" t="s">
        <v>11074</v>
      </c>
      <c r="D603" s="1" t="s">
        <v>78</v>
      </c>
      <c r="E603" s="1" t="s">
        <v>51</v>
      </c>
      <c r="F603" s="1" t="s">
        <v>51</v>
      </c>
      <c r="G603" s="1" t="s">
        <v>52</v>
      </c>
      <c r="H603" s="1" t="s">
        <v>739</v>
      </c>
      <c r="I603" s="1" t="s">
        <v>1230</v>
      </c>
      <c r="J603" s="1" t="s">
        <v>122</v>
      </c>
      <c r="K603" s="1" t="s">
        <v>11075</v>
      </c>
      <c r="L603" s="1"/>
      <c r="M603" s="21">
        <f t="shared" si="9"/>
        <v>1</v>
      </c>
    </row>
    <row r="604" spans="1:13" ht="20.100000000000001" customHeight="1" x14ac:dyDescent="0.15">
      <c r="A604" s="1" t="s">
        <v>11</v>
      </c>
      <c r="B604" s="1" t="s">
        <v>11061</v>
      </c>
      <c r="C604" s="1" t="s">
        <v>11076</v>
      </c>
      <c r="D604" s="1" t="s">
        <v>78</v>
      </c>
      <c r="E604" s="1" t="s">
        <v>51</v>
      </c>
      <c r="F604" s="1" t="s">
        <v>51</v>
      </c>
      <c r="G604" s="1" t="s">
        <v>52</v>
      </c>
      <c r="H604" s="1" t="s">
        <v>739</v>
      </c>
      <c r="I604" s="1" t="s">
        <v>1230</v>
      </c>
      <c r="J604" s="1" t="s">
        <v>122</v>
      </c>
      <c r="K604" s="1" t="s">
        <v>11077</v>
      </c>
      <c r="L604" s="1"/>
      <c r="M604" s="21">
        <f t="shared" si="9"/>
        <v>1</v>
      </c>
    </row>
    <row r="605" spans="1:13" ht="20.100000000000001" customHeight="1" x14ac:dyDescent="0.15">
      <c r="A605" s="1" t="s">
        <v>11</v>
      </c>
      <c r="B605" s="1" t="s">
        <v>11061</v>
      </c>
      <c r="C605" s="1" t="s">
        <v>11078</v>
      </c>
      <c r="D605" s="1" t="s">
        <v>78</v>
      </c>
      <c r="E605" s="1" t="s">
        <v>51</v>
      </c>
      <c r="F605" s="1" t="s">
        <v>51</v>
      </c>
      <c r="G605" s="1" t="s">
        <v>52</v>
      </c>
      <c r="H605" s="1" t="s">
        <v>739</v>
      </c>
      <c r="I605" s="1" t="s">
        <v>1230</v>
      </c>
      <c r="J605" s="1" t="s">
        <v>122</v>
      </c>
      <c r="K605" s="1" t="s">
        <v>11079</v>
      </c>
      <c r="L605" s="1"/>
      <c r="M605" s="21">
        <f t="shared" si="9"/>
        <v>1</v>
      </c>
    </row>
    <row r="606" spans="1:13" ht="20.100000000000001" customHeight="1" x14ac:dyDescent="0.15">
      <c r="A606" s="1" t="s">
        <v>11</v>
      </c>
      <c r="B606" s="1" t="s">
        <v>11061</v>
      </c>
      <c r="C606" s="1" t="s">
        <v>11080</v>
      </c>
      <c r="D606" s="1" t="s">
        <v>78</v>
      </c>
      <c r="E606" s="1" t="s">
        <v>51</v>
      </c>
      <c r="F606" s="1" t="s">
        <v>51</v>
      </c>
      <c r="G606" s="1" t="s">
        <v>52</v>
      </c>
      <c r="H606" s="1" t="s">
        <v>739</v>
      </c>
      <c r="I606" s="1" t="s">
        <v>1230</v>
      </c>
      <c r="J606" s="1" t="s">
        <v>122</v>
      </c>
      <c r="K606" s="1" t="s">
        <v>11081</v>
      </c>
      <c r="L606" s="1"/>
      <c r="M606" s="21">
        <f t="shared" si="9"/>
        <v>1</v>
      </c>
    </row>
    <row r="607" spans="1:13" ht="20.100000000000001" customHeight="1" x14ac:dyDescent="0.15">
      <c r="A607" s="1" t="s">
        <v>11</v>
      </c>
      <c r="B607" s="1" t="s">
        <v>11061</v>
      </c>
      <c r="C607" s="1" t="s">
        <v>11082</v>
      </c>
      <c r="D607" s="1" t="s">
        <v>78</v>
      </c>
      <c r="E607" s="1" t="s">
        <v>51</v>
      </c>
      <c r="F607" s="1" t="s">
        <v>51</v>
      </c>
      <c r="G607" s="1" t="s">
        <v>52</v>
      </c>
      <c r="H607" s="1" t="s">
        <v>739</v>
      </c>
      <c r="I607" s="1" t="s">
        <v>1230</v>
      </c>
      <c r="J607" s="1" t="s">
        <v>122</v>
      </c>
      <c r="K607" s="1" t="s">
        <v>11083</v>
      </c>
      <c r="L607" s="1"/>
      <c r="M607" s="21">
        <f t="shared" si="9"/>
        <v>1</v>
      </c>
    </row>
    <row r="608" spans="1:13" ht="20.100000000000001" customHeight="1" x14ac:dyDescent="0.15">
      <c r="A608" s="1" t="s">
        <v>11</v>
      </c>
      <c r="B608" s="1" t="s">
        <v>11061</v>
      </c>
      <c r="C608" s="1" t="s">
        <v>11084</v>
      </c>
      <c r="D608" s="1" t="s">
        <v>78</v>
      </c>
      <c r="E608" s="1" t="s">
        <v>51</v>
      </c>
      <c r="F608" s="1" t="s">
        <v>179</v>
      </c>
      <c r="G608" s="1" t="s">
        <v>82</v>
      </c>
      <c r="H608" s="1" t="s">
        <v>83</v>
      </c>
      <c r="I608" s="1" t="s">
        <v>84</v>
      </c>
      <c r="J608" s="1" t="s">
        <v>9120</v>
      </c>
      <c r="K608" s="1" t="s">
        <v>11085</v>
      </c>
      <c r="L608" s="1"/>
      <c r="M608" s="21">
        <f t="shared" si="9"/>
        <v>0</v>
      </c>
    </row>
    <row r="609" spans="1:13" ht="20.100000000000001" customHeight="1" x14ac:dyDescent="0.15">
      <c r="A609" s="1" t="s">
        <v>11</v>
      </c>
      <c r="B609" s="1" t="s">
        <v>11086</v>
      </c>
      <c r="C609" s="1" t="s">
        <v>11087</v>
      </c>
      <c r="D609" s="1" t="s">
        <v>50</v>
      </c>
      <c r="E609" s="1" t="s">
        <v>51</v>
      </c>
      <c r="F609" s="1" t="s">
        <v>10720</v>
      </c>
      <c r="G609" s="1" t="s">
        <v>82</v>
      </c>
      <c r="H609" s="1" t="s">
        <v>2140</v>
      </c>
      <c r="I609" s="1" t="s">
        <v>447</v>
      </c>
      <c r="J609" s="1" t="s">
        <v>663</v>
      </c>
      <c r="K609" s="1" t="s">
        <v>11088</v>
      </c>
      <c r="L609" s="1"/>
      <c r="M609" s="21">
        <f t="shared" si="9"/>
        <v>0</v>
      </c>
    </row>
    <row r="610" spans="1:13" ht="20.100000000000001" customHeight="1" x14ac:dyDescent="0.15">
      <c r="A610" s="1" t="s">
        <v>11</v>
      </c>
      <c r="B610" s="1" t="s">
        <v>11086</v>
      </c>
      <c r="C610" s="1" t="s">
        <v>11089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84</v>
      </c>
      <c r="J610" s="1" t="s">
        <v>130</v>
      </c>
      <c r="K610" s="1" t="s">
        <v>11090</v>
      </c>
      <c r="L610" s="1"/>
      <c r="M610" s="21">
        <f t="shared" si="9"/>
        <v>1</v>
      </c>
    </row>
    <row r="611" spans="1:13" ht="20.100000000000001" customHeight="1" x14ac:dyDescent="0.15">
      <c r="A611" s="1" t="s">
        <v>11</v>
      </c>
      <c r="B611" s="1" t="s">
        <v>11086</v>
      </c>
      <c r="C611" s="1" t="s">
        <v>11091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84</v>
      </c>
      <c r="J611" s="1" t="s">
        <v>130</v>
      </c>
      <c r="K611" s="1" t="s">
        <v>11092</v>
      </c>
      <c r="L611" s="1"/>
      <c r="M611" s="21">
        <f t="shared" si="9"/>
        <v>1</v>
      </c>
    </row>
    <row r="612" spans="1:13" ht="20.100000000000001" customHeight="1" x14ac:dyDescent="0.15">
      <c r="A612" s="1" t="s">
        <v>11</v>
      </c>
      <c r="B612" s="1" t="s">
        <v>11086</v>
      </c>
      <c r="C612" s="1" t="s">
        <v>11093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84</v>
      </c>
      <c r="J612" s="1" t="s">
        <v>130</v>
      </c>
      <c r="K612" s="1" t="s">
        <v>11094</v>
      </c>
      <c r="L612" s="1"/>
      <c r="M612" s="21">
        <f t="shared" si="9"/>
        <v>1</v>
      </c>
    </row>
    <row r="613" spans="1:13" ht="20.100000000000001" customHeight="1" x14ac:dyDescent="0.15">
      <c r="A613" s="1" t="s">
        <v>11</v>
      </c>
      <c r="B613" s="1" t="s">
        <v>11086</v>
      </c>
      <c r="C613" s="1" t="s">
        <v>11095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84</v>
      </c>
      <c r="J613" s="1" t="s">
        <v>130</v>
      </c>
      <c r="K613" s="1" t="s">
        <v>11096</v>
      </c>
      <c r="L613" s="1"/>
      <c r="M613" s="21">
        <f t="shared" si="9"/>
        <v>1</v>
      </c>
    </row>
    <row r="614" spans="1:13" ht="20.100000000000001" customHeight="1" x14ac:dyDescent="0.15">
      <c r="A614" s="1" t="s">
        <v>11</v>
      </c>
      <c r="B614" s="1" t="s">
        <v>11086</v>
      </c>
      <c r="C614" s="1" t="s">
        <v>11097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84</v>
      </c>
      <c r="J614" s="1" t="s">
        <v>130</v>
      </c>
      <c r="K614" s="1" t="s">
        <v>11098</v>
      </c>
      <c r="L614" s="1"/>
      <c r="M614" s="21">
        <f t="shared" si="9"/>
        <v>1</v>
      </c>
    </row>
    <row r="615" spans="1:13" ht="20.100000000000001" customHeight="1" x14ac:dyDescent="0.15">
      <c r="A615" s="1" t="s">
        <v>11</v>
      </c>
      <c r="B615" s="1" t="s">
        <v>11086</v>
      </c>
      <c r="C615" s="1" t="s">
        <v>11099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84</v>
      </c>
      <c r="J615" s="1" t="s">
        <v>130</v>
      </c>
      <c r="K615" s="1" t="s">
        <v>11100</v>
      </c>
      <c r="L615" s="1"/>
      <c r="M615" s="21">
        <f t="shared" si="9"/>
        <v>1</v>
      </c>
    </row>
    <row r="616" spans="1:13" ht="20.100000000000001" customHeight="1" x14ac:dyDescent="0.15">
      <c r="A616" s="1" t="s">
        <v>11</v>
      </c>
      <c r="B616" s="1" t="s">
        <v>11086</v>
      </c>
      <c r="C616" s="1" t="s">
        <v>11101</v>
      </c>
      <c r="D616" s="1" t="s">
        <v>50</v>
      </c>
      <c r="E616" s="1" t="s">
        <v>51</v>
      </c>
      <c r="F616" s="1" t="s">
        <v>51</v>
      </c>
      <c r="G616" s="1" t="s">
        <v>52</v>
      </c>
      <c r="H616" s="1" t="s">
        <v>53</v>
      </c>
      <c r="I616" s="1" t="s">
        <v>84</v>
      </c>
      <c r="J616" s="1" t="s">
        <v>130</v>
      </c>
      <c r="K616" s="1" t="s">
        <v>11102</v>
      </c>
      <c r="L616" s="1"/>
      <c r="M616" s="21">
        <f t="shared" si="9"/>
        <v>1</v>
      </c>
    </row>
    <row r="617" spans="1:13" ht="20.100000000000001" customHeight="1" x14ac:dyDescent="0.15">
      <c r="A617" s="1" t="s">
        <v>11</v>
      </c>
      <c r="B617" s="1" t="s">
        <v>11086</v>
      </c>
      <c r="C617" s="1" t="s">
        <v>11103</v>
      </c>
      <c r="D617" s="1" t="s">
        <v>50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84</v>
      </c>
      <c r="J617" s="1" t="s">
        <v>130</v>
      </c>
      <c r="K617" s="1" t="s">
        <v>11104</v>
      </c>
      <c r="L617" s="1"/>
      <c r="M617" s="21">
        <f t="shared" si="9"/>
        <v>1</v>
      </c>
    </row>
    <row r="618" spans="1:13" ht="20.100000000000001" customHeight="1" x14ac:dyDescent="0.15">
      <c r="A618" s="1" t="s">
        <v>11</v>
      </c>
      <c r="B618" s="1" t="s">
        <v>11086</v>
      </c>
      <c r="C618" s="1" t="s">
        <v>11105</v>
      </c>
      <c r="D618" s="1" t="s">
        <v>50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84</v>
      </c>
      <c r="J618" s="1" t="s">
        <v>130</v>
      </c>
      <c r="K618" s="1" t="s">
        <v>11106</v>
      </c>
      <c r="L618" s="1"/>
      <c r="M618" s="21">
        <f t="shared" si="9"/>
        <v>1</v>
      </c>
    </row>
    <row r="619" spans="1:13" ht="20.100000000000001" customHeight="1" x14ac:dyDescent="0.15">
      <c r="A619" s="1" t="s">
        <v>11</v>
      </c>
      <c r="B619" s="1" t="s">
        <v>11086</v>
      </c>
      <c r="C619" s="1" t="s">
        <v>11107</v>
      </c>
      <c r="D619" s="1" t="s">
        <v>50</v>
      </c>
      <c r="E619" s="1" t="s">
        <v>51</v>
      </c>
      <c r="F619" s="1" t="s">
        <v>51</v>
      </c>
      <c r="G619" s="1" t="s">
        <v>52</v>
      </c>
      <c r="H619" s="1" t="s">
        <v>53</v>
      </c>
      <c r="I619" s="1" t="s">
        <v>84</v>
      </c>
      <c r="J619" s="1" t="s">
        <v>130</v>
      </c>
      <c r="K619" s="1" t="s">
        <v>11108</v>
      </c>
      <c r="L619" s="1"/>
      <c r="M619" s="21">
        <f t="shared" si="9"/>
        <v>1</v>
      </c>
    </row>
    <row r="620" spans="1:13" ht="20.100000000000001" customHeight="1" x14ac:dyDescent="0.15">
      <c r="A620" s="1" t="s">
        <v>11</v>
      </c>
      <c r="B620" s="1" t="s">
        <v>11086</v>
      </c>
      <c r="C620" s="1" t="s">
        <v>11109</v>
      </c>
      <c r="D620" s="1" t="s">
        <v>50</v>
      </c>
      <c r="E620" s="1" t="s">
        <v>51</v>
      </c>
      <c r="F620" s="1" t="s">
        <v>51</v>
      </c>
      <c r="G620" s="1" t="s">
        <v>52</v>
      </c>
      <c r="H620" s="1" t="s">
        <v>53</v>
      </c>
      <c r="I620" s="1" t="s">
        <v>84</v>
      </c>
      <c r="J620" s="1" t="s">
        <v>130</v>
      </c>
      <c r="K620" s="1" t="s">
        <v>11110</v>
      </c>
      <c r="L620" s="1"/>
      <c r="M620" s="21">
        <f t="shared" si="9"/>
        <v>1</v>
      </c>
    </row>
    <row r="621" spans="1:13" ht="20.100000000000001" customHeight="1" x14ac:dyDescent="0.15">
      <c r="A621" s="1" t="s">
        <v>11</v>
      </c>
      <c r="B621" s="1" t="s">
        <v>11086</v>
      </c>
      <c r="C621" s="1" t="s">
        <v>11111</v>
      </c>
      <c r="D621" s="1" t="s">
        <v>50</v>
      </c>
      <c r="E621" s="1" t="s">
        <v>51</v>
      </c>
      <c r="F621" s="1" t="s">
        <v>51</v>
      </c>
      <c r="G621" s="1" t="s">
        <v>52</v>
      </c>
      <c r="H621" s="1" t="s">
        <v>53</v>
      </c>
      <c r="I621" s="1" t="s">
        <v>84</v>
      </c>
      <c r="J621" s="1" t="s">
        <v>130</v>
      </c>
      <c r="K621" s="1" t="s">
        <v>11112</v>
      </c>
      <c r="L621" s="1"/>
      <c r="M621" s="21">
        <f t="shared" si="9"/>
        <v>1</v>
      </c>
    </row>
    <row r="622" spans="1:13" ht="20.100000000000001" customHeight="1" x14ac:dyDescent="0.15">
      <c r="A622" s="1" t="s">
        <v>11</v>
      </c>
      <c r="B622" s="1" t="s">
        <v>11086</v>
      </c>
      <c r="C622" s="1" t="s">
        <v>11113</v>
      </c>
      <c r="D622" s="1" t="s">
        <v>50</v>
      </c>
      <c r="E622" s="1" t="s">
        <v>51</v>
      </c>
      <c r="F622" s="1" t="s">
        <v>51</v>
      </c>
      <c r="G622" s="1" t="s">
        <v>52</v>
      </c>
      <c r="H622" s="1" t="s">
        <v>53</v>
      </c>
      <c r="I622" s="1" t="s">
        <v>84</v>
      </c>
      <c r="J622" s="1" t="s">
        <v>130</v>
      </c>
      <c r="K622" s="1" t="s">
        <v>11114</v>
      </c>
      <c r="L622" s="1"/>
      <c r="M622" s="21">
        <f t="shared" si="9"/>
        <v>1</v>
      </c>
    </row>
    <row r="623" spans="1:13" ht="20.100000000000001" customHeight="1" x14ac:dyDescent="0.15">
      <c r="A623" s="1" t="s">
        <v>11</v>
      </c>
      <c r="B623" s="1" t="s">
        <v>11086</v>
      </c>
      <c r="C623" s="1" t="s">
        <v>11115</v>
      </c>
      <c r="D623" s="1" t="s">
        <v>50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84</v>
      </c>
      <c r="J623" s="1" t="s">
        <v>130</v>
      </c>
      <c r="K623" s="1" t="s">
        <v>11116</v>
      </c>
      <c r="L623" s="1"/>
      <c r="M623" s="21">
        <f t="shared" si="9"/>
        <v>1</v>
      </c>
    </row>
    <row r="624" spans="1:13" ht="20.100000000000001" customHeight="1" x14ac:dyDescent="0.15">
      <c r="A624" s="1" t="s">
        <v>11</v>
      </c>
      <c r="B624" s="1" t="s">
        <v>11086</v>
      </c>
      <c r="C624" s="1" t="s">
        <v>11117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84</v>
      </c>
      <c r="J624" s="1" t="s">
        <v>130</v>
      </c>
      <c r="K624" s="1" t="s">
        <v>11118</v>
      </c>
      <c r="L624" s="1"/>
      <c r="M624" s="21">
        <f t="shared" si="9"/>
        <v>1</v>
      </c>
    </row>
    <row r="625" spans="1:13" ht="20.100000000000001" customHeight="1" x14ac:dyDescent="0.15">
      <c r="A625" s="1" t="s">
        <v>11</v>
      </c>
      <c r="B625" s="1" t="s">
        <v>11086</v>
      </c>
      <c r="C625" s="1" t="s">
        <v>11119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84</v>
      </c>
      <c r="J625" s="1" t="s">
        <v>130</v>
      </c>
      <c r="K625" s="1" t="s">
        <v>11120</v>
      </c>
      <c r="L625" s="1"/>
      <c r="M625" s="21">
        <f t="shared" si="9"/>
        <v>1</v>
      </c>
    </row>
    <row r="626" spans="1:13" ht="20.100000000000001" customHeight="1" x14ac:dyDescent="0.15">
      <c r="A626" s="1" t="s">
        <v>11</v>
      </c>
      <c r="B626" s="1" t="s">
        <v>11086</v>
      </c>
      <c r="C626" s="1" t="s">
        <v>11121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53</v>
      </c>
      <c r="I626" s="1" t="s">
        <v>84</v>
      </c>
      <c r="J626" s="1" t="s">
        <v>130</v>
      </c>
      <c r="K626" s="1" t="s">
        <v>11122</v>
      </c>
      <c r="L626" s="1"/>
      <c r="M626" s="21">
        <f t="shared" si="9"/>
        <v>1</v>
      </c>
    </row>
    <row r="627" spans="1:13" ht="20.100000000000001" customHeight="1" x14ac:dyDescent="0.15">
      <c r="A627" s="1" t="s">
        <v>11</v>
      </c>
      <c r="B627" s="1" t="s">
        <v>11086</v>
      </c>
      <c r="C627" s="1" t="s">
        <v>11123</v>
      </c>
      <c r="D627" s="1" t="s">
        <v>78</v>
      </c>
      <c r="E627" s="1" t="s">
        <v>51</v>
      </c>
      <c r="F627" s="1" t="s">
        <v>179</v>
      </c>
      <c r="G627" s="1" t="s">
        <v>82</v>
      </c>
      <c r="H627" s="1" t="s">
        <v>2140</v>
      </c>
      <c r="I627" s="1" t="s">
        <v>447</v>
      </c>
      <c r="J627" s="1" t="s">
        <v>663</v>
      </c>
      <c r="K627" s="1" t="s">
        <v>11124</v>
      </c>
      <c r="L627" s="1"/>
      <c r="M627" s="21">
        <f t="shared" si="9"/>
        <v>0</v>
      </c>
    </row>
    <row r="628" spans="1:13" ht="20.100000000000001" customHeight="1" x14ac:dyDescent="0.15">
      <c r="A628" s="1" t="s">
        <v>11</v>
      </c>
      <c r="B628" s="1" t="s">
        <v>11086</v>
      </c>
      <c r="C628" s="1" t="s">
        <v>11125</v>
      </c>
      <c r="D628" s="1" t="s">
        <v>78</v>
      </c>
      <c r="E628" s="1" t="s">
        <v>51</v>
      </c>
      <c r="F628" s="1" t="s">
        <v>179</v>
      </c>
      <c r="G628" s="1" t="s">
        <v>82</v>
      </c>
      <c r="H628" s="1" t="s">
        <v>2140</v>
      </c>
      <c r="I628" s="1" t="s">
        <v>447</v>
      </c>
      <c r="J628" s="1" t="s">
        <v>663</v>
      </c>
      <c r="K628" s="1" t="s">
        <v>11126</v>
      </c>
      <c r="L628" s="1"/>
      <c r="M628" s="21">
        <f t="shared" si="9"/>
        <v>0</v>
      </c>
    </row>
    <row r="629" spans="1:13" ht="20.100000000000001" customHeight="1" x14ac:dyDescent="0.15">
      <c r="A629" s="1" t="s">
        <v>11</v>
      </c>
      <c r="B629" s="1" t="s">
        <v>11086</v>
      </c>
      <c r="C629" s="1" t="s">
        <v>11127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84</v>
      </c>
      <c r="J629" s="1" t="s">
        <v>130</v>
      </c>
      <c r="K629" s="1" t="s">
        <v>11128</v>
      </c>
      <c r="L629" s="1"/>
      <c r="M629" s="21">
        <f t="shared" si="9"/>
        <v>1</v>
      </c>
    </row>
    <row r="630" spans="1:13" ht="20.100000000000001" customHeight="1" x14ac:dyDescent="0.15">
      <c r="A630" s="1" t="s">
        <v>11</v>
      </c>
      <c r="B630" s="1" t="s">
        <v>11086</v>
      </c>
      <c r="C630" s="1" t="s">
        <v>11129</v>
      </c>
      <c r="D630" s="1" t="s">
        <v>78</v>
      </c>
      <c r="E630" s="1" t="s">
        <v>51</v>
      </c>
      <c r="F630" s="1" t="s">
        <v>51</v>
      </c>
      <c r="G630" s="1" t="s">
        <v>52</v>
      </c>
      <c r="H630" s="1" t="s">
        <v>53</v>
      </c>
      <c r="I630" s="1" t="s">
        <v>84</v>
      </c>
      <c r="J630" s="1" t="s">
        <v>130</v>
      </c>
      <c r="K630" s="1" t="s">
        <v>11130</v>
      </c>
      <c r="L630" s="1"/>
      <c r="M630" s="21">
        <f t="shared" si="9"/>
        <v>1</v>
      </c>
    </row>
    <row r="631" spans="1:13" ht="20.100000000000001" customHeight="1" x14ac:dyDescent="0.15">
      <c r="A631" s="1" t="s">
        <v>11</v>
      </c>
      <c r="B631" s="1" t="s">
        <v>11086</v>
      </c>
      <c r="C631" s="1" t="s">
        <v>11131</v>
      </c>
      <c r="D631" s="1" t="s">
        <v>78</v>
      </c>
      <c r="E631" s="1" t="s">
        <v>51</v>
      </c>
      <c r="F631" s="1" t="s">
        <v>51</v>
      </c>
      <c r="G631" s="1" t="s">
        <v>52</v>
      </c>
      <c r="H631" s="1" t="s">
        <v>53</v>
      </c>
      <c r="I631" s="1" t="s">
        <v>84</v>
      </c>
      <c r="J631" s="1" t="s">
        <v>130</v>
      </c>
      <c r="K631" s="1" t="s">
        <v>11132</v>
      </c>
      <c r="L631" s="1"/>
      <c r="M631" s="21">
        <f t="shared" si="9"/>
        <v>1</v>
      </c>
    </row>
    <row r="632" spans="1:13" ht="20.100000000000001" customHeight="1" x14ac:dyDescent="0.15">
      <c r="A632" s="1" t="s">
        <v>11</v>
      </c>
      <c r="B632" s="1" t="s">
        <v>11086</v>
      </c>
      <c r="C632" s="1" t="s">
        <v>11133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53</v>
      </c>
      <c r="I632" s="1" t="s">
        <v>84</v>
      </c>
      <c r="J632" s="1" t="s">
        <v>130</v>
      </c>
      <c r="K632" s="1" t="s">
        <v>11134</v>
      </c>
      <c r="L632" s="1"/>
      <c r="M632" s="21">
        <f t="shared" si="9"/>
        <v>1</v>
      </c>
    </row>
    <row r="633" spans="1:13" ht="20.100000000000001" customHeight="1" x14ac:dyDescent="0.15">
      <c r="A633" s="1" t="s">
        <v>11</v>
      </c>
      <c r="B633" s="1" t="s">
        <v>11086</v>
      </c>
      <c r="C633" s="1" t="s">
        <v>11135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84</v>
      </c>
      <c r="J633" s="1" t="s">
        <v>130</v>
      </c>
      <c r="K633" s="1" t="s">
        <v>11136</v>
      </c>
      <c r="L633" s="1"/>
      <c r="M633" s="21">
        <f t="shared" si="9"/>
        <v>1</v>
      </c>
    </row>
    <row r="634" spans="1:13" ht="20.100000000000001" customHeight="1" x14ac:dyDescent="0.15">
      <c r="A634" s="1" t="s">
        <v>11</v>
      </c>
      <c r="B634" s="1" t="s">
        <v>11086</v>
      </c>
      <c r="C634" s="1" t="s">
        <v>11137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4727</v>
      </c>
      <c r="I634" s="1" t="s">
        <v>447</v>
      </c>
      <c r="J634" s="1" t="s">
        <v>10867</v>
      </c>
      <c r="K634" s="1" t="s">
        <v>11138</v>
      </c>
      <c r="L634" s="1"/>
      <c r="M634" s="21">
        <f t="shared" si="9"/>
        <v>0</v>
      </c>
    </row>
    <row r="635" spans="1:13" ht="20.100000000000001" customHeight="1" x14ac:dyDescent="0.15">
      <c r="A635" s="1" t="s">
        <v>11</v>
      </c>
      <c r="B635" s="1" t="s">
        <v>11086</v>
      </c>
      <c r="C635" s="1" t="s">
        <v>11139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53</v>
      </c>
      <c r="I635" s="1" t="s">
        <v>84</v>
      </c>
      <c r="J635" s="1" t="s">
        <v>130</v>
      </c>
      <c r="K635" s="1" t="s">
        <v>11140</v>
      </c>
      <c r="L635" s="1"/>
      <c r="M635" s="21">
        <f t="shared" si="9"/>
        <v>1</v>
      </c>
    </row>
    <row r="636" spans="1:13" ht="20.100000000000001" customHeight="1" x14ac:dyDescent="0.15">
      <c r="A636" s="1" t="s">
        <v>11</v>
      </c>
      <c r="B636" s="1" t="s">
        <v>11086</v>
      </c>
      <c r="C636" s="1" t="s">
        <v>11141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53</v>
      </c>
      <c r="I636" s="1" t="s">
        <v>84</v>
      </c>
      <c r="J636" s="1" t="s">
        <v>130</v>
      </c>
      <c r="K636" s="1" t="s">
        <v>11142</v>
      </c>
      <c r="L636" s="1"/>
      <c r="M636" s="21">
        <f t="shared" si="9"/>
        <v>1</v>
      </c>
    </row>
    <row r="637" spans="1:13" ht="20.100000000000001" customHeight="1" x14ac:dyDescent="0.15">
      <c r="A637" s="1" t="s">
        <v>11</v>
      </c>
      <c r="B637" s="1" t="s">
        <v>11086</v>
      </c>
      <c r="C637" s="1" t="s">
        <v>11143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53</v>
      </c>
      <c r="I637" s="1" t="s">
        <v>84</v>
      </c>
      <c r="J637" s="1" t="s">
        <v>130</v>
      </c>
      <c r="K637" s="1" t="s">
        <v>11144</v>
      </c>
      <c r="L637" s="1"/>
      <c r="M637" s="21">
        <f t="shared" si="9"/>
        <v>1</v>
      </c>
    </row>
    <row r="638" spans="1:13" ht="20.100000000000001" customHeight="1" x14ac:dyDescent="0.15">
      <c r="A638" s="1" t="s">
        <v>11</v>
      </c>
      <c r="B638" s="1" t="s">
        <v>11086</v>
      </c>
      <c r="C638" s="1" t="s">
        <v>11145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84</v>
      </c>
      <c r="J638" s="1" t="s">
        <v>130</v>
      </c>
      <c r="K638" s="1" t="s">
        <v>11146</v>
      </c>
      <c r="L638" s="1"/>
      <c r="M638" s="21">
        <f t="shared" si="9"/>
        <v>1</v>
      </c>
    </row>
    <row r="639" spans="1:13" ht="20.100000000000001" customHeight="1" x14ac:dyDescent="0.15">
      <c r="A639" s="1" t="s">
        <v>11</v>
      </c>
      <c r="B639" s="1" t="s">
        <v>11147</v>
      </c>
      <c r="C639" s="1" t="s">
        <v>11148</v>
      </c>
      <c r="D639" s="1" t="s">
        <v>50</v>
      </c>
      <c r="E639" s="1" t="s">
        <v>51</v>
      </c>
      <c r="F639" s="1" t="s">
        <v>51</v>
      </c>
      <c r="G639" s="1" t="s">
        <v>82</v>
      </c>
      <c r="H639" s="1" t="s">
        <v>729</v>
      </c>
      <c r="I639" s="1" t="s">
        <v>1230</v>
      </c>
      <c r="J639" s="1" t="s">
        <v>2362</v>
      </c>
      <c r="K639" s="1" t="s">
        <v>11149</v>
      </c>
      <c r="L639" s="1"/>
      <c r="M639" s="21">
        <f t="shared" si="9"/>
        <v>1</v>
      </c>
    </row>
    <row r="640" spans="1:13" ht="20.100000000000001" customHeight="1" x14ac:dyDescent="0.15">
      <c r="A640" s="1" t="s">
        <v>11</v>
      </c>
      <c r="B640" s="1" t="s">
        <v>11147</v>
      </c>
      <c r="C640" s="1" t="s">
        <v>11150</v>
      </c>
      <c r="D640" s="1" t="s">
        <v>50</v>
      </c>
      <c r="E640" s="1" t="s">
        <v>51</v>
      </c>
      <c r="F640" s="1" t="s">
        <v>51</v>
      </c>
      <c r="G640" s="1" t="s">
        <v>82</v>
      </c>
      <c r="H640" s="1" t="s">
        <v>729</v>
      </c>
      <c r="I640" s="1" t="s">
        <v>1230</v>
      </c>
      <c r="J640" s="1" t="s">
        <v>2362</v>
      </c>
      <c r="K640" s="1" t="s">
        <v>11151</v>
      </c>
      <c r="L640" s="1"/>
      <c r="M640" s="21">
        <f t="shared" si="9"/>
        <v>1</v>
      </c>
    </row>
    <row r="641" spans="1:13" ht="20.100000000000001" customHeight="1" x14ac:dyDescent="0.15">
      <c r="A641" s="1" t="s">
        <v>11</v>
      </c>
      <c r="B641" s="1" t="s">
        <v>11147</v>
      </c>
      <c r="C641" s="1" t="s">
        <v>11152</v>
      </c>
      <c r="D641" s="1" t="s">
        <v>50</v>
      </c>
      <c r="E641" s="1" t="s">
        <v>51</v>
      </c>
      <c r="F641" s="1" t="s">
        <v>51</v>
      </c>
      <c r="G641" s="1" t="s">
        <v>82</v>
      </c>
      <c r="H641" s="1" t="s">
        <v>729</v>
      </c>
      <c r="I641" s="1" t="s">
        <v>1230</v>
      </c>
      <c r="J641" s="1" t="s">
        <v>2362</v>
      </c>
      <c r="K641" s="1" t="s">
        <v>11153</v>
      </c>
      <c r="L641" s="1"/>
      <c r="M641" s="21">
        <f t="shared" si="9"/>
        <v>1</v>
      </c>
    </row>
    <row r="642" spans="1:13" ht="20.100000000000001" customHeight="1" x14ac:dyDescent="0.15">
      <c r="A642" s="1" t="s">
        <v>11</v>
      </c>
      <c r="B642" s="1" t="s">
        <v>11147</v>
      </c>
      <c r="C642" s="1" t="s">
        <v>11154</v>
      </c>
      <c r="D642" s="1" t="s">
        <v>50</v>
      </c>
      <c r="E642" s="1" t="s">
        <v>51</v>
      </c>
      <c r="F642" s="1" t="s">
        <v>51</v>
      </c>
      <c r="G642" s="1" t="s">
        <v>82</v>
      </c>
      <c r="H642" s="1" t="s">
        <v>729</v>
      </c>
      <c r="I642" s="1" t="s">
        <v>1230</v>
      </c>
      <c r="J642" s="1" t="s">
        <v>2362</v>
      </c>
      <c r="K642" s="1" t="s">
        <v>11155</v>
      </c>
      <c r="L642" s="1"/>
      <c r="M642" s="21">
        <f t="shared" si="9"/>
        <v>1</v>
      </c>
    </row>
    <row r="643" spans="1:13" ht="20.100000000000001" customHeight="1" x14ac:dyDescent="0.15">
      <c r="A643" s="1" t="s">
        <v>11</v>
      </c>
      <c r="B643" s="1" t="s">
        <v>11147</v>
      </c>
      <c r="C643" s="1" t="s">
        <v>11156</v>
      </c>
      <c r="D643" s="1" t="s">
        <v>50</v>
      </c>
      <c r="E643" s="1" t="s">
        <v>51</v>
      </c>
      <c r="F643" s="1" t="s">
        <v>51</v>
      </c>
      <c r="G643" s="1" t="s">
        <v>82</v>
      </c>
      <c r="H643" s="1" t="s">
        <v>729</v>
      </c>
      <c r="I643" s="1" t="s">
        <v>1230</v>
      </c>
      <c r="J643" s="1" t="s">
        <v>2362</v>
      </c>
      <c r="K643" s="1" t="s">
        <v>11157</v>
      </c>
      <c r="L643" s="1"/>
      <c r="M643" s="21">
        <f t="shared" si="9"/>
        <v>1</v>
      </c>
    </row>
    <row r="644" spans="1:13" ht="20.100000000000001" customHeight="1" x14ac:dyDescent="0.15">
      <c r="A644" s="1" t="s">
        <v>11</v>
      </c>
      <c r="B644" s="1" t="s">
        <v>11147</v>
      </c>
      <c r="C644" s="1" t="s">
        <v>11158</v>
      </c>
      <c r="D644" s="1" t="s">
        <v>849</v>
      </c>
      <c r="E644" s="1" t="s">
        <v>51</v>
      </c>
      <c r="F644" s="1" t="s">
        <v>10720</v>
      </c>
      <c r="G644" s="1" t="s">
        <v>82</v>
      </c>
      <c r="H644" s="1" t="s">
        <v>83</v>
      </c>
      <c r="I644" s="1" t="s">
        <v>84</v>
      </c>
      <c r="J644" s="1" t="s">
        <v>9120</v>
      </c>
      <c r="K644" s="1" t="s">
        <v>11159</v>
      </c>
      <c r="L644" s="1"/>
      <c r="M644" s="21">
        <f t="shared" si="9"/>
        <v>0</v>
      </c>
    </row>
    <row r="645" spans="1:13" ht="20.100000000000001" customHeight="1" x14ac:dyDescent="0.15">
      <c r="A645" s="1" t="s">
        <v>11</v>
      </c>
      <c r="B645" s="1" t="s">
        <v>11147</v>
      </c>
      <c r="C645" s="1" t="s">
        <v>11160</v>
      </c>
      <c r="D645" s="1" t="s">
        <v>849</v>
      </c>
      <c r="E645" s="1" t="s">
        <v>51</v>
      </c>
      <c r="F645" s="1" t="s">
        <v>10720</v>
      </c>
      <c r="G645" s="1" t="s">
        <v>82</v>
      </c>
      <c r="H645" s="1" t="s">
        <v>83</v>
      </c>
      <c r="I645" s="1" t="s">
        <v>84</v>
      </c>
      <c r="J645" s="1" t="s">
        <v>9120</v>
      </c>
      <c r="K645" s="1" t="s">
        <v>11161</v>
      </c>
      <c r="L645" s="1"/>
      <c r="M645" s="21">
        <f t="shared" si="9"/>
        <v>0</v>
      </c>
    </row>
    <row r="646" spans="1:13" ht="20.100000000000001" customHeight="1" x14ac:dyDescent="0.15">
      <c r="A646" s="1" t="s">
        <v>11</v>
      </c>
      <c r="B646" s="1" t="s">
        <v>11147</v>
      </c>
      <c r="C646" s="1" t="s">
        <v>11162</v>
      </c>
      <c r="D646" s="1" t="s">
        <v>849</v>
      </c>
      <c r="E646" s="1" t="s">
        <v>51</v>
      </c>
      <c r="F646" s="1" t="s">
        <v>10720</v>
      </c>
      <c r="G646" s="1" t="s">
        <v>52</v>
      </c>
      <c r="H646" s="1" t="s">
        <v>121</v>
      </c>
      <c r="I646" s="1" t="s">
        <v>84</v>
      </c>
      <c r="J646" s="1" t="s">
        <v>122</v>
      </c>
      <c r="K646" s="1" t="s">
        <v>11163</v>
      </c>
      <c r="L646" s="1"/>
      <c r="M646" s="21">
        <f t="shared" si="9"/>
        <v>0</v>
      </c>
    </row>
    <row r="647" spans="1:13" ht="20.100000000000001" customHeight="1" x14ac:dyDescent="0.15">
      <c r="A647" s="1" t="s">
        <v>11</v>
      </c>
      <c r="B647" s="1" t="s">
        <v>11164</v>
      </c>
      <c r="C647" s="1" t="s">
        <v>11165</v>
      </c>
      <c r="D647" s="1" t="s">
        <v>50</v>
      </c>
      <c r="E647" s="1" t="s">
        <v>51</v>
      </c>
      <c r="F647" s="1" t="s">
        <v>51</v>
      </c>
      <c r="G647" s="1" t="s">
        <v>82</v>
      </c>
      <c r="H647" s="1" t="s">
        <v>729</v>
      </c>
      <c r="I647" s="1" t="s">
        <v>1230</v>
      </c>
      <c r="J647" s="1" t="s">
        <v>2362</v>
      </c>
      <c r="K647" s="1" t="s">
        <v>11166</v>
      </c>
      <c r="L647" s="1"/>
      <c r="M647" s="21">
        <f t="shared" si="9"/>
        <v>1</v>
      </c>
    </row>
    <row r="648" spans="1:13" ht="20.100000000000001" customHeight="1" x14ac:dyDescent="0.15">
      <c r="A648" s="1" t="s">
        <v>11</v>
      </c>
      <c r="B648" s="1" t="s">
        <v>11164</v>
      </c>
      <c r="C648" s="1" t="s">
        <v>11167</v>
      </c>
      <c r="D648" s="1" t="s">
        <v>50</v>
      </c>
      <c r="E648" s="1" t="s">
        <v>51</v>
      </c>
      <c r="F648" s="1" t="s">
        <v>51</v>
      </c>
      <c r="G648" s="1" t="s">
        <v>82</v>
      </c>
      <c r="H648" s="1" t="s">
        <v>729</v>
      </c>
      <c r="I648" s="1" t="s">
        <v>1230</v>
      </c>
      <c r="J648" s="1" t="s">
        <v>2362</v>
      </c>
      <c r="K648" s="1" t="s">
        <v>11168</v>
      </c>
      <c r="L648" s="1"/>
      <c r="M648" s="21">
        <f t="shared" si="9"/>
        <v>1</v>
      </c>
    </row>
    <row r="649" spans="1:13" ht="20.100000000000001" customHeight="1" x14ac:dyDescent="0.15">
      <c r="A649" s="1" t="s">
        <v>11</v>
      </c>
      <c r="B649" s="1" t="s">
        <v>11164</v>
      </c>
      <c r="C649" s="1" t="s">
        <v>11169</v>
      </c>
      <c r="D649" s="1" t="s">
        <v>50</v>
      </c>
      <c r="E649" s="1" t="s">
        <v>51</v>
      </c>
      <c r="F649" s="1" t="s">
        <v>51</v>
      </c>
      <c r="G649" s="1" t="s">
        <v>82</v>
      </c>
      <c r="H649" s="1" t="s">
        <v>729</v>
      </c>
      <c r="I649" s="1" t="s">
        <v>1230</v>
      </c>
      <c r="J649" s="1" t="s">
        <v>2362</v>
      </c>
      <c r="K649" s="1" t="s">
        <v>11170</v>
      </c>
      <c r="L649" s="1"/>
      <c r="M649" s="21">
        <f t="shared" ref="M649:M712" si="10">IF(F649="○",1,0)</f>
        <v>1</v>
      </c>
    </row>
    <row r="650" spans="1:13" ht="20.100000000000001" customHeight="1" x14ac:dyDescent="0.15">
      <c r="A650" s="1" t="s">
        <v>11</v>
      </c>
      <c r="B650" s="1" t="s">
        <v>11164</v>
      </c>
      <c r="C650" s="1" t="s">
        <v>11171</v>
      </c>
      <c r="D650" s="1" t="s">
        <v>50</v>
      </c>
      <c r="E650" s="1" t="s">
        <v>51</v>
      </c>
      <c r="F650" s="1" t="s">
        <v>51</v>
      </c>
      <c r="G650" s="1" t="s">
        <v>82</v>
      </c>
      <c r="H650" s="1" t="s">
        <v>729</v>
      </c>
      <c r="I650" s="1" t="s">
        <v>1230</v>
      </c>
      <c r="J650" s="1" t="s">
        <v>2362</v>
      </c>
      <c r="K650" s="1" t="s">
        <v>11172</v>
      </c>
      <c r="L650" s="1"/>
      <c r="M650" s="21">
        <f t="shared" si="10"/>
        <v>1</v>
      </c>
    </row>
    <row r="651" spans="1:13" ht="20.100000000000001" customHeight="1" x14ac:dyDescent="0.15">
      <c r="A651" s="1" t="s">
        <v>11</v>
      </c>
      <c r="B651" s="1" t="s">
        <v>11164</v>
      </c>
      <c r="C651" s="1" t="s">
        <v>11173</v>
      </c>
      <c r="D651" s="1" t="s">
        <v>50</v>
      </c>
      <c r="E651" s="1" t="s">
        <v>51</v>
      </c>
      <c r="F651" s="1" t="s">
        <v>51</v>
      </c>
      <c r="G651" s="1" t="s">
        <v>82</v>
      </c>
      <c r="H651" s="1" t="s">
        <v>729</v>
      </c>
      <c r="I651" s="1" t="s">
        <v>1230</v>
      </c>
      <c r="J651" s="1" t="s">
        <v>2362</v>
      </c>
      <c r="K651" s="1" t="s">
        <v>11174</v>
      </c>
      <c r="L651" s="1"/>
      <c r="M651" s="21">
        <f t="shared" si="10"/>
        <v>1</v>
      </c>
    </row>
    <row r="652" spans="1:13" ht="20.100000000000001" customHeight="1" x14ac:dyDescent="0.15">
      <c r="A652" s="1" t="s">
        <v>11</v>
      </c>
      <c r="B652" s="1" t="s">
        <v>11164</v>
      </c>
      <c r="C652" s="1" t="s">
        <v>11175</v>
      </c>
      <c r="D652" s="1" t="s">
        <v>50</v>
      </c>
      <c r="E652" s="1" t="s">
        <v>51</v>
      </c>
      <c r="F652" s="1" t="s">
        <v>51</v>
      </c>
      <c r="G652" s="1" t="s">
        <v>82</v>
      </c>
      <c r="H652" s="1" t="s">
        <v>729</v>
      </c>
      <c r="I652" s="1" t="s">
        <v>1230</v>
      </c>
      <c r="J652" s="1" t="s">
        <v>2362</v>
      </c>
      <c r="K652" s="1" t="s">
        <v>11176</v>
      </c>
      <c r="L652" s="1"/>
      <c r="M652" s="21">
        <f t="shared" si="10"/>
        <v>1</v>
      </c>
    </row>
    <row r="653" spans="1:13" ht="20.100000000000001" customHeight="1" x14ac:dyDescent="0.15">
      <c r="A653" s="1" t="s">
        <v>11</v>
      </c>
      <c r="B653" s="1" t="s">
        <v>11164</v>
      </c>
      <c r="C653" s="1" t="s">
        <v>11177</v>
      </c>
      <c r="D653" s="1" t="s">
        <v>50</v>
      </c>
      <c r="E653" s="1" t="s">
        <v>51</v>
      </c>
      <c r="F653" s="1" t="s">
        <v>51</v>
      </c>
      <c r="G653" s="1" t="s">
        <v>82</v>
      </c>
      <c r="H653" s="1" t="s">
        <v>729</v>
      </c>
      <c r="I653" s="1" t="s">
        <v>1230</v>
      </c>
      <c r="J653" s="1" t="s">
        <v>2362</v>
      </c>
      <c r="K653" s="1" t="s">
        <v>11178</v>
      </c>
      <c r="L653" s="1"/>
      <c r="M653" s="21">
        <f t="shared" si="10"/>
        <v>1</v>
      </c>
    </row>
    <row r="654" spans="1:13" ht="20.100000000000001" customHeight="1" x14ac:dyDescent="0.15">
      <c r="A654" s="1" t="s">
        <v>11</v>
      </c>
      <c r="B654" s="1" t="s">
        <v>11164</v>
      </c>
      <c r="C654" s="1" t="s">
        <v>11179</v>
      </c>
      <c r="D654" s="1" t="s">
        <v>50</v>
      </c>
      <c r="E654" s="1" t="s">
        <v>51</v>
      </c>
      <c r="F654" s="1" t="s">
        <v>51</v>
      </c>
      <c r="G654" s="1" t="s">
        <v>82</v>
      </c>
      <c r="H654" s="1" t="s">
        <v>729</v>
      </c>
      <c r="I654" s="1" t="s">
        <v>1230</v>
      </c>
      <c r="J654" s="1" t="s">
        <v>2362</v>
      </c>
      <c r="K654" s="1" t="s">
        <v>11180</v>
      </c>
      <c r="L654" s="1"/>
      <c r="M654" s="21">
        <f t="shared" si="10"/>
        <v>1</v>
      </c>
    </row>
    <row r="655" spans="1:13" ht="20.100000000000001" customHeight="1" x14ac:dyDescent="0.15">
      <c r="A655" s="1" t="s">
        <v>11</v>
      </c>
      <c r="B655" s="1" t="s">
        <v>11164</v>
      </c>
      <c r="C655" s="1" t="s">
        <v>11181</v>
      </c>
      <c r="D655" s="1" t="s">
        <v>50</v>
      </c>
      <c r="E655" s="1" t="s">
        <v>51</v>
      </c>
      <c r="F655" s="1" t="s">
        <v>51</v>
      </c>
      <c r="G655" s="1" t="s">
        <v>82</v>
      </c>
      <c r="H655" s="1" t="s">
        <v>729</v>
      </c>
      <c r="I655" s="1" t="s">
        <v>1230</v>
      </c>
      <c r="J655" s="1" t="s">
        <v>2362</v>
      </c>
      <c r="K655" s="1" t="s">
        <v>11182</v>
      </c>
      <c r="L655" s="1"/>
      <c r="M655" s="21">
        <f t="shared" si="10"/>
        <v>1</v>
      </c>
    </row>
    <row r="656" spans="1:13" ht="20.100000000000001" customHeight="1" x14ac:dyDescent="0.15">
      <c r="A656" s="1" t="s">
        <v>11</v>
      </c>
      <c r="B656" s="1" t="s">
        <v>11164</v>
      </c>
      <c r="C656" s="1" t="s">
        <v>11183</v>
      </c>
      <c r="D656" s="1" t="s">
        <v>50</v>
      </c>
      <c r="E656" s="1" t="s">
        <v>51</v>
      </c>
      <c r="F656" s="1" t="s">
        <v>51</v>
      </c>
      <c r="G656" s="1" t="s">
        <v>82</v>
      </c>
      <c r="H656" s="1" t="s">
        <v>729</v>
      </c>
      <c r="I656" s="1" t="s">
        <v>1230</v>
      </c>
      <c r="J656" s="1" t="s">
        <v>2362</v>
      </c>
      <c r="K656" s="1" t="s">
        <v>11184</v>
      </c>
      <c r="L656" s="1"/>
      <c r="M656" s="21">
        <f t="shared" si="10"/>
        <v>1</v>
      </c>
    </row>
    <row r="657" spans="1:13" ht="20.100000000000001" customHeight="1" x14ac:dyDescent="0.15">
      <c r="A657" s="1" t="s">
        <v>11</v>
      </c>
      <c r="B657" s="1" t="s">
        <v>11164</v>
      </c>
      <c r="C657" s="1" t="s">
        <v>11185</v>
      </c>
      <c r="D657" s="1" t="s">
        <v>50</v>
      </c>
      <c r="E657" s="1" t="s">
        <v>51</v>
      </c>
      <c r="F657" s="1" t="s">
        <v>51</v>
      </c>
      <c r="G657" s="1" t="s">
        <v>82</v>
      </c>
      <c r="H657" s="1" t="s">
        <v>729</v>
      </c>
      <c r="I657" s="1" t="s">
        <v>1230</v>
      </c>
      <c r="J657" s="1" t="s">
        <v>2362</v>
      </c>
      <c r="K657" s="1" t="s">
        <v>11186</v>
      </c>
      <c r="L657" s="1"/>
      <c r="M657" s="21">
        <f t="shared" si="10"/>
        <v>1</v>
      </c>
    </row>
    <row r="658" spans="1:13" ht="20.100000000000001" customHeight="1" x14ac:dyDescent="0.15">
      <c r="A658" s="1" t="s">
        <v>11</v>
      </c>
      <c r="B658" s="1" t="s">
        <v>11164</v>
      </c>
      <c r="C658" s="1" t="s">
        <v>11187</v>
      </c>
      <c r="D658" s="1" t="s">
        <v>50</v>
      </c>
      <c r="E658" s="1" t="s">
        <v>51</v>
      </c>
      <c r="F658" s="1" t="s">
        <v>51</v>
      </c>
      <c r="G658" s="1" t="s">
        <v>82</v>
      </c>
      <c r="H658" s="1" t="s">
        <v>729</v>
      </c>
      <c r="I658" s="1" t="s">
        <v>1230</v>
      </c>
      <c r="J658" s="1" t="s">
        <v>2362</v>
      </c>
      <c r="K658" s="1" t="s">
        <v>11188</v>
      </c>
      <c r="L658" s="1"/>
      <c r="M658" s="21">
        <f t="shared" si="10"/>
        <v>1</v>
      </c>
    </row>
    <row r="659" spans="1:13" ht="20.100000000000001" customHeight="1" x14ac:dyDescent="0.15">
      <c r="A659" s="1" t="s">
        <v>11</v>
      </c>
      <c r="B659" s="1" t="s">
        <v>11164</v>
      </c>
      <c r="C659" s="1" t="s">
        <v>11189</v>
      </c>
      <c r="D659" s="1" t="s">
        <v>50</v>
      </c>
      <c r="E659" s="1" t="s">
        <v>51</v>
      </c>
      <c r="F659" s="1" t="s">
        <v>51</v>
      </c>
      <c r="G659" s="1" t="s">
        <v>82</v>
      </c>
      <c r="H659" s="1" t="s">
        <v>729</v>
      </c>
      <c r="I659" s="1" t="s">
        <v>1230</v>
      </c>
      <c r="J659" s="1" t="s">
        <v>2362</v>
      </c>
      <c r="K659" s="1" t="s">
        <v>11190</v>
      </c>
      <c r="L659" s="1"/>
      <c r="M659" s="21">
        <f t="shared" si="10"/>
        <v>1</v>
      </c>
    </row>
    <row r="660" spans="1:13" ht="20.100000000000001" customHeight="1" x14ac:dyDescent="0.15">
      <c r="A660" s="1" t="s">
        <v>11</v>
      </c>
      <c r="B660" s="1" t="s">
        <v>11164</v>
      </c>
      <c r="C660" s="1" t="s">
        <v>11191</v>
      </c>
      <c r="D660" s="1" t="s">
        <v>50</v>
      </c>
      <c r="E660" s="1" t="s">
        <v>51</v>
      </c>
      <c r="F660" s="1" t="s">
        <v>51</v>
      </c>
      <c r="G660" s="1" t="s">
        <v>82</v>
      </c>
      <c r="H660" s="1" t="s">
        <v>729</v>
      </c>
      <c r="I660" s="1" t="s">
        <v>1230</v>
      </c>
      <c r="J660" s="1" t="s">
        <v>2362</v>
      </c>
      <c r="K660" s="1" t="s">
        <v>11192</v>
      </c>
      <c r="L660" s="1"/>
      <c r="M660" s="21">
        <f t="shared" si="10"/>
        <v>1</v>
      </c>
    </row>
    <row r="661" spans="1:13" ht="20.100000000000001" customHeight="1" x14ac:dyDescent="0.15">
      <c r="A661" s="1" t="s">
        <v>11</v>
      </c>
      <c r="B661" s="1" t="s">
        <v>11164</v>
      </c>
      <c r="C661" s="1" t="s">
        <v>11193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739</v>
      </c>
      <c r="I661" s="1" t="s">
        <v>1230</v>
      </c>
      <c r="J661" s="1" t="s">
        <v>122</v>
      </c>
      <c r="K661" s="1" t="s">
        <v>11194</v>
      </c>
      <c r="L661" s="1"/>
      <c r="M661" s="21">
        <f t="shared" si="10"/>
        <v>1</v>
      </c>
    </row>
    <row r="662" spans="1:13" ht="20.100000000000001" customHeight="1" x14ac:dyDescent="0.15">
      <c r="A662" s="1" t="s">
        <v>11</v>
      </c>
      <c r="B662" s="1" t="s">
        <v>11164</v>
      </c>
      <c r="C662" s="1" t="s">
        <v>11195</v>
      </c>
      <c r="D662" s="1" t="s">
        <v>78</v>
      </c>
      <c r="E662" s="1" t="s">
        <v>51</v>
      </c>
      <c r="F662" s="1" t="s">
        <v>51</v>
      </c>
      <c r="G662" s="1" t="s">
        <v>82</v>
      </c>
      <c r="H662" s="1" t="s">
        <v>729</v>
      </c>
      <c r="I662" s="1" t="s">
        <v>1230</v>
      </c>
      <c r="J662" s="1" t="s">
        <v>2362</v>
      </c>
      <c r="K662" s="1" t="s">
        <v>11196</v>
      </c>
      <c r="L662" s="1"/>
      <c r="M662" s="21">
        <f t="shared" si="10"/>
        <v>1</v>
      </c>
    </row>
    <row r="663" spans="1:13" ht="20.100000000000001" customHeight="1" x14ac:dyDescent="0.15">
      <c r="A663" s="1" t="s">
        <v>11</v>
      </c>
      <c r="B663" s="1" t="s">
        <v>11164</v>
      </c>
      <c r="C663" s="1" t="s">
        <v>11197</v>
      </c>
      <c r="D663" s="1" t="s">
        <v>78</v>
      </c>
      <c r="E663" s="1" t="s">
        <v>51</v>
      </c>
      <c r="F663" s="1" t="s">
        <v>51</v>
      </c>
      <c r="G663" s="1" t="s">
        <v>82</v>
      </c>
      <c r="H663" s="1" t="s">
        <v>729</v>
      </c>
      <c r="I663" s="1" t="s">
        <v>1230</v>
      </c>
      <c r="J663" s="1" t="s">
        <v>2362</v>
      </c>
      <c r="K663" s="1" t="s">
        <v>11198</v>
      </c>
      <c r="L663" s="1"/>
      <c r="M663" s="21">
        <f t="shared" si="10"/>
        <v>1</v>
      </c>
    </row>
    <row r="664" spans="1:13" ht="20.100000000000001" customHeight="1" x14ac:dyDescent="0.15">
      <c r="A664" s="1" t="s">
        <v>11</v>
      </c>
      <c r="B664" s="1" t="s">
        <v>11164</v>
      </c>
      <c r="C664" s="1" t="s">
        <v>11199</v>
      </c>
      <c r="D664" s="1" t="s">
        <v>78</v>
      </c>
      <c r="E664" s="1" t="s">
        <v>51</v>
      </c>
      <c r="F664" s="1" t="s">
        <v>51</v>
      </c>
      <c r="G664" s="1" t="s">
        <v>82</v>
      </c>
      <c r="H664" s="1" t="s">
        <v>729</v>
      </c>
      <c r="I664" s="1" t="s">
        <v>1230</v>
      </c>
      <c r="J664" s="1" t="s">
        <v>2362</v>
      </c>
      <c r="K664" s="1" t="s">
        <v>11200</v>
      </c>
      <c r="L664" s="1"/>
      <c r="M664" s="21">
        <f t="shared" si="10"/>
        <v>1</v>
      </c>
    </row>
    <row r="665" spans="1:13" ht="20.100000000000001" customHeight="1" x14ac:dyDescent="0.15">
      <c r="A665" s="1" t="s">
        <v>11</v>
      </c>
      <c r="B665" s="1" t="s">
        <v>11164</v>
      </c>
      <c r="C665" s="1" t="s">
        <v>11201</v>
      </c>
      <c r="D665" s="1" t="s">
        <v>78</v>
      </c>
      <c r="E665" s="1" t="s">
        <v>51</v>
      </c>
      <c r="F665" s="1" t="s">
        <v>51</v>
      </c>
      <c r="G665" s="1" t="s">
        <v>82</v>
      </c>
      <c r="H665" s="1" t="s">
        <v>729</v>
      </c>
      <c r="I665" s="1" t="s">
        <v>1230</v>
      </c>
      <c r="J665" s="1" t="s">
        <v>2362</v>
      </c>
      <c r="K665" s="1" t="s">
        <v>11202</v>
      </c>
      <c r="L665" s="1"/>
      <c r="M665" s="21">
        <f t="shared" si="10"/>
        <v>1</v>
      </c>
    </row>
    <row r="666" spans="1:13" ht="20.100000000000001" customHeight="1" x14ac:dyDescent="0.15">
      <c r="A666" s="1" t="s">
        <v>11</v>
      </c>
      <c r="B666" s="1" t="s">
        <v>11164</v>
      </c>
      <c r="C666" s="1" t="s">
        <v>11203</v>
      </c>
      <c r="D666" s="1" t="s">
        <v>78</v>
      </c>
      <c r="E666" s="1" t="s">
        <v>51</v>
      </c>
      <c r="F666" s="1" t="s">
        <v>51</v>
      </c>
      <c r="G666" s="1" t="s">
        <v>82</v>
      </c>
      <c r="H666" s="1" t="s">
        <v>729</v>
      </c>
      <c r="I666" s="1" t="s">
        <v>1230</v>
      </c>
      <c r="J666" s="1" t="s">
        <v>2362</v>
      </c>
      <c r="K666" s="1" t="s">
        <v>11204</v>
      </c>
      <c r="L666" s="1"/>
      <c r="M666" s="21">
        <f t="shared" si="10"/>
        <v>1</v>
      </c>
    </row>
    <row r="667" spans="1:13" ht="20.100000000000001" customHeight="1" x14ac:dyDescent="0.15">
      <c r="A667" s="1" t="s">
        <v>11</v>
      </c>
      <c r="B667" s="1" t="s">
        <v>11164</v>
      </c>
      <c r="C667" s="1" t="s">
        <v>11205</v>
      </c>
      <c r="D667" s="1" t="s">
        <v>78</v>
      </c>
      <c r="E667" s="1" t="s">
        <v>51</v>
      </c>
      <c r="F667" s="1" t="s">
        <v>51</v>
      </c>
      <c r="G667" s="1" t="s">
        <v>82</v>
      </c>
      <c r="H667" s="1" t="s">
        <v>729</v>
      </c>
      <c r="I667" s="1" t="s">
        <v>1230</v>
      </c>
      <c r="J667" s="1" t="s">
        <v>2362</v>
      </c>
      <c r="K667" s="1" t="s">
        <v>11206</v>
      </c>
      <c r="L667" s="1"/>
      <c r="M667" s="21">
        <f t="shared" si="10"/>
        <v>1</v>
      </c>
    </row>
    <row r="668" spans="1:13" ht="20.100000000000001" customHeight="1" x14ac:dyDescent="0.15">
      <c r="A668" s="1" t="s">
        <v>11</v>
      </c>
      <c r="B668" s="1" t="s">
        <v>11164</v>
      </c>
      <c r="C668" s="1" t="s">
        <v>11207</v>
      </c>
      <c r="D668" s="1" t="s">
        <v>78</v>
      </c>
      <c r="E668" s="1" t="s">
        <v>51</v>
      </c>
      <c r="F668" s="1" t="s">
        <v>51</v>
      </c>
      <c r="G668" s="1" t="s">
        <v>82</v>
      </c>
      <c r="H668" s="1" t="s">
        <v>729</v>
      </c>
      <c r="I668" s="1" t="s">
        <v>1230</v>
      </c>
      <c r="J668" s="1" t="s">
        <v>2362</v>
      </c>
      <c r="K668" s="1" t="s">
        <v>11208</v>
      </c>
      <c r="L668" s="1"/>
      <c r="M668" s="21">
        <f t="shared" si="10"/>
        <v>1</v>
      </c>
    </row>
    <row r="669" spans="1:13" ht="20.100000000000001" customHeight="1" x14ac:dyDescent="0.15">
      <c r="A669" s="1" t="s">
        <v>11</v>
      </c>
      <c r="B669" s="1" t="s">
        <v>11164</v>
      </c>
      <c r="C669" s="1" t="s">
        <v>11209</v>
      </c>
      <c r="D669" s="1" t="s">
        <v>78</v>
      </c>
      <c r="E669" s="1" t="s">
        <v>51</v>
      </c>
      <c r="F669" s="1" t="s">
        <v>51</v>
      </c>
      <c r="G669" s="1" t="s">
        <v>82</v>
      </c>
      <c r="H669" s="1" t="s">
        <v>729</v>
      </c>
      <c r="I669" s="1" t="s">
        <v>1230</v>
      </c>
      <c r="J669" s="1" t="s">
        <v>2362</v>
      </c>
      <c r="K669" s="1" t="s">
        <v>11210</v>
      </c>
      <c r="L669" s="1"/>
      <c r="M669" s="21">
        <f t="shared" si="10"/>
        <v>1</v>
      </c>
    </row>
    <row r="670" spans="1:13" ht="20.100000000000001" customHeight="1" x14ac:dyDescent="0.15">
      <c r="A670" s="1" t="s">
        <v>11</v>
      </c>
      <c r="B670" s="1" t="s">
        <v>11164</v>
      </c>
      <c r="C670" s="1" t="s">
        <v>11211</v>
      </c>
      <c r="D670" s="1" t="s">
        <v>78</v>
      </c>
      <c r="E670" s="1" t="s">
        <v>51</v>
      </c>
      <c r="F670" s="1" t="s">
        <v>51</v>
      </c>
      <c r="G670" s="1" t="s">
        <v>82</v>
      </c>
      <c r="H670" s="1" t="s">
        <v>729</v>
      </c>
      <c r="I670" s="1" t="s">
        <v>1230</v>
      </c>
      <c r="J670" s="1" t="s">
        <v>2362</v>
      </c>
      <c r="K670" s="1" t="s">
        <v>11212</v>
      </c>
      <c r="L670" s="1"/>
      <c r="M670" s="21">
        <f t="shared" si="10"/>
        <v>1</v>
      </c>
    </row>
    <row r="671" spans="1:13" ht="20.100000000000001" customHeight="1" x14ac:dyDescent="0.15">
      <c r="A671" s="1" t="s">
        <v>11</v>
      </c>
      <c r="B671" s="1" t="s">
        <v>11164</v>
      </c>
      <c r="C671" s="1" t="s">
        <v>11213</v>
      </c>
      <c r="D671" s="1" t="s">
        <v>78</v>
      </c>
      <c r="E671" s="1" t="s">
        <v>51</v>
      </c>
      <c r="F671" s="1" t="s">
        <v>51</v>
      </c>
      <c r="G671" s="1" t="s">
        <v>82</v>
      </c>
      <c r="H671" s="1" t="s">
        <v>729</v>
      </c>
      <c r="I671" s="1" t="s">
        <v>1230</v>
      </c>
      <c r="J671" s="1" t="s">
        <v>2362</v>
      </c>
      <c r="K671" s="1" t="s">
        <v>11214</v>
      </c>
      <c r="L671" s="1"/>
      <c r="M671" s="21">
        <f t="shared" si="10"/>
        <v>1</v>
      </c>
    </row>
    <row r="672" spans="1:13" ht="20.100000000000001" customHeight="1" x14ac:dyDescent="0.15">
      <c r="A672" s="1" t="s">
        <v>11</v>
      </c>
      <c r="B672" s="1" t="s">
        <v>11164</v>
      </c>
      <c r="C672" s="1" t="s">
        <v>11215</v>
      </c>
      <c r="D672" s="1" t="s">
        <v>78</v>
      </c>
      <c r="E672" s="1" t="s">
        <v>51</v>
      </c>
      <c r="F672" s="1" t="s">
        <v>51</v>
      </c>
      <c r="G672" s="1" t="s">
        <v>82</v>
      </c>
      <c r="H672" s="1" t="s">
        <v>729</v>
      </c>
      <c r="I672" s="1" t="s">
        <v>1230</v>
      </c>
      <c r="J672" s="1" t="s">
        <v>2362</v>
      </c>
      <c r="K672" s="1" t="s">
        <v>11216</v>
      </c>
      <c r="L672" s="1"/>
      <c r="M672" s="21">
        <f t="shared" si="10"/>
        <v>1</v>
      </c>
    </row>
    <row r="673" spans="1:13" ht="20.100000000000001" customHeight="1" x14ac:dyDescent="0.15">
      <c r="A673" s="1" t="s">
        <v>11</v>
      </c>
      <c r="B673" s="1" t="s">
        <v>11164</v>
      </c>
      <c r="C673" s="1" t="s">
        <v>11218</v>
      </c>
      <c r="D673" s="1" t="s">
        <v>78</v>
      </c>
      <c r="E673" s="1" t="s">
        <v>51</v>
      </c>
      <c r="F673" s="1" t="s">
        <v>51</v>
      </c>
      <c r="G673" s="1" t="s">
        <v>82</v>
      </c>
      <c r="H673" s="1" t="s">
        <v>729</v>
      </c>
      <c r="I673" s="1" t="s">
        <v>1230</v>
      </c>
      <c r="J673" s="1" t="s">
        <v>2362</v>
      </c>
      <c r="K673" s="1" t="s">
        <v>11219</v>
      </c>
      <c r="L673" s="1"/>
      <c r="M673" s="21">
        <f t="shared" si="10"/>
        <v>1</v>
      </c>
    </row>
    <row r="674" spans="1:13" ht="20.100000000000001" customHeight="1" x14ac:dyDescent="0.15">
      <c r="A674" s="1" t="s">
        <v>11</v>
      </c>
      <c r="B674" s="1" t="s">
        <v>11220</v>
      </c>
      <c r="C674" s="1" t="s">
        <v>11221</v>
      </c>
      <c r="D674" s="1" t="s">
        <v>50</v>
      </c>
      <c r="E674" s="1" t="s">
        <v>51</v>
      </c>
      <c r="F674" s="1" t="s">
        <v>51</v>
      </c>
      <c r="G674" s="1" t="s">
        <v>82</v>
      </c>
      <c r="H674" s="1" t="s">
        <v>729</v>
      </c>
      <c r="I674" s="1" t="s">
        <v>1230</v>
      </c>
      <c r="J674" s="1" t="s">
        <v>2362</v>
      </c>
      <c r="K674" s="1" t="s">
        <v>11222</v>
      </c>
      <c r="L674" s="1"/>
      <c r="M674" s="21">
        <f t="shared" si="10"/>
        <v>1</v>
      </c>
    </row>
    <row r="675" spans="1:13" ht="20.100000000000001" customHeight="1" x14ac:dyDescent="0.15">
      <c r="A675" s="1" t="s">
        <v>11</v>
      </c>
      <c r="B675" s="1" t="s">
        <v>11220</v>
      </c>
      <c r="C675" s="1" t="s">
        <v>11223</v>
      </c>
      <c r="D675" s="1" t="s">
        <v>50</v>
      </c>
      <c r="E675" s="1" t="s">
        <v>51</v>
      </c>
      <c r="F675" s="1" t="s">
        <v>51</v>
      </c>
      <c r="G675" s="1" t="s">
        <v>82</v>
      </c>
      <c r="H675" s="1" t="s">
        <v>729</v>
      </c>
      <c r="I675" s="1" t="s">
        <v>1230</v>
      </c>
      <c r="J675" s="1" t="s">
        <v>2362</v>
      </c>
      <c r="K675" s="1" t="s">
        <v>11224</v>
      </c>
      <c r="L675" s="1"/>
      <c r="M675" s="21">
        <f t="shared" si="10"/>
        <v>1</v>
      </c>
    </row>
    <row r="676" spans="1:13" ht="20.100000000000001" customHeight="1" x14ac:dyDescent="0.15">
      <c r="A676" s="1" t="s">
        <v>11</v>
      </c>
      <c r="B676" s="1" t="s">
        <v>11220</v>
      </c>
      <c r="C676" s="1" t="s">
        <v>11225</v>
      </c>
      <c r="D676" s="1" t="s">
        <v>50</v>
      </c>
      <c r="E676" s="1" t="s">
        <v>51</v>
      </c>
      <c r="F676" s="1" t="s">
        <v>51</v>
      </c>
      <c r="G676" s="1" t="s">
        <v>82</v>
      </c>
      <c r="H676" s="1" t="s">
        <v>729</v>
      </c>
      <c r="I676" s="1" t="s">
        <v>1230</v>
      </c>
      <c r="J676" s="1" t="s">
        <v>2362</v>
      </c>
      <c r="K676" s="1" t="s">
        <v>11226</v>
      </c>
      <c r="L676" s="1"/>
      <c r="M676" s="21">
        <f t="shared" si="10"/>
        <v>1</v>
      </c>
    </row>
    <row r="677" spans="1:13" ht="20.100000000000001" customHeight="1" x14ac:dyDescent="0.15">
      <c r="A677" s="1" t="s">
        <v>11</v>
      </c>
      <c r="B677" s="1" t="s">
        <v>11220</v>
      </c>
      <c r="C677" s="1" t="s">
        <v>11227</v>
      </c>
      <c r="D677" s="1" t="s">
        <v>50</v>
      </c>
      <c r="E677" s="1" t="s">
        <v>51</v>
      </c>
      <c r="F677" s="1" t="s">
        <v>51</v>
      </c>
      <c r="G677" s="1" t="s">
        <v>82</v>
      </c>
      <c r="H677" s="1" t="s">
        <v>729</v>
      </c>
      <c r="I677" s="1" t="s">
        <v>1230</v>
      </c>
      <c r="J677" s="1" t="s">
        <v>2362</v>
      </c>
      <c r="K677" s="1" t="s">
        <v>11228</v>
      </c>
      <c r="L677" s="1"/>
      <c r="M677" s="21">
        <f t="shared" si="10"/>
        <v>1</v>
      </c>
    </row>
    <row r="678" spans="1:13" ht="20.100000000000001" customHeight="1" x14ac:dyDescent="0.15">
      <c r="A678" s="1" t="s">
        <v>11</v>
      </c>
      <c r="B678" s="1" t="s">
        <v>11220</v>
      </c>
      <c r="C678" s="1" t="s">
        <v>11229</v>
      </c>
      <c r="D678" s="1" t="s">
        <v>50</v>
      </c>
      <c r="E678" s="1" t="s">
        <v>51</v>
      </c>
      <c r="F678" s="1" t="s">
        <v>51</v>
      </c>
      <c r="G678" s="1" t="s">
        <v>82</v>
      </c>
      <c r="H678" s="1" t="s">
        <v>729</v>
      </c>
      <c r="I678" s="1" t="s">
        <v>1230</v>
      </c>
      <c r="J678" s="1" t="s">
        <v>2362</v>
      </c>
      <c r="K678" s="1" t="s">
        <v>11230</v>
      </c>
      <c r="L678" s="1"/>
      <c r="M678" s="21">
        <f t="shared" si="10"/>
        <v>1</v>
      </c>
    </row>
    <row r="679" spans="1:13" ht="20.100000000000001" customHeight="1" x14ac:dyDescent="0.15">
      <c r="A679" s="1" t="s">
        <v>11</v>
      </c>
      <c r="B679" s="1" t="s">
        <v>11220</v>
      </c>
      <c r="C679" s="1" t="s">
        <v>11231</v>
      </c>
      <c r="D679" s="1" t="s">
        <v>50</v>
      </c>
      <c r="E679" s="1" t="s">
        <v>51</v>
      </c>
      <c r="F679" s="1" t="s">
        <v>51</v>
      </c>
      <c r="G679" s="1" t="s">
        <v>82</v>
      </c>
      <c r="H679" s="1" t="s">
        <v>729</v>
      </c>
      <c r="I679" s="1" t="s">
        <v>1230</v>
      </c>
      <c r="J679" s="1" t="s">
        <v>2362</v>
      </c>
      <c r="K679" s="1" t="s">
        <v>11232</v>
      </c>
      <c r="L679" s="1"/>
      <c r="M679" s="21">
        <f t="shared" si="10"/>
        <v>1</v>
      </c>
    </row>
    <row r="680" spans="1:13" ht="20.100000000000001" customHeight="1" x14ac:dyDescent="0.15">
      <c r="A680" s="1" t="s">
        <v>11</v>
      </c>
      <c r="B680" s="1" t="s">
        <v>11220</v>
      </c>
      <c r="C680" s="1" t="s">
        <v>11233</v>
      </c>
      <c r="D680" s="1" t="s">
        <v>50</v>
      </c>
      <c r="E680" s="1" t="s">
        <v>51</v>
      </c>
      <c r="F680" s="1" t="s">
        <v>51</v>
      </c>
      <c r="G680" s="1" t="s">
        <v>82</v>
      </c>
      <c r="H680" s="1" t="s">
        <v>729</v>
      </c>
      <c r="I680" s="1" t="s">
        <v>1230</v>
      </c>
      <c r="J680" s="1" t="s">
        <v>2362</v>
      </c>
      <c r="K680" s="1" t="s">
        <v>11234</v>
      </c>
      <c r="L680" s="1"/>
      <c r="M680" s="21">
        <f t="shared" si="10"/>
        <v>1</v>
      </c>
    </row>
    <row r="681" spans="1:13" ht="20.100000000000001" customHeight="1" x14ac:dyDescent="0.15">
      <c r="A681" s="1" t="s">
        <v>11</v>
      </c>
      <c r="B681" s="1" t="s">
        <v>11220</v>
      </c>
      <c r="C681" s="1" t="s">
        <v>11235</v>
      </c>
      <c r="D681" s="1" t="s">
        <v>50</v>
      </c>
      <c r="E681" s="1" t="s">
        <v>51</v>
      </c>
      <c r="F681" s="1" t="s">
        <v>51</v>
      </c>
      <c r="G681" s="1" t="s">
        <v>82</v>
      </c>
      <c r="H681" s="1" t="s">
        <v>729</v>
      </c>
      <c r="I681" s="1" t="s">
        <v>1230</v>
      </c>
      <c r="J681" s="1" t="s">
        <v>2362</v>
      </c>
      <c r="K681" s="1" t="s">
        <v>11236</v>
      </c>
      <c r="L681" s="1"/>
      <c r="M681" s="21">
        <f t="shared" si="10"/>
        <v>1</v>
      </c>
    </row>
    <row r="682" spans="1:13" ht="20.100000000000001" customHeight="1" x14ac:dyDescent="0.15">
      <c r="A682" s="1" t="s">
        <v>11</v>
      </c>
      <c r="B682" s="1" t="s">
        <v>11220</v>
      </c>
      <c r="C682" s="1" t="s">
        <v>11237</v>
      </c>
      <c r="D682" s="1" t="s">
        <v>50</v>
      </c>
      <c r="E682" s="1" t="s">
        <v>51</v>
      </c>
      <c r="F682" s="1" t="s">
        <v>51</v>
      </c>
      <c r="G682" s="1" t="s">
        <v>82</v>
      </c>
      <c r="H682" s="1" t="s">
        <v>729</v>
      </c>
      <c r="I682" s="1" t="s">
        <v>1230</v>
      </c>
      <c r="J682" s="1" t="s">
        <v>2362</v>
      </c>
      <c r="K682" s="1" t="s">
        <v>11238</v>
      </c>
      <c r="L682" s="1"/>
      <c r="M682" s="21">
        <f t="shared" si="10"/>
        <v>1</v>
      </c>
    </row>
    <row r="683" spans="1:13" ht="20.100000000000001" customHeight="1" x14ac:dyDescent="0.15">
      <c r="A683" s="1" t="s">
        <v>11</v>
      </c>
      <c r="B683" s="1" t="s">
        <v>11220</v>
      </c>
      <c r="C683" s="1" t="s">
        <v>11239</v>
      </c>
      <c r="D683" s="1" t="s">
        <v>50</v>
      </c>
      <c r="E683" s="1" t="s">
        <v>51</v>
      </c>
      <c r="F683" s="1" t="s">
        <v>51</v>
      </c>
      <c r="G683" s="1" t="s">
        <v>82</v>
      </c>
      <c r="H683" s="1" t="s">
        <v>729</v>
      </c>
      <c r="I683" s="1" t="s">
        <v>1230</v>
      </c>
      <c r="J683" s="1" t="s">
        <v>2362</v>
      </c>
      <c r="K683" s="1" t="s">
        <v>11240</v>
      </c>
      <c r="L683" s="1"/>
      <c r="M683" s="21">
        <f t="shared" si="10"/>
        <v>1</v>
      </c>
    </row>
    <row r="684" spans="1:13" ht="20.100000000000001" customHeight="1" x14ac:dyDescent="0.15">
      <c r="A684" s="1" t="s">
        <v>11</v>
      </c>
      <c r="B684" s="1" t="s">
        <v>11220</v>
      </c>
      <c r="C684" s="1" t="s">
        <v>11241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729</v>
      </c>
      <c r="I684" s="1" t="s">
        <v>1230</v>
      </c>
      <c r="J684" s="1" t="s">
        <v>2362</v>
      </c>
      <c r="K684" s="1" t="s">
        <v>11242</v>
      </c>
      <c r="L684" s="1"/>
      <c r="M684" s="21">
        <f t="shared" si="10"/>
        <v>1</v>
      </c>
    </row>
    <row r="685" spans="1:13" ht="20.100000000000001" customHeight="1" x14ac:dyDescent="0.15">
      <c r="A685" s="1" t="s">
        <v>11</v>
      </c>
      <c r="B685" s="1" t="s">
        <v>11220</v>
      </c>
      <c r="C685" s="1" t="s">
        <v>11243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729</v>
      </c>
      <c r="I685" s="1" t="s">
        <v>1230</v>
      </c>
      <c r="J685" s="1" t="s">
        <v>2362</v>
      </c>
      <c r="K685" s="1" t="s">
        <v>11244</v>
      </c>
      <c r="L685" s="1"/>
      <c r="M685" s="21">
        <f t="shared" si="10"/>
        <v>1</v>
      </c>
    </row>
    <row r="686" spans="1:13" ht="20.100000000000001" customHeight="1" x14ac:dyDescent="0.15">
      <c r="A686" s="1" t="s">
        <v>11</v>
      </c>
      <c r="B686" s="1" t="s">
        <v>11220</v>
      </c>
      <c r="C686" s="1" t="s">
        <v>11245</v>
      </c>
      <c r="D686" s="1" t="s">
        <v>50</v>
      </c>
      <c r="E686" s="1" t="s">
        <v>51</v>
      </c>
      <c r="F686" s="1" t="s">
        <v>51</v>
      </c>
      <c r="G686" s="1" t="s">
        <v>82</v>
      </c>
      <c r="H686" s="1" t="s">
        <v>729</v>
      </c>
      <c r="I686" s="1" t="s">
        <v>1230</v>
      </c>
      <c r="J686" s="1" t="s">
        <v>2362</v>
      </c>
      <c r="K686" s="1" t="s">
        <v>11246</v>
      </c>
      <c r="L686" s="1"/>
      <c r="M686" s="21">
        <f t="shared" si="10"/>
        <v>1</v>
      </c>
    </row>
    <row r="687" spans="1:13" ht="20.100000000000001" customHeight="1" x14ac:dyDescent="0.15">
      <c r="A687" s="1" t="s">
        <v>11</v>
      </c>
      <c r="B687" s="1" t="s">
        <v>11220</v>
      </c>
      <c r="C687" s="1" t="s">
        <v>11247</v>
      </c>
      <c r="D687" s="1" t="s">
        <v>78</v>
      </c>
      <c r="E687" s="1" t="s">
        <v>51</v>
      </c>
      <c r="F687" s="1" t="s">
        <v>51</v>
      </c>
      <c r="G687" s="1" t="s">
        <v>82</v>
      </c>
      <c r="H687" s="1" t="s">
        <v>729</v>
      </c>
      <c r="I687" s="1" t="s">
        <v>1230</v>
      </c>
      <c r="J687" s="1" t="s">
        <v>2362</v>
      </c>
      <c r="K687" s="1" t="s">
        <v>11248</v>
      </c>
      <c r="L687" s="1"/>
      <c r="M687" s="21">
        <f t="shared" si="10"/>
        <v>1</v>
      </c>
    </row>
    <row r="688" spans="1:13" ht="20.100000000000001" customHeight="1" x14ac:dyDescent="0.15">
      <c r="A688" s="1" t="s">
        <v>11</v>
      </c>
      <c r="B688" s="1" t="s">
        <v>11220</v>
      </c>
      <c r="C688" s="1" t="s">
        <v>11249</v>
      </c>
      <c r="D688" s="1" t="s">
        <v>78</v>
      </c>
      <c r="E688" s="1" t="s">
        <v>51</v>
      </c>
      <c r="F688" s="1" t="s">
        <v>51</v>
      </c>
      <c r="G688" s="1" t="s">
        <v>82</v>
      </c>
      <c r="H688" s="1" t="s">
        <v>729</v>
      </c>
      <c r="I688" s="1" t="s">
        <v>1230</v>
      </c>
      <c r="J688" s="1" t="s">
        <v>2362</v>
      </c>
      <c r="K688" s="1" t="s">
        <v>11250</v>
      </c>
      <c r="L688" s="1"/>
      <c r="M688" s="21">
        <f t="shared" si="10"/>
        <v>1</v>
      </c>
    </row>
    <row r="689" spans="1:13" ht="20.100000000000001" customHeight="1" x14ac:dyDescent="0.15">
      <c r="A689" s="1" t="s">
        <v>11</v>
      </c>
      <c r="B689" s="1" t="s">
        <v>11220</v>
      </c>
      <c r="C689" s="1" t="s">
        <v>11251</v>
      </c>
      <c r="D689" s="1" t="s">
        <v>78</v>
      </c>
      <c r="E689" s="1" t="s">
        <v>51</v>
      </c>
      <c r="F689" s="1" t="s">
        <v>51</v>
      </c>
      <c r="G689" s="1" t="s">
        <v>82</v>
      </c>
      <c r="H689" s="1" t="s">
        <v>729</v>
      </c>
      <c r="I689" s="1" t="s">
        <v>1230</v>
      </c>
      <c r="J689" s="1" t="s">
        <v>2362</v>
      </c>
      <c r="K689" s="1" t="s">
        <v>11252</v>
      </c>
      <c r="L689" s="1"/>
      <c r="M689" s="21">
        <f t="shared" si="10"/>
        <v>1</v>
      </c>
    </row>
    <row r="690" spans="1:13" ht="20.100000000000001" customHeight="1" x14ac:dyDescent="0.15">
      <c r="A690" s="1" t="s">
        <v>11</v>
      </c>
      <c r="B690" s="1" t="s">
        <v>11220</v>
      </c>
      <c r="C690" s="1" t="s">
        <v>11253</v>
      </c>
      <c r="D690" s="1" t="s">
        <v>78</v>
      </c>
      <c r="E690" s="1" t="s">
        <v>51</v>
      </c>
      <c r="F690" s="1" t="s">
        <v>51</v>
      </c>
      <c r="G690" s="1" t="s">
        <v>82</v>
      </c>
      <c r="H690" s="1" t="s">
        <v>729</v>
      </c>
      <c r="I690" s="1" t="s">
        <v>1230</v>
      </c>
      <c r="J690" s="1" t="s">
        <v>2362</v>
      </c>
      <c r="K690" s="1" t="s">
        <v>11254</v>
      </c>
      <c r="L690" s="1"/>
      <c r="M690" s="21">
        <f t="shared" si="10"/>
        <v>1</v>
      </c>
    </row>
    <row r="691" spans="1:13" ht="20.100000000000001" customHeight="1" x14ac:dyDescent="0.15">
      <c r="A691" s="1" t="s">
        <v>11</v>
      </c>
      <c r="B691" s="1" t="s">
        <v>11220</v>
      </c>
      <c r="C691" s="1" t="s">
        <v>11255</v>
      </c>
      <c r="D691" s="1" t="s">
        <v>78</v>
      </c>
      <c r="E691" s="1" t="s">
        <v>51</v>
      </c>
      <c r="F691" s="1" t="s">
        <v>51</v>
      </c>
      <c r="G691" s="1" t="s">
        <v>82</v>
      </c>
      <c r="H691" s="1" t="s">
        <v>729</v>
      </c>
      <c r="I691" s="1" t="s">
        <v>1230</v>
      </c>
      <c r="J691" s="1" t="s">
        <v>2362</v>
      </c>
      <c r="K691" s="1" t="s">
        <v>11256</v>
      </c>
      <c r="L691" s="1"/>
      <c r="M691" s="21">
        <f t="shared" si="10"/>
        <v>1</v>
      </c>
    </row>
    <row r="692" spans="1:13" ht="20.100000000000001" customHeight="1" x14ac:dyDescent="0.15">
      <c r="A692" s="1" t="s">
        <v>11</v>
      </c>
      <c r="B692" s="1" t="s">
        <v>11220</v>
      </c>
      <c r="C692" s="1" t="s">
        <v>11257</v>
      </c>
      <c r="D692" s="1" t="s">
        <v>78</v>
      </c>
      <c r="E692" s="1" t="s">
        <v>51</v>
      </c>
      <c r="F692" s="1" t="s">
        <v>51</v>
      </c>
      <c r="G692" s="1" t="s">
        <v>82</v>
      </c>
      <c r="H692" s="1" t="s">
        <v>729</v>
      </c>
      <c r="I692" s="1" t="s">
        <v>1230</v>
      </c>
      <c r="J692" s="1" t="s">
        <v>2362</v>
      </c>
      <c r="K692" s="1" t="s">
        <v>11258</v>
      </c>
      <c r="L692" s="1"/>
      <c r="M692" s="21">
        <f t="shared" si="10"/>
        <v>1</v>
      </c>
    </row>
    <row r="693" spans="1:13" ht="20.100000000000001" customHeight="1" x14ac:dyDescent="0.15">
      <c r="A693" s="1" t="s">
        <v>11</v>
      </c>
      <c r="B693" s="1" t="s">
        <v>26834</v>
      </c>
      <c r="C693" s="1" t="s">
        <v>11259</v>
      </c>
      <c r="D693" s="1" t="s">
        <v>78</v>
      </c>
      <c r="E693" s="1" t="s">
        <v>51</v>
      </c>
      <c r="F693" s="1" t="s">
        <v>51</v>
      </c>
      <c r="G693" s="1" t="s">
        <v>82</v>
      </c>
      <c r="H693" s="1" t="s">
        <v>729</v>
      </c>
      <c r="I693" s="1" t="s">
        <v>1230</v>
      </c>
      <c r="J693" s="1" t="s">
        <v>2362</v>
      </c>
      <c r="K693" s="1" t="s">
        <v>11260</v>
      </c>
      <c r="L693" s="1"/>
      <c r="M693" s="21">
        <f t="shared" si="10"/>
        <v>1</v>
      </c>
    </row>
    <row r="694" spans="1:13" ht="20.100000000000001" customHeight="1" x14ac:dyDescent="0.15">
      <c r="A694" s="1" t="s">
        <v>11</v>
      </c>
      <c r="B694" s="1" t="s">
        <v>26834</v>
      </c>
      <c r="C694" s="1" t="s">
        <v>26833</v>
      </c>
      <c r="D694" s="1" t="s">
        <v>78</v>
      </c>
      <c r="E694" s="1" t="s">
        <v>51</v>
      </c>
      <c r="F694" s="1" t="s">
        <v>10720</v>
      </c>
      <c r="G694" s="1" t="s">
        <v>82</v>
      </c>
      <c r="H694" s="1" t="s">
        <v>212</v>
      </c>
      <c r="I694" s="1" t="s">
        <v>447</v>
      </c>
      <c r="J694" s="1" t="s">
        <v>1137</v>
      </c>
      <c r="K694" s="1" t="s">
        <v>11217</v>
      </c>
      <c r="L694" s="1"/>
      <c r="M694" s="21">
        <f>IF(F694="○",1,0)</f>
        <v>0</v>
      </c>
    </row>
    <row r="695" spans="1:13" ht="20.100000000000001" customHeight="1" x14ac:dyDescent="0.15">
      <c r="A695" s="1" t="s">
        <v>11</v>
      </c>
      <c r="B695" s="1" t="s">
        <v>11220</v>
      </c>
      <c r="C695" s="1" t="s">
        <v>11261</v>
      </c>
      <c r="D695" s="1" t="s">
        <v>849</v>
      </c>
      <c r="E695" s="1" t="s">
        <v>51</v>
      </c>
      <c r="F695" s="1" t="s">
        <v>10720</v>
      </c>
      <c r="G695" s="1" t="s">
        <v>82</v>
      </c>
      <c r="H695" s="1" t="s">
        <v>83</v>
      </c>
      <c r="I695" s="1" t="s">
        <v>84</v>
      </c>
      <c r="J695" s="1" t="s">
        <v>9120</v>
      </c>
      <c r="K695" s="1" t="s">
        <v>11262</v>
      </c>
      <c r="L695" s="1"/>
      <c r="M695" s="21">
        <f t="shared" si="10"/>
        <v>0</v>
      </c>
    </row>
    <row r="696" spans="1:13" ht="20.100000000000001" customHeight="1" x14ac:dyDescent="0.15">
      <c r="A696" s="1" t="s">
        <v>11</v>
      </c>
      <c r="B696" s="1" t="s">
        <v>11220</v>
      </c>
      <c r="C696" s="1" t="s">
        <v>11263</v>
      </c>
      <c r="D696" s="1" t="s">
        <v>849</v>
      </c>
      <c r="E696" s="1" t="s">
        <v>51</v>
      </c>
      <c r="F696" s="1" t="s">
        <v>10720</v>
      </c>
      <c r="G696" s="1" t="s">
        <v>82</v>
      </c>
      <c r="H696" s="1" t="s">
        <v>83</v>
      </c>
      <c r="I696" s="1" t="s">
        <v>84</v>
      </c>
      <c r="J696" s="1" t="s">
        <v>9120</v>
      </c>
      <c r="K696" s="1" t="s">
        <v>11264</v>
      </c>
      <c r="L696" s="1"/>
      <c r="M696" s="21">
        <f t="shared" si="10"/>
        <v>0</v>
      </c>
    </row>
    <row r="697" spans="1:13" ht="20.100000000000001" customHeight="1" x14ac:dyDescent="0.15">
      <c r="A697" s="1" t="s">
        <v>11</v>
      </c>
      <c r="B697" s="1" t="s">
        <v>11220</v>
      </c>
      <c r="C697" s="1" t="s">
        <v>11265</v>
      </c>
      <c r="D697" s="1" t="s">
        <v>849</v>
      </c>
      <c r="E697" s="1" t="s">
        <v>51</v>
      </c>
      <c r="F697" s="1" t="s">
        <v>10720</v>
      </c>
      <c r="G697" s="1" t="s">
        <v>52</v>
      </c>
      <c r="H697" s="1" t="s">
        <v>121</v>
      </c>
      <c r="I697" s="1" t="s">
        <v>84</v>
      </c>
      <c r="J697" s="1" t="s">
        <v>122</v>
      </c>
      <c r="K697" s="1" t="s">
        <v>11266</v>
      </c>
      <c r="L697" s="1"/>
      <c r="M697" s="21">
        <f t="shared" si="10"/>
        <v>0</v>
      </c>
    </row>
    <row r="698" spans="1:13" ht="20.100000000000001" customHeight="1" x14ac:dyDescent="0.15">
      <c r="A698" s="1" t="s">
        <v>11</v>
      </c>
      <c r="B698" s="1" t="s">
        <v>11267</v>
      </c>
      <c r="C698" s="1" t="s">
        <v>11268</v>
      </c>
      <c r="D698" s="1" t="s">
        <v>50</v>
      </c>
      <c r="E698" s="1" t="s">
        <v>51</v>
      </c>
      <c r="F698" s="1" t="s">
        <v>51</v>
      </c>
      <c r="G698" s="1" t="s">
        <v>52</v>
      </c>
      <c r="H698" s="1" t="s">
        <v>739</v>
      </c>
      <c r="I698" s="1" t="s">
        <v>1230</v>
      </c>
      <c r="J698" s="1" t="s">
        <v>122</v>
      </c>
      <c r="K698" s="1" t="s">
        <v>11269</v>
      </c>
      <c r="L698" s="1"/>
      <c r="M698" s="21">
        <f t="shared" si="10"/>
        <v>1</v>
      </c>
    </row>
    <row r="699" spans="1:13" ht="20.100000000000001" customHeight="1" x14ac:dyDescent="0.15">
      <c r="A699" s="1" t="s">
        <v>11</v>
      </c>
      <c r="B699" s="1" t="s">
        <v>11267</v>
      </c>
      <c r="C699" s="1" t="s">
        <v>11270</v>
      </c>
      <c r="D699" s="1" t="s">
        <v>50</v>
      </c>
      <c r="E699" s="1" t="s">
        <v>51</v>
      </c>
      <c r="F699" s="1" t="s">
        <v>51</v>
      </c>
      <c r="G699" s="1" t="s">
        <v>52</v>
      </c>
      <c r="H699" s="1" t="s">
        <v>739</v>
      </c>
      <c r="I699" s="1" t="s">
        <v>1230</v>
      </c>
      <c r="J699" s="1" t="s">
        <v>122</v>
      </c>
      <c r="K699" s="1" t="s">
        <v>11271</v>
      </c>
      <c r="L699" s="1"/>
      <c r="M699" s="21">
        <f t="shared" si="10"/>
        <v>1</v>
      </c>
    </row>
    <row r="700" spans="1:13" ht="20.100000000000001" customHeight="1" x14ac:dyDescent="0.15">
      <c r="A700" s="1" t="s">
        <v>11</v>
      </c>
      <c r="B700" s="1" t="s">
        <v>11267</v>
      </c>
      <c r="C700" s="1" t="s">
        <v>11272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121</v>
      </c>
      <c r="I700" s="1" t="s">
        <v>84</v>
      </c>
      <c r="J700" s="1" t="s">
        <v>122</v>
      </c>
      <c r="K700" s="1" t="s">
        <v>11273</v>
      </c>
      <c r="L700" s="1"/>
      <c r="M700" s="21">
        <f t="shared" si="10"/>
        <v>1</v>
      </c>
    </row>
    <row r="701" spans="1:13" ht="20.100000000000001" customHeight="1" x14ac:dyDescent="0.15">
      <c r="A701" s="1" t="s">
        <v>11</v>
      </c>
      <c r="B701" s="1" t="s">
        <v>11274</v>
      </c>
      <c r="C701" s="1" t="s">
        <v>11275</v>
      </c>
      <c r="D701" s="1" t="s">
        <v>50</v>
      </c>
      <c r="E701" s="1" t="s">
        <v>51</v>
      </c>
      <c r="F701" s="1" t="s">
        <v>51</v>
      </c>
      <c r="G701" s="1" t="s">
        <v>82</v>
      </c>
      <c r="H701" s="1" t="s">
        <v>207</v>
      </c>
      <c r="I701" s="1" t="s">
        <v>84</v>
      </c>
      <c r="J701" s="1" t="s">
        <v>448</v>
      </c>
      <c r="K701" s="1" t="s">
        <v>11276</v>
      </c>
      <c r="L701" s="1"/>
      <c r="M701" s="21">
        <f t="shared" si="10"/>
        <v>1</v>
      </c>
    </row>
    <row r="702" spans="1:13" ht="20.100000000000001" customHeight="1" x14ac:dyDescent="0.15">
      <c r="A702" s="1" t="s">
        <v>11</v>
      </c>
      <c r="B702" s="1" t="s">
        <v>11274</v>
      </c>
      <c r="C702" s="1" t="s">
        <v>11277</v>
      </c>
      <c r="D702" s="1" t="s">
        <v>50</v>
      </c>
      <c r="E702" s="1" t="s">
        <v>51</v>
      </c>
      <c r="F702" s="1" t="s">
        <v>51</v>
      </c>
      <c r="G702" s="1" t="s">
        <v>82</v>
      </c>
      <c r="H702" s="1" t="s">
        <v>207</v>
      </c>
      <c r="I702" s="1" t="s">
        <v>84</v>
      </c>
      <c r="J702" s="1" t="s">
        <v>448</v>
      </c>
      <c r="K702" s="1" t="s">
        <v>11278</v>
      </c>
      <c r="L702" s="1"/>
      <c r="M702" s="21">
        <f t="shared" si="10"/>
        <v>1</v>
      </c>
    </row>
    <row r="703" spans="1:13" ht="20.100000000000001" customHeight="1" x14ac:dyDescent="0.15">
      <c r="A703" s="1" t="s">
        <v>11</v>
      </c>
      <c r="B703" s="1" t="s">
        <v>11274</v>
      </c>
      <c r="C703" s="1" t="s">
        <v>11279</v>
      </c>
      <c r="D703" s="1" t="s">
        <v>50</v>
      </c>
      <c r="E703" s="1" t="s">
        <v>51</v>
      </c>
      <c r="F703" s="1" t="s">
        <v>51</v>
      </c>
      <c r="G703" s="1" t="s">
        <v>82</v>
      </c>
      <c r="H703" s="1" t="s">
        <v>207</v>
      </c>
      <c r="I703" s="1" t="s">
        <v>84</v>
      </c>
      <c r="J703" s="1" t="s">
        <v>448</v>
      </c>
      <c r="K703" s="1" t="s">
        <v>11280</v>
      </c>
      <c r="L703" s="1"/>
      <c r="M703" s="21">
        <f t="shared" si="10"/>
        <v>1</v>
      </c>
    </row>
    <row r="704" spans="1:13" ht="20.100000000000001" customHeight="1" x14ac:dyDescent="0.15">
      <c r="A704" s="1" t="s">
        <v>11</v>
      </c>
      <c r="B704" s="1" t="s">
        <v>11274</v>
      </c>
      <c r="C704" s="1" t="s">
        <v>11281</v>
      </c>
      <c r="D704" s="1" t="s">
        <v>50</v>
      </c>
      <c r="E704" s="1" t="s">
        <v>51</v>
      </c>
      <c r="F704" s="1" t="s">
        <v>51</v>
      </c>
      <c r="G704" s="1" t="s">
        <v>82</v>
      </c>
      <c r="H704" s="1" t="s">
        <v>207</v>
      </c>
      <c r="I704" s="1" t="s">
        <v>84</v>
      </c>
      <c r="J704" s="1" t="s">
        <v>448</v>
      </c>
      <c r="K704" s="1" t="s">
        <v>11282</v>
      </c>
      <c r="L704" s="1"/>
      <c r="M704" s="21">
        <f t="shared" si="10"/>
        <v>1</v>
      </c>
    </row>
    <row r="705" spans="1:13" ht="20.100000000000001" customHeight="1" x14ac:dyDescent="0.15">
      <c r="A705" s="1" t="s">
        <v>11</v>
      </c>
      <c r="B705" s="1" t="s">
        <v>11274</v>
      </c>
      <c r="C705" s="1" t="s">
        <v>11283</v>
      </c>
      <c r="D705" s="1" t="s">
        <v>50</v>
      </c>
      <c r="E705" s="1" t="s">
        <v>51</v>
      </c>
      <c r="F705" s="1" t="s">
        <v>51</v>
      </c>
      <c r="G705" s="1" t="s">
        <v>82</v>
      </c>
      <c r="H705" s="1" t="s">
        <v>207</v>
      </c>
      <c r="I705" s="1" t="s">
        <v>84</v>
      </c>
      <c r="J705" s="1" t="s">
        <v>448</v>
      </c>
      <c r="K705" s="1" t="s">
        <v>11284</v>
      </c>
      <c r="L705" s="1"/>
      <c r="M705" s="21">
        <f t="shared" si="10"/>
        <v>1</v>
      </c>
    </row>
    <row r="706" spans="1:13" ht="20.100000000000001" customHeight="1" x14ac:dyDescent="0.15">
      <c r="A706" s="1" t="s">
        <v>11</v>
      </c>
      <c r="B706" s="1" t="s">
        <v>11274</v>
      </c>
      <c r="C706" s="1" t="s">
        <v>11285</v>
      </c>
      <c r="D706" s="1" t="s">
        <v>50</v>
      </c>
      <c r="E706" s="1" t="s">
        <v>51</v>
      </c>
      <c r="F706" s="1" t="s">
        <v>51</v>
      </c>
      <c r="G706" s="1" t="s">
        <v>82</v>
      </c>
      <c r="H706" s="1" t="s">
        <v>207</v>
      </c>
      <c r="I706" s="1" t="s">
        <v>84</v>
      </c>
      <c r="J706" s="1" t="s">
        <v>448</v>
      </c>
      <c r="K706" s="1" t="s">
        <v>11286</v>
      </c>
      <c r="L706" s="1"/>
      <c r="M706" s="21">
        <f t="shared" si="10"/>
        <v>1</v>
      </c>
    </row>
    <row r="707" spans="1:13" ht="20.100000000000001" customHeight="1" x14ac:dyDescent="0.15">
      <c r="A707" s="1" t="s">
        <v>11</v>
      </c>
      <c r="B707" s="1" t="s">
        <v>11274</v>
      </c>
      <c r="C707" s="1" t="s">
        <v>11287</v>
      </c>
      <c r="D707" s="1" t="s">
        <v>50</v>
      </c>
      <c r="E707" s="1" t="s">
        <v>51</v>
      </c>
      <c r="F707" s="1" t="s">
        <v>51</v>
      </c>
      <c r="G707" s="1" t="s">
        <v>82</v>
      </c>
      <c r="H707" s="1" t="s">
        <v>207</v>
      </c>
      <c r="I707" s="1" t="s">
        <v>84</v>
      </c>
      <c r="J707" s="1" t="s">
        <v>448</v>
      </c>
      <c r="K707" s="1" t="s">
        <v>11288</v>
      </c>
      <c r="L707" s="1"/>
      <c r="M707" s="21">
        <f t="shared" si="10"/>
        <v>1</v>
      </c>
    </row>
    <row r="708" spans="1:13" ht="20.100000000000001" customHeight="1" x14ac:dyDescent="0.15">
      <c r="A708" s="1" t="s">
        <v>11</v>
      </c>
      <c r="B708" s="1" t="s">
        <v>11274</v>
      </c>
      <c r="C708" s="1" t="s">
        <v>11289</v>
      </c>
      <c r="D708" s="1" t="s">
        <v>50</v>
      </c>
      <c r="E708" s="1" t="s">
        <v>51</v>
      </c>
      <c r="F708" s="1" t="s">
        <v>51</v>
      </c>
      <c r="G708" s="1" t="s">
        <v>82</v>
      </c>
      <c r="H708" s="1" t="s">
        <v>207</v>
      </c>
      <c r="I708" s="1" t="s">
        <v>84</v>
      </c>
      <c r="J708" s="1" t="s">
        <v>448</v>
      </c>
      <c r="K708" s="1" t="s">
        <v>11290</v>
      </c>
      <c r="L708" s="1"/>
      <c r="M708" s="21">
        <f t="shared" si="10"/>
        <v>1</v>
      </c>
    </row>
    <row r="709" spans="1:13" ht="20.100000000000001" customHeight="1" x14ac:dyDescent="0.15">
      <c r="A709" s="1" t="s">
        <v>11</v>
      </c>
      <c r="B709" s="1" t="s">
        <v>11274</v>
      </c>
      <c r="C709" s="1" t="s">
        <v>11291</v>
      </c>
      <c r="D709" s="1" t="s">
        <v>50</v>
      </c>
      <c r="E709" s="1" t="s">
        <v>51</v>
      </c>
      <c r="F709" s="1" t="s">
        <v>51</v>
      </c>
      <c r="G709" s="1" t="s">
        <v>82</v>
      </c>
      <c r="H709" s="1" t="s">
        <v>207</v>
      </c>
      <c r="I709" s="1" t="s">
        <v>84</v>
      </c>
      <c r="J709" s="1" t="s">
        <v>448</v>
      </c>
      <c r="K709" s="1" t="s">
        <v>11292</v>
      </c>
      <c r="L709" s="1"/>
      <c r="M709" s="21">
        <f t="shared" si="10"/>
        <v>1</v>
      </c>
    </row>
    <row r="710" spans="1:13" ht="20.100000000000001" customHeight="1" x14ac:dyDescent="0.15">
      <c r="A710" s="1" t="s">
        <v>11</v>
      </c>
      <c r="B710" s="1" t="s">
        <v>11274</v>
      </c>
      <c r="C710" s="1" t="s">
        <v>11293</v>
      </c>
      <c r="D710" s="1" t="s">
        <v>50</v>
      </c>
      <c r="E710" s="1" t="s">
        <v>51</v>
      </c>
      <c r="F710" s="1" t="s">
        <v>51</v>
      </c>
      <c r="G710" s="1" t="s">
        <v>82</v>
      </c>
      <c r="H710" s="1" t="s">
        <v>207</v>
      </c>
      <c r="I710" s="1" t="s">
        <v>84</v>
      </c>
      <c r="J710" s="1" t="s">
        <v>448</v>
      </c>
      <c r="K710" s="1" t="s">
        <v>11294</v>
      </c>
      <c r="L710" s="1"/>
      <c r="M710" s="21">
        <f t="shared" si="10"/>
        <v>1</v>
      </c>
    </row>
    <row r="711" spans="1:13" ht="20.100000000000001" customHeight="1" x14ac:dyDescent="0.15">
      <c r="A711" s="1" t="s">
        <v>11</v>
      </c>
      <c r="B711" s="1" t="s">
        <v>11274</v>
      </c>
      <c r="C711" s="1" t="s">
        <v>11295</v>
      </c>
      <c r="D711" s="1" t="s">
        <v>50</v>
      </c>
      <c r="E711" s="1" t="s">
        <v>51</v>
      </c>
      <c r="F711" s="1" t="s">
        <v>51</v>
      </c>
      <c r="G711" s="1" t="s">
        <v>82</v>
      </c>
      <c r="H711" s="1" t="s">
        <v>207</v>
      </c>
      <c r="I711" s="1" t="s">
        <v>84</v>
      </c>
      <c r="J711" s="1" t="s">
        <v>448</v>
      </c>
      <c r="K711" s="1" t="s">
        <v>11296</v>
      </c>
      <c r="L711" s="1"/>
      <c r="M711" s="21">
        <f t="shared" si="10"/>
        <v>1</v>
      </c>
    </row>
    <row r="712" spans="1:13" ht="20.100000000000001" customHeight="1" x14ac:dyDescent="0.15">
      <c r="A712" s="1" t="s">
        <v>11</v>
      </c>
      <c r="B712" s="1" t="s">
        <v>11274</v>
      </c>
      <c r="C712" s="1" t="s">
        <v>11297</v>
      </c>
      <c r="D712" s="1" t="s">
        <v>50</v>
      </c>
      <c r="E712" s="1" t="s">
        <v>51</v>
      </c>
      <c r="F712" s="1" t="s">
        <v>51</v>
      </c>
      <c r="G712" s="1" t="s">
        <v>82</v>
      </c>
      <c r="H712" s="1" t="s">
        <v>207</v>
      </c>
      <c r="I712" s="1" t="s">
        <v>84</v>
      </c>
      <c r="J712" s="1" t="s">
        <v>448</v>
      </c>
      <c r="K712" s="1" t="s">
        <v>11298</v>
      </c>
      <c r="L712" s="1"/>
      <c r="M712" s="21">
        <f t="shared" si="10"/>
        <v>1</v>
      </c>
    </row>
    <row r="713" spans="1:13" ht="20.100000000000001" customHeight="1" x14ac:dyDescent="0.15">
      <c r="A713" s="1" t="s">
        <v>11</v>
      </c>
      <c r="B713" s="1" t="s">
        <v>11274</v>
      </c>
      <c r="C713" s="1" t="s">
        <v>11299</v>
      </c>
      <c r="D713" s="1" t="s">
        <v>50</v>
      </c>
      <c r="E713" s="1" t="s">
        <v>51</v>
      </c>
      <c r="F713" s="1" t="s">
        <v>51</v>
      </c>
      <c r="G713" s="1" t="s">
        <v>82</v>
      </c>
      <c r="H713" s="1" t="s">
        <v>207</v>
      </c>
      <c r="I713" s="1" t="s">
        <v>84</v>
      </c>
      <c r="J713" s="1" t="s">
        <v>448</v>
      </c>
      <c r="K713" s="1" t="s">
        <v>11300</v>
      </c>
      <c r="L713" s="1"/>
      <c r="M713" s="21">
        <f t="shared" ref="M713:M776" si="11">IF(F713="○",1,0)</f>
        <v>1</v>
      </c>
    </row>
    <row r="714" spans="1:13" ht="20.100000000000001" customHeight="1" x14ac:dyDescent="0.15">
      <c r="A714" s="1" t="s">
        <v>11</v>
      </c>
      <c r="B714" s="1" t="s">
        <v>11274</v>
      </c>
      <c r="C714" s="1" t="s">
        <v>11301</v>
      </c>
      <c r="D714" s="1" t="s">
        <v>78</v>
      </c>
      <c r="E714" s="1" t="s">
        <v>51</v>
      </c>
      <c r="F714" s="1" t="s">
        <v>179</v>
      </c>
      <c r="G714" s="1" t="s">
        <v>82</v>
      </c>
      <c r="H714" s="1" t="s">
        <v>1151</v>
      </c>
      <c r="I714" s="1" t="s">
        <v>84</v>
      </c>
      <c r="J714" s="1" t="s">
        <v>7809</v>
      </c>
      <c r="K714" s="1" t="s">
        <v>11302</v>
      </c>
      <c r="L714" s="1"/>
      <c r="M714" s="21">
        <f t="shared" si="11"/>
        <v>0</v>
      </c>
    </row>
    <row r="715" spans="1:13" ht="20.100000000000001" customHeight="1" x14ac:dyDescent="0.15">
      <c r="A715" s="1" t="s">
        <v>11</v>
      </c>
      <c r="B715" s="1" t="s">
        <v>11274</v>
      </c>
      <c r="C715" s="1" t="s">
        <v>11303</v>
      </c>
      <c r="D715" s="1" t="s">
        <v>78</v>
      </c>
      <c r="E715" s="1" t="s">
        <v>51</v>
      </c>
      <c r="F715" s="1" t="s">
        <v>51</v>
      </c>
      <c r="G715" s="1" t="s">
        <v>82</v>
      </c>
      <c r="H715" s="1" t="s">
        <v>207</v>
      </c>
      <c r="I715" s="1" t="s">
        <v>84</v>
      </c>
      <c r="J715" s="1" t="s">
        <v>448</v>
      </c>
      <c r="K715" s="1" t="s">
        <v>11304</v>
      </c>
      <c r="L715" s="1"/>
      <c r="M715" s="21">
        <f t="shared" si="11"/>
        <v>1</v>
      </c>
    </row>
    <row r="716" spans="1:13" ht="20.100000000000001" customHeight="1" x14ac:dyDescent="0.15">
      <c r="A716" s="1" t="s">
        <v>11</v>
      </c>
      <c r="B716" s="1" t="s">
        <v>11274</v>
      </c>
      <c r="C716" s="1" t="s">
        <v>11305</v>
      </c>
      <c r="D716" s="1" t="s">
        <v>78</v>
      </c>
      <c r="E716" s="1" t="s">
        <v>51</v>
      </c>
      <c r="F716" s="1" t="s">
        <v>179</v>
      </c>
      <c r="G716" s="1" t="s">
        <v>82</v>
      </c>
      <c r="H716" s="1" t="s">
        <v>1151</v>
      </c>
      <c r="I716" s="1" t="s">
        <v>84</v>
      </c>
      <c r="J716" s="1" t="s">
        <v>7809</v>
      </c>
      <c r="K716" s="1" t="s">
        <v>11306</v>
      </c>
      <c r="L716" s="1"/>
      <c r="M716" s="21">
        <f t="shared" si="11"/>
        <v>0</v>
      </c>
    </row>
    <row r="717" spans="1:13" ht="20.100000000000001" customHeight="1" x14ac:dyDescent="0.15">
      <c r="A717" s="1" t="s">
        <v>11</v>
      </c>
      <c r="B717" s="1" t="s">
        <v>11274</v>
      </c>
      <c r="C717" s="1" t="s">
        <v>11307</v>
      </c>
      <c r="D717" s="1" t="s">
        <v>78</v>
      </c>
      <c r="E717" s="1" t="s">
        <v>51</v>
      </c>
      <c r="F717" s="1" t="s">
        <v>179</v>
      </c>
      <c r="G717" s="1" t="s">
        <v>82</v>
      </c>
      <c r="H717" s="1" t="s">
        <v>1151</v>
      </c>
      <c r="I717" s="1" t="s">
        <v>84</v>
      </c>
      <c r="J717" s="1" t="s">
        <v>7809</v>
      </c>
      <c r="K717" s="1" t="s">
        <v>11308</v>
      </c>
      <c r="L717" s="1"/>
      <c r="M717" s="21">
        <f t="shared" si="11"/>
        <v>0</v>
      </c>
    </row>
    <row r="718" spans="1:13" ht="20.100000000000001" customHeight="1" x14ac:dyDescent="0.15">
      <c r="A718" s="1" t="s">
        <v>11</v>
      </c>
      <c r="B718" s="1" t="s">
        <v>11274</v>
      </c>
      <c r="C718" s="1" t="s">
        <v>11309</v>
      </c>
      <c r="D718" s="1" t="s">
        <v>78</v>
      </c>
      <c r="E718" s="1" t="s">
        <v>51</v>
      </c>
      <c r="F718" s="1" t="s">
        <v>51</v>
      </c>
      <c r="G718" s="1" t="s">
        <v>82</v>
      </c>
      <c r="H718" s="1" t="s">
        <v>207</v>
      </c>
      <c r="I718" s="1" t="s">
        <v>84</v>
      </c>
      <c r="J718" s="1" t="s">
        <v>448</v>
      </c>
      <c r="K718" s="1" t="s">
        <v>11310</v>
      </c>
      <c r="L718" s="1"/>
      <c r="M718" s="21">
        <f t="shared" si="11"/>
        <v>1</v>
      </c>
    </row>
    <row r="719" spans="1:13" ht="20.100000000000001" customHeight="1" x14ac:dyDescent="0.15">
      <c r="A719" s="1" t="s">
        <v>11</v>
      </c>
      <c r="B719" s="1" t="s">
        <v>11274</v>
      </c>
      <c r="C719" s="1" t="s">
        <v>11311</v>
      </c>
      <c r="D719" s="1" t="s">
        <v>78</v>
      </c>
      <c r="E719" s="1" t="s">
        <v>51</v>
      </c>
      <c r="F719" s="1" t="s">
        <v>179</v>
      </c>
      <c r="G719" s="1" t="s">
        <v>82</v>
      </c>
      <c r="H719" s="1" t="s">
        <v>1151</v>
      </c>
      <c r="I719" s="1" t="s">
        <v>84</v>
      </c>
      <c r="J719" s="1" t="s">
        <v>7809</v>
      </c>
      <c r="K719" s="1" t="s">
        <v>11312</v>
      </c>
      <c r="L719" s="1"/>
      <c r="M719" s="21">
        <f t="shared" si="11"/>
        <v>0</v>
      </c>
    </row>
    <row r="720" spans="1:13" ht="20.100000000000001" customHeight="1" x14ac:dyDescent="0.15">
      <c r="A720" s="1" t="s">
        <v>11</v>
      </c>
      <c r="B720" s="1" t="s">
        <v>11274</v>
      </c>
      <c r="C720" s="1" t="s">
        <v>11313</v>
      </c>
      <c r="D720" s="1" t="s">
        <v>78</v>
      </c>
      <c r="E720" s="1" t="s">
        <v>51</v>
      </c>
      <c r="F720" s="1" t="s">
        <v>179</v>
      </c>
      <c r="G720" s="1" t="s">
        <v>82</v>
      </c>
      <c r="H720" s="1" t="s">
        <v>1151</v>
      </c>
      <c r="I720" s="1" t="s">
        <v>84</v>
      </c>
      <c r="J720" s="1" t="s">
        <v>7809</v>
      </c>
      <c r="K720" s="1" t="s">
        <v>11314</v>
      </c>
      <c r="L720" s="1"/>
      <c r="M720" s="21">
        <f t="shared" si="11"/>
        <v>0</v>
      </c>
    </row>
    <row r="721" spans="1:13" ht="20.100000000000001" customHeight="1" x14ac:dyDescent="0.15">
      <c r="A721" s="1" t="s">
        <v>11</v>
      </c>
      <c r="B721" s="1" t="s">
        <v>11274</v>
      </c>
      <c r="C721" s="1" t="s">
        <v>11315</v>
      </c>
      <c r="D721" s="1" t="s">
        <v>78</v>
      </c>
      <c r="E721" s="1" t="s">
        <v>51</v>
      </c>
      <c r="F721" s="1" t="s">
        <v>51</v>
      </c>
      <c r="G721" s="1" t="s">
        <v>82</v>
      </c>
      <c r="H721" s="1" t="s">
        <v>207</v>
      </c>
      <c r="I721" s="1" t="s">
        <v>84</v>
      </c>
      <c r="J721" s="1" t="s">
        <v>448</v>
      </c>
      <c r="K721" s="1" t="s">
        <v>11316</v>
      </c>
      <c r="L721" s="1"/>
      <c r="M721" s="21">
        <f t="shared" si="11"/>
        <v>1</v>
      </c>
    </row>
    <row r="722" spans="1:13" ht="20.100000000000001" customHeight="1" x14ac:dyDescent="0.15">
      <c r="A722" s="1" t="s">
        <v>11</v>
      </c>
      <c r="B722" s="1" t="s">
        <v>11274</v>
      </c>
      <c r="C722" s="1" t="s">
        <v>11317</v>
      </c>
      <c r="D722" s="1" t="s">
        <v>78</v>
      </c>
      <c r="E722" s="1" t="s">
        <v>51</v>
      </c>
      <c r="F722" s="1" t="s">
        <v>179</v>
      </c>
      <c r="G722" s="1" t="s">
        <v>82</v>
      </c>
      <c r="H722" s="1" t="s">
        <v>1151</v>
      </c>
      <c r="I722" s="1" t="s">
        <v>84</v>
      </c>
      <c r="J722" s="1" t="s">
        <v>7809</v>
      </c>
      <c r="K722" s="1" t="s">
        <v>11318</v>
      </c>
      <c r="L722" s="1"/>
      <c r="M722" s="21">
        <f t="shared" si="11"/>
        <v>0</v>
      </c>
    </row>
    <row r="723" spans="1:13" ht="20.100000000000001" customHeight="1" x14ac:dyDescent="0.15">
      <c r="A723" s="1" t="s">
        <v>11</v>
      </c>
      <c r="B723" s="1" t="s">
        <v>11274</v>
      </c>
      <c r="C723" s="1" t="s">
        <v>11319</v>
      </c>
      <c r="D723" s="1" t="s">
        <v>78</v>
      </c>
      <c r="E723" s="1" t="s">
        <v>51</v>
      </c>
      <c r="F723" s="1" t="s">
        <v>179</v>
      </c>
      <c r="G723" s="1" t="s">
        <v>82</v>
      </c>
      <c r="H723" s="1" t="s">
        <v>1151</v>
      </c>
      <c r="I723" s="1" t="s">
        <v>84</v>
      </c>
      <c r="J723" s="1" t="s">
        <v>7809</v>
      </c>
      <c r="K723" s="1" t="s">
        <v>11320</v>
      </c>
      <c r="L723" s="1"/>
      <c r="M723" s="21">
        <f t="shared" si="11"/>
        <v>0</v>
      </c>
    </row>
    <row r="724" spans="1:13" ht="20.100000000000001" customHeight="1" x14ac:dyDescent="0.15">
      <c r="A724" s="1" t="s">
        <v>11</v>
      </c>
      <c r="B724" s="1" t="s">
        <v>11274</v>
      </c>
      <c r="C724" s="1" t="s">
        <v>11321</v>
      </c>
      <c r="D724" s="1" t="s">
        <v>78</v>
      </c>
      <c r="E724" s="1" t="s">
        <v>51</v>
      </c>
      <c r="F724" s="1" t="s">
        <v>179</v>
      </c>
      <c r="G724" s="1" t="s">
        <v>82</v>
      </c>
      <c r="H724" s="1" t="s">
        <v>1151</v>
      </c>
      <c r="I724" s="1" t="s">
        <v>84</v>
      </c>
      <c r="J724" s="1" t="s">
        <v>7809</v>
      </c>
      <c r="K724" s="1" t="s">
        <v>11322</v>
      </c>
      <c r="L724" s="1"/>
      <c r="M724" s="21">
        <f t="shared" si="11"/>
        <v>0</v>
      </c>
    </row>
    <row r="725" spans="1:13" ht="20.100000000000001" customHeight="1" x14ac:dyDescent="0.15">
      <c r="A725" s="1" t="s">
        <v>11</v>
      </c>
      <c r="B725" s="1" t="s">
        <v>11274</v>
      </c>
      <c r="C725" s="1" t="s">
        <v>11323</v>
      </c>
      <c r="D725" s="1" t="s">
        <v>78</v>
      </c>
      <c r="E725" s="1" t="s">
        <v>51</v>
      </c>
      <c r="F725" s="1" t="s">
        <v>179</v>
      </c>
      <c r="G725" s="1" t="s">
        <v>82</v>
      </c>
      <c r="H725" s="1" t="s">
        <v>4727</v>
      </c>
      <c r="I725" s="1" t="s">
        <v>447</v>
      </c>
      <c r="J725" s="1" t="s">
        <v>10867</v>
      </c>
      <c r="K725" s="1" t="s">
        <v>11324</v>
      </c>
      <c r="L725" s="1"/>
      <c r="M725" s="21">
        <f t="shared" si="11"/>
        <v>0</v>
      </c>
    </row>
    <row r="726" spans="1:13" ht="20.100000000000001" customHeight="1" x14ac:dyDescent="0.15">
      <c r="A726" s="1" t="s">
        <v>11</v>
      </c>
      <c r="B726" s="1" t="s">
        <v>11274</v>
      </c>
      <c r="C726" s="1" t="s">
        <v>11325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207</v>
      </c>
      <c r="I726" s="1" t="s">
        <v>84</v>
      </c>
      <c r="J726" s="1" t="s">
        <v>448</v>
      </c>
      <c r="K726" s="1" t="s">
        <v>11326</v>
      </c>
      <c r="L726" s="1"/>
      <c r="M726" s="21">
        <f t="shared" si="11"/>
        <v>1</v>
      </c>
    </row>
    <row r="727" spans="1:13" ht="20.100000000000001" customHeight="1" x14ac:dyDescent="0.15">
      <c r="A727" s="1" t="s">
        <v>11</v>
      </c>
      <c r="B727" s="1" t="s">
        <v>11274</v>
      </c>
      <c r="C727" s="1" t="s">
        <v>11327</v>
      </c>
      <c r="D727" s="1" t="s">
        <v>78</v>
      </c>
      <c r="E727" s="1" t="s">
        <v>51</v>
      </c>
      <c r="F727" s="1" t="s">
        <v>51</v>
      </c>
      <c r="G727" s="1" t="s">
        <v>82</v>
      </c>
      <c r="H727" s="1" t="s">
        <v>207</v>
      </c>
      <c r="I727" s="1" t="s">
        <v>84</v>
      </c>
      <c r="J727" s="1" t="s">
        <v>448</v>
      </c>
      <c r="K727" s="1" t="s">
        <v>11328</v>
      </c>
      <c r="L727" s="1"/>
      <c r="M727" s="21">
        <f t="shared" si="11"/>
        <v>1</v>
      </c>
    </row>
    <row r="728" spans="1:13" ht="20.100000000000001" customHeight="1" x14ac:dyDescent="0.15">
      <c r="A728" s="1" t="s">
        <v>11</v>
      </c>
      <c r="B728" s="1" t="s">
        <v>11274</v>
      </c>
      <c r="C728" s="1" t="s">
        <v>11329</v>
      </c>
      <c r="D728" s="1" t="s">
        <v>849</v>
      </c>
      <c r="E728" s="1" t="s">
        <v>51</v>
      </c>
      <c r="F728" s="1" t="s">
        <v>10720</v>
      </c>
      <c r="G728" s="1" t="s">
        <v>82</v>
      </c>
      <c r="H728" s="1" t="s">
        <v>83</v>
      </c>
      <c r="I728" s="1" t="s">
        <v>84</v>
      </c>
      <c r="J728" s="1" t="s">
        <v>9120</v>
      </c>
      <c r="K728" s="1" t="s">
        <v>11330</v>
      </c>
      <c r="L728" s="1"/>
      <c r="M728" s="21">
        <f t="shared" si="11"/>
        <v>0</v>
      </c>
    </row>
    <row r="729" spans="1:13" ht="20.100000000000001" customHeight="1" x14ac:dyDescent="0.15">
      <c r="A729" s="1" t="s">
        <v>11</v>
      </c>
      <c r="B729" s="1" t="s">
        <v>11331</v>
      </c>
      <c r="C729" s="1" t="s">
        <v>11332</v>
      </c>
      <c r="D729" s="1" t="s">
        <v>50</v>
      </c>
      <c r="E729" s="1" t="s">
        <v>51</v>
      </c>
      <c r="F729" s="1" t="s">
        <v>51</v>
      </c>
      <c r="G729" s="1" t="s">
        <v>82</v>
      </c>
      <c r="H729" s="1" t="s">
        <v>207</v>
      </c>
      <c r="I729" s="1" t="s">
        <v>84</v>
      </c>
      <c r="J729" s="1" t="s">
        <v>448</v>
      </c>
      <c r="K729" s="1" t="s">
        <v>11333</v>
      </c>
      <c r="L729" s="1"/>
      <c r="M729" s="21">
        <f t="shared" si="11"/>
        <v>1</v>
      </c>
    </row>
    <row r="730" spans="1:13" ht="20.100000000000001" customHeight="1" x14ac:dyDescent="0.15">
      <c r="A730" s="1" t="s">
        <v>11</v>
      </c>
      <c r="B730" s="1" t="s">
        <v>11331</v>
      </c>
      <c r="C730" s="1" t="s">
        <v>11334</v>
      </c>
      <c r="D730" s="1" t="s">
        <v>50</v>
      </c>
      <c r="E730" s="1" t="s">
        <v>51</v>
      </c>
      <c r="F730" s="1" t="s">
        <v>51</v>
      </c>
      <c r="G730" s="1" t="s">
        <v>82</v>
      </c>
      <c r="H730" s="1" t="s">
        <v>207</v>
      </c>
      <c r="I730" s="1" t="s">
        <v>84</v>
      </c>
      <c r="J730" s="1" t="s">
        <v>448</v>
      </c>
      <c r="K730" s="1" t="s">
        <v>11335</v>
      </c>
      <c r="L730" s="1"/>
      <c r="M730" s="21">
        <f t="shared" si="11"/>
        <v>1</v>
      </c>
    </row>
    <row r="731" spans="1:13" ht="20.100000000000001" customHeight="1" x14ac:dyDescent="0.15">
      <c r="A731" s="1" t="s">
        <v>11</v>
      </c>
      <c r="B731" s="1" t="s">
        <v>11331</v>
      </c>
      <c r="C731" s="1" t="s">
        <v>11336</v>
      </c>
      <c r="D731" s="1" t="s">
        <v>50</v>
      </c>
      <c r="E731" s="1" t="s">
        <v>51</v>
      </c>
      <c r="F731" s="1" t="s">
        <v>51</v>
      </c>
      <c r="G731" s="1" t="s">
        <v>82</v>
      </c>
      <c r="H731" s="1" t="s">
        <v>207</v>
      </c>
      <c r="I731" s="1" t="s">
        <v>84</v>
      </c>
      <c r="J731" s="1" t="s">
        <v>448</v>
      </c>
      <c r="K731" s="1" t="s">
        <v>11337</v>
      </c>
      <c r="L731" s="1"/>
      <c r="M731" s="21">
        <f t="shared" si="11"/>
        <v>1</v>
      </c>
    </row>
    <row r="732" spans="1:13" ht="20.100000000000001" customHeight="1" x14ac:dyDescent="0.15">
      <c r="A732" s="1" t="s">
        <v>11</v>
      </c>
      <c r="B732" s="1" t="s">
        <v>11331</v>
      </c>
      <c r="C732" s="1" t="s">
        <v>11338</v>
      </c>
      <c r="D732" s="1" t="s">
        <v>50</v>
      </c>
      <c r="E732" s="1" t="s">
        <v>51</v>
      </c>
      <c r="F732" s="1" t="s">
        <v>51</v>
      </c>
      <c r="G732" s="1" t="s">
        <v>82</v>
      </c>
      <c r="H732" s="1" t="s">
        <v>207</v>
      </c>
      <c r="I732" s="1" t="s">
        <v>84</v>
      </c>
      <c r="J732" s="1" t="s">
        <v>448</v>
      </c>
      <c r="K732" s="1" t="s">
        <v>11339</v>
      </c>
      <c r="L732" s="1"/>
      <c r="M732" s="21">
        <f t="shared" si="11"/>
        <v>1</v>
      </c>
    </row>
    <row r="733" spans="1:13" ht="20.100000000000001" customHeight="1" x14ac:dyDescent="0.15">
      <c r="A733" s="1" t="s">
        <v>11</v>
      </c>
      <c r="B733" s="1" t="s">
        <v>11331</v>
      </c>
      <c r="C733" s="1" t="s">
        <v>11340</v>
      </c>
      <c r="D733" s="1" t="s">
        <v>50</v>
      </c>
      <c r="E733" s="1" t="s">
        <v>51</v>
      </c>
      <c r="F733" s="1" t="s">
        <v>51</v>
      </c>
      <c r="G733" s="1" t="s">
        <v>82</v>
      </c>
      <c r="H733" s="1" t="s">
        <v>207</v>
      </c>
      <c r="I733" s="1" t="s">
        <v>84</v>
      </c>
      <c r="J733" s="1" t="s">
        <v>448</v>
      </c>
      <c r="K733" s="1" t="s">
        <v>11341</v>
      </c>
      <c r="L733" s="1"/>
      <c r="M733" s="21">
        <f t="shared" si="11"/>
        <v>1</v>
      </c>
    </row>
    <row r="734" spans="1:13" ht="20.100000000000001" customHeight="1" x14ac:dyDescent="0.15">
      <c r="A734" s="1" t="s">
        <v>11</v>
      </c>
      <c r="B734" s="1" t="s">
        <v>11331</v>
      </c>
      <c r="C734" s="1" t="s">
        <v>11342</v>
      </c>
      <c r="D734" s="1" t="s">
        <v>50</v>
      </c>
      <c r="E734" s="1" t="s">
        <v>51</v>
      </c>
      <c r="F734" s="1" t="s">
        <v>51</v>
      </c>
      <c r="G734" s="1" t="s">
        <v>82</v>
      </c>
      <c r="H734" s="1" t="s">
        <v>207</v>
      </c>
      <c r="I734" s="1" t="s">
        <v>84</v>
      </c>
      <c r="J734" s="1" t="s">
        <v>448</v>
      </c>
      <c r="K734" s="1" t="s">
        <v>11343</v>
      </c>
      <c r="L734" s="1"/>
      <c r="M734" s="21">
        <f t="shared" si="11"/>
        <v>1</v>
      </c>
    </row>
    <row r="735" spans="1:13" ht="20.100000000000001" customHeight="1" x14ac:dyDescent="0.15">
      <c r="A735" s="1" t="s">
        <v>11</v>
      </c>
      <c r="B735" s="1" t="s">
        <v>11331</v>
      </c>
      <c r="C735" s="1" t="s">
        <v>11344</v>
      </c>
      <c r="D735" s="1" t="s">
        <v>50</v>
      </c>
      <c r="E735" s="1" t="s">
        <v>51</v>
      </c>
      <c r="F735" s="1" t="s">
        <v>51</v>
      </c>
      <c r="G735" s="1" t="s">
        <v>82</v>
      </c>
      <c r="H735" s="1" t="s">
        <v>207</v>
      </c>
      <c r="I735" s="1" t="s">
        <v>84</v>
      </c>
      <c r="J735" s="1" t="s">
        <v>448</v>
      </c>
      <c r="K735" s="1" t="s">
        <v>11345</v>
      </c>
      <c r="L735" s="1"/>
      <c r="M735" s="21">
        <f t="shared" si="11"/>
        <v>1</v>
      </c>
    </row>
    <row r="736" spans="1:13" ht="20.100000000000001" customHeight="1" x14ac:dyDescent="0.15">
      <c r="A736" s="1" t="s">
        <v>11</v>
      </c>
      <c r="B736" s="1" t="s">
        <v>11331</v>
      </c>
      <c r="C736" s="1" t="s">
        <v>11346</v>
      </c>
      <c r="D736" s="1" t="s">
        <v>50</v>
      </c>
      <c r="E736" s="1" t="s">
        <v>51</v>
      </c>
      <c r="F736" s="1" t="s">
        <v>51</v>
      </c>
      <c r="G736" s="1" t="s">
        <v>82</v>
      </c>
      <c r="H736" s="1" t="s">
        <v>207</v>
      </c>
      <c r="I736" s="1" t="s">
        <v>84</v>
      </c>
      <c r="J736" s="1" t="s">
        <v>448</v>
      </c>
      <c r="K736" s="1" t="s">
        <v>11347</v>
      </c>
      <c r="L736" s="1"/>
      <c r="M736" s="21">
        <f t="shared" si="11"/>
        <v>1</v>
      </c>
    </row>
    <row r="737" spans="1:13" ht="20.100000000000001" customHeight="1" x14ac:dyDescent="0.15">
      <c r="A737" s="1" t="s">
        <v>11</v>
      </c>
      <c r="B737" s="1" t="s">
        <v>11331</v>
      </c>
      <c r="C737" s="1" t="s">
        <v>11348</v>
      </c>
      <c r="D737" s="1" t="s">
        <v>50</v>
      </c>
      <c r="E737" s="1" t="s">
        <v>51</v>
      </c>
      <c r="F737" s="1" t="s">
        <v>51</v>
      </c>
      <c r="G737" s="1" t="s">
        <v>82</v>
      </c>
      <c r="H737" s="1" t="s">
        <v>207</v>
      </c>
      <c r="I737" s="1" t="s">
        <v>84</v>
      </c>
      <c r="J737" s="1" t="s">
        <v>448</v>
      </c>
      <c r="K737" s="1" t="s">
        <v>11349</v>
      </c>
      <c r="L737" s="1"/>
      <c r="M737" s="21">
        <f t="shared" si="11"/>
        <v>1</v>
      </c>
    </row>
    <row r="738" spans="1:13" ht="20.100000000000001" customHeight="1" x14ac:dyDescent="0.15">
      <c r="A738" s="1" t="s">
        <v>11</v>
      </c>
      <c r="B738" s="1" t="s">
        <v>11331</v>
      </c>
      <c r="C738" s="1" t="s">
        <v>11350</v>
      </c>
      <c r="D738" s="1" t="s">
        <v>50</v>
      </c>
      <c r="E738" s="1" t="s">
        <v>51</v>
      </c>
      <c r="F738" s="1" t="s">
        <v>51</v>
      </c>
      <c r="G738" s="1" t="s">
        <v>82</v>
      </c>
      <c r="H738" s="1" t="s">
        <v>207</v>
      </c>
      <c r="I738" s="1" t="s">
        <v>84</v>
      </c>
      <c r="J738" s="1" t="s">
        <v>448</v>
      </c>
      <c r="K738" s="1" t="s">
        <v>11351</v>
      </c>
      <c r="L738" s="1"/>
      <c r="M738" s="21">
        <f t="shared" si="11"/>
        <v>1</v>
      </c>
    </row>
    <row r="739" spans="1:13" ht="20.100000000000001" customHeight="1" x14ac:dyDescent="0.15">
      <c r="A739" s="1" t="s">
        <v>11</v>
      </c>
      <c r="B739" s="1" t="s">
        <v>11331</v>
      </c>
      <c r="C739" s="1" t="s">
        <v>11352</v>
      </c>
      <c r="D739" s="1" t="s">
        <v>50</v>
      </c>
      <c r="E739" s="1" t="s">
        <v>51</v>
      </c>
      <c r="F739" s="1" t="s">
        <v>51</v>
      </c>
      <c r="G739" s="1" t="s">
        <v>82</v>
      </c>
      <c r="H739" s="1" t="s">
        <v>207</v>
      </c>
      <c r="I739" s="1" t="s">
        <v>84</v>
      </c>
      <c r="J739" s="1" t="s">
        <v>448</v>
      </c>
      <c r="K739" s="1" t="s">
        <v>11353</v>
      </c>
      <c r="L739" s="1"/>
      <c r="M739" s="21">
        <f t="shared" si="11"/>
        <v>1</v>
      </c>
    </row>
    <row r="740" spans="1:13" ht="20.100000000000001" customHeight="1" x14ac:dyDescent="0.15">
      <c r="A740" s="1" t="s">
        <v>11</v>
      </c>
      <c r="B740" s="1" t="s">
        <v>11331</v>
      </c>
      <c r="C740" s="1" t="s">
        <v>11354</v>
      </c>
      <c r="D740" s="1" t="s">
        <v>78</v>
      </c>
      <c r="E740" s="1" t="s">
        <v>51</v>
      </c>
      <c r="F740" s="1" t="s">
        <v>179</v>
      </c>
      <c r="G740" s="1" t="s">
        <v>82</v>
      </c>
      <c r="H740" s="1" t="s">
        <v>1151</v>
      </c>
      <c r="I740" s="1" t="s">
        <v>84</v>
      </c>
      <c r="J740" s="1" t="s">
        <v>7809</v>
      </c>
      <c r="K740" s="1" t="s">
        <v>11355</v>
      </c>
      <c r="L740" s="1"/>
      <c r="M740" s="21">
        <f t="shared" si="11"/>
        <v>0</v>
      </c>
    </row>
    <row r="741" spans="1:13" ht="20.100000000000001" customHeight="1" x14ac:dyDescent="0.15">
      <c r="A741" s="1" t="s">
        <v>11</v>
      </c>
      <c r="B741" s="1" t="s">
        <v>11331</v>
      </c>
      <c r="C741" s="1" t="s">
        <v>11356</v>
      </c>
      <c r="D741" s="1" t="s">
        <v>78</v>
      </c>
      <c r="E741" s="1" t="s">
        <v>51</v>
      </c>
      <c r="F741" s="1" t="s">
        <v>179</v>
      </c>
      <c r="G741" s="1" t="s">
        <v>82</v>
      </c>
      <c r="H741" s="1" t="s">
        <v>1151</v>
      </c>
      <c r="I741" s="1" t="s">
        <v>84</v>
      </c>
      <c r="J741" s="1" t="s">
        <v>7809</v>
      </c>
      <c r="K741" s="1" t="s">
        <v>11357</v>
      </c>
      <c r="L741" s="1"/>
      <c r="M741" s="21">
        <f t="shared" si="11"/>
        <v>0</v>
      </c>
    </row>
    <row r="742" spans="1:13" ht="20.100000000000001" customHeight="1" x14ac:dyDescent="0.15">
      <c r="A742" s="1" t="s">
        <v>11</v>
      </c>
      <c r="B742" s="1" t="s">
        <v>11331</v>
      </c>
      <c r="C742" s="1" t="s">
        <v>11358</v>
      </c>
      <c r="D742" s="1" t="s">
        <v>78</v>
      </c>
      <c r="E742" s="1" t="s">
        <v>51</v>
      </c>
      <c r="F742" s="1" t="s">
        <v>51</v>
      </c>
      <c r="G742" s="1" t="s">
        <v>82</v>
      </c>
      <c r="H742" s="1" t="s">
        <v>207</v>
      </c>
      <c r="I742" s="1" t="s">
        <v>84</v>
      </c>
      <c r="J742" s="1" t="s">
        <v>448</v>
      </c>
      <c r="K742" s="1" t="s">
        <v>11359</v>
      </c>
      <c r="L742" s="1"/>
      <c r="M742" s="21">
        <f t="shared" si="11"/>
        <v>1</v>
      </c>
    </row>
    <row r="743" spans="1:13" ht="20.100000000000001" customHeight="1" x14ac:dyDescent="0.15">
      <c r="A743" s="1" t="s">
        <v>11</v>
      </c>
      <c r="B743" s="1" t="s">
        <v>11331</v>
      </c>
      <c r="C743" s="1" t="s">
        <v>11360</v>
      </c>
      <c r="D743" s="1" t="s">
        <v>78</v>
      </c>
      <c r="E743" s="1" t="s">
        <v>51</v>
      </c>
      <c r="F743" s="1" t="s">
        <v>51</v>
      </c>
      <c r="G743" s="1" t="s">
        <v>82</v>
      </c>
      <c r="H743" s="1" t="s">
        <v>207</v>
      </c>
      <c r="I743" s="1" t="s">
        <v>84</v>
      </c>
      <c r="J743" s="1" t="s">
        <v>448</v>
      </c>
      <c r="K743" s="1" t="s">
        <v>11361</v>
      </c>
      <c r="L743" s="1"/>
      <c r="M743" s="21">
        <f t="shared" si="11"/>
        <v>1</v>
      </c>
    </row>
    <row r="744" spans="1:13" ht="20.100000000000001" customHeight="1" x14ac:dyDescent="0.15">
      <c r="A744" s="1" t="s">
        <v>11</v>
      </c>
      <c r="B744" s="1" t="s">
        <v>11331</v>
      </c>
      <c r="C744" s="1" t="s">
        <v>11362</v>
      </c>
      <c r="D744" s="1" t="s">
        <v>78</v>
      </c>
      <c r="E744" s="1" t="s">
        <v>51</v>
      </c>
      <c r="F744" s="1" t="s">
        <v>179</v>
      </c>
      <c r="G744" s="1" t="s">
        <v>82</v>
      </c>
      <c r="H744" s="1" t="s">
        <v>1151</v>
      </c>
      <c r="I744" s="1" t="s">
        <v>84</v>
      </c>
      <c r="J744" s="1" t="s">
        <v>7809</v>
      </c>
      <c r="K744" s="1" t="s">
        <v>11363</v>
      </c>
      <c r="L744" s="1"/>
      <c r="M744" s="21">
        <f t="shared" si="11"/>
        <v>0</v>
      </c>
    </row>
    <row r="745" spans="1:13" ht="20.100000000000001" customHeight="1" x14ac:dyDescent="0.15">
      <c r="A745" s="1" t="s">
        <v>11</v>
      </c>
      <c r="B745" s="1" t="s">
        <v>11331</v>
      </c>
      <c r="C745" s="1" t="s">
        <v>11364</v>
      </c>
      <c r="D745" s="1" t="s">
        <v>78</v>
      </c>
      <c r="E745" s="1" t="s">
        <v>51</v>
      </c>
      <c r="F745" s="1" t="s">
        <v>51</v>
      </c>
      <c r="G745" s="1" t="s">
        <v>82</v>
      </c>
      <c r="H745" s="1" t="s">
        <v>207</v>
      </c>
      <c r="I745" s="1" t="s">
        <v>84</v>
      </c>
      <c r="J745" s="1" t="s">
        <v>448</v>
      </c>
      <c r="K745" s="1" t="s">
        <v>11365</v>
      </c>
      <c r="L745" s="1"/>
      <c r="M745" s="21">
        <f t="shared" si="11"/>
        <v>1</v>
      </c>
    </row>
    <row r="746" spans="1:13" ht="20.100000000000001" customHeight="1" x14ac:dyDescent="0.15">
      <c r="A746" s="1" t="s">
        <v>11</v>
      </c>
      <c r="B746" s="1" t="s">
        <v>11331</v>
      </c>
      <c r="C746" s="1" t="s">
        <v>11366</v>
      </c>
      <c r="D746" s="1" t="s">
        <v>78</v>
      </c>
      <c r="E746" s="1" t="s">
        <v>51</v>
      </c>
      <c r="F746" s="1" t="s">
        <v>179</v>
      </c>
      <c r="G746" s="1" t="s">
        <v>82</v>
      </c>
      <c r="H746" s="1" t="s">
        <v>4727</v>
      </c>
      <c r="I746" s="1" t="s">
        <v>447</v>
      </c>
      <c r="J746" s="1" t="s">
        <v>10867</v>
      </c>
      <c r="K746" s="1" t="s">
        <v>11367</v>
      </c>
      <c r="L746" s="1"/>
      <c r="M746" s="21">
        <f t="shared" si="11"/>
        <v>0</v>
      </c>
    </row>
    <row r="747" spans="1:13" ht="20.100000000000001" customHeight="1" x14ac:dyDescent="0.15">
      <c r="A747" s="1" t="s">
        <v>11</v>
      </c>
      <c r="B747" s="1" t="s">
        <v>11331</v>
      </c>
      <c r="C747" s="1" t="s">
        <v>11368</v>
      </c>
      <c r="D747" s="1" t="s">
        <v>78</v>
      </c>
      <c r="E747" s="1" t="s">
        <v>51</v>
      </c>
      <c r="F747" s="1" t="s">
        <v>51</v>
      </c>
      <c r="G747" s="1" t="s">
        <v>82</v>
      </c>
      <c r="H747" s="1" t="s">
        <v>207</v>
      </c>
      <c r="I747" s="1" t="s">
        <v>84</v>
      </c>
      <c r="J747" s="1" t="s">
        <v>448</v>
      </c>
      <c r="K747" s="1" t="s">
        <v>11369</v>
      </c>
      <c r="L747" s="1"/>
      <c r="M747" s="21">
        <f t="shared" si="11"/>
        <v>1</v>
      </c>
    </row>
    <row r="748" spans="1:13" ht="20.100000000000001" customHeight="1" x14ac:dyDescent="0.15">
      <c r="A748" s="1" t="s">
        <v>11</v>
      </c>
      <c r="B748" s="1" t="s">
        <v>11331</v>
      </c>
      <c r="C748" s="1" t="s">
        <v>11370</v>
      </c>
      <c r="D748" s="1" t="s">
        <v>78</v>
      </c>
      <c r="E748" s="1" t="s">
        <v>51</v>
      </c>
      <c r="F748" s="1" t="s">
        <v>51</v>
      </c>
      <c r="G748" s="1" t="s">
        <v>82</v>
      </c>
      <c r="H748" s="1" t="s">
        <v>207</v>
      </c>
      <c r="I748" s="1" t="s">
        <v>84</v>
      </c>
      <c r="J748" s="1" t="s">
        <v>448</v>
      </c>
      <c r="K748" s="1" t="s">
        <v>11371</v>
      </c>
      <c r="L748" s="1"/>
      <c r="M748" s="21">
        <f t="shared" si="11"/>
        <v>1</v>
      </c>
    </row>
    <row r="749" spans="1:13" ht="20.100000000000001" customHeight="1" x14ac:dyDescent="0.15">
      <c r="A749" s="1" t="s">
        <v>11</v>
      </c>
      <c r="B749" s="1" t="s">
        <v>11331</v>
      </c>
      <c r="C749" s="1" t="s">
        <v>11372</v>
      </c>
      <c r="D749" s="1" t="s">
        <v>849</v>
      </c>
      <c r="E749" s="1" t="s">
        <v>51</v>
      </c>
      <c r="F749" s="1" t="s">
        <v>10720</v>
      </c>
      <c r="G749" s="1" t="s">
        <v>82</v>
      </c>
      <c r="H749" s="1" t="s">
        <v>83</v>
      </c>
      <c r="I749" s="1" t="s">
        <v>84</v>
      </c>
      <c r="J749" s="1" t="s">
        <v>9120</v>
      </c>
      <c r="K749" s="1" t="s">
        <v>11373</v>
      </c>
      <c r="L749" s="1"/>
      <c r="M749" s="21">
        <f t="shared" si="11"/>
        <v>0</v>
      </c>
    </row>
    <row r="750" spans="1:13" ht="20.100000000000001" customHeight="1" x14ac:dyDescent="0.15">
      <c r="A750" s="1" t="s">
        <v>11</v>
      </c>
      <c r="B750" s="1" t="s">
        <v>11374</v>
      </c>
      <c r="C750" s="1" t="s">
        <v>11375</v>
      </c>
      <c r="D750" s="1" t="s">
        <v>50</v>
      </c>
      <c r="E750" s="1" t="s">
        <v>51</v>
      </c>
      <c r="F750" s="1" t="s">
        <v>51</v>
      </c>
      <c r="G750" s="1" t="s">
        <v>52</v>
      </c>
      <c r="H750" s="1" t="s">
        <v>739</v>
      </c>
      <c r="I750" s="1" t="s">
        <v>1230</v>
      </c>
      <c r="J750" s="1" t="s">
        <v>122</v>
      </c>
      <c r="K750" s="1" t="s">
        <v>11376</v>
      </c>
      <c r="L750" s="1"/>
      <c r="M750" s="21">
        <f t="shared" si="11"/>
        <v>1</v>
      </c>
    </row>
    <row r="751" spans="1:13" ht="20.100000000000001" customHeight="1" x14ac:dyDescent="0.15">
      <c r="A751" s="1" t="s">
        <v>11</v>
      </c>
      <c r="B751" s="1" t="s">
        <v>11374</v>
      </c>
      <c r="C751" s="1" t="s">
        <v>11377</v>
      </c>
      <c r="D751" s="1" t="s">
        <v>50</v>
      </c>
      <c r="E751" s="1" t="s">
        <v>51</v>
      </c>
      <c r="F751" s="1" t="s">
        <v>51</v>
      </c>
      <c r="G751" s="1" t="s">
        <v>52</v>
      </c>
      <c r="H751" s="1" t="s">
        <v>739</v>
      </c>
      <c r="I751" s="1" t="s">
        <v>1230</v>
      </c>
      <c r="J751" s="1" t="s">
        <v>122</v>
      </c>
      <c r="K751" s="1" t="s">
        <v>11378</v>
      </c>
      <c r="L751" s="1"/>
      <c r="M751" s="21">
        <f t="shared" si="11"/>
        <v>1</v>
      </c>
    </row>
    <row r="752" spans="1:13" ht="20.100000000000001" customHeight="1" x14ac:dyDescent="0.15">
      <c r="A752" s="1" t="s">
        <v>11</v>
      </c>
      <c r="B752" s="1" t="s">
        <v>11374</v>
      </c>
      <c r="C752" s="1" t="s">
        <v>11379</v>
      </c>
      <c r="D752" s="1" t="s">
        <v>50</v>
      </c>
      <c r="E752" s="1" t="s">
        <v>51</v>
      </c>
      <c r="F752" s="1" t="s">
        <v>51</v>
      </c>
      <c r="G752" s="1" t="s">
        <v>52</v>
      </c>
      <c r="H752" s="1" t="s">
        <v>739</v>
      </c>
      <c r="I752" s="1" t="s">
        <v>1230</v>
      </c>
      <c r="J752" s="1" t="s">
        <v>122</v>
      </c>
      <c r="K752" s="1" t="s">
        <v>11380</v>
      </c>
      <c r="L752" s="1"/>
      <c r="M752" s="21">
        <f t="shared" si="11"/>
        <v>1</v>
      </c>
    </row>
    <row r="753" spans="1:13" ht="20.100000000000001" customHeight="1" x14ac:dyDescent="0.15">
      <c r="A753" s="1" t="s">
        <v>11</v>
      </c>
      <c r="B753" s="1" t="s">
        <v>11374</v>
      </c>
      <c r="C753" s="1" t="s">
        <v>11381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739</v>
      </c>
      <c r="I753" s="1" t="s">
        <v>1230</v>
      </c>
      <c r="J753" s="1" t="s">
        <v>122</v>
      </c>
      <c r="K753" s="1" t="s">
        <v>11382</v>
      </c>
      <c r="L753" s="1"/>
      <c r="M753" s="21">
        <f t="shared" si="11"/>
        <v>1</v>
      </c>
    </row>
    <row r="754" spans="1:13" ht="20.100000000000001" customHeight="1" x14ac:dyDescent="0.15">
      <c r="A754" s="1" t="s">
        <v>11</v>
      </c>
      <c r="B754" s="1" t="s">
        <v>11374</v>
      </c>
      <c r="C754" s="1" t="s">
        <v>11383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739</v>
      </c>
      <c r="I754" s="1" t="s">
        <v>1230</v>
      </c>
      <c r="J754" s="1" t="s">
        <v>122</v>
      </c>
      <c r="K754" s="1" t="s">
        <v>11384</v>
      </c>
      <c r="L754" s="1"/>
      <c r="M754" s="21">
        <f t="shared" si="11"/>
        <v>1</v>
      </c>
    </row>
    <row r="755" spans="1:13" ht="20.100000000000001" customHeight="1" x14ac:dyDescent="0.15">
      <c r="A755" s="1" t="s">
        <v>11</v>
      </c>
      <c r="B755" s="1" t="s">
        <v>11374</v>
      </c>
      <c r="C755" s="1" t="s">
        <v>11385</v>
      </c>
      <c r="D755" s="1" t="s">
        <v>50</v>
      </c>
      <c r="E755" s="1" t="s">
        <v>51</v>
      </c>
      <c r="F755" s="1" t="s">
        <v>51</v>
      </c>
      <c r="G755" s="1" t="s">
        <v>52</v>
      </c>
      <c r="H755" s="1" t="s">
        <v>739</v>
      </c>
      <c r="I755" s="1" t="s">
        <v>1230</v>
      </c>
      <c r="J755" s="1" t="s">
        <v>122</v>
      </c>
      <c r="K755" s="1" t="s">
        <v>11386</v>
      </c>
      <c r="L755" s="1"/>
      <c r="M755" s="21">
        <f t="shared" si="11"/>
        <v>1</v>
      </c>
    </row>
    <row r="756" spans="1:13" ht="20.100000000000001" customHeight="1" x14ac:dyDescent="0.15">
      <c r="A756" s="1" t="s">
        <v>11</v>
      </c>
      <c r="B756" s="1" t="s">
        <v>11374</v>
      </c>
      <c r="C756" s="1" t="s">
        <v>11387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739</v>
      </c>
      <c r="I756" s="1" t="s">
        <v>1230</v>
      </c>
      <c r="J756" s="1" t="s">
        <v>122</v>
      </c>
      <c r="K756" s="1" t="s">
        <v>11388</v>
      </c>
      <c r="L756" s="1"/>
      <c r="M756" s="21">
        <f t="shared" si="11"/>
        <v>1</v>
      </c>
    </row>
    <row r="757" spans="1:13" ht="20.100000000000001" customHeight="1" x14ac:dyDescent="0.15">
      <c r="A757" s="1" t="s">
        <v>11</v>
      </c>
      <c r="B757" s="1" t="s">
        <v>11374</v>
      </c>
      <c r="C757" s="1" t="s">
        <v>11389</v>
      </c>
      <c r="D757" s="1" t="s">
        <v>78</v>
      </c>
      <c r="E757" s="1" t="s">
        <v>51</v>
      </c>
      <c r="F757" s="1" t="s">
        <v>51</v>
      </c>
      <c r="G757" s="1" t="s">
        <v>52</v>
      </c>
      <c r="H757" s="1" t="s">
        <v>739</v>
      </c>
      <c r="I757" s="1" t="s">
        <v>1230</v>
      </c>
      <c r="J757" s="1" t="s">
        <v>122</v>
      </c>
      <c r="K757" s="1" t="s">
        <v>11390</v>
      </c>
      <c r="L757" s="1"/>
      <c r="M757" s="21">
        <f t="shared" si="11"/>
        <v>1</v>
      </c>
    </row>
    <row r="758" spans="1:13" ht="20.100000000000001" customHeight="1" x14ac:dyDescent="0.15">
      <c r="A758" s="1" t="s">
        <v>11</v>
      </c>
      <c r="B758" s="1" t="s">
        <v>11374</v>
      </c>
      <c r="C758" s="1" t="s">
        <v>11391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739</v>
      </c>
      <c r="I758" s="1" t="s">
        <v>1230</v>
      </c>
      <c r="J758" s="1" t="s">
        <v>122</v>
      </c>
      <c r="K758" s="1" t="s">
        <v>11392</v>
      </c>
      <c r="L758" s="1"/>
      <c r="M758" s="21">
        <f t="shared" si="11"/>
        <v>1</v>
      </c>
    </row>
    <row r="759" spans="1:13" ht="20.100000000000001" customHeight="1" x14ac:dyDescent="0.15">
      <c r="A759" s="1" t="s">
        <v>11</v>
      </c>
      <c r="B759" s="1" t="s">
        <v>11374</v>
      </c>
      <c r="C759" s="1" t="s">
        <v>11393</v>
      </c>
      <c r="D759" s="1" t="s">
        <v>78</v>
      </c>
      <c r="E759" s="1" t="s">
        <v>51</v>
      </c>
      <c r="F759" s="1" t="s">
        <v>51</v>
      </c>
      <c r="G759" s="1" t="s">
        <v>52</v>
      </c>
      <c r="H759" s="1" t="s">
        <v>739</v>
      </c>
      <c r="I759" s="1" t="s">
        <v>1230</v>
      </c>
      <c r="J759" s="1" t="s">
        <v>122</v>
      </c>
      <c r="K759" s="1" t="s">
        <v>11394</v>
      </c>
      <c r="L759" s="1"/>
      <c r="M759" s="21">
        <f t="shared" si="11"/>
        <v>1</v>
      </c>
    </row>
    <row r="760" spans="1:13" ht="20.100000000000001" customHeight="1" x14ac:dyDescent="0.15">
      <c r="A760" s="1" t="s">
        <v>11</v>
      </c>
      <c r="B760" s="1" t="s">
        <v>11374</v>
      </c>
      <c r="C760" s="1" t="s">
        <v>11395</v>
      </c>
      <c r="D760" s="1" t="s">
        <v>78</v>
      </c>
      <c r="E760" s="1" t="s">
        <v>51</v>
      </c>
      <c r="F760" s="1" t="s">
        <v>51</v>
      </c>
      <c r="G760" s="1" t="s">
        <v>52</v>
      </c>
      <c r="H760" s="1" t="s">
        <v>739</v>
      </c>
      <c r="I760" s="1" t="s">
        <v>1230</v>
      </c>
      <c r="J760" s="1" t="s">
        <v>122</v>
      </c>
      <c r="K760" s="1" t="s">
        <v>11396</v>
      </c>
      <c r="L760" s="1"/>
      <c r="M760" s="21">
        <f t="shared" si="11"/>
        <v>1</v>
      </c>
    </row>
    <row r="761" spans="1:13" ht="20.100000000000001" customHeight="1" x14ac:dyDescent="0.15">
      <c r="A761" s="1" t="s">
        <v>11</v>
      </c>
      <c r="B761" s="1" t="s">
        <v>11374</v>
      </c>
      <c r="C761" s="1" t="s">
        <v>11397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739</v>
      </c>
      <c r="I761" s="1" t="s">
        <v>1230</v>
      </c>
      <c r="J761" s="1" t="s">
        <v>122</v>
      </c>
      <c r="K761" s="1" t="s">
        <v>11398</v>
      </c>
      <c r="L761" s="1"/>
      <c r="M761" s="21">
        <f t="shared" si="11"/>
        <v>1</v>
      </c>
    </row>
    <row r="762" spans="1:13" ht="20.100000000000001" customHeight="1" x14ac:dyDescent="0.15">
      <c r="A762" s="1" t="s">
        <v>11</v>
      </c>
      <c r="B762" s="1" t="s">
        <v>11374</v>
      </c>
      <c r="C762" s="1" t="s">
        <v>11399</v>
      </c>
      <c r="D762" s="1" t="s">
        <v>78</v>
      </c>
      <c r="E762" s="1" t="s">
        <v>51</v>
      </c>
      <c r="F762" s="1" t="s">
        <v>51</v>
      </c>
      <c r="G762" s="1" t="s">
        <v>52</v>
      </c>
      <c r="H762" s="1" t="s">
        <v>739</v>
      </c>
      <c r="I762" s="1" t="s">
        <v>1230</v>
      </c>
      <c r="J762" s="1" t="s">
        <v>122</v>
      </c>
      <c r="K762" s="1" t="s">
        <v>11400</v>
      </c>
      <c r="L762" s="1"/>
      <c r="M762" s="21">
        <f t="shared" si="11"/>
        <v>1</v>
      </c>
    </row>
    <row r="763" spans="1:13" ht="20.100000000000001" customHeight="1" x14ac:dyDescent="0.15">
      <c r="A763" s="1" t="s">
        <v>11</v>
      </c>
      <c r="B763" s="1" t="s">
        <v>11374</v>
      </c>
      <c r="C763" s="1" t="s">
        <v>11401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739</v>
      </c>
      <c r="I763" s="1" t="s">
        <v>1230</v>
      </c>
      <c r="J763" s="1" t="s">
        <v>122</v>
      </c>
      <c r="K763" s="1" t="s">
        <v>11402</v>
      </c>
      <c r="L763" s="1"/>
      <c r="M763" s="21">
        <f t="shared" si="11"/>
        <v>1</v>
      </c>
    </row>
    <row r="764" spans="1:13" ht="20.100000000000001" customHeight="1" x14ac:dyDescent="0.15">
      <c r="A764" s="1" t="s">
        <v>11</v>
      </c>
      <c r="B764" s="1" t="s">
        <v>11403</v>
      </c>
      <c r="C764" s="1" t="s">
        <v>11404</v>
      </c>
      <c r="D764" s="1" t="s">
        <v>50</v>
      </c>
      <c r="E764" s="1" t="s">
        <v>51</v>
      </c>
      <c r="F764" s="1" t="s">
        <v>51</v>
      </c>
      <c r="G764" s="1" t="s">
        <v>52</v>
      </c>
      <c r="H764" s="1" t="s">
        <v>53</v>
      </c>
      <c r="I764" s="1" t="s">
        <v>84</v>
      </c>
      <c r="J764" s="1" t="s">
        <v>130</v>
      </c>
      <c r="K764" s="1" t="s">
        <v>11405</v>
      </c>
      <c r="L764" s="1"/>
      <c r="M764" s="21">
        <f t="shared" si="11"/>
        <v>1</v>
      </c>
    </row>
    <row r="765" spans="1:13" ht="20.100000000000001" customHeight="1" x14ac:dyDescent="0.15">
      <c r="A765" s="1" t="s">
        <v>11</v>
      </c>
      <c r="B765" s="1" t="s">
        <v>11403</v>
      </c>
      <c r="C765" s="1" t="s">
        <v>11406</v>
      </c>
      <c r="D765" s="1" t="s">
        <v>50</v>
      </c>
      <c r="E765" s="1" t="s">
        <v>51</v>
      </c>
      <c r="F765" s="1" t="s">
        <v>51</v>
      </c>
      <c r="G765" s="1" t="s">
        <v>52</v>
      </c>
      <c r="H765" s="1" t="s">
        <v>53</v>
      </c>
      <c r="I765" s="1" t="s">
        <v>84</v>
      </c>
      <c r="J765" s="1" t="s">
        <v>130</v>
      </c>
      <c r="K765" s="1" t="s">
        <v>11407</v>
      </c>
      <c r="L765" s="1"/>
      <c r="M765" s="21">
        <f t="shared" si="11"/>
        <v>1</v>
      </c>
    </row>
    <row r="766" spans="1:13" ht="20.100000000000001" customHeight="1" x14ac:dyDescent="0.15">
      <c r="A766" s="1" t="s">
        <v>11</v>
      </c>
      <c r="B766" s="1" t="s">
        <v>11403</v>
      </c>
      <c r="C766" s="1" t="s">
        <v>11408</v>
      </c>
      <c r="D766" s="1" t="s">
        <v>50</v>
      </c>
      <c r="E766" s="1" t="s">
        <v>51</v>
      </c>
      <c r="F766" s="1" t="s">
        <v>51</v>
      </c>
      <c r="G766" s="1" t="s">
        <v>52</v>
      </c>
      <c r="H766" s="1" t="s">
        <v>53</v>
      </c>
      <c r="I766" s="1" t="s">
        <v>84</v>
      </c>
      <c r="J766" s="1" t="s">
        <v>130</v>
      </c>
      <c r="K766" s="1" t="s">
        <v>11409</v>
      </c>
      <c r="L766" s="1"/>
      <c r="M766" s="21">
        <f t="shared" si="11"/>
        <v>1</v>
      </c>
    </row>
    <row r="767" spans="1:13" ht="39.950000000000003" customHeight="1" x14ac:dyDescent="0.15">
      <c r="A767" s="120" t="s">
        <v>27137</v>
      </c>
      <c r="B767" s="120" t="s">
        <v>27138</v>
      </c>
      <c r="C767" s="51" t="s">
        <v>11410</v>
      </c>
      <c r="D767" s="51" t="s">
        <v>50</v>
      </c>
      <c r="E767" s="51" t="s">
        <v>51</v>
      </c>
      <c r="F767" s="51" t="s">
        <v>51</v>
      </c>
      <c r="G767" s="51" t="s">
        <v>52</v>
      </c>
      <c r="H767" s="51" t="s">
        <v>53</v>
      </c>
      <c r="I767" s="51" t="s">
        <v>84</v>
      </c>
      <c r="J767" s="51" t="s">
        <v>130</v>
      </c>
      <c r="K767" s="51" t="s">
        <v>11411</v>
      </c>
      <c r="L767" s="121" t="s">
        <v>27139</v>
      </c>
      <c r="M767" s="21">
        <f t="shared" si="11"/>
        <v>1</v>
      </c>
    </row>
    <row r="768" spans="1:13" ht="20.100000000000001" customHeight="1" x14ac:dyDescent="0.15">
      <c r="A768" s="51" t="s">
        <v>11</v>
      </c>
      <c r="B768" s="51" t="s">
        <v>11403</v>
      </c>
      <c r="C768" s="51" t="s">
        <v>11412</v>
      </c>
      <c r="D768" s="51" t="s">
        <v>50</v>
      </c>
      <c r="E768" s="51" t="s">
        <v>51</v>
      </c>
      <c r="F768" s="51" t="s">
        <v>51</v>
      </c>
      <c r="G768" s="51" t="s">
        <v>52</v>
      </c>
      <c r="H768" s="51" t="s">
        <v>53</v>
      </c>
      <c r="I768" s="51" t="s">
        <v>84</v>
      </c>
      <c r="J768" s="51" t="s">
        <v>130</v>
      </c>
      <c r="K768" s="51" t="s">
        <v>11413</v>
      </c>
      <c r="L768" s="51"/>
      <c r="M768" s="21">
        <f t="shared" si="11"/>
        <v>1</v>
      </c>
    </row>
    <row r="769" spans="1:13" ht="20.100000000000001" customHeight="1" x14ac:dyDescent="0.15">
      <c r="A769" s="51" t="s">
        <v>11</v>
      </c>
      <c r="B769" s="51" t="s">
        <v>11403</v>
      </c>
      <c r="C769" s="51" t="s">
        <v>11414</v>
      </c>
      <c r="D769" s="51" t="s">
        <v>50</v>
      </c>
      <c r="E769" s="51" t="s">
        <v>51</v>
      </c>
      <c r="F769" s="51" t="s">
        <v>51</v>
      </c>
      <c r="G769" s="51" t="s">
        <v>52</v>
      </c>
      <c r="H769" s="51" t="s">
        <v>53</v>
      </c>
      <c r="I769" s="51" t="s">
        <v>84</v>
      </c>
      <c r="J769" s="51" t="s">
        <v>130</v>
      </c>
      <c r="K769" s="51" t="s">
        <v>11415</v>
      </c>
      <c r="L769" s="51"/>
      <c r="M769" s="21">
        <f t="shared" si="11"/>
        <v>1</v>
      </c>
    </row>
    <row r="770" spans="1:13" ht="20.100000000000001" customHeight="1" x14ac:dyDescent="0.15">
      <c r="A770" s="51" t="s">
        <v>11</v>
      </c>
      <c r="B770" s="51" t="s">
        <v>11403</v>
      </c>
      <c r="C770" s="51" t="s">
        <v>11416</v>
      </c>
      <c r="D770" s="51" t="s">
        <v>50</v>
      </c>
      <c r="E770" s="51" t="s">
        <v>51</v>
      </c>
      <c r="F770" s="51" t="s">
        <v>51</v>
      </c>
      <c r="G770" s="51" t="s">
        <v>52</v>
      </c>
      <c r="H770" s="51" t="s">
        <v>53</v>
      </c>
      <c r="I770" s="51" t="s">
        <v>84</v>
      </c>
      <c r="J770" s="51" t="s">
        <v>130</v>
      </c>
      <c r="K770" s="51" t="s">
        <v>11417</v>
      </c>
      <c r="L770" s="51"/>
      <c r="M770" s="21">
        <f t="shared" si="11"/>
        <v>1</v>
      </c>
    </row>
    <row r="771" spans="1:13" ht="20.100000000000001" customHeight="1" x14ac:dyDescent="0.15">
      <c r="A771" s="51" t="s">
        <v>11</v>
      </c>
      <c r="B771" s="51" t="s">
        <v>11403</v>
      </c>
      <c r="C771" s="51" t="s">
        <v>11418</v>
      </c>
      <c r="D771" s="51" t="s">
        <v>50</v>
      </c>
      <c r="E771" s="51" t="s">
        <v>51</v>
      </c>
      <c r="F771" s="51" t="s">
        <v>51</v>
      </c>
      <c r="G771" s="51" t="s">
        <v>52</v>
      </c>
      <c r="H771" s="51" t="s">
        <v>53</v>
      </c>
      <c r="I771" s="51" t="s">
        <v>84</v>
      </c>
      <c r="J771" s="51" t="s">
        <v>130</v>
      </c>
      <c r="K771" s="51" t="s">
        <v>11419</v>
      </c>
      <c r="L771" s="51"/>
      <c r="M771" s="21">
        <f t="shared" si="11"/>
        <v>1</v>
      </c>
    </row>
    <row r="772" spans="1:13" ht="20.100000000000001" customHeight="1" x14ac:dyDescent="0.15">
      <c r="A772" s="51" t="s">
        <v>11</v>
      </c>
      <c r="B772" s="51" t="s">
        <v>11403</v>
      </c>
      <c r="C772" s="51" t="s">
        <v>11420</v>
      </c>
      <c r="D772" s="51" t="s">
        <v>50</v>
      </c>
      <c r="E772" s="51" t="s">
        <v>51</v>
      </c>
      <c r="F772" s="51" t="s">
        <v>51</v>
      </c>
      <c r="G772" s="51" t="s">
        <v>52</v>
      </c>
      <c r="H772" s="51" t="s">
        <v>53</v>
      </c>
      <c r="I772" s="51" t="s">
        <v>84</v>
      </c>
      <c r="J772" s="51" t="s">
        <v>130</v>
      </c>
      <c r="K772" s="51" t="s">
        <v>11421</v>
      </c>
      <c r="L772" s="51"/>
      <c r="M772" s="21">
        <f t="shared" si="11"/>
        <v>1</v>
      </c>
    </row>
    <row r="773" spans="1:13" ht="39.950000000000003" customHeight="1" x14ac:dyDescent="0.15">
      <c r="A773" s="120" t="s">
        <v>27137</v>
      </c>
      <c r="B773" s="120" t="s">
        <v>27138</v>
      </c>
      <c r="C773" s="51" t="s">
        <v>11422</v>
      </c>
      <c r="D773" s="51" t="s">
        <v>50</v>
      </c>
      <c r="E773" s="51" t="s">
        <v>51</v>
      </c>
      <c r="F773" s="51" t="s">
        <v>51</v>
      </c>
      <c r="G773" s="51" t="s">
        <v>52</v>
      </c>
      <c r="H773" s="51" t="s">
        <v>53</v>
      </c>
      <c r="I773" s="51" t="s">
        <v>84</v>
      </c>
      <c r="J773" s="51" t="s">
        <v>130</v>
      </c>
      <c r="K773" s="51" t="s">
        <v>11423</v>
      </c>
      <c r="L773" s="121" t="s">
        <v>26945</v>
      </c>
      <c r="M773" s="21">
        <f t="shared" si="11"/>
        <v>1</v>
      </c>
    </row>
    <row r="774" spans="1:13" ht="20.100000000000001" customHeight="1" x14ac:dyDescent="0.15">
      <c r="A774" s="51" t="s">
        <v>11</v>
      </c>
      <c r="B774" s="51" t="s">
        <v>11403</v>
      </c>
      <c r="C774" s="51" t="s">
        <v>11424</v>
      </c>
      <c r="D774" s="51" t="s">
        <v>50</v>
      </c>
      <c r="E774" s="51" t="s">
        <v>51</v>
      </c>
      <c r="F774" s="51" t="s">
        <v>51</v>
      </c>
      <c r="G774" s="51" t="s">
        <v>52</v>
      </c>
      <c r="H774" s="51" t="s">
        <v>53</v>
      </c>
      <c r="I774" s="51" t="s">
        <v>84</v>
      </c>
      <c r="J774" s="51" t="s">
        <v>130</v>
      </c>
      <c r="K774" s="51" t="s">
        <v>11425</v>
      </c>
      <c r="L774" s="51"/>
      <c r="M774" s="21">
        <f t="shared" si="11"/>
        <v>1</v>
      </c>
    </row>
    <row r="775" spans="1:13" ht="20.100000000000001" customHeight="1" x14ac:dyDescent="0.15">
      <c r="A775" s="51" t="s">
        <v>11</v>
      </c>
      <c r="B775" s="51" t="s">
        <v>11403</v>
      </c>
      <c r="C775" s="51" t="s">
        <v>11426</v>
      </c>
      <c r="D775" s="51" t="s">
        <v>50</v>
      </c>
      <c r="E775" s="51" t="s">
        <v>51</v>
      </c>
      <c r="F775" s="51" t="s">
        <v>51</v>
      </c>
      <c r="G775" s="51" t="s">
        <v>52</v>
      </c>
      <c r="H775" s="51" t="s">
        <v>53</v>
      </c>
      <c r="I775" s="51" t="s">
        <v>84</v>
      </c>
      <c r="J775" s="51" t="s">
        <v>130</v>
      </c>
      <c r="K775" s="51" t="s">
        <v>11427</v>
      </c>
      <c r="L775" s="51"/>
      <c r="M775" s="21">
        <f t="shared" si="11"/>
        <v>1</v>
      </c>
    </row>
    <row r="776" spans="1:13" ht="20.100000000000001" customHeight="1" x14ac:dyDescent="0.15">
      <c r="A776" s="1" t="s">
        <v>11</v>
      </c>
      <c r="B776" s="1" t="s">
        <v>11403</v>
      </c>
      <c r="C776" s="1" t="s">
        <v>11428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53</v>
      </c>
      <c r="I776" s="1" t="s">
        <v>84</v>
      </c>
      <c r="J776" s="1" t="s">
        <v>130</v>
      </c>
      <c r="K776" s="1" t="s">
        <v>11429</v>
      </c>
      <c r="L776" s="1"/>
      <c r="M776" s="21">
        <f t="shared" si="11"/>
        <v>1</v>
      </c>
    </row>
    <row r="777" spans="1:13" ht="20.100000000000001" customHeight="1" x14ac:dyDescent="0.15">
      <c r="A777" s="1" t="s">
        <v>11</v>
      </c>
      <c r="B777" s="1" t="s">
        <v>11403</v>
      </c>
      <c r="C777" s="1" t="s">
        <v>11430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53</v>
      </c>
      <c r="I777" s="1" t="s">
        <v>84</v>
      </c>
      <c r="J777" s="1" t="s">
        <v>130</v>
      </c>
      <c r="K777" s="1" t="s">
        <v>11431</v>
      </c>
      <c r="L777" s="1"/>
      <c r="M777" s="21">
        <f t="shared" ref="M777:M840" si="12">IF(F777="○",1,0)</f>
        <v>1</v>
      </c>
    </row>
    <row r="778" spans="1:13" ht="20.100000000000001" customHeight="1" x14ac:dyDescent="0.15">
      <c r="A778" s="1" t="s">
        <v>11</v>
      </c>
      <c r="B778" s="1" t="s">
        <v>11403</v>
      </c>
      <c r="C778" s="1" t="s">
        <v>11432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53</v>
      </c>
      <c r="I778" s="1" t="s">
        <v>84</v>
      </c>
      <c r="J778" s="1" t="s">
        <v>130</v>
      </c>
      <c r="K778" s="1" t="s">
        <v>11433</v>
      </c>
      <c r="L778" s="1"/>
      <c r="M778" s="21">
        <f t="shared" si="12"/>
        <v>1</v>
      </c>
    </row>
    <row r="779" spans="1:13" ht="20.100000000000001" customHeight="1" x14ac:dyDescent="0.15">
      <c r="A779" s="1" t="s">
        <v>11</v>
      </c>
      <c r="B779" s="1" t="s">
        <v>11403</v>
      </c>
      <c r="C779" s="1" t="s">
        <v>11434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53</v>
      </c>
      <c r="I779" s="1" t="s">
        <v>84</v>
      </c>
      <c r="J779" s="1" t="s">
        <v>130</v>
      </c>
      <c r="K779" s="1" t="s">
        <v>11435</v>
      </c>
      <c r="L779" s="1"/>
      <c r="M779" s="21">
        <f t="shared" si="12"/>
        <v>1</v>
      </c>
    </row>
    <row r="780" spans="1:13" ht="20.100000000000001" customHeight="1" x14ac:dyDescent="0.15">
      <c r="A780" s="1" t="s">
        <v>11</v>
      </c>
      <c r="B780" s="1" t="s">
        <v>11403</v>
      </c>
      <c r="C780" s="1" t="s">
        <v>11436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53</v>
      </c>
      <c r="I780" s="1" t="s">
        <v>84</v>
      </c>
      <c r="J780" s="1" t="s">
        <v>130</v>
      </c>
      <c r="K780" s="1" t="s">
        <v>11437</v>
      </c>
      <c r="L780" s="1"/>
      <c r="M780" s="21">
        <f t="shared" si="12"/>
        <v>1</v>
      </c>
    </row>
    <row r="781" spans="1:13" ht="20.100000000000001" customHeight="1" x14ac:dyDescent="0.15">
      <c r="A781" s="1" t="s">
        <v>11</v>
      </c>
      <c r="B781" s="1" t="s">
        <v>11403</v>
      </c>
      <c r="C781" s="1" t="s">
        <v>11438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53</v>
      </c>
      <c r="I781" s="1" t="s">
        <v>84</v>
      </c>
      <c r="J781" s="1" t="s">
        <v>130</v>
      </c>
      <c r="K781" s="1" t="s">
        <v>11439</v>
      </c>
      <c r="L781" s="1"/>
      <c r="M781" s="21">
        <f t="shared" si="12"/>
        <v>1</v>
      </c>
    </row>
    <row r="782" spans="1:13" ht="20.100000000000001" customHeight="1" x14ac:dyDescent="0.15">
      <c r="A782" s="1" t="s">
        <v>11</v>
      </c>
      <c r="B782" s="1" t="s">
        <v>11403</v>
      </c>
      <c r="C782" s="1" t="s">
        <v>11440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53</v>
      </c>
      <c r="I782" s="1" t="s">
        <v>84</v>
      </c>
      <c r="J782" s="1" t="s">
        <v>130</v>
      </c>
      <c r="K782" s="1" t="s">
        <v>11441</v>
      </c>
      <c r="L782" s="1"/>
      <c r="M782" s="21">
        <f t="shared" si="12"/>
        <v>1</v>
      </c>
    </row>
    <row r="783" spans="1:13" ht="20.100000000000001" customHeight="1" x14ac:dyDescent="0.15">
      <c r="A783" s="1" t="s">
        <v>11</v>
      </c>
      <c r="B783" s="1" t="s">
        <v>11403</v>
      </c>
      <c r="C783" s="1" t="s">
        <v>11442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53</v>
      </c>
      <c r="I783" s="1" t="s">
        <v>84</v>
      </c>
      <c r="J783" s="1" t="s">
        <v>130</v>
      </c>
      <c r="K783" s="1" t="s">
        <v>11443</v>
      </c>
      <c r="L783" s="1"/>
      <c r="M783" s="21">
        <f t="shared" si="12"/>
        <v>1</v>
      </c>
    </row>
    <row r="784" spans="1:13" ht="20.100000000000001" customHeight="1" x14ac:dyDescent="0.15">
      <c r="A784" s="1" t="s">
        <v>11</v>
      </c>
      <c r="B784" s="1" t="s">
        <v>11403</v>
      </c>
      <c r="C784" s="1" t="s">
        <v>11444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53</v>
      </c>
      <c r="I784" s="1" t="s">
        <v>84</v>
      </c>
      <c r="J784" s="1" t="s">
        <v>130</v>
      </c>
      <c r="K784" s="1" t="s">
        <v>11445</v>
      </c>
      <c r="L784" s="1"/>
      <c r="M784" s="21">
        <f t="shared" si="12"/>
        <v>1</v>
      </c>
    </row>
    <row r="785" spans="1:13" ht="20.100000000000001" customHeight="1" x14ac:dyDescent="0.15">
      <c r="A785" s="1" t="s">
        <v>11</v>
      </c>
      <c r="B785" s="1" t="s">
        <v>11403</v>
      </c>
      <c r="C785" s="1" t="s">
        <v>11446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53</v>
      </c>
      <c r="I785" s="1" t="s">
        <v>84</v>
      </c>
      <c r="J785" s="1" t="s">
        <v>130</v>
      </c>
      <c r="K785" s="1" t="s">
        <v>11447</v>
      </c>
      <c r="L785" s="1"/>
      <c r="M785" s="21">
        <f t="shared" si="12"/>
        <v>1</v>
      </c>
    </row>
    <row r="786" spans="1:13" ht="20.100000000000001" customHeight="1" x14ac:dyDescent="0.15">
      <c r="A786" s="1" t="s">
        <v>11</v>
      </c>
      <c r="B786" s="1" t="s">
        <v>11403</v>
      </c>
      <c r="C786" s="1" t="s">
        <v>11448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53</v>
      </c>
      <c r="I786" s="1" t="s">
        <v>84</v>
      </c>
      <c r="J786" s="1" t="s">
        <v>130</v>
      </c>
      <c r="K786" s="1" t="s">
        <v>11449</v>
      </c>
      <c r="L786" s="1"/>
      <c r="M786" s="21">
        <f t="shared" si="12"/>
        <v>1</v>
      </c>
    </row>
    <row r="787" spans="1:13" ht="20.100000000000001" customHeight="1" x14ac:dyDescent="0.15">
      <c r="A787" s="1" t="s">
        <v>11</v>
      </c>
      <c r="B787" s="1" t="s">
        <v>11403</v>
      </c>
      <c r="C787" s="1" t="s">
        <v>11450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53</v>
      </c>
      <c r="I787" s="1" t="s">
        <v>84</v>
      </c>
      <c r="J787" s="1" t="s">
        <v>130</v>
      </c>
      <c r="K787" s="1" t="s">
        <v>11451</v>
      </c>
      <c r="L787" s="1"/>
      <c r="M787" s="21">
        <f t="shared" si="12"/>
        <v>1</v>
      </c>
    </row>
    <row r="788" spans="1:13" ht="20.100000000000001" customHeight="1" x14ac:dyDescent="0.15">
      <c r="A788" s="1" t="s">
        <v>11</v>
      </c>
      <c r="B788" s="1" t="s">
        <v>11403</v>
      </c>
      <c r="C788" s="1" t="s">
        <v>11452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53</v>
      </c>
      <c r="I788" s="1" t="s">
        <v>84</v>
      </c>
      <c r="J788" s="1" t="s">
        <v>130</v>
      </c>
      <c r="K788" s="1" t="s">
        <v>11453</v>
      </c>
      <c r="L788" s="1"/>
      <c r="M788" s="21">
        <f t="shared" si="12"/>
        <v>1</v>
      </c>
    </row>
    <row r="789" spans="1:13" ht="20.100000000000001" customHeight="1" x14ac:dyDescent="0.15">
      <c r="A789" s="1" t="s">
        <v>11</v>
      </c>
      <c r="B789" s="1" t="s">
        <v>11403</v>
      </c>
      <c r="C789" s="1" t="s">
        <v>11454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53</v>
      </c>
      <c r="I789" s="1" t="s">
        <v>84</v>
      </c>
      <c r="J789" s="1" t="s">
        <v>130</v>
      </c>
      <c r="K789" s="1" t="s">
        <v>11455</v>
      </c>
      <c r="L789" s="1"/>
      <c r="M789" s="21">
        <f t="shared" si="12"/>
        <v>1</v>
      </c>
    </row>
    <row r="790" spans="1:13" ht="20.100000000000001" customHeight="1" x14ac:dyDescent="0.15">
      <c r="A790" s="1" t="s">
        <v>11</v>
      </c>
      <c r="B790" s="1" t="s">
        <v>11403</v>
      </c>
      <c r="C790" s="1" t="s">
        <v>11456</v>
      </c>
      <c r="D790" s="1" t="s">
        <v>50</v>
      </c>
      <c r="E790" s="1" t="s">
        <v>51</v>
      </c>
      <c r="F790" s="1" t="s">
        <v>51</v>
      </c>
      <c r="G790" s="1" t="s">
        <v>52</v>
      </c>
      <c r="H790" s="1" t="s">
        <v>53</v>
      </c>
      <c r="I790" s="1" t="s">
        <v>84</v>
      </c>
      <c r="J790" s="1" t="s">
        <v>130</v>
      </c>
      <c r="K790" s="1" t="s">
        <v>11457</v>
      </c>
      <c r="L790" s="1"/>
      <c r="M790" s="21">
        <f t="shared" si="12"/>
        <v>1</v>
      </c>
    </row>
    <row r="791" spans="1:13" ht="20.100000000000001" customHeight="1" x14ac:dyDescent="0.15">
      <c r="A791" s="1" t="s">
        <v>11</v>
      </c>
      <c r="B791" s="1" t="s">
        <v>11403</v>
      </c>
      <c r="C791" s="1" t="s">
        <v>11458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53</v>
      </c>
      <c r="I791" s="1" t="s">
        <v>84</v>
      </c>
      <c r="J791" s="1" t="s">
        <v>130</v>
      </c>
      <c r="K791" s="1" t="s">
        <v>11459</v>
      </c>
      <c r="L791" s="1"/>
      <c r="M791" s="21">
        <f t="shared" si="12"/>
        <v>1</v>
      </c>
    </row>
    <row r="792" spans="1:13" ht="20.100000000000001" customHeight="1" x14ac:dyDescent="0.15">
      <c r="A792" s="1" t="s">
        <v>11</v>
      </c>
      <c r="B792" s="1" t="s">
        <v>11403</v>
      </c>
      <c r="C792" s="1" t="s">
        <v>11460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53</v>
      </c>
      <c r="I792" s="1" t="s">
        <v>84</v>
      </c>
      <c r="J792" s="1" t="s">
        <v>130</v>
      </c>
      <c r="K792" s="1" t="s">
        <v>11461</v>
      </c>
      <c r="L792" s="1"/>
      <c r="M792" s="21">
        <f t="shared" si="12"/>
        <v>1</v>
      </c>
    </row>
    <row r="793" spans="1:13" ht="20.100000000000001" customHeight="1" x14ac:dyDescent="0.15">
      <c r="A793" s="1" t="s">
        <v>11</v>
      </c>
      <c r="B793" s="1" t="s">
        <v>11403</v>
      </c>
      <c r="C793" s="1" t="s">
        <v>11462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53</v>
      </c>
      <c r="I793" s="1" t="s">
        <v>84</v>
      </c>
      <c r="J793" s="1" t="s">
        <v>130</v>
      </c>
      <c r="K793" s="1" t="s">
        <v>11463</v>
      </c>
      <c r="L793" s="1"/>
      <c r="M793" s="21">
        <f t="shared" si="12"/>
        <v>1</v>
      </c>
    </row>
    <row r="794" spans="1:13" ht="20.100000000000001" customHeight="1" x14ac:dyDescent="0.15">
      <c r="A794" s="1" t="s">
        <v>11</v>
      </c>
      <c r="B794" s="1" t="s">
        <v>11403</v>
      </c>
      <c r="C794" s="1" t="s">
        <v>11464</v>
      </c>
      <c r="D794" s="1" t="s">
        <v>50</v>
      </c>
      <c r="E794" s="1" t="s">
        <v>51</v>
      </c>
      <c r="F794" s="1" t="s">
        <v>51</v>
      </c>
      <c r="G794" s="1" t="s">
        <v>52</v>
      </c>
      <c r="H794" s="1" t="s">
        <v>53</v>
      </c>
      <c r="I794" s="1" t="s">
        <v>84</v>
      </c>
      <c r="J794" s="1" t="s">
        <v>130</v>
      </c>
      <c r="K794" s="1" t="s">
        <v>11465</v>
      </c>
      <c r="L794" s="1"/>
      <c r="M794" s="21">
        <f t="shared" si="12"/>
        <v>1</v>
      </c>
    </row>
    <row r="795" spans="1:13" ht="20.100000000000001" customHeight="1" x14ac:dyDescent="0.15">
      <c r="A795" s="1" t="s">
        <v>11</v>
      </c>
      <c r="B795" s="1" t="s">
        <v>11403</v>
      </c>
      <c r="C795" s="1" t="s">
        <v>11466</v>
      </c>
      <c r="D795" s="1" t="s">
        <v>50</v>
      </c>
      <c r="E795" s="1" t="s">
        <v>51</v>
      </c>
      <c r="F795" s="1" t="s">
        <v>51</v>
      </c>
      <c r="G795" s="1" t="s">
        <v>52</v>
      </c>
      <c r="H795" s="1" t="s">
        <v>53</v>
      </c>
      <c r="I795" s="1" t="s">
        <v>84</v>
      </c>
      <c r="J795" s="1" t="s">
        <v>130</v>
      </c>
      <c r="K795" s="1" t="s">
        <v>11467</v>
      </c>
      <c r="L795" s="1"/>
      <c r="M795" s="21">
        <f t="shared" si="12"/>
        <v>1</v>
      </c>
    </row>
    <row r="796" spans="1:13" ht="20.100000000000001" customHeight="1" x14ac:dyDescent="0.15">
      <c r="A796" s="1" t="s">
        <v>11</v>
      </c>
      <c r="B796" s="1" t="s">
        <v>11403</v>
      </c>
      <c r="C796" s="1" t="s">
        <v>11468</v>
      </c>
      <c r="D796" s="1" t="s">
        <v>50</v>
      </c>
      <c r="E796" s="1" t="s">
        <v>51</v>
      </c>
      <c r="F796" s="1" t="s">
        <v>51</v>
      </c>
      <c r="G796" s="1" t="s">
        <v>52</v>
      </c>
      <c r="H796" s="1" t="s">
        <v>53</v>
      </c>
      <c r="I796" s="1" t="s">
        <v>84</v>
      </c>
      <c r="J796" s="1" t="s">
        <v>130</v>
      </c>
      <c r="K796" s="1" t="s">
        <v>11469</v>
      </c>
      <c r="L796" s="1"/>
      <c r="M796" s="21">
        <f t="shared" si="12"/>
        <v>1</v>
      </c>
    </row>
    <row r="797" spans="1:13" ht="20.100000000000001" customHeight="1" x14ac:dyDescent="0.15">
      <c r="A797" s="1" t="s">
        <v>11</v>
      </c>
      <c r="B797" s="1" t="s">
        <v>11403</v>
      </c>
      <c r="C797" s="1" t="s">
        <v>11470</v>
      </c>
      <c r="D797" s="1" t="s">
        <v>50</v>
      </c>
      <c r="E797" s="1" t="s">
        <v>51</v>
      </c>
      <c r="F797" s="1" t="s">
        <v>51</v>
      </c>
      <c r="G797" s="1" t="s">
        <v>52</v>
      </c>
      <c r="H797" s="1" t="s">
        <v>53</v>
      </c>
      <c r="I797" s="1" t="s">
        <v>84</v>
      </c>
      <c r="J797" s="1" t="s">
        <v>130</v>
      </c>
      <c r="K797" s="1" t="s">
        <v>11471</v>
      </c>
      <c r="L797" s="1"/>
      <c r="M797" s="21">
        <f t="shared" si="12"/>
        <v>1</v>
      </c>
    </row>
    <row r="798" spans="1:13" ht="20.100000000000001" customHeight="1" x14ac:dyDescent="0.15">
      <c r="A798" s="1" t="s">
        <v>11</v>
      </c>
      <c r="B798" s="1" t="s">
        <v>11403</v>
      </c>
      <c r="C798" s="1" t="s">
        <v>11472</v>
      </c>
      <c r="D798" s="1" t="s">
        <v>50</v>
      </c>
      <c r="E798" s="1" t="s">
        <v>51</v>
      </c>
      <c r="F798" s="1" t="s">
        <v>51</v>
      </c>
      <c r="G798" s="1" t="s">
        <v>52</v>
      </c>
      <c r="H798" s="1" t="s">
        <v>53</v>
      </c>
      <c r="I798" s="1" t="s">
        <v>84</v>
      </c>
      <c r="J798" s="1" t="s">
        <v>130</v>
      </c>
      <c r="K798" s="1" t="s">
        <v>11473</v>
      </c>
      <c r="L798" s="1"/>
      <c r="M798" s="21">
        <f t="shared" si="12"/>
        <v>1</v>
      </c>
    </row>
    <row r="799" spans="1:13" ht="20.100000000000001" customHeight="1" x14ac:dyDescent="0.15">
      <c r="A799" s="1" t="s">
        <v>11</v>
      </c>
      <c r="B799" s="1" t="s">
        <v>11403</v>
      </c>
      <c r="C799" s="1" t="s">
        <v>11474</v>
      </c>
      <c r="D799" s="1" t="s">
        <v>50</v>
      </c>
      <c r="E799" s="1" t="s">
        <v>51</v>
      </c>
      <c r="F799" s="1" t="s">
        <v>51</v>
      </c>
      <c r="G799" s="1" t="s">
        <v>52</v>
      </c>
      <c r="H799" s="1" t="s">
        <v>53</v>
      </c>
      <c r="I799" s="1" t="s">
        <v>84</v>
      </c>
      <c r="J799" s="1" t="s">
        <v>130</v>
      </c>
      <c r="K799" s="1" t="s">
        <v>11475</v>
      </c>
      <c r="L799" s="1"/>
      <c r="M799" s="21">
        <f t="shared" si="12"/>
        <v>1</v>
      </c>
    </row>
    <row r="800" spans="1:13" ht="20.100000000000001" customHeight="1" x14ac:dyDescent="0.15">
      <c r="A800" s="1" t="s">
        <v>11</v>
      </c>
      <c r="B800" s="1" t="s">
        <v>11403</v>
      </c>
      <c r="C800" s="1" t="s">
        <v>11476</v>
      </c>
      <c r="D800" s="1" t="s">
        <v>78</v>
      </c>
      <c r="E800" s="1" t="s">
        <v>51</v>
      </c>
      <c r="F800" s="1" t="s">
        <v>51</v>
      </c>
      <c r="G800" s="1" t="s">
        <v>52</v>
      </c>
      <c r="H800" s="1" t="s">
        <v>53</v>
      </c>
      <c r="I800" s="1" t="s">
        <v>84</v>
      </c>
      <c r="J800" s="1" t="s">
        <v>130</v>
      </c>
      <c r="K800" s="1" t="s">
        <v>11477</v>
      </c>
      <c r="L800" s="1"/>
      <c r="M800" s="21">
        <f t="shared" si="12"/>
        <v>1</v>
      </c>
    </row>
    <row r="801" spans="1:13" ht="20.100000000000001" customHeight="1" x14ac:dyDescent="0.15">
      <c r="A801" s="1" t="s">
        <v>11</v>
      </c>
      <c r="B801" s="1" t="s">
        <v>11403</v>
      </c>
      <c r="C801" s="1" t="s">
        <v>11478</v>
      </c>
      <c r="D801" s="1" t="s">
        <v>78</v>
      </c>
      <c r="E801" s="1" t="s">
        <v>51</v>
      </c>
      <c r="F801" s="1" t="s">
        <v>51</v>
      </c>
      <c r="G801" s="1" t="s">
        <v>52</v>
      </c>
      <c r="H801" s="1" t="s">
        <v>53</v>
      </c>
      <c r="I801" s="1" t="s">
        <v>84</v>
      </c>
      <c r="J801" s="1" t="s">
        <v>130</v>
      </c>
      <c r="K801" s="1" t="s">
        <v>11479</v>
      </c>
      <c r="L801" s="1"/>
      <c r="M801" s="21">
        <f t="shared" si="12"/>
        <v>1</v>
      </c>
    </row>
    <row r="802" spans="1:13" ht="20.100000000000001" customHeight="1" x14ac:dyDescent="0.15">
      <c r="A802" s="1" t="s">
        <v>11</v>
      </c>
      <c r="B802" s="1" t="s">
        <v>11403</v>
      </c>
      <c r="C802" s="1" t="s">
        <v>11480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53</v>
      </c>
      <c r="I802" s="1" t="s">
        <v>84</v>
      </c>
      <c r="J802" s="1" t="s">
        <v>130</v>
      </c>
      <c r="K802" s="1" t="s">
        <v>11481</v>
      </c>
      <c r="L802" s="1"/>
      <c r="M802" s="21">
        <f t="shared" si="12"/>
        <v>1</v>
      </c>
    </row>
    <row r="803" spans="1:13" ht="20.100000000000001" customHeight="1" x14ac:dyDescent="0.15">
      <c r="A803" s="1" t="s">
        <v>11</v>
      </c>
      <c r="B803" s="1" t="s">
        <v>11403</v>
      </c>
      <c r="C803" s="1" t="s">
        <v>11482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53</v>
      </c>
      <c r="I803" s="1" t="s">
        <v>84</v>
      </c>
      <c r="J803" s="1" t="s">
        <v>130</v>
      </c>
      <c r="K803" s="1" t="s">
        <v>11483</v>
      </c>
      <c r="L803" s="1"/>
      <c r="M803" s="21">
        <f t="shared" si="12"/>
        <v>1</v>
      </c>
    </row>
    <row r="804" spans="1:13" ht="20.100000000000001" customHeight="1" x14ac:dyDescent="0.15">
      <c r="A804" s="1" t="s">
        <v>11</v>
      </c>
      <c r="B804" s="1" t="s">
        <v>11403</v>
      </c>
      <c r="C804" s="1" t="s">
        <v>11484</v>
      </c>
      <c r="D804" s="1" t="s">
        <v>78</v>
      </c>
      <c r="E804" s="1" t="s">
        <v>51</v>
      </c>
      <c r="F804" s="1" t="s">
        <v>179</v>
      </c>
      <c r="G804" s="1" t="s">
        <v>82</v>
      </c>
      <c r="H804" s="1" t="s">
        <v>2234</v>
      </c>
      <c r="I804" s="1" t="s">
        <v>84</v>
      </c>
      <c r="J804" s="1" t="s">
        <v>182</v>
      </c>
      <c r="K804" s="1" t="s">
        <v>11485</v>
      </c>
      <c r="L804" s="1"/>
      <c r="M804" s="21">
        <f t="shared" si="12"/>
        <v>0</v>
      </c>
    </row>
    <row r="805" spans="1:13" ht="20.100000000000001" customHeight="1" x14ac:dyDescent="0.15">
      <c r="A805" s="1" t="s">
        <v>11</v>
      </c>
      <c r="B805" s="1" t="s">
        <v>11403</v>
      </c>
      <c r="C805" s="1" t="s">
        <v>11486</v>
      </c>
      <c r="D805" s="1" t="s">
        <v>78</v>
      </c>
      <c r="E805" s="1" t="s">
        <v>51</v>
      </c>
      <c r="F805" s="1" t="s">
        <v>51</v>
      </c>
      <c r="G805" s="1" t="s">
        <v>52</v>
      </c>
      <c r="H805" s="1" t="s">
        <v>53</v>
      </c>
      <c r="I805" s="1" t="s">
        <v>84</v>
      </c>
      <c r="J805" s="1" t="s">
        <v>130</v>
      </c>
      <c r="K805" s="1" t="s">
        <v>11487</v>
      </c>
      <c r="L805" s="1"/>
      <c r="M805" s="21">
        <f t="shared" si="12"/>
        <v>1</v>
      </c>
    </row>
    <row r="806" spans="1:13" ht="20.100000000000001" customHeight="1" x14ac:dyDescent="0.15">
      <c r="A806" s="1" t="s">
        <v>11</v>
      </c>
      <c r="B806" s="1" t="s">
        <v>11403</v>
      </c>
      <c r="C806" s="1" t="s">
        <v>11488</v>
      </c>
      <c r="D806" s="1" t="s">
        <v>78</v>
      </c>
      <c r="E806" s="1" t="s">
        <v>51</v>
      </c>
      <c r="F806" s="1" t="s">
        <v>51</v>
      </c>
      <c r="G806" s="1" t="s">
        <v>52</v>
      </c>
      <c r="H806" s="1" t="s">
        <v>53</v>
      </c>
      <c r="I806" s="1" t="s">
        <v>84</v>
      </c>
      <c r="J806" s="1" t="s">
        <v>130</v>
      </c>
      <c r="K806" s="1" t="s">
        <v>11489</v>
      </c>
      <c r="L806" s="1"/>
      <c r="M806" s="21">
        <f t="shared" si="12"/>
        <v>1</v>
      </c>
    </row>
    <row r="807" spans="1:13" ht="20.100000000000001" customHeight="1" x14ac:dyDescent="0.15">
      <c r="A807" s="1" t="s">
        <v>11</v>
      </c>
      <c r="B807" s="1" t="s">
        <v>11403</v>
      </c>
      <c r="C807" s="1" t="s">
        <v>11490</v>
      </c>
      <c r="D807" s="1" t="s">
        <v>78</v>
      </c>
      <c r="E807" s="1" t="s">
        <v>51</v>
      </c>
      <c r="F807" s="1" t="s">
        <v>51</v>
      </c>
      <c r="G807" s="1" t="s">
        <v>52</v>
      </c>
      <c r="H807" s="1" t="s">
        <v>53</v>
      </c>
      <c r="I807" s="1" t="s">
        <v>84</v>
      </c>
      <c r="J807" s="1" t="s">
        <v>130</v>
      </c>
      <c r="K807" s="1" t="s">
        <v>11491</v>
      </c>
      <c r="L807" s="1"/>
      <c r="M807" s="21">
        <f t="shared" si="12"/>
        <v>1</v>
      </c>
    </row>
    <row r="808" spans="1:13" ht="20.100000000000001" customHeight="1" x14ac:dyDescent="0.15">
      <c r="A808" s="1" t="s">
        <v>11</v>
      </c>
      <c r="B808" s="1" t="s">
        <v>11403</v>
      </c>
      <c r="C808" s="1" t="s">
        <v>11492</v>
      </c>
      <c r="D808" s="1" t="s">
        <v>78</v>
      </c>
      <c r="E808" s="1" t="s">
        <v>51</v>
      </c>
      <c r="F808" s="1" t="s">
        <v>51</v>
      </c>
      <c r="G808" s="1" t="s">
        <v>52</v>
      </c>
      <c r="H808" s="1" t="s">
        <v>53</v>
      </c>
      <c r="I808" s="1" t="s">
        <v>84</v>
      </c>
      <c r="J808" s="1" t="s">
        <v>130</v>
      </c>
      <c r="K808" s="1" t="s">
        <v>11493</v>
      </c>
      <c r="L808" s="1"/>
      <c r="M808" s="21">
        <f t="shared" si="12"/>
        <v>1</v>
      </c>
    </row>
    <row r="809" spans="1:13" ht="20.100000000000001" customHeight="1" x14ac:dyDescent="0.15">
      <c r="A809" s="1" t="s">
        <v>11</v>
      </c>
      <c r="B809" s="1" t="s">
        <v>11403</v>
      </c>
      <c r="C809" s="1" t="s">
        <v>11494</v>
      </c>
      <c r="D809" s="1" t="s">
        <v>78</v>
      </c>
      <c r="E809" s="1" t="s">
        <v>51</v>
      </c>
      <c r="F809" s="1" t="s">
        <v>51</v>
      </c>
      <c r="G809" s="1" t="s">
        <v>52</v>
      </c>
      <c r="H809" s="1" t="s">
        <v>53</v>
      </c>
      <c r="I809" s="1" t="s">
        <v>84</v>
      </c>
      <c r="J809" s="1" t="s">
        <v>130</v>
      </c>
      <c r="K809" s="1" t="s">
        <v>11495</v>
      </c>
      <c r="L809" s="1"/>
      <c r="M809" s="21">
        <f t="shared" si="12"/>
        <v>1</v>
      </c>
    </row>
    <row r="810" spans="1:13" ht="20.100000000000001" customHeight="1" x14ac:dyDescent="0.15">
      <c r="A810" s="1" t="s">
        <v>11</v>
      </c>
      <c r="B810" s="1" t="s">
        <v>11403</v>
      </c>
      <c r="C810" s="1" t="s">
        <v>11496</v>
      </c>
      <c r="D810" s="1" t="s">
        <v>78</v>
      </c>
      <c r="E810" s="1" t="s">
        <v>51</v>
      </c>
      <c r="F810" s="1" t="s">
        <v>51</v>
      </c>
      <c r="G810" s="1" t="s">
        <v>52</v>
      </c>
      <c r="H810" s="1" t="s">
        <v>53</v>
      </c>
      <c r="I810" s="1" t="s">
        <v>84</v>
      </c>
      <c r="J810" s="1" t="s">
        <v>130</v>
      </c>
      <c r="K810" s="1" t="s">
        <v>11497</v>
      </c>
      <c r="L810" s="1"/>
      <c r="M810" s="21">
        <f t="shared" si="12"/>
        <v>1</v>
      </c>
    </row>
    <row r="811" spans="1:13" ht="20.100000000000001" customHeight="1" x14ac:dyDescent="0.15">
      <c r="A811" s="1" t="s">
        <v>11</v>
      </c>
      <c r="B811" s="1" t="s">
        <v>11403</v>
      </c>
      <c r="C811" s="1" t="s">
        <v>11498</v>
      </c>
      <c r="D811" s="1" t="s">
        <v>78</v>
      </c>
      <c r="E811" s="1" t="s">
        <v>51</v>
      </c>
      <c r="F811" s="1" t="s">
        <v>51</v>
      </c>
      <c r="G811" s="1" t="s">
        <v>52</v>
      </c>
      <c r="H811" s="1" t="s">
        <v>53</v>
      </c>
      <c r="I811" s="1" t="s">
        <v>84</v>
      </c>
      <c r="J811" s="1" t="s">
        <v>130</v>
      </c>
      <c r="K811" s="1" t="s">
        <v>11499</v>
      </c>
      <c r="L811" s="1"/>
      <c r="M811" s="21">
        <f t="shared" si="12"/>
        <v>1</v>
      </c>
    </row>
    <row r="812" spans="1:13" ht="20.100000000000001" customHeight="1" x14ac:dyDescent="0.15">
      <c r="A812" s="1" t="s">
        <v>11</v>
      </c>
      <c r="B812" s="1" t="s">
        <v>11403</v>
      </c>
      <c r="C812" s="1" t="s">
        <v>11500</v>
      </c>
      <c r="D812" s="1" t="s">
        <v>78</v>
      </c>
      <c r="E812" s="1" t="s">
        <v>51</v>
      </c>
      <c r="F812" s="1" t="s">
        <v>179</v>
      </c>
      <c r="G812" s="1" t="s">
        <v>82</v>
      </c>
      <c r="H812" s="1" t="s">
        <v>2234</v>
      </c>
      <c r="I812" s="1" t="s">
        <v>84</v>
      </c>
      <c r="J812" s="1" t="s">
        <v>182</v>
      </c>
      <c r="K812" s="1" t="s">
        <v>11501</v>
      </c>
      <c r="L812" s="1"/>
      <c r="M812" s="21">
        <f t="shared" si="12"/>
        <v>0</v>
      </c>
    </row>
    <row r="813" spans="1:13" ht="20.100000000000001" customHeight="1" x14ac:dyDescent="0.15">
      <c r="A813" s="1" t="s">
        <v>11</v>
      </c>
      <c r="B813" s="1" t="s">
        <v>11403</v>
      </c>
      <c r="C813" s="1" t="s">
        <v>11502</v>
      </c>
      <c r="D813" s="1" t="s">
        <v>78</v>
      </c>
      <c r="E813" s="1" t="s">
        <v>51</v>
      </c>
      <c r="F813" s="1" t="s">
        <v>179</v>
      </c>
      <c r="G813" s="1" t="s">
        <v>82</v>
      </c>
      <c r="H813" s="1" t="s">
        <v>2234</v>
      </c>
      <c r="I813" s="1" t="s">
        <v>84</v>
      </c>
      <c r="J813" s="1" t="s">
        <v>182</v>
      </c>
      <c r="K813" s="1" t="s">
        <v>11503</v>
      </c>
      <c r="L813" s="1"/>
      <c r="M813" s="21">
        <f t="shared" si="12"/>
        <v>0</v>
      </c>
    </row>
    <row r="814" spans="1:13" ht="20.100000000000001" customHeight="1" x14ac:dyDescent="0.15">
      <c r="A814" s="1" t="s">
        <v>11</v>
      </c>
      <c r="B814" s="1" t="s">
        <v>11403</v>
      </c>
      <c r="C814" s="1" t="s">
        <v>11504</v>
      </c>
      <c r="D814" s="1" t="s">
        <v>78</v>
      </c>
      <c r="E814" s="1" t="s">
        <v>51</v>
      </c>
      <c r="F814" s="1" t="s">
        <v>179</v>
      </c>
      <c r="G814" s="1" t="s">
        <v>82</v>
      </c>
      <c r="H814" s="1" t="s">
        <v>2234</v>
      </c>
      <c r="I814" s="1" t="s">
        <v>84</v>
      </c>
      <c r="J814" s="1" t="s">
        <v>182</v>
      </c>
      <c r="K814" s="1" t="s">
        <v>11505</v>
      </c>
      <c r="L814" s="1"/>
      <c r="M814" s="21">
        <f t="shared" si="12"/>
        <v>0</v>
      </c>
    </row>
    <row r="815" spans="1:13" ht="20.100000000000001" customHeight="1" x14ac:dyDescent="0.15">
      <c r="A815" s="1" t="s">
        <v>11</v>
      </c>
      <c r="B815" s="1" t="s">
        <v>11403</v>
      </c>
      <c r="C815" s="1" t="s">
        <v>11506</v>
      </c>
      <c r="D815" s="1" t="s">
        <v>78</v>
      </c>
      <c r="E815" s="1" t="s">
        <v>51</v>
      </c>
      <c r="F815" s="1" t="s">
        <v>51</v>
      </c>
      <c r="G815" s="1" t="s">
        <v>52</v>
      </c>
      <c r="H815" s="1" t="s">
        <v>53</v>
      </c>
      <c r="I815" s="1" t="s">
        <v>84</v>
      </c>
      <c r="J815" s="1" t="s">
        <v>130</v>
      </c>
      <c r="K815" s="1" t="s">
        <v>11507</v>
      </c>
      <c r="L815" s="1"/>
      <c r="M815" s="21">
        <f t="shared" si="12"/>
        <v>1</v>
      </c>
    </row>
    <row r="816" spans="1:13" ht="20.100000000000001" customHeight="1" x14ac:dyDescent="0.15">
      <c r="A816" s="1" t="s">
        <v>11</v>
      </c>
      <c r="B816" s="1" t="s">
        <v>11403</v>
      </c>
      <c r="C816" s="1" t="s">
        <v>11508</v>
      </c>
      <c r="D816" s="1" t="s">
        <v>78</v>
      </c>
      <c r="E816" s="1" t="s">
        <v>51</v>
      </c>
      <c r="F816" s="1" t="s">
        <v>179</v>
      </c>
      <c r="G816" s="1" t="s">
        <v>82</v>
      </c>
      <c r="H816" s="1" t="s">
        <v>2234</v>
      </c>
      <c r="I816" s="1" t="s">
        <v>84</v>
      </c>
      <c r="J816" s="1" t="s">
        <v>182</v>
      </c>
      <c r="K816" s="1" t="s">
        <v>11509</v>
      </c>
      <c r="L816" s="1"/>
      <c r="M816" s="21">
        <f t="shared" si="12"/>
        <v>0</v>
      </c>
    </row>
    <row r="817" spans="1:13" ht="20.100000000000001" customHeight="1" x14ac:dyDescent="0.15">
      <c r="A817" s="1" t="s">
        <v>11</v>
      </c>
      <c r="B817" s="1" t="s">
        <v>11403</v>
      </c>
      <c r="C817" s="1" t="s">
        <v>11510</v>
      </c>
      <c r="D817" s="1" t="s">
        <v>78</v>
      </c>
      <c r="E817" s="1" t="s">
        <v>51</v>
      </c>
      <c r="F817" s="1" t="s">
        <v>51</v>
      </c>
      <c r="G817" s="1" t="s">
        <v>52</v>
      </c>
      <c r="H817" s="1" t="s">
        <v>53</v>
      </c>
      <c r="I817" s="1" t="s">
        <v>84</v>
      </c>
      <c r="J817" s="1" t="s">
        <v>130</v>
      </c>
      <c r="K817" s="1" t="s">
        <v>11511</v>
      </c>
      <c r="L817" s="1"/>
      <c r="M817" s="21">
        <f t="shared" si="12"/>
        <v>1</v>
      </c>
    </row>
    <row r="818" spans="1:13" ht="20.100000000000001" customHeight="1" x14ac:dyDescent="0.15">
      <c r="A818" s="1" t="s">
        <v>11</v>
      </c>
      <c r="B818" s="1" t="s">
        <v>11403</v>
      </c>
      <c r="C818" s="1" t="s">
        <v>11512</v>
      </c>
      <c r="D818" s="1" t="s">
        <v>78</v>
      </c>
      <c r="E818" s="1" t="s">
        <v>51</v>
      </c>
      <c r="F818" s="1" t="s">
        <v>51</v>
      </c>
      <c r="G818" s="1" t="s">
        <v>52</v>
      </c>
      <c r="H818" s="1" t="s">
        <v>53</v>
      </c>
      <c r="I818" s="1" t="s">
        <v>84</v>
      </c>
      <c r="J818" s="1" t="s">
        <v>130</v>
      </c>
      <c r="K818" s="1" t="s">
        <v>11513</v>
      </c>
      <c r="L818" s="1"/>
      <c r="M818" s="21">
        <f t="shared" si="12"/>
        <v>1</v>
      </c>
    </row>
    <row r="819" spans="1:13" ht="20.100000000000001" customHeight="1" x14ac:dyDescent="0.15">
      <c r="A819" s="1" t="s">
        <v>11</v>
      </c>
      <c r="B819" s="1" t="s">
        <v>11403</v>
      </c>
      <c r="C819" s="1" t="s">
        <v>11514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53</v>
      </c>
      <c r="I819" s="1" t="s">
        <v>84</v>
      </c>
      <c r="J819" s="1" t="s">
        <v>130</v>
      </c>
      <c r="K819" s="1" t="s">
        <v>11515</v>
      </c>
      <c r="L819" s="1"/>
      <c r="M819" s="21">
        <f t="shared" si="12"/>
        <v>1</v>
      </c>
    </row>
    <row r="820" spans="1:13" ht="20.100000000000001" customHeight="1" x14ac:dyDescent="0.15">
      <c r="A820" s="1" t="s">
        <v>11</v>
      </c>
      <c r="B820" s="1" t="s">
        <v>11403</v>
      </c>
      <c r="C820" s="1" t="s">
        <v>11516</v>
      </c>
      <c r="D820" s="1" t="s">
        <v>78</v>
      </c>
      <c r="E820" s="1" t="s">
        <v>51</v>
      </c>
      <c r="F820" s="1" t="s">
        <v>51</v>
      </c>
      <c r="G820" s="1" t="s">
        <v>52</v>
      </c>
      <c r="H820" s="1" t="s">
        <v>53</v>
      </c>
      <c r="I820" s="1" t="s">
        <v>84</v>
      </c>
      <c r="J820" s="1" t="s">
        <v>130</v>
      </c>
      <c r="K820" s="1" t="s">
        <v>11517</v>
      </c>
      <c r="L820" s="1"/>
      <c r="M820" s="21">
        <f t="shared" si="12"/>
        <v>1</v>
      </c>
    </row>
    <row r="821" spans="1:13" ht="20.100000000000001" customHeight="1" x14ac:dyDescent="0.15">
      <c r="A821" s="1" t="s">
        <v>11</v>
      </c>
      <c r="B821" s="1" t="s">
        <v>11403</v>
      </c>
      <c r="C821" s="1" t="s">
        <v>11518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53</v>
      </c>
      <c r="I821" s="1" t="s">
        <v>84</v>
      </c>
      <c r="J821" s="1" t="s">
        <v>130</v>
      </c>
      <c r="K821" s="1" t="s">
        <v>11519</v>
      </c>
      <c r="L821" s="1"/>
      <c r="M821" s="21">
        <f t="shared" si="12"/>
        <v>1</v>
      </c>
    </row>
    <row r="822" spans="1:13" ht="20.100000000000001" customHeight="1" x14ac:dyDescent="0.15">
      <c r="A822" s="1" t="s">
        <v>11</v>
      </c>
      <c r="B822" s="1" t="s">
        <v>11403</v>
      </c>
      <c r="C822" s="1" t="s">
        <v>11520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53</v>
      </c>
      <c r="I822" s="1" t="s">
        <v>84</v>
      </c>
      <c r="J822" s="1" t="s">
        <v>130</v>
      </c>
      <c r="K822" s="1" t="s">
        <v>11521</v>
      </c>
      <c r="L822" s="1"/>
      <c r="M822" s="21">
        <f t="shared" si="12"/>
        <v>1</v>
      </c>
    </row>
    <row r="823" spans="1:13" ht="20.100000000000001" customHeight="1" x14ac:dyDescent="0.15">
      <c r="A823" s="1" t="s">
        <v>11</v>
      </c>
      <c r="B823" s="1" t="s">
        <v>11403</v>
      </c>
      <c r="C823" s="1" t="s">
        <v>11522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53</v>
      </c>
      <c r="I823" s="1" t="s">
        <v>84</v>
      </c>
      <c r="J823" s="1" t="s">
        <v>130</v>
      </c>
      <c r="K823" s="1" t="s">
        <v>11523</v>
      </c>
      <c r="L823" s="1"/>
      <c r="M823" s="21">
        <f t="shared" si="12"/>
        <v>1</v>
      </c>
    </row>
    <row r="824" spans="1:13" ht="20.100000000000001" customHeight="1" x14ac:dyDescent="0.15">
      <c r="A824" s="1" t="s">
        <v>11</v>
      </c>
      <c r="B824" s="1" t="s">
        <v>11403</v>
      </c>
      <c r="C824" s="1" t="s">
        <v>11524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53</v>
      </c>
      <c r="I824" s="1" t="s">
        <v>84</v>
      </c>
      <c r="J824" s="1" t="s">
        <v>130</v>
      </c>
      <c r="K824" s="1" t="s">
        <v>11525</v>
      </c>
      <c r="L824" s="1"/>
      <c r="M824" s="21">
        <f t="shared" si="12"/>
        <v>1</v>
      </c>
    </row>
    <row r="825" spans="1:13" ht="20.100000000000001" customHeight="1" x14ac:dyDescent="0.15">
      <c r="A825" s="1" t="s">
        <v>11</v>
      </c>
      <c r="B825" s="1" t="s">
        <v>11403</v>
      </c>
      <c r="C825" s="1" t="s">
        <v>11526</v>
      </c>
      <c r="D825" s="1" t="s">
        <v>78</v>
      </c>
      <c r="E825" s="1" t="s">
        <v>51</v>
      </c>
      <c r="F825" s="1" t="s">
        <v>51</v>
      </c>
      <c r="G825" s="1" t="s">
        <v>52</v>
      </c>
      <c r="H825" s="1" t="s">
        <v>53</v>
      </c>
      <c r="I825" s="1" t="s">
        <v>84</v>
      </c>
      <c r="J825" s="1" t="s">
        <v>130</v>
      </c>
      <c r="K825" s="1" t="s">
        <v>11527</v>
      </c>
      <c r="L825" s="1"/>
      <c r="M825" s="21">
        <f t="shared" si="12"/>
        <v>1</v>
      </c>
    </row>
    <row r="826" spans="1:13" ht="20.100000000000001" customHeight="1" x14ac:dyDescent="0.15">
      <c r="A826" s="1" t="s">
        <v>11</v>
      </c>
      <c r="B826" s="1" t="s">
        <v>11403</v>
      </c>
      <c r="C826" s="1" t="s">
        <v>11528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53</v>
      </c>
      <c r="I826" s="1" t="s">
        <v>84</v>
      </c>
      <c r="J826" s="1" t="s">
        <v>130</v>
      </c>
      <c r="K826" s="1" t="s">
        <v>11529</v>
      </c>
      <c r="L826" s="1"/>
      <c r="M826" s="21">
        <f t="shared" si="12"/>
        <v>1</v>
      </c>
    </row>
    <row r="827" spans="1:13" ht="39.950000000000003" customHeight="1" x14ac:dyDescent="0.15">
      <c r="A827" s="120" t="s">
        <v>27137</v>
      </c>
      <c r="B827" s="120" t="s">
        <v>27138</v>
      </c>
      <c r="C827" s="51" t="s">
        <v>11530</v>
      </c>
      <c r="D827" s="51" t="s">
        <v>849</v>
      </c>
      <c r="E827" s="51" t="s">
        <v>51</v>
      </c>
      <c r="F827" s="51" t="s">
        <v>10720</v>
      </c>
      <c r="G827" s="51" t="s">
        <v>82</v>
      </c>
      <c r="H827" s="51" t="s">
        <v>83</v>
      </c>
      <c r="I827" s="51" t="s">
        <v>84</v>
      </c>
      <c r="J827" s="51" t="s">
        <v>9120</v>
      </c>
      <c r="K827" s="51" t="s">
        <v>11531</v>
      </c>
      <c r="L827" s="121" t="s">
        <v>26945</v>
      </c>
      <c r="M827" s="21">
        <f t="shared" si="12"/>
        <v>0</v>
      </c>
    </row>
    <row r="828" spans="1:13" ht="20.100000000000001" customHeight="1" x14ac:dyDescent="0.15">
      <c r="A828" s="1" t="s">
        <v>11</v>
      </c>
      <c r="B828" s="1" t="s">
        <v>11403</v>
      </c>
      <c r="C828" s="1" t="s">
        <v>11532</v>
      </c>
      <c r="D828" s="1" t="s">
        <v>849</v>
      </c>
      <c r="E828" s="1" t="s">
        <v>51</v>
      </c>
      <c r="F828" s="1" t="s">
        <v>10720</v>
      </c>
      <c r="G828" s="1" t="s">
        <v>82</v>
      </c>
      <c r="H828" s="1" t="s">
        <v>83</v>
      </c>
      <c r="I828" s="1" t="s">
        <v>84</v>
      </c>
      <c r="J828" s="1" t="s">
        <v>9120</v>
      </c>
      <c r="K828" s="1" t="s">
        <v>11533</v>
      </c>
      <c r="L828" s="1"/>
      <c r="M828" s="21">
        <f t="shared" si="12"/>
        <v>0</v>
      </c>
    </row>
    <row r="829" spans="1:13" ht="20.100000000000001" customHeight="1" x14ac:dyDescent="0.15">
      <c r="A829" s="1" t="s">
        <v>11</v>
      </c>
      <c r="B829" s="1" t="s">
        <v>11534</v>
      </c>
      <c r="C829" s="1" t="s">
        <v>11535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739</v>
      </c>
      <c r="I829" s="1" t="s">
        <v>1230</v>
      </c>
      <c r="J829" s="1" t="s">
        <v>122</v>
      </c>
      <c r="K829" s="1" t="s">
        <v>11536</v>
      </c>
      <c r="L829" s="1"/>
      <c r="M829" s="21">
        <f t="shared" si="12"/>
        <v>1</v>
      </c>
    </row>
    <row r="830" spans="1:13" ht="20.100000000000001" customHeight="1" x14ac:dyDescent="0.15">
      <c r="A830" s="1" t="s">
        <v>11</v>
      </c>
      <c r="B830" s="1" t="s">
        <v>11534</v>
      </c>
      <c r="C830" s="1" t="s">
        <v>11537</v>
      </c>
      <c r="D830" s="1" t="s">
        <v>78</v>
      </c>
      <c r="E830" s="1" t="s">
        <v>51</v>
      </c>
      <c r="F830" s="1" t="s">
        <v>51</v>
      </c>
      <c r="G830" s="1" t="s">
        <v>52</v>
      </c>
      <c r="H830" s="1" t="s">
        <v>121</v>
      </c>
      <c r="I830" s="1" t="s">
        <v>84</v>
      </c>
      <c r="J830" s="1" t="s">
        <v>122</v>
      </c>
      <c r="K830" s="1" t="s">
        <v>11538</v>
      </c>
      <c r="L830" s="1"/>
      <c r="M830" s="21">
        <f t="shared" si="12"/>
        <v>1</v>
      </c>
    </row>
    <row r="831" spans="1:13" ht="20.100000000000001" customHeight="1" x14ac:dyDescent="0.15">
      <c r="A831" s="1" t="s">
        <v>11</v>
      </c>
      <c r="B831" s="1" t="s">
        <v>11539</v>
      </c>
      <c r="C831" s="1" t="s">
        <v>11540</v>
      </c>
      <c r="D831" s="1" t="s">
        <v>78</v>
      </c>
      <c r="E831" s="1" t="s">
        <v>51</v>
      </c>
      <c r="F831" s="1" t="s">
        <v>51</v>
      </c>
      <c r="G831" s="1" t="s">
        <v>52</v>
      </c>
      <c r="H831" s="1" t="s">
        <v>739</v>
      </c>
      <c r="I831" s="1" t="s">
        <v>1230</v>
      </c>
      <c r="J831" s="1" t="s">
        <v>122</v>
      </c>
      <c r="K831" s="1" t="s">
        <v>11541</v>
      </c>
      <c r="L831" s="1"/>
      <c r="M831" s="21">
        <f t="shared" si="12"/>
        <v>1</v>
      </c>
    </row>
    <row r="832" spans="1:13" ht="20.100000000000001" customHeight="1" x14ac:dyDescent="0.15">
      <c r="A832" s="1" t="s">
        <v>11</v>
      </c>
      <c r="B832" s="1" t="s">
        <v>11539</v>
      </c>
      <c r="C832" s="1" t="s">
        <v>11542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121</v>
      </c>
      <c r="I832" s="1" t="s">
        <v>84</v>
      </c>
      <c r="J832" s="1" t="s">
        <v>122</v>
      </c>
      <c r="K832" s="1" t="s">
        <v>11543</v>
      </c>
      <c r="L832" s="1"/>
      <c r="M832" s="21">
        <f t="shared" si="12"/>
        <v>1</v>
      </c>
    </row>
    <row r="833" spans="1:13" ht="20.100000000000001" customHeight="1" x14ac:dyDescent="0.15">
      <c r="A833" s="1" t="s">
        <v>11</v>
      </c>
      <c r="B833" s="1" t="s">
        <v>11544</v>
      </c>
      <c r="C833" s="1" t="s">
        <v>11545</v>
      </c>
      <c r="D833" s="1" t="s">
        <v>50</v>
      </c>
      <c r="E833" s="1" t="s">
        <v>51</v>
      </c>
      <c r="F833" s="1" t="s">
        <v>51</v>
      </c>
      <c r="G833" s="1" t="s">
        <v>52</v>
      </c>
      <c r="H833" s="1" t="s">
        <v>739</v>
      </c>
      <c r="I833" s="1" t="s">
        <v>1230</v>
      </c>
      <c r="J833" s="1" t="s">
        <v>122</v>
      </c>
      <c r="K833" s="1" t="s">
        <v>11546</v>
      </c>
      <c r="L833" s="1"/>
      <c r="M833" s="21">
        <f t="shared" si="12"/>
        <v>1</v>
      </c>
    </row>
    <row r="834" spans="1:13" ht="20.100000000000001" customHeight="1" x14ac:dyDescent="0.15">
      <c r="A834" s="1" t="s">
        <v>11</v>
      </c>
      <c r="B834" s="1" t="s">
        <v>11544</v>
      </c>
      <c r="C834" s="1" t="s">
        <v>11547</v>
      </c>
      <c r="D834" s="1" t="s">
        <v>50</v>
      </c>
      <c r="E834" s="1" t="s">
        <v>51</v>
      </c>
      <c r="F834" s="1" t="s">
        <v>51</v>
      </c>
      <c r="G834" s="1" t="s">
        <v>52</v>
      </c>
      <c r="H834" s="1" t="s">
        <v>739</v>
      </c>
      <c r="I834" s="1" t="s">
        <v>1230</v>
      </c>
      <c r="J834" s="1" t="s">
        <v>122</v>
      </c>
      <c r="K834" s="1" t="s">
        <v>11548</v>
      </c>
      <c r="L834" s="1"/>
      <c r="M834" s="21">
        <f t="shared" si="12"/>
        <v>1</v>
      </c>
    </row>
    <row r="835" spans="1:13" ht="20.100000000000001" customHeight="1" x14ac:dyDescent="0.15">
      <c r="A835" s="1" t="s">
        <v>11</v>
      </c>
      <c r="B835" s="1" t="s">
        <v>11544</v>
      </c>
      <c r="C835" s="1" t="s">
        <v>11549</v>
      </c>
      <c r="D835" s="1" t="s">
        <v>50</v>
      </c>
      <c r="E835" s="1" t="s">
        <v>51</v>
      </c>
      <c r="F835" s="1" t="s">
        <v>51</v>
      </c>
      <c r="G835" s="1" t="s">
        <v>52</v>
      </c>
      <c r="H835" s="1" t="s">
        <v>739</v>
      </c>
      <c r="I835" s="1" t="s">
        <v>1230</v>
      </c>
      <c r="J835" s="1" t="s">
        <v>122</v>
      </c>
      <c r="K835" s="1" t="s">
        <v>11550</v>
      </c>
      <c r="L835" s="1"/>
      <c r="M835" s="21">
        <f t="shared" si="12"/>
        <v>1</v>
      </c>
    </row>
    <row r="836" spans="1:13" ht="20.100000000000001" customHeight="1" x14ac:dyDescent="0.15">
      <c r="A836" s="1" t="s">
        <v>11</v>
      </c>
      <c r="B836" s="1" t="s">
        <v>11544</v>
      </c>
      <c r="C836" s="1" t="s">
        <v>11551</v>
      </c>
      <c r="D836" s="1" t="s">
        <v>50</v>
      </c>
      <c r="E836" s="1" t="s">
        <v>51</v>
      </c>
      <c r="F836" s="1" t="s">
        <v>51</v>
      </c>
      <c r="G836" s="1" t="s">
        <v>52</v>
      </c>
      <c r="H836" s="1" t="s">
        <v>739</v>
      </c>
      <c r="I836" s="1" t="s">
        <v>1230</v>
      </c>
      <c r="J836" s="1" t="s">
        <v>122</v>
      </c>
      <c r="K836" s="1" t="s">
        <v>11552</v>
      </c>
      <c r="L836" s="1"/>
      <c r="M836" s="21">
        <f t="shared" si="12"/>
        <v>1</v>
      </c>
    </row>
    <row r="837" spans="1:13" ht="20.100000000000001" customHeight="1" x14ac:dyDescent="0.15">
      <c r="A837" s="1" t="s">
        <v>11</v>
      </c>
      <c r="B837" s="1" t="s">
        <v>11544</v>
      </c>
      <c r="C837" s="1" t="s">
        <v>11553</v>
      </c>
      <c r="D837" s="1" t="s">
        <v>50</v>
      </c>
      <c r="E837" s="1" t="s">
        <v>51</v>
      </c>
      <c r="F837" s="1" t="s">
        <v>51</v>
      </c>
      <c r="G837" s="1" t="s">
        <v>52</v>
      </c>
      <c r="H837" s="1" t="s">
        <v>739</v>
      </c>
      <c r="I837" s="1" t="s">
        <v>1230</v>
      </c>
      <c r="J837" s="1" t="s">
        <v>122</v>
      </c>
      <c r="K837" s="1" t="s">
        <v>11554</v>
      </c>
      <c r="L837" s="1"/>
      <c r="M837" s="21">
        <f t="shared" si="12"/>
        <v>1</v>
      </c>
    </row>
    <row r="838" spans="1:13" ht="20.100000000000001" customHeight="1" x14ac:dyDescent="0.15">
      <c r="A838" s="1" t="s">
        <v>11</v>
      </c>
      <c r="B838" s="1" t="s">
        <v>11544</v>
      </c>
      <c r="C838" s="1" t="s">
        <v>11555</v>
      </c>
      <c r="D838" s="1" t="s">
        <v>50</v>
      </c>
      <c r="E838" s="1" t="s">
        <v>51</v>
      </c>
      <c r="F838" s="1" t="s">
        <v>10720</v>
      </c>
      <c r="G838" s="1" t="s">
        <v>82</v>
      </c>
      <c r="H838" s="1" t="s">
        <v>180</v>
      </c>
      <c r="I838" s="1" t="s">
        <v>84</v>
      </c>
      <c r="J838" s="1" t="s">
        <v>632</v>
      </c>
      <c r="K838" s="1" t="s">
        <v>11556</v>
      </c>
      <c r="L838" s="1"/>
      <c r="M838" s="21">
        <f t="shared" si="12"/>
        <v>0</v>
      </c>
    </row>
    <row r="839" spans="1:13" ht="20.100000000000001" customHeight="1" x14ac:dyDescent="0.15">
      <c r="A839" s="1" t="s">
        <v>11</v>
      </c>
      <c r="B839" s="1" t="s">
        <v>11544</v>
      </c>
      <c r="C839" s="1" t="s">
        <v>11557</v>
      </c>
      <c r="D839" s="1" t="s">
        <v>50</v>
      </c>
      <c r="E839" s="1" t="s">
        <v>51</v>
      </c>
      <c r="F839" s="1" t="s">
        <v>10720</v>
      </c>
      <c r="G839" s="1" t="s">
        <v>82</v>
      </c>
      <c r="H839" s="1" t="s">
        <v>180</v>
      </c>
      <c r="I839" s="1" t="s">
        <v>84</v>
      </c>
      <c r="J839" s="1" t="s">
        <v>632</v>
      </c>
      <c r="K839" s="1" t="s">
        <v>11558</v>
      </c>
      <c r="L839" s="1"/>
      <c r="M839" s="21">
        <f t="shared" si="12"/>
        <v>0</v>
      </c>
    </row>
    <row r="840" spans="1:13" ht="20.100000000000001" customHeight="1" x14ac:dyDescent="0.15">
      <c r="A840" s="1" t="s">
        <v>11</v>
      </c>
      <c r="B840" s="1" t="s">
        <v>11544</v>
      </c>
      <c r="C840" s="1" t="s">
        <v>11559</v>
      </c>
      <c r="D840" s="1" t="s">
        <v>78</v>
      </c>
      <c r="E840" s="1" t="s">
        <v>51</v>
      </c>
      <c r="F840" s="1" t="s">
        <v>10720</v>
      </c>
      <c r="G840" s="1" t="s">
        <v>82</v>
      </c>
      <c r="H840" s="1" t="s">
        <v>180</v>
      </c>
      <c r="I840" s="1" t="s">
        <v>84</v>
      </c>
      <c r="J840" s="1" t="s">
        <v>632</v>
      </c>
      <c r="K840" s="1" t="s">
        <v>11560</v>
      </c>
      <c r="L840" s="1"/>
      <c r="M840" s="21">
        <f t="shared" si="12"/>
        <v>0</v>
      </c>
    </row>
    <row r="841" spans="1:13" ht="20.100000000000001" customHeight="1" x14ac:dyDescent="0.15">
      <c r="A841" s="1" t="s">
        <v>11</v>
      </c>
      <c r="B841" s="1" t="s">
        <v>11544</v>
      </c>
      <c r="C841" s="1" t="s">
        <v>11561</v>
      </c>
      <c r="D841" s="1" t="s">
        <v>849</v>
      </c>
      <c r="E841" s="1" t="s">
        <v>51</v>
      </c>
      <c r="F841" s="1" t="s">
        <v>10720</v>
      </c>
      <c r="G841" s="1" t="s">
        <v>82</v>
      </c>
      <c r="H841" s="1" t="s">
        <v>83</v>
      </c>
      <c r="I841" s="1" t="s">
        <v>84</v>
      </c>
      <c r="J841" s="1" t="s">
        <v>9120</v>
      </c>
      <c r="K841" s="1" t="s">
        <v>11562</v>
      </c>
      <c r="L841" s="1"/>
      <c r="M841" s="21">
        <f t="shared" ref="M841:M904" si="13">IF(F841="○",1,0)</f>
        <v>0</v>
      </c>
    </row>
    <row r="842" spans="1:13" ht="20.100000000000001" customHeight="1" x14ac:dyDescent="0.15">
      <c r="A842" s="1" t="s">
        <v>11</v>
      </c>
      <c r="B842" s="1" t="s">
        <v>11544</v>
      </c>
      <c r="C842" s="1" t="s">
        <v>11563</v>
      </c>
      <c r="D842" s="1" t="s">
        <v>849</v>
      </c>
      <c r="E842" s="1" t="s">
        <v>51</v>
      </c>
      <c r="F842" s="1" t="s">
        <v>10720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11564</v>
      </c>
      <c r="L842" s="1"/>
      <c r="M842" s="21">
        <f t="shared" si="13"/>
        <v>0</v>
      </c>
    </row>
    <row r="843" spans="1:13" ht="20.100000000000001" customHeight="1" x14ac:dyDescent="0.15">
      <c r="A843" s="1" t="s">
        <v>11</v>
      </c>
      <c r="B843" s="1" t="s">
        <v>11565</v>
      </c>
      <c r="C843" s="1" t="s">
        <v>11566</v>
      </c>
      <c r="D843" s="1" t="s">
        <v>50</v>
      </c>
      <c r="E843" s="1" t="s">
        <v>51</v>
      </c>
      <c r="F843" s="1" t="s">
        <v>51</v>
      </c>
      <c r="G843" s="1" t="s">
        <v>52</v>
      </c>
      <c r="H843" s="1" t="s">
        <v>739</v>
      </c>
      <c r="I843" s="1" t="s">
        <v>1230</v>
      </c>
      <c r="J843" s="1" t="s">
        <v>122</v>
      </c>
      <c r="K843" s="1" t="s">
        <v>11567</v>
      </c>
      <c r="L843" s="1"/>
      <c r="M843" s="21">
        <f t="shared" si="13"/>
        <v>1</v>
      </c>
    </row>
    <row r="844" spans="1:13" ht="20.100000000000001" customHeight="1" x14ac:dyDescent="0.15">
      <c r="A844" s="1" t="s">
        <v>11</v>
      </c>
      <c r="B844" s="1" t="s">
        <v>11565</v>
      </c>
      <c r="C844" s="1" t="s">
        <v>11568</v>
      </c>
      <c r="D844" s="1" t="s">
        <v>50</v>
      </c>
      <c r="E844" s="1" t="s">
        <v>51</v>
      </c>
      <c r="F844" s="1" t="s">
        <v>51</v>
      </c>
      <c r="G844" s="1" t="s">
        <v>52</v>
      </c>
      <c r="H844" s="1" t="s">
        <v>739</v>
      </c>
      <c r="I844" s="1" t="s">
        <v>1230</v>
      </c>
      <c r="J844" s="1" t="s">
        <v>122</v>
      </c>
      <c r="K844" s="1" t="s">
        <v>11569</v>
      </c>
      <c r="L844" s="1"/>
      <c r="M844" s="21">
        <f t="shared" si="13"/>
        <v>1</v>
      </c>
    </row>
    <row r="845" spans="1:13" ht="20.100000000000001" customHeight="1" x14ac:dyDescent="0.15">
      <c r="A845" s="1" t="s">
        <v>11</v>
      </c>
      <c r="B845" s="1" t="s">
        <v>11565</v>
      </c>
      <c r="C845" s="1" t="s">
        <v>11570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739</v>
      </c>
      <c r="I845" s="1" t="s">
        <v>1230</v>
      </c>
      <c r="J845" s="1" t="s">
        <v>122</v>
      </c>
      <c r="K845" s="1" t="s">
        <v>11571</v>
      </c>
      <c r="L845" s="1"/>
      <c r="M845" s="21">
        <f t="shared" si="13"/>
        <v>1</v>
      </c>
    </row>
    <row r="846" spans="1:13" ht="20.100000000000001" customHeight="1" x14ac:dyDescent="0.15">
      <c r="A846" s="1" t="s">
        <v>11</v>
      </c>
      <c r="B846" s="1" t="s">
        <v>11565</v>
      </c>
      <c r="C846" s="1" t="s">
        <v>11572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739</v>
      </c>
      <c r="I846" s="1" t="s">
        <v>1230</v>
      </c>
      <c r="J846" s="1" t="s">
        <v>122</v>
      </c>
      <c r="K846" s="1" t="s">
        <v>11573</v>
      </c>
      <c r="L846" s="1"/>
      <c r="M846" s="21">
        <f t="shared" si="13"/>
        <v>1</v>
      </c>
    </row>
    <row r="847" spans="1:13" ht="20.100000000000001" customHeight="1" x14ac:dyDescent="0.15">
      <c r="A847" s="1" t="s">
        <v>11</v>
      </c>
      <c r="B847" s="1" t="s">
        <v>11565</v>
      </c>
      <c r="C847" s="1" t="s">
        <v>11574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739</v>
      </c>
      <c r="I847" s="1" t="s">
        <v>1230</v>
      </c>
      <c r="J847" s="1" t="s">
        <v>122</v>
      </c>
      <c r="K847" s="1" t="s">
        <v>11575</v>
      </c>
      <c r="L847" s="1"/>
      <c r="M847" s="21">
        <f t="shared" si="13"/>
        <v>1</v>
      </c>
    </row>
    <row r="848" spans="1:13" ht="20.100000000000001" customHeight="1" x14ac:dyDescent="0.15">
      <c r="A848" s="1" t="s">
        <v>11</v>
      </c>
      <c r="B848" s="1" t="s">
        <v>11565</v>
      </c>
      <c r="C848" s="1" t="s">
        <v>11576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739</v>
      </c>
      <c r="I848" s="1" t="s">
        <v>1230</v>
      </c>
      <c r="J848" s="1" t="s">
        <v>122</v>
      </c>
      <c r="K848" s="1" t="s">
        <v>11577</v>
      </c>
      <c r="L848" s="1"/>
      <c r="M848" s="21">
        <f t="shared" si="13"/>
        <v>1</v>
      </c>
    </row>
    <row r="849" spans="1:13" ht="20.100000000000001" customHeight="1" x14ac:dyDescent="0.15">
      <c r="A849" s="1" t="s">
        <v>11</v>
      </c>
      <c r="B849" s="1" t="s">
        <v>11565</v>
      </c>
      <c r="C849" s="1" t="s">
        <v>11578</v>
      </c>
      <c r="D849" s="1" t="s">
        <v>78</v>
      </c>
      <c r="E849" s="1" t="s">
        <v>51</v>
      </c>
      <c r="F849" s="1" t="s">
        <v>51</v>
      </c>
      <c r="G849" s="1" t="s">
        <v>52</v>
      </c>
      <c r="H849" s="1" t="s">
        <v>739</v>
      </c>
      <c r="I849" s="1" t="s">
        <v>1230</v>
      </c>
      <c r="J849" s="1" t="s">
        <v>122</v>
      </c>
      <c r="K849" s="1" t="s">
        <v>11579</v>
      </c>
      <c r="L849" s="1"/>
      <c r="M849" s="21">
        <f t="shared" si="13"/>
        <v>1</v>
      </c>
    </row>
    <row r="850" spans="1:13" ht="20.100000000000001" customHeight="1" x14ac:dyDescent="0.15">
      <c r="A850" s="1" t="s">
        <v>11</v>
      </c>
      <c r="B850" s="1" t="s">
        <v>11565</v>
      </c>
      <c r="C850" s="1" t="s">
        <v>11580</v>
      </c>
      <c r="D850" s="1" t="s">
        <v>78</v>
      </c>
      <c r="E850" s="1" t="s">
        <v>51</v>
      </c>
      <c r="F850" s="1" t="s">
        <v>51</v>
      </c>
      <c r="G850" s="1" t="s">
        <v>52</v>
      </c>
      <c r="H850" s="1" t="s">
        <v>739</v>
      </c>
      <c r="I850" s="1" t="s">
        <v>1230</v>
      </c>
      <c r="J850" s="1" t="s">
        <v>122</v>
      </c>
      <c r="K850" s="1" t="s">
        <v>11581</v>
      </c>
      <c r="L850" s="1"/>
      <c r="M850" s="21">
        <f t="shared" si="13"/>
        <v>1</v>
      </c>
    </row>
    <row r="851" spans="1:13" ht="20.100000000000001" customHeight="1" x14ac:dyDescent="0.15">
      <c r="A851" s="1" t="s">
        <v>11</v>
      </c>
      <c r="B851" s="1" t="s">
        <v>11582</v>
      </c>
      <c r="C851" s="1" t="s">
        <v>11583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739</v>
      </c>
      <c r="I851" s="1" t="s">
        <v>1230</v>
      </c>
      <c r="J851" s="1" t="s">
        <v>122</v>
      </c>
      <c r="K851" s="1" t="s">
        <v>11584</v>
      </c>
      <c r="L851" s="1"/>
      <c r="M851" s="21">
        <f t="shared" si="13"/>
        <v>1</v>
      </c>
    </row>
    <row r="852" spans="1:13" ht="20.100000000000001" customHeight="1" x14ac:dyDescent="0.15">
      <c r="A852" s="1" t="s">
        <v>11</v>
      </c>
      <c r="B852" s="1" t="s">
        <v>11582</v>
      </c>
      <c r="C852" s="1" t="s">
        <v>11585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739</v>
      </c>
      <c r="I852" s="1" t="s">
        <v>1230</v>
      </c>
      <c r="J852" s="1" t="s">
        <v>122</v>
      </c>
      <c r="K852" s="1" t="s">
        <v>11586</v>
      </c>
      <c r="L852" s="1"/>
      <c r="M852" s="21">
        <f t="shared" si="13"/>
        <v>1</v>
      </c>
    </row>
    <row r="853" spans="1:13" ht="20.100000000000001" customHeight="1" x14ac:dyDescent="0.15">
      <c r="A853" s="1" t="s">
        <v>11</v>
      </c>
      <c r="B853" s="1" t="s">
        <v>11582</v>
      </c>
      <c r="C853" s="1" t="s">
        <v>11587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739</v>
      </c>
      <c r="I853" s="1" t="s">
        <v>1230</v>
      </c>
      <c r="J853" s="1" t="s">
        <v>122</v>
      </c>
      <c r="K853" s="1" t="s">
        <v>11588</v>
      </c>
      <c r="L853" s="1"/>
      <c r="M853" s="21">
        <f t="shared" si="13"/>
        <v>1</v>
      </c>
    </row>
    <row r="854" spans="1:13" ht="20.100000000000001" customHeight="1" x14ac:dyDescent="0.15">
      <c r="A854" s="1" t="s">
        <v>11</v>
      </c>
      <c r="B854" s="1" t="s">
        <v>11582</v>
      </c>
      <c r="C854" s="1" t="s">
        <v>11589</v>
      </c>
      <c r="D854" s="1" t="s">
        <v>50</v>
      </c>
      <c r="E854" s="1" t="s">
        <v>51</v>
      </c>
      <c r="F854" s="1" t="s">
        <v>51</v>
      </c>
      <c r="G854" s="1" t="s">
        <v>52</v>
      </c>
      <c r="H854" s="1" t="s">
        <v>739</v>
      </c>
      <c r="I854" s="1" t="s">
        <v>1230</v>
      </c>
      <c r="J854" s="1" t="s">
        <v>122</v>
      </c>
      <c r="K854" s="1" t="s">
        <v>11590</v>
      </c>
      <c r="L854" s="1"/>
      <c r="M854" s="21">
        <f t="shared" si="13"/>
        <v>1</v>
      </c>
    </row>
    <row r="855" spans="1:13" ht="20.100000000000001" customHeight="1" x14ac:dyDescent="0.15">
      <c r="A855" s="1" t="s">
        <v>11</v>
      </c>
      <c r="B855" s="1" t="s">
        <v>11582</v>
      </c>
      <c r="C855" s="1" t="s">
        <v>11591</v>
      </c>
      <c r="D855" s="1" t="s">
        <v>50</v>
      </c>
      <c r="E855" s="1" t="s">
        <v>51</v>
      </c>
      <c r="F855" s="1" t="s">
        <v>51</v>
      </c>
      <c r="G855" s="1" t="s">
        <v>52</v>
      </c>
      <c r="H855" s="1" t="s">
        <v>739</v>
      </c>
      <c r="I855" s="1" t="s">
        <v>1230</v>
      </c>
      <c r="J855" s="1" t="s">
        <v>122</v>
      </c>
      <c r="K855" s="1" t="s">
        <v>11592</v>
      </c>
      <c r="L855" s="1"/>
      <c r="M855" s="21">
        <f t="shared" si="13"/>
        <v>1</v>
      </c>
    </row>
    <row r="856" spans="1:13" ht="20.100000000000001" customHeight="1" x14ac:dyDescent="0.15">
      <c r="A856" s="1" t="s">
        <v>11</v>
      </c>
      <c r="B856" s="1" t="s">
        <v>11582</v>
      </c>
      <c r="C856" s="1" t="s">
        <v>11593</v>
      </c>
      <c r="D856" s="1" t="s">
        <v>78</v>
      </c>
      <c r="E856" s="1" t="s">
        <v>51</v>
      </c>
      <c r="F856" s="1" t="s">
        <v>51</v>
      </c>
      <c r="G856" s="1" t="s">
        <v>52</v>
      </c>
      <c r="H856" s="1" t="s">
        <v>739</v>
      </c>
      <c r="I856" s="1" t="s">
        <v>1230</v>
      </c>
      <c r="J856" s="1" t="s">
        <v>122</v>
      </c>
      <c r="K856" s="1" t="s">
        <v>11594</v>
      </c>
      <c r="L856" s="1"/>
      <c r="M856" s="21">
        <f t="shared" si="13"/>
        <v>1</v>
      </c>
    </row>
    <row r="857" spans="1:13" ht="20.100000000000001" customHeight="1" x14ac:dyDescent="0.15">
      <c r="A857" s="1" t="s">
        <v>11</v>
      </c>
      <c r="B857" s="1" t="s">
        <v>11582</v>
      </c>
      <c r="C857" s="1" t="s">
        <v>11595</v>
      </c>
      <c r="D857" s="1" t="s">
        <v>78</v>
      </c>
      <c r="E857" s="1" t="s">
        <v>51</v>
      </c>
      <c r="F857" s="1" t="s">
        <v>51</v>
      </c>
      <c r="G857" s="1" t="s">
        <v>52</v>
      </c>
      <c r="H857" s="1" t="s">
        <v>739</v>
      </c>
      <c r="I857" s="1" t="s">
        <v>1230</v>
      </c>
      <c r="J857" s="1" t="s">
        <v>122</v>
      </c>
      <c r="K857" s="1" t="s">
        <v>11596</v>
      </c>
      <c r="L857" s="1"/>
      <c r="M857" s="21">
        <f t="shared" si="13"/>
        <v>1</v>
      </c>
    </row>
    <row r="858" spans="1:13" ht="20.100000000000001" customHeight="1" x14ac:dyDescent="0.15">
      <c r="A858" s="1" t="s">
        <v>11</v>
      </c>
      <c r="B858" s="1" t="s">
        <v>11582</v>
      </c>
      <c r="C858" s="1" t="s">
        <v>11597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739</v>
      </c>
      <c r="I858" s="1" t="s">
        <v>1230</v>
      </c>
      <c r="J858" s="1" t="s">
        <v>122</v>
      </c>
      <c r="K858" s="1" t="s">
        <v>11598</v>
      </c>
      <c r="L858" s="1"/>
      <c r="M858" s="21">
        <f t="shared" si="13"/>
        <v>1</v>
      </c>
    </row>
    <row r="859" spans="1:13" ht="20.100000000000001" customHeight="1" x14ac:dyDescent="0.15">
      <c r="A859" s="1" t="s">
        <v>11</v>
      </c>
      <c r="B859" s="1" t="s">
        <v>11582</v>
      </c>
      <c r="C859" s="1" t="s">
        <v>11599</v>
      </c>
      <c r="D859" s="1" t="s">
        <v>849</v>
      </c>
      <c r="E859" s="1" t="s">
        <v>51</v>
      </c>
      <c r="F859" s="1" t="s">
        <v>10720</v>
      </c>
      <c r="G859" s="1" t="s">
        <v>82</v>
      </c>
      <c r="H859" s="1" t="s">
        <v>83</v>
      </c>
      <c r="I859" s="1" t="s">
        <v>84</v>
      </c>
      <c r="J859" s="1" t="s">
        <v>9120</v>
      </c>
      <c r="K859" s="1" t="s">
        <v>11600</v>
      </c>
      <c r="L859" s="1"/>
      <c r="M859" s="21">
        <f t="shared" si="13"/>
        <v>0</v>
      </c>
    </row>
    <row r="860" spans="1:13" ht="20.100000000000001" customHeight="1" x14ac:dyDescent="0.15">
      <c r="A860" s="1" t="s">
        <v>11</v>
      </c>
      <c r="B860" s="1" t="s">
        <v>11601</v>
      </c>
      <c r="C860" s="1" t="s">
        <v>11602</v>
      </c>
      <c r="D860" s="1" t="s">
        <v>50</v>
      </c>
      <c r="E860" s="1" t="s">
        <v>51</v>
      </c>
      <c r="F860" s="1" t="s">
        <v>51</v>
      </c>
      <c r="G860" s="1" t="s">
        <v>52</v>
      </c>
      <c r="H860" s="1" t="s">
        <v>739</v>
      </c>
      <c r="I860" s="1" t="s">
        <v>1230</v>
      </c>
      <c r="J860" s="1" t="s">
        <v>122</v>
      </c>
      <c r="K860" s="1" t="s">
        <v>11603</v>
      </c>
      <c r="L860" s="1"/>
      <c r="M860" s="21">
        <f t="shared" si="13"/>
        <v>1</v>
      </c>
    </row>
    <row r="861" spans="1:13" ht="20.100000000000001" customHeight="1" x14ac:dyDescent="0.15">
      <c r="A861" s="1" t="s">
        <v>11</v>
      </c>
      <c r="B861" s="1" t="s">
        <v>11601</v>
      </c>
      <c r="C861" s="1" t="s">
        <v>11604</v>
      </c>
      <c r="D861" s="1" t="s">
        <v>50</v>
      </c>
      <c r="E861" s="1" t="s">
        <v>51</v>
      </c>
      <c r="F861" s="1" t="s">
        <v>51</v>
      </c>
      <c r="G861" s="1" t="s">
        <v>52</v>
      </c>
      <c r="H861" s="1" t="s">
        <v>739</v>
      </c>
      <c r="I861" s="1" t="s">
        <v>1230</v>
      </c>
      <c r="J861" s="1" t="s">
        <v>122</v>
      </c>
      <c r="K861" s="1" t="s">
        <v>11605</v>
      </c>
      <c r="L861" s="1"/>
      <c r="M861" s="21">
        <f t="shared" si="13"/>
        <v>1</v>
      </c>
    </row>
    <row r="862" spans="1:13" ht="20.100000000000001" customHeight="1" x14ac:dyDescent="0.15">
      <c r="A862" s="1" t="s">
        <v>11</v>
      </c>
      <c r="B862" s="1" t="s">
        <v>11601</v>
      </c>
      <c r="C862" s="1" t="s">
        <v>11606</v>
      </c>
      <c r="D862" s="1" t="s">
        <v>50</v>
      </c>
      <c r="E862" s="1" t="s">
        <v>51</v>
      </c>
      <c r="F862" s="1" t="s">
        <v>51</v>
      </c>
      <c r="G862" s="1" t="s">
        <v>52</v>
      </c>
      <c r="H862" s="1" t="s">
        <v>739</v>
      </c>
      <c r="I862" s="1" t="s">
        <v>1230</v>
      </c>
      <c r="J862" s="1" t="s">
        <v>122</v>
      </c>
      <c r="K862" s="1" t="s">
        <v>11607</v>
      </c>
      <c r="L862" s="1"/>
      <c r="M862" s="21">
        <f t="shared" si="13"/>
        <v>1</v>
      </c>
    </row>
    <row r="863" spans="1:13" ht="20.100000000000001" customHeight="1" x14ac:dyDescent="0.15">
      <c r="A863" s="1" t="s">
        <v>11</v>
      </c>
      <c r="B863" s="1" t="s">
        <v>11601</v>
      </c>
      <c r="C863" s="1" t="s">
        <v>11608</v>
      </c>
      <c r="D863" s="1" t="s">
        <v>50</v>
      </c>
      <c r="E863" s="1" t="s">
        <v>51</v>
      </c>
      <c r="F863" s="1" t="s">
        <v>51</v>
      </c>
      <c r="G863" s="1" t="s">
        <v>52</v>
      </c>
      <c r="H863" s="1" t="s">
        <v>739</v>
      </c>
      <c r="I863" s="1" t="s">
        <v>1230</v>
      </c>
      <c r="J863" s="1" t="s">
        <v>122</v>
      </c>
      <c r="K863" s="1" t="s">
        <v>11609</v>
      </c>
      <c r="L863" s="1"/>
      <c r="M863" s="21">
        <f t="shared" si="13"/>
        <v>1</v>
      </c>
    </row>
    <row r="864" spans="1:13" ht="20.100000000000001" customHeight="1" x14ac:dyDescent="0.15">
      <c r="A864" s="1" t="s">
        <v>11</v>
      </c>
      <c r="B864" s="1" t="s">
        <v>11601</v>
      </c>
      <c r="C864" s="1" t="s">
        <v>11610</v>
      </c>
      <c r="D864" s="1" t="s">
        <v>50</v>
      </c>
      <c r="E864" s="1" t="s">
        <v>51</v>
      </c>
      <c r="F864" s="1" t="s">
        <v>51</v>
      </c>
      <c r="G864" s="1" t="s">
        <v>52</v>
      </c>
      <c r="H864" s="1" t="s">
        <v>739</v>
      </c>
      <c r="I864" s="1" t="s">
        <v>1230</v>
      </c>
      <c r="J864" s="1" t="s">
        <v>122</v>
      </c>
      <c r="K864" s="1" t="s">
        <v>11611</v>
      </c>
      <c r="L864" s="1"/>
      <c r="M864" s="21">
        <f t="shared" si="13"/>
        <v>1</v>
      </c>
    </row>
    <row r="865" spans="1:13" ht="20.100000000000001" customHeight="1" x14ac:dyDescent="0.15">
      <c r="A865" s="1" t="s">
        <v>11</v>
      </c>
      <c r="B865" s="1" t="s">
        <v>11601</v>
      </c>
      <c r="C865" s="1" t="s">
        <v>11612</v>
      </c>
      <c r="D865" s="1" t="s">
        <v>50</v>
      </c>
      <c r="E865" s="1" t="s">
        <v>51</v>
      </c>
      <c r="F865" s="1" t="s">
        <v>51</v>
      </c>
      <c r="G865" s="1" t="s">
        <v>52</v>
      </c>
      <c r="H865" s="1" t="s">
        <v>739</v>
      </c>
      <c r="I865" s="1" t="s">
        <v>1230</v>
      </c>
      <c r="J865" s="1" t="s">
        <v>122</v>
      </c>
      <c r="K865" s="1" t="s">
        <v>11613</v>
      </c>
      <c r="L865" s="1"/>
      <c r="M865" s="21">
        <f t="shared" si="13"/>
        <v>1</v>
      </c>
    </row>
    <row r="866" spans="1:13" ht="20.100000000000001" customHeight="1" x14ac:dyDescent="0.15">
      <c r="A866" s="1" t="s">
        <v>11</v>
      </c>
      <c r="B866" s="1" t="s">
        <v>11601</v>
      </c>
      <c r="C866" s="1" t="s">
        <v>11614</v>
      </c>
      <c r="D866" s="1" t="s">
        <v>50</v>
      </c>
      <c r="E866" s="1" t="s">
        <v>51</v>
      </c>
      <c r="F866" s="1" t="s">
        <v>51</v>
      </c>
      <c r="G866" s="1" t="s">
        <v>52</v>
      </c>
      <c r="H866" s="1" t="s">
        <v>739</v>
      </c>
      <c r="I866" s="1" t="s">
        <v>1230</v>
      </c>
      <c r="J866" s="1" t="s">
        <v>122</v>
      </c>
      <c r="K866" s="1" t="s">
        <v>11615</v>
      </c>
      <c r="L866" s="1"/>
      <c r="M866" s="21">
        <f t="shared" si="13"/>
        <v>1</v>
      </c>
    </row>
    <row r="867" spans="1:13" ht="20.100000000000001" customHeight="1" x14ac:dyDescent="0.15">
      <c r="A867" s="1" t="s">
        <v>11</v>
      </c>
      <c r="B867" s="1" t="s">
        <v>11601</v>
      </c>
      <c r="C867" s="1" t="s">
        <v>11616</v>
      </c>
      <c r="D867" s="1" t="s">
        <v>50</v>
      </c>
      <c r="E867" s="1" t="s">
        <v>51</v>
      </c>
      <c r="F867" s="1" t="s">
        <v>51</v>
      </c>
      <c r="G867" s="1" t="s">
        <v>52</v>
      </c>
      <c r="H867" s="1" t="s">
        <v>739</v>
      </c>
      <c r="I867" s="1" t="s">
        <v>1230</v>
      </c>
      <c r="J867" s="1" t="s">
        <v>122</v>
      </c>
      <c r="K867" s="1" t="s">
        <v>11617</v>
      </c>
      <c r="L867" s="1"/>
      <c r="M867" s="21">
        <f t="shared" si="13"/>
        <v>1</v>
      </c>
    </row>
    <row r="868" spans="1:13" ht="20.100000000000001" customHeight="1" x14ac:dyDescent="0.15">
      <c r="A868" s="1" t="s">
        <v>11</v>
      </c>
      <c r="B868" s="1" t="s">
        <v>11601</v>
      </c>
      <c r="C868" s="1" t="s">
        <v>11618</v>
      </c>
      <c r="D868" s="1" t="s">
        <v>50</v>
      </c>
      <c r="E868" s="1" t="s">
        <v>51</v>
      </c>
      <c r="F868" s="1" t="s">
        <v>51</v>
      </c>
      <c r="G868" s="1" t="s">
        <v>52</v>
      </c>
      <c r="H868" s="1" t="s">
        <v>739</v>
      </c>
      <c r="I868" s="1" t="s">
        <v>1230</v>
      </c>
      <c r="J868" s="1" t="s">
        <v>122</v>
      </c>
      <c r="K868" s="1" t="s">
        <v>11619</v>
      </c>
      <c r="L868" s="1"/>
      <c r="M868" s="21">
        <f t="shared" si="13"/>
        <v>1</v>
      </c>
    </row>
    <row r="869" spans="1:13" ht="20.100000000000001" customHeight="1" x14ac:dyDescent="0.15">
      <c r="A869" s="1" t="s">
        <v>11</v>
      </c>
      <c r="B869" s="1" t="s">
        <v>11601</v>
      </c>
      <c r="C869" s="1" t="s">
        <v>11620</v>
      </c>
      <c r="D869" s="1" t="s">
        <v>50</v>
      </c>
      <c r="E869" s="1" t="s">
        <v>51</v>
      </c>
      <c r="F869" s="1" t="s">
        <v>51</v>
      </c>
      <c r="G869" s="1" t="s">
        <v>52</v>
      </c>
      <c r="H869" s="1" t="s">
        <v>739</v>
      </c>
      <c r="I869" s="1" t="s">
        <v>1230</v>
      </c>
      <c r="J869" s="1" t="s">
        <v>122</v>
      </c>
      <c r="K869" s="1" t="s">
        <v>11621</v>
      </c>
      <c r="L869" s="1"/>
      <c r="M869" s="21">
        <f t="shared" si="13"/>
        <v>1</v>
      </c>
    </row>
    <row r="870" spans="1:13" ht="20.100000000000001" customHeight="1" x14ac:dyDescent="0.15">
      <c r="A870" s="1" t="s">
        <v>11</v>
      </c>
      <c r="B870" s="1" t="s">
        <v>11601</v>
      </c>
      <c r="C870" s="1" t="s">
        <v>11622</v>
      </c>
      <c r="D870" s="1" t="s">
        <v>78</v>
      </c>
      <c r="E870" s="1" t="s">
        <v>51</v>
      </c>
      <c r="F870" s="1" t="s">
        <v>51</v>
      </c>
      <c r="G870" s="1" t="s">
        <v>52</v>
      </c>
      <c r="H870" s="1" t="s">
        <v>739</v>
      </c>
      <c r="I870" s="1" t="s">
        <v>1230</v>
      </c>
      <c r="J870" s="1" t="s">
        <v>122</v>
      </c>
      <c r="K870" s="1" t="s">
        <v>11623</v>
      </c>
      <c r="L870" s="1"/>
      <c r="M870" s="21">
        <f t="shared" si="13"/>
        <v>1</v>
      </c>
    </row>
    <row r="871" spans="1:13" ht="20.100000000000001" customHeight="1" x14ac:dyDescent="0.15">
      <c r="A871" s="1" t="s">
        <v>11</v>
      </c>
      <c r="B871" s="1" t="s">
        <v>11601</v>
      </c>
      <c r="C871" s="1" t="s">
        <v>11624</v>
      </c>
      <c r="D871" s="1" t="s">
        <v>78</v>
      </c>
      <c r="E871" s="1" t="s">
        <v>51</v>
      </c>
      <c r="F871" s="1" t="s">
        <v>51</v>
      </c>
      <c r="G871" s="1" t="s">
        <v>52</v>
      </c>
      <c r="H871" s="1" t="s">
        <v>739</v>
      </c>
      <c r="I871" s="1" t="s">
        <v>1230</v>
      </c>
      <c r="J871" s="1" t="s">
        <v>122</v>
      </c>
      <c r="K871" s="1" t="s">
        <v>11625</v>
      </c>
      <c r="L871" s="1"/>
      <c r="M871" s="21">
        <f t="shared" si="13"/>
        <v>1</v>
      </c>
    </row>
    <row r="872" spans="1:13" ht="20.100000000000001" customHeight="1" x14ac:dyDescent="0.15">
      <c r="A872" s="1" t="s">
        <v>11</v>
      </c>
      <c r="B872" s="1" t="s">
        <v>11601</v>
      </c>
      <c r="C872" s="1" t="s">
        <v>11626</v>
      </c>
      <c r="D872" s="1" t="s">
        <v>78</v>
      </c>
      <c r="E872" s="1" t="s">
        <v>51</v>
      </c>
      <c r="F872" s="1" t="s">
        <v>51</v>
      </c>
      <c r="G872" s="1" t="s">
        <v>52</v>
      </c>
      <c r="H872" s="1" t="s">
        <v>739</v>
      </c>
      <c r="I872" s="1" t="s">
        <v>1230</v>
      </c>
      <c r="J872" s="1" t="s">
        <v>122</v>
      </c>
      <c r="K872" s="1" t="s">
        <v>11627</v>
      </c>
      <c r="L872" s="1"/>
      <c r="M872" s="21">
        <f t="shared" si="13"/>
        <v>1</v>
      </c>
    </row>
    <row r="873" spans="1:13" ht="20.100000000000001" customHeight="1" x14ac:dyDescent="0.15">
      <c r="A873" s="1" t="s">
        <v>11</v>
      </c>
      <c r="B873" s="1" t="s">
        <v>11601</v>
      </c>
      <c r="C873" s="1" t="s">
        <v>11628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739</v>
      </c>
      <c r="I873" s="1" t="s">
        <v>1230</v>
      </c>
      <c r="J873" s="1" t="s">
        <v>122</v>
      </c>
      <c r="K873" s="1" t="s">
        <v>11629</v>
      </c>
      <c r="L873" s="1"/>
      <c r="M873" s="21">
        <f t="shared" si="13"/>
        <v>1</v>
      </c>
    </row>
    <row r="874" spans="1:13" ht="20.100000000000001" customHeight="1" x14ac:dyDescent="0.15">
      <c r="A874" s="1" t="s">
        <v>11</v>
      </c>
      <c r="B874" s="1" t="s">
        <v>11601</v>
      </c>
      <c r="C874" s="1" t="s">
        <v>11630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739</v>
      </c>
      <c r="I874" s="1" t="s">
        <v>1230</v>
      </c>
      <c r="J874" s="1" t="s">
        <v>122</v>
      </c>
      <c r="K874" s="1" t="s">
        <v>11631</v>
      </c>
      <c r="L874" s="1"/>
      <c r="M874" s="21">
        <f t="shared" si="13"/>
        <v>1</v>
      </c>
    </row>
    <row r="875" spans="1:13" ht="20.100000000000001" customHeight="1" x14ac:dyDescent="0.15">
      <c r="A875" s="1" t="s">
        <v>11</v>
      </c>
      <c r="B875" s="1" t="s">
        <v>11601</v>
      </c>
      <c r="C875" s="1" t="s">
        <v>11632</v>
      </c>
      <c r="D875" s="1" t="s">
        <v>849</v>
      </c>
      <c r="E875" s="1" t="s">
        <v>51</v>
      </c>
      <c r="F875" s="1" t="s">
        <v>10720</v>
      </c>
      <c r="G875" s="1" t="s">
        <v>52</v>
      </c>
      <c r="H875" s="1" t="s">
        <v>121</v>
      </c>
      <c r="I875" s="1" t="s">
        <v>84</v>
      </c>
      <c r="J875" s="1" t="s">
        <v>122</v>
      </c>
      <c r="K875" s="1" t="s">
        <v>11633</v>
      </c>
      <c r="L875" s="1"/>
      <c r="M875" s="21">
        <f t="shared" si="13"/>
        <v>0</v>
      </c>
    </row>
    <row r="876" spans="1:13" ht="20.100000000000001" customHeight="1" x14ac:dyDescent="0.15">
      <c r="A876" s="1" t="s">
        <v>11</v>
      </c>
      <c r="B876" s="1" t="s">
        <v>11634</v>
      </c>
      <c r="C876" s="1" t="s">
        <v>11635</v>
      </c>
      <c r="D876" s="1" t="s">
        <v>78</v>
      </c>
      <c r="E876" s="1" t="s">
        <v>51</v>
      </c>
      <c r="F876" s="1" t="s">
        <v>51</v>
      </c>
      <c r="G876" s="1" t="s">
        <v>52</v>
      </c>
      <c r="H876" s="1" t="s">
        <v>739</v>
      </c>
      <c r="I876" s="1" t="s">
        <v>1230</v>
      </c>
      <c r="J876" s="1" t="s">
        <v>122</v>
      </c>
      <c r="K876" s="1" t="s">
        <v>11636</v>
      </c>
      <c r="L876" s="1"/>
      <c r="M876" s="21">
        <f t="shared" si="13"/>
        <v>1</v>
      </c>
    </row>
    <row r="877" spans="1:13" ht="20.100000000000001" customHeight="1" x14ac:dyDescent="0.15">
      <c r="A877" s="1" t="s">
        <v>11637</v>
      </c>
      <c r="B877" s="1" t="s">
        <v>11638</v>
      </c>
      <c r="C877" s="1" t="s">
        <v>11639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11640</v>
      </c>
      <c r="L877" s="1"/>
      <c r="M877" s="21">
        <f t="shared" si="13"/>
        <v>1</v>
      </c>
    </row>
    <row r="878" spans="1:13" ht="20.100000000000001" customHeight="1" x14ac:dyDescent="0.15">
      <c r="A878" s="1" t="s">
        <v>11637</v>
      </c>
      <c r="B878" s="1" t="s">
        <v>11638</v>
      </c>
      <c r="C878" s="1" t="s">
        <v>11641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11642</v>
      </c>
      <c r="L878" s="1"/>
      <c r="M878" s="21">
        <f t="shared" si="13"/>
        <v>1</v>
      </c>
    </row>
    <row r="879" spans="1:13" ht="20.100000000000001" customHeight="1" x14ac:dyDescent="0.15">
      <c r="A879" s="1" t="s">
        <v>11637</v>
      </c>
      <c r="B879" s="1" t="s">
        <v>11638</v>
      </c>
      <c r="C879" s="1" t="s">
        <v>11643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121</v>
      </c>
      <c r="I879" s="1" t="s">
        <v>84</v>
      </c>
      <c r="J879" s="1" t="s">
        <v>122</v>
      </c>
      <c r="K879" s="1" t="s">
        <v>11644</v>
      </c>
      <c r="L879" s="1"/>
      <c r="M879" s="21">
        <f t="shared" si="13"/>
        <v>1</v>
      </c>
    </row>
    <row r="880" spans="1:13" ht="20.100000000000001" customHeight="1" x14ac:dyDescent="0.15">
      <c r="A880" s="1" t="s">
        <v>11637</v>
      </c>
      <c r="B880" s="1" t="s">
        <v>11638</v>
      </c>
      <c r="C880" s="1" t="s">
        <v>11645</v>
      </c>
      <c r="D880" s="1" t="s">
        <v>50</v>
      </c>
      <c r="E880" s="1" t="s">
        <v>51</v>
      </c>
      <c r="F880" s="1" t="s">
        <v>51</v>
      </c>
      <c r="G880" s="1" t="s">
        <v>52</v>
      </c>
      <c r="H880" s="1" t="s">
        <v>121</v>
      </c>
      <c r="I880" s="1" t="s">
        <v>84</v>
      </c>
      <c r="J880" s="1" t="s">
        <v>122</v>
      </c>
      <c r="K880" s="1" t="s">
        <v>11646</v>
      </c>
      <c r="L880" s="1"/>
      <c r="M880" s="21">
        <f t="shared" si="13"/>
        <v>1</v>
      </c>
    </row>
    <row r="881" spans="1:13" ht="20.100000000000001" customHeight="1" x14ac:dyDescent="0.15">
      <c r="A881" s="1" t="s">
        <v>11637</v>
      </c>
      <c r="B881" s="1" t="s">
        <v>11638</v>
      </c>
      <c r="C881" s="1" t="s">
        <v>11647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121</v>
      </c>
      <c r="I881" s="1" t="s">
        <v>84</v>
      </c>
      <c r="J881" s="1" t="s">
        <v>122</v>
      </c>
      <c r="K881" s="1" t="s">
        <v>11648</v>
      </c>
      <c r="L881" s="1"/>
      <c r="M881" s="21">
        <f t="shared" si="13"/>
        <v>1</v>
      </c>
    </row>
    <row r="882" spans="1:13" ht="20.100000000000001" customHeight="1" x14ac:dyDescent="0.15">
      <c r="A882" s="1" t="s">
        <v>11637</v>
      </c>
      <c r="B882" s="1" t="s">
        <v>11638</v>
      </c>
      <c r="C882" s="1" t="s">
        <v>11649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121</v>
      </c>
      <c r="I882" s="1" t="s">
        <v>84</v>
      </c>
      <c r="J882" s="1" t="s">
        <v>122</v>
      </c>
      <c r="K882" s="1" t="s">
        <v>11650</v>
      </c>
      <c r="L882" s="1"/>
      <c r="M882" s="21">
        <f t="shared" si="13"/>
        <v>1</v>
      </c>
    </row>
    <row r="883" spans="1:13" ht="20.100000000000001" customHeight="1" x14ac:dyDescent="0.15">
      <c r="A883" s="1" t="s">
        <v>11637</v>
      </c>
      <c r="B883" s="1" t="s">
        <v>11638</v>
      </c>
      <c r="C883" s="1" t="s">
        <v>11651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11652</v>
      </c>
      <c r="L883" s="1"/>
      <c r="M883" s="21">
        <f t="shared" si="13"/>
        <v>1</v>
      </c>
    </row>
    <row r="884" spans="1:13" ht="20.100000000000001" customHeight="1" x14ac:dyDescent="0.15">
      <c r="A884" s="1" t="s">
        <v>11637</v>
      </c>
      <c r="B884" s="1" t="s">
        <v>11638</v>
      </c>
      <c r="C884" s="1" t="s">
        <v>11653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11654</v>
      </c>
      <c r="L884" s="1"/>
      <c r="M884" s="21">
        <f t="shared" si="13"/>
        <v>1</v>
      </c>
    </row>
    <row r="885" spans="1:13" ht="20.100000000000001" customHeight="1" x14ac:dyDescent="0.15">
      <c r="A885" s="1" t="s">
        <v>11637</v>
      </c>
      <c r="B885" s="1" t="s">
        <v>11638</v>
      </c>
      <c r="C885" s="1" t="s">
        <v>11655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121</v>
      </c>
      <c r="I885" s="1" t="s">
        <v>84</v>
      </c>
      <c r="J885" s="1" t="s">
        <v>122</v>
      </c>
      <c r="K885" s="1" t="s">
        <v>11656</v>
      </c>
      <c r="L885" s="1"/>
      <c r="M885" s="21">
        <f t="shared" si="13"/>
        <v>1</v>
      </c>
    </row>
    <row r="886" spans="1:13" ht="20.100000000000001" customHeight="1" x14ac:dyDescent="0.15">
      <c r="A886" s="1" t="s">
        <v>11637</v>
      </c>
      <c r="B886" s="1" t="s">
        <v>11638</v>
      </c>
      <c r="C886" s="1" t="s">
        <v>11657</v>
      </c>
      <c r="D886" s="1" t="s">
        <v>50</v>
      </c>
      <c r="E886" s="1" t="s">
        <v>51</v>
      </c>
      <c r="F886" s="1" t="s">
        <v>51</v>
      </c>
      <c r="G886" s="1" t="s">
        <v>52</v>
      </c>
      <c r="H886" s="1" t="s">
        <v>121</v>
      </c>
      <c r="I886" s="1" t="s">
        <v>84</v>
      </c>
      <c r="J886" s="1" t="s">
        <v>122</v>
      </c>
      <c r="K886" s="1" t="s">
        <v>11658</v>
      </c>
      <c r="L886" s="1"/>
      <c r="M886" s="21">
        <f t="shared" si="13"/>
        <v>1</v>
      </c>
    </row>
    <row r="887" spans="1:13" ht="20.100000000000001" customHeight="1" x14ac:dyDescent="0.15">
      <c r="A887" s="1" t="s">
        <v>11637</v>
      </c>
      <c r="B887" s="1" t="s">
        <v>11638</v>
      </c>
      <c r="C887" s="1" t="s">
        <v>11659</v>
      </c>
      <c r="D887" s="1" t="s">
        <v>78</v>
      </c>
      <c r="E887" s="1" t="s">
        <v>51</v>
      </c>
      <c r="F887" s="1" t="s">
        <v>51</v>
      </c>
      <c r="G887" s="1" t="s">
        <v>52</v>
      </c>
      <c r="H887" s="1" t="s">
        <v>121</v>
      </c>
      <c r="I887" s="1" t="s">
        <v>84</v>
      </c>
      <c r="J887" s="1" t="s">
        <v>122</v>
      </c>
      <c r="K887" s="1" t="s">
        <v>11660</v>
      </c>
      <c r="L887" s="1"/>
      <c r="M887" s="21">
        <f t="shared" si="13"/>
        <v>1</v>
      </c>
    </row>
    <row r="888" spans="1:13" ht="20.100000000000001" customHeight="1" x14ac:dyDescent="0.15">
      <c r="A888" s="1" t="s">
        <v>11637</v>
      </c>
      <c r="B888" s="1" t="s">
        <v>11638</v>
      </c>
      <c r="C888" s="1" t="s">
        <v>11661</v>
      </c>
      <c r="D888" s="1" t="s">
        <v>78</v>
      </c>
      <c r="E888" s="1" t="s">
        <v>51</v>
      </c>
      <c r="F888" s="1" t="s">
        <v>81</v>
      </c>
      <c r="G888" s="1" t="s">
        <v>82</v>
      </c>
      <c r="H888" s="1" t="s">
        <v>83</v>
      </c>
      <c r="I888" s="1" t="s">
        <v>84</v>
      </c>
      <c r="J888" s="1" t="s">
        <v>9120</v>
      </c>
      <c r="K888" s="1" t="s">
        <v>11662</v>
      </c>
      <c r="L888" s="1"/>
      <c r="M888" s="21">
        <f t="shared" si="13"/>
        <v>0</v>
      </c>
    </row>
    <row r="889" spans="1:13" ht="20.100000000000001" customHeight="1" x14ac:dyDescent="0.15">
      <c r="A889" s="1" t="s">
        <v>11637</v>
      </c>
      <c r="B889" s="1" t="s">
        <v>11638</v>
      </c>
      <c r="C889" s="1" t="s">
        <v>11663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11664</v>
      </c>
      <c r="L889" s="1"/>
      <c r="M889" s="21">
        <f t="shared" si="13"/>
        <v>1</v>
      </c>
    </row>
    <row r="890" spans="1:13" ht="20.100000000000001" customHeight="1" x14ac:dyDescent="0.15">
      <c r="A890" s="1" t="s">
        <v>11637</v>
      </c>
      <c r="B890" s="1" t="s">
        <v>11638</v>
      </c>
      <c r="C890" s="1" t="s">
        <v>11665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11666</v>
      </c>
      <c r="L890" s="1"/>
      <c r="M890" s="21">
        <f t="shared" si="13"/>
        <v>1</v>
      </c>
    </row>
    <row r="891" spans="1:13" ht="20.100000000000001" customHeight="1" x14ac:dyDescent="0.15">
      <c r="A891" s="1" t="s">
        <v>11637</v>
      </c>
      <c r="B891" s="1" t="s">
        <v>11638</v>
      </c>
      <c r="C891" s="1" t="s">
        <v>11667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11668</v>
      </c>
      <c r="L891" s="1"/>
      <c r="M891" s="21">
        <f t="shared" si="13"/>
        <v>1</v>
      </c>
    </row>
    <row r="892" spans="1:13" ht="20.100000000000001" customHeight="1" x14ac:dyDescent="0.15">
      <c r="A892" s="1" t="s">
        <v>11637</v>
      </c>
      <c r="B892" s="1" t="s">
        <v>11638</v>
      </c>
      <c r="C892" s="1" t="s">
        <v>11669</v>
      </c>
      <c r="D892" s="1" t="s">
        <v>78</v>
      </c>
      <c r="E892" s="1" t="s">
        <v>51</v>
      </c>
      <c r="F892" s="1" t="s">
        <v>51</v>
      </c>
      <c r="G892" s="1" t="s">
        <v>52</v>
      </c>
      <c r="H892" s="1" t="s">
        <v>121</v>
      </c>
      <c r="I892" s="1" t="s">
        <v>84</v>
      </c>
      <c r="J892" s="1" t="s">
        <v>122</v>
      </c>
      <c r="K892" s="1" t="s">
        <v>11670</v>
      </c>
      <c r="L892" s="1"/>
      <c r="M892" s="21">
        <f t="shared" si="13"/>
        <v>1</v>
      </c>
    </row>
    <row r="893" spans="1:13" ht="20.100000000000001" customHeight="1" x14ac:dyDescent="0.15">
      <c r="A893" s="1" t="s">
        <v>11637</v>
      </c>
      <c r="B893" s="1" t="s">
        <v>11638</v>
      </c>
      <c r="C893" s="1" t="s">
        <v>11671</v>
      </c>
      <c r="D893" s="1" t="s">
        <v>78</v>
      </c>
      <c r="E893" s="1" t="s">
        <v>51</v>
      </c>
      <c r="F893" s="1" t="s">
        <v>51</v>
      </c>
      <c r="G893" s="1" t="s">
        <v>52</v>
      </c>
      <c r="H893" s="1" t="s">
        <v>121</v>
      </c>
      <c r="I893" s="1" t="s">
        <v>84</v>
      </c>
      <c r="J893" s="1" t="s">
        <v>122</v>
      </c>
      <c r="K893" s="1" t="s">
        <v>11672</v>
      </c>
      <c r="L893" s="1"/>
      <c r="M893" s="21">
        <f t="shared" si="13"/>
        <v>1</v>
      </c>
    </row>
    <row r="894" spans="1:13" ht="20.100000000000001" customHeight="1" x14ac:dyDescent="0.15">
      <c r="A894" s="1" t="s">
        <v>11637</v>
      </c>
      <c r="B894" s="1" t="s">
        <v>11638</v>
      </c>
      <c r="C894" s="1" t="s">
        <v>11673</v>
      </c>
      <c r="D894" s="1" t="s">
        <v>78</v>
      </c>
      <c r="E894" s="1" t="s">
        <v>51</v>
      </c>
      <c r="F894" s="1" t="s">
        <v>51</v>
      </c>
      <c r="G894" s="1" t="s">
        <v>52</v>
      </c>
      <c r="H894" s="1" t="s">
        <v>121</v>
      </c>
      <c r="I894" s="1" t="s">
        <v>84</v>
      </c>
      <c r="J894" s="1" t="s">
        <v>122</v>
      </c>
      <c r="K894" s="1" t="s">
        <v>11674</v>
      </c>
      <c r="L894" s="1"/>
      <c r="M894" s="21">
        <f t="shared" si="13"/>
        <v>1</v>
      </c>
    </row>
    <row r="895" spans="1:13" ht="20.100000000000001" customHeight="1" x14ac:dyDescent="0.15">
      <c r="A895" s="1" t="s">
        <v>11637</v>
      </c>
      <c r="B895" s="1" t="s">
        <v>11638</v>
      </c>
      <c r="C895" s="1" t="s">
        <v>11675</v>
      </c>
      <c r="D895" s="1" t="s">
        <v>78</v>
      </c>
      <c r="E895" s="1" t="s">
        <v>51</v>
      </c>
      <c r="F895" s="1" t="s">
        <v>51</v>
      </c>
      <c r="G895" s="1" t="s">
        <v>52</v>
      </c>
      <c r="H895" s="1" t="s">
        <v>121</v>
      </c>
      <c r="I895" s="1" t="s">
        <v>84</v>
      </c>
      <c r="J895" s="1" t="s">
        <v>122</v>
      </c>
      <c r="K895" s="1" t="s">
        <v>11676</v>
      </c>
      <c r="L895" s="1"/>
      <c r="M895" s="21">
        <f t="shared" si="13"/>
        <v>1</v>
      </c>
    </row>
    <row r="896" spans="1:13" ht="20.100000000000001" customHeight="1" x14ac:dyDescent="0.15">
      <c r="A896" s="1" t="s">
        <v>11637</v>
      </c>
      <c r="B896" s="1" t="s">
        <v>11638</v>
      </c>
      <c r="C896" s="1" t="s">
        <v>11677</v>
      </c>
      <c r="D896" s="1" t="s">
        <v>78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11678</v>
      </c>
      <c r="L896" s="1"/>
      <c r="M896" s="21">
        <f t="shared" si="13"/>
        <v>1</v>
      </c>
    </row>
    <row r="897" spans="1:13" ht="20.100000000000001" customHeight="1" x14ac:dyDescent="0.15">
      <c r="A897" s="1" t="s">
        <v>11637</v>
      </c>
      <c r="B897" s="1" t="s">
        <v>11638</v>
      </c>
      <c r="C897" s="1" t="s">
        <v>11679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11680</v>
      </c>
      <c r="L897" s="1"/>
      <c r="M897" s="21">
        <f t="shared" si="13"/>
        <v>1</v>
      </c>
    </row>
    <row r="898" spans="1:13" ht="39.950000000000003" customHeight="1" x14ac:dyDescent="0.15">
      <c r="A898" s="120" t="s">
        <v>27123</v>
      </c>
      <c r="B898" s="120" t="s">
        <v>27124</v>
      </c>
      <c r="C898" s="51" t="s">
        <v>11681</v>
      </c>
      <c r="D898" s="51" t="s">
        <v>78</v>
      </c>
      <c r="E898" s="51" t="s">
        <v>51</v>
      </c>
      <c r="F898" s="51" t="s">
        <v>51</v>
      </c>
      <c r="G898" s="51" t="s">
        <v>52</v>
      </c>
      <c r="H898" s="51" t="s">
        <v>121</v>
      </c>
      <c r="I898" s="51" t="s">
        <v>84</v>
      </c>
      <c r="J898" s="51" t="s">
        <v>122</v>
      </c>
      <c r="K898" s="51" t="s">
        <v>11682</v>
      </c>
      <c r="L898" s="121" t="s">
        <v>26941</v>
      </c>
      <c r="M898" s="21">
        <f t="shared" si="13"/>
        <v>1</v>
      </c>
    </row>
    <row r="899" spans="1:13" ht="20.100000000000001" customHeight="1" x14ac:dyDescent="0.15">
      <c r="A899" s="51" t="s">
        <v>11637</v>
      </c>
      <c r="B899" s="51" t="s">
        <v>11638</v>
      </c>
      <c r="C899" s="51" t="s">
        <v>11683</v>
      </c>
      <c r="D899" s="51" t="s">
        <v>849</v>
      </c>
      <c r="E899" s="51" t="s">
        <v>51</v>
      </c>
      <c r="F899" s="51" t="s">
        <v>26832</v>
      </c>
      <c r="G899" s="51" t="s">
        <v>82</v>
      </c>
      <c r="H899" s="51" t="s">
        <v>83</v>
      </c>
      <c r="I899" s="51" t="s">
        <v>84</v>
      </c>
      <c r="J899" s="51" t="s">
        <v>9120</v>
      </c>
      <c r="K899" s="51" t="s">
        <v>11684</v>
      </c>
      <c r="L899" s="51"/>
      <c r="M899" s="21">
        <f t="shared" si="13"/>
        <v>0</v>
      </c>
    </row>
    <row r="900" spans="1:13" ht="20.100000000000001" customHeight="1" x14ac:dyDescent="0.15">
      <c r="A900" s="51" t="s">
        <v>11637</v>
      </c>
      <c r="B900" s="51" t="s">
        <v>11638</v>
      </c>
      <c r="C900" s="51" t="s">
        <v>11685</v>
      </c>
      <c r="D900" s="51" t="s">
        <v>849</v>
      </c>
      <c r="E900" s="51" t="s">
        <v>51</v>
      </c>
      <c r="F900" s="51" t="s">
        <v>26832</v>
      </c>
      <c r="G900" s="51" t="s">
        <v>82</v>
      </c>
      <c r="H900" s="51" t="s">
        <v>83</v>
      </c>
      <c r="I900" s="51" t="s">
        <v>84</v>
      </c>
      <c r="J900" s="51" t="s">
        <v>9120</v>
      </c>
      <c r="K900" s="51" t="s">
        <v>11686</v>
      </c>
      <c r="L900" s="51"/>
      <c r="M900" s="21">
        <f t="shared" si="13"/>
        <v>0</v>
      </c>
    </row>
    <row r="901" spans="1:13" ht="39.950000000000003" customHeight="1" x14ac:dyDescent="0.15">
      <c r="A901" s="120" t="s">
        <v>27123</v>
      </c>
      <c r="B901" s="120" t="s">
        <v>27124</v>
      </c>
      <c r="C901" s="51" t="s">
        <v>11687</v>
      </c>
      <c r="D901" s="51" t="s">
        <v>849</v>
      </c>
      <c r="E901" s="51" t="s">
        <v>51</v>
      </c>
      <c r="F901" s="51" t="s">
        <v>26832</v>
      </c>
      <c r="G901" s="51" t="s">
        <v>82</v>
      </c>
      <c r="H901" s="51" t="s">
        <v>83</v>
      </c>
      <c r="I901" s="51" t="s">
        <v>84</v>
      </c>
      <c r="J901" s="51" t="s">
        <v>9120</v>
      </c>
      <c r="K901" s="51" t="s">
        <v>11688</v>
      </c>
      <c r="L901" s="121" t="s">
        <v>26941</v>
      </c>
      <c r="M901" s="21">
        <f t="shared" si="13"/>
        <v>0</v>
      </c>
    </row>
    <row r="902" spans="1:13" ht="20.100000000000001" customHeight="1" x14ac:dyDescent="0.15">
      <c r="A902" s="1" t="s">
        <v>11637</v>
      </c>
      <c r="B902" s="1" t="s">
        <v>11689</v>
      </c>
      <c r="C902" s="1" t="s">
        <v>11690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11691</v>
      </c>
      <c r="L902" s="1"/>
      <c r="M902" s="21">
        <f t="shared" si="13"/>
        <v>1</v>
      </c>
    </row>
    <row r="903" spans="1:13" ht="20.100000000000001" customHeight="1" x14ac:dyDescent="0.15">
      <c r="A903" s="1" t="s">
        <v>11637</v>
      </c>
      <c r="B903" s="1" t="s">
        <v>11689</v>
      </c>
      <c r="C903" s="1" t="s">
        <v>11692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11693</v>
      </c>
      <c r="L903" s="1"/>
      <c r="M903" s="21">
        <f t="shared" si="13"/>
        <v>1</v>
      </c>
    </row>
    <row r="904" spans="1:13" ht="20.100000000000001" customHeight="1" x14ac:dyDescent="0.15">
      <c r="A904" s="1" t="s">
        <v>11637</v>
      </c>
      <c r="B904" s="1" t="s">
        <v>11689</v>
      </c>
      <c r="C904" s="1" t="s">
        <v>11694</v>
      </c>
      <c r="D904" s="1" t="s">
        <v>849</v>
      </c>
      <c r="E904" s="1" t="s">
        <v>51</v>
      </c>
      <c r="F904" s="1" t="s">
        <v>26832</v>
      </c>
      <c r="G904" s="1" t="s">
        <v>82</v>
      </c>
      <c r="H904" s="1" t="s">
        <v>83</v>
      </c>
      <c r="I904" s="1" t="s">
        <v>84</v>
      </c>
      <c r="J904" s="1" t="s">
        <v>9120</v>
      </c>
      <c r="K904" s="1" t="s">
        <v>11695</v>
      </c>
      <c r="L904" s="1"/>
      <c r="M904" s="21">
        <f t="shared" si="13"/>
        <v>0</v>
      </c>
    </row>
    <row r="905" spans="1:13" ht="20.100000000000001" customHeight="1" x14ac:dyDescent="0.15">
      <c r="A905" s="1" t="s">
        <v>11637</v>
      </c>
      <c r="B905" s="1" t="s">
        <v>11696</v>
      </c>
      <c r="C905" s="1" t="s">
        <v>11697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11698</v>
      </c>
      <c r="L905" s="1"/>
      <c r="M905" s="21">
        <f t="shared" ref="M905:M966" si="14">IF(F905="○",1,0)</f>
        <v>1</v>
      </c>
    </row>
    <row r="906" spans="1:13" ht="20.100000000000001" customHeight="1" x14ac:dyDescent="0.15">
      <c r="A906" s="1" t="s">
        <v>11637</v>
      </c>
      <c r="B906" s="1" t="s">
        <v>11696</v>
      </c>
      <c r="C906" s="1" t="s">
        <v>11699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11700</v>
      </c>
      <c r="L906" s="1"/>
      <c r="M906" s="21">
        <f t="shared" si="14"/>
        <v>1</v>
      </c>
    </row>
    <row r="907" spans="1:13" ht="20.100000000000001" customHeight="1" x14ac:dyDescent="0.15">
      <c r="A907" s="1" t="s">
        <v>11637</v>
      </c>
      <c r="B907" s="1" t="s">
        <v>11696</v>
      </c>
      <c r="C907" s="1" t="s">
        <v>11701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11702</v>
      </c>
      <c r="L907" s="1"/>
      <c r="M907" s="21">
        <f t="shared" si="14"/>
        <v>1</v>
      </c>
    </row>
    <row r="908" spans="1:13" ht="20.100000000000001" customHeight="1" x14ac:dyDescent="0.15">
      <c r="A908" s="1" t="s">
        <v>11637</v>
      </c>
      <c r="B908" s="1" t="s">
        <v>11696</v>
      </c>
      <c r="C908" s="1" t="s">
        <v>11703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11704</v>
      </c>
      <c r="L908" s="1"/>
      <c r="M908" s="21">
        <f t="shared" si="14"/>
        <v>1</v>
      </c>
    </row>
    <row r="909" spans="1:13" ht="20.100000000000001" customHeight="1" x14ac:dyDescent="0.15">
      <c r="A909" s="1" t="s">
        <v>11637</v>
      </c>
      <c r="B909" s="1" t="s">
        <v>11696</v>
      </c>
      <c r="C909" s="1" t="s">
        <v>11705</v>
      </c>
      <c r="D909" s="1" t="s">
        <v>78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11706</v>
      </c>
      <c r="L909" s="1"/>
      <c r="M909" s="21">
        <f t="shared" si="14"/>
        <v>1</v>
      </c>
    </row>
    <row r="910" spans="1:13" ht="20.100000000000001" customHeight="1" x14ac:dyDescent="0.15">
      <c r="A910" s="1" t="s">
        <v>11637</v>
      </c>
      <c r="B910" s="1" t="s">
        <v>11696</v>
      </c>
      <c r="C910" s="1" t="s">
        <v>11707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11708</v>
      </c>
      <c r="L910" s="1"/>
      <c r="M910" s="21">
        <f t="shared" si="14"/>
        <v>1</v>
      </c>
    </row>
    <row r="911" spans="1:13" ht="20.100000000000001" customHeight="1" x14ac:dyDescent="0.15">
      <c r="A911" s="1" t="s">
        <v>11637</v>
      </c>
      <c r="B911" s="1" t="s">
        <v>11696</v>
      </c>
      <c r="C911" s="1" t="s">
        <v>11709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11710</v>
      </c>
      <c r="L911" s="1"/>
      <c r="M911" s="21">
        <f t="shared" si="14"/>
        <v>1</v>
      </c>
    </row>
    <row r="912" spans="1:13" ht="20.100000000000001" customHeight="1" x14ac:dyDescent="0.15">
      <c r="A912" s="1" t="s">
        <v>11637</v>
      </c>
      <c r="B912" s="1" t="s">
        <v>11696</v>
      </c>
      <c r="C912" s="1" t="s">
        <v>11711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11712</v>
      </c>
      <c r="L912" s="1"/>
      <c r="M912" s="21">
        <f t="shared" si="14"/>
        <v>1</v>
      </c>
    </row>
    <row r="913" spans="1:13" ht="20.100000000000001" customHeight="1" x14ac:dyDescent="0.15">
      <c r="A913" s="1" t="s">
        <v>11637</v>
      </c>
      <c r="B913" s="1" t="s">
        <v>11696</v>
      </c>
      <c r="C913" s="1" t="s">
        <v>11713</v>
      </c>
      <c r="D913" s="1" t="s">
        <v>78</v>
      </c>
      <c r="E913" s="1" t="s">
        <v>51</v>
      </c>
      <c r="F913" s="1" t="s">
        <v>51</v>
      </c>
      <c r="G913" s="1" t="s">
        <v>52</v>
      </c>
      <c r="H913" s="1" t="s">
        <v>121</v>
      </c>
      <c r="I913" s="1" t="s">
        <v>84</v>
      </c>
      <c r="J913" s="1" t="s">
        <v>122</v>
      </c>
      <c r="K913" s="1" t="s">
        <v>11714</v>
      </c>
      <c r="L913" s="1"/>
      <c r="M913" s="21">
        <f t="shared" si="14"/>
        <v>1</v>
      </c>
    </row>
    <row r="914" spans="1:13" ht="20.100000000000001" customHeight="1" x14ac:dyDescent="0.15">
      <c r="A914" s="1" t="s">
        <v>11637</v>
      </c>
      <c r="B914" s="1" t="s">
        <v>11696</v>
      </c>
      <c r="C914" s="1" t="s">
        <v>11715</v>
      </c>
      <c r="D914" s="1" t="s">
        <v>78</v>
      </c>
      <c r="E914" s="1" t="s">
        <v>51</v>
      </c>
      <c r="F914" s="1" t="s">
        <v>81</v>
      </c>
      <c r="G914" s="1" t="s">
        <v>82</v>
      </c>
      <c r="H914" s="1" t="s">
        <v>2038</v>
      </c>
      <c r="I914" s="1" t="s">
        <v>84</v>
      </c>
      <c r="J914" s="1" t="s">
        <v>96</v>
      </c>
      <c r="K914" s="1" t="s">
        <v>11716</v>
      </c>
      <c r="L914" s="1"/>
      <c r="M914" s="21">
        <f t="shared" si="14"/>
        <v>0</v>
      </c>
    </row>
    <row r="915" spans="1:13" ht="20.100000000000001" customHeight="1" x14ac:dyDescent="0.15">
      <c r="A915" s="1" t="s">
        <v>11637</v>
      </c>
      <c r="B915" s="1" t="s">
        <v>11696</v>
      </c>
      <c r="C915" s="1" t="s">
        <v>11717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11718</v>
      </c>
      <c r="L915" s="1"/>
      <c r="M915" s="21">
        <f t="shared" si="14"/>
        <v>1</v>
      </c>
    </row>
    <row r="916" spans="1:13" ht="20.100000000000001" customHeight="1" x14ac:dyDescent="0.15">
      <c r="A916" s="1" t="s">
        <v>11637</v>
      </c>
      <c r="B916" s="1" t="s">
        <v>11696</v>
      </c>
      <c r="C916" s="1" t="s">
        <v>11719</v>
      </c>
      <c r="D916" s="1" t="s">
        <v>78</v>
      </c>
      <c r="E916" s="1" t="s">
        <v>51</v>
      </c>
      <c r="F916" s="1" t="s">
        <v>51</v>
      </c>
      <c r="G916" s="1" t="s">
        <v>52</v>
      </c>
      <c r="H916" s="1" t="s">
        <v>121</v>
      </c>
      <c r="I916" s="1" t="s">
        <v>84</v>
      </c>
      <c r="J916" s="1" t="s">
        <v>122</v>
      </c>
      <c r="K916" s="1" t="s">
        <v>11720</v>
      </c>
      <c r="L916" s="1"/>
      <c r="M916" s="21">
        <f t="shared" si="14"/>
        <v>1</v>
      </c>
    </row>
    <row r="917" spans="1:13" ht="20.100000000000001" customHeight="1" x14ac:dyDescent="0.15">
      <c r="A917" s="1" t="s">
        <v>11637</v>
      </c>
      <c r="B917" s="1" t="s">
        <v>11696</v>
      </c>
      <c r="C917" s="1" t="s">
        <v>11721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2038</v>
      </c>
      <c r="I917" s="1" t="s">
        <v>84</v>
      </c>
      <c r="J917" s="1" t="s">
        <v>96</v>
      </c>
      <c r="K917" s="1" t="s">
        <v>11722</v>
      </c>
      <c r="L917" s="1"/>
      <c r="M917" s="21">
        <f t="shared" si="14"/>
        <v>0</v>
      </c>
    </row>
    <row r="918" spans="1:13" ht="20.100000000000001" customHeight="1" x14ac:dyDescent="0.15">
      <c r="A918" s="1" t="s">
        <v>11637</v>
      </c>
      <c r="B918" s="1" t="s">
        <v>11696</v>
      </c>
      <c r="C918" s="1" t="s">
        <v>11723</v>
      </c>
      <c r="D918" s="1" t="s">
        <v>78</v>
      </c>
      <c r="E918" s="1" t="s">
        <v>51</v>
      </c>
      <c r="F918" s="1" t="s">
        <v>81</v>
      </c>
      <c r="G918" s="1" t="s">
        <v>82</v>
      </c>
      <c r="H918" s="1" t="s">
        <v>2038</v>
      </c>
      <c r="I918" s="1" t="s">
        <v>84</v>
      </c>
      <c r="J918" s="1" t="s">
        <v>96</v>
      </c>
      <c r="K918" s="1" t="s">
        <v>11724</v>
      </c>
      <c r="L918" s="1"/>
      <c r="M918" s="21">
        <f t="shared" si="14"/>
        <v>0</v>
      </c>
    </row>
    <row r="919" spans="1:13" ht="20.100000000000001" customHeight="1" x14ac:dyDescent="0.15">
      <c r="A919" s="1" t="s">
        <v>11637</v>
      </c>
      <c r="B919" s="1" t="s">
        <v>11696</v>
      </c>
      <c r="C919" s="1" t="s">
        <v>11725</v>
      </c>
      <c r="D919" s="1" t="s">
        <v>78</v>
      </c>
      <c r="E919" s="1" t="s">
        <v>51</v>
      </c>
      <c r="F919" s="1" t="s">
        <v>51</v>
      </c>
      <c r="G919" s="1" t="s">
        <v>52</v>
      </c>
      <c r="H919" s="1" t="s">
        <v>121</v>
      </c>
      <c r="I919" s="1" t="s">
        <v>84</v>
      </c>
      <c r="J919" s="1" t="s">
        <v>122</v>
      </c>
      <c r="K919" s="1" t="s">
        <v>11726</v>
      </c>
      <c r="L919" s="1"/>
      <c r="M919" s="21">
        <f t="shared" si="14"/>
        <v>1</v>
      </c>
    </row>
    <row r="920" spans="1:13" ht="20.100000000000001" customHeight="1" x14ac:dyDescent="0.15">
      <c r="A920" s="1" t="s">
        <v>11637</v>
      </c>
      <c r="B920" s="1" t="s">
        <v>11696</v>
      </c>
      <c r="C920" s="1" t="s">
        <v>11727</v>
      </c>
      <c r="D920" s="1" t="s">
        <v>78</v>
      </c>
      <c r="E920" s="1" t="s">
        <v>51</v>
      </c>
      <c r="F920" s="1" t="s">
        <v>51</v>
      </c>
      <c r="G920" s="1" t="s">
        <v>52</v>
      </c>
      <c r="H920" s="1" t="s">
        <v>121</v>
      </c>
      <c r="I920" s="1" t="s">
        <v>84</v>
      </c>
      <c r="J920" s="1" t="s">
        <v>122</v>
      </c>
      <c r="K920" s="1" t="s">
        <v>11728</v>
      </c>
      <c r="L920" s="1"/>
      <c r="M920" s="21">
        <f t="shared" si="14"/>
        <v>1</v>
      </c>
    </row>
    <row r="921" spans="1:13" ht="20.100000000000001" customHeight="1" x14ac:dyDescent="0.15">
      <c r="A921" s="1" t="s">
        <v>11637</v>
      </c>
      <c r="B921" s="1" t="s">
        <v>11696</v>
      </c>
      <c r="C921" s="1" t="s">
        <v>11729</v>
      </c>
      <c r="D921" s="1" t="s">
        <v>78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11730</v>
      </c>
      <c r="L921" s="1"/>
      <c r="M921" s="21">
        <f t="shared" si="14"/>
        <v>1</v>
      </c>
    </row>
    <row r="922" spans="1:13" ht="20.100000000000001" customHeight="1" x14ac:dyDescent="0.15">
      <c r="A922" s="1" t="s">
        <v>11637</v>
      </c>
      <c r="B922" s="1" t="s">
        <v>11696</v>
      </c>
      <c r="C922" s="1" t="s">
        <v>11731</v>
      </c>
      <c r="D922" s="1" t="s">
        <v>78</v>
      </c>
      <c r="E922" s="1" t="s">
        <v>51</v>
      </c>
      <c r="F922" s="1" t="s">
        <v>51</v>
      </c>
      <c r="G922" s="1" t="s">
        <v>52</v>
      </c>
      <c r="H922" s="1" t="s">
        <v>121</v>
      </c>
      <c r="I922" s="1" t="s">
        <v>84</v>
      </c>
      <c r="J922" s="1" t="s">
        <v>122</v>
      </c>
      <c r="K922" s="1" t="s">
        <v>11732</v>
      </c>
      <c r="L922" s="1"/>
      <c r="M922" s="21">
        <f t="shared" si="14"/>
        <v>1</v>
      </c>
    </row>
    <row r="923" spans="1:13" ht="20.100000000000001" customHeight="1" x14ac:dyDescent="0.15">
      <c r="A923" s="1" t="s">
        <v>11637</v>
      </c>
      <c r="B923" s="1" t="s">
        <v>11696</v>
      </c>
      <c r="C923" s="1" t="s">
        <v>11733</v>
      </c>
      <c r="D923" s="1" t="s">
        <v>78</v>
      </c>
      <c r="E923" s="1" t="s">
        <v>51</v>
      </c>
      <c r="F923" s="1" t="s">
        <v>51</v>
      </c>
      <c r="G923" s="1" t="s">
        <v>52</v>
      </c>
      <c r="H923" s="1" t="s">
        <v>121</v>
      </c>
      <c r="I923" s="1" t="s">
        <v>84</v>
      </c>
      <c r="J923" s="1" t="s">
        <v>122</v>
      </c>
      <c r="K923" s="1" t="s">
        <v>11734</v>
      </c>
      <c r="L923" s="1"/>
      <c r="M923" s="21">
        <f t="shared" si="14"/>
        <v>1</v>
      </c>
    </row>
    <row r="924" spans="1:13" ht="20.100000000000001" customHeight="1" x14ac:dyDescent="0.15">
      <c r="A924" s="1" t="s">
        <v>11637</v>
      </c>
      <c r="B924" s="1" t="s">
        <v>11696</v>
      </c>
      <c r="C924" s="1" t="s">
        <v>11735</v>
      </c>
      <c r="D924" s="1" t="s">
        <v>78</v>
      </c>
      <c r="E924" s="1" t="s">
        <v>51</v>
      </c>
      <c r="F924" s="1" t="s">
        <v>51</v>
      </c>
      <c r="G924" s="1" t="s">
        <v>52</v>
      </c>
      <c r="H924" s="1" t="s">
        <v>121</v>
      </c>
      <c r="I924" s="1" t="s">
        <v>84</v>
      </c>
      <c r="J924" s="1" t="s">
        <v>122</v>
      </c>
      <c r="K924" s="1" t="s">
        <v>11736</v>
      </c>
      <c r="L924" s="1"/>
      <c r="M924" s="21">
        <f t="shared" si="14"/>
        <v>1</v>
      </c>
    </row>
    <row r="925" spans="1:13" ht="20.100000000000001" customHeight="1" x14ac:dyDescent="0.15">
      <c r="A925" s="1" t="s">
        <v>11637</v>
      </c>
      <c r="B925" s="1" t="s">
        <v>11696</v>
      </c>
      <c r="C925" s="1" t="s">
        <v>11737</v>
      </c>
      <c r="D925" s="1" t="s">
        <v>78</v>
      </c>
      <c r="E925" s="1" t="s">
        <v>51</v>
      </c>
      <c r="F925" s="1" t="s">
        <v>51</v>
      </c>
      <c r="G925" s="1" t="s">
        <v>52</v>
      </c>
      <c r="H925" s="1" t="s">
        <v>121</v>
      </c>
      <c r="I925" s="1" t="s">
        <v>84</v>
      </c>
      <c r="J925" s="1" t="s">
        <v>122</v>
      </c>
      <c r="K925" s="1" t="s">
        <v>11738</v>
      </c>
      <c r="L925" s="1"/>
      <c r="M925" s="21">
        <f t="shared" si="14"/>
        <v>1</v>
      </c>
    </row>
    <row r="926" spans="1:13" ht="20.100000000000001" customHeight="1" x14ac:dyDescent="0.15">
      <c r="A926" s="1" t="s">
        <v>11637</v>
      </c>
      <c r="B926" s="1" t="s">
        <v>11696</v>
      </c>
      <c r="C926" s="1" t="s">
        <v>11739</v>
      </c>
      <c r="D926" s="1" t="s">
        <v>78</v>
      </c>
      <c r="E926" s="1" t="s">
        <v>51</v>
      </c>
      <c r="F926" s="1" t="s">
        <v>51</v>
      </c>
      <c r="G926" s="1" t="s">
        <v>52</v>
      </c>
      <c r="H926" s="1" t="s">
        <v>121</v>
      </c>
      <c r="I926" s="1" t="s">
        <v>84</v>
      </c>
      <c r="J926" s="1" t="s">
        <v>122</v>
      </c>
      <c r="K926" s="1" t="s">
        <v>11740</v>
      </c>
      <c r="L926" s="1"/>
      <c r="M926" s="21">
        <f t="shared" si="14"/>
        <v>1</v>
      </c>
    </row>
    <row r="927" spans="1:13" ht="20.100000000000001" customHeight="1" x14ac:dyDescent="0.15">
      <c r="A927" s="1" t="s">
        <v>11637</v>
      </c>
      <c r="B927" s="1" t="s">
        <v>11696</v>
      </c>
      <c r="C927" s="1" t="s">
        <v>11741</v>
      </c>
      <c r="D927" s="1" t="s">
        <v>78</v>
      </c>
      <c r="E927" s="1" t="s">
        <v>51</v>
      </c>
      <c r="F927" s="1" t="s">
        <v>51</v>
      </c>
      <c r="G927" s="1" t="s">
        <v>52</v>
      </c>
      <c r="H927" s="1" t="s">
        <v>121</v>
      </c>
      <c r="I927" s="1" t="s">
        <v>84</v>
      </c>
      <c r="J927" s="1" t="s">
        <v>122</v>
      </c>
      <c r="K927" s="1" t="s">
        <v>11742</v>
      </c>
      <c r="L927" s="1"/>
      <c r="M927" s="21">
        <f t="shared" si="14"/>
        <v>1</v>
      </c>
    </row>
    <row r="928" spans="1:13" ht="20.100000000000001" customHeight="1" x14ac:dyDescent="0.15">
      <c r="A928" s="1" t="s">
        <v>11637</v>
      </c>
      <c r="B928" s="1" t="s">
        <v>11696</v>
      </c>
      <c r="C928" s="1" t="s">
        <v>11743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121</v>
      </c>
      <c r="I928" s="1" t="s">
        <v>84</v>
      </c>
      <c r="J928" s="1" t="s">
        <v>122</v>
      </c>
      <c r="K928" s="1" t="s">
        <v>11744</v>
      </c>
      <c r="L928" s="1"/>
      <c r="M928" s="21">
        <f t="shared" si="14"/>
        <v>1</v>
      </c>
    </row>
    <row r="929" spans="1:13" ht="20.100000000000001" customHeight="1" x14ac:dyDescent="0.15">
      <c r="A929" s="1" t="s">
        <v>11637</v>
      </c>
      <c r="B929" s="1" t="s">
        <v>11696</v>
      </c>
      <c r="C929" s="1" t="s">
        <v>11745</v>
      </c>
      <c r="D929" s="1" t="s">
        <v>78</v>
      </c>
      <c r="E929" s="1" t="s">
        <v>51</v>
      </c>
      <c r="F929" s="1" t="s">
        <v>51</v>
      </c>
      <c r="G929" s="1" t="s">
        <v>52</v>
      </c>
      <c r="H929" s="1" t="s">
        <v>121</v>
      </c>
      <c r="I929" s="1" t="s">
        <v>84</v>
      </c>
      <c r="J929" s="1" t="s">
        <v>122</v>
      </c>
      <c r="K929" s="1" t="s">
        <v>11746</v>
      </c>
      <c r="L929" s="1"/>
      <c r="M929" s="21">
        <f t="shared" si="14"/>
        <v>1</v>
      </c>
    </row>
    <row r="930" spans="1:13" ht="20.100000000000001" customHeight="1" x14ac:dyDescent="0.15">
      <c r="A930" s="1" t="s">
        <v>11637</v>
      </c>
      <c r="B930" s="1" t="s">
        <v>11696</v>
      </c>
      <c r="C930" s="1" t="s">
        <v>11747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11748</v>
      </c>
      <c r="L930" s="1"/>
      <c r="M930" s="21">
        <f t="shared" si="14"/>
        <v>1</v>
      </c>
    </row>
    <row r="931" spans="1:13" ht="20.100000000000001" customHeight="1" x14ac:dyDescent="0.15">
      <c r="A931" s="1" t="s">
        <v>11637</v>
      </c>
      <c r="B931" s="1" t="s">
        <v>11696</v>
      </c>
      <c r="C931" s="1" t="s">
        <v>11749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11750</v>
      </c>
      <c r="L931" s="1"/>
      <c r="M931" s="21">
        <f t="shared" si="14"/>
        <v>1</v>
      </c>
    </row>
    <row r="932" spans="1:13" ht="20.100000000000001" customHeight="1" x14ac:dyDescent="0.15">
      <c r="A932" s="1" t="s">
        <v>11637</v>
      </c>
      <c r="B932" s="1" t="s">
        <v>11696</v>
      </c>
      <c r="C932" s="1" t="s">
        <v>11751</v>
      </c>
      <c r="D932" s="1" t="s">
        <v>849</v>
      </c>
      <c r="E932" s="1" t="s">
        <v>51</v>
      </c>
      <c r="F932" s="1" t="s">
        <v>26832</v>
      </c>
      <c r="G932" s="1" t="s">
        <v>82</v>
      </c>
      <c r="H932" s="1" t="s">
        <v>83</v>
      </c>
      <c r="I932" s="1" t="s">
        <v>84</v>
      </c>
      <c r="J932" s="1" t="s">
        <v>9120</v>
      </c>
      <c r="K932" s="1" t="s">
        <v>11752</v>
      </c>
      <c r="L932" s="1"/>
      <c r="M932" s="21">
        <f t="shared" si="14"/>
        <v>0</v>
      </c>
    </row>
    <row r="933" spans="1:13" ht="20.100000000000001" customHeight="1" x14ac:dyDescent="0.15">
      <c r="A933" s="1" t="s">
        <v>11637</v>
      </c>
      <c r="B933" s="1" t="s">
        <v>11696</v>
      </c>
      <c r="C933" s="1" t="s">
        <v>11753</v>
      </c>
      <c r="D933" s="1" t="s">
        <v>849</v>
      </c>
      <c r="E933" s="1" t="s">
        <v>51</v>
      </c>
      <c r="F933" s="1" t="s">
        <v>26832</v>
      </c>
      <c r="G933" s="1" t="s">
        <v>82</v>
      </c>
      <c r="H933" s="1" t="s">
        <v>83</v>
      </c>
      <c r="I933" s="1" t="s">
        <v>84</v>
      </c>
      <c r="J933" s="1" t="s">
        <v>9120</v>
      </c>
      <c r="K933" s="1" t="s">
        <v>11754</v>
      </c>
      <c r="L933" s="1"/>
      <c r="M933" s="21">
        <f t="shared" si="14"/>
        <v>0</v>
      </c>
    </row>
    <row r="934" spans="1:13" ht="20.100000000000001" customHeight="1" x14ac:dyDescent="0.15">
      <c r="A934" s="1" t="s">
        <v>11637</v>
      </c>
      <c r="B934" s="1" t="s">
        <v>11755</v>
      </c>
      <c r="C934" s="1" t="s">
        <v>11756</v>
      </c>
      <c r="D934" s="1" t="s">
        <v>50</v>
      </c>
      <c r="E934" s="1" t="s">
        <v>51</v>
      </c>
      <c r="F934" s="1" t="s">
        <v>51</v>
      </c>
      <c r="G934" s="1" t="s">
        <v>52</v>
      </c>
      <c r="H934" s="1" t="s">
        <v>121</v>
      </c>
      <c r="I934" s="1" t="s">
        <v>84</v>
      </c>
      <c r="J934" s="1" t="s">
        <v>122</v>
      </c>
      <c r="K934" s="1" t="s">
        <v>11757</v>
      </c>
      <c r="L934" s="1"/>
      <c r="M934" s="21">
        <f t="shared" si="14"/>
        <v>1</v>
      </c>
    </row>
    <row r="935" spans="1:13" ht="20.100000000000001" customHeight="1" x14ac:dyDescent="0.15">
      <c r="A935" s="1" t="s">
        <v>11637</v>
      </c>
      <c r="B935" s="1" t="s">
        <v>11755</v>
      </c>
      <c r="C935" s="1" t="s">
        <v>11758</v>
      </c>
      <c r="D935" s="1" t="s">
        <v>50</v>
      </c>
      <c r="E935" s="1" t="s">
        <v>51</v>
      </c>
      <c r="F935" s="1" t="s">
        <v>51</v>
      </c>
      <c r="G935" s="1" t="s">
        <v>52</v>
      </c>
      <c r="H935" s="1" t="s">
        <v>121</v>
      </c>
      <c r="I935" s="1" t="s">
        <v>84</v>
      </c>
      <c r="J935" s="1" t="s">
        <v>122</v>
      </c>
      <c r="K935" s="1" t="s">
        <v>11759</v>
      </c>
      <c r="L935" s="1"/>
      <c r="M935" s="21">
        <f t="shared" si="14"/>
        <v>1</v>
      </c>
    </row>
    <row r="936" spans="1:13" ht="20.100000000000001" customHeight="1" x14ac:dyDescent="0.15">
      <c r="A936" s="1" t="s">
        <v>11637</v>
      </c>
      <c r="B936" s="1" t="s">
        <v>11755</v>
      </c>
      <c r="C936" s="1" t="s">
        <v>11760</v>
      </c>
      <c r="D936" s="1" t="s">
        <v>50</v>
      </c>
      <c r="E936" s="1" t="s">
        <v>51</v>
      </c>
      <c r="F936" s="1" t="s">
        <v>51</v>
      </c>
      <c r="G936" s="1" t="s">
        <v>52</v>
      </c>
      <c r="H936" s="1" t="s">
        <v>121</v>
      </c>
      <c r="I936" s="1" t="s">
        <v>84</v>
      </c>
      <c r="J936" s="1" t="s">
        <v>122</v>
      </c>
      <c r="K936" s="1" t="s">
        <v>11761</v>
      </c>
      <c r="L936" s="1"/>
      <c r="M936" s="21">
        <f t="shared" si="14"/>
        <v>1</v>
      </c>
    </row>
    <row r="937" spans="1:13" ht="20.100000000000001" customHeight="1" x14ac:dyDescent="0.15">
      <c r="A937" s="1" t="s">
        <v>11637</v>
      </c>
      <c r="B937" s="1" t="s">
        <v>11755</v>
      </c>
      <c r="C937" s="1" t="s">
        <v>11762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11763</v>
      </c>
      <c r="L937" s="1"/>
      <c r="M937" s="21">
        <f t="shared" si="14"/>
        <v>1</v>
      </c>
    </row>
    <row r="938" spans="1:13" ht="20.100000000000001" customHeight="1" x14ac:dyDescent="0.15">
      <c r="A938" s="1" t="s">
        <v>11637</v>
      </c>
      <c r="B938" s="1" t="s">
        <v>11755</v>
      </c>
      <c r="C938" s="1" t="s">
        <v>11764</v>
      </c>
      <c r="D938" s="1" t="s">
        <v>78</v>
      </c>
      <c r="E938" s="1" t="s">
        <v>51</v>
      </c>
      <c r="F938" s="1" t="s">
        <v>51</v>
      </c>
      <c r="G938" s="1" t="s">
        <v>52</v>
      </c>
      <c r="H938" s="1" t="s">
        <v>121</v>
      </c>
      <c r="I938" s="1" t="s">
        <v>84</v>
      </c>
      <c r="J938" s="1" t="s">
        <v>122</v>
      </c>
      <c r="K938" s="1" t="s">
        <v>11765</v>
      </c>
      <c r="L938" s="1"/>
      <c r="M938" s="21">
        <f t="shared" si="14"/>
        <v>1</v>
      </c>
    </row>
    <row r="939" spans="1:13" ht="20.100000000000001" customHeight="1" x14ac:dyDescent="0.15">
      <c r="A939" s="1" t="s">
        <v>11637</v>
      </c>
      <c r="B939" s="1" t="s">
        <v>11755</v>
      </c>
      <c r="C939" s="1" t="s">
        <v>11766</v>
      </c>
      <c r="D939" s="1" t="s">
        <v>78</v>
      </c>
      <c r="E939" s="1" t="s">
        <v>51</v>
      </c>
      <c r="F939" s="1" t="s">
        <v>51</v>
      </c>
      <c r="G939" s="1" t="s">
        <v>52</v>
      </c>
      <c r="H939" s="1" t="s">
        <v>121</v>
      </c>
      <c r="I939" s="1" t="s">
        <v>84</v>
      </c>
      <c r="J939" s="1" t="s">
        <v>122</v>
      </c>
      <c r="K939" s="1" t="s">
        <v>11767</v>
      </c>
      <c r="L939" s="1"/>
      <c r="M939" s="21">
        <f t="shared" si="14"/>
        <v>1</v>
      </c>
    </row>
    <row r="940" spans="1:13" ht="20.100000000000001" customHeight="1" x14ac:dyDescent="0.15">
      <c r="A940" s="1" t="s">
        <v>11637</v>
      </c>
      <c r="B940" s="1" t="s">
        <v>11755</v>
      </c>
      <c r="C940" s="1" t="s">
        <v>11768</v>
      </c>
      <c r="D940" s="1" t="s">
        <v>78</v>
      </c>
      <c r="E940" s="1" t="s">
        <v>51</v>
      </c>
      <c r="F940" s="1" t="s">
        <v>179</v>
      </c>
      <c r="G940" s="1" t="s">
        <v>82</v>
      </c>
      <c r="H940" s="1" t="s">
        <v>83</v>
      </c>
      <c r="I940" s="1" t="s">
        <v>181</v>
      </c>
      <c r="J940" s="1" t="s">
        <v>11769</v>
      </c>
      <c r="K940" s="1" t="s">
        <v>11770</v>
      </c>
      <c r="L940" s="1"/>
      <c r="M940" s="21">
        <f t="shared" si="14"/>
        <v>0</v>
      </c>
    </row>
    <row r="941" spans="1:13" ht="20.100000000000001" customHeight="1" x14ac:dyDescent="0.15">
      <c r="A941" s="1" t="s">
        <v>11637</v>
      </c>
      <c r="B941" s="1" t="s">
        <v>11755</v>
      </c>
      <c r="C941" s="1" t="s">
        <v>11771</v>
      </c>
      <c r="D941" s="1" t="s">
        <v>78</v>
      </c>
      <c r="E941" s="1" t="s">
        <v>51</v>
      </c>
      <c r="F941" s="1" t="s">
        <v>51</v>
      </c>
      <c r="G941" s="1" t="s">
        <v>52</v>
      </c>
      <c r="H941" s="1" t="s">
        <v>121</v>
      </c>
      <c r="I941" s="1" t="s">
        <v>84</v>
      </c>
      <c r="J941" s="1" t="s">
        <v>122</v>
      </c>
      <c r="K941" s="1" t="s">
        <v>11772</v>
      </c>
      <c r="L941" s="1"/>
      <c r="M941" s="21">
        <f t="shared" si="14"/>
        <v>1</v>
      </c>
    </row>
    <row r="942" spans="1:13" ht="20.100000000000001" customHeight="1" x14ac:dyDescent="0.15">
      <c r="A942" s="1" t="s">
        <v>11637</v>
      </c>
      <c r="B942" s="1" t="s">
        <v>11773</v>
      </c>
      <c r="C942" s="1" t="s">
        <v>11774</v>
      </c>
      <c r="D942" s="1" t="s">
        <v>50</v>
      </c>
      <c r="E942" s="1" t="s">
        <v>51</v>
      </c>
      <c r="F942" s="1" t="s">
        <v>51</v>
      </c>
      <c r="G942" s="1" t="s">
        <v>52</v>
      </c>
      <c r="H942" s="1" t="s">
        <v>121</v>
      </c>
      <c r="I942" s="1" t="s">
        <v>84</v>
      </c>
      <c r="J942" s="1" t="s">
        <v>122</v>
      </c>
      <c r="K942" s="1" t="s">
        <v>11775</v>
      </c>
      <c r="L942" s="1"/>
      <c r="M942" s="21">
        <f t="shared" si="14"/>
        <v>1</v>
      </c>
    </row>
    <row r="943" spans="1:13" ht="20.100000000000001" customHeight="1" x14ac:dyDescent="0.15">
      <c r="A943" s="1" t="s">
        <v>11637</v>
      </c>
      <c r="B943" s="1" t="s">
        <v>11773</v>
      </c>
      <c r="C943" s="1" t="s">
        <v>11776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121</v>
      </c>
      <c r="I943" s="1" t="s">
        <v>84</v>
      </c>
      <c r="J943" s="1" t="s">
        <v>122</v>
      </c>
      <c r="K943" s="1" t="s">
        <v>11777</v>
      </c>
      <c r="L943" s="1"/>
      <c r="M943" s="21">
        <f t="shared" si="14"/>
        <v>1</v>
      </c>
    </row>
    <row r="944" spans="1:13" ht="20.100000000000001" customHeight="1" x14ac:dyDescent="0.15">
      <c r="A944" s="1" t="s">
        <v>11637</v>
      </c>
      <c r="B944" s="1" t="s">
        <v>11773</v>
      </c>
      <c r="C944" s="1" t="s">
        <v>11778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121</v>
      </c>
      <c r="I944" s="1" t="s">
        <v>84</v>
      </c>
      <c r="J944" s="1" t="s">
        <v>122</v>
      </c>
      <c r="K944" s="1" t="s">
        <v>11779</v>
      </c>
      <c r="L944" s="1"/>
      <c r="M944" s="21">
        <f t="shared" si="14"/>
        <v>1</v>
      </c>
    </row>
    <row r="945" spans="1:13" ht="20.100000000000001" customHeight="1" x14ac:dyDescent="0.15">
      <c r="A945" s="1" t="s">
        <v>11637</v>
      </c>
      <c r="B945" s="1" t="s">
        <v>11773</v>
      </c>
      <c r="C945" s="1" t="s">
        <v>11780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121</v>
      </c>
      <c r="I945" s="1" t="s">
        <v>84</v>
      </c>
      <c r="J945" s="1" t="s">
        <v>122</v>
      </c>
      <c r="K945" s="1" t="s">
        <v>5402</v>
      </c>
      <c r="L945" s="1"/>
      <c r="M945" s="21">
        <f t="shared" si="14"/>
        <v>1</v>
      </c>
    </row>
    <row r="946" spans="1:13" ht="20.100000000000001" customHeight="1" x14ac:dyDescent="0.15">
      <c r="A946" s="1" t="s">
        <v>11637</v>
      </c>
      <c r="B946" s="1" t="s">
        <v>11773</v>
      </c>
      <c r="C946" s="1" t="s">
        <v>11781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121</v>
      </c>
      <c r="I946" s="1" t="s">
        <v>84</v>
      </c>
      <c r="J946" s="1" t="s">
        <v>122</v>
      </c>
      <c r="K946" s="1" t="s">
        <v>11782</v>
      </c>
      <c r="L946" s="1"/>
      <c r="M946" s="21">
        <f t="shared" si="14"/>
        <v>1</v>
      </c>
    </row>
    <row r="947" spans="1:13" ht="20.100000000000001" customHeight="1" x14ac:dyDescent="0.15">
      <c r="A947" s="1" t="s">
        <v>11637</v>
      </c>
      <c r="B947" s="1" t="s">
        <v>11773</v>
      </c>
      <c r="C947" s="1" t="s">
        <v>11783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121</v>
      </c>
      <c r="I947" s="1" t="s">
        <v>84</v>
      </c>
      <c r="J947" s="1" t="s">
        <v>122</v>
      </c>
      <c r="K947" s="1" t="s">
        <v>11784</v>
      </c>
      <c r="L947" s="1"/>
      <c r="M947" s="21">
        <f t="shared" si="14"/>
        <v>1</v>
      </c>
    </row>
    <row r="948" spans="1:13" ht="20.100000000000001" customHeight="1" x14ac:dyDescent="0.15">
      <c r="A948" s="1" t="s">
        <v>11637</v>
      </c>
      <c r="B948" s="1" t="s">
        <v>11773</v>
      </c>
      <c r="C948" s="1" t="s">
        <v>11785</v>
      </c>
      <c r="D948" s="1" t="s">
        <v>78</v>
      </c>
      <c r="E948" s="1" t="s">
        <v>51</v>
      </c>
      <c r="F948" s="1" t="s">
        <v>179</v>
      </c>
      <c r="G948" s="1" t="s">
        <v>82</v>
      </c>
      <c r="H948" s="1" t="s">
        <v>129</v>
      </c>
      <c r="I948" s="1" t="s">
        <v>7857</v>
      </c>
      <c r="J948" s="1" t="s">
        <v>7858</v>
      </c>
      <c r="K948" s="1" t="s">
        <v>11786</v>
      </c>
      <c r="L948" s="1"/>
      <c r="M948" s="21">
        <f t="shared" si="14"/>
        <v>0</v>
      </c>
    </row>
    <row r="949" spans="1:13" ht="20.100000000000001" customHeight="1" x14ac:dyDescent="0.15">
      <c r="A949" s="1" t="s">
        <v>11637</v>
      </c>
      <c r="B949" s="1" t="s">
        <v>11773</v>
      </c>
      <c r="C949" s="1" t="s">
        <v>11787</v>
      </c>
      <c r="D949" s="1" t="s">
        <v>78</v>
      </c>
      <c r="E949" s="1" t="s">
        <v>51</v>
      </c>
      <c r="F949" s="1" t="s">
        <v>179</v>
      </c>
      <c r="G949" s="1" t="s">
        <v>82</v>
      </c>
      <c r="H949" s="1" t="s">
        <v>129</v>
      </c>
      <c r="I949" s="1" t="s">
        <v>7857</v>
      </c>
      <c r="J949" s="1" t="s">
        <v>7858</v>
      </c>
      <c r="K949" s="1" t="s">
        <v>11788</v>
      </c>
      <c r="L949" s="1"/>
      <c r="M949" s="21">
        <f t="shared" si="14"/>
        <v>0</v>
      </c>
    </row>
    <row r="950" spans="1:13" ht="20.100000000000001" customHeight="1" x14ac:dyDescent="0.15">
      <c r="A950" s="1" t="s">
        <v>11637</v>
      </c>
      <c r="B950" s="1" t="s">
        <v>11773</v>
      </c>
      <c r="C950" s="1" t="s">
        <v>11789</v>
      </c>
      <c r="D950" s="1" t="s">
        <v>78</v>
      </c>
      <c r="E950" s="1" t="s">
        <v>51</v>
      </c>
      <c r="F950" s="1" t="s">
        <v>51</v>
      </c>
      <c r="G950" s="1" t="s">
        <v>52</v>
      </c>
      <c r="H950" s="1" t="s">
        <v>121</v>
      </c>
      <c r="I950" s="1" t="s">
        <v>84</v>
      </c>
      <c r="J950" s="1" t="s">
        <v>122</v>
      </c>
      <c r="K950" s="1" t="s">
        <v>11790</v>
      </c>
      <c r="L950" s="1"/>
      <c r="M950" s="21">
        <f t="shared" si="14"/>
        <v>1</v>
      </c>
    </row>
    <row r="951" spans="1:13" ht="20.100000000000001" customHeight="1" x14ac:dyDescent="0.15">
      <c r="A951" s="1" t="s">
        <v>11637</v>
      </c>
      <c r="B951" s="1" t="s">
        <v>11773</v>
      </c>
      <c r="C951" s="1" t="s">
        <v>11791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121</v>
      </c>
      <c r="I951" s="1" t="s">
        <v>84</v>
      </c>
      <c r="J951" s="1" t="s">
        <v>122</v>
      </c>
      <c r="K951" s="1" t="s">
        <v>11792</v>
      </c>
      <c r="L951" s="1"/>
      <c r="M951" s="21">
        <f t="shared" si="14"/>
        <v>1</v>
      </c>
    </row>
    <row r="952" spans="1:13" ht="20.100000000000001" customHeight="1" x14ac:dyDescent="0.15">
      <c r="A952" s="1" t="s">
        <v>11637</v>
      </c>
      <c r="B952" s="1" t="s">
        <v>11773</v>
      </c>
      <c r="C952" s="1" t="s">
        <v>11793</v>
      </c>
      <c r="D952" s="1" t="s">
        <v>78</v>
      </c>
      <c r="E952" s="1" t="s">
        <v>51</v>
      </c>
      <c r="F952" s="1" t="s">
        <v>179</v>
      </c>
      <c r="G952" s="1" t="s">
        <v>82</v>
      </c>
      <c r="H952" s="1" t="s">
        <v>129</v>
      </c>
      <c r="I952" s="1" t="s">
        <v>7857</v>
      </c>
      <c r="J952" s="1" t="s">
        <v>7858</v>
      </c>
      <c r="K952" s="1" t="s">
        <v>11794</v>
      </c>
      <c r="L952" s="1"/>
      <c r="M952" s="21">
        <f t="shared" si="14"/>
        <v>0</v>
      </c>
    </row>
    <row r="953" spans="1:13" ht="20.100000000000001" customHeight="1" x14ac:dyDescent="0.15">
      <c r="A953" s="1" t="s">
        <v>11637</v>
      </c>
      <c r="B953" s="1" t="s">
        <v>11795</v>
      </c>
      <c r="C953" s="1" t="s">
        <v>11796</v>
      </c>
      <c r="D953" s="1" t="s">
        <v>50</v>
      </c>
      <c r="E953" s="1" t="s">
        <v>51</v>
      </c>
      <c r="F953" s="1" t="s">
        <v>51</v>
      </c>
      <c r="G953" s="1" t="s">
        <v>52</v>
      </c>
      <c r="H953" s="1" t="s">
        <v>121</v>
      </c>
      <c r="I953" s="1" t="s">
        <v>84</v>
      </c>
      <c r="J953" s="1" t="s">
        <v>122</v>
      </c>
      <c r="K953" s="1" t="s">
        <v>11797</v>
      </c>
      <c r="L953" s="1"/>
      <c r="M953" s="21">
        <f t="shared" si="14"/>
        <v>1</v>
      </c>
    </row>
    <row r="954" spans="1:13" ht="20.100000000000001" customHeight="1" x14ac:dyDescent="0.15">
      <c r="A954" s="1" t="s">
        <v>11637</v>
      </c>
      <c r="B954" s="1" t="s">
        <v>11795</v>
      </c>
      <c r="C954" s="1" t="s">
        <v>11798</v>
      </c>
      <c r="D954" s="1" t="s">
        <v>50</v>
      </c>
      <c r="E954" s="1" t="s">
        <v>51</v>
      </c>
      <c r="F954" s="1" t="s">
        <v>51</v>
      </c>
      <c r="G954" s="1" t="s">
        <v>52</v>
      </c>
      <c r="H954" s="1" t="s">
        <v>121</v>
      </c>
      <c r="I954" s="1" t="s">
        <v>84</v>
      </c>
      <c r="J954" s="1" t="s">
        <v>122</v>
      </c>
      <c r="K954" s="1" t="s">
        <v>11799</v>
      </c>
      <c r="L954" s="1"/>
      <c r="M954" s="21">
        <f t="shared" si="14"/>
        <v>1</v>
      </c>
    </row>
    <row r="955" spans="1:13" ht="20.100000000000001" customHeight="1" x14ac:dyDescent="0.15">
      <c r="A955" s="1" t="s">
        <v>11637</v>
      </c>
      <c r="B955" s="1" t="s">
        <v>11795</v>
      </c>
      <c r="C955" s="1" t="s">
        <v>11800</v>
      </c>
      <c r="D955" s="1" t="s">
        <v>50</v>
      </c>
      <c r="E955" s="1" t="s">
        <v>51</v>
      </c>
      <c r="F955" s="1" t="s">
        <v>51</v>
      </c>
      <c r="G955" s="1" t="s">
        <v>52</v>
      </c>
      <c r="H955" s="1" t="s">
        <v>121</v>
      </c>
      <c r="I955" s="1" t="s">
        <v>84</v>
      </c>
      <c r="J955" s="1" t="s">
        <v>122</v>
      </c>
      <c r="K955" s="1" t="s">
        <v>11801</v>
      </c>
      <c r="L955" s="1"/>
      <c r="M955" s="21">
        <f t="shared" si="14"/>
        <v>1</v>
      </c>
    </row>
    <row r="956" spans="1:13" ht="20.100000000000001" customHeight="1" x14ac:dyDescent="0.15">
      <c r="A956" s="1" t="s">
        <v>11637</v>
      </c>
      <c r="B956" s="1" t="s">
        <v>11795</v>
      </c>
      <c r="C956" s="1" t="s">
        <v>11802</v>
      </c>
      <c r="D956" s="1" t="s">
        <v>50</v>
      </c>
      <c r="E956" s="1" t="s">
        <v>51</v>
      </c>
      <c r="F956" s="1" t="s">
        <v>51</v>
      </c>
      <c r="G956" s="1" t="s">
        <v>52</v>
      </c>
      <c r="H956" s="1" t="s">
        <v>121</v>
      </c>
      <c r="I956" s="1" t="s">
        <v>84</v>
      </c>
      <c r="J956" s="1" t="s">
        <v>122</v>
      </c>
      <c r="K956" s="1" t="s">
        <v>11803</v>
      </c>
      <c r="L956" s="1"/>
      <c r="M956" s="21">
        <f t="shared" si="14"/>
        <v>1</v>
      </c>
    </row>
    <row r="957" spans="1:13" ht="20.100000000000001" customHeight="1" x14ac:dyDescent="0.15">
      <c r="A957" s="1" t="s">
        <v>11637</v>
      </c>
      <c r="B957" s="1" t="s">
        <v>11795</v>
      </c>
      <c r="C957" s="1" t="s">
        <v>11804</v>
      </c>
      <c r="D957" s="1" t="s">
        <v>50</v>
      </c>
      <c r="E957" s="1" t="s">
        <v>51</v>
      </c>
      <c r="F957" s="1" t="s">
        <v>51</v>
      </c>
      <c r="G957" s="1" t="s">
        <v>52</v>
      </c>
      <c r="H957" s="1" t="s">
        <v>121</v>
      </c>
      <c r="I957" s="1" t="s">
        <v>84</v>
      </c>
      <c r="J957" s="1" t="s">
        <v>122</v>
      </c>
      <c r="K957" s="1" t="s">
        <v>11805</v>
      </c>
      <c r="L957" s="1"/>
      <c r="M957" s="21">
        <f t="shared" si="14"/>
        <v>1</v>
      </c>
    </row>
    <row r="958" spans="1:13" ht="20.100000000000001" customHeight="1" x14ac:dyDescent="0.15">
      <c r="A958" s="1" t="s">
        <v>11637</v>
      </c>
      <c r="B958" s="1" t="s">
        <v>11795</v>
      </c>
      <c r="C958" s="1" t="s">
        <v>11806</v>
      </c>
      <c r="D958" s="1" t="s">
        <v>50</v>
      </c>
      <c r="E958" s="1" t="s">
        <v>51</v>
      </c>
      <c r="F958" s="1" t="s">
        <v>51</v>
      </c>
      <c r="G958" s="1" t="s">
        <v>52</v>
      </c>
      <c r="H958" s="1" t="s">
        <v>121</v>
      </c>
      <c r="I958" s="1" t="s">
        <v>84</v>
      </c>
      <c r="J958" s="1" t="s">
        <v>122</v>
      </c>
      <c r="K958" s="1" t="s">
        <v>11807</v>
      </c>
      <c r="L958" s="1"/>
      <c r="M958" s="21">
        <f t="shared" si="14"/>
        <v>1</v>
      </c>
    </row>
    <row r="959" spans="1:13" ht="20.100000000000001" customHeight="1" x14ac:dyDescent="0.15">
      <c r="A959" s="1" t="s">
        <v>11637</v>
      </c>
      <c r="B959" s="1" t="s">
        <v>11795</v>
      </c>
      <c r="C959" s="1" t="s">
        <v>11808</v>
      </c>
      <c r="D959" s="1" t="s">
        <v>50</v>
      </c>
      <c r="E959" s="1" t="s">
        <v>51</v>
      </c>
      <c r="F959" s="1" t="s">
        <v>51</v>
      </c>
      <c r="G959" s="1" t="s">
        <v>52</v>
      </c>
      <c r="H959" s="1" t="s">
        <v>121</v>
      </c>
      <c r="I959" s="1" t="s">
        <v>84</v>
      </c>
      <c r="J959" s="1" t="s">
        <v>122</v>
      </c>
      <c r="K959" s="1" t="s">
        <v>11809</v>
      </c>
      <c r="L959" s="1"/>
      <c r="M959" s="21">
        <f t="shared" si="14"/>
        <v>1</v>
      </c>
    </row>
    <row r="960" spans="1:13" ht="20.100000000000001" customHeight="1" x14ac:dyDescent="0.15">
      <c r="A960" s="1" t="s">
        <v>11637</v>
      </c>
      <c r="B960" s="1" t="s">
        <v>11795</v>
      </c>
      <c r="C960" s="1" t="s">
        <v>11810</v>
      </c>
      <c r="D960" s="1" t="s">
        <v>50</v>
      </c>
      <c r="E960" s="1" t="s">
        <v>51</v>
      </c>
      <c r="F960" s="1" t="s">
        <v>51</v>
      </c>
      <c r="G960" s="1" t="s">
        <v>52</v>
      </c>
      <c r="H960" s="1" t="s">
        <v>121</v>
      </c>
      <c r="I960" s="1" t="s">
        <v>84</v>
      </c>
      <c r="J960" s="1" t="s">
        <v>122</v>
      </c>
      <c r="K960" s="1" t="s">
        <v>11811</v>
      </c>
      <c r="L960" s="1"/>
      <c r="M960" s="21">
        <f t="shared" si="14"/>
        <v>1</v>
      </c>
    </row>
    <row r="961" spans="1:13" ht="20.100000000000001" customHeight="1" x14ac:dyDescent="0.15">
      <c r="A961" s="1" t="s">
        <v>11637</v>
      </c>
      <c r="B961" s="1" t="s">
        <v>11795</v>
      </c>
      <c r="C961" s="1" t="s">
        <v>11812</v>
      </c>
      <c r="D961" s="1" t="s">
        <v>50</v>
      </c>
      <c r="E961" s="1" t="s">
        <v>51</v>
      </c>
      <c r="F961" s="1" t="s">
        <v>51</v>
      </c>
      <c r="G961" s="1" t="s">
        <v>52</v>
      </c>
      <c r="H961" s="1" t="s">
        <v>121</v>
      </c>
      <c r="I961" s="1" t="s">
        <v>84</v>
      </c>
      <c r="J961" s="1" t="s">
        <v>122</v>
      </c>
      <c r="K961" s="1" t="s">
        <v>11813</v>
      </c>
      <c r="L961" s="1"/>
      <c r="M961" s="21">
        <f t="shared" si="14"/>
        <v>1</v>
      </c>
    </row>
    <row r="962" spans="1:13" ht="20.100000000000001" customHeight="1" x14ac:dyDescent="0.15">
      <c r="A962" s="1" t="s">
        <v>11637</v>
      </c>
      <c r="B962" s="1" t="s">
        <v>11795</v>
      </c>
      <c r="C962" s="1" t="s">
        <v>11814</v>
      </c>
      <c r="D962" s="1" t="s">
        <v>50</v>
      </c>
      <c r="E962" s="1" t="s">
        <v>51</v>
      </c>
      <c r="F962" s="1" t="s">
        <v>51</v>
      </c>
      <c r="G962" s="1" t="s">
        <v>52</v>
      </c>
      <c r="H962" s="1" t="s">
        <v>121</v>
      </c>
      <c r="I962" s="1" t="s">
        <v>84</v>
      </c>
      <c r="J962" s="1" t="s">
        <v>122</v>
      </c>
      <c r="K962" s="1" t="s">
        <v>11815</v>
      </c>
      <c r="L962" s="1"/>
      <c r="M962" s="21">
        <f t="shared" si="14"/>
        <v>1</v>
      </c>
    </row>
    <row r="963" spans="1:13" ht="20.100000000000001" customHeight="1" x14ac:dyDescent="0.15">
      <c r="A963" s="1" t="s">
        <v>11637</v>
      </c>
      <c r="B963" s="1" t="s">
        <v>11795</v>
      </c>
      <c r="C963" s="1" t="s">
        <v>11816</v>
      </c>
      <c r="D963" s="1" t="s">
        <v>50</v>
      </c>
      <c r="E963" s="1" t="s">
        <v>51</v>
      </c>
      <c r="F963" s="1" t="s">
        <v>51</v>
      </c>
      <c r="G963" s="1" t="s">
        <v>52</v>
      </c>
      <c r="H963" s="1" t="s">
        <v>121</v>
      </c>
      <c r="I963" s="1" t="s">
        <v>84</v>
      </c>
      <c r="J963" s="1" t="s">
        <v>122</v>
      </c>
      <c r="K963" s="1" t="s">
        <v>11817</v>
      </c>
      <c r="L963" s="1"/>
      <c r="M963" s="21">
        <f t="shared" si="14"/>
        <v>1</v>
      </c>
    </row>
    <row r="964" spans="1:13" ht="20.100000000000001" customHeight="1" x14ac:dyDescent="0.15">
      <c r="A964" s="1" t="s">
        <v>11637</v>
      </c>
      <c r="B964" s="1" t="s">
        <v>11795</v>
      </c>
      <c r="C964" s="1" t="s">
        <v>11818</v>
      </c>
      <c r="D964" s="1" t="s">
        <v>50</v>
      </c>
      <c r="E964" s="1" t="s">
        <v>51</v>
      </c>
      <c r="F964" s="1" t="s">
        <v>51</v>
      </c>
      <c r="G964" s="1" t="s">
        <v>52</v>
      </c>
      <c r="H964" s="1" t="s">
        <v>121</v>
      </c>
      <c r="I964" s="1" t="s">
        <v>84</v>
      </c>
      <c r="J964" s="1" t="s">
        <v>122</v>
      </c>
      <c r="K964" s="1" t="s">
        <v>11819</v>
      </c>
      <c r="L964" s="1"/>
      <c r="M964" s="21">
        <f t="shared" si="14"/>
        <v>1</v>
      </c>
    </row>
    <row r="965" spans="1:13" ht="20.100000000000001" customHeight="1" x14ac:dyDescent="0.15">
      <c r="A965" s="1" t="s">
        <v>11637</v>
      </c>
      <c r="B965" s="1" t="s">
        <v>11795</v>
      </c>
      <c r="C965" s="1" t="s">
        <v>11820</v>
      </c>
      <c r="D965" s="1" t="s">
        <v>50</v>
      </c>
      <c r="E965" s="1" t="s">
        <v>51</v>
      </c>
      <c r="F965" s="1" t="s">
        <v>51</v>
      </c>
      <c r="G965" s="1" t="s">
        <v>52</v>
      </c>
      <c r="H965" s="1" t="s">
        <v>121</v>
      </c>
      <c r="I965" s="1" t="s">
        <v>84</v>
      </c>
      <c r="J965" s="1" t="s">
        <v>122</v>
      </c>
      <c r="K965" s="1" t="s">
        <v>11821</v>
      </c>
      <c r="L965" s="1"/>
      <c r="M965" s="21">
        <f t="shared" si="14"/>
        <v>1</v>
      </c>
    </row>
    <row r="966" spans="1:13" ht="20.100000000000001" customHeight="1" x14ac:dyDescent="0.15">
      <c r="A966" s="1" t="s">
        <v>11637</v>
      </c>
      <c r="B966" s="1" t="s">
        <v>11795</v>
      </c>
      <c r="C966" s="1" t="s">
        <v>11822</v>
      </c>
      <c r="D966" s="1" t="s">
        <v>50</v>
      </c>
      <c r="E966" s="1" t="s">
        <v>51</v>
      </c>
      <c r="F966" s="1" t="s">
        <v>51</v>
      </c>
      <c r="G966" s="1" t="s">
        <v>52</v>
      </c>
      <c r="H966" s="1" t="s">
        <v>121</v>
      </c>
      <c r="I966" s="1" t="s">
        <v>84</v>
      </c>
      <c r="J966" s="1" t="s">
        <v>122</v>
      </c>
      <c r="K966" s="1" t="s">
        <v>11823</v>
      </c>
      <c r="L966" s="1"/>
      <c r="M966" s="21">
        <f t="shared" si="14"/>
        <v>1</v>
      </c>
    </row>
    <row r="967" spans="1:13" ht="20.100000000000001" customHeight="1" x14ac:dyDescent="0.15">
      <c r="A967" s="1" t="s">
        <v>11637</v>
      </c>
      <c r="B967" s="1" t="s">
        <v>11795</v>
      </c>
      <c r="C967" s="1" t="s">
        <v>11824</v>
      </c>
      <c r="D967" s="1" t="s">
        <v>50</v>
      </c>
      <c r="E967" s="1" t="s">
        <v>51</v>
      </c>
      <c r="F967" s="1" t="s">
        <v>51</v>
      </c>
      <c r="G967" s="1" t="s">
        <v>52</v>
      </c>
      <c r="H967" s="1" t="s">
        <v>121</v>
      </c>
      <c r="I967" s="1" t="s">
        <v>84</v>
      </c>
      <c r="J967" s="1" t="s">
        <v>122</v>
      </c>
      <c r="K967" s="1" t="s">
        <v>11825</v>
      </c>
      <c r="L967" s="1"/>
      <c r="M967" s="21">
        <f t="shared" ref="M967:M1030" si="15">IF(F967="○",1,0)</f>
        <v>1</v>
      </c>
    </row>
    <row r="968" spans="1:13" ht="20.100000000000001" customHeight="1" x14ac:dyDescent="0.15">
      <c r="A968" s="1" t="s">
        <v>11637</v>
      </c>
      <c r="B968" s="1" t="s">
        <v>11795</v>
      </c>
      <c r="C968" s="1" t="s">
        <v>11826</v>
      </c>
      <c r="D968" s="1" t="s">
        <v>50</v>
      </c>
      <c r="E968" s="1" t="s">
        <v>51</v>
      </c>
      <c r="F968" s="1" t="s">
        <v>51</v>
      </c>
      <c r="G968" s="1" t="s">
        <v>52</v>
      </c>
      <c r="H968" s="1" t="s">
        <v>121</v>
      </c>
      <c r="I968" s="1" t="s">
        <v>84</v>
      </c>
      <c r="J968" s="1" t="s">
        <v>122</v>
      </c>
      <c r="K968" s="1" t="s">
        <v>11827</v>
      </c>
      <c r="L968" s="1"/>
      <c r="M968" s="21">
        <f t="shared" si="15"/>
        <v>1</v>
      </c>
    </row>
    <row r="969" spans="1:13" ht="20.100000000000001" customHeight="1" x14ac:dyDescent="0.15">
      <c r="A969" s="1" t="s">
        <v>11637</v>
      </c>
      <c r="B969" s="1" t="s">
        <v>11795</v>
      </c>
      <c r="C969" s="1" t="s">
        <v>11828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121</v>
      </c>
      <c r="I969" s="1" t="s">
        <v>84</v>
      </c>
      <c r="J969" s="1" t="s">
        <v>122</v>
      </c>
      <c r="K969" s="1" t="s">
        <v>11829</v>
      </c>
      <c r="L969" s="1"/>
      <c r="M969" s="21">
        <f t="shared" si="15"/>
        <v>1</v>
      </c>
    </row>
    <row r="970" spans="1:13" ht="20.100000000000001" customHeight="1" x14ac:dyDescent="0.15">
      <c r="A970" s="1" t="s">
        <v>11637</v>
      </c>
      <c r="B970" s="1" t="s">
        <v>11795</v>
      </c>
      <c r="C970" s="1" t="s">
        <v>11830</v>
      </c>
      <c r="D970" s="1" t="s">
        <v>78</v>
      </c>
      <c r="E970" s="1" t="s">
        <v>51</v>
      </c>
      <c r="F970" s="1" t="s">
        <v>51</v>
      </c>
      <c r="G970" s="1" t="s">
        <v>52</v>
      </c>
      <c r="H970" s="1" t="s">
        <v>121</v>
      </c>
      <c r="I970" s="1" t="s">
        <v>84</v>
      </c>
      <c r="J970" s="1" t="s">
        <v>122</v>
      </c>
      <c r="K970" s="1" t="s">
        <v>11831</v>
      </c>
      <c r="L970" s="1"/>
      <c r="M970" s="21">
        <f t="shared" si="15"/>
        <v>1</v>
      </c>
    </row>
    <row r="971" spans="1:13" ht="20.100000000000001" customHeight="1" x14ac:dyDescent="0.15">
      <c r="A971" s="1" t="s">
        <v>11637</v>
      </c>
      <c r="B971" s="1" t="s">
        <v>11795</v>
      </c>
      <c r="C971" s="1" t="s">
        <v>11832</v>
      </c>
      <c r="D971" s="1" t="s">
        <v>78</v>
      </c>
      <c r="E971" s="1" t="s">
        <v>51</v>
      </c>
      <c r="F971" s="1" t="s">
        <v>81</v>
      </c>
      <c r="G971" s="1" t="s">
        <v>82</v>
      </c>
      <c r="H971" s="1" t="s">
        <v>83</v>
      </c>
      <c r="I971" s="1" t="s">
        <v>84</v>
      </c>
      <c r="J971" s="1" t="s">
        <v>9120</v>
      </c>
      <c r="K971" s="1" t="s">
        <v>11833</v>
      </c>
      <c r="L971" s="1"/>
      <c r="M971" s="21">
        <f t="shared" si="15"/>
        <v>0</v>
      </c>
    </row>
    <row r="972" spans="1:13" ht="20.100000000000001" customHeight="1" x14ac:dyDescent="0.15">
      <c r="A972" s="1" t="s">
        <v>11637</v>
      </c>
      <c r="B972" s="1" t="s">
        <v>11795</v>
      </c>
      <c r="C972" s="1" t="s">
        <v>11834</v>
      </c>
      <c r="D972" s="1" t="s">
        <v>78</v>
      </c>
      <c r="E972" s="1" t="s">
        <v>51</v>
      </c>
      <c r="F972" s="1" t="s">
        <v>51</v>
      </c>
      <c r="G972" s="1" t="s">
        <v>52</v>
      </c>
      <c r="H972" s="1" t="s">
        <v>121</v>
      </c>
      <c r="I972" s="1" t="s">
        <v>84</v>
      </c>
      <c r="J972" s="1" t="s">
        <v>122</v>
      </c>
      <c r="K972" s="1" t="s">
        <v>11835</v>
      </c>
      <c r="L972" s="1"/>
      <c r="M972" s="21">
        <f t="shared" si="15"/>
        <v>1</v>
      </c>
    </row>
    <row r="973" spans="1:13" ht="20.100000000000001" customHeight="1" x14ac:dyDescent="0.15">
      <c r="A973" s="1" t="s">
        <v>11637</v>
      </c>
      <c r="B973" s="1" t="s">
        <v>11795</v>
      </c>
      <c r="C973" s="1" t="s">
        <v>11836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121</v>
      </c>
      <c r="I973" s="1" t="s">
        <v>84</v>
      </c>
      <c r="J973" s="1" t="s">
        <v>122</v>
      </c>
      <c r="K973" s="1" t="s">
        <v>11837</v>
      </c>
      <c r="L973" s="1"/>
      <c r="M973" s="21">
        <f t="shared" si="15"/>
        <v>1</v>
      </c>
    </row>
    <row r="974" spans="1:13" ht="20.100000000000001" customHeight="1" x14ac:dyDescent="0.15">
      <c r="A974" s="1" t="s">
        <v>11637</v>
      </c>
      <c r="B974" s="1" t="s">
        <v>11795</v>
      </c>
      <c r="C974" s="1" t="s">
        <v>11838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121</v>
      </c>
      <c r="I974" s="1" t="s">
        <v>84</v>
      </c>
      <c r="J974" s="1" t="s">
        <v>122</v>
      </c>
      <c r="K974" s="1" t="s">
        <v>11839</v>
      </c>
      <c r="L974" s="1"/>
      <c r="M974" s="21">
        <f t="shared" si="15"/>
        <v>1</v>
      </c>
    </row>
    <row r="975" spans="1:13" ht="20.100000000000001" customHeight="1" x14ac:dyDescent="0.15">
      <c r="A975" s="1" t="s">
        <v>11637</v>
      </c>
      <c r="B975" s="1" t="s">
        <v>11795</v>
      </c>
      <c r="C975" s="1" t="s">
        <v>11840</v>
      </c>
      <c r="D975" s="1" t="s">
        <v>78</v>
      </c>
      <c r="E975" s="1" t="s">
        <v>51</v>
      </c>
      <c r="F975" s="1" t="s">
        <v>51</v>
      </c>
      <c r="G975" s="1" t="s">
        <v>52</v>
      </c>
      <c r="H975" s="1" t="s">
        <v>121</v>
      </c>
      <c r="I975" s="1" t="s">
        <v>84</v>
      </c>
      <c r="J975" s="1" t="s">
        <v>122</v>
      </c>
      <c r="K975" s="1" t="s">
        <v>11841</v>
      </c>
      <c r="L975" s="1"/>
      <c r="M975" s="21">
        <f t="shared" si="15"/>
        <v>1</v>
      </c>
    </row>
    <row r="976" spans="1:13" ht="20.100000000000001" customHeight="1" x14ac:dyDescent="0.15">
      <c r="A976" s="1" t="s">
        <v>11637</v>
      </c>
      <c r="B976" s="1" t="s">
        <v>11795</v>
      </c>
      <c r="C976" s="1" t="s">
        <v>11842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121</v>
      </c>
      <c r="I976" s="1" t="s">
        <v>84</v>
      </c>
      <c r="J976" s="1" t="s">
        <v>122</v>
      </c>
      <c r="K976" s="1" t="s">
        <v>11843</v>
      </c>
      <c r="L976" s="1"/>
      <c r="M976" s="21">
        <f t="shared" si="15"/>
        <v>1</v>
      </c>
    </row>
    <row r="977" spans="1:13" ht="20.100000000000001" customHeight="1" x14ac:dyDescent="0.15">
      <c r="A977" s="1" t="s">
        <v>11637</v>
      </c>
      <c r="B977" s="1" t="s">
        <v>11795</v>
      </c>
      <c r="C977" s="1" t="s">
        <v>11844</v>
      </c>
      <c r="D977" s="1" t="s">
        <v>78</v>
      </c>
      <c r="E977" s="1" t="s">
        <v>51</v>
      </c>
      <c r="F977" s="1" t="s">
        <v>51</v>
      </c>
      <c r="G977" s="1" t="s">
        <v>52</v>
      </c>
      <c r="H977" s="1" t="s">
        <v>121</v>
      </c>
      <c r="I977" s="1" t="s">
        <v>84</v>
      </c>
      <c r="J977" s="1" t="s">
        <v>122</v>
      </c>
      <c r="K977" s="1" t="s">
        <v>11845</v>
      </c>
      <c r="L977" s="1"/>
      <c r="M977" s="21">
        <f t="shared" si="15"/>
        <v>1</v>
      </c>
    </row>
    <row r="978" spans="1:13" ht="20.100000000000001" customHeight="1" x14ac:dyDescent="0.15">
      <c r="A978" s="1" t="s">
        <v>11637</v>
      </c>
      <c r="B978" s="1" t="s">
        <v>11795</v>
      </c>
      <c r="C978" s="1" t="s">
        <v>11846</v>
      </c>
      <c r="D978" s="1" t="s">
        <v>78</v>
      </c>
      <c r="E978" s="1" t="s">
        <v>51</v>
      </c>
      <c r="F978" s="1" t="s">
        <v>51</v>
      </c>
      <c r="G978" s="1" t="s">
        <v>52</v>
      </c>
      <c r="H978" s="1" t="s">
        <v>121</v>
      </c>
      <c r="I978" s="1" t="s">
        <v>84</v>
      </c>
      <c r="J978" s="1" t="s">
        <v>122</v>
      </c>
      <c r="K978" s="1" t="s">
        <v>11847</v>
      </c>
      <c r="L978" s="1"/>
      <c r="M978" s="21">
        <f t="shared" si="15"/>
        <v>1</v>
      </c>
    </row>
    <row r="979" spans="1:13" ht="20.100000000000001" customHeight="1" x14ac:dyDescent="0.15">
      <c r="A979" s="1" t="s">
        <v>11637</v>
      </c>
      <c r="B979" s="1" t="s">
        <v>11795</v>
      </c>
      <c r="C979" s="1" t="s">
        <v>11848</v>
      </c>
      <c r="D979" s="1" t="s">
        <v>78</v>
      </c>
      <c r="E979" s="1" t="s">
        <v>51</v>
      </c>
      <c r="F979" s="1" t="s">
        <v>51</v>
      </c>
      <c r="G979" s="1" t="s">
        <v>52</v>
      </c>
      <c r="H979" s="1" t="s">
        <v>121</v>
      </c>
      <c r="I979" s="1" t="s">
        <v>84</v>
      </c>
      <c r="J979" s="1" t="s">
        <v>122</v>
      </c>
      <c r="K979" s="1" t="s">
        <v>11849</v>
      </c>
      <c r="L979" s="1"/>
      <c r="M979" s="21">
        <f t="shared" si="15"/>
        <v>1</v>
      </c>
    </row>
    <row r="980" spans="1:13" ht="20.100000000000001" customHeight="1" x14ac:dyDescent="0.15">
      <c r="A980" s="1" t="s">
        <v>11637</v>
      </c>
      <c r="B980" s="1" t="s">
        <v>11795</v>
      </c>
      <c r="C980" s="1" t="s">
        <v>11850</v>
      </c>
      <c r="D980" s="1" t="s">
        <v>78</v>
      </c>
      <c r="E980" s="1" t="s">
        <v>51</v>
      </c>
      <c r="F980" s="1" t="s">
        <v>51</v>
      </c>
      <c r="G980" s="1" t="s">
        <v>52</v>
      </c>
      <c r="H980" s="1" t="s">
        <v>121</v>
      </c>
      <c r="I980" s="1" t="s">
        <v>84</v>
      </c>
      <c r="J980" s="1" t="s">
        <v>122</v>
      </c>
      <c r="K980" s="1" t="s">
        <v>11851</v>
      </c>
      <c r="L980" s="1"/>
      <c r="M980" s="21">
        <f t="shared" si="15"/>
        <v>1</v>
      </c>
    </row>
    <row r="981" spans="1:13" ht="20.100000000000001" customHeight="1" x14ac:dyDescent="0.15">
      <c r="A981" s="1" t="s">
        <v>11637</v>
      </c>
      <c r="B981" s="1" t="s">
        <v>11795</v>
      </c>
      <c r="C981" s="1" t="s">
        <v>11852</v>
      </c>
      <c r="D981" s="1" t="s">
        <v>78</v>
      </c>
      <c r="E981" s="1" t="s">
        <v>51</v>
      </c>
      <c r="F981" s="1" t="s">
        <v>51</v>
      </c>
      <c r="G981" s="1" t="s">
        <v>52</v>
      </c>
      <c r="H981" s="1" t="s">
        <v>121</v>
      </c>
      <c r="I981" s="1" t="s">
        <v>84</v>
      </c>
      <c r="J981" s="1" t="s">
        <v>122</v>
      </c>
      <c r="K981" s="1" t="s">
        <v>11853</v>
      </c>
      <c r="L981" s="1"/>
      <c r="M981" s="21">
        <f t="shared" si="15"/>
        <v>1</v>
      </c>
    </row>
    <row r="982" spans="1:13" ht="20.100000000000001" customHeight="1" x14ac:dyDescent="0.15">
      <c r="A982" s="1" t="s">
        <v>11637</v>
      </c>
      <c r="B982" s="1" t="s">
        <v>11795</v>
      </c>
      <c r="C982" s="1" t="s">
        <v>11854</v>
      </c>
      <c r="D982" s="1" t="s">
        <v>78</v>
      </c>
      <c r="E982" s="1" t="s">
        <v>51</v>
      </c>
      <c r="F982" s="1" t="s">
        <v>81</v>
      </c>
      <c r="G982" s="1" t="s">
        <v>82</v>
      </c>
      <c r="H982" s="1" t="s">
        <v>83</v>
      </c>
      <c r="I982" s="1" t="s">
        <v>84</v>
      </c>
      <c r="J982" s="1" t="s">
        <v>9120</v>
      </c>
      <c r="K982" s="1" t="s">
        <v>11855</v>
      </c>
      <c r="L982" s="1"/>
      <c r="M982" s="21">
        <f t="shared" si="15"/>
        <v>0</v>
      </c>
    </row>
    <row r="983" spans="1:13" ht="20.100000000000001" customHeight="1" x14ac:dyDescent="0.15">
      <c r="A983" s="1" t="s">
        <v>11637</v>
      </c>
      <c r="B983" s="1" t="s">
        <v>11795</v>
      </c>
      <c r="C983" s="1" t="s">
        <v>11856</v>
      </c>
      <c r="D983" s="1" t="s">
        <v>78</v>
      </c>
      <c r="E983" s="1" t="s">
        <v>51</v>
      </c>
      <c r="F983" s="1" t="s">
        <v>51</v>
      </c>
      <c r="G983" s="1" t="s">
        <v>52</v>
      </c>
      <c r="H983" s="1" t="s">
        <v>121</v>
      </c>
      <c r="I983" s="1" t="s">
        <v>84</v>
      </c>
      <c r="J983" s="1" t="s">
        <v>122</v>
      </c>
      <c r="K983" s="1" t="s">
        <v>11857</v>
      </c>
      <c r="L983" s="1"/>
      <c r="M983" s="21">
        <f t="shared" si="15"/>
        <v>1</v>
      </c>
    </row>
    <row r="984" spans="1:13" ht="20.100000000000001" customHeight="1" x14ac:dyDescent="0.15">
      <c r="A984" s="1" t="s">
        <v>11637</v>
      </c>
      <c r="B984" s="1" t="s">
        <v>11795</v>
      </c>
      <c r="C984" s="1" t="s">
        <v>11858</v>
      </c>
      <c r="D984" s="1" t="s">
        <v>849</v>
      </c>
      <c r="E984" s="1" t="s">
        <v>51</v>
      </c>
      <c r="F984" s="1" t="s">
        <v>26832</v>
      </c>
      <c r="G984" s="1" t="s">
        <v>82</v>
      </c>
      <c r="H984" s="1" t="s">
        <v>83</v>
      </c>
      <c r="I984" s="1" t="s">
        <v>84</v>
      </c>
      <c r="J984" s="1" t="s">
        <v>9120</v>
      </c>
      <c r="K984" s="1" t="s">
        <v>11859</v>
      </c>
      <c r="L984" s="1"/>
      <c r="M984" s="21">
        <f t="shared" si="15"/>
        <v>0</v>
      </c>
    </row>
    <row r="985" spans="1:13" ht="20.100000000000001" customHeight="1" x14ac:dyDescent="0.15">
      <c r="A985" s="1" t="s">
        <v>11637</v>
      </c>
      <c r="B985" s="1" t="s">
        <v>11795</v>
      </c>
      <c r="C985" s="1" t="s">
        <v>11860</v>
      </c>
      <c r="D985" s="1" t="s">
        <v>849</v>
      </c>
      <c r="E985" s="1" t="s">
        <v>51</v>
      </c>
      <c r="F985" s="1" t="s">
        <v>26832</v>
      </c>
      <c r="G985" s="1" t="s">
        <v>82</v>
      </c>
      <c r="H985" s="1" t="s">
        <v>83</v>
      </c>
      <c r="I985" s="1" t="s">
        <v>84</v>
      </c>
      <c r="J985" s="1" t="s">
        <v>9120</v>
      </c>
      <c r="K985" s="1" t="s">
        <v>11861</v>
      </c>
      <c r="L985" s="1"/>
      <c r="M985" s="21">
        <f t="shared" si="15"/>
        <v>0</v>
      </c>
    </row>
    <row r="986" spans="1:13" ht="20.100000000000001" customHeight="1" x14ac:dyDescent="0.15">
      <c r="A986" s="1" t="s">
        <v>11637</v>
      </c>
      <c r="B986" s="1" t="s">
        <v>11795</v>
      </c>
      <c r="C986" s="1" t="s">
        <v>11862</v>
      </c>
      <c r="D986" s="1" t="s">
        <v>849</v>
      </c>
      <c r="E986" s="1" t="s">
        <v>51</v>
      </c>
      <c r="F986" s="1" t="s">
        <v>10720</v>
      </c>
      <c r="G986" s="1" t="s">
        <v>52</v>
      </c>
      <c r="H986" s="1" t="s">
        <v>121</v>
      </c>
      <c r="I986" s="1" t="s">
        <v>84</v>
      </c>
      <c r="J986" s="1" t="s">
        <v>122</v>
      </c>
      <c r="K986" s="1" t="s">
        <v>11863</v>
      </c>
      <c r="L986" s="1"/>
      <c r="M986" s="21">
        <f t="shared" si="15"/>
        <v>0</v>
      </c>
    </row>
    <row r="987" spans="1:13" ht="20.100000000000001" customHeight="1" x14ac:dyDescent="0.15">
      <c r="A987" s="1" t="s">
        <v>11637</v>
      </c>
      <c r="B987" s="1" t="s">
        <v>11864</v>
      </c>
      <c r="C987" s="1" t="s">
        <v>11865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121</v>
      </c>
      <c r="I987" s="1" t="s">
        <v>84</v>
      </c>
      <c r="J987" s="1" t="s">
        <v>122</v>
      </c>
      <c r="K987" s="1" t="s">
        <v>11866</v>
      </c>
      <c r="L987" s="1"/>
      <c r="M987" s="21">
        <f t="shared" si="15"/>
        <v>1</v>
      </c>
    </row>
    <row r="988" spans="1:13" ht="20.100000000000001" customHeight="1" x14ac:dyDescent="0.15">
      <c r="A988" s="1" t="s">
        <v>11637</v>
      </c>
      <c r="B988" s="1" t="s">
        <v>11864</v>
      </c>
      <c r="C988" s="1" t="s">
        <v>11867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121</v>
      </c>
      <c r="I988" s="1" t="s">
        <v>84</v>
      </c>
      <c r="J988" s="1" t="s">
        <v>122</v>
      </c>
      <c r="K988" s="1" t="s">
        <v>11868</v>
      </c>
      <c r="L988" s="1"/>
      <c r="M988" s="21">
        <f t="shared" si="15"/>
        <v>1</v>
      </c>
    </row>
    <row r="989" spans="1:13" ht="20.100000000000001" customHeight="1" x14ac:dyDescent="0.15">
      <c r="A989" s="1" t="s">
        <v>11637</v>
      </c>
      <c r="B989" s="1" t="s">
        <v>11864</v>
      </c>
      <c r="C989" s="1" t="s">
        <v>11869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121</v>
      </c>
      <c r="I989" s="1" t="s">
        <v>84</v>
      </c>
      <c r="J989" s="1" t="s">
        <v>122</v>
      </c>
      <c r="K989" s="1" t="s">
        <v>11870</v>
      </c>
      <c r="L989" s="1"/>
      <c r="M989" s="21">
        <f t="shared" si="15"/>
        <v>1</v>
      </c>
    </row>
    <row r="990" spans="1:13" ht="20.100000000000001" customHeight="1" x14ac:dyDescent="0.15">
      <c r="A990" s="1" t="s">
        <v>11637</v>
      </c>
      <c r="B990" s="1" t="s">
        <v>11864</v>
      </c>
      <c r="C990" s="1" t="s">
        <v>11871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121</v>
      </c>
      <c r="I990" s="1" t="s">
        <v>84</v>
      </c>
      <c r="J990" s="1" t="s">
        <v>122</v>
      </c>
      <c r="K990" s="1" t="s">
        <v>11872</v>
      </c>
      <c r="L990" s="1"/>
      <c r="M990" s="21">
        <f t="shared" si="15"/>
        <v>1</v>
      </c>
    </row>
    <row r="991" spans="1:13" ht="20.100000000000001" customHeight="1" x14ac:dyDescent="0.15">
      <c r="A991" s="1" t="s">
        <v>11637</v>
      </c>
      <c r="B991" s="1" t="s">
        <v>11864</v>
      </c>
      <c r="C991" s="1" t="s">
        <v>11873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121</v>
      </c>
      <c r="I991" s="1" t="s">
        <v>84</v>
      </c>
      <c r="J991" s="1" t="s">
        <v>122</v>
      </c>
      <c r="K991" s="1" t="s">
        <v>11874</v>
      </c>
      <c r="L991" s="1"/>
      <c r="M991" s="21">
        <f t="shared" si="15"/>
        <v>1</v>
      </c>
    </row>
    <row r="992" spans="1:13" ht="20.100000000000001" customHeight="1" x14ac:dyDescent="0.15">
      <c r="A992" s="1" t="s">
        <v>11637</v>
      </c>
      <c r="B992" s="1" t="s">
        <v>11864</v>
      </c>
      <c r="C992" s="1" t="s">
        <v>11875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121</v>
      </c>
      <c r="I992" s="1" t="s">
        <v>84</v>
      </c>
      <c r="J992" s="1" t="s">
        <v>122</v>
      </c>
      <c r="K992" s="1" t="s">
        <v>11876</v>
      </c>
      <c r="L992" s="1"/>
      <c r="M992" s="21">
        <f t="shared" si="15"/>
        <v>1</v>
      </c>
    </row>
    <row r="993" spans="1:13" ht="20.100000000000001" customHeight="1" x14ac:dyDescent="0.15">
      <c r="A993" s="1" t="s">
        <v>11637</v>
      </c>
      <c r="B993" s="1" t="s">
        <v>11864</v>
      </c>
      <c r="C993" s="1" t="s">
        <v>11877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121</v>
      </c>
      <c r="I993" s="1" t="s">
        <v>84</v>
      </c>
      <c r="J993" s="1" t="s">
        <v>122</v>
      </c>
      <c r="K993" s="1" t="s">
        <v>11878</v>
      </c>
      <c r="L993" s="1"/>
      <c r="M993" s="21">
        <f t="shared" si="15"/>
        <v>1</v>
      </c>
    </row>
    <row r="994" spans="1:13" ht="20.100000000000001" customHeight="1" x14ac:dyDescent="0.15">
      <c r="A994" s="1" t="s">
        <v>11637</v>
      </c>
      <c r="B994" s="1" t="s">
        <v>11864</v>
      </c>
      <c r="C994" s="1" t="s">
        <v>11879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121</v>
      </c>
      <c r="I994" s="1" t="s">
        <v>84</v>
      </c>
      <c r="J994" s="1" t="s">
        <v>122</v>
      </c>
      <c r="K994" s="1" t="s">
        <v>11880</v>
      </c>
      <c r="L994" s="1"/>
      <c r="M994" s="21">
        <f t="shared" si="15"/>
        <v>1</v>
      </c>
    </row>
    <row r="995" spans="1:13" ht="20.100000000000001" customHeight="1" x14ac:dyDescent="0.15">
      <c r="A995" s="1" t="s">
        <v>11637</v>
      </c>
      <c r="B995" s="1" t="s">
        <v>11864</v>
      </c>
      <c r="C995" s="1" t="s">
        <v>11881</v>
      </c>
      <c r="D995" s="1" t="s">
        <v>78</v>
      </c>
      <c r="E995" s="1" t="s">
        <v>51</v>
      </c>
      <c r="F995" s="1" t="s">
        <v>51</v>
      </c>
      <c r="G995" s="1" t="s">
        <v>52</v>
      </c>
      <c r="H995" s="1" t="s">
        <v>121</v>
      </c>
      <c r="I995" s="1" t="s">
        <v>84</v>
      </c>
      <c r="J995" s="1" t="s">
        <v>122</v>
      </c>
      <c r="K995" s="1" t="s">
        <v>11882</v>
      </c>
      <c r="L995" s="1"/>
      <c r="M995" s="21">
        <f t="shared" si="15"/>
        <v>1</v>
      </c>
    </row>
    <row r="996" spans="1:13" ht="20.100000000000001" customHeight="1" x14ac:dyDescent="0.15">
      <c r="A996" s="1" t="s">
        <v>11637</v>
      </c>
      <c r="B996" s="1" t="s">
        <v>11864</v>
      </c>
      <c r="C996" s="1" t="s">
        <v>11883</v>
      </c>
      <c r="D996" s="1" t="s">
        <v>78</v>
      </c>
      <c r="E996" s="1" t="s">
        <v>51</v>
      </c>
      <c r="F996" s="1" t="s">
        <v>51</v>
      </c>
      <c r="G996" s="1" t="s">
        <v>52</v>
      </c>
      <c r="H996" s="1" t="s">
        <v>121</v>
      </c>
      <c r="I996" s="1" t="s">
        <v>84</v>
      </c>
      <c r="J996" s="1" t="s">
        <v>122</v>
      </c>
      <c r="K996" s="1" t="s">
        <v>11884</v>
      </c>
      <c r="L996" s="1"/>
      <c r="M996" s="21">
        <f t="shared" si="15"/>
        <v>1</v>
      </c>
    </row>
    <row r="997" spans="1:13" ht="20.100000000000001" customHeight="1" x14ac:dyDescent="0.15">
      <c r="A997" s="1" t="s">
        <v>11637</v>
      </c>
      <c r="B997" s="1" t="s">
        <v>11864</v>
      </c>
      <c r="C997" s="1" t="s">
        <v>11885</v>
      </c>
      <c r="D997" s="1" t="s">
        <v>78</v>
      </c>
      <c r="E997" s="1" t="s">
        <v>51</v>
      </c>
      <c r="F997" s="1" t="s">
        <v>51</v>
      </c>
      <c r="G997" s="1" t="s">
        <v>52</v>
      </c>
      <c r="H997" s="1" t="s">
        <v>121</v>
      </c>
      <c r="I997" s="1" t="s">
        <v>84</v>
      </c>
      <c r="J997" s="1" t="s">
        <v>122</v>
      </c>
      <c r="K997" s="1" t="s">
        <v>11886</v>
      </c>
      <c r="L997" s="1"/>
      <c r="M997" s="21">
        <f t="shared" si="15"/>
        <v>1</v>
      </c>
    </row>
    <row r="998" spans="1:13" ht="20.100000000000001" customHeight="1" x14ac:dyDescent="0.15">
      <c r="A998" s="1" t="s">
        <v>11637</v>
      </c>
      <c r="B998" s="1" t="s">
        <v>11864</v>
      </c>
      <c r="C998" s="1" t="s">
        <v>11887</v>
      </c>
      <c r="D998" s="1" t="s">
        <v>78</v>
      </c>
      <c r="E998" s="1" t="s">
        <v>51</v>
      </c>
      <c r="F998" s="1" t="s">
        <v>51</v>
      </c>
      <c r="G998" s="1" t="s">
        <v>52</v>
      </c>
      <c r="H998" s="1" t="s">
        <v>121</v>
      </c>
      <c r="I998" s="1" t="s">
        <v>84</v>
      </c>
      <c r="J998" s="1" t="s">
        <v>122</v>
      </c>
      <c r="K998" s="1" t="s">
        <v>11888</v>
      </c>
      <c r="L998" s="1"/>
      <c r="M998" s="21">
        <f t="shared" si="15"/>
        <v>1</v>
      </c>
    </row>
    <row r="999" spans="1:13" ht="20.100000000000001" customHeight="1" x14ac:dyDescent="0.15">
      <c r="A999" s="1" t="s">
        <v>11637</v>
      </c>
      <c r="B999" s="1" t="s">
        <v>11864</v>
      </c>
      <c r="C999" s="1" t="s">
        <v>11889</v>
      </c>
      <c r="D999" s="1" t="s">
        <v>78</v>
      </c>
      <c r="E999" s="1" t="s">
        <v>51</v>
      </c>
      <c r="F999" s="1" t="s">
        <v>51</v>
      </c>
      <c r="G999" s="1" t="s">
        <v>52</v>
      </c>
      <c r="H999" s="1" t="s">
        <v>121</v>
      </c>
      <c r="I999" s="1" t="s">
        <v>84</v>
      </c>
      <c r="J999" s="1" t="s">
        <v>122</v>
      </c>
      <c r="K999" s="1" t="s">
        <v>11890</v>
      </c>
      <c r="L999" s="1"/>
      <c r="M999" s="21">
        <f t="shared" si="15"/>
        <v>1</v>
      </c>
    </row>
    <row r="1000" spans="1:13" ht="20.100000000000001" customHeight="1" x14ac:dyDescent="0.15">
      <c r="A1000" s="1" t="s">
        <v>11637</v>
      </c>
      <c r="B1000" s="1" t="s">
        <v>11864</v>
      </c>
      <c r="C1000" s="1" t="s">
        <v>11891</v>
      </c>
      <c r="D1000" s="1" t="s">
        <v>849</v>
      </c>
      <c r="E1000" s="1" t="s">
        <v>51</v>
      </c>
      <c r="F1000" s="1" t="s">
        <v>26832</v>
      </c>
      <c r="G1000" s="1" t="s">
        <v>82</v>
      </c>
      <c r="H1000" s="1" t="s">
        <v>83</v>
      </c>
      <c r="I1000" s="1" t="s">
        <v>84</v>
      </c>
      <c r="J1000" s="1" t="s">
        <v>9120</v>
      </c>
      <c r="K1000" s="1" t="s">
        <v>11892</v>
      </c>
      <c r="L1000" s="1"/>
      <c r="M1000" s="21">
        <f t="shared" si="15"/>
        <v>0</v>
      </c>
    </row>
    <row r="1001" spans="1:13" ht="20.100000000000001" customHeight="1" x14ac:dyDescent="0.15">
      <c r="A1001" s="1" t="s">
        <v>11637</v>
      </c>
      <c r="B1001" s="1" t="s">
        <v>11893</v>
      </c>
      <c r="C1001" s="1" t="s">
        <v>11894</v>
      </c>
      <c r="D1001" s="1" t="s">
        <v>50</v>
      </c>
      <c r="E1001" s="1" t="s">
        <v>51</v>
      </c>
      <c r="F1001" s="1" t="s">
        <v>51</v>
      </c>
      <c r="G1001" s="1" t="s">
        <v>52</v>
      </c>
      <c r="H1001" s="1" t="s">
        <v>121</v>
      </c>
      <c r="I1001" s="1" t="s">
        <v>84</v>
      </c>
      <c r="J1001" s="1" t="s">
        <v>122</v>
      </c>
      <c r="K1001" s="1" t="s">
        <v>11895</v>
      </c>
      <c r="L1001" s="1"/>
      <c r="M1001" s="21">
        <f t="shared" si="15"/>
        <v>1</v>
      </c>
    </row>
    <row r="1002" spans="1:13" ht="20.100000000000001" customHeight="1" x14ac:dyDescent="0.15">
      <c r="A1002" s="1" t="s">
        <v>11637</v>
      </c>
      <c r="B1002" s="1" t="s">
        <v>11893</v>
      </c>
      <c r="C1002" s="1" t="s">
        <v>11896</v>
      </c>
      <c r="D1002" s="1" t="s">
        <v>50</v>
      </c>
      <c r="E1002" s="1" t="s">
        <v>51</v>
      </c>
      <c r="F1002" s="1" t="s">
        <v>51</v>
      </c>
      <c r="G1002" s="1" t="s">
        <v>52</v>
      </c>
      <c r="H1002" s="1" t="s">
        <v>121</v>
      </c>
      <c r="I1002" s="1" t="s">
        <v>84</v>
      </c>
      <c r="J1002" s="1" t="s">
        <v>122</v>
      </c>
      <c r="K1002" s="1" t="s">
        <v>11897</v>
      </c>
      <c r="L1002" s="1"/>
      <c r="M1002" s="21">
        <f t="shared" si="15"/>
        <v>1</v>
      </c>
    </row>
    <row r="1003" spans="1:13" ht="20.100000000000001" customHeight="1" x14ac:dyDescent="0.15">
      <c r="A1003" s="1" t="s">
        <v>11637</v>
      </c>
      <c r="B1003" s="1" t="s">
        <v>11893</v>
      </c>
      <c r="C1003" s="1" t="s">
        <v>11898</v>
      </c>
      <c r="D1003" s="1" t="s">
        <v>50</v>
      </c>
      <c r="E1003" s="1" t="s">
        <v>51</v>
      </c>
      <c r="F1003" s="1" t="s">
        <v>51</v>
      </c>
      <c r="G1003" s="1" t="s">
        <v>52</v>
      </c>
      <c r="H1003" s="1" t="s">
        <v>121</v>
      </c>
      <c r="I1003" s="1" t="s">
        <v>84</v>
      </c>
      <c r="J1003" s="1" t="s">
        <v>122</v>
      </c>
      <c r="K1003" s="1" t="s">
        <v>11899</v>
      </c>
      <c r="L1003" s="1"/>
      <c r="M1003" s="21">
        <f t="shared" si="15"/>
        <v>1</v>
      </c>
    </row>
    <row r="1004" spans="1:13" ht="20.100000000000001" customHeight="1" x14ac:dyDescent="0.15">
      <c r="A1004" s="1" t="s">
        <v>11637</v>
      </c>
      <c r="B1004" s="1" t="s">
        <v>11893</v>
      </c>
      <c r="C1004" s="1" t="s">
        <v>11900</v>
      </c>
      <c r="D1004" s="1" t="s">
        <v>50</v>
      </c>
      <c r="E1004" s="1" t="s">
        <v>51</v>
      </c>
      <c r="F1004" s="1" t="s">
        <v>51</v>
      </c>
      <c r="G1004" s="1" t="s">
        <v>52</v>
      </c>
      <c r="H1004" s="1" t="s">
        <v>121</v>
      </c>
      <c r="I1004" s="1" t="s">
        <v>84</v>
      </c>
      <c r="J1004" s="1" t="s">
        <v>122</v>
      </c>
      <c r="K1004" s="1" t="s">
        <v>11901</v>
      </c>
      <c r="L1004" s="1"/>
      <c r="M1004" s="21">
        <f t="shared" si="15"/>
        <v>1</v>
      </c>
    </row>
    <row r="1005" spans="1:13" ht="20.100000000000001" customHeight="1" x14ac:dyDescent="0.15">
      <c r="A1005" s="1" t="s">
        <v>11637</v>
      </c>
      <c r="B1005" s="1" t="s">
        <v>11893</v>
      </c>
      <c r="C1005" s="1" t="s">
        <v>11902</v>
      </c>
      <c r="D1005" s="1" t="s">
        <v>50</v>
      </c>
      <c r="E1005" s="1" t="s">
        <v>51</v>
      </c>
      <c r="F1005" s="1" t="s">
        <v>51</v>
      </c>
      <c r="G1005" s="1" t="s">
        <v>52</v>
      </c>
      <c r="H1005" s="1" t="s">
        <v>121</v>
      </c>
      <c r="I1005" s="1" t="s">
        <v>84</v>
      </c>
      <c r="J1005" s="1" t="s">
        <v>122</v>
      </c>
      <c r="K1005" s="1" t="s">
        <v>11903</v>
      </c>
      <c r="L1005" s="1"/>
      <c r="M1005" s="21">
        <f t="shared" si="15"/>
        <v>1</v>
      </c>
    </row>
    <row r="1006" spans="1:13" ht="20.100000000000001" customHeight="1" x14ac:dyDescent="0.15">
      <c r="A1006" s="1" t="s">
        <v>11637</v>
      </c>
      <c r="B1006" s="1" t="s">
        <v>11893</v>
      </c>
      <c r="C1006" s="1" t="s">
        <v>11904</v>
      </c>
      <c r="D1006" s="1" t="s">
        <v>50</v>
      </c>
      <c r="E1006" s="1" t="s">
        <v>51</v>
      </c>
      <c r="F1006" s="1" t="s">
        <v>81</v>
      </c>
      <c r="G1006" s="1" t="s">
        <v>82</v>
      </c>
      <c r="H1006" s="1" t="s">
        <v>180</v>
      </c>
      <c r="I1006" s="1" t="s">
        <v>84</v>
      </c>
      <c r="J1006" s="1" t="s">
        <v>632</v>
      </c>
      <c r="K1006" s="1" t="s">
        <v>11905</v>
      </c>
      <c r="L1006" s="1"/>
      <c r="M1006" s="21">
        <f t="shared" si="15"/>
        <v>0</v>
      </c>
    </row>
    <row r="1007" spans="1:13" ht="20.100000000000001" customHeight="1" x14ac:dyDescent="0.15">
      <c r="A1007" s="1" t="s">
        <v>11637</v>
      </c>
      <c r="B1007" s="1" t="s">
        <v>11893</v>
      </c>
      <c r="C1007" s="1" t="s">
        <v>11906</v>
      </c>
      <c r="D1007" s="1" t="s">
        <v>50</v>
      </c>
      <c r="E1007" s="1" t="s">
        <v>51</v>
      </c>
      <c r="F1007" s="1" t="s">
        <v>51</v>
      </c>
      <c r="G1007" s="1" t="s">
        <v>52</v>
      </c>
      <c r="H1007" s="1" t="s">
        <v>121</v>
      </c>
      <c r="I1007" s="1" t="s">
        <v>84</v>
      </c>
      <c r="J1007" s="1" t="s">
        <v>122</v>
      </c>
      <c r="K1007" s="1" t="s">
        <v>11907</v>
      </c>
      <c r="L1007" s="1"/>
      <c r="M1007" s="21">
        <f t="shared" si="15"/>
        <v>1</v>
      </c>
    </row>
    <row r="1008" spans="1:13" ht="20.100000000000001" customHeight="1" x14ac:dyDescent="0.15">
      <c r="A1008" s="1" t="s">
        <v>11637</v>
      </c>
      <c r="B1008" s="1" t="s">
        <v>11893</v>
      </c>
      <c r="C1008" s="1" t="s">
        <v>11908</v>
      </c>
      <c r="D1008" s="1" t="s">
        <v>50</v>
      </c>
      <c r="E1008" s="1" t="s">
        <v>51</v>
      </c>
      <c r="F1008" s="1" t="s">
        <v>51</v>
      </c>
      <c r="G1008" s="1" t="s">
        <v>52</v>
      </c>
      <c r="H1008" s="1" t="s">
        <v>121</v>
      </c>
      <c r="I1008" s="1" t="s">
        <v>84</v>
      </c>
      <c r="J1008" s="1" t="s">
        <v>122</v>
      </c>
      <c r="K1008" s="1" t="s">
        <v>11909</v>
      </c>
      <c r="L1008" s="1"/>
      <c r="M1008" s="21">
        <f t="shared" si="15"/>
        <v>1</v>
      </c>
    </row>
    <row r="1009" spans="1:13" ht="20.100000000000001" customHeight="1" x14ac:dyDescent="0.15">
      <c r="A1009" s="1" t="s">
        <v>11637</v>
      </c>
      <c r="B1009" s="1" t="s">
        <v>11893</v>
      </c>
      <c r="C1009" s="1" t="s">
        <v>11910</v>
      </c>
      <c r="D1009" s="1" t="s">
        <v>50</v>
      </c>
      <c r="E1009" s="1" t="s">
        <v>51</v>
      </c>
      <c r="F1009" s="1" t="s">
        <v>51</v>
      </c>
      <c r="G1009" s="1" t="s">
        <v>52</v>
      </c>
      <c r="H1009" s="1" t="s">
        <v>121</v>
      </c>
      <c r="I1009" s="1" t="s">
        <v>84</v>
      </c>
      <c r="J1009" s="1" t="s">
        <v>122</v>
      </c>
      <c r="K1009" s="1" t="s">
        <v>11911</v>
      </c>
      <c r="L1009" s="1"/>
      <c r="M1009" s="21">
        <f t="shared" si="15"/>
        <v>1</v>
      </c>
    </row>
    <row r="1010" spans="1:13" ht="20.100000000000001" customHeight="1" x14ac:dyDescent="0.15">
      <c r="A1010" s="1" t="s">
        <v>11637</v>
      </c>
      <c r="B1010" s="1" t="s">
        <v>11893</v>
      </c>
      <c r="C1010" s="1" t="s">
        <v>11912</v>
      </c>
      <c r="D1010" s="1" t="s">
        <v>50</v>
      </c>
      <c r="E1010" s="1" t="s">
        <v>51</v>
      </c>
      <c r="F1010" s="1" t="s">
        <v>51</v>
      </c>
      <c r="G1010" s="1" t="s">
        <v>52</v>
      </c>
      <c r="H1010" s="1" t="s">
        <v>121</v>
      </c>
      <c r="I1010" s="1" t="s">
        <v>84</v>
      </c>
      <c r="J1010" s="1" t="s">
        <v>122</v>
      </c>
      <c r="K1010" s="1" t="s">
        <v>11913</v>
      </c>
      <c r="L1010" s="1"/>
      <c r="M1010" s="21">
        <f t="shared" si="15"/>
        <v>1</v>
      </c>
    </row>
    <row r="1011" spans="1:13" ht="20.100000000000001" customHeight="1" x14ac:dyDescent="0.15">
      <c r="A1011" s="1" t="s">
        <v>11637</v>
      </c>
      <c r="B1011" s="1" t="s">
        <v>11893</v>
      </c>
      <c r="C1011" s="1" t="s">
        <v>11914</v>
      </c>
      <c r="D1011" s="1" t="s">
        <v>50</v>
      </c>
      <c r="E1011" s="1" t="s">
        <v>51</v>
      </c>
      <c r="F1011" s="1" t="s">
        <v>51</v>
      </c>
      <c r="G1011" s="1" t="s">
        <v>52</v>
      </c>
      <c r="H1011" s="1" t="s">
        <v>121</v>
      </c>
      <c r="I1011" s="1" t="s">
        <v>84</v>
      </c>
      <c r="J1011" s="1" t="s">
        <v>122</v>
      </c>
      <c r="K1011" s="1" t="s">
        <v>11915</v>
      </c>
      <c r="L1011" s="1"/>
      <c r="M1011" s="21">
        <f t="shared" si="15"/>
        <v>1</v>
      </c>
    </row>
    <row r="1012" spans="1:13" ht="20.100000000000001" customHeight="1" x14ac:dyDescent="0.15">
      <c r="A1012" s="1" t="s">
        <v>11637</v>
      </c>
      <c r="B1012" s="1" t="s">
        <v>11893</v>
      </c>
      <c r="C1012" s="1" t="s">
        <v>11916</v>
      </c>
      <c r="D1012" s="1" t="s">
        <v>50</v>
      </c>
      <c r="E1012" s="1" t="s">
        <v>51</v>
      </c>
      <c r="F1012" s="1" t="s">
        <v>51</v>
      </c>
      <c r="G1012" s="1" t="s">
        <v>52</v>
      </c>
      <c r="H1012" s="1" t="s">
        <v>121</v>
      </c>
      <c r="I1012" s="1" t="s">
        <v>84</v>
      </c>
      <c r="J1012" s="1" t="s">
        <v>122</v>
      </c>
      <c r="K1012" s="1" t="s">
        <v>11917</v>
      </c>
      <c r="L1012" s="1"/>
      <c r="M1012" s="21">
        <f t="shared" si="15"/>
        <v>1</v>
      </c>
    </row>
    <row r="1013" spans="1:13" ht="20.100000000000001" customHeight="1" x14ac:dyDescent="0.15">
      <c r="A1013" s="1" t="s">
        <v>11637</v>
      </c>
      <c r="B1013" s="1" t="s">
        <v>11893</v>
      </c>
      <c r="C1013" s="1" t="s">
        <v>11918</v>
      </c>
      <c r="D1013" s="1" t="s">
        <v>50</v>
      </c>
      <c r="E1013" s="1" t="s">
        <v>51</v>
      </c>
      <c r="F1013" s="1" t="s">
        <v>51</v>
      </c>
      <c r="G1013" s="1" t="s">
        <v>52</v>
      </c>
      <c r="H1013" s="1" t="s">
        <v>121</v>
      </c>
      <c r="I1013" s="1" t="s">
        <v>84</v>
      </c>
      <c r="J1013" s="1" t="s">
        <v>122</v>
      </c>
      <c r="K1013" s="1" t="s">
        <v>11919</v>
      </c>
      <c r="L1013" s="1"/>
      <c r="M1013" s="21">
        <f t="shared" si="15"/>
        <v>1</v>
      </c>
    </row>
    <row r="1014" spans="1:13" ht="20.100000000000001" customHeight="1" x14ac:dyDescent="0.15">
      <c r="A1014" s="1" t="s">
        <v>11637</v>
      </c>
      <c r="B1014" s="1" t="s">
        <v>11893</v>
      </c>
      <c r="C1014" s="1" t="s">
        <v>11920</v>
      </c>
      <c r="D1014" s="1" t="s">
        <v>50</v>
      </c>
      <c r="E1014" s="1" t="s">
        <v>51</v>
      </c>
      <c r="F1014" s="1" t="s">
        <v>51</v>
      </c>
      <c r="G1014" s="1" t="s">
        <v>52</v>
      </c>
      <c r="H1014" s="1" t="s">
        <v>121</v>
      </c>
      <c r="I1014" s="1" t="s">
        <v>84</v>
      </c>
      <c r="J1014" s="1" t="s">
        <v>122</v>
      </c>
      <c r="K1014" s="1" t="s">
        <v>11921</v>
      </c>
      <c r="L1014" s="1"/>
      <c r="M1014" s="21">
        <f t="shared" si="15"/>
        <v>1</v>
      </c>
    </row>
    <row r="1015" spans="1:13" ht="20.100000000000001" customHeight="1" x14ac:dyDescent="0.15">
      <c r="A1015" s="1" t="s">
        <v>11637</v>
      </c>
      <c r="B1015" s="1" t="s">
        <v>11893</v>
      </c>
      <c r="C1015" s="1" t="s">
        <v>11922</v>
      </c>
      <c r="D1015" s="1" t="s">
        <v>50</v>
      </c>
      <c r="E1015" s="1" t="s">
        <v>51</v>
      </c>
      <c r="F1015" s="1" t="s">
        <v>51</v>
      </c>
      <c r="G1015" s="1" t="s">
        <v>52</v>
      </c>
      <c r="H1015" s="1" t="s">
        <v>121</v>
      </c>
      <c r="I1015" s="1" t="s">
        <v>84</v>
      </c>
      <c r="J1015" s="1" t="s">
        <v>122</v>
      </c>
      <c r="K1015" s="1" t="s">
        <v>11923</v>
      </c>
      <c r="L1015" s="1"/>
      <c r="M1015" s="21">
        <f t="shared" si="15"/>
        <v>1</v>
      </c>
    </row>
    <row r="1016" spans="1:13" ht="20.100000000000001" customHeight="1" x14ac:dyDescent="0.15">
      <c r="A1016" s="1" t="s">
        <v>11637</v>
      </c>
      <c r="B1016" s="1" t="s">
        <v>11893</v>
      </c>
      <c r="C1016" s="1" t="s">
        <v>11924</v>
      </c>
      <c r="D1016" s="1" t="s">
        <v>50</v>
      </c>
      <c r="E1016" s="1" t="s">
        <v>51</v>
      </c>
      <c r="F1016" s="1" t="s">
        <v>51</v>
      </c>
      <c r="G1016" s="1" t="s">
        <v>52</v>
      </c>
      <c r="H1016" s="1" t="s">
        <v>121</v>
      </c>
      <c r="I1016" s="1" t="s">
        <v>84</v>
      </c>
      <c r="J1016" s="1" t="s">
        <v>122</v>
      </c>
      <c r="K1016" s="1" t="s">
        <v>11925</v>
      </c>
      <c r="L1016" s="1"/>
      <c r="M1016" s="21">
        <f t="shared" si="15"/>
        <v>1</v>
      </c>
    </row>
    <row r="1017" spans="1:13" ht="20.100000000000001" customHeight="1" x14ac:dyDescent="0.15">
      <c r="A1017" s="1" t="s">
        <v>11637</v>
      </c>
      <c r="B1017" s="1" t="s">
        <v>11893</v>
      </c>
      <c r="C1017" s="1" t="s">
        <v>11926</v>
      </c>
      <c r="D1017" s="1" t="s">
        <v>50</v>
      </c>
      <c r="E1017" s="1" t="s">
        <v>51</v>
      </c>
      <c r="F1017" s="1" t="s">
        <v>51</v>
      </c>
      <c r="G1017" s="1" t="s">
        <v>52</v>
      </c>
      <c r="H1017" s="1" t="s">
        <v>121</v>
      </c>
      <c r="I1017" s="1" t="s">
        <v>84</v>
      </c>
      <c r="J1017" s="1" t="s">
        <v>122</v>
      </c>
      <c r="K1017" s="1" t="s">
        <v>11927</v>
      </c>
      <c r="L1017" s="1"/>
      <c r="M1017" s="21">
        <f t="shared" si="15"/>
        <v>1</v>
      </c>
    </row>
    <row r="1018" spans="1:13" ht="20.100000000000001" customHeight="1" x14ac:dyDescent="0.15">
      <c r="A1018" s="1" t="s">
        <v>11637</v>
      </c>
      <c r="B1018" s="1" t="s">
        <v>11893</v>
      </c>
      <c r="C1018" s="1" t="s">
        <v>11928</v>
      </c>
      <c r="D1018" s="1" t="s">
        <v>78</v>
      </c>
      <c r="E1018" s="1" t="s">
        <v>51</v>
      </c>
      <c r="F1018" s="1" t="s">
        <v>51</v>
      </c>
      <c r="G1018" s="1" t="s">
        <v>52</v>
      </c>
      <c r="H1018" s="1" t="s">
        <v>121</v>
      </c>
      <c r="I1018" s="1" t="s">
        <v>84</v>
      </c>
      <c r="J1018" s="1" t="s">
        <v>122</v>
      </c>
      <c r="K1018" s="1" t="s">
        <v>11929</v>
      </c>
      <c r="L1018" s="1"/>
      <c r="M1018" s="21">
        <f t="shared" si="15"/>
        <v>1</v>
      </c>
    </row>
    <row r="1019" spans="1:13" ht="20.100000000000001" customHeight="1" x14ac:dyDescent="0.15">
      <c r="A1019" s="1" t="s">
        <v>11637</v>
      </c>
      <c r="B1019" s="1" t="s">
        <v>11893</v>
      </c>
      <c r="C1019" s="1" t="s">
        <v>11930</v>
      </c>
      <c r="D1019" s="1" t="s">
        <v>78</v>
      </c>
      <c r="E1019" s="1" t="s">
        <v>51</v>
      </c>
      <c r="F1019" s="1" t="s">
        <v>179</v>
      </c>
      <c r="G1019" s="1" t="s">
        <v>82</v>
      </c>
      <c r="H1019" s="1" t="s">
        <v>180</v>
      </c>
      <c r="I1019" s="1" t="s">
        <v>84</v>
      </c>
      <c r="J1019" s="1" t="s">
        <v>632</v>
      </c>
      <c r="K1019" s="1" t="s">
        <v>11931</v>
      </c>
      <c r="L1019" s="1"/>
      <c r="M1019" s="21">
        <f t="shared" si="15"/>
        <v>0</v>
      </c>
    </row>
    <row r="1020" spans="1:13" ht="20.100000000000001" customHeight="1" x14ac:dyDescent="0.15">
      <c r="A1020" s="1" t="s">
        <v>11637</v>
      </c>
      <c r="B1020" s="1" t="s">
        <v>11893</v>
      </c>
      <c r="C1020" s="1" t="s">
        <v>11932</v>
      </c>
      <c r="D1020" s="1" t="s">
        <v>78</v>
      </c>
      <c r="E1020" s="1" t="s">
        <v>51</v>
      </c>
      <c r="F1020" s="1" t="s">
        <v>179</v>
      </c>
      <c r="G1020" s="1" t="s">
        <v>82</v>
      </c>
      <c r="H1020" s="1" t="s">
        <v>180</v>
      </c>
      <c r="I1020" s="1" t="s">
        <v>84</v>
      </c>
      <c r="J1020" s="1" t="s">
        <v>632</v>
      </c>
      <c r="K1020" s="1" t="s">
        <v>11933</v>
      </c>
      <c r="L1020" s="1"/>
      <c r="M1020" s="21">
        <f t="shared" si="15"/>
        <v>0</v>
      </c>
    </row>
    <row r="1021" spans="1:13" ht="20.100000000000001" customHeight="1" x14ac:dyDescent="0.15">
      <c r="A1021" s="1" t="s">
        <v>11637</v>
      </c>
      <c r="B1021" s="1" t="s">
        <v>11893</v>
      </c>
      <c r="C1021" s="1" t="s">
        <v>11934</v>
      </c>
      <c r="D1021" s="1" t="s">
        <v>78</v>
      </c>
      <c r="E1021" s="1" t="s">
        <v>51</v>
      </c>
      <c r="F1021" s="1" t="s">
        <v>81</v>
      </c>
      <c r="G1021" s="1" t="s">
        <v>82</v>
      </c>
      <c r="H1021" s="1" t="s">
        <v>180</v>
      </c>
      <c r="I1021" s="1" t="s">
        <v>84</v>
      </c>
      <c r="J1021" s="1" t="s">
        <v>632</v>
      </c>
      <c r="K1021" s="1" t="s">
        <v>11935</v>
      </c>
      <c r="L1021" s="1"/>
      <c r="M1021" s="21">
        <f t="shared" si="15"/>
        <v>0</v>
      </c>
    </row>
    <row r="1022" spans="1:13" ht="20.100000000000001" customHeight="1" x14ac:dyDescent="0.15">
      <c r="A1022" s="1" t="s">
        <v>11637</v>
      </c>
      <c r="B1022" s="1" t="s">
        <v>11893</v>
      </c>
      <c r="C1022" s="1" t="s">
        <v>11936</v>
      </c>
      <c r="D1022" s="1" t="s">
        <v>78</v>
      </c>
      <c r="E1022" s="1" t="s">
        <v>51</v>
      </c>
      <c r="F1022" s="1" t="s">
        <v>51</v>
      </c>
      <c r="G1022" s="1" t="s">
        <v>52</v>
      </c>
      <c r="H1022" s="1" t="s">
        <v>121</v>
      </c>
      <c r="I1022" s="1" t="s">
        <v>84</v>
      </c>
      <c r="J1022" s="1" t="s">
        <v>122</v>
      </c>
      <c r="K1022" s="1" t="s">
        <v>11937</v>
      </c>
      <c r="L1022" s="1"/>
      <c r="M1022" s="21">
        <f t="shared" si="15"/>
        <v>1</v>
      </c>
    </row>
    <row r="1023" spans="1:13" ht="20.100000000000001" customHeight="1" x14ac:dyDescent="0.15">
      <c r="A1023" s="1" t="s">
        <v>11637</v>
      </c>
      <c r="B1023" s="1" t="s">
        <v>11893</v>
      </c>
      <c r="C1023" s="1" t="s">
        <v>11938</v>
      </c>
      <c r="D1023" s="1" t="s">
        <v>78</v>
      </c>
      <c r="E1023" s="1" t="s">
        <v>51</v>
      </c>
      <c r="F1023" s="1" t="s">
        <v>51</v>
      </c>
      <c r="G1023" s="1" t="s">
        <v>52</v>
      </c>
      <c r="H1023" s="1" t="s">
        <v>121</v>
      </c>
      <c r="I1023" s="1" t="s">
        <v>84</v>
      </c>
      <c r="J1023" s="1" t="s">
        <v>122</v>
      </c>
      <c r="K1023" s="1" t="s">
        <v>11939</v>
      </c>
      <c r="L1023" s="1"/>
      <c r="M1023" s="21">
        <f t="shared" si="15"/>
        <v>1</v>
      </c>
    </row>
    <row r="1024" spans="1:13" ht="20.100000000000001" customHeight="1" x14ac:dyDescent="0.15">
      <c r="A1024" s="1" t="s">
        <v>11637</v>
      </c>
      <c r="B1024" s="1" t="s">
        <v>11893</v>
      </c>
      <c r="C1024" s="1" t="s">
        <v>11940</v>
      </c>
      <c r="D1024" s="1" t="s">
        <v>78</v>
      </c>
      <c r="E1024" s="1" t="s">
        <v>51</v>
      </c>
      <c r="F1024" s="1" t="s">
        <v>51</v>
      </c>
      <c r="G1024" s="1" t="s">
        <v>52</v>
      </c>
      <c r="H1024" s="1" t="s">
        <v>121</v>
      </c>
      <c r="I1024" s="1" t="s">
        <v>84</v>
      </c>
      <c r="J1024" s="1" t="s">
        <v>122</v>
      </c>
      <c r="K1024" s="1" t="s">
        <v>11941</v>
      </c>
      <c r="L1024" s="1"/>
      <c r="M1024" s="21">
        <f t="shared" si="15"/>
        <v>1</v>
      </c>
    </row>
    <row r="1025" spans="1:13" ht="20.100000000000001" customHeight="1" x14ac:dyDescent="0.15">
      <c r="A1025" s="1" t="s">
        <v>11637</v>
      </c>
      <c r="B1025" s="1" t="s">
        <v>11893</v>
      </c>
      <c r="C1025" s="1" t="s">
        <v>11942</v>
      </c>
      <c r="D1025" s="1" t="s">
        <v>78</v>
      </c>
      <c r="E1025" s="1" t="s">
        <v>51</v>
      </c>
      <c r="F1025" s="1" t="s">
        <v>51</v>
      </c>
      <c r="G1025" s="1" t="s">
        <v>52</v>
      </c>
      <c r="H1025" s="1" t="s">
        <v>121</v>
      </c>
      <c r="I1025" s="1" t="s">
        <v>84</v>
      </c>
      <c r="J1025" s="1" t="s">
        <v>122</v>
      </c>
      <c r="K1025" s="1" t="s">
        <v>11943</v>
      </c>
      <c r="L1025" s="1"/>
      <c r="M1025" s="21">
        <f t="shared" si="15"/>
        <v>1</v>
      </c>
    </row>
    <row r="1026" spans="1:13" ht="20.100000000000001" customHeight="1" x14ac:dyDescent="0.15">
      <c r="A1026" s="1" t="s">
        <v>11637</v>
      </c>
      <c r="B1026" s="1" t="s">
        <v>11893</v>
      </c>
      <c r="C1026" s="1" t="s">
        <v>11944</v>
      </c>
      <c r="D1026" s="1" t="s">
        <v>78</v>
      </c>
      <c r="E1026" s="1" t="s">
        <v>51</v>
      </c>
      <c r="F1026" s="1" t="s">
        <v>51</v>
      </c>
      <c r="G1026" s="1" t="s">
        <v>52</v>
      </c>
      <c r="H1026" s="1" t="s">
        <v>121</v>
      </c>
      <c r="I1026" s="1" t="s">
        <v>84</v>
      </c>
      <c r="J1026" s="1" t="s">
        <v>122</v>
      </c>
      <c r="K1026" s="1" t="s">
        <v>11945</v>
      </c>
      <c r="L1026" s="1"/>
      <c r="M1026" s="21">
        <f t="shared" si="15"/>
        <v>1</v>
      </c>
    </row>
    <row r="1027" spans="1:13" ht="20.100000000000001" customHeight="1" x14ac:dyDescent="0.15">
      <c r="A1027" s="1" t="s">
        <v>11637</v>
      </c>
      <c r="B1027" s="1" t="s">
        <v>11893</v>
      </c>
      <c r="C1027" s="1" t="s">
        <v>11946</v>
      </c>
      <c r="D1027" s="1" t="s">
        <v>78</v>
      </c>
      <c r="E1027" s="1" t="s">
        <v>51</v>
      </c>
      <c r="F1027" s="1" t="s">
        <v>51</v>
      </c>
      <c r="G1027" s="1" t="s">
        <v>52</v>
      </c>
      <c r="H1027" s="1" t="s">
        <v>121</v>
      </c>
      <c r="I1027" s="1" t="s">
        <v>84</v>
      </c>
      <c r="J1027" s="1" t="s">
        <v>122</v>
      </c>
      <c r="K1027" s="1" t="s">
        <v>11947</v>
      </c>
      <c r="L1027" s="1"/>
      <c r="M1027" s="21">
        <f t="shared" si="15"/>
        <v>1</v>
      </c>
    </row>
    <row r="1028" spans="1:13" ht="20.100000000000001" customHeight="1" x14ac:dyDescent="0.15">
      <c r="A1028" s="1" t="s">
        <v>11637</v>
      </c>
      <c r="B1028" s="1" t="s">
        <v>11893</v>
      </c>
      <c r="C1028" s="1" t="s">
        <v>11948</v>
      </c>
      <c r="D1028" s="1" t="s">
        <v>78</v>
      </c>
      <c r="E1028" s="1" t="s">
        <v>51</v>
      </c>
      <c r="F1028" s="1" t="s">
        <v>51</v>
      </c>
      <c r="G1028" s="1" t="s">
        <v>52</v>
      </c>
      <c r="H1028" s="1" t="s">
        <v>121</v>
      </c>
      <c r="I1028" s="1" t="s">
        <v>84</v>
      </c>
      <c r="J1028" s="1" t="s">
        <v>122</v>
      </c>
      <c r="K1028" s="1" t="s">
        <v>11949</v>
      </c>
      <c r="L1028" s="1"/>
      <c r="M1028" s="21">
        <f t="shared" si="15"/>
        <v>1</v>
      </c>
    </row>
    <row r="1029" spans="1:13" ht="20.100000000000001" customHeight="1" x14ac:dyDescent="0.15">
      <c r="A1029" s="1" t="s">
        <v>11637</v>
      </c>
      <c r="B1029" s="1" t="s">
        <v>11893</v>
      </c>
      <c r="C1029" s="1" t="s">
        <v>11950</v>
      </c>
      <c r="D1029" s="1" t="s">
        <v>78</v>
      </c>
      <c r="E1029" s="1" t="s">
        <v>51</v>
      </c>
      <c r="F1029" s="1" t="s">
        <v>51</v>
      </c>
      <c r="G1029" s="1" t="s">
        <v>52</v>
      </c>
      <c r="H1029" s="1" t="s">
        <v>121</v>
      </c>
      <c r="I1029" s="1" t="s">
        <v>84</v>
      </c>
      <c r="J1029" s="1" t="s">
        <v>122</v>
      </c>
      <c r="K1029" s="1" t="s">
        <v>11951</v>
      </c>
      <c r="L1029" s="1"/>
      <c r="M1029" s="21">
        <f t="shared" si="15"/>
        <v>1</v>
      </c>
    </row>
    <row r="1030" spans="1:13" ht="20.100000000000001" customHeight="1" x14ac:dyDescent="0.15">
      <c r="A1030" s="1" t="s">
        <v>11637</v>
      </c>
      <c r="B1030" s="1" t="s">
        <v>11893</v>
      </c>
      <c r="C1030" s="1" t="s">
        <v>11952</v>
      </c>
      <c r="D1030" s="1" t="s">
        <v>78</v>
      </c>
      <c r="E1030" s="1" t="s">
        <v>51</v>
      </c>
      <c r="F1030" s="1" t="s">
        <v>179</v>
      </c>
      <c r="G1030" s="1" t="s">
        <v>82</v>
      </c>
      <c r="H1030" s="1" t="s">
        <v>83</v>
      </c>
      <c r="I1030" s="1" t="s">
        <v>84</v>
      </c>
      <c r="J1030" s="1" t="s">
        <v>9120</v>
      </c>
      <c r="K1030" s="1" t="s">
        <v>11953</v>
      </c>
      <c r="L1030" s="1"/>
      <c r="M1030" s="21">
        <f t="shared" si="15"/>
        <v>0</v>
      </c>
    </row>
    <row r="1031" spans="1:13" ht="20.100000000000001" customHeight="1" x14ac:dyDescent="0.15">
      <c r="A1031" s="1" t="s">
        <v>11637</v>
      </c>
      <c r="B1031" s="1" t="s">
        <v>11893</v>
      </c>
      <c r="C1031" s="1" t="s">
        <v>11954</v>
      </c>
      <c r="D1031" s="1" t="s">
        <v>78</v>
      </c>
      <c r="E1031" s="1" t="s">
        <v>51</v>
      </c>
      <c r="F1031" s="1" t="s">
        <v>51</v>
      </c>
      <c r="G1031" s="1" t="s">
        <v>52</v>
      </c>
      <c r="H1031" s="1" t="s">
        <v>121</v>
      </c>
      <c r="I1031" s="1" t="s">
        <v>84</v>
      </c>
      <c r="J1031" s="1" t="s">
        <v>122</v>
      </c>
      <c r="K1031" s="1" t="s">
        <v>11955</v>
      </c>
      <c r="L1031" s="1"/>
      <c r="M1031" s="21">
        <f t="shared" ref="M1031:M1094" si="16">IF(F1031="○",1,0)</f>
        <v>1</v>
      </c>
    </row>
    <row r="1032" spans="1:13" ht="20.100000000000001" customHeight="1" x14ac:dyDescent="0.15">
      <c r="A1032" s="1" t="s">
        <v>11637</v>
      </c>
      <c r="B1032" s="1" t="s">
        <v>11893</v>
      </c>
      <c r="C1032" s="1" t="s">
        <v>11956</v>
      </c>
      <c r="D1032" s="1" t="s">
        <v>849</v>
      </c>
      <c r="E1032" s="1" t="s">
        <v>51</v>
      </c>
      <c r="F1032" s="1" t="s">
        <v>26832</v>
      </c>
      <c r="G1032" s="1" t="s">
        <v>82</v>
      </c>
      <c r="H1032" s="1" t="s">
        <v>83</v>
      </c>
      <c r="I1032" s="1" t="s">
        <v>84</v>
      </c>
      <c r="J1032" s="1" t="s">
        <v>9120</v>
      </c>
      <c r="K1032" s="1" t="s">
        <v>11957</v>
      </c>
      <c r="L1032" s="1"/>
      <c r="M1032" s="21">
        <f t="shared" si="16"/>
        <v>0</v>
      </c>
    </row>
    <row r="1033" spans="1:13" ht="20.100000000000001" customHeight="1" x14ac:dyDescent="0.15">
      <c r="A1033" s="1" t="s">
        <v>11637</v>
      </c>
      <c r="B1033" s="1" t="s">
        <v>11893</v>
      </c>
      <c r="C1033" s="1" t="s">
        <v>11958</v>
      </c>
      <c r="D1033" s="1" t="s">
        <v>849</v>
      </c>
      <c r="E1033" s="1" t="s">
        <v>51</v>
      </c>
      <c r="F1033" s="1" t="s">
        <v>26832</v>
      </c>
      <c r="G1033" s="1" t="s">
        <v>82</v>
      </c>
      <c r="H1033" s="1" t="s">
        <v>83</v>
      </c>
      <c r="I1033" s="1" t="s">
        <v>84</v>
      </c>
      <c r="J1033" s="1" t="s">
        <v>9120</v>
      </c>
      <c r="K1033" s="1" t="s">
        <v>11959</v>
      </c>
      <c r="L1033" s="1"/>
      <c r="M1033" s="21">
        <f t="shared" si="16"/>
        <v>0</v>
      </c>
    </row>
    <row r="1034" spans="1:13" ht="20.100000000000001" customHeight="1" x14ac:dyDescent="0.15">
      <c r="A1034" s="1" t="s">
        <v>11637</v>
      </c>
      <c r="B1034" s="1" t="s">
        <v>11893</v>
      </c>
      <c r="C1034" s="1" t="s">
        <v>11960</v>
      </c>
      <c r="D1034" s="1" t="s">
        <v>849</v>
      </c>
      <c r="E1034" s="1" t="s">
        <v>51</v>
      </c>
      <c r="F1034" s="1" t="s">
        <v>26832</v>
      </c>
      <c r="G1034" s="1" t="s">
        <v>82</v>
      </c>
      <c r="H1034" s="1" t="s">
        <v>83</v>
      </c>
      <c r="I1034" s="1" t="s">
        <v>84</v>
      </c>
      <c r="J1034" s="1" t="s">
        <v>9120</v>
      </c>
      <c r="K1034" s="1" t="s">
        <v>11961</v>
      </c>
      <c r="L1034" s="1"/>
      <c r="M1034" s="21">
        <f t="shared" si="16"/>
        <v>0</v>
      </c>
    </row>
    <row r="1035" spans="1:13" ht="20.100000000000001" customHeight="1" x14ac:dyDescent="0.15">
      <c r="A1035" s="1" t="s">
        <v>11637</v>
      </c>
      <c r="B1035" s="1" t="s">
        <v>11893</v>
      </c>
      <c r="C1035" s="1" t="s">
        <v>11962</v>
      </c>
      <c r="D1035" s="1" t="s">
        <v>849</v>
      </c>
      <c r="E1035" s="1" t="s">
        <v>51</v>
      </c>
      <c r="F1035" s="1" t="s">
        <v>26832</v>
      </c>
      <c r="G1035" s="1" t="s">
        <v>82</v>
      </c>
      <c r="H1035" s="1" t="s">
        <v>83</v>
      </c>
      <c r="I1035" s="1" t="s">
        <v>84</v>
      </c>
      <c r="J1035" s="1" t="s">
        <v>9120</v>
      </c>
      <c r="K1035" s="1" t="s">
        <v>11963</v>
      </c>
      <c r="L1035" s="1"/>
      <c r="M1035" s="21">
        <f t="shared" si="16"/>
        <v>0</v>
      </c>
    </row>
    <row r="1036" spans="1:13" ht="20.100000000000001" customHeight="1" x14ac:dyDescent="0.15">
      <c r="A1036" s="1" t="s">
        <v>11637</v>
      </c>
      <c r="B1036" s="1" t="s">
        <v>11893</v>
      </c>
      <c r="C1036" s="1" t="s">
        <v>11964</v>
      </c>
      <c r="D1036" s="1" t="s">
        <v>849</v>
      </c>
      <c r="E1036" s="1" t="s">
        <v>51</v>
      </c>
      <c r="F1036" s="1" t="s">
        <v>26832</v>
      </c>
      <c r="G1036" s="1" t="s">
        <v>82</v>
      </c>
      <c r="H1036" s="1" t="s">
        <v>83</v>
      </c>
      <c r="I1036" s="1" t="s">
        <v>84</v>
      </c>
      <c r="J1036" s="1" t="s">
        <v>9120</v>
      </c>
      <c r="K1036" s="1" t="s">
        <v>11965</v>
      </c>
      <c r="L1036" s="1"/>
      <c r="M1036" s="21">
        <f t="shared" si="16"/>
        <v>0</v>
      </c>
    </row>
    <row r="1037" spans="1:13" ht="20.100000000000001" customHeight="1" x14ac:dyDescent="0.15">
      <c r="A1037" s="1" t="s">
        <v>11637</v>
      </c>
      <c r="B1037" s="1" t="s">
        <v>11893</v>
      </c>
      <c r="C1037" s="1" t="s">
        <v>11966</v>
      </c>
      <c r="D1037" s="1" t="s">
        <v>849</v>
      </c>
      <c r="E1037" s="1" t="s">
        <v>51</v>
      </c>
      <c r="F1037" s="1" t="s">
        <v>26832</v>
      </c>
      <c r="G1037" s="1" t="s">
        <v>82</v>
      </c>
      <c r="H1037" s="1" t="s">
        <v>83</v>
      </c>
      <c r="I1037" s="1" t="s">
        <v>84</v>
      </c>
      <c r="J1037" s="1" t="s">
        <v>9120</v>
      </c>
      <c r="K1037" s="1" t="s">
        <v>11967</v>
      </c>
      <c r="L1037" s="1"/>
      <c r="M1037" s="21">
        <f t="shared" si="16"/>
        <v>0</v>
      </c>
    </row>
    <row r="1038" spans="1:13" ht="20.100000000000001" customHeight="1" x14ac:dyDescent="0.15">
      <c r="A1038" s="1" t="s">
        <v>11637</v>
      </c>
      <c r="B1038" s="1" t="s">
        <v>11968</v>
      </c>
      <c r="C1038" s="1" t="s">
        <v>11969</v>
      </c>
      <c r="D1038" s="1" t="s">
        <v>50</v>
      </c>
      <c r="E1038" s="1" t="s">
        <v>51</v>
      </c>
      <c r="F1038" s="1" t="s">
        <v>51</v>
      </c>
      <c r="G1038" s="1" t="s">
        <v>52</v>
      </c>
      <c r="H1038" s="1" t="s">
        <v>121</v>
      </c>
      <c r="I1038" s="1" t="s">
        <v>84</v>
      </c>
      <c r="J1038" s="1" t="s">
        <v>122</v>
      </c>
      <c r="K1038" s="1" t="s">
        <v>11970</v>
      </c>
      <c r="L1038" s="1"/>
      <c r="M1038" s="21">
        <f t="shared" si="16"/>
        <v>1</v>
      </c>
    </row>
    <row r="1039" spans="1:13" ht="20.100000000000001" customHeight="1" x14ac:dyDescent="0.15">
      <c r="A1039" s="1" t="s">
        <v>11637</v>
      </c>
      <c r="B1039" s="1" t="s">
        <v>11968</v>
      </c>
      <c r="C1039" s="1" t="s">
        <v>11971</v>
      </c>
      <c r="D1039" s="1" t="s">
        <v>50</v>
      </c>
      <c r="E1039" s="1" t="s">
        <v>51</v>
      </c>
      <c r="F1039" s="1" t="s">
        <v>51</v>
      </c>
      <c r="G1039" s="1" t="s">
        <v>52</v>
      </c>
      <c r="H1039" s="1" t="s">
        <v>121</v>
      </c>
      <c r="I1039" s="1" t="s">
        <v>84</v>
      </c>
      <c r="J1039" s="1" t="s">
        <v>122</v>
      </c>
      <c r="K1039" s="1" t="s">
        <v>11972</v>
      </c>
      <c r="L1039" s="1"/>
      <c r="M1039" s="21">
        <f t="shared" si="16"/>
        <v>1</v>
      </c>
    </row>
    <row r="1040" spans="1:13" ht="20.100000000000001" customHeight="1" x14ac:dyDescent="0.15">
      <c r="A1040" s="1" t="s">
        <v>11637</v>
      </c>
      <c r="B1040" s="1" t="s">
        <v>11968</v>
      </c>
      <c r="C1040" s="1" t="s">
        <v>11973</v>
      </c>
      <c r="D1040" s="1" t="s">
        <v>50</v>
      </c>
      <c r="E1040" s="1" t="s">
        <v>51</v>
      </c>
      <c r="F1040" s="1" t="s">
        <v>51</v>
      </c>
      <c r="G1040" s="1" t="s">
        <v>52</v>
      </c>
      <c r="H1040" s="1" t="s">
        <v>121</v>
      </c>
      <c r="I1040" s="1" t="s">
        <v>84</v>
      </c>
      <c r="J1040" s="1" t="s">
        <v>122</v>
      </c>
      <c r="K1040" s="1" t="s">
        <v>11974</v>
      </c>
      <c r="L1040" s="1"/>
      <c r="M1040" s="21">
        <f t="shared" si="16"/>
        <v>1</v>
      </c>
    </row>
    <row r="1041" spans="1:13" ht="20.100000000000001" customHeight="1" x14ac:dyDescent="0.15">
      <c r="A1041" s="1" t="s">
        <v>11637</v>
      </c>
      <c r="B1041" s="1" t="s">
        <v>11968</v>
      </c>
      <c r="C1041" s="1" t="s">
        <v>11975</v>
      </c>
      <c r="D1041" s="1" t="s">
        <v>78</v>
      </c>
      <c r="E1041" s="1" t="s">
        <v>51</v>
      </c>
      <c r="F1041" s="1" t="s">
        <v>51</v>
      </c>
      <c r="G1041" s="1" t="s">
        <v>52</v>
      </c>
      <c r="H1041" s="1" t="s">
        <v>121</v>
      </c>
      <c r="I1041" s="1" t="s">
        <v>84</v>
      </c>
      <c r="J1041" s="1" t="s">
        <v>122</v>
      </c>
      <c r="K1041" s="1" t="s">
        <v>11976</v>
      </c>
      <c r="L1041" s="1"/>
      <c r="M1041" s="21">
        <f t="shared" si="16"/>
        <v>1</v>
      </c>
    </row>
    <row r="1042" spans="1:13" ht="20.100000000000001" customHeight="1" x14ac:dyDescent="0.15">
      <c r="A1042" s="1" t="s">
        <v>11637</v>
      </c>
      <c r="B1042" s="1" t="s">
        <v>11968</v>
      </c>
      <c r="C1042" s="1" t="s">
        <v>11977</v>
      </c>
      <c r="D1042" s="1" t="s">
        <v>78</v>
      </c>
      <c r="E1042" s="1" t="s">
        <v>51</v>
      </c>
      <c r="F1042" s="1" t="s">
        <v>51</v>
      </c>
      <c r="G1042" s="1" t="s">
        <v>52</v>
      </c>
      <c r="H1042" s="1" t="s">
        <v>121</v>
      </c>
      <c r="I1042" s="1" t="s">
        <v>84</v>
      </c>
      <c r="J1042" s="1" t="s">
        <v>122</v>
      </c>
      <c r="K1042" s="1" t="s">
        <v>11978</v>
      </c>
      <c r="L1042" s="1"/>
      <c r="M1042" s="21">
        <f t="shared" si="16"/>
        <v>1</v>
      </c>
    </row>
    <row r="1043" spans="1:13" ht="20.100000000000001" customHeight="1" x14ac:dyDescent="0.15">
      <c r="A1043" s="1" t="s">
        <v>11637</v>
      </c>
      <c r="B1043" s="1" t="s">
        <v>11968</v>
      </c>
      <c r="C1043" s="1" t="s">
        <v>11979</v>
      </c>
      <c r="D1043" s="1" t="s">
        <v>849</v>
      </c>
      <c r="E1043" s="1" t="s">
        <v>51</v>
      </c>
      <c r="F1043" s="1" t="s">
        <v>26832</v>
      </c>
      <c r="G1043" s="1" t="s">
        <v>82</v>
      </c>
      <c r="H1043" s="1" t="s">
        <v>83</v>
      </c>
      <c r="I1043" s="1" t="s">
        <v>84</v>
      </c>
      <c r="J1043" s="1" t="s">
        <v>9120</v>
      </c>
      <c r="K1043" s="1" t="s">
        <v>11980</v>
      </c>
      <c r="L1043" s="1"/>
      <c r="M1043" s="21">
        <f t="shared" si="16"/>
        <v>0</v>
      </c>
    </row>
    <row r="1044" spans="1:13" ht="20.100000000000001" customHeight="1" x14ac:dyDescent="0.15">
      <c r="A1044" s="1" t="s">
        <v>11637</v>
      </c>
      <c r="B1044" s="1" t="s">
        <v>11981</v>
      </c>
      <c r="C1044" s="1" t="s">
        <v>11982</v>
      </c>
      <c r="D1044" s="1" t="s">
        <v>50</v>
      </c>
      <c r="E1044" s="1" t="s">
        <v>51</v>
      </c>
      <c r="F1044" s="1" t="s">
        <v>51</v>
      </c>
      <c r="G1044" s="1" t="s">
        <v>52</v>
      </c>
      <c r="H1044" s="1" t="s">
        <v>121</v>
      </c>
      <c r="I1044" s="1" t="s">
        <v>84</v>
      </c>
      <c r="J1044" s="1" t="s">
        <v>122</v>
      </c>
      <c r="K1044" s="1" t="s">
        <v>11983</v>
      </c>
      <c r="L1044" s="1"/>
      <c r="M1044" s="21">
        <f t="shared" si="16"/>
        <v>1</v>
      </c>
    </row>
    <row r="1045" spans="1:13" ht="20.100000000000001" customHeight="1" x14ac:dyDescent="0.15">
      <c r="A1045" s="1" t="s">
        <v>11637</v>
      </c>
      <c r="B1045" s="1" t="s">
        <v>11981</v>
      </c>
      <c r="C1045" s="1" t="s">
        <v>11984</v>
      </c>
      <c r="D1045" s="1" t="s">
        <v>50</v>
      </c>
      <c r="E1045" s="1" t="s">
        <v>51</v>
      </c>
      <c r="F1045" s="1" t="s">
        <v>51</v>
      </c>
      <c r="G1045" s="1" t="s">
        <v>52</v>
      </c>
      <c r="H1045" s="1" t="s">
        <v>121</v>
      </c>
      <c r="I1045" s="1" t="s">
        <v>84</v>
      </c>
      <c r="J1045" s="1" t="s">
        <v>122</v>
      </c>
      <c r="K1045" s="1" t="s">
        <v>11985</v>
      </c>
      <c r="L1045" s="1"/>
      <c r="M1045" s="21">
        <f t="shared" si="16"/>
        <v>1</v>
      </c>
    </row>
    <row r="1046" spans="1:13" ht="20.100000000000001" customHeight="1" x14ac:dyDescent="0.15">
      <c r="A1046" s="1" t="s">
        <v>11637</v>
      </c>
      <c r="B1046" s="1" t="s">
        <v>11981</v>
      </c>
      <c r="C1046" s="1" t="s">
        <v>11986</v>
      </c>
      <c r="D1046" s="1" t="s">
        <v>50</v>
      </c>
      <c r="E1046" s="1" t="s">
        <v>51</v>
      </c>
      <c r="F1046" s="1" t="s">
        <v>51</v>
      </c>
      <c r="G1046" s="1" t="s">
        <v>52</v>
      </c>
      <c r="H1046" s="1" t="s">
        <v>121</v>
      </c>
      <c r="I1046" s="1" t="s">
        <v>84</v>
      </c>
      <c r="J1046" s="1" t="s">
        <v>122</v>
      </c>
      <c r="K1046" s="1" t="s">
        <v>11987</v>
      </c>
      <c r="L1046" s="1"/>
      <c r="M1046" s="21">
        <f t="shared" si="16"/>
        <v>1</v>
      </c>
    </row>
    <row r="1047" spans="1:13" ht="20.100000000000001" customHeight="1" x14ac:dyDescent="0.15">
      <c r="A1047" s="1" t="s">
        <v>11637</v>
      </c>
      <c r="B1047" s="1" t="s">
        <v>11981</v>
      </c>
      <c r="C1047" s="1" t="s">
        <v>11988</v>
      </c>
      <c r="D1047" s="1" t="s">
        <v>50</v>
      </c>
      <c r="E1047" s="1" t="s">
        <v>51</v>
      </c>
      <c r="F1047" s="1" t="s">
        <v>51</v>
      </c>
      <c r="G1047" s="1" t="s">
        <v>52</v>
      </c>
      <c r="H1047" s="1" t="s">
        <v>121</v>
      </c>
      <c r="I1047" s="1" t="s">
        <v>84</v>
      </c>
      <c r="J1047" s="1" t="s">
        <v>122</v>
      </c>
      <c r="K1047" s="1" t="s">
        <v>11989</v>
      </c>
      <c r="L1047" s="1"/>
      <c r="M1047" s="21">
        <f t="shared" si="16"/>
        <v>1</v>
      </c>
    </row>
    <row r="1048" spans="1:13" ht="20.100000000000001" customHeight="1" x14ac:dyDescent="0.15">
      <c r="A1048" s="1" t="s">
        <v>11637</v>
      </c>
      <c r="B1048" s="1" t="s">
        <v>11981</v>
      </c>
      <c r="C1048" s="1" t="s">
        <v>11990</v>
      </c>
      <c r="D1048" s="1" t="s">
        <v>50</v>
      </c>
      <c r="E1048" s="1" t="s">
        <v>51</v>
      </c>
      <c r="F1048" s="1" t="s">
        <v>51</v>
      </c>
      <c r="G1048" s="1" t="s">
        <v>52</v>
      </c>
      <c r="H1048" s="1" t="s">
        <v>121</v>
      </c>
      <c r="I1048" s="1" t="s">
        <v>84</v>
      </c>
      <c r="J1048" s="1" t="s">
        <v>122</v>
      </c>
      <c r="K1048" s="1" t="s">
        <v>11991</v>
      </c>
      <c r="L1048" s="1"/>
      <c r="M1048" s="21">
        <f t="shared" si="16"/>
        <v>1</v>
      </c>
    </row>
    <row r="1049" spans="1:13" ht="20.100000000000001" customHeight="1" x14ac:dyDescent="0.15">
      <c r="A1049" s="1" t="s">
        <v>11637</v>
      </c>
      <c r="B1049" s="1" t="s">
        <v>11981</v>
      </c>
      <c r="C1049" s="1" t="s">
        <v>11992</v>
      </c>
      <c r="D1049" s="1" t="s">
        <v>50</v>
      </c>
      <c r="E1049" s="1" t="s">
        <v>51</v>
      </c>
      <c r="F1049" s="1" t="s">
        <v>51</v>
      </c>
      <c r="G1049" s="1" t="s">
        <v>52</v>
      </c>
      <c r="H1049" s="1" t="s">
        <v>121</v>
      </c>
      <c r="I1049" s="1" t="s">
        <v>84</v>
      </c>
      <c r="J1049" s="1" t="s">
        <v>122</v>
      </c>
      <c r="K1049" s="1" t="s">
        <v>11993</v>
      </c>
      <c r="L1049" s="1"/>
      <c r="M1049" s="21">
        <f t="shared" si="16"/>
        <v>1</v>
      </c>
    </row>
    <row r="1050" spans="1:13" ht="20.100000000000001" customHeight="1" x14ac:dyDescent="0.15">
      <c r="A1050" s="1" t="s">
        <v>11637</v>
      </c>
      <c r="B1050" s="1" t="s">
        <v>11981</v>
      </c>
      <c r="C1050" s="1" t="s">
        <v>11994</v>
      </c>
      <c r="D1050" s="1" t="s">
        <v>50</v>
      </c>
      <c r="E1050" s="1" t="s">
        <v>51</v>
      </c>
      <c r="F1050" s="1" t="s">
        <v>51</v>
      </c>
      <c r="G1050" s="1" t="s">
        <v>52</v>
      </c>
      <c r="H1050" s="1" t="s">
        <v>121</v>
      </c>
      <c r="I1050" s="1" t="s">
        <v>84</v>
      </c>
      <c r="J1050" s="1" t="s">
        <v>122</v>
      </c>
      <c r="K1050" s="1" t="s">
        <v>11995</v>
      </c>
      <c r="L1050" s="1"/>
      <c r="M1050" s="21">
        <f t="shared" si="16"/>
        <v>1</v>
      </c>
    </row>
    <row r="1051" spans="1:13" ht="20.100000000000001" customHeight="1" x14ac:dyDescent="0.15">
      <c r="A1051" s="1" t="s">
        <v>11637</v>
      </c>
      <c r="B1051" s="1" t="s">
        <v>11981</v>
      </c>
      <c r="C1051" s="1" t="s">
        <v>11996</v>
      </c>
      <c r="D1051" s="1" t="s">
        <v>50</v>
      </c>
      <c r="E1051" s="1" t="s">
        <v>51</v>
      </c>
      <c r="F1051" s="1" t="s">
        <v>51</v>
      </c>
      <c r="G1051" s="1" t="s">
        <v>52</v>
      </c>
      <c r="H1051" s="1" t="s">
        <v>121</v>
      </c>
      <c r="I1051" s="1" t="s">
        <v>84</v>
      </c>
      <c r="J1051" s="1" t="s">
        <v>122</v>
      </c>
      <c r="K1051" s="1" t="s">
        <v>11997</v>
      </c>
      <c r="L1051" s="1"/>
      <c r="M1051" s="21">
        <f t="shared" si="16"/>
        <v>1</v>
      </c>
    </row>
    <row r="1052" spans="1:13" ht="20.100000000000001" customHeight="1" x14ac:dyDescent="0.15">
      <c r="A1052" s="1" t="s">
        <v>11637</v>
      </c>
      <c r="B1052" s="1" t="s">
        <v>11981</v>
      </c>
      <c r="C1052" s="1" t="s">
        <v>11998</v>
      </c>
      <c r="D1052" s="1" t="s">
        <v>50</v>
      </c>
      <c r="E1052" s="1" t="s">
        <v>51</v>
      </c>
      <c r="F1052" s="1" t="s">
        <v>51</v>
      </c>
      <c r="G1052" s="1" t="s">
        <v>52</v>
      </c>
      <c r="H1052" s="1" t="s">
        <v>121</v>
      </c>
      <c r="I1052" s="1" t="s">
        <v>84</v>
      </c>
      <c r="J1052" s="1" t="s">
        <v>122</v>
      </c>
      <c r="K1052" s="1" t="s">
        <v>11999</v>
      </c>
      <c r="L1052" s="1"/>
      <c r="M1052" s="21">
        <f t="shared" si="16"/>
        <v>1</v>
      </c>
    </row>
    <row r="1053" spans="1:13" ht="20.100000000000001" customHeight="1" x14ac:dyDescent="0.15">
      <c r="A1053" s="1" t="s">
        <v>11637</v>
      </c>
      <c r="B1053" s="1" t="s">
        <v>11981</v>
      </c>
      <c r="C1053" s="1" t="s">
        <v>12000</v>
      </c>
      <c r="D1053" s="1" t="s">
        <v>50</v>
      </c>
      <c r="E1053" s="1" t="s">
        <v>51</v>
      </c>
      <c r="F1053" s="1" t="s">
        <v>51</v>
      </c>
      <c r="G1053" s="1" t="s">
        <v>52</v>
      </c>
      <c r="H1053" s="1" t="s">
        <v>121</v>
      </c>
      <c r="I1053" s="1" t="s">
        <v>84</v>
      </c>
      <c r="J1053" s="1" t="s">
        <v>122</v>
      </c>
      <c r="K1053" s="1" t="s">
        <v>12001</v>
      </c>
      <c r="L1053" s="1"/>
      <c r="M1053" s="21">
        <f t="shared" si="16"/>
        <v>1</v>
      </c>
    </row>
    <row r="1054" spans="1:13" ht="20.100000000000001" customHeight="1" x14ac:dyDescent="0.15">
      <c r="A1054" s="1" t="s">
        <v>11637</v>
      </c>
      <c r="B1054" s="1" t="s">
        <v>11981</v>
      </c>
      <c r="C1054" s="1" t="s">
        <v>12002</v>
      </c>
      <c r="D1054" s="1" t="s">
        <v>50</v>
      </c>
      <c r="E1054" s="1" t="s">
        <v>51</v>
      </c>
      <c r="F1054" s="1" t="s">
        <v>51</v>
      </c>
      <c r="G1054" s="1" t="s">
        <v>52</v>
      </c>
      <c r="H1054" s="1" t="s">
        <v>121</v>
      </c>
      <c r="I1054" s="1" t="s">
        <v>84</v>
      </c>
      <c r="J1054" s="1" t="s">
        <v>122</v>
      </c>
      <c r="K1054" s="1" t="s">
        <v>12003</v>
      </c>
      <c r="L1054" s="1"/>
      <c r="M1054" s="21">
        <f t="shared" si="16"/>
        <v>1</v>
      </c>
    </row>
    <row r="1055" spans="1:13" ht="20.100000000000001" customHeight="1" x14ac:dyDescent="0.15">
      <c r="A1055" s="1" t="s">
        <v>11637</v>
      </c>
      <c r="B1055" s="1" t="s">
        <v>11981</v>
      </c>
      <c r="C1055" s="1" t="s">
        <v>12004</v>
      </c>
      <c r="D1055" s="1" t="s">
        <v>78</v>
      </c>
      <c r="E1055" s="1" t="s">
        <v>51</v>
      </c>
      <c r="F1055" s="1" t="s">
        <v>51</v>
      </c>
      <c r="G1055" s="1" t="s">
        <v>52</v>
      </c>
      <c r="H1055" s="1" t="s">
        <v>121</v>
      </c>
      <c r="I1055" s="1" t="s">
        <v>84</v>
      </c>
      <c r="J1055" s="1" t="s">
        <v>122</v>
      </c>
      <c r="K1055" s="1" t="s">
        <v>12005</v>
      </c>
      <c r="L1055" s="1"/>
      <c r="M1055" s="21">
        <f t="shared" si="16"/>
        <v>1</v>
      </c>
    </row>
    <row r="1056" spans="1:13" ht="20.100000000000001" customHeight="1" x14ac:dyDescent="0.15">
      <c r="A1056" s="1" t="s">
        <v>11637</v>
      </c>
      <c r="B1056" s="1" t="s">
        <v>11981</v>
      </c>
      <c r="C1056" s="1" t="s">
        <v>12006</v>
      </c>
      <c r="D1056" s="1" t="s">
        <v>78</v>
      </c>
      <c r="E1056" s="1" t="s">
        <v>51</v>
      </c>
      <c r="F1056" s="1" t="s">
        <v>51</v>
      </c>
      <c r="G1056" s="1" t="s">
        <v>52</v>
      </c>
      <c r="H1056" s="1" t="s">
        <v>121</v>
      </c>
      <c r="I1056" s="1" t="s">
        <v>84</v>
      </c>
      <c r="J1056" s="1" t="s">
        <v>122</v>
      </c>
      <c r="K1056" s="1" t="s">
        <v>12007</v>
      </c>
      <c r="L1056" s="1"/>
      <c r="M1056" s="21">
        <f t="shared" si="16"/>
        <v>1</v>
      </c>
    </row>
    <row r="1057" spans="1:13" ht="20.100000000000001" customHeight="1" x14ac:dyDescent="0.15">
      <c r="A1057" s="1" t="s">
        <v>11637</v>
      </c>
      <c r="B1057" s="1" t="s">
        <v>11981</v>
      </c>
      <c r="C1057" s="1" t="s">
        <v>12008</v>
      </c>
      <c r="D1057" s="1" t="s">
        <v>78</v>
      </c>
      <c r="E1057" s="1" t="s">
        <v>51</v>
      </c>
      <c r="F1057" s="1" t="s">
        <v>51</v>
      </c>
      <c r="G1057" s="1" t="s">
        <v>52</v>
      </c>
      <c r="H1057" s="1" t="s">
        <v>121</v>
      </c>
      <c r="I1057" s="1" t="s">
        <v>84</v>
      </c>
      <c r="J1057" s="1" t="s">
        <v>122</v>
      </c>
      <c r="K1057" s="1" t="s">
        <v>12009</v>
      </c>
      <c r="L1057" s="1"/>
      <c r="M1057" s="21">
        <f t="shared" si="16"/>
        <v>1</v>
      </c>
    </row>
    <row r="1058" spans="1:13" ht="20.100000000000001" customHeight="1" x14ac:dyDescent="0.15">
      <c r="A1058" s="1" t="s">
        <v>11637</v>
      </c>
      <c r="B1058" s="1" t="s">
        <v>11981</v>
      </c>
      <c r="C1058" s="1" t="s">
        <v>12010</v>
      </c>
      <c r="D1058" s="1" t="s">
        <v>78</v>
      </c>
      <c r="E1058" s="1" t="s">
        <v>51</v>
      </c>
      <c r="F1058" s="1" t="s">
        <v>51</v>
      </c>
      <c r="G1058" s="1" t="s">
        <v>52</v>
      </c>
      <c r="H1058" s="1" t="s">
        <v>121</v>
      </c>
      <c r="I1058" s="1" t="s">
        <v>84</v>
      </c>
      <c r="J1058" s="1" t="s">
        <v>122</v>
      </c>
      <c r="K1058" s="1" t="s">
        <v>12011</v>
      </c>
      <c r="L1058" s="1"/>
      <c r="M1058" s="21">
        <f t="shared" si="16"/>
        <v>1</v>
      </c>
    </row>
    <row r="1059" spans="1:13" ht="20.100000000000001" customHeight="1" x14ac:dyDescent="0.15">
      <c r="A1059" s="1" t="s">
        <v>11637</v>
      </c>
      <c r="B1059" s="1" t="s">
        <v>11981</v>
      </c>
      <c r="C1059" s="1" t="s">
        <v>12012</v>
      </c>
      <c r="D1059" s="1" t="s">
        <v>78</v>
      </c>
      <c r="E1059" s="1" t="s">
        <v>51</v>
      </c>
      <c r="F1059" s="1" t="s">
        <v>51</v>
      </c>
      <c r="G1059" s="1" t="s">
        <v>52</v>
      </c>
      <c r="H1059" s="1" t="s">
        <v>121</v>
      </c>
      <c r="I1059" s="1" t="s">
        <v>84</v>
      </c>
      <c r="J1059" s="1" t="s">
        <v>122</v>
      </c>
      <c r="K1059" s="1" t="s">
        <v>12013</v>
      </c>
      <c r="L1059" s="1"/>
      <c r="M1059" s="21">
        <f t="shared" si="16"/>
        <v>1</v>
      </c>
    </row>
    <row r="1060" spans="1:13" ht="20.100000000000001" customHeight="1" x14ac:dyDescent="0.15">
      <c r="A1060" s="1" t="s">
        <v>11637</v>
      </c>
      <c r="B1060" s="1" t="s">
        <v>11981</v>
      </c>
      <c r="C1060" s="1" t="s">
        <v>12014</v>
      </c>
      <c r="D1060" s="1" t="s">
        <v>78</v>
      </c>
      <c r="E1060" s="1" t="s">
        <v>51</v>
      </c>
      <c r="F1060" s="1" t="s">
        <v>51</v>
      </c>
      <c r="G1060" s="1" t="s">
        <v>52</v>
      </c>
      <c r="H1060" s="1" t="s">
        <v>121</v>
      </c>
      <c r="I1060" s="1" t="s">
        <v>84</v>
      </c>
      <c r="J1060" s="1" t="s">
        <v>122</v>
      </c>
      <c r="K1060" s="1" t="s">
        <v>12015</v>
      </c>
      <c r="L1060" s="1"/>
      <c r="M1060" s="21">
        <f t="shared" si="16"/>
        <v>1</v>
      </c>
    </row>
    <row r="1061" spans="1:13" ht="20.100000000000001" customHeight="1" x14ac:dyDescent="0.15">
      <c r="A1061" s="1" t="s">
        <v>11637</v>
      </c>
      <c r="B1061" s="1" t="s">
        <v>12016</v>
      </c>
      <c r="C1061" s="1" t="s">
        <v>12017</v>
      </c>
      <c r="D1061" s="1" t="s">
        <v>50</v>
      </c>
      <c r="E1061" s="1" t="s">
        <v>51</v>
      </c>
      <c r="F1061" s="1" t="s">
        <v>51</v>
      </c>
      <c r="G1061" s="1" t="s">
        <v>52</v>
      </c>
      <c r="H1061" s="1" t="s">
        <v>121</v>
      </c>
      <c r="I1061" s="1" t="s">
        <v>84</v>
      </c>
      <c r="J1061" s="1" t="s">
        <v>122</v>
      </c>
      <c r="K1061" s="1" t="s">
        <v>12018</v>
      </c>
      <c r="L1061" s="1"/>
      <c r="M1061" s="21">
        <f t="shared" si="16"/>
        <v>1</v>
      </c>
    </row>
    <row r="1062" spans="1:13" ht="20.100000000000001" customHeight="1" x14ac:dyDescent="0.15">
      <c r="A1062" s="1" t="s">
        <v>11637</v>
      </c>
      <c r="B1062" s="1" t="s">
        <v>12016</v>
      </c>
      <c r="C1062" s="1" t="s">
        <v>12019</v>
      </c>
      <c r="D1062" s="1" t="s">
        <v>50</v>
      </c>
      <c r="E1062" s="1" t="s">
        <v>51</v>
      </c>
      <c r="F1062" s="1" t="s">
        <v>51</v>
      </c>
      <c r="G1062" s="1" t="s">
        <v>52</v>
      </c>
      <c r="H1062" s="1" t="s">
        <v>121</v>
      </c>
      <c r="I1062" s="1" t="s">
        <v>84</v>
      </c>
      <c r="J1062" s="1" t="s">
        <v>122</v>
      </c>
      <c r="K1062" s="1" t="s">
        <v>12020</v>
      </c>
      <c r="L1062" s="1"/>
      <c r="M1062" s="21">
        <f t="shared" si="16"/>
        <v>1</v>
      </c>
    </row>
    <row r="1063" spans="1:13" ht="20.100000000000001" customHeight="1" x14ac:dyDescent="0.15">
      <c r="A1063" s="1" t="s">
        <v>11637</v>
      </c>
      <c r="B1063" s="1" t="s">
        <v>12016</v>
      </c>
      <c r="C1063" s="1" t="s">
        <v>12021</v>
      </c>
      <c r="D1063" s="1" t="s">
        <v>78</v>
      </c>
      <c r="E1063" s="1" t="s">
        <v>51</v>
      </c>
      <c r="F1063" s="1" t="s">
        <v>51</v>
      </c>
      <c r="G1063" s="1" t="s">
        <v>52</v>
      </c>
      <c r="H1063" s="1" t="s">
        <v>121</v>
      </c>
      <c r="I1063" s="1" t="s">
        <v>84</v>
      </c>
      <c r="J1063" s="1" t="s">
        <v>122</v>
      </c>
      <c r="K1063" s="1" t="s">
        <v>12022</v>
      </c>
      <c r="L1063" s="1"/>
      <c r="M1063" s="21">
        <f t="shared" si="16"/>
        <v>1</v>
      </c>
    </row>
    <row r="1064" spans="1:13" ht="20.100000000000001" customHeight="1" x14ac:dyDescent="0.15">
      <c r="A1064" s="1" t="s">
        <v>11637</v>
      </c>
      <c r="B1064" s="1" t="s">
        <v>12016</v>
      </c>
      <c r="C1064" s="1" t="s">
        <v>12023</v>
      </c>
      <c r="D1064" s="1" t="s">
        <v>78</v>
      </c>
      <c r="E1064" s="1" t="s">
        <v>51</v>
      </c>
      <c r="F1064" s="1" t="s">
        <v>51</v>
      </c>
      <c r="G1064" s="1" t="s">
        <v>52</v>
      </c>
      <c r="H1064" s="1" t="s">
        <v>121</v>
      </c>
      <c r="I1064" s="1" t="s">
        <v>84</v>
      </c>
      <c r="J1064" s="1" t="s">
        <v>122</v>
      </c>
      <c r="K1064" s="1" t="s">
        <v>12024</v>
      </c>
      <c r="L1064" s="1"/>
      <c r="M1064" s="21">
        <f t="shared" si="16"/>
        <v>1</v>
      </c>
    </row>
    <row r="1065" spans="1:13" ht="20.100000000000001" customHeight="1" x14ac:dyDescent="0.15">
      <c r="A1065" s="1" t="s">
        <v>11637</v>
      </c>
      <c r="B1065" s="1" t="s">
        <v>12016</v>
      </c>
      <c r="C1065" s="1" t="s">
        <v>12025</v>
      </c>
      <c r="D1065" s="1" t="s">
        <v>78</v>
      </c>
      <c r="E1065" s="1" t="s">
        <v>51</v>
      </c>
      <c r="F1065" s="1" t="s">
        <v>51</v>
      </c>
      <c r="G1065" s="1" t="s">
        <v>52</v>
      </c>
      <c r="H1065" s="1" t="s">
        <v>121</v>
      </c>
      <c r="I1065" s="1" t="s">
        <v>84</v>
      </c>
      <c r="J1065" s="1" t="s">
        <v>122</v>
      </c>
      <c r="K1065" s="1" t="s">
        <v>12026</v>
      </c>
      <c r="L1065" s="1"/>
      <c r="M1065" s="21">
        <f t="shared" si="16"/>
        <v>1</v>
      </c>
    </row>
    <row r="1066" spans="1:13" ht="20.100000000000001" customHeight="1" x14ac:dyDescent="0.15">
      <c r="A1066" s="1" t="s">
        <v>11637</v>
      </c>
      <c r="B1066" s="1" t="s">
        <v>12016</v>
      </c>
      <c r="C1066" s="1" t="s">
        <v>12027</v>
      </c>
      <c r="D1066" s="1" t="s">
        <v>78</v>
      </c>
      <c r="E1066" s="1" t="s">
        <v>51</v>
      </c>
      <c r="F1066" s="1" t="s">
        <v>179</v>
      </c>
      <c r="G1066" s="1" t="s">
        <v>82</v>
      </c>
      <c r="H1066" s="1" t="s">
        <v>83</v>
      </c>
      <c r="I1066" s="1" t="s">
        <v>84</v>
      </c>
      <c r="J1066" s="1" t="s">
        <v>9120</v>
      </c>
      <c r="K1066" s="1" t="s">
        <v>12028</v>
      </c>
      <c r="L1066" s="1"/>
      <c r="M1066" s="21">
        <f t="shared" si="16"/>
        <v>0</v>
      </c>
    </row>
    <row r="1067" spans="1:13" ht="20.100000000000001" customHeight="1" x14ac:dyDescent="0.15">
      <c r="A1067" s="1" t="s">
        <v>12029</v>
      </c>
      <c r="B1067" s="1" t="s">
        <v>12030</v>
      </c>
      <c r="C1067" s="1" t="s">
        <v>12031</v>
      </c>
      <c r="D1067" s="1" t="s">
        <v>50</v>
      </c>
      <c r="E1067" s="1" t="s">
        <v>51</v>
      </c>
      <c r="F1067" s="1" t="s">
        <v>51</v>
      </c>
      <c r="G1067" s="1" t="s">
        <v>82</v>
      </c>
      <c r="H1067" s="1" t="s">
        <v>207</v>
      </c>
      <c r="I1067" s="1" t="s">
        <v>84</v>
      </c>
      <c r="J1067" s="1" t="s">
        <v>448</v>
      </c>
      <c r="K1067" s="1" t="s">
        <v>12032</v>
      </c>
      <c r="L1067" s="1"/>
      <c r="M1067" s="21">
        <f t="shared" si="16"/>
        <v>1</v>
      </c>
    </row>
    <row r="1068" spans="1:13" ht="20.100000000000001" customHeight="1" x14ac:dyDescent="0.15">
      <c r="A1068" s="1" t="s">
        <v>12029</v>
      </c>
      <c r="B1068" s="1" t="s">
        <v>12033</v>
      </c>
      <c r="C1068" s="1" t="s">
        <v>12034</v>
      </c>
      <c r="D1068" s="1" t="s">
        <v>50</v>
      </c>
      <c r="E1068" s="1" t="s">
        <v>51</v>
      </c>
      <c r="F1068" s="1" t="s">
        <v>51</v>
      </c>
      <c r="G1068" s="1" t="s">
        <v>82</v>
      </c>
      <c r="H1068" s="1" t="s">
        <v>207</v>
      </c>
      <c r="I1068" s="1" t="s">
        <v>84</v>
      </c>
      <c r="J1068" s="1" t="s">
        <v>448</v>
      </c>
      <c r="K1068" s="1" t="s">
        <v>12035</v>
      </c>
      <c r="L1068" s="1"/>
      <c r="M1068" s="21">
        <f t="shared" si="16"/>
        <v>1</v>
      </c>
    </row>
    <row r="1069" spans="1:13" ht="20.100000000000001" customHeight="1" x14ac:dyDescent="0.15">
      <c r="A1069" s="1" t="s">
        <v>12029</v>
      </c>
      <c r="B1069" s="1" t="s">
        <v>12033</v>
      </c>
      <c r="C1069" s="1" t="s">
        <v>12036</v>
      </c>
      <c r="D1069" s="1" t="s">
        <v>50</v>
      </c>
      <c r="E1069" s="1" t="s">
        <v>51</v>
      </c>
      <c r="F1069" s="1" t="s">
        <v>51</v>
      </c>
      <c r="G1069" s="1" t="s">
        <v>82</v>
      </c>
      <c r="H1069" s="1" t="s">
        <v>207</v>
      </c>
      <c r="I1069" s="1" t="s">
        <v>84</v>
      </c>
      <c r="J1069" s="1" t="s">
        <v>448</v>
      </c>
      <c r="K1069" s="1" t="s">
        <v>12037</v>
      </c>
      <c r="L1069" s="1"/>
      <c r="M1069" s="21">
        <f t="shared" si="16"/>
        <v>1</v>
      </c>
    </row>
    <row r="1070" spans="1:13" ht="20.100000000000001" customHeight="1" x14ac:dyDescent="0.15">
      <c r="A1070" s="1" t="s">
        <v>12029</v>
      </c>
      <c r="B1070" s="1" t="s">
        <v>12033</v>
      </c>
      <c r="C1070" s="1" t="s">
        <v>12038</v>
      </c>
      <c r="D1070" s="1" t="s">
        <v>78</v>
      </c>
      <c r="E1070" s="1" t="s">
        <v>51</v>
      </c>
      <c r="F1070" s="1" t="s">
        <v>51</v>
      </c>
      <c r="G1070" s="1" t="s">
        <v>52</v>
      </c>
      <c r="H1070" s="1" t="s">
        <v>121</v>
      </c>
      <c r="I1070" s="1" t="s">
        <v>84</v>
      </c>
      <c r="J1070" s="1" t="s">
        <v>122</v>
      </c>
      <c r="K1070" s="1" t="s">
        <v>12039</v>
      </c>
      <c r="L1070" s="1"/>
      <c r="M1070" s="21">
        <f t="shared" si="16"/>
        <v>1</v>
      </c>
    </row>
    <row r="1071" spans="1:13" ht="20.100000000000001" customHeight="1" x14ac:dyDescent="0.15">
      <c r="A1071" s="1" t="s">
        <v>12029</v>
      </c>
      <c r="B1071" s="1" t="s">
        <v>12033</v>
      </c>
      <c r="C1071" s="1" t="s">
        <v>12040</v>
      </c>
      <c r="D1071" s="1" t="s">
        <v>849</v>
      </c>
      <c r="E1071" s="1" t="s">
        <v>51</v>
      </c>
      <c r="F1071" s="1" t="s">
        <v>26832</v>
      </c>
      <c r="G1071" s="1" t="s">
        <v>82</v>
      </c>
      <c r="H1071" s="1" t="s">
        <v>83</v>
      </c>
      <c r="I1071" s="1" t="s">
        <v>84</v>
      </c>
      <c r="J1071" s="1" t="s">
        <v>9120</v>
      </c>
      <c r="K1071" s="1" t="s">
        <v>12041</v>
      </c>
      <c r="L1071" s="1"/>
      <c r="M1071" s="21">
        <f t="shared" si="16"/>
        <v>0</v>
      </c>
    </row>
    <row r="1072" spans="1:13" ht="20.100000000000001" customHeight="1" x14ac:dyDescent="0.15">
      <c r="A1072" s="1" t="s">
        <v>12029</v>
      </c>
      <c r="B1072" s="1" t="s">
        <v>12042</v>
      </c>
      <c r="C1072" s="1" t="s">
        <v>12043</v>
      </c>
      <c r="D1072" s="1" t="s">
        <v>50</v>
      </c>
      <c r="E1072" s="1" t="s">
        <v>51</v>
      </c>
      <c r="F1072" s="1" t="s">
        <v>51</v>
      </c>
      <c r="G1072" s="1" t="s">
        <v>82</v>
      </c>
      <c r="H1072" s="1" t="s">
        <v>207</v>
      </c>
      <c r="I1072" s="1" t="s">
        <v>84</v>
      </c>
      <c r="J1072" s="1" t="s">
        <v>448</v>
      </c>
      <c r="K1072" s="1" t="s">
        <v>12044</v>
      </c>
      <c r="L1072" s="1"/>
      <c r="M1072" s="21">
        <f t="shared" si="16"/>
        <v>1</v>
      </c>
    </row>
    <row r="1073" spans="1:13" ht="20.100000000000001" customHeight="1" x14ac:dyDescent="0.15">
      <c r="A1073" s="1" t="s">
        <v>12029</v>
      </c>
      <c r="B1073" s="1" t="s">
        <v>12042</v>
      </c>
      <c r="C1073" s="1" t="s">
        <v>12045</v>
      </c>
      <c r="D1073" s="1" t="s">
        <v>50</v>
      </c>
      <c r="E1073" s="1" t="s">
        <v>51</v>
      </c>
      <c r="F1073" s="1" t="s">
        <v>51</v>
      </c>
      <c r="G1073" s="1" t="s">
        <v>82</v>
      </c>
      <c r="H1073" s="1" t="s">
        <v>207</v>
      </c>
      <c r="I1073" s="1" t="s">
        <v>84</v>
      </c>
      <c r="J1073" s="1" t="s">
        <v>448</v>
      </c>
      <c r="K1073" s="1" t="s">
        <v>12046</v>
      </c>
      <c r="L1073" s="1"/>
      <c r="M1073" s="21">
        <f t="shared" si="16"/>
        <v>1</v>
      </c>
    </row>
    <row r="1074" spans="1:13" ht="20.100000000000001" customHeight="1" x14ac:dyDescent="0.15">
      <c r="A1074" s="1" t="s">
        <v>12029</v>
      </c>
      <c r="B1074" s="1" t="s">
        <v>12042</v>
      </c>
      <c r="C1074" s="1" t="s">
        <v>12047</v>
      </c>
      <c r="D1074" s="1" t="s">
        <v>50</v>
      </c>
      <c r="E1074" s="1" t="s">
        <v>51</v>
      </c>
      <c r="F1074" s="1" t="s">
        <v>51</v>
      </c>
      <c r="G1074" s="1" t="s">
        <v>82</v>
      </c>
      <c r="H1074" s="1" t="s">
        <v>207</v>
      </c>
      <c r="I1074" s="1" t="s">
        <v>84</v>
      </c>
      <c r="J1074" s="1" t="s">
        <v>448</v>
      </c>
      <c r="K1074" s="1" t="s">
        <v>12048</v>
      </c>
      <c r="L1074" s="1"/>
      <c r="M1074" s="21">
        <f t="shared" si="16"/>
        <v>1</v>
      </c>
    </row>
    <row r="1075" spans="1:13" ht="20.100000000000001" customHeight="1" x14ac:dyDescent="0.15">
      <c r="A1075" s="1" t="s">
        <v>12029</v>
      </c>
      <c r="B1075" s="1" t="s">
        <v>12042</v>
      </c>
      <c r="C1075" s="1" t="s">
        <v>12049</v>
      </c>
      <c r="D1075" s="1" t="s">
        <v>50</v>
      </c>
      <c r="E1075" s="1" t="s">
        <v>51</v>
      </c>
      <c r="F1075" s="1" t="s">
        <v>51</v>
      </c>
      <c r="G1075" s="1" t="s">
        <v>82</v>
      </c>
      <c r="H1075" s="1" t="s">
        <v>207</v>
      </c>
      <c r="I1075" s="1" t="s">
        <v>84</v>
      </c>
      <c r="J1075" s="1" t="s">
        <v>448</v>
      </c>
      <c r="K1075" s="1" t="s">
        <v>12050</v>
      </c>
      <c r="L1075" s="1"/>
      <c r="M1075" s="21">
        <f t="shared" si="16"/>
        <v>1</v>
      </c>
    </row>
    <row r="1076" spans="1:13" ht="20.100000000000001" customHeight="1" x14ac:dyDescent="0.15">
      <c r="A1076" s="1" t="s">
        <v>12029</v>
      </c>
      <c r="B1076" s="1" t="s">
        <v>12042</v>
      </c>
      <c r="C1076" s="1" t="s">
        <v>12051</v>
      </c>
      <c r="D1076" s="1" t="s">
        <v>50</v>
      </c>
      <c r="E1076" s="1" t="s">
        <v>51</v>
      </c>
      <c r="F1076" s="1" t="s">
        <v>51</v>
      </c>
      <c r="G1076" s="1" t="s">
        <v>82</v>
      </c>
      <c r="H1076" s="1" t="s">
        <v>207</v>
      </c>
      <c r="I1076" s="1" t="s">
        <v>84</v>
      </c>
      <c r="J1076" s="1" t="s">
        <v>448</v>
      </c>
      <c r="K1076" s="1" t="s">
        <v>12052</v>
      </c>
      <c r="L1076" s="1"/>
      <c r="M1076" s="21">
        <f t="shared" si="16"/>
        <v>1</v>
      </c>
    </row>
    <row r="1077" spans="1:13" ht="20.100000000000001" customHeight="1" x14ac:dyDescent="0.15">
      <c r="A1077" s="1" t="s">
        <v>12029</v>
      </c>
      <c r="B1077" s="1" t="s">
        <v>12042</v>
      </c>
      <c r="C1077" s="1" t="s">
        <v>12053</v>
      </c>
      <c r="D1077" s="1" t="s">
        <v>50</v>
      </c>
      <c r="E1077" s="1" t="s">
        <v>51</v>
      </c>
      <c r="F1077" s="1" t="s">
        <v>51</v>
      </c>
      <c r="G1077" s="1" t="s">
        <v>82</v>
      </c>
      <c r="H1077" s="1" t="s">
        <v>207</v>
      </c>
      <c r="I1077" s="1" t="s">
        <v>84</v>
      </c>
      <c r="J1077" s="1" t="s">
        <v>448</v>
      </c>
      <c r="K1077" s="1" t="s">
        <v>12054</v>
      </c>
      <c r="L1077" s="1"/>
      <c r="M1077" s="21">
        <f t="shared" si="16"/>
        <v>1</v>
      </c>
    </row>
    <row r="1078" spans="1:13" ht="20.100000000000001" customHeight="1" x14ac:dyDescent="0.15">
      <c r="A1078" s="1" t="s">
        <v>12029</v>
      </c>
      <c r="B1078" s="1" t="s">
        <v>12042</v>
      </c>
      <c r="C1078" s="1" t="s">
        <v>12055</v>
      </c>
      <c r="D1078" s="1" t="s">
        <v>50</v>
      </c>
      <c r="E1078" s="1" t="s">
        <v>51</v>
      </c>
      <c r="F1078" s="1" t="s">
        <v>51</v>
      </c>
      <c r="G1078" s="1" t="s">
        <v>82</v>
      </c>
      <c r="H1078" s="1" t="s">
        <v>207</v>
      </c>
      <c r="I1078" s="1" t="s">
        <v>84</v>
      </c>
      <c r="J1078" s="1" t="s">
        <v>448</v>
      </c>
      <c r="K1078" s="1" t="s">
        <v>12056</v>
      </c>
      <c r="L1078" s="1"/>
      <c r="M1078" s="21">
        <f t="shared" si="16"/>
        <v>1</v>
      </c>
    </row>
    <row r="1079" spans="1:13" ht="20.100000000000001" customHeight="1" x14ac:dyDescent="0.15">
      <c r="A1079" s="1" t="s">
        <v>12029</v>
      </c>
      <c r="B1079" s="1" t="s">
        <v>12042</v>
      </c>
      <c r="C1079" s="1" t="s">
        <v>12057</v>
      </c>
      <c r="D1079" s="1" t="s">
        <v>50</v>
      </c>
      <c r="E1079" s="1" t="s">
        <v>51</v>
      </c>
      <c r="F1079" s="1" t="s">
        <v>51</v>
      </c>
      <c r="G1079" s="1" t="s">
        <v>82</v>
      </c>
      <c r="H1079" s="1" t="s">
        <v>207</v>
      </c>
      <c r="I1079" s="1" t="s">
        <v>84</v>
      </c>
      <c r="J1079" s="1" t="s">
        <v>448</v>
      </c>
      <c r="K1079" s="1" t="s">
        <v>12058</v>
      </c>
      <c r="L1079" s="1"/>
      <c r="M1079" s="21">
        <f t="shared" si="16"/>
        <v>1</v>
      </c>
    </row>
    <row r="1080" spans="1:13" ht="20.100000000000001" customHeight="1" x14ac:dyDescent="0.15">
      <c r="A1080" s="1" t="s">
        <v>12029</v>
      </c>
      <c r="B1080" s="1" t="s">
        <v>12042</v>
      </c>
      <c r="C1080" s="1" t="s">
        <v>12059</v>
      </c>
      <c r="D1080" s="1" t="s">
        <v>50</v>
      </c>
      <c r="E1080" s="1" t="s">
        <v>51</v>
      </c>
      <c r="F1080" s="1" t="s">
        <v>51</v>
      </c>
      <c r="G1080" s="1" t="s">
        <v>82</v>
      </c>
      <c r="H1080" s="1" t="s">
        <v>207</v>
      </c>
      <c r="I1080" s="1" t="s">
        <v>84</v>
      </c>
      <c r="J1080" s="1" t="s">
        <v>448</v>
      </c>
      <c r="K1080" s="1" t="s">
        <v>12060</v>
      </c>
      <c r="L1080" s="1"/>
      <c r="M1080" s="21">
        <f t="shared" si="16"/>
        <v>1</v>
      </c>
    </row>
    <row r="1081" spans="1:13" ht="20.100000000000001" customHeight="1" x14ac:dyDescent="0.15">
      <c r="A1081" s="1" t="s">
        <v>12029</v>
      </c>
      <c r="B1081" s="1" t="s">
        <v>12042</v>
      </c>
      <c r="C1081" s="1" t="s">
        <v>12061</v>
      </c>
      <c r="D1081" s="1" t="s">
        <v>50</v>
      </c>
      <c r="E1081" s="1" t="s">
        <v>51</v>
      </c>
      <c r="F1081" s="1" t="s">
        <v>51</v>
      </c>
      <c r="G1081" s="1" t="s">
        <v>82</v>
      </c>
      <c r="H1081" s="1" t="s">
        <v>207</v>
      </c>
      <c r="I1081" s="1" t="s">
        <v>84</v>
      </c>
      <c r="J1081" s="1" t="s">
        <v>448</v>
      </c>
      <c r="K1081" s="1" t="s">
        <v>12062</v>
      </c>
      <c r="L1081" s="1"/>
      <c r="M1081" s="21">
        <f t="shared" si="16"/>
        <v>1</v>
      </c>
    </row>
    <row r="1082" spans="1:13" ht="20.100000000000001" customHeight="1" x14ac:dyDescent="0.15">
      <c r="A1082" s="1" t="s">
        <v>12029</v>
      </c>
      <c r="B1082" s="1" t="s">
        <v>12042</v>
      </c>
      <c r="C1082" s="1" t="s">
        <v>12063</v>
      </c>
      <c r="D1082" s="1" t="s">
        <v>78</v>
      </c>
      <c r="E1082" s="1" t="s">
        <v>51</v>
      </c>
      <c r="F1082" s="1" t="s">
        <v>51</v>
      </c>
      <c r="G1082" s="1" t="s">
        <v>82</v>
      </c>
      <c r="H1082" s="1" t="s">
        <v>207</v>
      </c>
      <c r="I1082" s="1" t="s">
        <v>84</v>
      </c>
      <c r="J1082" s="1" t="s">
        <v>448</v>
      </c>
      <c r="K1082" s="1" t="s">
        <v>12064</v>
      </c>
      <c r="L1082" s="1"/>
      <c r="M1082" s="21">
        <f t="shared" si="16"/>
        <v>1</v>
      </c>
    </row>
    <row r="1083" spans="1:13" ht="20.100000000000001" customHeight="1" x14ac:dyDescent="0.15">
      <c r="A1083" s="1" t="s">
        <v>12029</v>
      </c>
      <c r="B1083" s="1" t="s">
        <v>12065</v>
      </c>
      <c r="C1083" s="1" t="s">
        <v>12066</v>
      </c>
      <c r="D1083" s="1" t="s">
        <v>50</v>
      </c>
      <c r="E1083" s="1" t="s">
        <v>51</v>
      </c>
      <c r="F1083" s="1" t="s">
        <v>51</v>
      </c>
      <c r="G1083" s="1" t="s">
        <v>82</v>
      </c>
      <c r="H1083" s="1" t="s">
        <v>207</v>
      </c>
      <c r="I1083" s="1" t="s">
        <v>84</v>
      </c>
      <c r="J1083" s="1" t="s">
        <v>448</v>
      </c>
      <c r="K1083" s="1" t="s">
        <v>12067</v>
      </c>
      <c r="L1083" s="1"/>
      <c r="M1083" s="21">
        <f t="shared" si="16"/>
        <v>1</v>
      </c>
    </row>
    <row r="1084" spans="1:13" ht="20.100000000000001" customHeight="1" x14ac:dyDescent="0.15">
      <c r="A1084" s="1" t="s">
        <v>12029</v>
      </c>
      <c r="B1084" s="1" t="s">
        <v>12065</v>
      </c>
      <c r="C1084" s="1" t="s">
        <v>12068</v>
      </c>
      <c r="D1084" s="1" t="s">
        <v>50</v>
      </c>
      <c r="E1084" s="1" t="s">
        <v>51</v>
      </c>
      <c r="F1084" s="1" t="s">
        <v>51</v>
      </c>
      <c r="G1084" s="1" t="s">
        <v>82</v>
      </c>
      <c r="H1084" s="1" t="s">
        <v>207</v>
      </c>
      <c r="I1084" s="1" t="s">
        <v>84</v>
      </c>
      <c r="J1084" s="1" t="s">
        <v>448</v>
      </c>
      <c r="K1084" s="1" t="s">
        <v>12069</v>
      </c>
      <c r="L1084" s="1"/>
      <c r="M1084" s="21">
        <f t="shared" si="16"/>
        <v>1</v>
      </c>
    </row>
    <row r="1085" spans="1:13" ht="20.100000000000001" customHeight="1" x14ac:dyDescent="0.15">
      <c r="A1085" s="1" t="s">
        <v>12029</v>
      </c>
      <c r="B1085" s="1" t="s">
        <v>12065</v>
      </c>
      <c r="C1085" s="1" t="s">
        <v>12070</v>
      </c>
      <c r="D1085" s="1" t="s">
        <v>50</v>
      </c>
      <c r="E1085" s="1" t="s">
        <v>51</v>
      </c>
      <c r="F1085" s="1" t="s">
        <v>51</v>
      </c>
      <c r="G1085" s="1" t="s">
        <v>82</v>
      </c>
      <c r="H1085" s="1" t="s">
        <v>207</v>
      </c>
      <c r="I1085" s="1" t="s">
        <v>84</v>
      </c>
      <c r="J1085" s="1" t="s">
        <v>448</v>
      </c>
      <c r="K1085" s="1" t="s">
        <v>12071</v>
      </c>
      <c r="L1085" s="1"/>
      <c r="M1085" s="21">
        <f t="shared" si="16"/>
        <v>1</v>
      </c>
    </row>
    <row r="1086" spans="1:13" ht="20.100000000000001" customHeight="1" x14ac:dyDescent="0.15">
      <c r="A1086" s="1" t="s">
        <v>12029</v>
      </c>
      <c r="B1086" s="1" t="s">
        <v>12065</v>
      </c>
      <c r="C1086" s="1" t="s">
        <v>12072</v>
      </c>
      <c r="D1086" s="1" t="s">
        <v>50</v>
      </c>
      <c r="E1086" s="1" t="s">
        <v>51</v>
      </c>
      <c r="F1086" s="1" t="s">
        <v>51</v>
      </c>
      <c r="G1086" s="1" t="s">
        <v>82</v>
      </c>
      <c r="H1086" s="1" t="s">
        <v>207</v>
      </c>
      <c r="I1086" s="1" t="s">
        <v>84</v>
      </c>
      <c r="J1086" s="1" t="s">
        <v>448</v>
      </c>
      <c r="K1086" s="1" t="s">
        <v>12073</v>
      </c>
      <c r="L1086" s="1"/>
      <c r="M1086" s="21">
        <f t="shared" si="16"/>
        <v>1</v>
      </c>
    </row>
    <row r="1087" spans="1:13" ht="20.100000000000001" customHeight="1" x14ac:dyDescent="0.15">
      <c r="A1087" s="1" t="s">
        <v>12029</v>
      </c>
      <c r="B1087" s="1" t="s">
        <v>12065</v>
      </c>
      <c r="C1087" s="1" t="s">
        <v>12074</v>
      </c>
      <c r="D1087" s="1" t="s">
        <v>50</v>
      </c>
      <c r="E1087" s="1" t="s">
        <v>51</v>
      </c>
      <c r="F1087" s="1" t="s">
        <v>51</v>
      </c>
      <c r="G1087" s="1" t="s">
        <v>82</v>
      </c>
      <c r="H1087" s="1" t="s">
        <v>207</v>
      </c>
      <c r="I1087" s="1" t="s">
        <v>84</v>
      </c>
      <c r="J1087" s="1" t="s">
        <v>448</v>
      </c>
      <c r="K1087" s="1" t="s">
        <v>12075</v>
      </c>
      <c r="L1087" s="1"/>
      <c r="M1087" s="21">
        <f t="shared" si="16"/>
        <v>1</v>
      </c>
    </row>
    <row r="1088" spans="1:13" ht="20.100000000000001" customHeight="1" x14ac:dyDescent="0.15">
      <c r="A1088" s="1" t="s">
        <v>12029</v>
      </c>
      <c r="B1088" s="1" t="s">
        <v>12065</v>
      </c>
      <c r="C1088" s="1" t="s">
        <v>12076</v>
      </c>
      <c r="D1088" s="1" t="s">
        <v>50</v>
      </c>
      <c r="E1088" s="1" t="s">
        <v>51</v>
      </c>
      <c r="F1088" s="1" t="s">
        <v>51</v>
      </c>
      <c r="G1088" s="1" t="s">
        <v>82</v>
      </c>
      <c r="H1088" s="1" t="s">
        <v>207</v>
      </c>
      <c r="I1088" s="1" t="s">
        <v>84</v>
      </c>
      <c r="J1088" s="1" t="s">
        <v>448</v>
      </c>
      <c r="K1088" s="1" t="s">
        <v>12077</v>
      </c>
      <c r="L1088" s="1"/>
      <c r="M1088" s="21">
        <f t="shared" si="16"/>
        <v>1</v>
      </c>
    </row>
    <row r="1089" spans="1:13" ht="20.100000000000001" customHeight="1" x14ac:dyDescent="0.15">
      <c r="A1089" s="1" t="s">
        <v>12029</v>
      </c>
      <c r="B1089" s="1" t="s">
        <v>12065</v>
      </c>
      <c r="C1089" s="1" t="s">
        <v>12078</v>
      </c>
      <c r="D1089" s="1" t="s">
        <v>50</v>
      </c>
      <c r="E1089" s="1" t="s">
        <v>51</v>
      </c>
      <c r="F1089" s="1" t="s">
        <v>51</v>
      </c>
      <c r="G1089" s="1" t="s">
        <v>82</v>
      </c>
      <c r="H1089" s="1" t="s">
        <v>207</v>
      </c>
      <c r="I1089" s="1" t="s">
        <v>84</v>
      </c>
      <c r="J1089" s="1" t="s">
        <v>448</v>
      </c>
      <c r="K1089" s="1" t="s">
        <v>12079</v>
      </c>
      <c r="L1089" s="1"/>
      <c r="M1089" s="21">
        <f t="shared" si="16"/>
        <v>1</v>
      </c>
    </row>
    <row r="1090" spans="1:13" ht="20.100000000000001" customHeight="1" x14ac:dyDescent="0.15">
      <c r="A1090" s="1" t="s">
        <v>12029</v>
      </c>
      <c r="B1090" s="1" t="s">
        <v>12065</v>
      </c>
      <c r="C1090" s="1" t="s">
        <v>12080</v>
      </c>
      <c r="D1090" s="1" t="s">
        <v>78</v>
      </c>
      <c r="E1090" s="1" t="s">
        <v>51</v>
      </c>
      <c r="F1090" s="1" t="s">
        <v>51</v>
      </c>
      <c r="G1090" s="1" t="s">
        <v>82</v>
      </c>
      <c r="H1090" s="1" t="s">
        <v>207</v>
      </c>
      <c r="I1090" s="1" t="s">
        <v>84</v>
      </c>
      <c r="J1090" s="1" t="s">
        <v>448</v>
      </c>
      <c r="K1090" s="1" t="s">
        <v>12081</v>
      </c>
      <c r="L1090" s="1"/>
      <c r="M1090" s="21">
        <f t="shared" si="16"/>
        <v>1</v>
      </c>
    </row>
    <row r="1091" spans="1:13" ht="20.100000000000001" customHeight="1" x14ac:dyDescent="0.15">
      <c r="A1091" s="1" t="s">
        <v>12029</v>
      </c>
      <c r="B1091" s="1" t="s">
        <v>12065</v>
      </c>
      <c r="C1091" s="1" t="s">
        <v>12082</v>
      </c>
      <c r="D1091" s="1" t="s">
        <v>78</v>
      </c>
      <c r="E1091" s="1" t="s">
        <v>51</v>
      </c>
      <c r="F1091" s="1" t="s">
        <v>179</v>
      </c>
      <c r="G1091" s="1" t="s">
        <v>82</v>
      </c>
      <c r="H1091" s="1" t="s">
        <v>180</v>
      </c>
      <c r="I1091" s="1" t="s">
        <v>84</v>
      </c>
      <c r="J1091" s="1" t="s">
        <v>632</v>
      </c>
      <c r="K1091" s="1" t="s">
        <v>12083</v>
      </c>
      <c r="L1091" s="1"/>
      <c r="M1091" s="21">
        <f t="shared" si="16"/>
        <v>0</v>
      </c>
    </row>
    <row r="1092" spans="1:13" ht="20.100000000000001" customHeight="1" x14ac:dyDescent="0.15">
      <c r="A1092" s="1" t="s">
        <v>12029</v>
      </c>
      <c r="B1092" s="1" t="s">
        <v>12065</v>
      </c>
      <c r="C1092" s="1" t="s">
        <v>12084</v>
      </c>
      <c r="D1092" s="1" t="s">
        <v>78</v>
      </c>
      <c r="E1092" s="1" t="s">
        <v>51</v>
      </c>
      <c r="F1092" s="1" t="s">
        <v>179</v>
      </c>
      <c r="G1092" s="1" t="s">
        <v>82</v>
      </c>
      <c r="H1092" s="1" t="s">
        <v>180</v>
      </c>
      <c r="I1092" s="1" t="s">
        <v>84</v>
      </c>
      <c r="J1092" s="1" t="s">
        <v>632</v>
      </c>
      <c r="K1092" s="1" t="s">
        <v>12085</v>
      </c>
      <c r="L1092" s="1"/>
      <c r="M1092" s="21">
        <f t="shared" si="16"/>
        <v>0</v>
      </c>
    </row>
    <row r="1093" spans="1:13" ht="20.100000000000001" customHeight="1" x14ac:dyDescent="0.15">
      <c r="A1093" s="1" t="s">
        <v>12029</v>
      </c>
      <c r="B1093" s="1" t="s">
        <v>12065</v>
      </c>
      <c r="C1093" s="1" t="s">
        <v>12086</v>
      </c>
      <c r="D1093" s="1" t="s">
        <v>78</v>
      </c>
      <c r="E1093" s="1" t="s">
        <v>51</v>
      </c>
      <c r="F1093" s="1" t="s">
        <v>51</v>
      </c>
      <c r="G1093" s="1" t="s">
        <v>82</v>
      </c>
      <c r="H1093" s="1" t="s">
        <v>207</v>
      </c>
      <c r="I1093" s="1" t="s">
        <v>84</v>
      </c>
      <c r="J1093" s="1" t="s">
        <v>448</v>
      </c>
      <c r="K1093" s="1" t="s">
        <v>12087</v>
      </c>
      <c r="L1093" s="1"/>
      <c r="M1093" s="21">
        <f t="shared" si="16"/>
        <v>1</v>
      </c>
    </row>
    <row r="1094" spans="1:13" ht="20.100000000000001" customHeight="1" x14ac:dyDescent="0.15">
      <c r="A1094" s="1" t="s">
        <v>12029</v>
      </c>
      <c r="B1094" s="1" t="s">
        <v>12065</v>
      </c>
      <c r="C1094" s="1" t="s">
        <v>12088</v>
      </c>
      <c r="D1094" s="1" t="s">
        <v>78</v>
      </c>
      <c r="E1094" s="1" t="s">
        <v>51</v>
      </c>
      <c r="F1094" s="1" t="s">
        <v>51</v>
      </c>
      <c r="G1094" s="1" t="s">
        <v>82</v>
      </c>
      <c r="H1094" s="1" t="s">
        <v>207</v>
      </c>
      <c r="I1094" s="1" t="s">
        <v>84</v>
      </c>
      <c r="J1094" s="1" t="s">
        <v>448</v>
      </c>
      <c r="K1094" s="1" t="s">
        <v>12089</v>
      </c>
      <c r="L1094" s="1"/>
      <c r="M1094" s="21">
        <f t="shared" si="16"/>
        <v>1</v>
      </c>
    </row>
    <row r="1095" spans="1:13" ht="20.100000000000001" customHeight="1" x14ac:dyDescent="0.15">
      <c r="A1095" s="1" t="s">
        <v>12029</v>
      </c>
      <c r="B1095" s="1" t="s">
        <v>12065</v>
      </c>
      <c r="C1095" s="1" t="s">
        <v>12090</v>
      </c>
      <c r="D1095" s="1" t="s">
        <v>78</v>
      </c>
      <c r="E1095" s="1" t="s">
        <v>51</v>
      </c>
      <c r="F1095" s="1" t="s">
        <v>51</v>
      </c>
      <c r="G1095" s="1" t="s">
        <v>82</v>
      </c>
      <c r="H1095" s="1" t="s">
        <v>207</v>
      </c>
      <c r="I1095" s="1" t="s">
        <v>84</v>
      </c>
      <c r="J1095" s="1" t="s">
        <v>448</v>
      </c>
      <c r="K1095" s="1" t="s">
        <v>12091</v>
      </c>
      <c r="L1095" s="1"/>
      <c r="M1095" s="21">
        <f t="shared" ref="M1095:M1158" si="17">IF(F1095="○",1,0)</f>
        <v>1</v>
      </c>
    </row>
    <row r="1096" spans="1:13" ht="20.100000000000001" customHeight="1" x14ac:dyDescent="0.15">
      <c r="A1096" s="1" t="s">
        <v>12029</v>
      </c>
      <c r="B1096" s="1" t="s">
        <v>12065</v>
      </c>
      <c r="C1096" s="1" t="s">
        <v>12092</v>
      </c>
      <c r="D1096" s="1" t="s">
        <v>78</v>
      </c>
      <c r="E1096" s="1" t="s">
        <v>51</v>
      </c>
      <c r="F1096" s="1" t="s">
        <v>51</v>
      </c>
      <c r="G1096" s="1" t="s">
        <v>82</v>
      </c>
      <c r="H1096" s="1" t="s">
        <v>207</v>
      </c>
      <c r="I1096" s="1" t="s">
        <v>84</v>
      </c>
      <c r="J1096" s="1" t="s">
        <v>448</v>
      </c>
      <c r="K1096" s="1" t="s">
        <v>12093</v>
      </c>
      <c r="L1096" s="1"/>
      <c r="M1096" s="21">
        <f t="shared" si="17"/>
        <v>1</v>
      </c>
    </row>
    <row r="1097" spans="1:13" ht="20.100000000000001" customHeight="1" x14ac:dyDescent="0.15">
      <c r="A1097" s="1" t="s">
        <v>12029</v>
      </c>
      <c r="B1097" s="1" t="s">
        <v>12065</v>
      </c>
      <c r="C1097" s="1" t="s">
        <v>12094</v>
      </c>
      <c r="D1097" s="1" t="s">
        <v>78</v>
      </c>
      <c r="E1097" s="1" t="s">
        <v>51</v>
      </c>
      <c r="F1097" s="1" t="s">
        <v>51</v>
      </c>
      <c r="G1097" s="1" t="s">
        <v>82</v>
      </c>
      <c r="H1097" s="1" t="s">
        <v>207</v>
      </c>
      <c r="I1097" s="1" t="s">
        <v>84</v>
      </c>
      <c r="J1097" s="1" t="s">
        <v>448</v>
      </c>
      <c r="K1097" s="1" t="s">
        <v>12095</v>
      </c>
      <c r="L1097" s="1"/>
      <c r="M1097" s="21">
        <f t="shared" si="17"/>
        <v>1</v>
      </c>
    </row>
    <row r="1098" spans="1:13" ht="20.100000000000001" customHeight="1" x14ac:dyDescent="0.15">
      <c r="A1098" s="1" t="s">
        <v>12029</v>
      </c>
      <c r="B1098" s="1" t="s">
        <v>12096</v>
      </c>
      <c r="C1098" s="1" t="s">
        <v>12097</v>
      </c>
      <c r="D1098" s="1" t="s">
        <v>50</v>
      </c>
      <c r="E1098" s="1" t="s">
        <v>51</v>
      </c>
      <c r="F1098" s="1" t="s">
        <v>51</v>
      </c>
      <c r="G1098" s="1" t="s">
        <v>82</v>
      </c>
      <c r="H1098" s="1" t="s">
        <v>207</v>
      </c>
      <c r="I1098" s="1" t="s">
        <v>84</v>
      </c>
      <c r="J1098" s="1" t="s">
        <v>448</v>
      </c>
      <c r="K1098" s="1" t="s">
        <v>12098</v>
      </c>
      <c r="L1098" s="1"/>
      <c r="M1098" s="21">
        <f t="shared" si="17"/>
        <v>1</v>
      </c>
    </row>
    <row r="1099" spans="1:13" ht="20.100000000000001" customHeight="1" x14ac:dyDescent="0.15">
      <c r="A1099" s="1" t="s">
        <v>12029</v>
      </c>
      <c r="B1099" s="1" t="s">
        <v>12096</v>
      </c>
      <c r="C1099" s="1" t="s">
        <v>12099</v>
      </c>
      <c r="D1099" s="1" t="s">
        <v>50</v>
      </c>
      <c r="E1099" s="1" t="s">
        <v>51</v>
      </c>
      <c r="F1099" s="1" t="s">
        <v>51</v>
      </c>
      <c r="G1099" s="1" t="s">
        <v>82</v>
      </c>
      <c r="H1099" s="1" t="s">
        <v>207</v>
      </c>
      <c r="I1099" s="1" t="s">
        <v>84</v>
      </c>
      <c r="J1099" s="1" t="s">
        <v>448</v>
      </c>
      <c r="K1099" s="1" t="s">
        <v>12100</v>
      </c>
      <c r="L1099" s="1"/>
      <c r="M1099" s="21">
        <f t="shared" si="17"/>
        <v>1</v>
      </c>
    </row>
    <row r="1100" spans="1:13" ht="20.100000000000001" customHeight="1" x14ac:dyDescent="0.15">
      <c r="A1100" s="1" t="s">
        <v>12029</v>
      </c>
      <c r="B1100" s="1" t="s">
        <v>12096</v>
      </c>
      <c r="C1100" s="1" t="s">
        <v>12101</v>
      </c>
      <c r="D1100" s="1" t="s">
        <v>50</v>
      </c>
      <c r="E1100" s="1" t="s">
        <v>51</v>
      </c>
      <c r="F1100" s="1" t="s">
        <v>51</v>
      </c>
      <c r="G1100" s="1" t="s">
        <v>82</v>
      </c>
      <c r="H1100" s="1" t="s">
        <v>207</v>
      </c>
      <c r="I1100" s="1" t="s">
        <v>84</v>
      </c>
      <c r="J1100" s="1" t="s">
        <v>448</v>
      </c>
      <c r="K1100" s="1" t="s">
        <v>12102</v>
      </c>
      <c r="L1100" s="1"/>
      <c r="M1100" s="21">
        <f t="shared" si="17"/>
        <v>1</v>
      </c>
    </row>
    <row r="1101" spans="1:13" ht="20.100000000000001" customHeight="1" x14ac:dyDescent="0.15">
      <c r="A1101" s="1" t="s">
        <v>12029</v>
      </c>
      <c r="B1101" s="1" t="s">
        <v>12096</v>
      </c>
      <c r="C1101" s="1" t="s">
        <v>12103</v>
      </c>
      <c r="D1101" s="1" t="s">
        <v>50</v>
      </c>
      <c r="E1101" s="1" t="s">
        <v>51</v>
      </c>
      <c r="F1101" s="1" t="s">
        <v>51</v>
      </c>
      <c r="G1101" s="1" t="s">
        <v>82</v>
      </c>
      <c r="H1101" s="1" t="s">
        <v>207</v>
      </c>
      <c r="I1101" s="1" t="s">
        <v>84</v>
      </c>
      <c r="J1101" s="1" t="s">
        <v>448</v>
      </c>
      <c r="K1101" s="1" t="s">
        <v>12104</v>
      </c>
      <c r="L1101" s="1"/>
      <c r="M1101" s="21">
        <f t="shared" si="17"/>
        <v>1</v>
      </c>
    </row>
    <row r="1102" spans="1:13" ht="20.100000000000001" customHeight="1" x14ac:dyDescent="0.15">
      <c r="A1102" s="1" t="s">
        <v>12029</v>
      </c>
      <c r="B1102" s="1" t="s">
        <v>12096</v>
      </c>
      <c r="C1102" s="1" t="s">
        <v>12105</v>
      </c>
      <c r="D1102" s="1" t="s">
        <v>50</v>
      </c>
      <c r="E1102" s="1" t="s">
        <v>51</v>
      </c>
      <c r="F1102" s="1" t="s">
        <v>51</v>
      </c>
      <c r="G1102" s="1" t="s">
        <v>82</v>
      </c>
      <c r="H1102" s="1" t="s">
        <v>207</v>
      </c>
      <c r="I1102" s="1" t="s">
        <v>84</v>
      </c>
      <c r="J1102" s="1" t="s">
        <v>448</v>
      </c>
      <c r="K1102" s="1" t="s">
        <v>12106</v>
      </c>
      <c r="L1102" s="1"/>
      <c r="M1102" s="21">
        <f t="shared" si="17"/>
        <v>1</v>
      </c>
    </row>
    <row r="1103" spans="1:13" ht="20.100000000000001" customHeight="1" x14ac:dyDescent="0.15">
      <c r="A1103" s="1" t="s">
        <v>12029</v>
      </c>
      <c r="B1103" s="1" t="s">
        <v>12096</v>
      </c>
      <c r="C1103" s="1" t="s">
        <v>12107</v>
      </c>
      <c r="D1103" s="1" t="s">
        <v>50</v>
      </c>
      <c r="E1103" s="1" t="s">
        <v>51</v>
      </c>
      <c r="F1103" s="1" t="s">
        <v>51</v>
      </c>
      <c r="G1103" s="1" t="s">
        <v>82</v>
      </c>
      <c r="H1103" s="1" t="s">
        <v>207</v>
      </c>
      <c r="I1103" s="1" t="s">
        <v>84</v>
      </c>
      <c r="J1103" s="1" t="s">
        <v>448</v>
      </c>
      <c r="K1103" s="1" t="s">
        <v>12108</v>
      </c>
      <c r="L1103" s="1"/>
      <c r="M1103" s="21">
        <f t="shared" si="17"/>
        <v>1</v>
      </c>
    </row>
    <row r="1104" spans="1:13" ht="20.100000000000001" customHeight="1" x14ac:dyDescent="0.15">
      <c r="A1104" s="1" t="s">
        <v>12029</v>
      </c>
      <c r="B1104" s="1" t="s">
        <v>12096</v>
      </c>
      <c r="C1104" s="1" t="s">
        <v>12109</v>
      </c>
      <c r="D1104" s="1" t="s">
        <v>50</v>
      </c>
      <c r="E1104" s="1" t="s">
        <v>51</v>
      </c>
      <c r="F1104" s="1" t="s">
        <v>51</v>
      </c>
      <c r="G1104" s="1" t="s">
        <v>82</v>
      </c>
      <c r="H1104" s="1" t="s">
        <v>207</v>
      </c>
      <c r="I1104" s="1" t="s">
        <v>84</v>
      </c>
      <c r="J1104" s="1" t="s">
        <v>448</v>
      </c>
      <c r="K1104" s="1" t="s">
        <v>12110</v>
      </c>
      <c r="L1104" s="1"/>
      <c r="M1104" s="21">
        <f t="shared" si="17"/>
        <v>1</v>
      </c>
    </row>
    <row r="1105" spans="1:13" ht="20.100000000000001" customHeight="1" x14ac:dyDescent="0.15">
      <c r="A1105" s="1" t="s">
        <v>12029</v>
      </c>
      <c r="B1105" s="1" t="s">
        <v>12096</v>
      </c>
      <c r="C1105" s="1" t="s">
        <v>12111</v>
      </c>
      <c r="D1105" s="1" t="s">
        <v>50</v>
      </c>
      <c r="E1105" s="1" t="s">
        <v>51</v>
      </c>
      <c r="F1105" s="1" t="s">
        <v>51</v>
      </c>
      <c r="G1105" s="1" t="s">
        <v>82</v>
      </c>
      <c r="H1105" s="1" t="s">
        <v>207</v>
      </c>
      <c r="I1105" s="1" t="s">
        <v>84</v>
      </c>
      <c r="J1105" s="1" t="s">
        <v>448</v>
      </c>
      <c r="K1105" s="1" t="s">
        <v>12112</v>
      </c>
      <c r="L1105" s="1"/>
      <c r="M1105" s="21">
        <f t="shared" si="17"/>
        <v>1</v>
      </c>
    </row>
    <row r="1106" spans="1:13" ht="20.100000000000001" customHeight="1" x14ac:dyDescent="0.15">
      <c r="A1106" s="1" t="s">
        <v>12029</v>
      </c>
      <c r="B1106" s="1" t="s">
        <v>12096</v>
      </c>
      <c r="C1106" s="1" t="s">
        <v>12113</v>
      </c>
      <c r="D1106" s="1" t="s">
        <v>50</v>
      </c>
      <c r="E1106" s="1" t="s">
        <v>51</v>
      </c>
      <c r="F1106" s="1" t="s">
        <v>51</v>
      </c>
      <c r="G1106" s="1" t="s">
        <v>82</v>
      </c>
      <c r="H1106" s="1" t="s">
        <v>207</v>
      </c>
      <c r="I1106" s="1" t="s">
        <v>84</v>
      </c>
      <c r="J1106" s="1" t="s">
        <v>448</v>
      </c>
      <c r="K1106" s="1" t="s">
        <v>12114</v>
      </c>
      <c r="L1106" s="1"/>
      <c r="M1106" s="21">
        <f t="shared" si="17"/>
        <v>1</v>
      </c>
    </row>
    <row r="1107" spans="1:13" ht="20.100000000000001" customHeight="1" x14ac:dyDescent="0.15">
      <c r="A1107" s="1" t="s">
        <v>12029</v>
      </c>
      <c r="B1107" s="1" t="s">
        <v>12096</v>
      </c>
      <c r="C1107" s="1" t="s">
        <v>12115</v>
      </c>
      <c r="D1107" s="1" t="s">
        <v>50</v>
      </c>
      <c r="E1107" s="1" t="s">
        <v>51</v>
      </c>
      <c r="F1107" s="1" t="s">
        <v>51</v>
      </c>
      <c r="G1107" s="1" t="s">
        <v>82</v>
      </c>
      <c r="H1107" s="1" t="s">
        <v>207</v>
      </c>
      <c r="I1107" s="1" t="s">
        <v>84</v>
      </c>
      <c r="J1107" s="1" t="s">
        <v>448</v>
      </c>
      <c r="K1107" s="1" t="s">
        <v>12116</v>
      </c>
      <c r="L1107" s="1"/>
      <c r="M1107" s="21">
        <f t="shared" si="17"/>
        <v>1</v>
      </c>
    </row>
    <row r="1108" spans="1:13" ht="20.100000000000001" customHeight="1" x14ac:dyDescent="0.15">
      <c r="A1108" s="1" t="s">
        <v>12029</v>
      </c>
      <c r="B1108" s="1" t="s">
        <v>12096</v>
      </c>
      <c r="C1108" s="1" t="s">
        <v>12117</v>
      </c>
      <c r="D1108" s="1" t="s">
        <v>50</v>
      </c>
      <c r="E1108" s="1" t="s">
        <v>51</v>
      </c>
      <c r="F1108" s="1" t="s">
        <v>51</v>
      </c>
      <c r="G1108" s="1" t="s">
        <v>82</v>
      </c>
      <c r="H1108" s="1" t="s">
        <v>207</v>
      </c>
      <c r="I1108" s="1" t="s">
        <v>84</v>
      </c>
      <c r="J1108" s="1" t="s">
        <v>448</v>
      </c>
      <c r="K1108" s="1" t="s">
        <v>12118</v>
      </c>
      <c r="L1108" s="1"/>
      <c r="M1108" s="21">
        <f t="shared" si="17"/>
        <v>1</v>
      </c>
    </row>
    <row r="1109" spans="1:13" ht="20.100000000000001" customHeight="1" x14ac:dyDescent="0.15">
      <c r="A1109" s="1" t="s">
        <v>12029</v>
      </c>
      <c r="B1109" s="1" t="s">
        <v>12096</v>
      </c>
      <c r="C1109" s="1" t="s">
        <v>12119</v>
      </c>
      <c r="D1109" s="1" t="s">
        <v>50</v>
      </c>
      <c r="E1109" s="1" t="s">
        <v>51</v>
      </c>
      <c r="F1109" s="1" t="s">
        <v>51</v>
      </c>
      <c r="G1109" s="1" t="s">
        <v>82</v>
      </c>
      <c r="H1109" s="1" t="s">
        <v>207</v>
      </c>
      <c r="I1109" s="1" t="s">
        <v>84</v>
      </c>
      <c r="J1109" s="1" t="s">
        <v>448</v>
      </c>
      <c r="K1109" s="1" t="s">
        <v>12120</v>
      </c>
      <c r="L1109" s="1"/>
      <c r="M1109" s="21">
        <f t="shared" si="17"/>
        <v>1</v>
      </c>
    </row>
    <row r="1110" spans="1:13" ht="20.100000000000001" customHeight="1" x14ac:dyDescent="0.15">
      <c r="A1110" s="1" t="s">
        <v>12029</v>
      </c>
      <c r="B1110" s="1" t="s">
        <v>12096</v>
      </c>
      <c r="C1110" s="1" t="s">
        <v>12121</v>
      </c>
      <c r="D1110" s="1" t="s">
        <v>50</v>
      </c>
      <c r="E1110" s="1" t="s">
        <v>51</v>
      </c>
      <c r="F1110" s="1" t="s">
        <v>51</v>
      </c>
      <c r="G1110" s="1" t="s">
        <v>82</v>
      </c>
      <c r="H1110" s="1" t="s">
        <v>207</v>
      </c>
      <c r="I1110" s="1" t="s">
        <v>84</v>
      </c>
      <c r="J1110" s="1" t="s">
        <v>448</v>
      </c>
      <c r="K1110" s="1" t="s">
        <v>12122</v>
      </c>
      <c r="L1110" s="1"/>
      <c r="M1110" s="21">
        <f t="shared" si="17"/>
        <v>1</v>
      </c>
    </row>
    <row r="1111" spans="1:13" ht="20.100000000000001" customHeight="1" x14ac:dyDescent="0.15">
      <c r="A1111" s="1" t="s">
        <v>12029</v>
      </c>
      <c r="B1111" s="1" t="s">
        <v>12096</v>
      </c>
      <c r="C1111" s="1" t="s">
        <v>12123</v>
      </c>
      <c r="D1111" s="1" t="s">
        <v>78</v>
      </c>
      <c r="E1111" s="1" t="s">
        <v>51</v>
      </c>
      <c r="F1111" s="1" t="s">
        <v>51</v>
      </c>
      <c r="G1111" s="1" t="s">
        <v>82</v>
      </c>
      <c r="H1111" s="1" t="s">
        <v>207</v>
      </c>
      <c r="I1111" s="1" t="s">
        <v>84</v>
      </c>
      <c r="J1111" s="1" t="s">
        <v>448</v>
      </c>
      <c r="K1111" s="1" t="s">
        <v>12124</v>
      </c>
      <c r="L1111" s="1"/>
      <c r="M1111" s="21">
        <f t="shared" si="17"/>
        <v>1</v>
      </c>
    </row>
    <row r="1112" spans="1:13" ht="20.100000000000001" customHeight="1" x14ac:dyDescent="0.15">
      <c r="A1112" s="1" t="s">
        <v>12029</v>
      </c>
      <c r="B1112" s="1" t="s">
        <v>12096</v>
      </c>
      <c r="C1112" s="1" t="s">
        <v>12125</v>
      </c>
      <c r="D1112" s="1" t="s">
        <v>78</v>
      </c>
      <c r="E1112" s="1" t="s">
        <v>51</v>
      </c>
      <c r="F1112" s="1" t="s">
        <v>51</v>
      </c>
      <c r="G1112" s="1" t="s">
        <v>82</v>
      </c>
      <c r="H1112" s="1" t="s">
        <v>207</v>
      </c>
      <c r="I1112" s="1" t="s">
        <v>84</v>
      </c>
      <c r="J1112" s="1" t="s">
        <v>448</v>
      </c>
      <c r="K1112" s="1" t="s">
        <v>12126</v>
      </c>
      <c r="L1112" s="1"/>
      <c r="M1112" s="21">
        <f t="shared" si="17"/>
        <v>1</v>
      </c>
    </row>
    <row r="1113" spans="1:13" ht="20.100000000000001" customHeight="1" x14ac:dyDescent="0.15">
      <c r="A1113" s="1" t="s">
        <v>12029</v>
      </c>
      <c r="B1113" s="1" t="s">
        <v>12096</v>
      </c>
      <c r="C1113" s="1" t="s">
        <v>12127</v>
      </c>
      <c r="D1113" s="1" t="s">
        <v>78</v>
      </c>
      <c r="E1113" s="1" t="s">
        <v>51</v>
      </c>
      <c r="F1113" s="1" t="s">
        <v>51</v>
      </c>
      <c r="G1113" s="1" t="s">
        <v>82</v>
      </c>
      <c r="H1113" s="1" t="s">
        <v>207</v>
      </c>
      <c r="I1113" s="1" t="s">
        <v>84</v>
      </c>
      <c r="J1113" s="1" t="s">
        <v>448</v>
      </c>
      <c r="K1113" s="1" t="s">
        <v>12128</v>
      </c>
      <c r="L1113" s="1"/>
      <c r="M1113" s="21">
        <f t="shared" si="17"/>
        <v>1</v>
      </c>
    </row>
    <row r="1114" spans="1:13" ht="20.100000000000001" customHeight="1" x14ac:dyDescent="0.15">
      <c r="A1114" s="1" t="s">
        <v>12029</v>
      </c>
      <c r="B1114" s="1" t="s">
        <v>12096</v>
      </c>
      <c r="C1114" s="1" t="s">
        <v>12129</v>
      </c>
      <c r="D1114" s="1" t="s">
        <v>78</v>
      </c>
      <c r="E1114" s="1" t="s">
        <v>51</v>
      </c>
      <c r="F1114" s="1" t="s">
        <v>51</v>
      </c>
      <c r="G1114" s="1" t="s">
        <v>82</v>
      </c>
      <c r="H1114" s="1" t="s">
        <v>207</v>
      </c>
      <c r="I1114" s="1" t="s">
        <v>84</v>
      </c>
      <c r="J1114" s="1" t="s">
        <v>448</v>
      </c>
      <c r="K1114" s="1" t="s">
        <v>12130</v>
      </c>
      <c r="L1114" s="1"/>
      <c r="M1114" s="21">
        <f t="shared" si="17"/>
        <v>1</v>
      </c>
    </row>
    <row r="1115" spans="1:13" ht="20.100000000000001" customHeight="1" x14ac:dyDescent="0.15">
      <c r="A1115" s="1" t="s">
        <v>12029</v>
      </c>
      <c r="B1115" s="1" t="s">
        <v>12096</v>
      </c>
      <c r="C1115" s="1" t="s">
        <v>12131</v>
      </c>
      <c r="D1115" s="1" t="s">
        <v>78</v>
      </c>
      <c r="E1115" s="1" t="s">
        <v>51</v>
      </c>
      <c r="F1115" s="1" t="s">
        <v>51</v>
      </c>
      <c r="G1115" s="1" t="s">
        <v>82</v>
      </c>
      <c r="H1115" s="1" t="s">
        <v>207</v>
      </c>
      <c r="I1115" s="1" t="s">
        <v>84</v>
      </c>
      <c r="J1115" s="1" t="s">
        <v>448</v>
      </c>
      <c r="K1115" s="1" t="s">
        <v>12132</v>
      </c>
      <c r="L1115" s="1"/>
      <c r="M1115" s="21">
        <f t="shared" si="17"/>
        <v>1</v>
      </c>
    </row>
    <row r="1116" spans="1:13" ht="20.100000000000001" customHeight="1" x14ac:dyDescent="0.15">
      <c r="A1116" s="1" t="s">
        <v>12029</v>
      </c>
      <c r="B1116" s="1" t="s">
        <v>12096</v>
      </c>
      <c r="C1116" s="1" t="s">
        <v>12133</v>
      </c>
      <c r="D1116" s="1" t="s">
        <v>849</v>
      </c>
      <c r="E1116" s="1" t="s">
        <v>51</v>
      </c>
      <c r="F1116" s="1" t="s">
        <v>26832</v>
      </c>
      <c r="G1116" s="1" t="s">
        <v>82</v>
      </c>
      <c r="H1116" s="1" t="s">
        <v>83</v>
      </c>
      <c r="I1116" s="1" t="s">
        <v>84</v>
      </c>
      <c r="J1116" s="1" t="s">
        <v>9120</v>
      </c>
      <c r="K1116" s="1" t="s">
        <v>12134</v>
      </c>
      <c r="L1116" s="1"/>
      <c r="M1116" s="21">
        <f t="shared" si="17"/>
        <v>0</v>
      </c>
    </row>
    <row r="1117" spans="1:13" ht="20.100000000000001" customHeight="1" x14ac:dyDescent="0.15">
      <c r="A1117" s="1" t="s">
        <v>12029</v>
      </c>
      <c r="B1117" s="1" t="s">
        <v>12096</v>
      </c>
      <c r="C1117" s="1" t="s">
        <v>12135</v>
      </c>
      <c r="D1117" s="1" t="s">
        <v>849</v>
      </c>
      <c r="E1117" s="1" t="s">
        <v>51</v>
      </c>
      <c r="F1117" s="1" t="s">
        <v>26832</v>
      </c>
      <c r="G1117" s="1" t="s">
        <v>82</v>
      </c>
      <c r="H1117" s="1" t="s">
        <v>83</v>
      </c>
      <c r="I1117" s="1" t="s">
        <v>84</v>
      </c>
      <c r="J1117" s="1" t="s">
        <v>9120</v>
      </c>
      <c r="K1117" s="1" t="s">
        <v>12136</v>
      </c>
      <c r="L1117" s="1"/>
      <c r="M1117" s="21">
        <f t="shared" si="17"/>
        <v>0</v>
      </c>
    </row>
    <row r="1118" spans="1:13" ht="20.100000000000001" customHeight="1" x14ac:dyDescent="0.15">
      <c r="A1118" s="1" t="s">
        <v>12029</v>
      </c>
      <c r="B1118" s="1" t="s">
        <v>12096</v>
      </c>
      <c r="C1118" s="1" t="s">
        <v>12137</v>
      </c>
      <c r="D1118" s="1" t="s">
        <v>849</v>
      </c>
      <c r="E1118" s="1" t="s">
        <v>51</v>
      </c>
      <c r="F1118" s="1" t="s">
        <v>26832</v>
      </c>
      <c r="G1118" s="1" t="s">
        <v>82</v>
      </c>
      <c r="H1118" s="1" t="s">
        <v>83</v>
      </c>
      <c r="I1118" s="1" t="s">
        <v>181</v>
      </c>
      <c r="J1118" s="1" t="s">
        <v>11769</v>
      </c>
      <c r="K1118" s="1" t="s">
        <v>12138</v>
      </c>
      <c r="L1118" s="1"/>
      <c r="M1118" s="21">
        <f t="shared" si="17"/>
        <v>0</v>
      </c>
    </row>
    <row r="1119" spans="1:13" ht="20.100000000000001" customHeight="1" x14ac:dyDescent="0.15">
      <c r="A1119" s="1" t="s">
        <v>12029</v>
      </c>
      <c r="B1119" s="1" t="s">
        <v>12139</v>
      </c>
      <c r="C1119" s="1" t="s">
        <v>12140</v>
      </c>
      <c r="D1119" s="1" t="s">
        <v>50</v>
      </c>
      <c r="E1119" s="1" t="s">
        <v>51</v>
      </c>
      <c r="F1119" s="1" t="s">
        <v>51</v>
      </c>
      <c r="G1119" s="1" t="s">
        <v>82</v>
      </c>
      <c r="H1119" s="1" t="s">
        <v>207</v>
      </c>
      <c r="I1119" s="1" t="s">
        <v>84</v>
      </c>
      <c r="J1119" s="1" t="s">
        <v>448</v>
      </c>
      <c r="K1119" s="1" t="s">
        <v>12141</v>
      </c>
      <c r="L1119" s="1"/>
      <c r="M1119" s="21">
        <f t="shared" si="17"/>
        <v>1</v>
      </c>
    </row>
    <row r="1120" spans="1:13" ht="20.100000000000001" customHeight="1" x14ac:dyDescent="0.15">
      <c r="A1120" s="1" t="s">
        <v>12029</v>
      </c>
      <c r="B1120" s="1" t="s">
        <v>12139</v>
      </c>
      <c r="C1120" s="1" t="s">
        <v>12142</v>
      </c>
      <c r="D1120" s="1" t="s">
        <v>50</v>
      </c>
      <c r="E1120" s="1" t="s">
        <v>51</v>
      </c>
      <c r="F1120" s="1" t="s">
        <v>51</v>
      </c>
      <c r="G1120" s="1" t="s">
        <v>82</v>
      </c>
      <c r="H1120" s="1" t="s">
        <v>207</v>
      </c>
      <c r="I1120" s="1" t="s">
        <v>84</v>
      </c>
      <c r="J1120" s="1" t="s">
        <v>448</v>
      </c>
      <c r="K1120" s="1" t="s">
        <v>12143</v>
      </c>
      <c r="L1120" s="1"/>
      <c r="M1120" s="21">
        <f t="shared" si="17"/>
        <v>1</v>
      </c>
    </row>
    <row r="1121" spans="1:13" ht="20.100000000000001" customHeight="1" x14ac:dyDescent="0.15">
      <c r="A1121" s="1" t="s">
        <v>12029</v>
      </c>
      <c r="B1121" s="1" t="s">
        <v>12139</v>
      </c>
      <c r="C1121" s="1" t="s">
        <v>12144</v>
      </c>
      <c r="D1121" s="1" t="s">
        <v>50</v>
      </c>
      <c r="E1121" s="1" t="s">
        <v>51</v>
      </c>
      <c r="F1121" s="1" t="s">
        <v>51</v>
      </c>
      <c r="G1121" s="1" t="s">
        <v>82</v>
      </c>
      <c r="H1121" s="1" t="s">
        <v>207</v>
      </c>
      <c r="I1121" s="1" t="s">
        <v>84</v>
      </c>
      <c r="J1121" s="1" t="s">
        <v>448</v>
      </c>
      <c r="K1121" s="1" t="s">
        <v>12145</v>
      </c>
      <c r="L1121" s="1"/>
      <c r="M1121" s="21">
        <f t="shared" si="17"/>
        <v>1</v>
      </c>
    </row>
    <row r="1122" spans="1:13" ht="20.100000000000001" customHeight="1" x14ac:dyDescent="0.15">
      <c r="A1122" s="1" t="s">
        <v>12029</v>
      </c>
      <c r="B1122" s="1" t="s">
        <v>12139</v>
      </c>
      <c r="C1122" s="1" t="s">
        <v>12146</v>
      </c>
      <c r="D1122" s="1" t="s">
        <v>50</v>
      </c>
      <c r="E1122" s="1" t="s">
        <v>51</v>
      </c>
      <c r="F1122" s="1" t="s">
        <v>51</v>
      </c>
      <c r="G1122" s="1" t="s">
        <v>82</v>
      </c>
      <c r="H1122" s="1" t="s">
        <v>207</v>
      </c>
      <c r="I1122" s="1" t="s">
        <v>84</v>
      </c>
      <c r="J1122" s="1" t="s">
        <v>448</v>
      </c>
      <c r="K1122" s="1" t="s">
        <v>12147</v>
      </c>
      <c r="L1122" s="1"/>
      <c r="M1122" s="21">
        <f t="shared" si="17"/>
        <v>1</v>
      </c>
    </row>
    <row r="1123" spans="1:13" ht="20.100000000000001" customHeight="1" x14ac:dyDescent="0.15">
      <c r="A1123" s="1" t="s">
        <v>12029</v>
      </c>
      <c r="B1123" s="1" t="s">
        <v>12139</v>
      </c>
      <c r="C1123" s="1" t="s">
        <v>12148</v>
      </c>
      <c r="D1123" s="1" t="s">
        <v>50</v>
      </c>
      <c r="E1123" s="1" t="s">
        <v>51</v>
      </c>
      <c r="F1123" s="1" t="s">
        <v>51</v>
      </c>
      <c r="G1123" s="1" t="s">
        <v>82</v>
      </c>
      <c r="H1123" s="1" t="s">
        <v>207</v>
      </c>
      <c r="I1123" s="1" t="s">
        <v>84</v>
      </c>
      <c r="J1123" s="1" t="s">
        <v>448</v>
      </c>
      <c r="K1123" s="1" t="s">
        <v>12149</v>
      </c>
      <c r="L1123" s="1"/>
      <c r="M1123" s="21">
        <f t="shared" si="17"/>
        <v>1</v>
      </c>
    </row>
    <row r="1124" spans="1:13" ht="20.100000000000001" customHeight="1" x14ac:dyDescent="0.15">
      <c r="A1124" s="1" t="s">
        <v>12029</v>
      </c>
      <c r="B1124" s="1" t="s">
        <v>12139</v>
      </c>
      <c r="C1124" s="1" t="s">
        <v>12150</v>
      </c>
      <c r="D1124" s="1" t="s">
        <v>50</v>
      </c>
      <c r="E1124" s="1" t="s">
        <v>51</v>
      </c>
      <c r="F1124" s="1" t="s">
        <v>51</v>
      </c>
      <c r="G1124" s="1" t="s">
        <v>82</v>
      </c>
      <c r="H1124" s="1" t="s">
        <v>207</v>
      </c>
      <c r="I1124" s="1" t="s">
        <v>84</v>
      </c>
      <c r="J1124" s="1" t="s">
        <v>448</v>
      </c>
      <c r="K1124" s="1" t="s">
        <v>12151</v>
      </c>
      <c r="L1124" s="1"/>
      <c r="M1124" s="21">
        <f t="shared" si="17"/>
        <v>1</v>
      </c>
    </row>
    <row r="1125" spans="1:13" ht="20.100000000000001" customHeight="1" x14ac:dyDescent="0.15">
      <c r="A1125" s="1" t="s">
        <v>12029</v>
      </c>
      <c r="B1125" s="1" t="s">
        <v>12139</v>
      </c>
      <c r="C1125" s="1" t="s">
        <v>12152</v>
      </c>
      <c r="D1125" s="1" t="s">
        <v>50</v>
      </c>
      <c r="E1125" s="1" t="s">
        <v>51</v>
      </c>
      <c r="F1125" s="1" t="s">
        <v>51</v>
      </c>
      <c r="G1125" s="1" t="s">
        <v>82</v>
      </c>
      <c r="H1125" s="1" t="s">
        <v>207</v>
      </c>
      <c r="I1125" s="1" t="s">
        <v>84</v>
      </c>
      <c r="J1125" s="1" t="s">
        <v>448</v>
      </c>
      <c r="K1125" s="1" t="s">
        <v>12153</v>
      </c>
      <c r="L1125" s="1"/>
      <c r="M1125" s="21">
        <f t="shared" si="17"/>
        <v>1</v>
      </c>
    </row>
    <row r="1126" spans="1:13" ht="20.100000000000001" customHeight="1" x14ac:dyDescent="0.15">
      <c r="A1126" s="1" t="s">
        <v>12029</v>
      </c>
      <c r="B1126" s="1" t="s">
        <v>12139</v>
      </c>
      <c r="C1126" s="1" t="s">
        <v>12154</v>
      </c>
      <c r="D1126" s="1" t="s">
        <v>50</v>
      </c>
      <c r="E1126" s="1" t="s">
        <v>51</v>
      </c>
      <c r="F1126" s="1" t="s">
        <v>51</v>
      </c>
      <c r="G1126" s="1" t="s">
        <v>82</v>
      </c>
      <c r="H1126" s="1" t="s">
        <v>207</v>
      </c>
      <c r="I1126" s="1" t="s">
        <v>84</v>
      </c>
      <c r="J1126" s="1" t="s">
        <v>448</v>
      </c>
      <c r="K1126" s="1" t="s">
        <v>12155</v>
      </c>
      <c r="L1126" s="1"/>
      <c r="M1126" s="21">
        <f t="shared" si="17"/>
        <v>1</v>
      </c>
    </row>
    <row r="1127" spans="1:13" ht="20.100000000000001" customHeight="1" x14ac:dyDescent="0.15">
      <c r="A1127" s="1" t="s">
        <v>12029</v>
      </c>
      <c r="B1127" s="1" t="s">
        <v>12139</v>
      </c>
      <c r="C1127" s="1" t="s">
        <v>12156</v>
      </c>
      <c r="D1127" s="1" t="s">
        <v>50</v>
      </c>
      <c r="E1127" s="1" t="s">
        <v>51</v>
      </c>
      <c r="F1127" s="1" t="s">
        <v>51</v>
      </c>
      <c r="G1127" s="1" t="s">
        <v>82</v>
      </c>
      <c r="H1127" s="1" t="s">
        <v>207</v>
      </c>
      <c r="I1127" s="1" t="s">
        <v>84</v>
      </c>
      <c r="J1127" s="1" t="s">
        <v>448</v>
      </c>
      <c r="K1127" s="1" t="s">
        <v>12157</v>
      </c>
      <c r="L1127" s="1"/>
      <c r="M1127" s="21">
        <f t="shared" si="17"/>
        <v>1</v>
      </c>
    </row>
    <row r="1128" spans="1:13" ht="20.100000000000001" customHeight="1" x14ac:dyDescent="0.15">
      <c r="A1128" s="1" t="s">
        <v>12029</v>
      </c>
      <c r="B1128" s="1" t="s">
        <v>12139</v>
      </c>
      <c r="C1128" s="1" t="s">
        <v>12158</v>
      </c>
      <c r="D1128" s="1" t="s">
        <v>50</v>
      </c>
      <c r="E1128" s="1" t="s">
        <v>51</v>
      </c>
      <c r="F1128" s="1" t="s">
        <v>51</v>
      </c>
      <c r="G1128" s="1" t="s">
        <v>82</v>
      </c>
      <c r="H1128" s="1" t="s">
        <v>207</v>
      </c>
      <c r="I1128" s="1" t="s">
        <v>84</v>
      </c>
      <c r="J1128" s="1" t="s">
        <v>448</v>
      </c>
      <c r="K1128" s="1" t="s">
        <v>12159</v>
      </c>
      <c r="L1128" s="1"/>
      <c r="M1128" s="21">
        <f t="shared" si="17"/>
        <v>1</v>
      </c>
    </row>
    <row r="1129" spans="1:13" ht="20.100000000000001" customHeight="1" x14ac:dyDescent="0.15">
      <c r="A1129" s="1" t="s">
        <v>12029</v>
      </c>
      <c r="B1129" s="1" t="s">
        <v>12139</v>
      </c>
      <c r="C1129" s="1" t="s">
        <v>12160</v>
      </c>
      <c r="D1129" s="1" t="s">
        <v>50</v>
      </c>
      <c r="E1129" s="1" t="s">
        <v>51</v>
      </c>
      <c r="F1129" s="1" t="s">
        <v>51</v>
      </c>
      <c r="G1129" s="1" t="s">
        <v>82</v>
      </c>
      <c r="H1129" s="1" t="s">
        <v>207</v>
      </c>
      <c r="I1129" s="1" t="s">
        <v>84</v>
      </c>
      <c r="J1129" s="1" t="s">
        <v>448</v>
      </c>
      <c r="K1129" s="1" t="s">
        <v>12161</v>
      </c>
      <c r="L1129" s="1"/>
      <c r="M1129" s="21">
        <f t="shared" si="17"/>
        <v>1</v>
      </c>
    </row>
    <row r="1130" spans="1:13" ht="20.100000000000001" customHeight="1" x14ac:dyDescent="0.15">
      <c r="A1130" s="1" t="s">
        <v>12029</v>
      </c>
      <c r="B1130" s="1" t="s">
        <v>12139</v>
      </c>
      <c r="C1130" s="1" t="s">
        <v>12162</v>
      </c>
      <c r="D1130" s="1" t="s">
        <v>50</v>
      </c>
      <c r="E1130" s="1" t="s">
        <v>51</v>
      </c>
      <c r="F1130" s="1" t="s">
        <v>51</v>
      </c>
      <c r="G1130" s="1" t="s">
        <v>82</v>
      </c>
      <c r="H1130" s="1" t="s">
        <v>207</v>
      </c>
      <c r="I1130" s="1" t="s">
        <v>84</v>
      </c>
      <c r="J1130" s="1" t="s">
        <v>448</v>
      </c>
      <c r="K1130" s="1" t="s">
        <v>12163</v>
      </c>
      <c r="L1130" s="1"/>
      <c r="M1130" s="21">
        <f t="shared" si="17"/>
        <v>1</v>
      </c>
    </row>
    <row r="1131" spans="1:13" ht="20.100000000000001" customHeight="1" x14ac:dyDescent="0.15">
      <c r="A1131" s="1" t="s">
        <v>12029</v>
      </c>
      <c r="B1131" s="1" t="s">
        <v>12139</v>
      </c>
      <c r="C1131" s="1" t="s">
        <v>12164</v>
      </c>
      <c r="D1131" s="1" t="s">
        <v>50</v>
      </c>
      <c r="E1131" s="1" t="s">
        <v>51</v>
      </c>
      <c r="F1131" s="1" t="s">
        <v>51</v>
      </c>
      <c r="G1131" s="1" t="s">
        <v>82</v>
      </c>
      <c r="H1131" s="1" t="s">
        <v>207</v>
      </c>
      <c r="I1131" s="1" t="s">
        <v>84</v>
      </c>
      <c r="J1131" s="1" t="s">
        <v>448</v>
      </c>
      <c r="K1131" s="1" t="s">
        <v>12165</v>
      </c>
      <c r="L1131" s="1"/>
      <c r="M1131" s="21">
        <f t="shared" si="17"/>
        <v>1</v>
      </c>
    </row>
    <row r="1132" spans="1:13" ht="20.100000000000001" customHeight="1" x14ac:dyDescent="0.15">
      <c r="A1132" s="1" t="s">
        <v>12029</v>
      </c>
      <c r="B1132" s="1" t="s">
        <v>12139</v>
      </c>
      <c r="C1132" s="1" t="s">
        <v>12166</v>
      </c>
      <c r="D1132" s="1" t="s">
        <v>50</v>
      </c>
      <c r="E1132" s="1" t="s">
        <v>51</v>
      </c>
      <c r="F1132" s="1" t="s">
        <v>51</v>
      </c>
      <c r="G1132" s="1" t="s">
        <v>82</v>
      </c>
      <c r="H1132" s="1" t="s">
        <v>207</v>
      </c>
      <c r="I1132" s="1" t="s">
        <v>84</v>
      </c>
      <c r="J1132" s="1" t="s">
        <v>448</v>
      </c>
      <c r="K1132" s="1" t="s">
        <v>12167</v>
      </c>
      <c r="L1132" s="1"/>
      <c r="M1132" s="21">
        <f t="shared" si="17"/>
        <v>1</v>
      </c>
    </row>
    <row r="1133" spans="1:13" ht="20.100000000000001" customHeight="1" x14ac:dyDescent="0.15">
      <c r="A1133" s="1" t="s">
        <v>12029</v>
      </c>
      <c r="B1133" s="1" t="s">
        <v>12139</v>
      </c>
      <c r="C1133" s="1" t="s">
        <v>12168</v>
      </c>
      <c r="D1133" s="1" t="s">
        <v>50</v>
      </c>
      <c r="E1133" s="1" t="s">
        <v>51</v>
      </c>
      <c r="F1133" s="1" t="s">
        <v>51</v>
      </c>
      <c r="G1133" s="1" t="s">
        <v>82</v>
      </c>
      <c r="H1133" s="1" t="s">
        <v>207</v>
      </c>
      <c r="I1133" s="1" t="s">
        <v>84</v>
      </c>
      <c r="J1133" s="1" t="s">
        <v>448</v>
      </c>
      <c r="K1133" s="1" t="s">
        <v>12169</v>
      </c>
      <c r="L1133" s="1"/>
      <c r="M1133" s="21">
        <f t="shared" si="17"/>
        <v>1</v>
      </c>
    </row>
    <row r="1134" spans="1:13" ht="20.100000000000001" customHeight="1" x14ac:dyDescent="0.15">
      <c r="A1134" s="1" t="s">
        <v>12029</v>
      </c>
      <c r="B1134" s="1" t="s">
        <v>12139</v>
      </c>
      <c r="C1134" s="1" t="s">
        <v>12170</v>
      </c>
      <c r="D1134" s="1" t="s">
        <v>50</v>
      </c>
      <c r="E1134" s="1" t="s">
        <v>51</v>
      </c>
      <c r="F1134" s="1" t="s">
        <v>51</v>
      </c>
      <c r="G1134" s="1" t="s">
        <v>82</v>
      </c>
      <c r="H1134" s="1" t="s">
        <v>207</v>
      </c>
      <c r="I1134" s="1" t="s">
        <v>84</v>
      </c>
      <c r="J1134" s="1" t="s">
        <v>448</v>
      </c>
      <c r="K1134" s="1" t="s">
        <v>12171</v>
      </c>
      <c r="L1134" s="1"/>
      <c r="M1134" s="21">
        <f t="shared" si="17"/>
        <v>1</v>
      </c>
    </row>
    <row r="1135" spans="1:13" ht="20.100000000000001" customHeight="1" x14ac:dyDescent="0.15">
      <c r="A1135" s="1" t="s">
        <v>12029</v>
      </c>
      <c r="B1135" s="1" t="s">
        <v>12139</v>
      </c>
      <c r="C1135" s="1" t="s">
        <v>12172</v>
      </c>
      <c r="D1135" s="1" t="s">
        <v>78</v>
      </c>
      <c r="E1135" s="1" t="s">
        <v>51</v>
      </c>
      <c r="F1135" s="1" t="s">
        <v>51</v>
      </c>
      <c r="G1135" s="1" t="s">
        <v>82</v>
      </c>
      <c r="H1135" s="1" t="s">
        <v>207</v>
      </c>
      <c r="I1135" s="1" t="s">
        <v>84</v>
      </c>
      <c r="J1135" s="1" t="s">
        <v>448</v>
      </c>
      <c r="K1135" s="1" t="s">
        <v>12173</v>
      </c>
      <c r="L1135" s="1"/>
      <c r="M1135" s="21">
        <f t="shared" si="17"/>
        <v>1</v>
      </c>
    </row>
    <row r="1136" spans="1:13" ht="20.100000000000001" customHeight="1" x14ac:dyDescent="0.15">
      <c r="A1136" s="1" t="s">
        <v>12029</v>
      </c>
      <c r="B1136" s="1" t="s">
        <v>12139</v>
      </c>
      <c r="C1136" s="1" t="s">
        <v>12174</v>
      </c>
      <c r="D1136" s="1" t="s">
        <v>78</v>
      </c>
      <c r="E1136" s="1" t="s">
        <v>51</v>
      </c>
      <c r="F1136" s="1" t="s">
        <v>51</v>
      </c>
      <c r="G1136" s="1" t="s">
        <v>82</v>
      </c>
      <c r="H1136" s="1" t="s">
        <v>207</v>
      </c>
      <c r="I1136" s="1" t="s">
        <v>84</v>
      </c>
      <c r="J1136" s="1" t="s">
        <v>448</v>
      </c>
      <c r="K1136" s="1" t="s">
        <v>12175</v>
      </c>
      <c r="L1136" s="1"/>
      <c r="M1136" s="21">
        <f t="shared" si="17"/>
        <v>1</v>
      </c>
    </row>
    <row r="1137" spans="1:13" ht="20.100000000000001" customHeight="1" x14ac:dyDescent="0.15">
      <c r="A1137" s="1" t="s">
        <v>12029</v>
      </c>
      <c r="B1137" s="1" t="s">
        <v>12139</v>
      </c>
      <c r="C1137" s="1" t="s">
        <v>12176</v>
      </c>
      <c r="D1137" s="1" t="s">
        <v>78</v>
      </c>
      <c r="E1137" s="1" t="s">
        <v>51</v>
      </c>
      <c r="F1137" s="1" t="s">
        <v>179</v>
      </c>
      <c r="G1137" s="1" t="s">
        <v>82</v>
      </c>
      <c r="H1137" s="1" t="s">
        <v>129</v>
      </c>
      <c r="I1137" s="1" t="s">
        <v>7857</v>
      </c>
      <c r="J1137" s="1" t="s">
        <v>7858</v>
      </c>
      <c r="K1137" s="1" t="s">
        <v>12177</v>
      </c>
      <c r="L1137" s="1"/>
      <c r="M1137" s="21">
        <f t="shared" si="17"/>
        <v>0</v>
      </c>
    </row>
    <row r="1138" spans="1:13" ht="20.100000000000001" customHeight="1" x14ac:dyDescent="0.15">
      <c r="A1138" s="1" t="s">
        <v>12029</v>
      </c>
      <c r="B1138" s="1" t="s">
        <v>12139</v>
      </c>
      <c r="C1138" s="1" t="s">
        <v>12178</v>
      </c>
      <c r="D1138" s="1" t="s">
        <v>78</v>
      </c>
      <c r="E1138" s="1" t="s">
        <v>51</v>
      </c>
      <c r="F1138" s="1" t="s">
        <v>51</v>
      </c>
      <c r="G1138" s="1" t="s">
        <v>82</v>
      </c>
      <c r="H1138" s="1" t="s">
        <v>207</v>
      </c>
      <c r="I1138" s="1" t="s">
        <v>84</v>
      </c>
      <c r="J1138" s="1" t="s">
        <v>448</v>
      </c>
      <c r="K1138" s="1" t="s">
        <v>12179</v>
      </c>
      <c r="L1138" s="1"/>
      <c r="M1138" s="21">
        <f t="shared" si="17"/>
        <v>1</v>
      </c>
    </row>
    <row r="1139" spans="1:13" ht="20.100000000000001" customHeight="1" x14ac:dyDescent="0.15">
      <c r="A1139" s="1" t="s">
        <v>12029</v>
      </c>
      <c r="B1139" s="1" t="s">
        <v>12139</v>
      </c>
      <c r="C1139" s="1" t="s">
        <v>12180</v>
      </c>
      <c r="D1139" s="1" t="s">
        <v>78</v>
      </c>
      <c r="E1139" s="1" t="s">
        <v>51</v>
      </c>
      <c r="F1139" s="1" t="s">
        <v>179</v>
      </c>
      <c r="G1139" s="1" t="s">
        <v>82</v>
      </c>
      <c r="H1139" s="1" t="s">
        <v>2038</v>
      </c>
      <c r="I1139" s="1" t="s">
        <v>84</v>
      </c>
      <c r="J1139" s="1" t="s">
        <v>96</v>
      </c>
      <c r="K1139" s="1" t="s">
        <v>12181</v>
      </c>
      <c r="L1139" s="1"/>
      <c r="M1139" s="21">
        <f t="shared" si="17"/>
        <v>0</v>
      </c>
    </row>
    <row r="1140" spans="1:13" ht="20.100000000000001" customHeight="1" x14ac:dyDescent="0.15">
      <c r="A1140" s="1" t="s">
        <v>12029</v>
      </c>
      <c r="B1140" s="1" t="s">
        <v>12139</v>
      </c>
      <c r="C1140" s="1" t="s">
        <v>12182</v>
      </c>
      <c r="D1140" s="1" t="s">
        <v>78</v>
      </c>
      <c r="E1140" s="1" t="s">
        <v>51</v>
      </c>
      <c r="F1140" s="1" t="s">
        <v>51</v>
      </c>
      <c r="G1140" s="1" t="s">
        <v>82</v>
      </c>
      <c r="H1140" s="1" t="s">
        <v>207</v>
      </c>
      <c r="I1140" s="1" t="s">
        <v>84</v>
      </c>
      <c r="J1140" s="1" t="s">
        <v>448</v>
      </c>
      <c r="K1140" s="1" t="s">
        <v>12183</v>
      </c>
      <c r="L1140" s="1"/>
      <c r="M1140" s="21">
        <f t="shared" si="17"/>
        <v>1</v>
      </c>
    </row>
    <row r="1141" spans="1:13" ht="20.100000000000001" customHeight="1" x14ac:dyDescent="0.15">
      <c r="A1141" s="1" t="s">
        <v>12029</v>
      </c>
      <c r="B1141" s="1" t="s">
        <v>12139</v>
      </c>
      <c r="C1141" s="1" t="s">
        <v>12184</v>
      </c>
      <c r="D1141" s="1" t="s">
        <v>78</v>
      </c>
      <c r="E1141" s="1" t="s">
        <v>51</v>
      </c>
      <c r="F1141" s="1" t="s">
        <v>51</v>
      </c>
      <c r="G1141" s="1" t="s">
        <v>82</v>
      </c>
      <c r="H1141" s="1" t="s">
        <v>207</v>
      </c>
      <c r="I1141" s="1" t="s">
        <v>84</v>
      </c>
      <c r="J1141" s="1" t="s">
        <v>448</v>
      </c>
      <c r="K1141" s="1" t="s">
        <v>12185</v>
      </c>
      <c r="L1141" s="1"/>
      <c r="M1141" s="21">
        <f t="shared" si="17"/>
        <v>1</v>
      </c>
    </row>
    <row r="1142" spans="1:13" ht="20.100000000000001" customHeight="1" x14ac:dyDescent="0.15">
      <c r="A1142" s="1" t="s">
        <v>12029</v>
      </c>
      <c r="B1142" s="1" t="s">
        <v>12139</v>
      </c>
      <c r="C1142" s="1" t="s">
        <v>12186</v>
      </c>
      <c r="D1142" s="1" t="s">
        <v>78</v>
      </c>
      <c r="E1142" s="1" t="s">
        <v>51</v>
      </c>
      <c r="F1142" s="1" t="s">
        <v>51</v>
      </c>
      <c r="G1142" s="1" t="s">
        <v>82</v>
      </c>
      <c r="H1142" s="1" t="s">
        <v>207</v>
      </c>
      <c r="I1142" s="1" t="s">
        <v>84</v>
      </c>
      <c r="J1142" s="1" t="s">
        <v>448</v>
      </c>
      <c r="K1142" s="1" t="s">
        <v>12187</v>
      </c>
      <c r="L1142" s="1"/>
      <c r="M1142" s="21">
        <f t="shared" si="17"/>
        <v>1</v>
      </c>
    </row>
    <row r="1143" spans="1:13" ht="20.100000000000001" customHeight="1" x14ac:dyDescent="0.15">
      <c r="A1143" s="1" t="s">
        <v>12029</v>
      </c>
      <c r="B1143" s="1" t="s">
        <v>12139</v>
      </c>
      <c r="C1143" s="1" t="s">
        <v>12188</v>
      </c>
      <c r="D1143" s="1" t="s">
        <v>78</v>
      </c>
      <c r="E1143" s="1" t="s">
        <v>51</v>
      </c>
      <c r="F1143" s="1" t="s">
        <v>179</v>
      </c>
      <c r="G1143" s="1" t="s">
        <v>82</v>
      </c>
      <c r="H1143" s="1" t="s">
        <v>2038</v>
      </c>
      <c r="I1143" s="1" t="s">
        <v>84</v>
      </c>
      <c r="J1143" s="1" t="s">
        <v>96</v>
      </c>
      <c r="K1143" s="1" t="s">
        <v>12189</v>
      </c>
      <c r="L1143" s="1"/>
      <c r="M1143" s="21">
        <f t="shared" si="17"/>
        <v>0</v>
      </c>
    </row>
    <row r="1144" spans="1:13" ht="20.100000000000001" customHeight="1" x14ac:dyDescent="0.15">
      <c r="A1144" s="1" t="s">
        <v>12029</v>
      </c>
      <c r="B1144" s="1" t="s">
        <v>12139</v>
      </c>
      <c r="C1144" s="1" t="s">
        <v>12190</v>
      </c>
      <c r="D1144" s="1" t="s">
        <v>78</v>
      </c>
      <c r="E1144" s="1" t="s">
        <v>51</v>
      </c>
      <c r="F1144" s="1" t="s">
        <v>51</v>
      </c>
      <c r="G1144" s="1" t="s">
        <v>82</v>
      </c>
      <c r="H1144" s="1" t="s">
        <v>207</v>
      </c>
      <c r="I1144" s="1" t="s">
        <v>84</v>
      </c>
      <c r="J1144" s="1" t="s">
        <v>448</v>
      </c>
      <c r="K1144" s="1" t="s">
        <v>12191</v>
      </c>
      <c r="L1144" s="1"/>
      <c r="M1144" s="21">
        <f t="shared" si="17"/>
        <v>1</v>
      </c>
    </row>
    <row r="1145" spans="1:13" ht="20.100000000000001" customHeight="1" x14ac:dyDescent="0.15">
      <c r="A1145" s="1" t="s">
        <v>12029</v>
      </c>
      <c r="B1145" s="1" t="s">
        <v>12139</v>
      </c>
      <c r="C1145" s="1" t="s">
        <v>12192</v>
      </c>
      <c r="D1145" s="1" t="s">
        <v>78</v>
      </c>
      <c r="E1145" s="1" t="s">
        <v>51</v>
      </c>
      <c r="F1145" s="1" t="s">
        <v>51</v>
      </c>
      <c r="G1145" s="1" t="s">
        <v>82</v>
      </c>
      <c r="H1145" s="1" t="s">
        <v>207</v>
      </c>
      <c r="I1145" s="1" t="s">
        <v>84</v>
      </c>
      <c r="J1145" s="1" t="s">
        <v>448</v>
      </c>
      <c r="K1145" s="1" t="s">
        <v>12193</v>
      </c>
      <c r="L1145" s="1"/>
      <c r="M1145" s="21">
        <f t="shared" si="17"/>
        <v>1</v>
      </c>
    </row>
    <row r="1146" spans="1:13" ht="20.100000000000001" customHeight="1" x14ac:dyDescent="0.15">
      <c r="A1146" s="1" t="s">
        <v>12029</v>
      </c>
      <c r="B1146" s="1" t="s">
        <v>12139</v>
      </c>
      <c r="C1146" s="1" t="s">
        <v>12194</v>
      </c>
      <c r="D1146" s="1" t="s">
        <v>78</v>
      </c>
      <c r="E1146" s="1" t="s">
        <v>51</v>
      </c>
      <c r="F1146" s="1" t="s">
        <v>51</v>
      </c>
      <c r="G1146" s="1" t="s">
        <v>52</v>
      </c>
      <c r="H1146" s="1" t="s">
        <v>121</v>
      </c>
      <c r="I1146" s="1" t="s">
        <v>84</v>
      </c>
      <c r="J1146" s="1" t="s">
        <v>122</v>
      </c>
      <c r="K1146" s="1" t="s">
        <v>12195</v>
      </c>
      <c r="L1146" s="1"/>
      <c r="M1146" s="21">
        <f t="shared" si="17"/>
        <v>1</v>
      </c>
    </row>
    <row r="1147" spans="1:13" ht="20.100000000000001" customHeight="1" x14ac:dyDescent="0.15">
      <c r="A1147" s="1" t="s">
        <v>12029</v>
      </c>
      <c r="B1147" s="1" t="s">
        <v>12139</v>
      </c>
      <c r="C1147" s="1" t="s">
        <v>12196</v>
      </c>
      <c r="D1147" s="1" t="s">
        <v>78</v>
      </c>
      <c r="E1147" s="1" t="s">
        <v>51</v>
      </c>
      <c r="F1147" s="1" t="s">
        <v>51</v>
      </c>
      <c r="G1147" s="1" t="s">
        <v>52</v>
      </c>
      <c r="H1147" s="1" t="s">
        <v>121</v>
      </c>
      <c r="I1147" s="1" t="s">
        <v>84</v>
      </c>
      <c r="J1147" s="1" t="s">
        <v>122</v>
      </c>
      <c r="K1147" s="1" t="s">
        <v>12197</v>
      </c>
      <c r="L1147" s="1"/>
      <c r="M1147" s="21">
        <f t="shared" si="17"/>
        <v>1</v>
      </c>
    </row>
    <row r="1148" spans="1:13" ht="20.100000000000001" customHeight="1" x14ac:dyDescent="0.15">
      <c r="A1148" s="1" t="s">
        <v>12029</v>
      </c>
      <c r="B1148" s="1" t="s">
        <v>12139</v>
      </c>
      <c r="C1148" s="1" t="s">
        <v>12198</v>
      </c>
      <c r="D1148" s="1" t="s">
        <v>849</v>
      </c>
      <c r="E1148" s="1" t="s">
        <v>51</v>
      </c>
      <c r="F1148" s="1" t="s">
        <v>10720</v>
      </c>
      <c r="G1148" s="1" t="s">
        <v>52</v>
      </c>
      <c r="H1148" s="1" t="s">
        <v>121</v>
      </c>
      <c r="I1148" s="1" t="s">
        <v>84</v>
      </c>
      <c r="J1148" s="1" t="s">
        <v>122</v>
      </c>
      <c r="K1148" s="1" t="s">
        <v>12199</v>
      </c>
      <c r="L1148" s="1"/>
      <c r="M1148" s="21">
        <f t="shared" si="17"/>
        <v>0</v>
      </c>
    </row>
    <row r="1149" spans="1:13" ht="20.100000000000001" customHeight="1" x14ac:dyDescent="0.15">
      <c r="A1149" s="1" t="s">
        <v>12029</v>
      </c>
      <c r="B1149" s="1" t="s">
        <v>12200</v>
      </c>
      <c r="C1149" s="1" t="s">
        <v>12201</v>
      </c>
      <c r="D1149" s="1" t="s">
        <v>50</v>
      </c>
      <c r="E1149" s="1" t="s">
        <v>51</v>
      </c>
      <c r="F1149" s="1" t="s">
        <v>51</v>
      </c>
      <c r="G1149" s="1" t="s">
        <v>82</v>
      </c>
      <c r="H1149" s="1" t="s">
        <v>207</v>
      </c>
      <c r="I1149" s="1" t="s">
        <v>84</v>
      </c>
      <c r="J1149" s="1" t="s">
        <v>448</v>
      </c>
      <c r="K1149" s="1" t="s">
        <v>12202</v>
      </c>
      <c r="L1149" s="1"/>
      <c r="M1149" s="21">
        <f t="shared" si="17"/>
        <v>1</v>
      </c>
    </row>
    <row r="1150" spans="1:13" ht="20.100000000000001" customHeight="1" x14ac:dyDescent="0.15">
      <c r="A1150" s="1" t="s">
        <v>12029</v>
      </c>
      <c r="B1150" s="1" t="s">
        <v>12200</v>
      </c>
      <c r="C1150" s="1" t="s">
        <v>12203</v>
      </c>
      <c r="D1150" s="1" t="s">
        <v>50</v>
      </c>
      <c r="E1150" s="1" t="s">
        <v>51</v>
      </c>
      <c r="F1150" s="1" t="s">
        <v>51</v>
      </c>
      <c r="G1150" s="1" t="s">
        <v>82</v>
      </c>
      <c r="H1150" s="1" t="s">
        <v>207</v>
      </c>
      <c r="I1150" s="1" t="s">
        <v>84</v>
      </c>
      <c r="J1150" s="1" t="s">
        <v>448</v>
      </c>
      <c r="K1150" s="1" t="s">
        <v>12204</v>
      </c>
      <c r="L1150" s="1"/>
      <c r="M1150" s="21">
        <f t="shared" si="17"/>
        <v>1</v>
      </c>
    </row>
    <row r="1151" spans="1:13" ht="20.100000000000001" customHeight="1" x14ac:dyDescent="0.15">
      <c r="A1151" s="1" t="s">
        <v>12029</v>
      </c>
      <c r="B1151" s="1" t="s">
        <v>12200</v>
      </c>
      <c r="C1151" s="1" t="s">
        <v>12205</v>
      </c>
      <c r="D1151" s="1" t="s">
        <v>50</v>
      </c>
      <c r="E1151" s="1" t="s">
        <v>51</v>
      </c>
      <c r="F1151" s="1" t="s">
        <v>51</v>
      </c>
      <c r="G1151" s="1" t="s">
        <v>82</v>
      </c>
      <c r="H1151" s="1" t="s">
        <v>207</v>
      </c>
      <c r="I1151" s="1" t="s">
        <v>84</v>
      </c>
      <c r="J1151" s="1" t="s">
        <v>448</v>
      </c>
      <c r="K1151" s="1" t="s">
        <v>12206</v>
      </c>
      <c r="L1151" s="1"/>
      <c r="M1151" s="21">
        <f t="shared" si="17"/>
        <v>1</v>
      </c>
    </row>
    <row r="1152" spans="1:13" ht="20.100000000000001" customHeight="1" x14ac:dyDescent="0.15">
      <c r="A1152" s="1" t="s">
        <v>12029</v>
      </c>
      <c r="B1152" s="1" t="s">
        <v>12200</v>
      </c>
      <c r="C1152" s="1" t="s">
        <v>12207</v>
      </c>
      <c r="D1152" s="1" t="s">
        <v>50</v>
      </c>
      <c r="E1152" s="1" t="s">
        <v>51</v>
      </c>
      <c r="F1152" s="1" t="s">
        <v>51</v>
      </c>
      <c r="G1152" s="1" t="s">
        <v>82</v>
      </c>
      <c r="H1152" s="1" t="s">
        <v>207</v>
      </c>
      <c r="I1152" s="1" t="s">
        <v>84</v>
      </c>
      <c r="J1152" s="1" t="s">
        <v>448</v>
      </c>
      <c r="K1152" s="1" t="s">
        <v>12208</v>
      </c>
      <c r="L1152" s="1"/>
      <c r="M1152" s="21">
        <f t="shared" si="17"/>
        <v>1</v>
      </c>
    </row>
    <row r="1153" spans="1:13" ht="20.100000000000001" customHeight="1" x14ac:dyDescent="0.15">
      <c r="A1153" s="1" t="s">
        <v>12029</v>
      </c>
      <c r="B1153" s="1" t="s">
        <v>12200</v>
      </c>
      <c r="C1153" s="1" t="s">
        <v>12209</v>
      </c>
      <c r="D1153" s="1" t="s">
        <v>50</v>
      </c>
      <c r="E1153" s="1" t="s">
        <v>51</v>
      </c>
      <c r="F1153" s="1" t="s">
        <v>51</v>
      </c>
      <c r="G1153" s="1" t="s">
        <v>82</v>
      </c>
      <c r="H1153" s="1" t="s">
        <v>207</v>
      </c>
      <c r="I1153" s="1" t="s">
        <v>84</v>
      </c>
      <c r="J1153" s="1" t="s">
        <v>448</v>
      </c>
      <c r="K1153" s="1" t="s">
        <v>12210</v>
      </c>
      <c r="L1153" s="1"/>
      <c r="M1153" s="21">
        <f t="shared" si="17"/>
        <v>1</v>
      </c>
    </row>
    <row r="1154" spans="1:13" ht="20.100000000000001" customHeight="1" x14ac:dyDescent="0.15">
      <c r="A1154" s="1" t="s">
        <v>12029</v>
      </c>
      <c r="B1154" s="1" t="s">
        <v>12200</v>
      </c>
      <c r="C1154" s="1" t="s">
        <v>12211</v>
      </c>
      <c r="D1154" s="1" t="s">
        <v>50</v>
      </c>
      <c r="E1154" s="1" t="s">
        <v>51</v>
      </c>
      <c r="F1154" s="1" t="s">
        <v>51</v>
      </c>
      <c r="G1154" s="1" t="s">
        <v>82</v>
      </c>
      <c r="H1154" s="1" t="s">
        <v>207</v>
      </c>
      <c r="I1154" s="1" t="s">
        <v>84</v>
      </c>
      <c r="J1154" s="1" t="s">
        <v>448</v>
      </c>
      <c r="K1154" s="1" t="s">
        <v>12212</v>
      </c>
      <c r="L1154" s="1"/>
      <c r="M1154" s="21">
        <f t="shared" si="17"/>
        <v>1</v>
      </c>
    </row>
    <row r="1155" spans="1:13" ht="20.100000000000001" customHeight="1" x14ac:dyDescent="0.15">
      <c r="A1155" s="1" t="s">
        <v>12029</v>
      </c>
      <c r="B1155" s="1" t="s">
        <v>12200</v>
      </c>
      <c r="C1155" s="1" t="s">
        <v>12213</v>
      </c>
      <c r="D1155" s="1" t="s">
        <v>50</v>
      </c>
      <c r="E1155" s="1" t="s">
        <v>51</v>
      </c>
      <c r="F1155" s="1" t="s">
        <v>51</v>
      </c>
      <c r="G1155" s="1" t="s">
        <v>82</v>
      </c>
      <c r="H1155" s="1" t="s">
        <v>207</v>
      </c>
      <c r="I1155" s="1" t="s">
        <v>84</v>
      </c>
      <c r="J1155" s="1" t="s">
        <v>448</v>
      </c>
      <c r="K1155" s="1" t="s">
        <v>12214</v>
      </c>
      <c r="L1155" s="1"/>
      <c r="M1155" s="21">
        <f t="shared" si="17"/>
        <v>1</v>
      </c>
    </row>
    <row r="1156" spans="1:13" ht="20.100000000000001" customHeight="1" x14ac:dyDescent="0.15">
      <c r="A1156" s="1" t="s">
        <v>12029</v>
      </c>
      <c r="B1156" s="1" t="s">
        <v>12200</v>
      </c>
      <c r="C1156" s="1" t="s">
        <v>12215</v>
      </c>
      <c r="D1156" s="1" t="s">
        <v>50</v>
      </c>
      <c r="E1156" s="1" t="s">
        <v>51</v>
      </c>
      <c r="F1156" s="1" t="s">
        <v>51</v>
      </c>
      <c r="G1156" s="1" t="s">
        <v>82</v>
      </c>
      <c r="H1156" s="1" t="s">
        <v>207</v>
      </c>
      <c r="I1156" s="1" t="s">
        <v>84</v>
      </c>
      <c r="J1156" s="1" t="s">
        <v>448</v>
      </c>
      <c r="K1156" s="1" t="s">
        <v>12216</v>
      </c>
      <c r="L1156" s="1"/>
      <c r="M1156" s="21">
        <f t="shared" si="17"/>
        <v>1</v>
      </c>
    </row>
    <row r="1157" spans="1:13" ht="20.100000000000001" customHeight="1" x14ac:dyDescent="0.15">
      <c r="A1157" s="1" t="s">
        <v>12029</v>
      </c>
      <c r="B1157" s="1" t="s">
        <v>12200</v>
      </c>
      <c r="C1157" s="1" t="s">
        <v>12217</v>
      </c>
      <c r="D1157" s="1" t="s">
        <v>50</v>
      </c>
      <c r="E1157" s="1" t="s">
        <v>51</v>
      </c>
      <c r="F1157" s="1" t="s">
        <v>51</v>
      </c>
      <c r="G1157" s="1" t="s">
        <v>82</v>
      </c>
      <c r="H1157" s="1" t="s">
        <v>207</v>
      </c>
      <c r="I1157" s="1" t="s">
        <v>84</v>
      </c>
      <c r="J1157" s="1" t="s">
        <v>448</v>
      </c>
      <c r="K1157" s="1" t="s">
        <v>12218</v>
      </c>
      <c r="L1157" s="1"/>
      <c r="M1157" s="21">
        <f t="shared" si="17"/>
        <v>1</v>
      </c>
    </row>
    <row r="1158" spans="1:13" ht="20.100000000000001" customHeight="1" x14ac:dyDescent="0.15">
      <c r="A1158" s="1" t="s">
        <v>12029</v>
      </c>
      <c r="B1158" s="1" t="s">
        <v>12200</v>
      </c>
      <c r="C1158" s="1" t="s">
        <v>12219</v>
      </c>
      <c r="D1158" s="1" t="s">
        <v>50</v>
      </c>
      <c r="E1158" s="1" t="s">
        <v>51</v>
      </c>
      <c r="F1158" s="1" t="s">
        <v>51</v>
      </c>
      <c r="G1158" s="1" t="s">
        <v>82</v>
      </c>
      <c r="H1158" s="1" t="s">
        <v>207</v>
      </c>
      <c r="I1158" s="1" t="s">
        <v>84</v>
      </c>
      <c r="J1158" s="1" t="s">
        <v>448</v>
      </c>
      <c r="K1158" s="1" t="s">
        <v>12220</v>
      </c>
      <c r="L1158" s="1"/>
      <c r="M1158" s="21">
        <f t="shared" si="17"/>
        <v>1</v>
      </c>
    </row>
    <row r="1159" spans="1:13" ht="20.100000000000001" customHeight="1" x14ac:dyDescent="0.15">
      <c r="A1159" s="1" t="s">
        <v>12029</v>
      </c>
      <c r="B1159" s="1" t="s">
        <v>12200</v>
      </c>
      <c r="C1159" s="1" t="s">
        <v>12221</v>
      </c>
      <c r="D1159" s="1" t="s">
        <v>50</v>
      </c>
      <c r="E1159" s="1" t="s">
        <v>51</v>
      </c>
      <c r="F1159" s="1" t="s">
        <v>51</v>
      </c>
      <c r="G1159" s="1" t="s">
        <v>82</v>
      </c>
      <c r="H1159" s="1" t="s">
        <v>207</v>
      </c>
      <c r="I1159" s="1" t="s">
        <v>84</v>
      </c>
      <c r="J1159" s="1" t="s">
        <v>448</v>
      </c>
      <c r="K1159" s="1" t="s">
        <v>12222</v>
      </c>
      <c r="L1159" s="1"/>
      <c r="M1159" s="21">
        <f t="shared" ref="M1159:M1174" si="18">IF(F1159="○",1,0)</f>
        <v>1</v>
      </c>
    </row>
    <row r="1160" spans="1:13" ht="20.100000000000001" customHeight="1" x14ac:dyDescent="0.15">
      <c r="A1160" s="1" t="s">
        <v>12029</v>
      </c>
      <c r="B1160" s="1" t="s">
        <v>12200</v>
      </c>
      <c r="C1160" s="1" t="s">
        <v>12223</v>
      </c>
      <c r="D1160" s="1" t="s">
        <v>50</v>
      </c>
      <c r="E1160" s="1" t="s">
        <v>51</v>
      </c>
      <c r="F1160" s="1" t="s">
        <v>51</v>
      </c>
      <c r="G1160" s="1" t="s">
        <v>82</v>
      </c>
      <c r="H1160" s="1" t="s">
        <v>207</v>
      </c>
      <c r="I1160" s="1" t="s">
        <v>84</v>
      </c>
      <c r="J1160" s="1" t="s">
        <v>448</v>
      </c>
      <c r="K1160" s="1" t="s">
        <v>12224</v>
      </c>
      <c r="L1160" s="1"/>
      <c r="M1160" s="21">
        <f t="shared" si="18"/>
        <v>1</v>
      </c>
    </row>
    <row r="1161" spans="1:13" ht="20.100000000000001" customHeight="1" x14ac:dyDescent="0.15">
      <c r="A1161" s="1" t="s">
        <v>12029</v>
      </c>
      <c r="B1161" s="1" t="s">
        <v>12200</v>
      </c>
      <c r="C1161" s="1" t="s">
        <v>12225</v>
      </c>
      <c r="D1161" s="1" t="s">
        <v>50</v>
      </c>
      <c r="E1161" s="1" t="s">
        <v>51</v>
      </c>
      <c r="F1161" s="1" t="s">
        <v>51</v>
      </c>
      <c r="G1161" s="1" t="s">
        <v>82</v>
      </c>
      <c r="H1161" s="1" t="s">
        <v>207</v>
      </c>
      <c r="I1161" s="1" t="s">
        <v>84</v>
      </c>
      <c r="J1161" s="1" t="s">
        <v>448</v>
      </c>
      <c r="K1161" s="1" t="s">
        <v>12226</v>
      </c>
      <c r="L1161" s="1"/>
      <c r="M1161" s="21">
        <f t="shared" si="18"/>
        <v>1</v>
      </c>
    </row>
    <row r="1162" spans="1:13" ht="20.100000000000001" customHeight="1" x14ac:dyDescent="0.15">
      <c r="A1162" s="1" t="s">
        <v>12029</v>
      </c>
      <c r="B1162" s="1" t="s">
        <v>12200</v>
      </c>
      <c r="C1162" s="1" t="s">
        <v>12227</v>
      </c>
      <c r="D1162" s="1" t="s">
        <v>50</v>
      </c>
      <c r="E1162" s="1" t="s">
        <v>51</v>
      </c>
      <c r="F1162" s="1" t="s">
        <v>51</v>
      </c>
      <c r="G1162" s="1" t="s">
        <v>82</v>
      </c>
      <c r="H1162" s="1" t="s">
        <v>207</v>
      </c>
      <c r="I1162" s="1" t="s">
        <v>84</v>
      </c>
      <c r="J1162" s="1" t="s">
        <v>448</v>
      </c>
      <c r="K1162" s="1" t="s">
        <v>12228</v>
      </c>
      <c r="L1162" s="1"/>
      <c r="M1162" s="21">
        <f t="shared" si="18"/>
        <v>1</v>
      </c>
    </row>
    <row r="1163" spans="1:13" ht="20.100000000000001" customHeight="1" x14ac:dyDescent="0.15">
      <c r="A1163" s="1" t="s">
        <v>12029</v>
      </c>
      <c r="B1163" s="1" t="s">
        <v>12200</v>
      </c>
      <c r="C1163" s="1" t="s">
        <v>12229</v>
      </c>
      <c r="D1163" s="1" t="s">
        <v>50</v>
      </c>
      <c r="E1163" s="1" t="s">
        <v>51</v>
      </c>
      <c r="F1163" s="1" t="s">
        <v>51</v>
      </c>
      <c r="G1163" s="1" t="s">
        <v>82</v>
      </c>
      <c r="H1163" s="1" t="s">
        <v>207</v>
      </c>
      <c r="I1163" s="1" t="s">
        <v>84</v>
      </c>
      <c r="J1163" s="1" t="s">
        <v>448</v>
      </c>
      <c r="K1163" s="1" t="s">
        <v>12230</v>
      </c>
      <c r="L1163" s="1"/>
      <c r="M1163" s="21">
        <f t="shared" si="18"/>
        <v>1</v>
      </c>
    </row>
    <row r="1164" spans="1:13" ht="20.100000000000001" customHeight="1" x14ac:dyDescent="0.15">
      <c r="A1164" s="1" t="s">
        <v>12029</v>
      </c>
      <c r="B1164" s="1" t="s">
        <v>12200</v>
      </c>
      <c r="C1164" s="1" t="s">
        <v>12231</v>
      </c>
      <c r="D1164" s="1" t="s">
        <v>78</v>
      </c>
      <c r="E1164" s="1" t="s">
        <v>51</v>
      </c>
      <c r="F1164" s="1" t="s">
        <v>51</v>
      </c>
      <c r="G1164" s="1" t="s">
        <v>82</v>
      </c>
      <c r="H1164" s="1" t="s">
        <v>207</v>
      </c>
      <c r="I1164" s="1" t="s">
        <v>84</v>
      </c>
      <c r="J1164" s="1" t="s">
        <v>448</v>
      </c>
      <c r="K1164" s="1" t="s">
        <v>12232</v>
      </c>
      <c r="L1164" s="1"/>
      <c r="M1164" s="21">
        <f t="shared" si="18"/>
        <v>1</v>
      </c>
    </row>
    <row r="1165" spans="1:13" ht="20.100000000000001" customHeight="1" x14ac:dyDescent="0.15">
      <c r="A1165" s="1" t="s">
        <v>12029</v>
      </c>
      <c r="B1165" s="1" t="s">
        <v>12200</v>
      </c>
      <c r="C1165" s="1" t="s">
        <v>12233</v>
      </c>
      <c r="D1165" s="1" t="s">
        <v>78</v>
      </c>
      <c r="E1165" s="1" t="s">
        <v>51</v>
      </c>
      <c r="F1165" s="1" t="s">
        <v>51</v>
      </c>
      <c r="G1165" s="1" t="s">
        <v>82</v>
      </c>
      <c r="H1165" s="1" t="s">
        <v>207</v>
      </c>
      <c r="I1165" s="1" t="s">
        <v>84</v>
      </c>
      <c r="J1165" s="1" t="s">
        <v>448</v>
      </c>
      <c r="K1165" s="1" t="s">
        <v>12234</v>
      </c>
      <c r="L1165" s="1"/>
      <c r="M1165" s="21">
        <f t="shared" si="18"/>
        <v>1</v>
      </c>
    </row>
    <row r="1166" spans="1:13" ht="20.100000000000001" customHeight="1" x14ac:dyDescent="0.15">
      <c r="A1166" s="1" t="s">
        <v>12029</v>
      </c>
      <c r="B1166" s="1" t="s">
        <v>12200</v>
      </c>
      <c r="C1166" s="1" t="s">
        <v>12235</v>
      </c>
      <c r="D1166" s="1" t="s">
        <v>78</v>
      </c>
      <c r="E1166" s="1" t="s">
        <v>51</v>
      </c>
      <c r="F1166" s="1" t="s">
        <v>51</v>
      </c>
      <c r="G1166" s="1" t="s">
        <v>82</v>
      </c>
      <c r="H1166" s="1" t="s">
        <v>207</v>
      </c>
      <c r="I1166" s="1" t="s">
        <v>84</v>
      </c>
      <c r="J1166" s="1" t="s">
        <v>448</v>
      </c>
      <c r="K1166" s="1" t="s">
        <v>12236</v>
      </c>
      <c r="L1166" s="1"/>
      <c r="M1166" s="21">
        <f t="shared" si="18"/>
        <v>1</v>
      </c>
    </row>
    <row r="1167" spans="1:13" ht="20.100000000000001" customHeight="1" x14ac:dyDescent="0.15">
      <c r="A1167" s="1" t="s">
        <v>12029</v>
      </c>
      <c r="B1167" s="1" t="s">
        <v>12200</v>
      </c>
      <c r="C1167" s="1" t="s">
        <v>12237</v>
      </c>
      <c r="D1167" s="1" t="s">
        <v>78</v>
      </c>
      <c r="E1167" s="1" t="s">
        <v>51</v>
      </c>
      <c r="F1167" s="1" t="s">
        <v>51</v>
      </c>
      <c r="G1167" s="1" t="s">
        <v>82</v>
      </c>
      <c r="H1167" s="1" t="s">
        <v>207</v>
      </c>
      <c r="I1167" s="1" t="s">
        <v>84</v>
      </c>
      <c r="J1167" s="1" t="s">
        <v>448</v>
      </c>
      <c r="K1167" s="1" t="s">
        <v>12238</v>
      </c>
      <c r="L1167" s="1"/>
      <c r="M1167" s="21">
        <f t="shared" si="18"/>
        <v>1</v>
      </c>
    </row>
    <row r="1168" spans="1:13" ht="20.100000000000001" customHeight="1" x14ac:dyDescent="0.15">
      <c r="A1168" s="1" t="s">
        <v>12029</v>
      </c>
      <c r="B1168" s="1" t="s">
        <v>12200</v>
      </c>
      <c r="C1168" s="1" t="s">
        <v>12239</v>
      </c>
      <c r="D1168" s="1" t="s">
        <v>78</v>
      </c>
      <c r="E1168" s="1" t="s">
        <v>51</v>
      </c>
      <c r="F1168" s="1" t="s">
        <v>51</v>
      </c>
      <c r="G1168" s="1" t="s">
        <v>82</v>
      </c>
      <c r="H1168" s="1" t="s">
        <v>207</v>
      </c>
      <c r="I1168" s="1" t="s">
        <v>84</v>
      </c>
      <c r="J1168" s="1" t="s">
        <v>448</v>
      </c>
      <c r="K1168" s="1" t="s">
        <v>12240</v>
      </c>
      <c r="L1168" s="1"/>
      <c r="M1168" s="21">
        <f t="shared" si="18"/>
        <v>1</v>
      </c>
    </row>
    <row r="1169" spans="1:13" ht="20.100000000000001" customHeight="1" x14ac:dyDescent="0.15">
      <c r="A1169" s="1" t="s">
        <v>12029</v>
      </c>
      <c r="B1169" s="1" t="s">
        <v>12200</v>
      </c>
      <c r="C1169" s="1" t="s">
        <v>12241</v>
      </c>
      <c r="D1169" s="1" t="s">
        <v>78</v>
      </c>
      <c r="E1169" s="1" t="s">
        <v>51</v>
      </c>
      <c r="F1169" s="1" t="s">
        <v>51</v>
      </c>
      <c r="G1169" s="1" t="s">
        <v>82</v>
      </c>
      <c r="H1169" s="1" t="s">
        <v>207</v>
      </c>
      <c r="I1169" s="1" t="s">
        <v>84</v>
      </c>
      <c r="J1169" s="1" t="s">
        <v>448</v>
      </c>
      <c r="K1169" s="1" t="s">
        <v>12242</v>
      </c>
      <c r="L1169" s="1"/>
      <c r="M1169" s="21">
        <f t="shared" si="18"/>
        <v>1</v>
      </c>
    </row>
    <row r="1170" spans="1:13" ht="20.100000000000001" customHeight="1" x14ac:dyDescent="0.15">
      <c r="A1170" s="1" t="s">
        <v>12029</v>
      </c>
      <c r="B1170" s="1" t="s">
        <v>12200</v>
      </c>
      <c r="C1170" s="1" t="s">
        <v>12243</v>
      </c>
      <c r="D1170" s="1" t="s">
        <v>78</v>
      </c>
      <c r="E1170" s="1" t="s">
        <v>51</v>
      </c>
      <c r="F1170" s="1" t="s">
        <v>51</v>
      </c>
      <c r="G1170" s="1" t="s">
        <v>82</v>
      </c>
      <c r="H1170" s="1" t="s">
        <v>207</v>
      </c>
      <c r="I1170" s="1" t="s">
        <v>84</v>
      </c>
      <c r="J1170" s="1" t="s">
        <v>448</v>
      </c>
      <c r="K1170" s="1" t="s">
        <v>12244</v>
      </c>
      <c r="L1170" s="1"/>
      <c r="M1170" s="21">
        <f t="shared" si="18"/>
        <v>1</v>
      </c>
    </row>
    <row r="1171" spans="1:13" ht="39.950000000000003" customHeight="1" x14ac:dyDescent="0.15">
      <c r="A1171" s="120" t="s">
        <v>27051</v>
      </c>
      <c r="B1171" s="120" t="s">
        <v>27052</v>
      </c>
      <c r="C1171" s="51" t="s">
        <v>27053</v>
      </c>
      <c r="D1171" s="51" t="s">
        <v>78</v>
      </c>
      <c r="E1171" s="51" t="s">
        <v>51</v>
      </c>
      <c r="F1171" s="121" t="s">
        <v>179</v>
      </c>
      <c r="G1171" s="51" t="s">
        <v>82</v>
      </c>
      <c r="H1171" s="51" t="s">
        <v>129</v>
      </c>
      <c r="I1171" s="51" t="s">
        <v>447</v>
      </c>
      <c r="J1171" s="51" t="s">
        <v>6142</v>
      </c>
      <c r="K1171" s="51" t="s">
        <v>14318</v>
      </c>
      <c r="L1171" s="121" t="s">
        <v>27054</v>
      </c>
      <c r="M1171" s="21">
        <f t="shared" si="18"/>
        <v>0</v>
      </c>
    </row>
    <row r="1172" spans="1:13" ht="39.950000000000003" customHeight="1" x14ac:dyDescent="0.15">
      <c r="A1172" s="120" t="s">
        <v>27051</v>
      </c>
      <c r="B1172" s="120" t="s">
        <v>27052</v>
      </c>
      <c r="C1172" s="51" t="s">
        <v>27055</v>
      </c>
      <c r="D1172" s="51" t="s">
        <v>849</v>
      </c>
      <c r="E1172" s="51" t="s">
        <v>51</v>
      </c>
      <c r="F1172" s="121" t="s">
        <v>10720</v>
      </c>
      <c r="G1172" s="51" t="s">
        <v>82</v>
      </c>
      <c r="H1172" s="51" t="s">
        <v>83</v>
      </c>
      <c r="I1172" s="51" t="s">
        <v>447</v>
      </c>
      <c r="J1172" s="51" t="s">
        <v>7809</v>
      </c>
      <c r="K1172" s="51" t="s">
        <v>14322</v>
      </c>
      <c r="L1172" s="121" t="s">
        <v>27054</v>
      </c>
      <c r="M1172" s="21">
        <f t="shared" si="18"/>
        <v>0</v>
      </c>
    </row>
    <row r="1173" spans="1:13" ht="39.950000000000003" customHeight="1" x14ac:dyDescent="0.15">
      <c r="A1173" s="120" t="s">
        <v>27056</v>
      </c>
      <c r="B1173" s="120" t="s">
        <v>27057</v>
      </c>
      <c r="C1173" s="51" t="s">
        <v>27058</v>
      </c>
      <c r="D1173" s="51" t="s">
        <v>849</v>
      </c>
      <c r="E1173" s="51" t="s">
        <v>51</v>
      </c>
      <c r="F1173" s="121" t="s">
        <v>10720</v>
      </c>
      <c r="G1173" s="51" t="s">
        <v>82</v>
      </c>
      <c r="H1173" s="51" t="s">
        <v>83</v>
      </c>
      <c r="I1173" s="51" t="s">
        <v>447</v>
      </c>
      <c r="J1173" s="51" t="s">
        <v>7809</v>
      </c>
      <c r="K1173" s="51" t="s">
        <v>13573</v>
      </c>
      <c r="L1173" s="121" t="s">
        <v>27054</v>
      </c>
      <c r="M1173" s="21">
        <f t="shared" si="18"/>
        <v>0</v>
      </c>
    </row>
    <row r="1174" spans="1:13" ht="39.950000000000003" customHeight="1" x14ac:dyDescent="0.15">
      <c r="A1174" s="124" t="s">
        <v>27059</v>
      </c>
      <c r="B1174" s="124" t="s">
        <v>27060</v>
      </c>
      <c r="C1174" s="51" t="s">
        <v>26965</v>
      </c>
      <c r="D1174" s="51" t="s">
        <v>50</v>
      </c>
      <c r="E1174" s="51" t="s">
        <v>51</v>
      </c>
      <c r="F1174" s="121" t="s">
        <v>51</v>
      </c>
      <c r="G1174" s="51" t="s">
        <v>52</v>
      </c>
      <c r="H1174" s="51" t="s">
        <v>121</v>
      </c>
      <c r="I1174" s="51" t="s">
        <v>662</v>
      </c>
      <c r="J1174" s="51" t="s">
        <v>663</v>
      </c>
      <c r="K1174" s="51" t="s">
        <v>8502</v>
      </c>
      <c r="L1174" s="121" t="s">
        <v>26941</v>
      </c>
      <c r="M1174" s="21">
        <f t="shared" si="18"/>
        <v>1</v>
      </c>
    </row>
  </sheetData>
  <autoFilter ref="A7:L1174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38"/>
  <sheetViews>
    <sheetView topLeftCell="A1029" workbookViewId="0">
      <selection activeCell="A1034" sqref="A1034:L103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3" style="21" hidden="1" customWidth="1"/>
    <col min="14" max="16384" width="9" style="21"/>
  </cols>
  <sheetData>
    <row r="1" spans="1:14" ht="20.100000000000001" customHeight="1" x14ac:dyDescent="0.15">
      <c r="A1" s="3" t="s">
        <v>14350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SUBTOTAL(3,E8:E1038)</f>
        <v>1031</v>
      </c>
      <c r="F6" s="24">
        <f>SUBTOTAL(9,M8:M1038)</f>
        <v>869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12246</v>
      </c>
      <c r="B8" s="1" t="s">
        <v>12247</v>
      </c>
      <c r="C8" s="1" t="s">
        <v>23238</v>
      </c>
      <c r="D8" s="1" t="s">
        <v>50</v>
      </c>
      <c r="E8" s="1" t="s">
        <v>51</v>
      </c>
      <c r="F8" s="1" t="s">
        <v>81</v>
      </c>
      <c r="G8" s="1" t="s">
        <v>82</v>
      </c>
      <c r="H8" s="18" t="s">
        <v>180</v>
      </c>
      <c r="I8" s="18" t="s">
        <v>447</v>
      </c>
      <c r="J8" s="1" t="s">
        <v>730</v>
      </c>
      <c r="K8" s="1" t="s">
        <v>23239</v>
      </c>
      <c r="L8" s="1"/>
      <c r="M8" s="21">
        <f t="shared" ref="M8:M71" si="0">IF(F8="○",1,0)</f>
        <v>0</v>
      </c>
    </row>
    <row r="9" spans="1:14" ht="20.100000000000001" customHeight="1" x14ac:dyDescent="0.15">
      <c r="A9" s="1" t="s">
        <v>12246</v>
      </c>
      <c r="B9" s="1" t="s">
        <v>12247</v>
      </c>
      <c r="C9" s="1" t="s">
        <v>12248</v>
      </c>
      <c r="D9" s="1" t="s">
        <v>50</v>
      </c>
      <c r="E9" s="1" t="s">
        <v>51</v>
      </c>
      <c r="F9" s="1" t="s">
        <v>51</v>
      </c>
      <c r="G9" s="1" t="s">
        <v>52</v>
      </c>
      <c r="H9" s="18" t="s">
        <v>121</v>
      </c>
      <c r="I9" s="18" t="s">
        <v>84</v>
      </c>
      <c r="J9" s="1" t="s">
        <v>122</v>
      </c>
      <c r="K9" s="1" t="s">
        <v>12249</v>
      </c>
      <c r="L9" s="1"/>
      <c r="M9" s="21">
        <f t="shared" si="0"/>
        <v>1</v>
      </c>
    </row>
    <row r="10" spans="1:14" ht="20.100000000000001" customHeight="1" x14ac:dyDescent="0.15">
      <c r="A10" s="1" t="s">
        <v>12246</v>
      </c>
      <c r="B10" s="1" t="s">
        <v>12247</v>
      </c>
      <c r="C10" s="1" t="s">
        <v>12250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12251</v>
      </c>
      <c r="L10" s="1"/>
      <c r="M10" s="21">
        <f t="shared" si="0"/>
        <v>1</v>
      </c>
    </row>
    <row r="11" spans="1:14" ht="20.100000000000001" customHeight="1" x14ac:dyDescent="0.15">
      <c r="A11" s="1" t="s">
        <v>12246</v>
      </c>
      <c r="B11" s="1" t="s">
        <v>12247</v>
      </c>
      <c r="C11" s="1" t="s">
        <v>12252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12253</v>
      </c>
      <c r="L11" s="1"/>
      <c r="M11" s="21">
        <f t="shared" si="0"/>
        <v>1</v>
      </c>
    </row>
    <row r="12" spans="1:14" ht="20.100000000000001" customHeight="1" x14ac:dyDescent="0.15">
      <c r="A12" s="1" t="s">
        <v>12246</v>
      </c>
      <c r="B12" s="1" t="s">
        <v>12247</v>
      </c>
      <c r="C12" s="1" t="s">
        <v>12254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12255</v>
      </c>
      <c r="L12" s="1"/>
      <c r="M12" s="21">
        <f t="shared" si="0"/>
        <v>1</v>
      </c>
    </row>
    <row r="13" spans="1:14" ht="20.100000000000001" customHeight="1" x14ac:dyDescent="0.15">
      <c r="A13" s="1" t="s">
        <v>12246</v>
      </c>
      <c r="B13" s="1" t="s">
        <v>12247</v>
      </c>
      <c r="C13" s="1" t="s">
        <v>12256</v>
      </c>
      <c r="D13" s="1" t="s">
        <v>78</v>
      </c>
      <c r="E13" s="1" t="s">
        <v>51</v>
      </c>
      <c r="F13" s="1" t="s">
        <v>179</v>
      </c>
      <c r="G13" s="1" t="s">
        <v>82</v>
      </c>
      <c r="H13" s="1" t="s">
        <v>180</v>
      </c>
      <c r="I13" s="1" t="s">
        <v>447</v>
      </c>
      <c r="J13" s="1" t="s">
        <v>730</v>
      </c>
      <c r="K13" s="1" t="s">
        <v>12257</v>
      </c>
      <c r="L13" s="1"/>
      <c r="M13" s="21">
        <f t="shared" si="0"/>
        <v>0</v>
      </c>
      <c r="N13" s="3"/>
    </row>
    <row r="14" spans="1:14" ht="20.100000000000001" customHeight="1" x14ac:dyDescent="0.15">
      <c r="A14" s="1" t="s">
        <v>12246</v>
      </c>
      <c r="B14" s="1" t="s">
        <v>12247</v>
      </c>
      <c r="C14" s="1" t="s">
        <v>12258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122</v>
      </c>
      <c r="K14" s="1" t="s">
        <v>12259</v>
      </c>
      <c r="L14" s="1"/>
      <c r="M14" s="21">
        <f t="shared" si="0"/>
        <v>1</v>
      </c>
    </row>
    <row r="15" spans="1:14" ht="20.100000000000001" customHeight="1" x14ac:dyDescent="0.15">
      <c r="A15" s="1" t="s">
        <v>12246</v>
      </c>
      <c r="B15" s="1" t="s">
        <v>12247</v>
      </c>
      <c r="C15" s="1" t="s">
        <v>12260</v>
      </c>
      <c r="D15" s="1" t="s">
        <v>78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12261</v>
      </c>
      <c r="L15" s="1"/>
      <c r="M15" s="21">
        <f t="shared" si="0"/>
        <v>1</v>
      </c>
    </row>
    <row r="16" spans="1:14" ht="20.100000000000001" customHeight="1" x14ac:dyDescent="0.15">
      <c r="A16" s="1" t="s">
        <v>12246</v>
      </c>
      <c r="B16" s="1" t="s">
        <v>12247</v>
      </c>
      <c r="C16" s="1" t="s">
        <v>12262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12263</v>
      </c>
      <c r="L16" s="1"/>
      <c r="M16" s="21">
        <f t="shared" si="0"/>
        <v>1</v>
      </c>
    </row>
    <row r="17" spans="1:13" ht="20.100000000000001" customHeight="1" x14ac:dyDescent="0.15">
      <c r="A17" s="1" t="s">
        <v>12246</v>
      </c>
      <c r="B17" s="1" t="s">
        <v>12247</v>
      </c>
      <c r="C17" s="1" t="s">
        <v>12264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12265</v>
      </c>
      <c r="L17" s="1"/>
      <c r="M17" s="21">
        <f t="shared" si="0"/>
        <v>1</v>
      </c>
    </row>
    <row r="18" spans="1:13" ht="20.100000000000001" customHeight="1" x14ac:dyDescent="0.15">
      <c r="A18" s="1" t="s">
        <v>12246</v>
      </c>
      <c r="B18" s="1" t="s">
        <v>12247</v>
      </c>
      <c r="C18" s="1" t="s">
        <v>12266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12267</v>
      </c>
      <c r="L18" s="1"/>
      <c r="M18" s="21">
        <f t="shared" si="0"/>
        <v>1</v>
      </c>
    </row>
    <row r="19" spans="1:13" ht="20.100000000000001" customHeight="1" x14ac:dyDescent="0.15">
      <c r="A19" s="1" t="s">
        <v>12246</v>
      </c>
      <c r="B19" s="1" t="s">
        <v>12247</v>
      </c>
      <c r="C19" s="1" t="s">
        <v>12268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84</v>
      </c>
      <c r="J19" s="1" t="s">
        <v>122</v>
      </c>
      <c r="K19" s="1" t="s">
        <v>12269</v>
      </c>
      <c r="L19" s="1"/>
      <c r="M19" s="21">
        <f t="shared" si="0"/>
        <v>1</v>
      </c>
    </row>
    <row r="20" spans="1:13" ht="20.100000000000001" customHeight="1" x14ac:dyDescent="0.15">
      <c r="A20" s="1" t="s">
        <v>12246</v>
      </c>
      <c r="B20" s="1" t="s">
        <v>12247</v>
      </c>
      <c r="C20" s="1" t="s">
        <v>12270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12271</v>
      </c>
      <c r="L20" s="1"/>
      <c r="M20" s="21">
        <f t="shared" si="0"/>
        <v>1</v>
      </c>
    </row>
    <row r="21" spans="1:13" ht="20.100000000000001" customHeight="1" x14ac:dyDescent="0.15">
      <c r="A21" s="1" t="s">
        <v>12246</v>
      </c>
      <c r="B21" s="1" t="s">
        <v>12247</v>
      </c>
      <c r="C21" s="1" t="s">
        <v>12272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12273</v>
      </c>
      <c r="L21" s="1"/>
      <c r="M21" s="21">
        <f t="shared" si="0"/>
        <v>1</v>
      </c>
    </row>
    <row r="22" spans="1:13" ht="20.100000000000001" customHeight="1" x14ac:dyDescent="0.15">
      <c r="A22" s="1" t="s">
        <v>12246</v>
      </c>
      <c r="B22" s="1" t="s">
        <v>12247</v>
      </c>
      <c r="C22" s="1" t="s">
        <v>12274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12275</v>
      </c>
      <c r="L22" s="1"/>
      <c r="M22" s="21">
        <f t="shared" si="0"/>
        <v>1</v>
      </c>
    </row>
    <row r="23" spans="1:13" ht="20.100000000000001" customHeight="1" x14ac:dyDescent="0.15">
      <c r="A23" s="1" t="s">
        <v>12246</v>
      </c>
      <c r="B23" s="1" t="s">
        <v>12247</v>
      </c>
      <c r="C23" s="1" t="s">
        <v>12276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12277</v>
      </c>
      <c r="L23" s="1"/>
      <c r="M23" s="21">
        <f t="shared" si="0"/>
        <v>1</v>
      </c>
    </row>
    <row r="24" spans="1:13" ht="20.100000000000001" customHeight="1" x14ac:dyDescent="0.15">
      <c r="A24" s="1" t="s">
        <v>12246</v>
      </c>
      <c r="B24" s="1" t="s">
        <v>12247</v>
      </c>
      <c r="C24" s="1" t="s">
        <v>12278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12279</v>
      </c>
      <c r="L24" s="1"/>
      <c r="M24" s="21">
        <f t="shared" si="0"/>
        <v>1</v>
      </c>
    </row>
    <row r="25" spans="1:13" ht="20.100000000000001" customHeight="1" x14ac:dyDescent="0.15">
      <c r="A25" s="1" t="s">
        <v>12246</v>
      </c>
      <c r="B25" s="1" t="s">
        <v>12247</v>
      </c>
      <c r="C25" s="1" t="s">
        <v>12280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12281</v>
      </c>
      <c r="L25" s="1"/>
      <c r="M25" s="21">
        <f t="shared" si="0"/>
        <v>1</v>
      </c>
    </row>
    <row r="26" spans="1:13" ht="20.100000000000001" customHeight="1" x14ac:dyDescent="0.15">
      <c r="A26" s="1" t="s">
        <v>12246</v>
      </c>
      <c r="B26" s="1" t="s">
        <v>12247</v>
      </c>
      <c r="C26" s="1" t="s">
        <v>12282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12283</v>
      </c>
      <c r="L26" s="1"/>
      <c r="M26" s="21">
        <f t="shared" si="0"/>
        <v>1</v>
      </c>
    </row>
    <row r="27" spans="1:13" ht="20.100000000000001" customHeight="1" x14ac:dyDescent="0.15">
      <c r="A27" s="1" t="s">
        <v>12246</v>
      </c>
      <c r="B27" s="1" t="s">
        <v>12247</v>
      </c>
      <c r="C27" s="1" t="s">
        <v>12284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12285</v>
      </c>
      <c r="L27" s="1"/>
      <c r="M27" s="21">
        <f t="shared" si="0"/>
        <v>1</v>
      </c>
    </row>
    <row r="28" spans="1:13" ht="20.100000000000001" customHeight="1" x14ac:dyDescent="0.15">
      <c r="A28" s="1" t="s">
        <v>12246</v>
      </c>
      <c r="B28" s="1" t="s">
        <v>12247</v>
      </c>
      <c r="C28" s="1" t="s">
        <v>12286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12287</v>
      </c>
      <c r="L28" s="1"/>
      <c r="M28" s="21">
        <f t="shared" si="0"/>
        <v>1</v>
      </c>
    </row>
    <row r="29" spans="1:13" ht="20.100000000000001" customHeight="1" x14ac:dyDescent="0.15">
      <c r="A29" s="1" t="s">
        <v>12246</v>
      </c>
      <c r="B29" s="1" t="s">
        <v>12247</v>
      </c>
      <c r="C29" s="1" t="s">
        <v>12288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12289</v>
      </c>
      <c r="L29" s="1"/>
      <c r="M29" s="21">
        <f t="shared" si="0"/>
        <v>1</v>
      </c>
    </row>
    <row r="30" spans="1:13" ht="20.100000000000001" customHeight="1" x14ac:dyDescent="0.15">
      <c r="A30" s="1" t="s">
        <v>12246</v>
      </c>
      <c r="B30" s="1" t="s">
        <v>12247</v>
      </c>
      <c r="C30" s="1" t="s">
        <v>12290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84</v>
      </c>
      <c r="J30" s="1" t="s">
        <v>122</v>
      </c>
      <c r="K30" s="1" t="s">
        <v>12291</v>
      </c>
      <c r="L30" s="1"/>
      <c r="M30" s="21">
        <f t="shared" si="0"/>
        <v>1</v>
      </c>
    </row>
    <row r="31" spans="1:13" ht="20.100000000000001" customHeight="1" x14ac:dyDescent="0.15">
      <c r="A31" s="1" t="s">
        <v>12246</v>
      </c>
      <c r="B31" s="1" t="s">
        <v>12247</v>
      </c>
      <c r="C31" s="1" t="s">
        <v>12292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12293</v>
      </c>
      <c r="L31" s="1"/>
      <c r="M31" s="21">
        <f t="shared" si="0"/>
        <v>1</v>
      </c>
    </row>
    <row r="32" spans="1:13" ht="20.100000000000001" customHeight="1" x14ac:dyDescent="0.15">
      <c r="A32" s="1" t="s">
        <v>12246</v>
      </c>
      <c r="B32" s="1" t="s">
        <v>12294</v>
      </c>
      <c r="C32" s="1" t="s">
        <v>12295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12296</v>
      </c>
      <c r="L32" s="1"/>
      <c r="M32" s="21">
        <f t="shared" si="0"/>
        <v>1</v>
      </c>
    </row>
    <row r="33" spans="1:13" ht="20.100000000000001" customHeight="1" x14ac:dyDescent="0.15">
      <c r="A33" s="1" t="s">
        <v>12246</v>
      </c>
      <c r="B33" s="1" t="s">
        <v>12294</v>
      </c>
      <c r="C33" s="1" t="s">
        <v>12297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84</v>
      </c>
      <c r="J33" s="1" t="s">
        <v>122</v>
      </c>
      <c r="K33" s="1" t="s">
        <v>12298</v>
      </c>
      <c r="L33" s="1"/>
      <c r="M33" s="21">
        <f t="shared" si="0"/>
        <v>1</v>
      </c>
    </row>
    <row r="34" spans="1:13" ht="20.100000000000001" customHeight="1" x14ac:dyDescent="0.15">
      <c r="A34" s="1" t="s">
        <v>12246</v>
      </c>
      <c r="B34" s="1" t="s">
        <v>12294</v>
      </c>
      <c r="C34" s="1" t="s">
        <v>12299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12300</v>
      </c>
      <c r="L34" s="1"/>
      <c r="M34" s="21">
        <f t="shared" si="0"/>
        <v>1</v>
      </c>
    </row>
    <row r="35" spans="1:13" ht="20.100000000000001" customHeight="1" x14ac:dyDescent="0.15">
      <c r="A35" s="1" t="s">
        <v>12246</v>
      </c>
      <c r="B35" s="1" t="s">
        <v>12294</v>
      </c>
      <c r="C35" s="1" t="s">
        <v>12301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12302</v>
      </c>
      <c r="L35" s="1"/>
      <c r="M35" s="21">
        <f t="shared" si="0"/>
        <v>1</v>
      </c>
    </row>
    <row r="36" spans="1:13" ht="20.100000000000001" customHeight="1" x14ac:dyDescent="0.15">
      <c r="A36" s="1" t="s">
        <v>12246</v>
      </c>
      <c r="B36" s="1" t="s">
        <v>12294</v>
      </c>
      <c r="C36" s="1" t="s">
        <v>12303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12304</v>
      </c>
      <c r="L36" s="1"/>
      <c r="M36" s="21">
        <f t="shared" si="0"/>
        <v>1</v>
      </c>
    </row>
    <row r="37" spans="1:13" ht="20.100000000000001" customHeight="1" x14ac:dyDescent="0.15">
      <c r="A37" s="1" t="s">
        <v>12246</v>
      </c>
      <c r="B37" s="1" t="s">
        <v>12294</v>
      </c>
      <c r="C37" s="1" t="s">
        <v>12305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12306</v>
      </c>
      <c r="L37" s="1"/>
      <c r="M37" s="21">
        <f t="shared" si="0"/>
        <v>1</v>
      </c>
    </row>
    <row r="38" spans="1:13" ht="20.100000000000001" customHeight="1" x14ac:dyDescent="0.15">
      <c r="A38" s="1" t="s">
        <v>12246</v>
      </c>
      <c r="B38" s="1" t="s">
        <v>12294</v>
      </c>
      <c r="C38" s="1" t="s">
        <v>12307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12308</v>
      </c>
      <c r="L38" s="1"/>
      <c r="M38" s="21">
        <f t="shared" si="0"/>
        <v>1</v>
      </c>
    </row>
    <row r="39" spans="1:13" ht="20.100000000000001" customHeight="1" x14ac:dyDescent="0.15">
      <c r="A39" s="1" t="s">
        <v>12246</v>
      </c>
      <c r="B39" s="1" t="s">
        <v>12294</v>
      </c>
      <c r="C39" s="1" t="s">
        <v>12309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12310</v>
      </c>
      <c r="L39" s="1"/>
      <c r="M39" s="21">
        <f t="shared" si="0"/>
        <v>1</v>
      </c>
    </row>
    <row r="40" spans="1:13" ht="20.100000000000001" customHeight="1" x14ac:dyDescent="0.15">
      <c r="A40" s="1" t="s">
        <v>12246</v>
      </c>
      <c r="B40" s="1" t="s">
        <v>12294</v>
      </c>
      <c r="C40" s="1" t="s">
        <v>12311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12312</v>
      </c>
      <c r="L40" s="1"/>
      <c r="M40" s="21">
        <f t="shared" si="0"/>
        <v>1</v>
      </c>
    </row>
    <row r="41" spans="1:13" ht="20.100000000000001" customHeight="1" x14ac:dyDescent="0.15">
      <c r="A41" s="1" t="s">
        <v>12246</v>
      </c>
      <c r="B41" s="1" t="s">
        <v>12294</v>
      </c>
      <c r="C41" s="1" t="s">
        <v>12313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2140</v>
      </c>
      <c r="I41" s="1" t="s">
        <v>84</v>
      </c>
      <c r="J41" s="1" t="s">
        <v>2362</v>
      </c>
      <c r="K41" s="1" t="s">
        <v>12314</v>
      </c>
      <c r="L41" s="1"/>
      <c r="M41" s="21">
        <f t="shared" si="0"/>
        <v>0</v>
      </c>
    </row>
    <row r="42" spans="1:13" ht="20.100000000000001" customHeight="1" x14ac:dyDescent="0.15">
      <c r="A42" s="1" t="s">
        <v>12246</v>
      </c>
      <c r="B42" s="1" t="s">
        <v>12294</v>
      </c>
      <c r="C42" s="1" t="s">
        <v>12315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12316</v>
      </c>
      <c r="L42" s="1"/>
      <c r="M42" s="21">
        <f t="shared" si="0"/>
        <v>1</v>
      </c>
    </row>
    <row r="43" spans="1:13" ht="20.100000000000001" customHeight="1" x14ac:dyDescent="0.15">
      <c r="A43" s="1" t="s">
        <v>12246</v>
      </c>
      <c r="B43" s="1" t="s">
        <v>12294</v>
      </c>
      <c r="C43" s="1" t="s">
        <v>12317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12318</v>
      </c>
      <c r="L43" s="1"/>
      <c r="M43" s="21">
        <f t="shared" si="0"/>
        <v>1</v>
      </c>
    </row>
    <row r="44" spans="1:13" ht="20.100000000000001" customHeight="1" x14ac:dyDescent="0.15">
      <c r="A44" s="1" t="s">
        <v>12246</v>
      </c>
      <c r="B44" s="1" t="s">
        <v>12294</v>
      </c>
      <c r="C44" s="1" t="s">
        <v>12319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12320</v>
      </c>
      <c r="L44" s="1"/>
      <c r="M44" s="21">
        <f t="shared" si="0"/>
        <v>1</v>
      </c>
    </row>
    <row r="45" spans="1:13" ht="20.100000000000001" customHeight="1" x14ac:dyDescent="0.15">
      <c r="A45" s="1" t="s">
        <v>12246</v>
      </c>
      <c r="B45" s="1" t="s">
        <v>12294</v>
      </c>
      <c r="C45" s="1" t="s">
        <v>12321</v>
      </c>
      <c r="D45" s="1" t="s">
        <v>78</v>
      </c>
      <c r="E45" s="1" t="s">
        <v>51</v>
      </c>
      <c r="F45" s="1" t="s">
        <v>81</v>
      </c>
      <c r="G45" s="1" t="s">
        <v>82</v>
      </c>
      <c r="H45" s="1" t="s">
        <v>2140</v>
      </c>
      <c r="I45" s="1" t="s">
        <v>84</v>
      </c>
      <c r="J45" s="1" t="s">
        <v>2362</v>
      </c>
      <c r="K45" s="1" t="s">
        <v>12322</v>
      </c>
      <c r="L45" s="1"/>
      <c r="M45" s="21">
        <f t="shared" si="0"/>
        <v>0</v>
      </c>
    </row>
    <row r="46" spans="1:13" ht="20.100000000000001" customHeight="1" x14ac:dyDescent="0.15">
      <c r="A46" s="1" t="s">
        <v>12246</v>
      </c>
      <c r="B46" s="1" t="s">
        <v>12294</v>
      </c>
      <c r="C46" s="1" t="s">
        <v>12323</v>
      </c>
      <c r="D46" s="1" t="s">
        <v>78</v>
      </c>
      <c r="E46" s="1" t="s">
        <v>51</v>
      </c>
      <c r="F46" s="1" t="s">
        <v>81</v>
      </c>
      <c r="G46" s="1" t="s">
        <v>82</v>
      </c>
      <c r="H46" s="1" t="s">
        <v>2140</v>
      </c>
      <c r="I46" s="1" t="s">
        <v>84</v>
      </c>
      <c r="J46" s="1" t="s">
        <v>2362</v>
      </c>
      <c r="K46" s="1" t="s">
        <v>12324</v>
      </c>
      <c r="L46" s="1"/>
      <c r="M46" s="21">
        <f t="shared" si="0"/>
        <v>0</v>
      </c>
    </row>
    <row r="47" spans="1:13" ht="20.100000000000001" customHeight="1" x14ac:dyDescent="0.15">
      <c r="A47" s="1" t="s">
        <v>12246</v>
      </c>
      <c r="B47" s="1" t="s">
        <v>12294</v>
      </c>
      <c r="C47" s="1" t="s">
        <v>12325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12326</v>
      </c>
      <c r="L47" s="1"/>
      <c r="M47" s="21">
        <f t="shared" si="0"/>
        <v>1</v>
      </c>
    </row>
    <row r="48" spans="1:13" ht="20.100000000000001" customHeight="1" x14ac:dyDescent="0.15">
      <c r="A48" s="1" t="s">
        <v>12246</v>
      </c>
      <c r="B48" s="1" t="s">
        <v>12294</v>
      </c>
      <c r="C48" s="1" t="s">
        <v>12327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2140</v>
      </c>
      <c r="I48" s="1" t="s">
        <v>84</v>
      </c>
      <c r="J48" s="1" t="s">
        <v>2362</v>
      </c>
      <c r="K48" s="1" t="s">
        <v>12328</v>
      </c>
      <c r="L48" s="1"/>
      <c r="M48" s="21">
        <f t="shared" si="0"/>
        <v>0</v>
      </c>
    </row>
    <row r="49" spans="1:13" ht="20.100000000000001" customHeight="1" x14ac:dyDescent="0.15">
      <c r="A49" s="1" t="s">
        <v>12246</v>
      </c>
      <c r="B49" s="1" t="s">
        <v>12294</v>
      </c>
      <c r="C49" s="1" t="s">
        <v>12329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2140</v>
      </c>
      <c r="I49" s="1" t="s">
        <v>84</v>
      </c>
      <c r="J49" s="1" t="s">
        <v>2362</v>
      </c>
      <c r="K49" s="1" t="s">
        <v>12330</v>
      </c>
      <c r="L49" s="1"/>
      <c r="M49" s="21">
        <f t="shared" si="0"/>
        <v>0</v>
      </c>
    </row>
    <row r="50" spans="1:13" ht="20.100000000000001" customHeight="1" x14ac:dyDescent="0.15">
      <c r="A50" s="1" t="s">
        <v>12246</v>
      </c>
      <c r="B50" s="1" t="s">
        <v>12294</v>
      </c>
      <c r="C50" s="1" t="s">
        <v>12331</v>
      </c>
      <c r="D50" s="1" t="s">
        <v>78</v>
      </c>
      <c r="E50" s="1" t="s">
        <v>51</v>
      </c>
      <c r="F50" s="1" t="s">
        <v>179</v>
      </c>
      <c r="G50" s="1" t="s">
        <v>82</v>
      </c>
      <c r="H50" s="1" t="s">
        <v>2140</v>
      </c>
      <c r="I50" s="1" t="s">
        <v>84</v>
      </c>
      <c r="J50" s="1" t="s">
        <v>2362</v>
      </c>
      <c r="K50" s="1" t="s">
        <v>12332</v>
      </c>
      <c r="L50" s="1"/>
      <c r="M50" s="21">
        <f t="shared" si="0"/>
        <v>0</v>
      </c>
    </row>
    <row r="51" spans="1:13" ht="20.100000000000001" customHeight="1" x14ac:dyDescent="0.15">
      <c r="A51" s="1" t="s">
        <v>12246</v>
      </c>
      <c r="B51" s="1" t="s">
        <v>12294</v>
      </c>
      <c r="C51" s="1" t="s">
        <v>12333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12334</v>
      </c>
      <c r="L51" s="1"/>
      <c r="M51" s="21">
        <f t="shared" si="0"/>
        <v>1</v>
      </c>
    </row>
    <row r="52" spans="1:13" ht="20.100000000000001" customHeight="1" x14ac:dyDescent="0.15">
      <c r="A52" s="1" t="s">
        <v>12246</v>
      </c>
      <c r="B52" s="1" t="s">
        <v>12294</v>
      </c>
      <c r="C52" s="1" t="s">
        <v>12335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12336</v>
      </c>
      <c r="L52" s="1"/>
      <c r="M52" s="21">
        <f t="shared" si="0"/>
        <v>1</v>
      </c>
    </row>
    <row r="53" spans="1:13" ht="20.100000000000001" customHeight="1" x14ac:dyDescent="0.15">
      <c r="A53" s="1" t="s">
        <v>12246</v>
      </c>
      <c r="B53" s="1" t="s">
        <v>12294</v>
      </c>
      <c r="C53" s="1" t="s">
        <v>12337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12338</v>
      </c>
      <c r="L53" s="1"/>
      <c r="M53" s="21">
        <f t="shared" si="0"/>
        <v>1</v>
      </c>
    </row>
    <row r="54" spans="1:13" ht="20.100000000000001" customHeight="1" x14ac:dyDescent="0.15">
      <c r="A54" s="1" t="s">
        <v>12246</v>
      </c>
      <c r="B54" s="1" t="s">
        <v>12294</v>
      </c>
      <c r="C54" s="1" t="s">
        <v>12339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12340</v>
      </c>
      <c r="L54" s="1"/>
      <c r="M54" s="21">
        <f t="shared" si="0"/>
        <v>1</v>
      </c>
    </row>
    <row r="55" spans="1:13" ht="20.100000000000001" customHeight="1" x14ac:dyDescent="0.15">
      <c r="A55" s="1" t="s">
        <v>12246</v>
      </c>
      <c r="B55" s="1" t="s">
        <v>12294</v>
      </c>
      <c r="C55" s="1" t="s">
        <v>12341</v>
      </c>
      <c r="D55" s="1" t="s">
        <v>849</v>
      </c>
      <c r="E55" s="1" t="s">
        <v>51</v>
      </c>
      <c r="F55" s="1" t="s">
        <v>26832</v>
      </c>
      <c r="G55" s="1" t="s">
        <v>82</v>
      </c>
      <c r="H55" s="1" t="s">
        <v>83</v>
      </c>
      <c r="I55" s="1" t="s">
        <v>447</v>
      </c>
      <c r="J55" s="1" t="s">
        <v>7809</v>
      </c>
      <c r="K55" s="1" t="s">
        <v>12342</v>
      </c>
      <c r="L55" s="1"/>
      <c r="M55" s="21">
        <f t="shared" si="0"/>
        <v>0</v>
      </c>
    </row>
    <row r="56" spans="1:13" ht="20.100000000000001" customHeight="1" x14ac:dyDescent="0.15">
      <c r="A56" s="1" t="s">
        <v>12246</v>
      </c>
      <c r="B56" s="1" t="s">
        <v>12343</v>
      </c>
      <c r="C56" s="1" t="s">
        <v>12344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12345</v>
      </c>
      <c r="L56" s="1"/>
      <c r="M56" s="21">
        <f t="shared" si="0"/>
        <v>1</v>
      </c>
    </row>
    <row r="57" spans="1:13" ht="20.100000000000001" customHeight="1" x14ac:dyDescent="0.15">
      <c r="A57" s="1" t="s">
        <v>12246</v>
      </c>
      <c r="B57" s="1" t="s">
        <v>12343</v>
      </c>
      <c r="C57" s="1" t="s">
        <v>12346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12347</v>
      </c>
      <c r="L57" s="1"/>
      <c r="M57" s="21">
        <f t="shared" si="0"/>
        <v>1</v>
      </c>
    </row>
    <row r="58" spans="1:13" ht="20.100000000000001" customHeight="1" x14ac:dyDescent="0.15">
      <c r="A58" s="1" t="s">
        <v>12246</v>
      </c>
      <c r="B58" s="1" t="s">
        <v>12343</v>
      </c>
      <c r="C58" s="1" t="s">
        <v>12348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122</v>
      </c>
      <c r="K58" s="1" t="s">
        <v>12349</v>
      </c>
      <c r="L58" s="1"/>
      <c r="M58" s="21">
        <f t="shared" si="0"/>
        <v>1</v>
      </c>
    </row>
    <row r="59" spans="1:13" ht="20.100000000000001" customHeight="1" x14ac:dyDescent="0.15">
      <c r="A59" s="1" t="s">
        <v>12246</v>
      </c>
      <c r="B59" s="1" t="s">
        <v>12343</v>
      </c>
      <c r="C59" s="1" t="s">
        <v>12350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12351</v>
      </c>
      <c r="L59" s="1"/>
      <c r="M59" s="21">
        <f t="shared" si="0"/>
        <v>1</v>
      </c>
    </row>
    <row r="60" spans="1:13" ht="20.100000000000001" customHeight="1" x14ac:dyDescent="0.15">
      <c r="A60" s="1" t="s">
        <v>12246</v>
      </c>
      <c r="B60" s="1" t="s">
        <v>12343</v>
      </c>
      <c r="C60" s="1" t="s">
        <v>12352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12353</v>
      </c>
      <c r="L60" s="1"/>
      <c r="M60" s="21">
        <f t="shared" si="0"/>
        <v>1</v>
      </c>
    </row>
    <row r="61" spans="1:13" ht="20.100000000000001" customHeight="1" x14ac:dyDescent="0.15">
      <c r="A61" s="1" t="s">
        <v>12246</v>
      </c>
      <c r="B61" s="1" t="s">
        <v>12343</v>
      </c>
      <c r="C61" s="1" t="s">
        <v>12354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12355</v>
      </c>
      <c r="L61" s="1"/>
      <c r="M61" s="21">
        <f t="shared" si="0"/>
        <v>1</v>
      </c>
    </row>
    <row r="62" spans="1:13" ht="20.100000000000001" customHeight="1" x14ac:dyDescent="0.15">
      <c r="A62" s="1" t="s">
        <v>12246</v>
      </c>
      <c r="B62" s="1" t="s">
        <v>12343</v>
      </c>
      <c r="C62" s="1" t="s">
        <v>12356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12357</v>
      </c>
      <c r="L62" s="1"/>
      <c r="M62" s="21">
        <f t="shared" si="0"/>
        <v>1</v>
      </c>
    </row>
    <row r="63" spans="1:13" ht="20.100000000000001" customHeight="1" x14ac:dyDescent="0.15">
      <c r="A63" s="1" t="s">
        <v>12246</v>
      </c>
      <c r="B63" s="1" t="s">
        <v>12343</v>
      </c>
      <c r="C63" s="1" t="s">
        <v>12358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12359</v>
      </c>
      <c r="L63" s="1"/>
      <c r="M63" s="21">
        <f t="shared" si="0"/>
        <v>1</v>
      </c>
    </row>
    <row r="64" spans="1:13" ht="20.100000000000001" customHeight="1" x14ac:dyDescent="0.15">
      <c r="A64" s="1" t="s">
        <v>12246</v>
      </c>
      <c r="B64" s="1" t="s">
        <v>12343</v>
      </c>
      <c r="C64" s="1" t="s">
        <v>12360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12361</v>
      </c>
      <c r="L64" s="1"/>
      <c r="M64" s="21">
        <f t="shared" si="0"/>
        <v>1</v>
      </c>
    </row>
    <row r="65" spans="1:13" ht="20.100000000000001" customHeight="1" x14ac:dyDescent="0.15">
      <c r="A65" s="1" t="s">
        <v>12246</v>
      </c>
      <c r="B65" s="1" t="s">
        <v>12343</v>
      </c>
      <c r="C65" s="1" t="s">
        <v>12362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12363</v>
      </c>
      <c r="L65" s="1"/>
      <c r="M65" s="21">
        <f t="shared" si="0"/>
        <v>1</v>
      </c>
    </row>
    <row r="66" spans="1:13" ht="20.100000000000001" customHeight="1" x14ac:dyDescent="0.15">
      <c r="A66" s="1" t="s">
        <v>12246</v>
      </c>
      <c r="B66" s="1" t="s">
        <v>12343</v>
      </c>
      <c r="C66" s="1" t="s">
        <v>12364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12365</v>
      </c>
      <c r="L66" s="1"/>
      <c r="M66" s="21">
        <f t="shared" si="0"/>
        <v>1</v>
      </c>
    </row>
    <row r="67" spans="1:13" ht="20.100000000000001" customHeight="1" x14ac:dyDescent="0.15">
      <c r="A67" s="1" t="s">
        <v>12246</v>
      </c>
      <c r="B67" s="1" t="s">
        <v>12343</v>
      </c>
      <c r="C67" s="1" t="s">
        <v>12366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12367</v>
      </c>
      <c r="L67" s="1"/>
      <c r="M67" s="21">
        <f t="shared" si="0"/>
        <v>1</v>
      </c>
    </row>
    <row r="68" spans="1:13" ht="20.100000000000001" customHeight="1" x14ac:dyDescent="0.15">
      <c r="A68" s="1" t="s">
        <v>12246</v>
      </c>
      <c r="B68" s="1" t="s">
        <v>12343</v>
      </c>
      <c r="C68" s="1" t="s">
        <v>12368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12369</v>
      </c>
      <c r="L68" s="1"/>
      <c r="M68" s="21">
        <f t="shared" si="0"/>
        <v>1</v>
      </c>
    </row>
    <row r="69" spans="1:13" ht="20.100000000000001" customHeight="1" x14ac:dyDescent="0.15">
      <c r="A69" s="1" t="s">
        <v>12246</v>
      </c>
      <c r="B69" s="1" t="s">
        <v>12343</v>
      </c>
      <c r="C69" s="1" t="s">
        <v>12370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12371</v>
      </c>
      <c r="L69" s="1"/>
      <c r="M69" s="21">
        <f t="shared" si="0"/>
        <v>1</v>
      </c>
    </row>
    <row r="70" spans="1:13" ht="20.100000000000001" customHeight="1" x14ac:dyDescent="0.15">
      <c r="A70" s="1" t="s">
        <v>12246</v>
      </c>
      <c r="B70" s="1" t="s">
        <v>12343</v>
      </c>
      <c r="C70" s="1" t="s">
        <v>12372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12373</v>
      </c>
      <c r="L70" s="1"/>
      <c r="M70" s="21">
        <f t="shared" si="0"/>
        <v>1</v>
      </c>
    </row>
    <row r="71" spans="1:13" ht="20.100000000000001" customHeight="1" x14ac:dyDescent="0.15">
      <c r="A71" s="1" t="s">
        <v>12246</v>
      </c>
      <c r="B71" s="1" t="s">
        <v>12343</v>
      </c>
      <c r="C71" s="1" t="s">
        <v>12374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12375</v>
      </c>
      <c r="L71" s="1"/>
      <c r="M71" s="21">
        <f t="shared" si="0"/>
        <v>1</v>
      </c>
    </row>
    <row r="72" spans="1:13" ht="20.100000000000001" customHeight="1" x14ac:dyDescent="0.15">
      <c r="A72" s="1" t="s">
        <v>12246</v>
      </c>
      <c r="B72" s="1" t="s">
        <v>12343</v>
      </c>
      <c r="C72" s="1" t="s">
        <v>12376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12377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12246</v>
      </c>
      <c r="B73" s="1" t="s">
        <v>12343</v>
      </c>
      <c r="C73" s="1" t="s">
        <v>12378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12379</v>
      </c>
      <c r="L73" s="1"/>
      <c r="M73" s="21">
        <f t="shared" si="1"/>
        <v>1</v>
      </c>
    </row>
    <row r="74" spans="1:13" ht="20.100000000000001" customHeight="1" x14ac:dyDescent="0.15">
      <c r="A74" s="1" t="s">
        <v>12246</v>
      </c>
      <c r="B74" s="1" t="s">
        <v>12343</v>
      </c>
      <c r="C74" s="1" t="s">
        <v>12380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12381</v>
      </c>
      <c r="L74" s="1"/>
      <c r="M74" s="21">
        <f t="shared" si="1"/>
        <v>1</v>
      </c>
    </row>
    <row r="75" spans="1:13" ht="20.100000000000001" customHeight="1" x14ac:dyDescent="0.15">
      <c r="A75" s="1" t="s">
        <v>12246</v>
      </c>
      <c r="B75" s="1" t="s">
        <v>12343</v>
      </c>
      <c r="C75" s="1" t="s">
        <v>12382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12383</v>
      </c>
      <c r="L75" s="1"/>
      <c r="M75" s="21">
        <f t="shared" si="1"/>
        <v>1</v>
      </c>
    </row>
    <row r="76" spans="1:13" ht="20.100000000000001" customHeight="1" x14ac:dyDescent="0.15">
      <c r="A76" s="1" t="s">
        <v>12246</v>
      </c>
      <c r="B76" s="1" t="s">
        <v>12343</v>
      </c>
      <c r="C76" s="1" t="s">
        <v>12384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12385</v>
      </c>
      <c r="L76" s="1"/>
      <c r="M76" s="21">
        <f t="shared" si="1"/>
        <v>1</v>
      </c>
    </row>
    <row r="77" spans="1:13" ht="20.100000000000001" customHeight="1" x14ac:dyDescent="0.15">
      <c r="A77" s="1" t="s">
        <v>12246</v>
      </c>
      <c r="B77" s="1" t="s">
        <v>12343</v>
      </c>
      <c r="C77" s="1" t="s">
        <v>12386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12387</v>
      </c>
      <c r="L77" s="1"/>
      <c r="M77" s="21">
        <f t="shared" si="1"/>
        <v>1</v>
      </c>
    </row>
    <row r="78" spans="1:13" ht="20.100000000000001" customHeight="1" x14ac:dyDescent="0.15">
      <c r="A78" s="1" t="s">
        <v>12246</v>
      </c>
      <c r="B78" s="1" t="s">
        <v>12343</v>
      </c>
      <c r="C78" s="1" t="s">
        <v>12388</v>
      </c>
      <c r="D78" s="1" t="s">
        <v>78</v>
      </c>
      <c r="E78" s="1" t="s">
        <v>51</v>
      </c>
      <c r="F78" s="1" t="s">
        <v>81</v>
      </c>
      <c r="G78" s="1" t="s">
        <v>82</v>
      </c>
      <c r="H78" s="1" t="s">
        <v>2038</v>
      </c>
      <c r="I78" s="1" t="s">
        <v>84</v>
      </c>
      <c r="J78" s="1" t="s">
        <v>6853</v>
      </c>
      <c r="K78" s="1" t="s">
        <v>12389</v>
      </c>
      <c r="L78" s="1"/>
      <c r="M78" s="21">
        <f t="shared" si="1"/>
        <v>0</v>
      </c>
    </row>
    <row r="79" spans="1:13" ht="20.100000000000001" customHeight="1" x14ac:dyDescent="0.15">
      <c r="A79" s="1" t="s">
        <v>12246</v>
      </c>
      <c r="B79" s="1" t="s">
        <v>12343</v>
      </c>
      <c r="C79" s="1" t="s">
        <v>12390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12391</v>
      </c>
      <c r="L79" s="1"/>
      <c r="M79" s="21">
        <f t="shared" si="1"/>
        <v>1</v>
      </c>
    </row>
    <row r="80" spans="1:13" ht="20.100000000000001" customHeight="1" x14ac:dyDescent="0.15">
      <c r="A80" s="1" t="s">
        <v>12246</v>
      </c>
      <c r="B80" s="1" t="s">
        <v>12343</v>
      </c>
      <c r="C80" s="1" t="s">
        <v>12392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12393</v>
      </c>
      <c r="L80" s="1"/>
      <c r="M80" s="21">
        <f t="shared" si="1"/>
        <v>1</v>
      </c>
    </row>
    <row r="81" spans="1:13" ht="20.100000000000001" customHeight="1" x14ac:dyDescent="0.15">
      <c r="A81" s="1" t="s">
        <v>12246</v>
      </c>
      <c r="B81" s="1" t="s">
        <v>12343</v>
      </c>
      <c r="C81" s="1" t="s">
        <v>12394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12395</v>
      </c>
      <c r="L81" s="1"/>
      <c r="M81" s="21">
        <f t="shared" si="1"/>
        <v>1</v>
      </c>
    </row>
    <row r="82" spans="1:13" ht="20.100000000000001" customHeight="1" x14ac:dyDescent="0.15">
      <c r="A82" s="1" t="s">
        <v>12246</v>
      </c>
      <c r="B82" s="1" t="s">
        <v>12343</v>
      </c>
      <c r="C82" s="1" t="s">
        <v>12396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12397</v>
      </c>
      <c r="L82" s="1"/>
      <c r="M82" s="21">
        <f t="shared" si="1"/>
        <v>1</v>
      </c>
    </row>
    <row r="83" spans="1:13" ht="20.100000000000001" customHeight="1" x14ac:dyDescent="0.15">
      <c r="A83" s="1" t="s">
        <v>12246</v>
      </c>
      <c r="B83" s="1" t="s">
        <v>12343</v>
      </c>
      <c r="C83" s="1" t="s">
        <v>12398</v>
      </c>
      <c r="D83" s="1" t="s">
        <v>849</v>
      </c>
      <c r="E83" s="1" t="s">
        <v>51</v>
      </c>
      <c r="F83" s="1" t="s">
        <v>26832</v>
      </c>
      <c r="G83" s="1" t="s">
        <v>82</v>
      </c>
      <c r="H83" s="1" t="s">
        <v>83</v>
      </c>
      <c r="I83" s="1" t="s">
        <v>447</v>
      </c>
      <c r="J83" s="1" t="s">
        <v>7809</v>
      </c>
      <c r="K83" s="1" t="s">
        <v>12399</v>
      </c>
      <c r="L83" s="1"/>
      <c r="M83" s="21">
        <f t="shared" si="1"/>
        <v>0</v>
      </c>
    </row>
    <row r="84" spans="1:13" ht="20.100000000000001" customHeight="1" x14ac:dyDescent="0.15">
      <c r="A84" s="1" t="s">
        <v>12246</v>
      </c>
      <c r="B84" s="1" t="s">
        <v>12400</v>
      </c>
      <c r="C84" s="1" t="s">
        <v>12401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12402</v>
      </c>
      <c r="L84" s="1"/>
      <c r="M84" s="21">
        <f t="shared" si="1"/>
        <v>1</v>
      </c>
    </row>
    <row r="85" spans="1:13" ht="20.100000000000001" customHeight="1" x14ac:dyDescent="0.15">
      <c r="A85" s="1" t="s">
        <v>12246</v>
      </c>
      <c r="B85" s="1" t="s">
        <v>12400</v>
      </c>
      <c r="C85" s="1" t="s">
        <v>12403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12404</v>
      </c>
      <c r="L85" s="1"/>
      <c r="M85" s="21">
        <f t="shared" si="1"/>
        <v>1</v>
      </c>
    </row>
    <row r="86" spans="1:13" ht="20.100000000000001" customHeight="1" x14ac:dyDescent="0.15">
      <c r="A86" s="1" t="s">
        <v>12246</v>
      </c>
      <c r="B86" s="1" t="s">
        <v>12400</v>
      </c>
      <c r="C86" s="1" t="s">
        <v>12405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12406</v>
      </c>
      <c r="L86" s="1"/>
      <c r="M86" s="21">
        <f t="shared" si="1"/>
        <v>1</v>
      </c>
    </row>
    <row r="87" spans="1:13" ht="20.100000000000001" customHeight="1" x14ac:dyDescent="0.15">
      <c r="A87" s="1" t="s">
        <v>12246</v>
      </c>
      <c r="B87" s="1" t="s">
        <v>12400</v>
      </c>
      <c r="C87" s="1" t="s">
        <v>12407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12408</v>
      </c>
      <c r="L87" s="1"/>
      <c r="M87" s="21">
        <f t="shared" si="1"/>
        <v>1</v>
      </c>
    </row>
    <row r="88" spans="1:13" ht="20.100000000000001" customHeight="1" x14ac:dyDescent="0.15">
      <c r="A88" s="1" t="s">
        <v>12246</v>
      </c>
      <c r="B88" s="1" t="s">
        <v>12400</v>
      </c>
      <c r="C88" s="1" t="s">
        <v>12409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12410</v>
      </c>
      <c r="L88" s="1"/>
      <c r="M88" s="21">
        <f t="shared" si="1"/>
        <v>1</v>
      </c>
    </row>
    <row r="89" spans="1:13" ht="20.100000000000001" customHeight="1" x14ac:dyDescent="0.15">
      <c r="A89" s="1" t="s">
        <v>12246</v>
      </c>
      <c r="B89" s="1" t="s">
        <v>12400</v>
      </c>
      <c r="C89" s="1" t="s">
        <v>12411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12412</v>
      </c>
      <c r="L89" s="1"/>
      <c r="M89" s="21">
        <f t="shared" si="1"/>
        <v>1</v>
      </c>
    </row>
    <row r="90" spans="1:13" ht="20.100000000000001" customHeight="1" x14ac:dyDescent="0.15">
      <c r="A90" s="1" t="s">
        <v>12246</v>
      </c>
      <c r="B90" s="1" t="s">
        <v>12400</v>
      </c>
      <c r="C90" s="1" t="s">
        <v>12413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2140</v>
      </c>
      <c r="I90" s="1" t="s">
        <v>84</v>
      </c>
      <c r="J90" s="1" t="s">
        <v>2362</v>
      </c>
      <c r="K90" s="1" t="s">
        <v>12414</v>
      </c>
      <c r="L90" s="1"/>
      <c r="M90" s="21">
        <f t="shared" si="1"/>
        <v>0</v>
      </c>
    </row>
    <row r="91" spans="1:13" ht="20.100000000000001" customHeight="1" x14ac:dyDescent="0.15">
      <c r="A91" s="1" t="s">
        <v>12246</v>
      </c>
      <c r="B91" s="1" t="s">
        <v>12400</v>
      </c>
      <c r="C91" s="1" t="s">
        <v>12415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12416</v>
      </c>
      <c r="L91" s="1"/>
      <c r="M91" s="21">
        <f t="shared" si="1"/>
        <v>1</v>
      </c>
    </row>
    <row r="92" spans="1:13" ht="20.100000000000001" customHeight="1" x14ac:dyDescent="0.15">
      <c r="A92" s="1" t="s">
        <v>12246</v>
      </c>
      <c r="B92" s="1" t="s">
        <v>12400</v>
      </c>
      <c r="C92" s="1" t="s">
        <v>12417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12418</v>
      </c>
      <c r="L92" s="1"/>
      <c r="M92" s="21">
        <f t="shared" si="1"/>
        <v>1</v>
      </c>
    </row>
    <row r="93" spans="1:13" ht="20.100000000000001" customHeight="1" x14ac:dyDescent="0.15">
      <c r="A93" s="1" t="s">
        <v>12246</v>
      </c>
      <c r="B93" s="1" t="s">
        <v>12400</v>
      </c>
      <c r="C93" s="1" t="s">
        <v>12419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12420</v>
      </c>
      <c r="L93" s="1"/>
      <c r="M93" s="21">
        <f t="shared" si="1"/>
        <v>1</v>
      </c>
    </row>
    <row r="94" spans="1:13" ht="20.100000000000001" customHeight="1" x14ac:dyDescent="0.15">
      <c r="A94" s="1" t="s">
        <v>12246</v>
      </c>
      <c r="B94" s="1" t="s">
        <v>12421</v>
      </c>
      <c r="C94" s="1" t="s">
        <v>12422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12423</v>
      </c>
      <c r="L94" s="1"/>
      <c r="M94" s="21">
        <f t="shared" si="1"/>
        <v>1</v>
      </c>
    </row>
    <row r="95" spans="1:13" ht="20.100000000000001" customHeight="1" x14ac:dyDescent="0.15">
      <c r="A95" s="1" t="s">
        <v>12246</v>
      </c>
      <c r="B95" s="1" t="s">
        <v>12421</v>
      </c>
      <c r="C95" s="1" t="s">
        <v>12424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12425</v>
      </c>
      <c r="L95" s="1"/>
      <c r="M95" s="21">
        <f t="shared" si="1"/>
        <v>1</v>
      </c>
    </row>
    <row r="96" spans="1:13" ht="20.100000000000001" customHeight="1" x14ac:dyDescent="0.15">
      <c r="A96" s="1" t="s">
        <v>12246</v>
      </c>
      <c r="B96" s="1" t="s">
        <v>12421</v>
      </c>
      <c r="C96" s="1" t="s">
        <v>12426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12427</v>
      </c>
      <c r="L96" s="1"/>
      <c r="M96" s="21">
        <f t="shared" si="1"/>
        <v>1</v>
      </c>
    </row>
    <row r="97" spans="1:13" ht="20.100000000000001" customHeight="1" x14ac:dyDescent="0.15">
      <c r="A97" s="1" t="s">
        <v>12246</v>
      </c>
      <c r="B97" s="1" t="s">
        <v>12421</v>
      </c>
      <c r="C97" s="1" t="s">
        <v>12428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12429</v>
      </c>
      <c r="L97" s="1"/>
      <c r="M97" s="21">
        <f t="shared" si="1"/>
        <v>1</v>
      </c>
    </row>
    <row r="98" spans="1:13" ht="20.100000000000001" customHeight="1" x14ac:dyDescent="0.15">
      <c r="A98" s="1" t="s">
        <v>12246</v>
      </c>
      <c r="B98" s="1" t="s">
        <v>12421</v>
      </c>
      <c r="C98" s="1" t="s">
        <v>12430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12431</v>
      </c>
      <c r="L98" s="1"/>
      <c r="M98" s="21">
        <f t="shared" si="1"/>
        <v>1</v>
      </c>
    </row>
    <row r="99" spans="1:13" ht="20.100000000000001" customHeight="1" x14ac:dyDescent="0.15">
      <c r="A99" s="1" t="s">
        <v>12246</v>
      </c>
      <c r="B99" s="1" t="s">
        <v>12421</v>
      </c>
      <c r="C99" s="1" t="s">
        <v>12432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12433</v>
      </c>
      <c r="L99" s="1"/>
      <c r="M99" s="21">
        <f t="shared" si="1"/>
        <v>1</v>
      </c>
    </row>
    <row r="100" spans="1:13" ht="20.100000000000001" customHeight="1" x14ac:dyDescent="0.15">
      <c r="A100" s="1" t="s">
        <v>12246</v>
      </c>
      <c r="B100" s="1" t="s">
        <v>12421</v>
      </c>
      <c r="C100" s="1" t="s">
        <v>12434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12435</v>
      </c>
      <c r="L100" s="1"/>
      <c r="M100" s="21">
        <f t="shared" si="1"/>
        <v>1</v>
      </c>
    </row>
    <row r="101" spans="1:13" ht="20.100000000000001" customHeight="1" x14ac:dyDescent="0.15">
      <c r="A101" s="1" t="s">
        <v>12246</v>
      </c>
      <c r="B101" s="1" t="s">
        <v>12421</v>
      </c>
      <c r="C101" s="1" t="s">
        <v>12436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12437</v>
      </c>
      <c r="L101" s="1"/>
      <c r="M101" s="21">
        <f t="shared" si="1"/>
        <v>1</v>
      </c>
    </row>
    <row r="102" spans="1:13" ht="20.100000000000001" customHeight="1" x14ac:dyDescent="0.15">
      <c r="A102" s="1" t="s">
        <v>12246</v>
      </c>
      <c r="B102" s="1" t="s">
        <v>12421</v>
      </c>
      <c r="C102" s="1" t="s">
        <v>12438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12439</v>
      </c>
      <c r="L102" s="1"/>
      <c r="M102" s="21">
        <f t="shared" si="1"/>
        <v>1</v>
      </c>
    </row>
    <row r="103" spans="1:13" ht="20.100000000000001" customHeight="1" x14ac:dyDescent="0.15">
      <c r="A103" s="1" t="s">
        <v>12246</v>
      </c>
      <c r="B103" s="1" t="s">
        <v>12421</v>
      </c>
      <c r="C103" s="1" t="s">
        <v>12440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12441</v>
      </c>
      <c r="L103" s="1"/>
      <c r="M103" s="21">
        <f t="shared" si="1"/>
        <v>1</v>
      </c>
    </row>
    <row r="104" spans="1:13" ht="20.100000000000001" customHeight="1" x14ac:dyDescent="0.15">
      <c r="A104" s="1" t="s">
        <v>12246</v>
      </c>
      <c r="B104" s="1" t="s">
        <v>12421</v>
      </c>
      <c r="C104" s="1" t="s">
        <v>12442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12443</v>
      </c>
      <c r="L104" s="1"/>
      <c r="M104" s="21">
        <f t="shared" si="1"/>
        <v>1</v>
      </c>
    </row>
    <row r="105" spans="1:13" ht="20.100000000000001" customHeight="1" x14ac:dyDescent="0.15">
      <c r="A105" s="1" t="s">
        <v>12246</v>
      </c>
      <c r="B105" s="1" t="s">
        <v>12421</v>
      </c>
      <c r="C105" s="1" t="s">
        <v>12444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12445</v>
      </c>
      <c r="L105" s="1"/>
      <c r="M105" s="21">
        <f t="shared" si="1"/>
        <v>1</v>
      </c>
    </row>
    <row r="106" spans="1:13" ht="20.100000000000001" customHeight="1" x14ac:dyDescent="0.15">
      <c r="A106" s="1" t="s">
        <v>12246</v>
      </c>
      <c r="B106" s="1" t="s">
        <v>12421</v>
      </c>
      <c r="C106" s="1" t="s">
        <v>12446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12447</v>
      </c>
      <c r="L106" s="1"/>
      <c r="M106" s="21">
        <f t="shared" si="1"/>
        <v>1</v>
      </c>
    </row>
    <row r="107" spans="1:13" ht="20.100000000000001" customHeight="1" x14ac:dyDescent="0.15">
      <c r="A107" s="1" t="s">
        <v>12246</v>
      </c>
      <c r="B107" s="1" t="s">
        <v>12421</v>
      </c>
      <c r="C107" s="1" t="s">
        <v>12448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12449</v>
      </c>
      <c r="L107" s="1"/>
      <c r="M107" s="21">
        <f t="shared" si="1"/>
        <v>1</v>
      </c>
    </row>
    <row r="108" spans="1:13" ht="20.100000000000001" customHeight="1" x14ac:dyDescent="0.15">
      <c r="A108" s="1" t="s">
        <v>12246</v>
      </c>
      <c r="B108" s="1" t="s">
        <v>12421</v>
      </c>
      <c r="C108" s="1" t="s">
        <v>12450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122</v>
      </c>
      <c r="K108" s="1" t="s">
        <v>12451</v>
      </c>
      <c r="L108" s="1"/>
      <c r="M108" s="21">
        <f t="shared" si="1"/>
        <v>1</v>
      </c>
    </row>
    <row r="109" spans="1:13" ht="20.100000000000001" customHeight="1" x14ac:dyDescent="0.15">
      <c r="A109" s="1" t="s">
        <v>12246</v>
      </c>
      <c r="B109" s="1" t="s">
        <v>12421</v>
      </c>
      <c r="C109" s="1" t="s">
        <v>12452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12453</v>
      </c>
      <c r="L109" s="1"/>
      <c r="M109" s="21">
        <f t="shared" si="1"/>
        <v>1</v>
      </c>
    </row>
    <row r="110" spans="1:13" ht="20.100000000000001" customHeight="1" x14ac:dyDescent="0.15">
      <c r="A110" s="1" t="s">
        <v>12246</v>
      </c>
      <c r="B110" s="1" t="s">
        <v>12421</v>
      </c>
      <c r="C110" s="1" t="s">
        <v>12454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12455</v>
      </c>
      <c r="L110" s="1"/>
      <c r="M110" s="21">
        <f t="shared" si="1"/>
        <v>1</v>
      </c>
    </row>
    <row r="111" spans="1:13" ht="20.100000000000001" customHeight="1" x14ac:dyDescent="0.15">
      <c r="A111" s="1" t="s">
        <v>12246</v>
      </c>
      <c r="B111" s="1" t="s">
        <v>12421</v>
      </c>
      <c r="C111" s="1" t="s">
        <v>12456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121</v>
      </c>
      <c r="I111" s="1" t="s">
        <v>84</v>
      </c>
      <c r="J111" s="1" t="s">
        <v>122</v>
      </c>
      <c r="K111" s="1" t="s">
        <v>12457</v>
      </c>
      <c r="L111" s="1"/>
      <c r="M111" s="21">
        <f t="shared" si="1"/>
        <v>1</v>
      </c>
    </row>
    <row r="112" spans="1:13" ht="20.100000000000001" customHeight="1" x14ac:dyDescent="0.15">
      <c r="A112" s="1" t="s">
        <v>12246</v>
      </c>
      <c r="B112" s="1" t="s">
        <v>12421</v>
      </c>
      <c r="C112" s="1" t="s">
        <v>12458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84</v>
      </c>
      <c r="J112" s="1" t="s">
        <v>122</v>
      </c>
      <c r="K112" s="1" t="s">
        <v>12459</v>
      </c>
      <c r="L112" s="1"/>
      <c r="M112" s="21">
        <f t="shared" si="1"/>
        <v>1</v>
      </c>
    </row>
    <row r="113" spans="1:13" ht="20.100000000000001" customHeight="1" x14ac:dyDescent="0.15">
      <c r="A113" s="1" t="s">
        <v>12246</v>
      </c>
      <c r="B113" s="1" t="s">
        <v>12421</v>
      </c>
      <c r="C113" s="1" t="s">
        <v>12460</v>
      </c>
      <c r="D113" s="1" t="s">
        <v>78</v>
      </c>
      <c r="E113" s="1" t="s">
        <v>51</v>
      </c>
      <c r="F113" s="1" t="s">
        <v>81</v>
      </c>
      <c r="G113" s="1" t="s">
        <v>82</v>
      </c>
      <c r="H113" s="1" t="s">
        <v>2140</v>
      </c>
      <c r="I113" s="1" t="s">
        <v>84</v>
      </c>
      <c r="J113" s="1" t="s">
        <v>2362</v>
      </c>
      <c r="K113" s="1" t="s">
        <v>12461</v>
      </c>
      <c r="L113" s="1"/>
      <c r="M113" s="21">
        <f t="shared" si="1"/>
        <v>0</v>
      </c>
    </row>
    <row r="114" spans="1:13" ht="20.100000000000001" customHeight="1" x14ac:dyDescent="0.15">
      <c r="A114" s="1" t="s">
        <v>12246</v>
      </c>
      <c r="B114" s="1" t="s">
        <v>12421</v>
      </c>
      <c r="C114" s="1" t="s">
        <v>12462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84</v>
      </c>
      <c r="J114" s="1" t="s">
        <v>122</v>
      </c>
      <c r="K114" s="1" t="s">
        <v>12463</v>
      </c>
      <c r="L114" s="1"/>
      <c r="M114" s="21">
        <f t="shared" si="1"/>
        <v>1</v>
      </c>
    </row>
    <row r="115" spans="1:13" ht="20.100000000000001" customHeight="1" x14ac:dyDescent="0.15">
      <c r="A115" s="1" t="s">
        <v>12246</v>
      </c>
      <c r="B115" s="1" t="s">
        <v>12421</v>
      </c>
      <c r="C115" s="1" t="s">
        <v>12464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84</v>
      </c>
      <c r="J115" s="1" t="s">
        <v>122</v>
      </c>
      <c r="K115" s="1" t="s">
        <v>12465</v>
      </c>
      <c r="L115" s="1"/>
      <c r="M115" s="21">
        <f t="shared" si="1"/>
        <v>1</v>
      </c>
    </row>
    <row r="116" spans="1:13" ht="20.100000000000001" customHeight="1" x14ac:dyDescent="0.15">
      <c r="A116" s="1" t="s">
        <v>12246</v>
      </c>
      <c r="B116" s="1" t="s">
        <v>12421</v>
      </c>
      <c r="C116" s="1" t="s">
        <v>12466</v>
      </c>
      <c r="D116" s="1" t="s">
        <v>78</v>
      </c>
      <c r="E116" s="1" t="s">
        <v>51</v>
      </c>
      <c r="F116" s="1" t="s">
        <v>81</v>
      </c>
      <c r="G116" s="1" t="s">
        <v>82</v>
      </c>
      <c r="H116" s="1" t="s">
        <v>129</v>
      </c>
      <c r="I116" s="1" t="s">
        <v>447</v>
      </c>
      <c r="J116" s="1" t="s">
        <v>6142</v>
      </c>
      <c r="K116" s="1" t="s">
        <v>12467</v>
      </c>
      <c r="L116" s="1"/>
      <c r="M116" s="21">
        <f t="shared" si="1"/>
        <v>0</v>
      </c>
    </row>
    <row r="117" spans="1:13" ht="20.100000000000001" customHeight="1" x14ac:dyDescent="0.15">
      <c r="A117" s="1" t="s">
        <v>12246</v>
      </c>
      <c r="B117" s="1" t="s">
        <v>12421</v>
      </c>
      <c r="C117" s="1" t="s">
        <v>12468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84</v>
      </c>
      <c r="J117" s="1" t="s">
        <v>122</v>
      </c>
      <c r="K117" s="1" t="s">
        <v>12469</v>
      </c>
      <c r="L117" s="1"/>
      <c r="M117" s="21">
        <f t="shared" si="1"/>
        <v>1</v>
      </c>
    </row>
    <row r="118" spans="1:13" ht="20.100000000000001" customHeight="1" x14ac:dyDescent="0.15">
      <c r="A118" s="1" t="s">
        <v>12246</v>
      </c>
      <c r="B118" s="1" t="s">
        <v>12421</v>
      </c>
      <c r="C118" s="1" t="s">
        <v>12470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84</v>
      </c>
      <c r="J118" s="1" t="s">
        <v>122</v>
      </c>
      <c r="K118" s="1" t="s">
        <v>12471</v>
      </c>
      <c r="L118" s="1"/>
      <c r="M118" s="21">
        <f t="shared" si="1"/>
        <v>1</v>
      </c>
    </row>
    <row r="119" spans="1:13" ht="20.100000000000001" customHeight="1" x14ac:dyDescent="0.15">
      <c r="A119" s="1" t="s">
        <v>12246</v>
      </c>
      <c r="B119" s="1" t="s">
        <v>12421</v>
      </c>
      <c r="C119" s="1" t="s">
        <v>12472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84</v>
      </c>
      <c r="J119" s="1" t="s">
        <v>122</v>
      </c>
      <c r="K119" s="1" t="s">
        <v>12473</v>
      </c>
      <c r="L119" s="1"/>
      <c r="M119" s="21">
        <f t="shared" si="1"/>
        <v>1</v>
      </c>
    </row>
    <row r="120" spans="1:13" ht="20.100000000000001" customHeight="1" x14ac:dyDescent="0.15">
      <c r="A120" s="1" t="s">
        <v>12246</v>
      </c>
      <c r="B120" s="1" t="s">
        <v>12421</v>
      </c>
      <c r="C120" s="1" t="s">
        <v>12474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121</v>
      </c>
      <c r="I120" s="1" t="s">
        <v>84</v>
      </c>
      <c r="J120" s="1" t="s">
        <v>122</v>
      </c>
      <c r="K120" s="1" t="s">
        <v>12475</v>
      </c>
      <c r="L120" s="1"/>
      <c r="M120" s="21">
        <f t="shared" si="1"/>
        <v>1</v>
      </c>
    </row>
    <row r="121" spans="1:13" ht="20.100000000000001" customHeight="1" x14ac:dyDescent="0.15">
      <c r="A121" s="1" t="s">
        <v>12246</v>
      </c>
      <c r="B121" s="1" t="s">
        <v>12421</v>
      </c>
      <c r="C121" s="1" t="s">
        <v>12476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122</v>
      </c>
      <c r="K121" s="1" t="s">
        <v>12477</v>
      </c>
      <c r="L121" s="1"/>
      <c r="M121" s="21">
        <f t="shared" si="1"/>
        <v>1</v>
      </c>
    </row>
    <row r="122" spans="1:13" ht="20.100000000000001" customHeight="1" x14ac:dyDescent="0.15">
      <c r="A122" s="1" t="s">
        <v>12246</v>
      </c>
      <c r="B122" s="1" t="s">
        <v>12421</v>
      </c>
      <c r="C122" s="1" t="s">
        <v>12478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12479</v>
      </c>
      <c r="L122" s="1"/>
      <c r="M122" s="21">
        <f t="shared" si="1"/>
        <v>1</v>
      </c>
    </row>
    <row r="123" spans="1:13" ht="20.100000000000001" customHeight="1" x14ac:dyDescent="0.15">
      <c r="A123" s="1" t="s">
        <v>12246</v>
      </c>
      <c r="B123" s="1" t="s">
        <v>12421</v>
      </c>
      <c r="C123" s="1" t="s">
        <v>12480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12481</v>
      </c>
      <c r="L123" s="1"/>
      <c r="M123" s="21">
        <f t="shared" si="1"/>
        <v>1</v>
      </c>
    </row>
    <row r="124" spans="1:13" ht="20.100000000000001" customHeight="1" x14ac:dyDescent="0.15">
      <c r="A124" s="1" t="s">
        <v>12246</v>
      </c>
      <c r="B124" s="1" t="s">
        <v>12421</v>
      </c>
      <c r="C124" s="1" t="s">
        <v>12482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12483</v>
      </c>
      <c r="L124" s="1"/>
      <c r="M124" s="21">
        <f t="shared" si="1"/>
        <v>1</v>
      </c>
    </row>
    <row r="125" spans="1:13" ht="20.100000000000001" customHeight="1" x14ac:dyDescent="0.15">
      <c r="A125" s="1" t="s">
        <v>12246</v>
      </c>
      <c r="B125" s="1" t="s">
        <v>12421</v>
      </c>
      <c r="C125" s="1" t="s">
        <v>12484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121</v>
      </c>
      <c r="I125" s="1" t="s">
        <v>84</v>
      </c>
      <c r="J125" s="1" t="s">
        <v>122</v>
      </c>
      <c r="K125" s="1" t="s">
        <v>12485</v>
      </c>
      <c r="L125" s="1"/>
      <c r="M125" s="21">
        <f t="shared" si="1"/>
        <v>1</v>
      </c>
    </row>
    <row r="126" spans="1:13" ht="20.100000000000001" customHeight="1" x14ac:dyDescent="0.15">
      <c r="A126" s="1" t="s">
        <v>12246</v>
      </c>
      <c r="B126" s="1" t="s">
        <v>12421</v>
      </c>
      <c r="C126" s="1" t="s">
        <v>12486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180</v>
      </c>
      <c r="I126" s="1" t="s">
        <v>447</v>
      </c>
      <c r="J126" s="1" t="s">
        <v>730</v>
      </c>
      <c r="K126" s="1" t="s">
        <v>12487</v>
      </c>
      <c r="L126" s="1"/>
      <c r="M126" s="21">
        <f t="shared" si="1"/>
        <v>0</v>
      </c>
    </row>
    <row r="127" spans="1:13" ht="20.100000000000001" customHeight="1" x14ac:dyDescent="0.15">
      <c r="A127" s="1" t="s">
        <v>12246</v>
      </c>
      <c r="B127" s="1" t="s">
        <v>12421</v>
      </c>
      <c r="C127" s="1" t="s">
        <v>12488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12489</v>
      </c>
      <c r="L127" s="1"/>
      <c r="M127" s="21">
        <f t="shared" si="1"/>
        <v>1</v>
      </c>
    </row>
    <row r="128" spans="1:13" ht="20.100000000000001" customHeight="1" x14ac:dyDescent="0.15">
      <c r="A128" s="1" t="s">
        <v>12246</v>
      </c>
      <c r="B128" s="1" t="s">
        <v>12421</v>
      </c>
      <c r="C128" s="1" t="s">
        <v>12490</v>
      </c>
      <c r="D128" s="1" t="s">
        <v>849</v>
      </c>
      <c r="E128" s="1" t="s">
        <v>51</v>
      </c>
      <c r="F128" s="1" t="s">
        <v>10720</v>
      </c>
      <c r="G128" s="1" t="s">
        <v>52</v>
      </c>
      <c r="H128" s="1" t="s">
        <v>121</v>
      </c>
      <c r="I128" s="1" t="s">
        <v>84</v>
      </c>
      <c r="J128" s="1" t="s">
        <v>122</v>
      </c>
      <c r="K128" s="1" t="s">
        <v>12491</v>
      </c>
      <c r="L128" s="1"/>
      <c r="M128" s="21">
        <f t="shared" si="1"/>
        <v>0</v>
      </c>
    </row>
    <row r="129" spans="1:13" ht="20.100000000000001" customHeight="1" x14ac:dyDescent="0.15">
      <c r="A129" s="1" t="s">
        <v>12246</v>
      </c>
      <c r="B129" s="1" t="s">
        <v>12492</v>
      </c>
      <c r="C129" s="1" t="s">
        <v>12493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84</v>
      </c>
      <c r="J129" s="1" t="s">
        <v>122</v>
      </c>
      <c r="K129" s="1" t="s">
        <v>12494</v>
      </c>
      <c r="L129" s="1"/>
      <c r="M129" s="21">
        <f t="shared" si="1"/>
        <v>1</v>
      </c>
    </row>
    <row r="130" spans="1:13" ht="20.100000000000001" customHeight="1" x14ac:dyDescent="0.15">
      <c r="A130" s="1" t="s">
        <v>12246</v>
      </c>
      <c r="B130" s="1" t="s">
        <v>12495</v>
      </c>
      <c r="C130" s="1" t="s">
        <v>12496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121</v>
      </c>
      <c r="I130" s="1" t="s">
        <v>84</v>
      </c>
      <c r="J130" s="1" t="s">
        <v>122</v>
      </c>
      <c r="K130" s="1" t="s">
        <v>12497</v>
      </c>
      <c r="L130" s="1"/>
      <c r="M130" s="21">
        <f t="shared" si="1"/>
        <v>1</v>
      </c>
    </row>
    <row r="131" spans="1:13" ht="20.100000000000001" customHeight="1" x14ac:dyDescent="0.15">
      <c r="A131" s="1" t="s">
        <v>12246</v>
      </c>
      <c r="B131" s="1" t="s">
        <v>12495</v>
      </c>
      <c r="C131" s="1" t="s">
        <v>12498</v>
      </c>
      <c r="D131" s="1" t="s">
        <v>50</v>
      </c>
      <c r="E131" s="1" t="s">
        <v>51</v>
      </c>
      <c r="F131" s="1" t="s">
        <v>81</v>
      </c>
      <c r="G131" s="1" t="s">
        <v>82</v>
      </c>
      <c r="H131" s="1" t="s">
        <v>180</v>
      </c>
      <c r="I131" s="1" t="s">
        <v>447</v>
      </c>
      <c r="J131" s="1" t="s">
        <v>730</v>
      </c>
      <c r="K131" s="1" t="s">
        <v>12499</v>
      </c>
      <c r="L131" s="1"/>
      <c r="M131" s="21">
        <f t="shared" si="1"/>
        <v>0</v>
      </c>
    </row>
    <row r="132" spans="1:13" ht="20.100000000000001" customHeight="1" x14ac:dyDescent="0.15">
      <c r="A132" s="1" t="s">
        <v>12246</v>
      </c>
      <c r="B132" s="1" t="s">
        <v>12495</v>
      </c>
      <c r="C132" s="1" t="s">
        <v>12500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121</v>
      </c>
      <c r="I132" s="1" t="s">
        <v>84</v>
      </c>
      <c r="J132" s="1" t="s">
        <v>122</v>
      </c>
      <c r="K132" s="1" t="s">
        <v>12501</v>
      </c>
      <c r="L132" s="1"/>
      <c r="M132" s="21">
        <f t="shared" si="1"/>
        <v>1</v>
      </c>
    </row>
    <row r="133" spans="1:13" ht="20.100000000000001" customHeight="1" x14ac:dyDescent="0.15">
      <c r="A133" s="1" t="s">
        <v>12246</v>
      </c>
      <c r="B133" s="1" t="s">
        <v>12495</v>
      </c>
      <c r="C133" s="1" t="s">
        <v>12502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84</v>
      </c>
      <c r="J133" s="1" t="s">
        <v>122</v>
      </c>
      <c r="K133" s="1" t="s">
        <v>12503</v>
      </c>
      <c r="L133" s="1"/>
      <c r="M133" s="21">
        <f t="shared" si="1"/>
        <v>1</v>
      </c>
    </row>
    <row r="134" spans="1:13" ht="20.100000000000001" customHeight="1" x14ac:dyDescent="0.15">
      <c r="A134" s="1" t="s">
        <v>12246</v>
      </c>
      <c r="B134" s="1" t="s">
        <v>12495</v>
      </c>
      <c r="C134" s="1" t="s">
        <v>12504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12505</v>
      </c>
      <c r="L134" s="1"/>
      <c r="M134" s="21">
        <f t="shared" si="1"/>
        <v>1</v>
      </c>
    </row>
    <row r="135" spans="1:13" ht="20.100000000000001" customHeight="1" x14ac:dyDescent="0.15">
      <c r="A135" s="1" t="s">
        <v>12246</v>
      </c>
      <c r="B135" s="1" t="s">
        <v>12495</v>
      </c>
      <c r="C135" s="1" t="s">
        <v>12506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12507</v>
      </c>
      <c r="L135" s="1"/>
      <c r="M135" s="21">
        <f t="shared" si="1"/>
        <v>1</v>
      </c>
    </row>
    <row r="136" spans="1:13" ht="20.100000000000001" customHeight="1" x14ac:dyDescent="0.15">
      <c r="A136" s="1" t="s">
        <v>12246</v>
      </c>
      <c r="B136" s="1" t="s">
        <v>12495</v>
      </c>
      <c r="C136" s="1" t="s">
        <v>12508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12509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12246</v>
      </c>
      <c r="B137" s="1" t="s">
        <v>12495</v>
      </c>
      <c r="C137" s="1" t="s">
        <v>12510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12511</v>
      </c>
      <c r="L137" s="1"/>
      <c r="M137" s="21">
        <f t="shared" si="2"/>
        <v>1</v>
      </c>
    </row>
    <row r="138" spans="1:13" ht="20.100000000000001" customHeight="1" x14ac:dyDescent="0.15">
      <c r="A138" s="1" t="s">
        <v>12246</v>
      </c>
      <c r="B138" s="1" t="s">
        <v>12495</v>
      </c>
      <c r="C138" s="1" t="s">
        <v>12512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12513</v>
      </c>
      <c r="L138" s="1"/>
      <c r="M138" s="21">
        <f t="shared" si="2"/>
        <v>1</v>
      </c>
    </row>
    <row r="139" spans="1:13" ht="20.100000000000001" customHeight="1" x14ac:dyDescent="0.15">
      <c r="A139" s="1" t="s">
        <v>12246</v>
      </c>
      <c r="B139" s="1" t="s">
        <v>12495</v>
      </c>
      <c r="C139" s="1" t="s">
        <v>12514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12515</v>
      </c>
      <c r="L139" s="1"/>
      <c r="M139" s="21">
        <f t="shared" si="2"/>
        <v>1</v>
      </c>
    </row>
    <row r="140" spans="1:13" ht="20.100000000000001" customHeight="1" x14ac:dyDescent="0.15">
      <c r="A140" s="1" t="s">
        <v>12246</v>
      </c>
      <c r="B140" s="1" t="s">
        <v>12495</v>
      </c>
      <c r="C140" s="1" t="s">
        <v>12516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12517</v>
      </c>
      <c r="L140" s="1"/>
      <c r="M140" s="21">
        <f t="shared" si="2"/>
        <v>1</v>
      </c>
    </row>
    <row r="141" spans="1:13" ht="20.100000000000001" customHeight="1" x14ac:dyDescent="0.15">
      <c r="A141" s="1" t="s">
        <v>12246</v>
      </c>
      <c r="B141" s="1" t="s">
        <v>12495</v>
      </c>
      <c r="C141" s="1" t="s">
        <v>12518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12519</v>
      </c>
      <c r="L141" s="1"/>
      <c r="M141" s="21">
        <f t="shared" si="2"/>
        <v>1</v>
      </c>
    </row>
    <row r="142" spans="1:13" ht="20.100000000000001" customHeight="1" x14ac:dyDescent="0.15">
      <c r="A142" s="1" t="s">
        <v>12246</v>
      </c>
      <c r="B142" s="1" t="s">
        <v>12495</v>
      </c>
      <c r="C142" s="1" t="s">
        <v>12520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12521</v>
      </c>
      <c r="L142" s="1"/>
      <c r="M142" s="21">
        <f t="shared" si="2"/>
        <v>1</v>
      </c>
    </row>
    <row r="143" spans="1:13" ht="20.100000000000001" customHeight="1" x14ac:dyDescent="0.15">
      <c r="A143" s="1" t="s">
        <v>12246</v>
      </c>
      <c r="B143" s="1" t="s">
        <v>12495</v>
      </c>
      <c r="C143" s="1" t="s">
        <v>12522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12523</v>
      </c>
      <c r="L143" s="1"/>
      <c r="M143" s="21">
        <f t="shared" si="2"/>
        <v>1</v>
      </c>
    </row>
    <row r="144" spans="1:13" ht="20.100000000000001" customHeight="1" x14ac:dyDescent="0.15">
      <c r="A144" s="1" t="s">
        <v>12246</v>
      </c>
      <c r="B144" s="1" t="s">
        <v>12495</v>
      </c>
      <c r="C144" s="1" t="s">
        <v>12524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12525</v>
      </c>
      <c r="L144" s="1"/>
      <c r="M144" s="21">
        <f t="shared" si="2"/>
        <v>1</v>
      </c>
    </row>
    <row r="145" spans="1:13" ht="20.100000000000001" customHeight="1" x14ac:dyDescent="0.15">
      <c r="A145" s="1" t="s">
        <v>12526</v>
      </c>
      <c r="B145" s="1" t="s">
        <v>12527</v>
      </c>
      <c r="C145" s="1" t="s">
        <v>12528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12529</v>
      </c>
      <c r="L145" s="1"/>
      <c r="M145" s="21">
        <f t="shared" si="2"/>
        <v>1</v>
      </c>
    </row>
    <row r="146" spans="1:13" ht="20.100000000000001" customHeight="1" x14ac:dyDescent="0.15">
      <c r="A146" s="1" t="s">
        <v>12526</v>
      </c>
      <c r="B146" s="1" t="s">
        <v>12527</v>
      </c>
      <c r="C146" s="1" t="s">
        <v>12530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12531</v>
      </c>
      <c r="L146" s="1"/>
      <c r="M146" s="21">
        <f t="shared" si="2"/>
        <v>1</v>
      </c>
    </row>
    <row r="147" spans="1:13" ht="20.100000000000001" customHeight="1" x14ac:dyDescent="0.15">
      <c r="A147" s="1" t="s">
        <v>12526</v>
      </c>
      <c r="B147" s="1" t="s">
        <v>12527</v>
      </c>
      <c r="C147" s="1" t="s">
        <v>12532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12533</v>
      </c>
      <c r="L147" s="1"/>
      <c r="M147" s="21">
        <f t="shared" si="2"/>
        <v>1</v>
      </c>
    </row>
    <row r="148" spans="1:13" ht="20.100000000000001" customHeight="1" x14ac:dyDescent="0.15">
      <c r="A148" s="1" t="s">
        <v>12526</v>
      </c>
      <c r="B148" s="1" t="s">
        <v>12527</v>
      </c>
      <c r="C148" s="1" t="s">
        <v>12534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12535</v>
      </c>
      <c r="L148" s="1"/>
      <c r="M148" s="21">
        <f t="shared" si="2"/>
        <v>1</v>
      </c>
    </row>
    <row r="149" spans="1:13" ht="20.100000000000001" customHeight="1" x14ac:dyDescent="0.15">
      <c r="A149" s="1" t="s">
        <v>12526</v>
      </c>
      <c r="B149" s="1" t="s">
        <v>12527</v>
      </c>
      <c r="C149" s="1" t="s">
        <v>12536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12537</v>
      </c>
      <c r="L149" s="1"/>
      <c r="M149" s="21">
        <f t="shared" si="2"/>
        <v>1</v>
      </c>
    </row>
    <row r="150" spans="1:13" ht="20.100000000000001" customHeight="1" x14ac:dyDescent="0.15">
      <c r="A150" s="1" t="s">
        <v>12526</v>
      </c>
      <c r="B150" s="1" t="s">
        <v>12527</v>
      </c>
      <c r="C150" s="1" t="s">
        <v>12538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12539</v>
      </c>
      <c r="L150" s="1"/>
      <c r="M150" s="21">
        <f t="shared" si="2"/>
        <v>1</v>
      </c>
    </row>
    <row r="151" spans="1:13" ht="20.100000000000001" customHeight="1" x14ac:dyDescent="0.15">
      <c r="A151" s="1" t="s">
        <v>12526</v>
      </c>
      <c r="B151" s="1" t="s">
        <v>12527</v>
      </c>
      <c r="C151" s="1" t="s">
        <v>12540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12541</v>
      </c>
      <c r="L151" s="1"/>
      <c r="M151" s="21">
        <f t="shared" si="2"/>
        <v>1</v>
      </c>
    </row>
    <row r="152" spans="1:13" ht="20.100000000000001" customHeight="1" x14ac:dyDescent="0.15">
      <c r="A152" s="1" t="s">
        <v>12526</v>
      </c>
      <c r="B152" s="1" t="s">
        <v>12527</v>
      </c>
      <c r="C152" s="1" t="s">
        <v>12542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12543</v>
      </c>
      <c r="L152" s="1"/>
      <c r="M152" s="21">
        <f t="shared" si="2"/>
        <v>1</v>
      </c>
    </row>
    <row r="153" spans="1:13" ht="20.100000000000001" customHeight="1" x14ac:dyDescent="0.15">
      <c r="A153" s="1" t="s">
        <v>12526</v>
      </c>
      <c r="B153" s="1" t="s">
        <v>12527</v>
      </c>
      <c r="C153" s="1" t="s">
        <v>12544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12545</v>
      </c>
      <c r="L153" s="1"/>
      <c r="M153" s="21">
        <f t="shared" si="2"/>
        <v>1</v>
      </c>
    </row>
    <row r="154" spans="1:13" ht="20.100000000000001" customHeight="1" x14ac:dyDescent="0.15">
      <c r="A154" s="1" t="s">
        <v>12526</v>
      </c>
      <c r="B154" s="1" t="s">
        <v>12527</v>
      </c>
      <c r="C154" s="1" t="s">
        <v>12546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12547</v>
      </c>
      <c r="L154" s="1"/>
      <c r="M154" s="21">
        <f t="shared" si="2"/>
        <v>1</v>
      </c>
    </row>
    <row r="155" spans="1:13" ht="20.100000000000001" customHeight="1" x14ac:dyDescent="0.15">
      <c r="A155" s="1" t="s">
        <v>12526</v>
      </c>
      <c r="B155" s="1" t="s">
        <v>12527</v>
      </c>
      <c r="C155" s="1" t="s">
        <v>12548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12549</v>
      </c>
      <c r="L155" s="1"/>
      <c r="M155" s="21">
        <f t="shared" si="2"/>
        <v>1</v>
      </c>
    </row>
    <row r="156" spans="1:13" ht="20.100000000000001" customHeight="1" x14ac:dyDescent="0.15">
      <c r="A156" s="1" t="s">
        <v>12526</v>
      </c>
      <c r="B156" s="1" t="s">
        <v>12527</v>
      </c>
      <c r="C156" s="1" t="s">
        <v>12550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12551</v>
      </c>
      <c r="L156" s="1"/>
      <c r="M156" s="21">
        <f t="shared" si="2"/>
        <v>1</v>
      </c>
    </row>
    <row r="157" spans="1:13" ht="20.100000000000001" customHeight="1" x14ac:dyDescent="0.15">
      <c r="A157" s="1" t="s">
        <v>12526</v>
      </c>
      <c r="B157" s="1" t="s">
        <v>12527</v>
      </c>
      <c r="C157" s="1" t="s">
        <v>12552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12553</v>
      </c>
      <c r="L157" s="1"/>
      <c r="M157" s="21">
        <f t="shared" si="2"/>
        <v>1</v>
      </c>
    </row>
    <row r="158" spans="1:13" ht="20.100000000000001" customHeight="1" x14ac:dyDescent="0.15">
      <c r="A158" s="1" t="s">
        <v>12526</v>
      </c>
      <c r="B158" s="1" t="s">
        <v>12527</v>
      </c>
      <c r="C158" s="1" t="s">
        <v>12554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12555</v>
      </c>
      <c r="L158" s="1"/>
      <c r="M158" s="21">
        <f t="shared" si="2"/>
        <v>1</v>
      </c>
    </row>
    <row r="159" spans="1:13" ht="20.100000000000001" customHeight="1" x14ac:dyDescent="0.15">
      <c r="A159" s="1" t="s">
        <v>12526</v>
      </c>
      <c r="B159" s="1" t="s">
        <v>12527</v>
      </c>
      <c r="C159" s="1" t="s">
        <v>12556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12557</v>
      </c>
      <c r="L159" s="1"/>
      <c r="M159" s="21">
        <f t="shared" si="2"/>
        <v>1</v>
      </c>
    </row>
    <row r="160" spans="1:13" ht="20.100000000000001" customHeight="1" x14ac:dyDescent="0.15">
      <c r="A160" s="1" t="s">
        <v>12526</v>
      </c>
      <c r="B160" s="1" t="s">
        <v>12527</v>
      </c>
      <c r="C160" s="1" t="s">
        <v>12558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12559</v>
      </c>
      <c r="L160" s="1"/>
      <c r="M160" s="21">
        <f t="shared" si="2"/>
        <v>1</v>
      </c>
    </row>
    <row r="161" spans="1:13" ht="20.100000000000001" customHeight="1" x14ac:dyDescent="0.15">
      <c r="A161" s="1" t="s">
        <v>12526</v>
      </c>
      <c r="B161" s="1" t="s">
        <v>12527</v>
      </c>
      <c r="C161" s="1" t="s">
        <v>12560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12561</v>
      </c>
      <c r="L161" s="1"/>
      <c r="M161" s="21">
        <f t="shared" si="2"/>
        <v>1</v>
      </c>
    </row>
    <row r="162" spans="1:13" ht="20.100000000000001" customHeight="1" x14ac:dyDescent="0.15">
      <c r="A162" s="1" t="s">
        <v>12526</v>
      </c>
      <c r="B162" s="1" t="s">
        <v>12527</v>
      </c>
      <c r="C162" s="1" t="s">
        <v>12562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12563</v>
      </c>
      <c r="L162" s="1"/>
      <c r="M162" s="21">
        <f t="shared" si="2"/>
        <v>1</v>
      </c>
    </row>
    <row r="163" spans="1:13" ht="20.100000000000001" customHeight="1" x14ac:dyDescent="0.15">
      <c r="A163" s="1" t="s">
        <v>12526</v>
      </c>
      <c r="B163" s="1" t="s">
        <v>12527</v>
      </c>
      <c r="C163" s="1" t="s">
        <v>12564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12565</v>
      </c>
      <c r="L163" s="1"/>
      <c r="M163" s="21">
        <f t="shared" si="2"/>
        <v>1</v>
      </c>
    </row>
    <row r="164" spans="1:13" ht="20.100000000000001" customHeight="1" x14ac:dyDescent="0.15">
      <c r="A164" s="1" t="s">
        <v>12526</v>
      </c>
      <c r="B164" s="1" t="s">
        <v>12527</v>
      </c>
      <c r="C164" s="1" t="s">
        <v>12566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12567</v>
      </c>
      <c r="L164" s="1"/>
      <c r="M164" s="21">
        <f t="shared" si="2"/>
        <v>1</v>
      </c>
    </row>
    <row r="165" spans="1:13" ht="20.100000000000001" customHeight="1" x14ac:dyDescent="0.15">
      <c r="A165" s="1" t="s">
        <v>12526</v>
      </c>
      <c r="B165" s="1" t="s">
        <v>12527</v>
      </c>
      <c r="C165" s="1" t="s">
        <v>12568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12569</v>
      </c>
      <c r="L165" s="1"/>
      <c r="M165" s="21">
        <f t="shared" si="2"/>
        <v>1</v>
      </c>
    </row>
    <row r="166" spans="1:13" ht="20.100000000000001" customHeight="1" x14ac:dyDescent="0.15">
      <c r="A166" s="1" t="s">
        <v>12526</v>
      </c>
      <c r="B166" s="1" t="s">
        <v>12527</v>
      </c>
      <c r="C166" s="1" t="s">
        <v>12570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12571</v>
      </c>
      <c r="L166" s="1"/>
      <c r="M166" s="21">
        <f t="shared" si="2"/>
        <v>1</v>
      </c>
    </row>
    <row r="167" spans="1:13" ht="20.100000000000001" customHeight="1" x14ac:dyDescent="0.15">
      <c r="A167" s="1" t="s">
        <v>12526</v>
      </c>
      <c r="B167" s="1" t="s">
        <v>12527</v>
      </c>
      <c r="C167" s="1" t="s">
        <v>12572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12573</v>
      </c>
      <c r="L167" s="1"/>
      <c r="M167" s="21">
        <f t="shared" si="2"/>
        <v>1</v>
      </c>
    </row>
    <row r="168" spans="1:13" ht="20.100000000000001" customHeight="1" x14ac:dyDescent="0.15">
      <c r="A168" s="1" t="s">
        <v>12526</v>
      </c>
      <c r="B168" s="1" t="s">
        <v>12527</v>
      </c>
      <c r="C168" s="1" t="s">
        <v>12574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12575</v>
      </c>
      <c r="L168" s="1"/>
      <c r="M168" s="21">
        <f t="shared" si="2"/>
        <v>1</v>
      </c>
    </row>
    <row r="169" spans="1:13" ht="20.100000000000001" customHeight="1" x14ac:dyDescent="0.15">
      <c r="A169" s="1" t="s">
        <v>12526</v>
      </c>
      <c r="B169" s="1" t="s">
        <v>12527</v>
      </c>
      <c r="C169" s="1" t="s">
        <v>12576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12577</v>
      </c>
      <c r="L169" s="1"/>
      <c r="M169" s="21">
        <f t="shared" si="2"/>
        <v>1</v>
      </c>
    </row>
    <row r="170" spans="1:13" ht="20.100000000000001" customHeight="1" x14ac:dyDescent="0.15">
      <c r="A170" s="1" t="s">
        <v>12526</v>
      </c>
      <c r="B170" s="1" t="s">
        <v>12527</v>
      </c>
      <c r="C170" s="1" t="s">
        <v>12578</v>
      </c>
      <c r="D170" s="1" t="s">
        <v>78</v>
      </c>
      <c r="E170" s="1" t="s">
        <v>51</v>
      </c>
      <c r="F170" s="1" t="s">
        <v>81</v>
      </c>
      <c r="G170" s="1" t="s">
        <v>82</v>
      </c>
      <c r="H170" s="1" t="s">
        <v>2140</v>
      </c>
      <c r="I170" s="1" t="s">
        <v>84</v>
      </c>
      <c r="J170" s="1" t="s">
        <v>2362</v>
      </c>
      <c r="K170" s="1" t="s">
        <v>12579</v>
      </c>
      <c r="L170" s="1"/>
      <c r="M170" s="21">
        <f t="shared" si="2"/>
        <v>0</v>
      </c>
    </row>
    <row r="171" spans="1:13" ht="20.100000000000001" customHeight="1" x14ac:dyDescent="0.15">
      <c r="A171" s="1" t="s">
        <v>12526</v>
      </c>
      <c r="B171" s="1" t="s">
        <v>12527</v>
      </c>
      <c r="C171" s="1" t="s">
        <v>12580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12581</v>
      </c>
      <c r="L171" s="1"/>
      <c r="M171" s="21">
        <f t="shared" si="2"/>
        <v>1</v>
      </c>
    </row>
    <row r="172" spans="1:13" ht="20.100000000000001" customHeight="1" x14ac:dyDescent="0.15">
      <c r="A172" s="1" t="s">
        <v>12526</v>
      </c>
      <c r="B172" s="1" t="s">
        <v>12527</v>
      </c>
      <c r="C172" s="1" t="s">
        <v>12582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12583</v>
      </c>
      <c r="L172" s="1"/>
      <c r="M172" s="21">
        <f t="shared" si="2"/>
        <v>1</v>
      </c>
    </row>
    <row r="173" spans="1:13" ht="20.100000000000001" customHeight="1" x14ac:dyDescent="0.15">
      <c r="A173" s="1" t="s">
        <v>12526</v>
      </c>
      <c r="B173" s="1" t="s">
        <v>12527</v>
      </c>
      <c r="C173" s="1" t="s">
        <v>12584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12585</v>
      </c>
      <c r="L173" s="1"/>
      <c r="M173" s="21">
        <f t="shared" si="2"/>
        <v>1</v>
      </c>
    </row>
    <row r="174" spans="1:13" ht="20.100000000000001" customHeight="1" x14ac:dyDescent="0.15">
      <c r="A174" s="1" t="s">
        <v>12526</v>
      </c>
      <c r="B174" s="1" t="s">
        <v>12527</v>
      </c>
      <c r="C174" s="1" t="s">
        <v>12586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2140</v>
      </c>
      <c r="I174" s="1" t="s">
        <v>84</v>
      </c>
      <c r="J174" s="1" t="s">
        <v>2362</v>
      </c>
      <c r="K174" s="1" t="s">
        <v>12587</v>
      </c>
      <c r="L174" s="1"/>
      <c r="M174" s="21">
        <f t="shared" si="2"/>
        <v>0</v>
      </c>
    </row>
    <row r="175" spans="1:13" ht="20.100000000000001" customHeight="1" x14ac:dyDescent="0.15">
      <c r="A175" s="1" t="s">
        <v>12526</v>
      </c>
      <c r="B175" s="1" t="s">
        <v>12527</v>
      </c>
      <c r="C175" s="1" t="s">
        <v>12588</v>
      </c>
      <c r="D175" s="1" t="s">
        <v>78</v>
      </c>
      <c r="E175" s="1" t="s">
        <v>51</v>
      </c>
      <c r="F175" s="1" t="s">
        <v>81</v>
      </c>
      <c r="G175" s="1" t="s">
        <v>82</v>
      </c>
      <c r="H175" s="1" t="s">
        <v>2140</v>
      </c>
      <c r="I175" s="1" t="s">
        <v>84</v>
      </c>
      <c r="J175" s="1" t="s">
        <v>2362</v>
      </c>
      <c r="K175" s="1" t="s">
        <v>12589</v>
      </c>
      <c r="L175" s="1"/>
      <c r="M175" s="21">
        <f t="shared" si="2"/>
        <v>0</v>
      </c>
    </row>
    <row r="176" spans="1:13" ht="20.100000000000001" customHeight="1" x14ac:dyDescent="0.15">
      <c r="A176" s="1" t="s">
        <v>12526</v>
      </c>
      <c r="B176" s="1" t="s">
        <v>12527</v>
      </c>
      <c r="C176" s="1" t="s">
        <v>12590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12591</v>
      </c>
      <c r="L176" s="1"/>
      <c r="M176" s="21">
        <f t="shared" si="2"/>
        <v>1</v>
      </c>
    </row>
    <row r="177" spans="1:13" ht="20.100000000000001" customHeight="1" x14ac:dyDescent="0.15">
      <c r="A177" s="1" t="s">
        <v>12526</v>
      </c>
      <c r="B177" s="1" t="s">
        <v>12527</v>
      </c>
      <c r="C177" s="1" t="s">
        <v>12592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12593</v>
      </c>
      <c r="L177" s="1"/>
      <c r="M177" s="21">
        <f t="shared" si="2"/>
        <v>1</v>
      </c>
    </row>
    <row r="178" spans="1:13" ht="20.100000000000001" customHeight="1" x14ac:dyDescent="0.15">
      <c r="A178" s="1" t="s">
        <v>12526</v>
      </c>
      <c r="B178" s="1" t="s">
        <v>12527</v>
      </c>
      <c r="C178" s="1" t="s">
        <v>12594</v>
      </c>
      <c r="D178" s="1" t="s">
        <v>78</v>
      </c>
      <c r="E178" s="1" t="s">
        <v>51</v>
      </c>
      <c r="F178" s="1" t="s">
        <v>81</v>
      </c>
      <c r="G178" s="1" t="s">
        <v>82</v>
      </c>
      <c r="H178" s="1" t="s">
        <v>180</v>
      </c>
      <c r="I178" s="1" t="s">
        <v>447</v>
      </c>
      <c r="J178" s="1" t="s">
        <v>730</v>
      </c>
      <c r="K178" s="1" t="s">
        <v>12595</v>
      </c>
      <c r="L178" s="1"/>
      <c r="M178" s="21">
        <f t="shared" si="2"/>
        <v>0</v>
      </c>
    </row>
    <row r="179" spans="1:13" ht="20.100000000000001" customHeight="1" x14ac:dyDescent="0.15">
      <c r="A179" s="1" t="s">
        <v>12526</v>
      </c>
      <c r="B179" s="1" t="s">
        <v>12527</v>
      </c>
      <c r="C179" s="1" t="s">
        <v>12596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12597</v>
      </c>
      <c r="L179" s="1"/>
      <c r="M179" s="21">
        <f t="shared" si="2"/>
        <v>1</v>
      </c>
    </row>
    <row r="180" spans="1:13" ht="20.100000000000001" customHeight="1" x14ac:dyDescent="0.15">
      <c r="A180" s="1" t="s">
        <v>12526</v>
      </c>
      <c r="B180" s="1" t="s">
        <v>12527</v>
      </c>
      <c r="C180" s="1" t="s">
        <v>12598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180</v>
      </c>
      <c r="I180" s="1" t="s">
        <v>447</v>
      </c>
      <c r="J180" s="1" t="s">
        <v>730</v>
      </c>
      <c r="K180" s="1" t="s">
        <v>12599</v>
      </c>
      <c r="L180" s="1"/>
      <c r="M180" s="21">
        <f t="shared" si="2"/>
        <v>0</v>
      </c>
    </row>
    <row r="181" spans="1:13" ht="20.100000000000001" customHeight="1" x14ac:dyDescent="0.15">
      <c r="A181" s="1" t="s">
        <v>12526</v>
      </c>
      <c r="B181" s="1" t="s">
        <v>12527</v>
      </c>
      <c r="C181" s="1" t="s">
        <v>12600</v>
      </c>
      <c r="D181" s="1" t="s">
        <v>78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54</v>
      </c>
      <c r="J181" s="1" t="s">
        <v>55</v>
      </c>
      <c r="K181" s="1" t="s">
        <v>12601</v>
      </c>
      <c r="L181" s="1"/>
      <c r="M181" s="21">
        <f t="shared" si="2"/>
        <v>1</v>
      </c>
    </row>
    <row r="182" spans="1:13" ht="20.100000000000001" customHeight="1" x14ac:dyDescent="0.15">
      <c r="A182" s="1" t="s">
        <v>12526</v>
      </c>
      <c r="B182" s="1" t="s">
        <v>12527</v>
      </c>
      <c r="C182" s="1" t="s">
        <v>12602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12603</v>
      </c>
      <c r="L182" s="1"/>
      <c r="M182" s="21">
        <f t="shared" si="2"/>
        <v>1</v>
      </c>
    </row>
    <row r="183" spans="1:13" ht="20.100000000000001" customHeight="1" x14ac:dyDescent="0.15">
      <c r="A183" s="1" t="s">
        <v>12526</v>
      </c>
      <c r="B183" s="1" t="s">
        <v>12527</v>
      </c>
      <c r="C183" s="1" t="s">
        <v>12604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12605</v>
      </c>
      <c r="L183" s="1"/>
      <c r="M183" s="21">
        <f t="shared" si="2"/>
        <v>1</v>
      </c>
    </row>
    <row r="184" spans="1:13" ht="20.100000000000001" customHeight="1" x14ac:dyDescent="0.15">
      <c r="A184" s="1" t="s">
        <v>12526</v>
      </c>
      <c r="B184" s="1" t="s">
        <v>12527</v>
      </c>
      <c r="C184" s="1" t="s">
        <v>12606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12607</v>
      </c>
      <c r="L184" s="1"/>
      <c r="M184" s="21">
        <f t="shared" si="2"/>
        <v>1</v>
      </c>
    </row>
    <row r="185" spans="1:13" ht="20.100000000000001" customHeight="1" x14ac:dyDescent="0.15">
      <c r="A185" s="1" t="s">
        <v>12526</v>
      </c>
      <c r="B185" s="1" t="s">
        <v>12527</v>
      </c>
      <c r="C185" s="1" t="s">
        <v>12608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12609</v>
      </c>
      <c r="L185" s="1"/>
      <c r="M185" s="21">
        <f t="shared" si="2"/>
        <v>1</v>
      </c>
    </row>
    <row r="186" spans="1:13" ht="20.100000000000001" customHeight="1" x14ac:dyDescent="0.15">
      <c r="A186" s="1" t="s">
        <v>12526</v>
      </c>
      <c r="B186" s="1" t="s">
        <v>12527</v>
      </c>
      <c r="C186" s="1" t="s">
        <v>12610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54</v>
      </c>
      <c r="J186" s="1" t="s">
        <v>55</v>
      </c>
      <c r="K186" s="1" t="s">
        <v>12611</v>
      </c>
      <c r="L186" s="1"/>
      <c r="M186" s="21">
        <f t="shared" si="2"/>
        <v>1</v>
      </c>
    </row>
    <row r="187" spans="1:13" ht="20.100000000000001" customHeight="1" x14ac:dyDescent="0.15">
      <c r="A187" s="1" t="s">
        <v>12526</v>
      </c>
      <c r="B187" s="1" t="s">
        <v>12527</v>
      </c>
      <c r="C187" s="1" t="s">
        <v>12612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54</v>
      </c>
      <c r="J187" s="1" t="s">
        <v>55</v>
      </c>
      <c r="K187" s="1" t="s">
        <v>12613</v>
      </c>
      <c r="L187" s="1"/>
      <c r="M187" s="21">
        <f t="shared" si="2"/>
        <v>1</v>
      </c>
    </row>
    <row r="188" spans="1:13" ht="20.100000000000001" customHeight="1" x14ac:dyDescent="0.15">
      <c r="A188" s="1" t="s">
        <v>12526</v>
      </c>
      <c r="B188" s="1" t="s">
        <v>12527</v>
      </c>
      <c r="C188" s="1" t="s">
        <v>12614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54</v>
      </c>
      <c r="J188" s="1" t="s">
        <v>55</v>
      </c>
      <c r="K188" s="1" t="s">
        <v>12615</v>
      </c>
      <c r="L188" s="1"/>
      <c r="M188" s="21">
        <f t="shared" si="2"/>
        <v>1</v>
      </c>
    </row>
    <row r="189" spans="1:13" ht="20.100000000000001" customHeight="1" x14ac:dyDescent="0.15">
      <c r="A189" s="1" t="s">
        <v>12526</v>
      </c>
      <c r="B189" s="1" t="s">
        <v>12527</v>
      </c>
      <c r="C189" s="1" t="s">
        <v>12616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54</v>
      </c>
      <c r="J189" s="1" t="s">
        <v>55</v>
      </c>
      <c r="K189" s="1" t="s">
        <v>12617</v>
      </c>
      <c r="L189" s="1"/>
      <c r="M189" s="21">
        <f t="shared" si="2"/>
        <v>1</v>
      </c>
    </row>
    <row r="190" spans="1:13" ht="20.100000000000001" customHeight="1" x14ac:dyDescent="0.15">
      <c r="A190" s="1" t="s">
        <v>12526</v>
      </c>
      <c r="B190" s="1" t="s">
        <v>12527</v>
      </c>
      <c r="C190" s="1" t="s">
        <v>12618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54</v>
      </c>
      <c r="J190" s="1" t="s">
        <v>55</v>
      </c>
      <c r="K190" s="1" t="s">
        <v>12619</v>
      </c>
      <c r="L190" s="1"/>
      <c r="M190" s="21">
        <f t="shared" si="2"/>
        <v>1</v>
      </c>
    </row>
    <row r="191" spans="1:13" ht="20.100000000000001" customHeight="1" x14ac:dyDescent="0.15">
      <c r="A191" s="1" t="s">
        <v>12526</v>
      </c>
      <c r="B191" s="1" t="s">
        <v>12527</v>
      </c>
      <c r="C191" s="1" t="s">
        <v>12620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12621</v>
      </c>
      <c r="L191" s="1"/>
      <c r="M191" s="21">
        <f t="shared" si="2"/>
        <v>1</v>
      </c>
    </row>
    <row r="192" spans="1:13" ht="20.100000000000001" customHeight="1" x14ac:dyDescent="0.15">
      <c r="A192" s="1" t="s">
        <v>12526</v>
      </c>
      <c r="B192" s="1" t="s">
        <v>12527</v>
      </c>
      <c r="C192" s="1" t="s">
        <v>12622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12623</v>
      </c>
      <c r="L192" s="1"/>
      <c r="M192" s="21">
        <f t="shared" si="2"/>
        <v>1</v>
      </c>
    </row>
    <row r="193" spans="1:13" ht="20.100000000000001" customHeight="1" x14ac:dyDescent="0.15">
      <c r="A193" s="1" t="s">
        <v>12526</v>
      </c>
      <c r="B193" s="1" t="s">
        <v>12527</v>
      </c>
      <c r="C193" s="1" t="s">
        <v>12624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12625</v>
      </c>
      <c r="L193" s="1"/>
      <c r="M193" s="21">
        <f t="shared" si="2"/>
        <v>1</v>
      </c>
    </row>
    <row r="194" spans="1:13" ht="20.100000000000001" customHeight="1" x14ac:dyDescent="0.15">
      <c r="A194" s="1" t="s">
        <v>12526</v>
      </c>
      <c r="B194" s="1" t="s">
        <v>12527</v>
      </c>
      <c r="C194" s="1" t="s">
        <v>12626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12627</v>
      </c>
      <c r="L194" s="1"/>
      <c r="M194" s="21">
        <f t="shared" si="2"/>
        <v>1</v>
      </c>
    </row>
    <row r="195" spans="1:13" ht="20.100000000000001" customHeight="1" x14ac:dyDescent="0.15">
      <c r="A195" s="1" t="s">
        <v>12526</v>
      </c>
      <c r="B195" s="1" t="s">
        <v>12527</v>
      </c>
      <c r="C195" s="1" t="s">
        <v>12628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12629</v>
      </c>
      <c r="L195" s="1"/>
      <c r="M195" s="21">
        <f t="shared" si="2"/>
        <v>1</v>
      </c>
    </row>
    <row r="196" spans="1:13" ht="20.100000000000001" customHeight="1" x14ac:dyDescent="0.15">
      <c r="A196" s="1" t="s">
        <v>12526</v>
      </c>
      <c r="B196" s="1" t="s">
        <v>12527</v>
      </c>
      <c r="C196" s="1" t="s">
        <v>12630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12631</v>
      </c>
      <c r="L196" s="1"/>
      <c r="M196" s="21">
        <f t="shared" si="2"/>
        <v>1</v>
      </c>
    </row>
    <row r="197" spans="1:13" ht="20.100000000000001" customHeight="1" x14ac:dyDescent="0.15">
      <c r="A197" s="1" t="s">
        <v>12526</v>
      </c>
      <c r="B197" s="1" t="s">
        <v>12527</v>
      </c>
      <c r="C197" s="1" t="s">
        <v>12632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12633</v>
      </c>
      <c r="L197" s="1"/>
      <c r="M197" s="21">
        <f t="shared" si="2"/>
        <v>1</v>
      </c>
    </row>
    <row r="198" spans="1:13" ht="20.100000000000001" customHeight="1" x14ac:dyDescent="0.15">
      <c r="A198" s="1" t="s">
        <v>12526</v>
      </c>
      <c r="B198" s="1" t="s">
        <v>12527</v>
      </c>
      <c r="C198" s="1" t="s">
        <v>12634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12635</v>
      </c>
      <c r="L198" s="1"/>
      <c r="M198" s="21">
        <f t="shared" si="2"/>
        <v>1</v>
      </c>
    </row>
    <row r="199" spans="1:13" ht="20.100000000000001" customHeight="1" x14ac:dyDescent="0.15">
      <c r="A199" s="1" t="s">
        <v>12526</v>
      </c>
      <c r="B199" s="1" t="s">
        <v>12636</v>
      </c>
      <c r="C199" s="1" t="s">
        <v>12637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12638</v>
      </c>
      <c r="L199" s="1"/>
      <c r="M199" s="21">
        <f t="shared" si="2"/>
        <v>1</v>
      </c>
    </row>
    <row r="200" spans="1:13" ht="20.100000000000001" customHeight="1" x14ac:dyDescent="0.15">
      <c r="A200" s="1" t="s">
        <v>12526</v>
      </c>
      <c r="B200" s="1" t="s">
        <v>12636</v>
      </c>
      <c r="C200" s="1" t="s">
        <v>12639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12640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12526</v>
      </c>
      <c r="B201" s="1" t="s">
        <v>12636</v>
      </c>
      <c r="C201" s="1" t="s">
        <v>12641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12642</v>
      </c>
      <c r="L201" s="1"/>
      <c r="M201" s="21">
        <f t="shared" si="3"/>
        <v>1</v>
      </c>
    </row>
    <row r="202" spans="1:13" ht="20.100000000000001" customHeight="1" x14ac:dyDescent="0.15">
      <c r="A202" s="1" t="s">
        <v>12526</v>
      </c>
      <c r="B202" s="1" t="s">
        <v>12636</v>
      </c>
      <c r="C202" s="1" t="s">
        <v>12643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54</v>
      </c>
      <c r="J202" s="1" t="s">
        <v>55</v>
      </c>
      <c r="K202" s="1" t="s">
        <v>12644</v>
      </c>
      <c r="L202" s="1"/>
      <c r="M202" s="21">
        <f t="shared" si="3"/>
        <v>1</v>
      </c>
    </row>
    <row r="203" spans="1:13" ht="20.100000000000001" customHeight="1" x14ac:dyDescent="0.15">
      <c r="A203" s="1" t="s">
        <v>12526</v>
      </c>
      <c r="B203" s="1" t="s">
        <v>12636</v>
      </c>
      <c r="C203" s="1" t="s">
        <v>12645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12646</v>
      </c>
      <c r="L203" s="1"/>
      <c r="M203" s="21">
        <f t="shared" si="3"/>
        <v>1</v>
      </c>
    </row>
    <row r="204" spans="1:13" ht="20.100000000000001" customHeight="1" x14ac:dyDescent="0.15">
      <c r="A204" s="1" t="s">
        <v>12526</v>
      </c>
      <c r="B204" s="1" t="s">
        <v>12636</v>
      </c>
      <c r="C204" s="1" t="s">
        <v>12647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12648</v>
      </c>
      <c r="L204" s="1"/>
      <c r="M204" s="21">
        <f t="shared" si="3"/>
        <v>1</v>
      </c>
    </row>
    <row r="205" spans="1:13" ht="20.100000000000001" customHeight="1" x14ac:dyDescent="0.15">
      <c r="A205" s="1" t="s">
        <v>12526</v>
      </c>
      <c r="B205" s="1" t="s">
        <v>12636</v>
      </c>
      <c r="C205" s="1" t="s">
        <v>12649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12650</v>
      </c>
      <c r="L205" s="1"/>
      <c r="M205" s="21">
        <f t="shared" si="3"/>
        <v>1</v>
      </c>
    </row>
    <row r="206" spans="1:13" ht="20.100000000000001" customHeight="1" x14ac:dyDescent="0.15">
      <c r="A206" s="1" t="s">
        <v>12526</v>
      </c>
      <c r="B206" s="1" t="s">
        <v>12636</v>
      </c>
      <c r="C206" s="1" t="s">
        <v>12651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12652</v>
      </c>
      <c r="L206" s="1"/>
      <c r="M206" s="21">
        <f t="shared" si="3"/>
        <v>1</v>
      </c>
    </row>
    <row r="207" spans="1:13" ht="20.100000000000001" customHeight="1" x14ac:dyDescent="0.15">
      <c r="A207" s="1" t="s">
        <v>12526</v>
      </c>
      <c r="B207" s="1" t="s">
        <v>12636</v>
      </c>
      <c r="C207" s="1" t="s">
        <v>12653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12654</v>
      </c>
      <c r="L207" s="1"/>
      <c r="M207" s="21">
        <f t="shared" si="3"/>
        <v>1</v>
      </c>
    </row>
    <row r="208" spans="1:13" ht="20.100000000000001" customHeight="1" x14ac:dyDescent="0.15">
      <c r="A208" s="1" t="s">
        <v>12526</v>
      </c>
      <c r="B208" s="1" t="s">
        <v>12636</v>
      </c>
      <c r="C208" s="1" t="s">
        <v>12655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54</v>
      </c>
      <c r="J208" s="1" t="s">
        <v>55</v>
      </c>
      <c r="K208" s="1" t="s">
        <v>12656</v>
      </c>
      <c r="L208" s="1"/>
      <c r="M208" s="21">
        <f t="shared" si="3"/>
        <v>1</v>
      </c>
    </row>
    <row r="209" spans="1:13" ht="20.100000000000001" customHeight="1" x14ac:dyDescent="0.15">
      <c r="A209" s="1" t="s">
        <v>12526</v>
      </c>
      <c r="B209" s="1" t="s">
        <v>12636</v>
      </c>
      <c r="C209" s="1" t="s">
        <v>12657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54</v>
      </c>
      <c r="J209" s="1" t="s">
        <v>55</v>
      </c>
      <c r="K209" s="1" t="s">
        <v>12658</v>
      </c>
      <c r="L209" s="1"/>
      <c r="M209" s="21">
        <f t="shared" si="3"/>
        <v>1</v>
      </c>
    </row>
    <row r="210" spans="1:13" ht="20.100000000000001" customHeight="1" x14ac:dyDescent="0.15">
      <c r="A210" s="1" t="s">
        <v>12526</v>
      </c>
      <c r="B210" s="1" t="s">
        <v>12636</v>
      </c>
      <c r="C210" s="1" t="s">
        <v>12659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54</v>
      </c>
      <c r="J210" s="1" t="s">
        <v>55</v>
      </c>
      <c r="K210" s="1" t="s">
        <v>12660</v>
      </c>
      <c r="L210" s="1"/>
      <c r="M210" s="21">
        <f t="shared" si="3"/>
        <v>1</v>
      </c>
    </row>
    <row r="211" spans="1:13" ht="20.100000000000001" customHeight="1" x14ac:dyDescent="0.15">
      <c r="A211" s="1" t="s">
        <v>12526</v>
      </c>
      <c r="B211" s="1" t="s">
        <v>12636</v>
      </c>
      <c r="C211" s="1" t="s">
        <v>12661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54</v>
      </c>
      <c r="J211" s="1" t="s">
        <v>55</v>
      </c>
      <c r="K211" s="1" t="s">
        <v>12662</v>
      </c>
      <c r="L211" s="1"/>
      <c r="M211" s="21">
        <f t="shared" si="3"/>
        <v>1</v>
      </c>
    </row>
    <row r="212" spans="1:13" ht="20.100000000000001" customHeight="1" x14ac:dyDescent="0.15">
      <c r="A212" s="1" t="s">
        <v>12526</v>
      </c>
      <c r="B212" s="1" t="s">
        <v>12636</v>
      </c>
      <c r="C212" s="1" t="s">
        <v>12663</v>
      </c>
      <c r="D212" s="1" t="s">
        <v>78</v>
      </c>
      <c r="E212" s="1" t="s">
        <v>51</v>
      </c>
      <c r="F212" s="1" t="s">
        <v>81</v>
      </c>
      <c r="G212" s="1" t="s">
        <v>82</v>
      </c>
      <c r="H212" s="1" t="s">
        <v>212</v>
      </c>
      <c r="I212" s="1" t="s">
        <v>84</v>
      </c>
      <c r="J212" s="1" t="s">
        <v>122</v>
      </c>
      <c r="K212" s="1" t="s">
        <v>12664</v>
      </c>
      <c r="L212" s="1"/>
      <c r="M212" s="21">
        <f t="shared" si="3"/>
        <v>0</v>
      </c>
    </row>
    <row r="213" spans="1:13" ht="20.100000000000001" customHeight="1" x14ac:dyDescent="0.15">
      <c r="A213" s="1" t="s">
        <v>12526</v>
      </c>
      <c r="B213" s="1" t="s">
        <v>12636</v>
      </c>
      <c r="C213" s="1" t="s">
        <v>12665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212</v>
      </c>
      <c r="I213" s="1" t="s">
        <v>84</v>
      </c>
      <c r="J213" s="1" t="s">
        <v>122</v>
      </c>
      <c r="K213" s="1" t="s">
        <v>12666</v>
      </c>
      <c r="L213" s="1"/>
      <c r="M213" s="21">
        <f t="shared" si="3"/>
        <v>0</v>
      </c>
    </row>
    <row r="214" spans="1:13" ht="20.100000000000001" customHeight="1" x14ac:dyDescent="0.15">
      <c r="A214" s="1" t="s">
        <v>12526</v>
      </c>
      <c r="B214" s="1" t="s">
        <v>12636</v>
      </c>
      <c r="C214" s="1" t="s">
        <v>12667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2140</v>
      </c>
      <c r="I214" s="1" t="s">
        <v>84</v>
      </c>
      <c r="J214" s="1" t="s">
        <v>2362</v>
      </c>
      <c r="K214" s="1" t="s">
        <v>12668</v>
      </c>
      <c r="L214" s="1"/>
      <c r="M214" s="21">
        <f t="shared" si="3"/>
        <v>0</v>
      </c>
    </row>
    <row r="215" spans="1:13" ht="20.100000000000001" customHeight="1" x14ac:dyDescent="0.15">
      <c r="A215" s="1" t="s">
        <v>12526</v>
      </c>
      <c r="B215" s="1" t="s">
        <v>12636</v>
      </c>
      <c r="C215" s="1" t="s">
        <v>12669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54</v>
      </c>
      <c r="J215" s="1" t="s">
        <v>55</v>
      </c>
      <c r="K215" s="1" t="s">
        <v>12670</v>
      </c>
      <c r="L215" s="1"/>
      <c r="M215" s="21">
        <f t="shared" si="3"/>
        <v>1</v>
      </c>
    </row>
    <row r="216" spans="1:13" ht="20.100000000000001" customHeight="1" x14ac:dyDescent="0.15">
      <c r="A216" s="1" t="s">
        <v>12526</v>
      </c>
      <c r="B216" s="1" t="s">
        <v>12636</v>
      </c>
      <c r="C216" s="1" t="s">
        <v>12671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12672</v>
      </c>
      <c r="L216" s="1"/>
      <c r="M216" s="21">
        <f t="shared" si="3"/>
        <v>1</v>
      </c>
    </row>
    <row r="217" spans="1:13" ht="20.100000000000001" customHeight="1" x14ac:dyDescent="0.15">
      <c r="A217" s="1" t="s">
        <v>12526</v>
      </c>
      <c r="B217" s="1" t="s">
        <v>12636</v>
      </c>
      <c r="C217" s="1" t="s">
        <v>12673</v>
      </c>
      <c r="D217" s="1" t="s">
        <v>78</v>
      </c>
      <c r="E217" s="1" t="s">
        <v>51</v>
      </c>
      <c r="F217" s="1" t="s">
        <v>81</v>
      </c>
      <c r="G217" s="1" t="s">
        <v>82</v>
      </c>
      <c r="H217" s="1" t="s">
        <v>2038</v>
      </c>
      <c r="I217" s="1" t="s">
        <v>84</v>
      </c>
      <c r="J217" s="1" t="s">
        <v>6853</v>
      </c>
      <c r="K217" s="1" t="s">
        <v>12674</v>
      </c>
      <c r="L217" s="1"/>
      <c r="M217" s="21">
        <f t="shared" si="3"/>
        <v>0</v>
      </c>
    </row>
    <row r="218" spans="1:13" ht="20.100000000000001" customHeight="1" x14ac:dyDescent="0.15">
      <c r="A218" s="1" t="s">
        <v>12526</v>
      </c>
      <c r="B218" s="1" t="s">
        <v>12636</v>
      </c>
      <c r="C218" s="1" t="s">
        <v>12675</v>
      </c>
      <c r="D218" s="1" t="s">
        <v>78</v>
      </c>
      <c r="E218" s="1" t="s">
        <v>51</v>
      </c>
      <c r="F218" s="1" t="s">
        <v>81</v>
      </c>
      <c r="G218" s="1" t="s">
        <v>82</v>
      </c>
      <c r="H218" s="1" t="s">
        <v>2038</v>
      </c>
      <c r="I218" s="1" t="s">
        <v>84</v>
      </c>
      <c r="J218" s="1" t="s">
        <v>6853</v>
      </c>
      <c r="K218" s="1" t="s">
        <v>12676</v>
      </c>
      <c r="L218" s="1"/>
      <c r="M218" s="21">
        <f t="shared" si="3"/>
        <v>0</v>
      </c>
    </row>
    <row r="219" spans="1:13" ht="20.100000000000001" customHeight="1" x14ac:dyDescent="0.15">
      <c r="A219" s="1" t="s">
        <v>12526</v>
      </c>
      <c r="B219" s="1" t="s">
        <v>12636</v>
      </c>
      <c r="C219" s="1" t="s">
        <v>12677</v>
      </c>
      <c r="D219" s="1" t="s">
        <v>78</v>
      </c>
      <c r="E219" s="1" t="s">
        <v>51</v>
      </c>
      <c r="F219" s="1" t="s">
        <v>81</v>
      </c>
      <c r="G219" s="1" t="s">
        <v>82</v>
      </c>
      <c r="H219" s="1" t="s">
        <v>2038</v>
      </c>
      <c r="I219" s="1" t="s">
        <v>84</v>
      </c>
      <c r="J219" s="1" t="s">
        <v>6853</v>
      </c>
      <c r="K219" s="1" t="s">
        <v>12678</v>
      </c>
      <c r="L219" s="1"/>
      <c r="M219" s="21">
        <f t="shared" si="3"/>
        <v>0</v>
      </c>
    </row>
    <row r="220" spans="1:13" ht="20.100000000000001" customHeight="1" x14ac:dyDescent="0.15">
      <c r="A220" s="1" t="s">
        <v>12526</v>
      </c>
      <c r="B220" s="1" t="s">
        <v>12636</v>
      </c>
      <c r="C220" s="1" t="s">
        <v>12679</v>
      </c>
      <c r="D220" s="1" t="s">
        <v>78</v>
      </c>
      <c r="E220" s="1" t="s">
        <v>51</v>
      </c>
      <c r="F220" s="1" t="s">
        <v>81</v>
      </c>
      <c r="G220" s="1" t="s">
        <v>82</v>
      </c>
      <c r="H220" s="1" t="s">
        <v>2038</v>
      </c>
      <c r="I220" s="1" t="s">
        <v>84</v>
      </c>
      <c r="J220" s="1" t="s">
        <v>6853</v>
      </c>
      <c r="K220" s="1" t="s">
        <v>12680</v>
      </c>
      <c r="L220" s="1"/>
      <c r="M220" s="21">
        <f t="shared" si="3"/>
        <v>0</v>
      </c>
    </row>
    <row r="221" spans="1:13" ht="20.100000000000001" customHeight="1" x14ac:dyDescent="0.15">
      <c r="A221" s="1" t="s">
        <v>12526</v>
      </c>
      <c r="B221" s="1" t="s">
        <v>12636</v>
      </c>
      <c r="C221" s="1" t="s">
        <v>12681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12682</v>
      </c>
      <c r="L221" s="1"/>
      <c r="M221" s="21">
        <f t="shared" si="3"/>
        <v>1</v>
      </c>
    </row>
    <row r="222" spans="1:13" ht="20.100000000000001" customHeight="1" x14ac:dyDescent="0.15">
      <c r="A222" s="1" t="s">
        <v>12526</v>
      </c>
      <c r="B222" s="1" t="s">
        <v>12636</v>
      </c>
      <c r="C222" s="1" t="s">
        <v>12683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12684</v>
      </c>
      <c r="L222" s="1"/>
      <c r="M222" s="21">
        <f t="shared" si="3"/>
        <v>1</v>
      </c>
    </row>
    <row r="223" spans="1:13" ht="20.100000000000001" customHeight="1" x14ac:dyDescent="0.15">
      <c r="A223" s="1" t="s">
        <v>12526</v>
      </c>
      <c r="B223" s="1" t="s">
        <v>12636</v>
      </c>
      <c r="C223" s="1" t="s">
        <v>12685</v>
      </c>
      <c r="D223" s="1" t="s">
        <v>78</v>
      </c>
      <c r="E223" s="1" t="s">
        <v>51</v>
      </c>
      <c r="F223" s="1" t="s">
        <v>81</v>
      </c>
      <c r="G223" s="1" t="s">
        <v>82</v>
      </c>
      <c r="H223" s="1" t="s">
        <v>2038</v>
      </c>
      <c r="I223" s="1" t="s">
        <v>84</v>
      </c>
      <c r="J223" s="1" t="s">
        <v>6853</v>
      </c>
      <c r="K223" s="1" t="s">
        <v>12686</v>
      </c>
      <c r="L223" s="1"/>
      <c r="M223" s="21">
        <f t="shared" si="3"/>
        <v>0</v>
      </c>
    </row>
    <row r="224" spans="1:13" ht="20.100000000000001" customHeight="1" x14ac:dyDescent="0.15">
      <c r="A224" s="1" t="s">
        <v>12526</v>
      </c>
      <c r="B224" s="1" t="s">
        <v>12636</v>
      </c>
      <c r="C224" s="1" t="s">
        <v>12687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54</v>
      </c>
      <c r="J224" s="1" t="s">
        <v>55</v>
      </c>
      <c r="K224" s="1" t="s">
        <v>12688</v>
      </c>
      <c r="L224" s="1"/>
      <c r="M224" s="21">
        <f t="shared" si="3"/>
        <v>1</v>
      </c>
    </row>
    <row r="225" spans="1:13" ht="20.100000000000001" customHeight="1" x14ac:dyDescent="0.15">
      <c r="A225" s="1" t="s">
        <v>12526</v>
      </c>
      <c r="B225" s="1" t="s">
        <v>12636</v>
      </c>
      <c r="C225" s="1" t="s">
        <v>12689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54</v>
      </c>
      <c r="J225" s="1" t="s">
        <v>55</v>
      </c>
      <c r="K225" s="1" t="s">
        <v>12690</v>
      </c>
      <c r="L225" s="1"/>
      <c r="M225" s="21">
        <f t="shared" si="3"/>
        <v>1</v>
      </c>
    </row>
    <row r="226" spans="1:13" ht="20.100000000000001" customHeight="1" x14ac:dyDescent="0.15">
      <c r="A226" s="1" t="s">
        <v>12526</v>
      </c>
      <c r="B226" s="1" t="s">
        <v>12636</v>
      </c>
      <c r="C226" s="1" t="s">
        <v>12691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54</v>
      </c>
      <c r="J226" s="1" t="s">
        <v>55</v>
      </c>
      <c r="K226" s="1" t="s">
        <v>12692</v>
      </c>
      <c r="L226" s="1"/>
      <c r="M226" s="21">
        <f t="shared" si="3"/>
        <v>1</v>
      </c>
    </row>
    <row r="227" spans="1:13" ht="20.100000000000001" customHeight="1" x14ac:dyDescent="0.15">
      <c r="A227" s="1" t="s">
        <v>12526</v>
      </c>
      <c r="B227" s="1" t="s">
        <v>12636</v>
      </c>
      <c r="C227" s="1" t="s">
        <v>12693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54</v>
      </c>
      <c r="J227" s="1" t="s">
        <v>55</v>
      </c>
      <c r="K227" s="1" t="s">
        <v>12694</v>
      </c>
      <c r="L227" s="1"/>
      <c r="M227" s="21">
        <f t="shared" si="3"/>
        <v>1</v>
      </c>
    </row>
    <row r="228" spans="1:13" ht="20.100000000000001" customHeight="1" x14ac:dyDescent="0.15">
      <c r="A228" s="1" t="s">
        <v>12526</v>
      </c>
      <c r="B228" s="1" t="s">
        <v>12636</v>
      </c>
      <c r="C228" s="1" t="s">
        <v>12695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2038</v>
      </c>
      <c r="I228" s="1" t="s">
        <v>84</v>
      </c>
      <c r="J228" s="1" t="s">
        <v>6853</v>
      </c>
      <c r="K228" s="1" t="s">
        <v>12696</v>
      </c>
      <c r="L228" s="1"/>
      <c r="M228" s="21">
        <f t="shared" si="3"/>
        <v>0</v>
      </c>
    </row>
    <row r="229" spans="1:13" ht="20.100000000000001" customHeight="1" x14ac:dyDescent="0.15">
      <c r="A229" s="1" t="s">
        <v>12526</v>
      </c>
      <c r="B229" s="1" t="s">
        <v>12636</v>
      </c>
      <c r="C229" s="1" t="s">
        <v>12697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54</v>
      </c>
      <c r="J229" s="1" t="s">
        <v>55</v>
      </c>
      <c r="K229" s="1" t="s">
        <v>12698</v>
      </c>
      <c r="L229" s="1"/>
      <c r="M229" s="21">
        <f t="shared" si="3"/>
        <v>1</v>
      </c>
    </row>
    <row r="230" spans="1:13" ht="20.100000000000001" customHeight="1" x14ac:dyDescent="0.15">
      <c r="A230" s="1" t="s">
        <v>12526</v>
      </c>
      <c r="B230" s="1" t="s">
        <v>12636</v>
      </c>
      <c r="C230" s="1" t="s">
        <v>12699</v>
      </c>
      <c r="D230" s="1" t="s">
        <v>849</v>
      </c>
      <c r="E230" s="1" t="s">
        <v>51</v>
      </c>
      <c r="F230" s="1" t="s">
        <v>26832</v>
      </c>
      <c r="G230" s="1" t="s">
        <v>82</v>
      </c>
      <c r="H230" s="1" t="s">
        <v>83</v>
      </c>
      <c r="I230" s="1" t="s">
        <v>447</v>
      </c>
      <c r="J230" s="1" t="s">
        <v>7809</v>
      </c>
      <c r="K230" s="1" t="s">
        <v>12700</v>
      </c>
      <c r="L230" s="1"/>
      <c r="M230" s="21">
        <f t="shared" si="3"/>
        <v>0</v>
      </c>
    </row>
    <row r="231" spans="1:13" ht="20.100000000000001" customHeight="1" x14ac:dyDescent="0.15">
      <c r="A231" s="1" t="s">
        <v>12526</v>
      </c>
      <c r="B231" s="1" t="s">
        <v>12636</v>
      </c>
      <c r="C231" s="1" t="s">
        <v>12701</v>
      </c>
      <c r="D231" s="1" t="s">
        <v>849</v>
      </c>
      <c r="E231" s="1" t="s">
        <v>51</v>
      </c>
      <c r="F231" s="1" t="s">
        <v>26832</v>
      </c>
      <c r="G231" s="1" t="s">
        <v>82</v>
      </c>
      <c r="H231" s="1" t="s">
        <v>83</v>
      </c>
      <c r="I231" s="1" t="s">
        <v>447</v>
      </c>
      <c r="J231" s="1" t="s">
        <v>7809</v>
      </c>
      <c r="K231" s="1" t="s">
        <v>12702</v>
      </c>
      <c r="L231" s="1"/>
      <c r="M231" s="21">
        <f t="shared" si="3"/>
        <v>0</v>
      </c>
    </row>
    <row r="232" spans="1:13" ht="20.100000000000001" customHeight="1" x14ac:dyDescent="0.15">
      <c r="A232" s="1" t="s">
        <v>12526</v>
      </c>
      <c r="B232" s="1" t="s">
        <v>12703</v>
      </c>
      <c r="C232" s="1" t="s">
        <v>12704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54</v>
      </c>
      <c r="J232" s="1" t="s">
        <v>55</v>
      </c>
      <c r="K232" s="1" t="s">
        <v>12705</v>
      </c>
      <c r="L232" s="1"/>
      <c r="M232" s="21">
        <f t="shared" si="3"/>
        <v>1</v>
      </c>
    </row>
    <row r="233" spans="1:13" ht="20.100000000000001" customHeight="1" x14ac:dyDescent="0.15">
      <c r="A233" s="1" t="s">
        <v>12526</v>
      </c>
      <c r="B233" s="1" t="s">
        <v>12703</v>
      </c>
      <c r="C233" s="1" t="s">
        <v>12706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54</v>
      </c>
      <c r="J233" s="1" t="s">
        <v>55</v>
      </c>
      <c r="K233" s="1" t="s">
        <v>12707</v>
      </c>
      <c r="L233" s="1"/>
      <c r="M233" s="21">
        <f t="shared" si="3"/>
        <v>1</v>
      </c>
    </row>
    <row r="234" spans="1:13" ht="20.100000000000001" customHeight="1" x14ac:dyDescent="0.15">
      <c r="A234" s="1" t="s">
        <v>12526</v>
      </c>
      <c r="B234" s="1" t="s">
        <v>12703</v>
      </c>
      <c r="C234" s="1" t="s">
        <v>12708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54</v>
      </c>
      <c r="J234" s="1" t="s">
        <v>55</v>
      </c>
      <c r="K234" s="1" t="s">
        <v>12709</v>
      </c>
      <c r="L234" s="1"/>
      <c r="M234" s="21">
        <f t="shared" si="3"/>
        <v>1</v>
      </c>
    </row>
    <row r="235" spans="1:13" ht="20.100000000000001" customHeight="1" x14ac:dyDescent="0.15">
      <c r="A235" s="1" t="s">
        <v>12526</v>
      </c>
      <c r="B235" s="1" t="s">
        <v>12703</v>
      </c>
      <c r="C235" s="1" t="s">
        <v>12710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54</v>
      </c>
      <c r="J235" s="1" t="s">
        <v>55</v>
      </c>
      <c r="K235" s="1" t="s">
        <v>12711</v>
      </c>
      <c r="L235" s="1"/>
      <c r="M235" s="21">
        <f t="shared" si="3"/>
        <v>1</v>
      </c>
    </row>
    <row r="236" spans="1:13" ht="20.100000000000001" customHeight="1" x14ac:dyDescent="0.15">
      <c r="A236" s="1" t="s">
        <v>12526</v>
      </c>
      <c r="B236" s="1" t="s">
        <v>12703</v>
      </c>
      <c r="C236" s="1" t="s">
        <v>12712</v>
      </c>
      <c r="D236" s="1" t="s">
        <v>78</v>
      </c>
      <c r="E236" s="1" t="s">
        <v>51</v>
      </c>
      <c r="F236" s="1" t="s">
        <v>81</v>
      </c>
      <c r="G236" s="1" t="s">
        <v>82</v>
      </c>
      <c r="H236" s="1" t="s">
        <v>212</v>
      </c>
      <c r="I236" s="1" t="s">
        <v>84</v>
      </c>
      <c r="J236" s="1" t="s">
        <v>122</v>
      </c>
      <c r="K236" s="1" t="s">
        <v>12713</v>
      </c>
      <c r="L236" s="1"/>
      <c r="M236" s="21">
        <f t="shared" si="3"/>
        <v>0</v>
      </c>
    </row>
    <row r="237" spans="1:13" ht="20.100000000000001" customHeight="1" x14ac:dyDescent="0.15">
      <c r="A237" s="1" t="s">
        <v>12526</v>
      </c>
      <c r="B237" s="1" t="s">
        <v>12703</v>
      </c>
      <c r="C237" s="1" t="s">
        <v>12714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54</v>
      </c>
      <c r="J237" s="1" t="s">
        <v>55</v>
      </c>
      <c r="K237" s="1" t="s">
        <v>12715</v>
      </c>
      <c r="L237" s="1"/>
      <c r="M237" s="21">
        <f t="shared" si="3"/>
        <v>1</v>
      </c>
    </row>
    <row r="238" spans="1:13" ht="20.100000000000001" customHeight="1" x14ac:dyDescent="0.15">
      <c r="A238" s="1" t="s">
        <v>12526</v>
      </c>
      <c r="B238" s="1" t="s">
        <v>12703</v>
      </c>
      <c r="C238" s="1" t="s">
        <v>12716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12717</v>
      </c>
      <c r="L238" s="1"/>
      <c r="M238" s="21">
        <f t="shared" si="3"/>
        <v>1</v>
      </c>
    </row>
    <row r="239" spans="1:13" ht="20.100000000000001" customHeight="1" x14ac:dyDescent="0.15">
      <c r="A239" s="1" t="s">
        <v>12526</v>
      </c>
      <c r="B239" s="1" t="s">
        <v>12703</v>
      </c>
      <c r="C239" s="1" t="s">
        <v>12718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54</v>
      </c>
      <c r="J239" s="1" t="s">
        <v>55</v>
      </c>
      <c r="K239" s="1" t="s">
        <v>12719</v>
      </c>
      <c r="L239" s="1"/>
      <c r="M239" s="21">
        <f t="shared" si="3"/>
        <v>1</v>
      </c>
    </row>
    <row r="240" spans="1:13" ht="20.100000000000001" customHeight="1" x14ac:dyDescent="0.15">
      <c r="A240" s="1" t="s">
        <v>12526</v>
      </c>
      <c r="B240" s="1" t="s">
        <v>12703</v>
      </c>
      <c r="C240" s="1" t="s">
        <v>12720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54</v>
      </c>
      <c r="J240" s="1" t="s">
        <v>55</v>
      </c>
      <c r="K240" s="1" t="s">
        <v>12721</v>
      </c>
      <c r="L240" s="1"/>
      <c r="M240" s="21">
        <f t="shared" si="3"/>
        <v>1</v>
      </c>
    </row>
    <row r="241" spans="1:13" ht="20.100000000000001" customHeight="1" x14ac:dyDescent="0.15">
      <c r="A241" s="1" t="s">
        <v>12526</v>
      </c>
      <c r="B241" s="1" t="s">
        <v>12703</v>
      </c>
      <c r="C241" s="1" t="s">
        <v>12722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54</v>
      </c>
      <c r="J241" s="1" t="s">
        <v>55</v>
      </c>
      <c r="K241" s="1" t="s">
        <v>12723</v>
      </c>
      <c r="L241" s="1"/>
      <c r="M241" s="21">
        <f t="shared" si="3"/>
        <v>1</v>
      </c>
    </row>
    <row r="242" spans="1:13" ht="20.100000000000001" customHeight="1" x14ac:dyDescent="0.15">
      <c r="A242" s="1" t="s">
        <v>12526</v>
      </c>
      <c r="B242" s="1" t="s">
        <v>12703</v>
      </c>
      <c r="C242" s="1" t="s">
        <v>12724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54</v>
      </c>
      <c r="J242" s="1" t="s">
        <v>55</v>
      </c>
      <c r="K242" s="1" t="s">
        <v>12725</v>
      </c>
      <c r="L242" s="1"/>
      <c r="M242" s="21">
        <f t="shared" si="3"/>
        <v>1</v>
      </c>
    </row>
    <row r="243" spans="1:13" ht="20.100000000000001" customHeight="1" x14ac:dyDescent="0.15">
      <c r="A243" s="1" t="s">
        <v>12526</v>
      </c>
      <c r="B243" s="1" t="s">
        <v>12703</v>
      </c>
      <c r="C243" s="1" t="s">
        <v>12726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54</v>
      </c>
      <c r="J243" s="1" t="s">
        <v>55</v>
      </c>
      <c r="K243" s="1" t="s">
        <v>12727</v>
      </c>
      <c r="L243" s="1"/>
      <c r="M243" s="21">
        <f t="shared" si="3"/>
        <v>1</v>
      </c>
    </row>
    <row r="244" spans="1:13" ht="20.100000000000001" customHeight="1" x14ac:dyDescent="0.15">
      <c r="A244" s="1" t="s">
        <v>12526</v>
      </c>
      <c r="B244" s="1" t="s">
        <v>12728</v>
      </c>
      <c r="C244" s="1" t="s">
        <v>12729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54</v>
      </c>
      <c r="J244" s="1" t="s">
        <v>55</v>
      </c>
      <c r="K244" s="1" t="s">
        <v>12730</v>
      </c>
      <c r="L244" s="1"/>
      <c r="M244" s="21">
        <f t="shared" si="3"/>
        <v>1</v>
      </c>
    </row>
    <row r="245" spans="1:13" ht="20.100000000000001" customHeight="1" x14ac:dyDescent="0.15">
      <c r="A245" s="1" t="s">
        <v>12526</v>
      </c>
      <c r="B245" s="1" t="s">
        <v>12728</v>
      </c>
      <c r="C245" s="1" t="s">
        <v>12731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54</v>
      </c>
      <c r="J245" s="1" t="s">
        <v>55</v>
      </c>
      <c r="K245" s="1" t="s">
        <v>12732</v>
      </c>
      <c r="L245" s="1"/>
      <c r="M245" s="21">
        <f t="shared" si="3"/>
        <v>1</v>
      </c>
    </row>
    <row r="246" spans="1:13" ht="20.100000000000001" customHeight="1" x14ac:dyDescent="0.15">
      <c r="A246" s="1" t="s">
        <v>12526</v>
      </c>
      <c r="B246" s="1" t="s">
        <v>12728</v>
      </c>
      <c r="C246" s="1" t="s">
        <v>12733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54</v>
      </c>
      <c r="J246" s="1" t="s">
        <v>55</v>
      </c>
      <c r="K246" s="1" t="s">
        <v>12734</v>
      </c>
      <c r="L246" s="1"/>
      <c r="M246" s="21">
        <f t="shared" si="3"/>
        <v>1</v>
      </c>
    </row>
    <row r="247" spans="1:13" ht="20.100000000000001" customHeight="1" x14ac:dyDescent="0.15">
      <c r="A247" s="1" t="s">
        <v>12526</v>
      </c>
      <c r="B247" s="1" t="s">
        <v>12728</v>
      </c>
      <c r="C247" s="1" t="s">
        <v>12735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54</v>
      </c>
      <c r="J247" s="1" t="s">
        <v>55</v>
      </c>
      <c r="K247" s="1" t="s">
        <v>12736</v>
      </c>
      <c r="L247" s="1"/>
      <c r="M247" s="21">
        <f t="shared" si="3"/>
        <v>1</v>
      </c>
    </row>
    <row r="248" spans="1:13" ht="20.100000000000001" customHeight="1" x14ac:dyDescent="0.15">
      <c r="A248" s="1" t="s">
        <v>12526</v>
      </c>
      <c r="B248" s="1" t="s">
        <v>12728</v>
      </c>
      <c r="C248" s="1" t="s">
        <v>12737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12738</v>
      </c>
      <c r="L248" s="1"/>
      <c r="M248" s="21">
        <f t="shared" si="3"/>
        <v>1</v>
      </c>
    </row>
    <row r="249" spans="1:13" ht="20.100000000000001" customHeight="1" x14ac:dyDescent="0.15">
      <c r="A249" s="1" t="s">
        <v>12526</v>
      </c>
      <c r="B249" s="1" t="s">
        <v>12728</v>
      </c>
      <c r="C249" s="1" t="s">
        <v>12739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54</v>
      </c>
      <c r="J249" s="1" t="s">
        <v>55</v>
      </c>
      <c r="K249" s="1" t="s">
        <v>12740</v>
      </c>
      <c r="L249" s="1"/>
      <c r="M249" s="21">
        <f t="shared" si="3"/>
        <v>1</v>
      </c>
    </row>
    <row r="250" spans="1:13" ht="20.100000000000001" customHeight="1" x14ac:dyDescent="0.15">
      <c r="A250" s="1" t="s">
        <v>12526</v>
      </c>
      <c r="B250" s="1" t="s">
        <v>12728</v>
      </c>
      <c r="C250" s="1" t="s">
        <v>12741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12742</v>
      </c>
      <c r="L250" s="1"/>
      <c r="M250" s="21">
        <f t="shared" si="3"/>
        <v>1</v>
      </c>
    </row>
    <row r="251" spans="1:13" ht="20.100000000000001" customHeight="1" x14ac:dyDescent="0.15">
      <c r="A251" s="1" t="s">
        <v>12526</v>
      </c>
      <c r="B251" s="1" t="s">
        <v>12728</v>
      </c>
      <c r="C251" s="1" t="s">
        <v>12743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12744</v>
      </c>
      <c r="L251" s="1"/>
      <c r="M251" s="21">
        <f t="shared" si="3"/>
        <v>1</v>
      </c>
    </row>
    <row r="252" spans="1:13" ht="20.100000000000001" customHeight="1" x14ac:dyDescent="0.15">
      <c r="A252" s="1" t="s">
        <v>12526</v>
      </c>
      <c r="B252" s="1" t="s">
        <v>12728</v>
      </c>
      <c r="C252" s="1" t="s">
        <v>12745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12746</v>
      </c>
      <c r="L252" s="1"/>
      <c r="M252" s="21">
        <f t="shared" si="3"/>
        <v>1</v>
      </c>
    </row>
    <row r="253" spans="1:13" ht="20.100000000000001" customHeight="1" x14ac:dyDescent="0.15">
      <c r="A253" s="1" t="s">
        <v>12526</v>
      </c>
      <c r="B253" s="1" t="s">
        <v>12728</v>
      </c>
      <c r="C253" s="1" t="s">
        <v>12747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12748</v>
      </c>
      <c r="L253" s="1"/>
      <c r="M253" s="21">
        <f t="shared" si="3"/>
        <v>1</v>
      </c>
    </row>
    <row r="254" spans="1:13" ht="20.100000000000001" customHeight="1" x14ac:dyDescent="0.15">
      <c r="A254" s="1" t="s">
        <v>12526</v>
      </c>
      <c r="B254" s="1" t="s">
        <v>12728</v>
      </c>
      <c r="C254" s="1" t="s">
        <v>12749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12750</v>
      </c>
      <c r="L254" s="1"/>
      <c r="M254" s="21">
        <f t="shared" si="3"/>
        <v>1</v>
      </c>
    </row>
    <row r="255" spans="1:13" ht="20.100000000000001" customHeight="1" x14ac:dyDescent="0.15">
      <c r="A255" s="1" t="s">
        <v>12526</v>
      </c>
      <c r="B255" s="1" t="s">
        <v>12728</v>
      </c>
      <c r="C255" s="1" t="s">
        <v>12751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54</v>
      </c>
      <c r="J255" s="1" t="s">
        <v>55</v>
      </c>
      <c r="K255" s="1" t="s">
        <v>12752</v>
      </c>
      <c r="L255" s="1"/>
      <c r="M255" s="21">
        <f t="shared" si="3"/>
        <v>1</v>
      </c>
    </row>
    <row r="256" spans="1:13" ht="20.100000000000001" customHeight="1" x14ac:dyDescent="0.15">
      <c r="A256" s="1" t="s">
        <v>12526</v>
      </c>
      <c r="B256" s="1" t="s">
        <v>12728</v>
      </c>
      <c r="C256" s="1" t="s">
        <v>12753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54</v>
      </c>
      <c r="J256" s="1" t="s">
        <v>55</v>
      </c>
      <c r="K256" s="1" t="s">
        <v>12754</v>
      </c>
      <c r="L256" s="1"/>
      <c r="M256" s="21">
        <f t="shared" si="3"/>
        <v>1</v>
      </c>
    </row>
    <row r="257" spans="1:13" ht="20.100000000000001" customHeight="1" x14ac:dyDescent="0.15">
      <c r="A257" s="1" t="s">
        <v>12526</v>
      </c>
      <c r="B257" s="1" t="s">
        <v>12728</v>
      </c>
      <c r="C257" s="1" t="s">
        <v>12755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54</v>
      </c>
      <c r="J257" s="1" t="s">
        <v>55</v>
      </c>
      <c r="K257" s="1" t="s">
        <v>12756</v>
      </c>
      <c r="L257" s="1"/>
      <c r="M257" s="21">
        <f t="shared" si="3"/>
        <v>1</v>
      </c>
    </row>
    <row r="258" spans="1:13" ht="20.100000000000001" customHeight="1" x14ac:dyDescent="0.15">
      <c r="A258" s="1" t="s">
        <v>12526</v>
      </c>
      <c r="B258" s="1" t="s">
        <v>12728</v>
      </c>
      <c r="C258" s="1" t="s">
        <v>12757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53</v>
      </c>
      <c r="I258" s="1" t="s">
        <v>54</v>
      </c>
      <c r="J258" s="1" t="s">
        <v>55</v>
      </c>
      <c r="K258" s="1" t="s">
        <v>12758</v>
      </c>
      <c r="L258" s="1"/>
      <c r="M258" s="21">
        <f t="shared" si="3"/>
        <v>1</v>
      </c>
    </row>
    <row r="259" spans="1:13" ht="20.100000000000001" customHeight="1" x14ac:dyDescent="0.15">
      <c r="A259" s="1" t="s">
        <v>12526</v>
      </c>
      <c r="B259" s="1" t="s">
        <v>12728</v>
      </c>
      <c r="C259" s="1" t="s">
        <v>12759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53</v>
      </c>
      <c r="I259" s="1" t="s">
        <v>54</v>
      </c>
      <c r="J259" s="1" t="s">
        <v>55</v>
      </c>
      <c r="K259" s="1" t="s">
        <v>12760</v>
      </c>
      <c r="L259" s="1"/>
      <c r="M259" s="21">
        <f t="shared" si="3"/>
        <v>1</v>
      </c>
    </row>
    <row r="260" spans="1:13" ht="20.100000000000001" customHeight="1" x14ac:dyDescent="0.15">
      <c r="A260" s="1" t="s">
        <v>12526</v>
      </c>
      <c r="B260" s="1" t="s">
        <v>12728</v>
      </c>
      <c r="C260" s="1" t="s">
        <v>12761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53</v>
      </c>
      <c r="I260" s="1" t="s">
        <v>54</v>
      </c>
      <c r="J260" s="1" t="s">
        <v>55</v>
      </c>
      <c r="K260" s="1" t="s">
        <v>12762</v>
      </c>
      <c r="L260" s="1"/>
      <c r="M260" s="21">
        <f t="shared" si="3"/>
        <v>1</v>
      </c>
    </row>
    <row r="261" spans="1:13" ht="20.100000000000001" customHeight="1" x14ac:dyDescent="0.15">
      <c r="A261" s="1" t="s">
        <v>12526</v>
      </c>
      <c r="B261" s="1" t="s">
        <v>12728</v>
      </c>
      <c r="C261" s="1" t="s">
        <v>12763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53</v>
      </c>
      <c r="I261" s="1" t="s">
        <v>54</v>
      </c>
      <c r="J261" s="1" t="s">
        <v>55</v>
      </c>
      <c r="K261" s="1" t="s">
        <v>12764</v>
      </c>
      <c r="L261" s="1"/>
      <c r="M261" s="21">
        <f t="shared" si="3"/>
        <v>1</v>
      </c>
    </row>
    <row r="262" spans="1:13" ht="20.100000000000001" customHeight="1" x14ac:dyDescent="0.15">
      <c r="A262" s="1" t="s">
        <v>12526</v>
      </c>
      <c r="B262" s="1" t="s">
        <v>12728</v>
      </c>
      <c r="C262" s="1" t="s">
        <v>12765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53</v>
      </c>
      <c r="I262" s="1" t="s">
        <v>54</v>
      </c>
      <c r="J262" s="1" t="s">
        <v>55</v>
      </c>
      <c r="K262" s="1" t="s">
        <v>12766</v>
      </c>
      <c r="L262" s="1"/>
      <c r="M262" s="21">
        <f t="shared" si="3"/>
        <v>1</v>
      </c>
    </row>
    <row r="263" spans="1:13" ht="20.100000000000001" customHeight="1" x14ac:dyDescent="0.15">
      <c r="A263" s="1" t="s">
        <v>12526</v>
      </c>
      <c r="B263" s="1" t="s">
        <v>12728</v>
      </c>
      <c r="C263" s="1" t="s">
        <v>12767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53</v>
      </c>
      <c r="I263" s="1" t="s">
        <v>54</v>
      </c>
      <c r="J263" s="1" t="s">
        <v>55</v>
      </c>
      <c r="K263" s="1" t="s">
        <v>12768</v>
      </c>
      <c r="L263" s="1"/>
      <c r="M263" s="21">
        <f t="shared" si="3"/>
        <v>1</v>
      </c>
    </row>
    <row r="264" spans="1:13" ht="20.100000000000001" customHeight="1" x14ac:dyDescent="0.15">
      <c r="A264" s="1" t="s">
        <v>12526</v>
      </c>
      <c r="B264" s="1" t="s">
        <v>12728</v>
      </c>
      <c r="C264" s="1" t="s">
        <v>12769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53</v>
      </c>
      <c r="I264" s="1" t="s">
        <v>54</v>
      </c>
      <c r="J264" s="1" t="s">
        <v>55</v>
      </c>
      <c r="K264" s="1" t="s">
        <v>12770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12526</v>
      </c>
      <c r="B265" s="1" t="s">
        <v>12728</v>
      </c>
      <c r="C265" s="1" t="s">
        <v>12771</v>
      </c>
      <c r="D265" s="1" t="s">
        <v>78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12772</v>
      </c>
      <c r="L265" s="1"/>
      <c r="M265" s="21">
        <f t="shared" si="4"/>
        <v>1</v>
      </c>
    </row>
    <row r="266" spans="1:13" ht="20.100000000000001" customHeight="1" x14ac:dyDescent="0.15">
      <c r="A266" s="1" t="s">
        <v>12526</v>
      </c>
      <c r="B266" s="1" t="s">
        <v>12728</v>
      </c>
      <c r="C266" s="1" t="s">
        <v>12773</v>
      </c>
      <c r="D266" s="1" t="s">
        <v>78</v>
      </c>
      <c r="E266" s="1" t="s">
        <v>51</v>
      </c>
      <c r="F266" s="1" t="s">
        <v>179</v>
      </c>
      <c r="G266" s="1" t="s">
        <v>82</v>
      </c>
      <c r="H266" s="1" t="s">
        <v>2140</v>
      </c>
      <c r="I266" s="1" t="s">
        <v>84</v>
      </c>
      <c r="J266" s="1" t="s">
        <v>2362</v>
      </c>
      <c r="K266" s="1" t="s">
        <v>12774</v>
      </c>
      <c r="L266" s="1"/>
      <c r="M266" s="21">
        <f t="shared" si="4"/>
        <v>0</v>
      </c>
    </row>
    <row r="267" spans="1:13" ht="20.100000000000001" customHeight="1" x14ac:dyDescent="0.15">
      <c r="A267" s="1" t="s">
        <v>12526</v>
      </c>
      <c r="B267" s="1" t="s">
        <v>12728</v>
      </c>
      <c r="C267" s="1" t="s">
        <v>12775</v>
      </c>
      <c r="D267" s="1" t="s">
        <v>78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12776</v>
      </c>
      <c r="L267" s="1"/>
      <c r="M267" s="21">
        <f t="shared" si="4"/>
        <v>1</v>
      </c>
    </row>
    <row r="268" spans="1:13" ht="20.100000000000001" customHeight="1" x14ac:dyDescent="0.15">
      <c r="A268" s="1" t="s">
        <v>12526</v>
      </c>
      <c r="B268" s="1" t="s">
        <v>12728</v>
      </c>
      <c r="C268" s="1" t="s">
        <v>12777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12778</v>
      </c>
      <c r="L268" s="1"/>
      <c r="M268" s="21">
        <f t="shared" si="4"/>
        <v>1</v>
      </c>
    </row>
    <row r="269" spans="1:13" ht="20.100000000000001" customHeight="1" x14ac:dyDescent="0.15">
      <c r="A269" s="1" t="s">
        <v>12526</v>
      </c>
      <c r="B269" s="1" t="s">
        <v>12728</v>
      </c>
      <c r="C269" s="1" t="s">
        <v>12779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54</v>
      </c>
      <c r="J269" s="1" t="s">
        <v>55</v>
      </c>
      <c r="K269" s="1" t="s">
        <v>12780</v>
      </c>
      <c r="L269" s="1"/>
      <c r="M269" s="21">
        <f t="shared" si="4"/>
        <v>1</v>
      </c>
    </row>
    <row r="270" spans="1:13" ht="20.100000000000001" customHeight="1" x14ac:dyDescent="0.15">
      <c r="A270" s="1" t="s">
        <v>12526</v>
      </c>
      <c r="B270" s="1" t="s">
        <v>12728</v>
      </c>
      <c r="C270" s="1" t="s">
        <v>12781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53</v>
      </c>
      <c r="I270" s="1" t="s">
        <v>54</v>
      </c>
      <c r="J270" s="1" t="s">
        <v>55</v>
      </c>
      <c r="K270" s="1" t="s">
        <v>12782</v>
      </c>
      <c r="L270" s="1"/>
      <c r="M270" s="21">
        <f t="shared" si="4"/>
        <v>1</v>
      </c>
    </row>
    <row r="271" spans="1:13" ht="20.100000000000001" customHeight="1" x14ac:dyDescent="0.15">
      <c r="A271" s="1" t="s">
        <v>12526</v>
      </c>
      <c r="B271" s="1" t="s">
        <v>12728</v>
      </c>
      <c r="C271" s="1" t="s">
        <v>12783</v>
      </c>
      <c r="D271" s="1" t="s">
        <v>78</v>
      </c>
      <c r="E271" s="1" t="s">
        <v>51</v>
      </c>
      <c r="F271" s="1" t="s">
        <v>81</v>
      </c>
      <c r="G271" s="1" t="s">
        <v>82</v>
      </c>
      <c r="H271" s="1" t="s">
        <v>2038</v>
      </c>
      <c r="I271" s="1" t="s">
        <v>84</v>
      </c>
      <c r="J271" s="1" t="s">
        <v>6853</v>
      </c>
      <c r="K271" s="1" t="s">
        <v>12784</v>
      </c>
      <c r="L271" s="1"/>
      <c r="M271" s="21">
        <f t="shared" si="4"/>
        <v>0</v>
      </c>
    </row>
    <row r="272" spans="1:13" ht="20.100000000000001" customHeight="1" x14ac:dyDescent="0.15">
      <c r="A272" s="1" t="s">
        <v>12526</v>
      </c>
      <c r="B272" s="1" t="s">
        <v>12728</v>
      </c>
      <c r="C272" s="1" t="s">
        <v>12785</v>
      </c>
      <c r="D272" s="1" t="s">
        <v>78</v>
      </c>
      <c r="E272" s="1" t="s">
        <v>51</v>
      </c>
      <c r="F272" s="1" t="s">
        <v>81</v>
      </c>
      <c r="G272" s="1" t="s">
        <v>82</v>
      </c>
      <c r="H272" s="1" t="s">
        <v>2038</v>
      </c>
      <c r="I272" s="1" t="s">
        <v>84</v>
      </c>
      <c r="J272" s="1" t="s">
        <v>6853</v>
      </c>
      <c r="K272" s="1" t="s">
        <v>12786</v>
      </c>
      <c r="L272" s="1"/>
      <c r="M272" s="21">
        <f t="shared" si="4"/>
        <v>0</v>
      </c>
    </row>
    <row r="273" spans="1:13" ht="20.100000000000001" customHeight="1" x14ac:dyDescent="0.15">
      <c r="A273" s="1" t="s">
        <v>12526</v>
      </c>
      <c r="B273" s="1" t="s">
        <v>12728</v>
      </c>
      <c r="C273" s="1" t="s">
        <v>12787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54</v>
      </c>
      <c r="J273" s="1" t="s">
        <v>55</v>
      </c>
      <c r="K273" s="1" t="s">
        <v>12788</v>
      </c>
      <c r="L273" s="1"/>
      <c r="M273" s="21">
        <f t="shared" si="4"/>
        <v>1</v>
      </c>
    </row>
    <row r="274" spans="1:13" ht="20.100000000000001" customHeight="1" x14ac:dyDescent="0.15">
      <c r="A274" s="1" t="s">
        <v>12526</v>
      </c>
      <c r="B274" s="1" t="s">
        <v>12728</v>
      </c>
      <c r="C274" s="1" t="s">
        <v>12789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54</v>
      </c>
      <c r="J274" s="1" t="s">
        <v>55</v>
      </c>
      <c r="K274" s="1" t="s">
        <v>12790</v>
      </c>
      <c r="L274" s="1"/>
      <c r="M274" s="21">
        <f t="shared" si="4"/>
        <v>1</v>
      </c>
    </row>
    <row r="275" spans="1:13" ht="20.100000000000001" customHeight="1" x14ac:dyDescent="0.15">
      <c r="A275" s="1" t="s">
        <v>12526</v>
      </c>
      <c r="B275" s="1" t="s">
        <v>12728</v>
      </c>
      <c r="C275" s="1" t="s">
        <v>12791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54</v>
      </c>
      <c r="J275" s="1" t="s">
        <v>55</v>
      </c>
      <c r="K275" s="1" t="s">
        <v>12792</v>
      </c>
      <c r="L275" s="1"/>
      <c r="M275" s="21">
        <f t="shared" si="4"/>
        <v>1</v>
      </c>
    </row>
    <row r="276" spans="1:13" ht="20.100000000000001" customHeight="1" x14ac:dyDescent="0.15">
      <c r="A276" s="1" t="s">
        <v>12526</v>
      </c>
      <c r="B276" s="1" t="s">
        <v>12728</v>
      </c>
      <c r="C276" s="1" t="s">
        <v>12793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54</v>
      </c>
      <c r="J276" s="1" t="s">
        <v>55</v>
      </c>
      <c r="K276" s="1" t="s">
        <v>12794</v>
      </c>
      <c r="L276" s="1"/>
      <c r="M276" s="21">
        <f t="shared" si="4"/>
        <v>1</v>
      </c>
    </row>
    <row r="277" spans="1:13" ht="20.100000000000001" customHeight="1" x14ac:dyDescent="0.15">
      <c r="A277" s="1" t="s">
        <v>12526</v>
      </c>
      <c r="B277" s="1" t="s">
        <v>12728</v>
      </c>
      <c r="C277" s="1" t="s">
        <v>12795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54</v>
      </c>
      <c r="J277" s="1" t="s">
        <v>55</v>
      </c>
      <c r="K277" s="1" t="s">
        <v>12796</v>
      </c>
      <c r="L277" s="1"/>
      <c r="M277" s="21">
        <f t="shared" si="4"/>
        <v>1</v>
      </c>
    </row>
    <row r="278" spans="1:13" ht="20.100000000000001" customHeight="1" x14ac:dyDescent="0.15">
      <c r="A278" s="1" t="s">
        <v>12526</v>
      </c>
      <c r="B278" s="1" t="s">
        <v>12728</v>
      </c>
      <c r="C278" s="1" t="s">
        <v>12797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54</v>
      </c>
      <c r="J278" s="1" t="s">
        <v>55</v>
      </c>
      <c r="K278" s="1" t="s">
        <v>12798</v>
      </c>
      <c r="L278" s="1"/>
      <c r="M278" s="21">
        <f t="shared" si="4"/>
        <v>1</v>
      </c>
    </row>
    <row r="279" spans="1:13" ht="20.100000000000001" customHeight="1" x14ac:dyDescent="0.15">
      <c r="A279" s="1" t="s">
        <v>12526</v>
      </c>
      <c r="B279" s="1" t="s">
        <v>12728</v>
      </c>
      <c r="C279" s="1" t="s">
        <v>12799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54</v>
      </c>
      <c r="J279" s="1" t="s">
        <v>55</v>
      </c>
      <c r="K279" s="1" t="s">
        <v>12800</v>
      </c>
      <c r="L279" s="1"/>
      <c r="M279" s="21">
        <f t="shared" si="4"/>
        <v>1</v>
      </c>
    </row>
    <row r="280" spans="1:13" ht="20.100000000000001" customHeight="1" x14ac:dyDescent="0.15">
      <c r="A280" s="1" t="s">
        <v>12526</v>
      </c>
      <c r="B280" s="1" t="s">
        <v>12728</v>
      </c>
      <c r="C280" s="1" t="s">
        <v>12801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54</v>
      </c>
      <c r="J280" s="1" t="s">
        <v>55</v>
      </c>
      <c r="K280" s="1" t="s">
        <v>12802</v>
      </c>
      <c r="L280" s="1"/>
      <c r="M280" s="21">
        <f t="shared" si="4"/>
        <v>1</v>
      </c>
    </row>
    <row r="281" spans="1:13" ht="20.100000000000001" customHeight="1" x14ac:dyDescent="0.15">
      <c r="A281" s="1" t="s">
        <v>12526</v>
      </c>
      <c r="B281" s="1" t="s">
        <v>12728</v>
      </c>
      <c r="C281" s="1" t="s">
        <v>12803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12804</v>
      </c>
      <c r="L281" s="1"/>
      <c r="M281" s="21">
        <f t="shared" si="4"/>
        <v>1</v>
      </c>
    </row>
    <row r="282" spans="1:13" ht="20.100000000000001" customHeight="1" x14ac:dyDescent="0.15">
      <c r="A282" s="1" t="s">
        <v>12526</v>
      </c>
      <c r="B282" s="1" t="s">
        <v>12728</v>
      </c>
      <c r="C282" s="1" t="s">
        <v>12805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12806</v>
      </c>
      <c r="L282" s="1"/>
      <c r="M282" s="21">
        <f t="shared" si="4"/>
        <v>1</v>
      </c>
    </row>
    <row r="283" spans="1:13" ht="20.100000000000001" customHeight="1" x14ac:dyDescent="0.15">
      <c r="A283" s="1" t="s">
        <v>12526</v>
      </c>
      <c r="B283" s="1" t="s">
        <v>12728</v>
      </c>
      <c r="C283" s="1" t="s">
        <v>12807</v>
      </c>
      <c r="D283" s="1" t="s">
        <v>78</v>
      </c>
      <c r="E283" s="1" t="s">
        <v>51</v>
      </c>
      <c r="F283" s="1" t="s">
        <v>179</v>
      </c>
      <c r="G283" s="1" t="s">
        <v>82</v>
      </c>
      <c r="H283" s="1" t="s">
        <v>2038</v>
      </c>
      <c r="I283" s="1" t="s">
        <v>84</v>
      </c>
      <c r="J283" s="1" t="s">
        <v>6853</v>
      </c>
      <c r="K283" s="1" t="s">
        <v>12808</v>
      </c>
      <c r="L283" s="1"/>
      <c r="M283" s="21">
        <f t="shared" si="4"/>
        <v>0</v>
      </c>
    </row>
    <row r="284" spans="1:13" ht="20.100000000000001" customHeight="1" x14ac:dyDescent="0.15">
      <c r="A284" s="1" t="s">
        <v>12526</v>
      </c>
      <c r="B284" s="1" t="s">
        <v>12728</v>
      </c>
      <c r="C284" s="1" t="s">
        <v>12809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54</v>
      </c>
      <c r="J284" s="1" t="s">
        <v>55</v>
      </c>
      <c r="K284" s="1" t="s">
        <v>12810</v>
      </c>
      <c r="L284" s="1"/>
      <c r="M284" s="21">
        <f t="shared" si="4"/>
        <v>1</v>
      </c>
    </row>
    <row r="285" spans="1:13" ht="20.100000000000001" customHeight="1" x14ac:dyDescent="0.15">
      <c r="A285" s="1" t="s">
        <v>12526</v>
      </c>
      <c r="B285" s="1" t="s">
        <v>12728</v>
      </c>
      <c r="C285" s="1" t="s">
        <v>12811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54</v>
      </c>
      <c r="J285" s="1" t="s">
        <v>55</v>
      </c>
      <c r="K285" s="1" t="s">
        <v>12812</v>
      </c>
      <c r="L285" s="1"/>
      <c r="M285" s="21">
        <f t="shared" si="4"/>
        <v>1</v>
      </c>
    </row>
    <row r="286" spans="1:13" ht="20.100000000000001" customHeight="1" x14ac:dyDescent="0.15">
      <c r="A286" s="1" t="s">
        <v>12526</v>
      </c>
      <c r="B286" s="1" t="s">
        <v>12728</v>
      </c>
      <c r="C286" s="1" t="s">
        <v>12813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54</v>
      </c>
      <c r="J286" s="1" t="s">
        <v>55</v>
      </c>
      <c r="K286" s="1" t="s">
        <v>12814</v>
      </c>
      <c r="L286" s="1"/>
      <c r="M286" s="21">
        <f t="shared" si="4"/>
        <v>1</v>
      </c>
    </row>
    <row r="287" spans="1:13" ht="20.100000000000001" customHeight="1" x14ac:dyDescent="0.15">
      <c r="A287" s="1" t="s">
        <v>12526</v>
      </c>
      <c r="B287" s="1" t="s">
        <v>12728</v>
      </c>
      <c r="C287" s="1" t="s">
        <v>12815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12816</v>
      </c>
      <c r="L287" s="1"/>
      <c r="M287" s="21">
        <f t="shared" si="4"/>
        <v>1</v>
      </c>
    </row>
    <row r="288" spans="1:13" ht="20.100000000000001" customHeight="1" x14ac:dyDescent="0.15">
      <c r="A288" s="1" t="s">
        <v>12526</v>
      </c>
      <c r="B288" s="1" t="s">
        <v>12728</v>
      </c>
      <c r="C288" s="1" t="s">
        <v>12817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54</v>
      </c>
      <c r="J288" s="1" t="s">
        <v>55</v>
      </c>
      <c r="K288" s="1" t="s">
        <v>12818</v>
      </c>
      <c r="L288" s="1"/>
      <c r="M288" s="21">
        <f t="shared" si="4"/>
        <v>1</v>
      </c>
    </row>
    <row r="289" spans="1:13" ht="20.100000000000001" customHeight="1" x14ac:dyDescent="0.15">
      <c r="A289" s="1" t="s">
        <v>12526</v>
      </c>
      <c r="B289" s="1" t="s">
        <v>12728</v>
      </c>
      <c r="C289" s="1" t="s">
        <v>12819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180</v>
      </c>
      <c r="I289" s="1" t="s">
        <v>447</v>
      </c>
      <c r="J289" s="1" t="s">
        <v>730</v>
      </c>
      <c r="K289" s="1" t="s">
        <v>12820</v>
      </c>
      <c r="L289" s="1"/>
      <c r="M289" s="21">
        <f t="shared" si="4"/>
        <v>0</v>
      </c>
    </row>
    <row r="290" spans="1:13" ht="20.100000000000001" customHeight="1" x14ac:dyDescent="0.15">
      <c r="A290" s="1" t="s">
        <v>12526</v>
      </c>
      <c r="B290" s="1" t="s">
        <v>12728</v>
      </c>
      <c r="C290" s="1" t="s">
        <v>12821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12822</v>
      </c>
      <c r="L290" s="1"/>
      <c r="M290" s="21">
        <f t="shared" si="4"/>
        <v>1</v>
      </c>
    </row>
    <row r="291" spans="1:13" ht="20.100000000000001" customHeight="1" x14ac:dyDescent="0.15">
      <c r="A291" s="1" t="s">
        <v>12526</v>
      </c>
      <c r="B291" s="1" t="s">
        <v>12728</v>
      </c>
      <c r="C291" s="1" t="s">
        <v>12823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54</v>
      </c>
      <c r="J291" s="1" t="s">
        <v>55</v>
      </c>
      <c r="K291" s="1" t="s">
        <v>12824</v>
      </c>
      <c r="L291" s="1"/>
      <c r="M291" s="21">
        <f t="shared" si="4"/>
        <v>1</v>
      </c>
    </row>
    <row r="292" spans="1:13" ht="20.100000000000001" customHeight="1" x14ac:dyDescent="0.15">
      <c r="A292" s="1" t="s">
        <v>12526</v>
      </c>
      <c r="B292" s="1" t="s">
        <v>12728</v>
      </c>
      <c r="C292" s="1" t="s">
        <v>12825</v>
      </c>
      <c r="D292" s="1" t="s">
        <v>849</v>
      </c>
      <c r="E292" s="1" t="s">
        <v>51</v>
      </c>
      <c r="F292" s="1" t="s">
        <v>26832</v>
      </c>
      <c r="G292" s="1" t="s">
        <v>82</v>
      </c>
      <c r="H292" s="1" t="s">
        <v>83</v>
      </c>
      <c r="I292" s="1" t="s">
        <v>447</v>
      </c>
      <c r="J292" s="1" t="s">
        <v>7809</v>
      </c>
      <c r="K292" s="1" t="s">
        <v>12826</v>
      </c>
      <c r="L292" s="1"/>
      <c r="M292" s="21">
        <f t="shared" si="4"/>
        <v>0</v>
      </c>
    </row>
    <row r="293" spans="1:13" ht="20.100000000000001" customHeight="1" x14ac:dyDescent="0.15">
      <c r="A293" s="1" t="s">
        <v>12526</v>
      </c>
      <c r="B293" s="1" t="s">
        <v>12728</v>
      </c>
      <c r="C293" s="1" t="s">
        <v>12827</v>
      </c>
      <c r="D293" s="1" t="s">
        <v>849</v>
      </c>
      <c r="E293" s="1" t="s">
        <v>51</v>
      </c>
      <c r="F293" s="1" t="s">
        <v>26832</v>
      </c>
      <c r="G293" s="1" t="s">
        <v>82</v>
      </c>
      <c r="H293" s="1" t="s">
        <v>83</v>
      </c>
      <c r="I293" s="1" t="s">
        <v>447</v>
      </c>
      <c r="J293" s="1" t="s">
        <v>7809</v>
      </c>
      <c r="K293" s="1" t="s">
        <v>12828</v>
      </c>
      <c r="L293" s="1"/>
      <c r="M293" s="21">
        <f t="shared" si="4"/>
        <v>0</v>
      </c>
    </row>
    <row r="294" spans="1:13" ht="20.100000000000001" customHeight="1" x14ac:dyDescent="0.15">
      <c r="A294" s="1" t="s">
        <v>12526</v>
      </c>
      <c r="B294" s="1" t="s">
        <v>12728</v>
      </c>
      <c r="C294" s="1" t="s">
        <v>12829</v>
      </c>
      <c r="D294" s="1" t="s">
        <v>849</v>
      </c>
      <c r="E294" s="1" t="s">
        <v>51</v>
      </c>
      <c r="F294" s="1" t="s">
        <v>26832</v>
      </c>
      <c r="G294" s="1" t="s">
        <v>82</v>
      </c>
      <c r="H294" s="1" t="s">
        <v>83</v>
      </c>
      <c r="I294" s="1" t="s">
        <v>447</v>
      </c>
      <c r="J294" s="1" t="s">
        <v>7809</v>
      </c>
      <c r="K294" s="1" t="s">
        <v>12830</v>
      </c>
      <c r="L294" s="1"/>
      <c r="M294" s="21">
        <f t="shared" si="4"/>
        <v>0</v>
      </c>
    </row>
    <row r="295" spans="1:13" ht="20.100000000000001" customHeight="1" x14ac:dyDescent="0.15">
      <c r="A295" s="1" t="s">
        <v>12831</v>
      </c>
      <c r="B295" s="1" t="s">
        <v>12832</v>
      </c>
      <c r="C295" s="1" t="s">
        <v>12833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447</v>
      </c>
      <c r="J295" s="1" t="s">
        <v>7809</v>
      </c>
      <c r="K295" s="1" t="s">
        <v>12834</v>
      </c>
      <c r="L295" s="1"/>
      <c r="M295" s="21">
        <f t="shared" si="4"/>
        <v>0</v>
      </c>
    </row>
    <row r="296" spans="1:13" ht="20.100000000000001" customHeight="1" x14ac:dyDescent="0.15">
      <c r="A296" s="1" t="s">
        <v>12831</v>
      </c>
      <c r="B296" s="1" t="s">
        <v>12835</v>
      </c>
      <c r="C296" s="1" t="s">
        <v>12836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12837</v>
      </c>
      <c r="L296" s="1"/>
      <c r="M296" s="21">
        <f t="shared" si="4"/>
        <v>1</v>
      </c>
    </row>
    <row r="297" spans="1:13" ht="20.100000000000001" customHeight="1" x14ac:dyDescent="0.15">
      <c r="A297" s="1" t="s">
        <v>12831</v>
      </c>
      <c r="B297" s="1" t="s">
        <v>12835</v>
      </c>
      <c r="C297" s="1" t="s">
        <v>12838</v>
      </c>
      <c r="D297" s="1" t="s">
        <v>78</v>
      </c>
      <c r="E297" s="1" t="s">
        <v>51</v>
      </c>
      <c r="F297" s="1" t="s">
        <v>179</v>
      </c>
      <c r="G297" s="1" t="s">
        <v>82</v>
      </c>
      <c r="H297" s="1" t="s">
        <v>2038</v>
      </c>
      <c r="I297" s="1" t="s">
        <v>84</v>
      </c>
      <c r="J297" s="1" t="s">
        <v>6853</v>
      </c>
      <c r="K297" s="1" t="s">
        <v>12839</v>
      </c>
      <c r="L297" s="1"/>
      <c r="M297" s="21">
        <f t="shared" si="4"/>
        <v>0</v>
      </c>
    </row>
    <row r="298" spans="1:13" ht="20.100000000000001" customHeight="1" x14ac:dyDescent="0.15">
      <c r="A298" s="1" t="s">
        <v>12831</v>
      </c>
      <c r="B298" s="1" t="s">
        <v>12835</v>
      </c>
      <c r="C298" s="1" t="s">
        <v>12840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12841</v>
      </c>
      <c r="L298" s="1"/>
      <c r="M298" s="21">
        <f t="shared" si="4"/>
        <v>1</v>
      </c>
    </row>
    <row r="299" spans="1:13" ht="20.100000000000001" customHeight="1" x14ac:dyDescent="0.15">
      <c r="A299" s="1" t="s">
        <v>12831</v>
      </c>
      <c r="B299" s="1" t="s">
        <v>12835</v>
      </c>
      <c r="C299" s="1" t="s">
        <v>12842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12843</v>
      </c>
      <c r="L299" s="1"/>
      <c r="M299" s="21">
        <f t="shared" si="4"/>
        <v>1</v>
      </c>
    </row>
    <row r="300" spans="1:13" ht="20.100000000000001" customHeight="1" x14ac:dyDescent="0.15">
      <c r="A300" s="1" t="s">
        <v>12831</v>
      </c>
      <c r="B300" s="1" t="s">
        <v>12835</v>
      </c>
      <c r="C300" s="1" t="s">
        <v>12844</v>
      </c>
      <c r="D300" s="1" t="s">
        <v>78</v>
      </c>
      <c r="E300" s="1" t="s">
        <v>51</v>
      </c>
      <c r="F300" s="1" t="s">
        <v>179</v>
      </c>
      <c r="G300" s="1" t="s">
        <v>82</v>
      </c>
      <c r="H300" s="1" t="s">
        <v>2038</v>
      </c>
      <c r="I300" s="1" t="s">
        <v>84</v>
      </c>
      <c r="J300" s="1" t="s">
        <v>6853</v>
      </c>
      <c r="K300" s="1" t="s">
        <v>12845</v>
      </c>
      <c r="L300" s="1"/>
      <c r="M300" s="21">
        <f t="shared" si="4"/>
        <v>0</v>
      </c>
    </row>
    <row r="301" spans="1:13" ht="20.100000000000001" customHeight="1" x14ac:dyDescent="0.15">
      <c r="A301" s="1" t="s">
        <v>12831</v>
      </c>
      <c r="B301" s="1" t="s">
        <v>12835</v>
      </c>
      <c r="C301" s="1" t="s">
        <v>12846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12847</v>
      </c>
      <c r="L301" s="1"/>
      <c r="M301" s="21">
        <f t="shared" si="4"/>
        <v>1</v>
      </c>
    </row>
    <row r="302" spans="1:13" ht="20.100000000000001" customHeight="1" x14ac:dyDescent="0.15">
      <c r="A302" s="1" t="s">
        <v>12831</v>
      </c>
      <c r="B302" s="1" t="s">
        <v>12835</v>
      </c>
      <c r="C302" s="1" t="s">
        <v>12848</v>
      </c>
      <c r="D302" s="1" t="s">
        <v>849</v>
      </c>
      <c r="E302" s="1" t="s">
        <v>51</v>
      </c>
      <c r="F302" s="1" t="s">
        <v>26832</v>
      </c>
      <c r="G302" s="1" t="s">
        <v>82</v>
      </c>
      <c r="H302" s="1" t="s">
        <v>83</v>
      </c>
      <c r="I302" s="1" t="s">
        <v>447</v>
      </c>
      <c r="J302" s="1" t="s">
        <v>7809</v>
      </c>
      <c r="K302" s="1" t="s">
        <v>12849</v>
      </c>
      <c r="L302" s="1"/>
      <c r="M302" s="21">
        <f t="shared" si="4"/>
        <v>0</v>
      </c>
    </row>
    <row r="303" spans="1:13" ht="20.100000000000001" customHeight="1" x14ac:dyDescent="0.15">
      <c r="A303" s="1" t="s">
        <v>12831</v>
      </c>
      <c r="B303" s="1" t="s">
        <v>12835</v>
      </c>
      <c r="C303" s="1" t="s">
        <v>12850</v>
      </c>
      <c r="D303" s="1" t="s">
        <v>849</v>
      </c>
      <c r="E303" s="1" t="s">
        <v>51</v>
      </c>
      <c r="F303" s="1" t="s">
        <v>26832</v>
      </c>
      <c r="G303" s="1" t="s">
        <v>82</v>
      </c>
      <c r="H303" s="1" t="s">
        <v>83</v>
      </c>
      <c r="I303" s="1" t="s">
        <v>447</v>
      </c>
      <c r="J303" s="1" t="s">
        <v>7809</v>
      </c>
      <c r="K303" s="1" t="s">
        <v>12851</v>
      </c>
      <c r="L303" s="1"/>
      <c r="M303" s="21">
        <f t="shared" si="4"/>
        <v>0</v>
      </c>
    </row>
    <row r="304" spans="1:13" ht="20.100000000000001" customHeight="1" x14ac:dyDescent="0.15">
      <c r="A304" s="1" t="s">
        <v>12831</v>
      </c>
      <c r="B304" s="1" t="s">
        <v>12835</v>
      </c>
      <c r="C304" s="1" t="s">
        <v>12852</v>
      </c>
      <c r="D304" s="1" t="s">
        <v>849</v>
      </c>
      <c r="E304" s="1" t="s">
        <v>51</v>
      </c>
      <c r="F304" s="1" t="s">
        <v>26832</v>
      </c>
      <c r="G304" s="1" t="s">
        <v>82</v>
      </c>
      <c r="H304" s="1" t="s">
        <v>83</v>
      </c>
      <c r="I304" s="1" t="s">
        <v>447</v>
      </c>
      <c r="J304" s="1" t="s">
        <v>7809</v>
      </c>
      <c r="K304" s="1" t="s">
        <v>12853</v>
      </c>
      <c r="L304" s="1"/>
      <c r="M304" s="21">
        <f t="shared" si="4"/>
        <v>0</v>
      </c>
    </row>
    <row r="305" spans="1:13" ht="20.100000000000001" customHeight="1" x14ac:dyDescent="0.15">
      <c r="A305" s="1" t="s">
        <v>12831</v>
      </c>
      <c r="B305" s="1" t="s">
        <v>12835</v>
      </c>
      <c r="C305" s="1" t="s">
        <v>12854</v>
      </c>
      <c r="D305" s="1" t="s">
        <v>849</v>
      </c>
      <c r="E305" s="1" t="s">
        <v>51</v>
      </c>
      <c r="F305" s="1" t="s">
        <v>26832</v>
      </c>
      <c r="G305" s="1" t="s">
        <v>82</v>
      </c>
      <c r="H305" s="1" t="s">
        <v>83</v>
      </c>
      <c r="I305" s="1" t="s">
        <v>447</v>
      </c>
      <c r="J305" s="1" t="s">
        <v>7809</v>
      </c>
      <c r="K305" s="1" t="s">
        <v>12855</v>
      </c>
      <c r="L305" s="1"/>
      <c r="M305" s="21">
        <f t="shared" si="4"/>
        <v>0</v>
      </c>
    </row>
    <row r="306" spans="1:13" ht="20.100000000000001" customHeight="1" x14ac:dyDescent="0.15">
      <c r="A306" s="1" t="s">
        <v>12831</v>
      </c>
      <c r="B306" s="1" t="s">
        <v>12835</v>
      </c>
      <c r="C306" s="1" t="s">
        <v>12856</v>
      </c>
      <c r="D306" s="1" t="s">
        <v>849</v>
      </c>
      <c r="E306" s="1" t="s">
        <v>51</v>
      </c>
      <c r="F306" s="1" t="s">
        <v>26832</v>
      </c>
      <c r="G306" s="1" t="s">
        <v>82</v>
      </c>
      <c r="H306" s="1" t="s">
        <v>83</v>
      </c>
      <c r="I306" s="1" t="s">
        <v>447</v>
      </c>
      <c r="J306" s="1" t="s">
        <v>7809</v>
      </c>
      <c r="K306" s="1" t="s">
        <v>12857</v>
      </c>
      <c r="L306" s="1"/>
      <c r="M306" s="21">
        <f t="shared" si="4"/>
        <v>0</v>
      </c>
    </row>
    <row r="307" spans="1:13" ht="20.100000000000001" customHeight="1" x14ac:dyDescent="0.15">
      <c r="A307" s="1" t="s">
        <v>12831</v>
      </c>
      <c r="B307" s="1" t="s">
        <v>12858</v>
      </c>
      <c r="C307" s="1" t="s">
        <v>12859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729</v>
      </c>
      <c r="I307" s="1" t="s">
        <v>447</v>
      </c>
      <c r="J307" s="1" t="s">
        <v>2362</v>
      </c>
      <c r="K307" s="1" t="s">
        <v>12860</v>
      </c>
      <c r="L307" s="1"/>
      <c r="M307" s="21">
        <f t="shared" si="4"/>
        <v>1</v>
      </c>
    </row>
    <row r="308" spans="1:13" ht="20.100000000000001" customHeight="1" x14ac:dyDescent="0.15">
      <c r="A308" s="1" t="s">
        <v>12831</v>
      </c>
      <c r="B308" s="1" t="s">
        <v>12858</v>
      </c>
      <c r="C308" s="1" t="s">
        <v>12861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729</v>
      </c>
      <c r="I308" s="1" t="s">
        <v>447</v>
      </c>
      <c r="J308" s="1" t="s">
        <v>2362</v>
      </c>
      <c r="K308" s="1" t="s">
        <v>12862</v>
      </c>
      <c r="L308" s="1"/>
      <c r="M308" s="21">
        <f t="shared" si="4"/>
        <v>1</v>
      </c>
    </row>
    <row r="309" spans="1:13" ht="20.100000000000001" customHeight="1" x14ac:dyDescent="0.15">
      <c r="A309" s="1" t="s">
        <v>12831</v>
      </c>
      <c r="B309" s="1" t="s">
        <v>12858</v>
      </c>
      <c r="C309" s="1" t="s">
        <v>12863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729</v>
      </c>
      <c r="I309" s="1" t="s">
        <v>447</v>
      </c>
      <c r="J309" s="1" t="s">
        <v>2362</v>
      </c>
      <c r="K309" s="1" t="s">
        <v>12864</v>
      </c>
      <c r="L309" s="1"/>
      <c r="M309" s="21">
        <f t="shared" si="4"/>
        <v>1</v>
      </c>
    </row>
    <row r="310" spans="1:13" ht="20.100000000000001" customHeight="1" x14ac:dyDescent="0.15">
      <c r="A310" s="1" t="s">
        <v>12831</v>
      </c>
      <c r="B310" s="1" t="s">
        <v>12858</v>
      </c>
      <c r="C310" s="1" t="s">
        <v>12865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729</v>
      </c>
      <c r="I310" s="1" t="s">
        <v>447</v>
      </c>
      <c r="J310" s="1" t="s">
        <v>2362</v>
      </c>
      <c r="K310" s="1" t="s">
        <v>12866</v>
      </c>
      <c r="L310" s="1"/>
      <c r="M310" s="21">
        <f t="shared" si="4"/>
        <v>1</v>
      </c>
    </row>
    <row r="311" spans="1:13" ht="20.100000000000001" customHeight="1" x14ac:dyDescent="0.15">
      <c r="A311" s="1" t="s">
        <v>12831</v>
      </c>
      <c r="B311" s="1" t="s">
        <v>12858</v>
      </c>
      <c r="C311" s="1" t="s">
        <v>12867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729</v>
      </c>
      <c r="I311" s="1" t="s">
        <v>447</v>
      </c>
      <c r="J311" s="1" t="s">
        <v>2362</v>
      </c>
      <c r="K311" s="1" t="s">
        <v>12868</v>
      </c>
      <c r="L311" s="1"/>
      <c r="M311" s="21">
        <f t="shared" si="4"/>
        <v>1</v>
      </c>
    </row>
    <row r="312" spans="1:13" ht="20.100000000000001" customHeight="1" x14ac:dyDescent="0.15">
      <c r="A312" s="1" t="s">
        <v>12831</v>
      </c>
      <c r="B312" s="1" t="s">
        <v>12858</v>
      </c>
      <c r="C312" s="1" t="s">
        <v>12869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729</v>
      </c>
      <c r="I312" s="1" t="s">
        <v>447</v>
      </c>
      <c r="J312" s="1" t="s">
        <v>2362</v>
      </c>
      <c r="K312" s="1" t="s">
        <v>12870</v>
      </c>
      <c r="L312" s="1"/>
      <c r="M312" s="21">
        <f t="shared" si="4"/>
        <v>1</v>
      </c>
    </row>
    <row r="313" spans="1:13" ht="20.100000000000001" customHeight="1" x14ac:dyDescent="0.15">
      <c r="A313" s="1" t="s">
        <v>12831</v>
      </c>
      <c r="B313" s="1" t="s">
        <v>12858</v>
      </c>
      <c r="C313" s="1" t="s">
        <v>12871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729</v>
      </c>
      <c r="I313" s="1" t="s">
        <v>447</v>
      </c>
      <c r="J313" s="1" t="s">
        <v>2362</v>
      </c>
      <c r="K313" s="1" t="s">
        <v>12872</v>
      </c>
      <c r="L313" s="1"/>
      <c r="M313" s="21">
        <f t="shared" si="4"/>
        <v>1</v>
      </c>
    </row>
    <row r="314" spans="1:13" ht="20.100000000000001" customHeight="1" x14ac:dyDescent="0.15">
      <c r="A314" s="1" t="s">
        <v>12831</v>
      </c>
      <c r="B314" s="1" t="s">
        <v>12858</v>
      </c>
      <c r="C314" s="1" t="s">
        <v>12873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729</v>
      </c>
      <c r="I314" s="1" t="s">
        <v>447</v>
      </c>
      <c r="J314" s="1" t="s">
        <v>2362</v>
      </c>
      <c r="K314" s="1" t="s">
        <v>12874</v>
      </c>
      <c r="L314" s="1"/>
      <c r="M314" s="21">
        <f t="shared" si="4"/>
        <v>1</v>
      </c>
    </row>
    <row r="315" spans="1:13" ht="20.100000000000001" customHeight="1" x14ac:dyDescent="0.15">
      <c r="A315" s="1" t="s">
        <v>12831</v>
      </c>
      <c r="B315" s="1" t="s">
        <v>12858</v>
      </c>
      <c r="C315" s="1" t="s">
        <v>12875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729</v>
      </c>
      <c r="I315" s="1" t="s">
        <v>447</v>
      </c>
      <c r="J315" s="1" t="s">
        <v>2362</v>
      </c>
      <c r="K315" s="1" t="s">
        <v>12876</v>
      </c>
      <c r="L315" s="1"/>
      <c r="M315" s="21">
        <f t="shared" si="4"/>
        <v>1</v>
      </c>
    </row>
    <row r="316" spans="1:13" ht="20.100000000000001" customHeight="1" x14ac:dyDescent="0.15">
      <c r="A316" s="1" t="s">
        <v>12831</v>
      </c>
      <c r="B316" s="1" t="s">
        <v>12858</v>
      </c>
      <c r="C316" s="1" t="s">
        <v>12877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729</v>
      </c>
      <c r="I316" s="1" t="s">
        <v>447</v>
      </c>
      <c r="J316" s="1" t="s">
        <v>2362</v>
      </c>
      <c r="K316" s="1" t="s">
        <v>12878</v>
      </c>
      <c r="L316" s="1"/>
      <c r="M316" s="21">
        <f t="shared" si="4"/>
        <v>1</v>
      </c>
    </row>
    <row r="317" spans="1:13" ht="20.100000000000001" customHeight="1" x14ac:dyDescent="0.15">
      <c r="A317" s="1" t="s">
        <v>12831</v>
      </c>
      <c r="B317" s="1" t="s">
        <v>12858</v>
      </c>
      <c r="C317" s="1" t="s">
        <v>12879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729</v>
      </c>
      <c r="I317" s="1" t="s">
        <v>447</v>
      </c>
      <c r="J317" s="1" t="s">
        <v>2362</v>
      </c>
      <c r="K317" s="1" t="s">
        <v>12880</v>
      </c>
      <c r="L317" s="1"/>
      <c r="M317" s="21">
        <f t="shared" si="4"/>
        <v>1</v>
      </c>
    </row>
    <row r="318" spans="1:13" ht="20.100000000000001" customHeight="1" x14ac:dyDescent="0.15">
      <c r="A318" s="1" t="s">
        <v>12831</v>
      </c>
      <c r="B318" s="1" t="s">
        <v>12858</v>
      </c>
      <c r="C318" s="1" t="s">
        <v>12881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729</v>
      </c>
      <c r="I318" s="1" t="s">
        <v>447</v>
      </c>
      <c r="J318" s="1" t="s">
        <v>2362</v>
      </c>
      <c r="K318" s="1" t="s">
        <v>12882</v>
      </c>
      <c r="L318" s="1"/>
      <c r="M318" s="21">
        <f t="shared" si="4"/>
        <v>1</v>
      </c>
    </row>
    <row r="319" spans="1:13" ht="20.100000000000001" customHeight="1" x14ac:dyDescent="0.15">
      <c r="A319" s="1" t="s">
        <v>12831</v>
      </c>
      <c r="B319" s="1" t="s">
        <v>12858</v>
      </c>
      <c r="C319" s="1" t="s">
        <v>12883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729</v>
      </c>
      <c r="I319" s="1" t="s">
        <v>447</v>
      </c>
      <c r="J319" s="1" t="s">
        <v>2362</v>
      </c>
      <c r="K319" s="1" t="s">
        <v>12884</v>
      </c>
      <c r="L319" s="1"/>
      <c r="M319" s="21">
        <f t="shared" si="4"/>
        <v>1</v>
      </c>
    </row>
    <row r="320" spans="1:13" ht="20.100000000000001" customHeight="1" x14ac:dyDescent="0.15">
      <c r="A320" s="1" t="s">
        <v>12831</v>
      </c>
      <c r="B320" s="1" t="s">
        <v>12858</v>
      </c>
      <c r="C320" s="1" t="s">
        <v>12885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729</v>
      </c>
      <c r="I320" s="1" t="s">
        <v>447</v>
      </c>
      <c r="J320" s="1" t="s">
        <v>2362</v>
      </c>
      <c r="K320" s="1" t="s">
        <v>12886</v>
      </c>
      <c r="L320" s="1"/>
      <c r="M320" s="21">
        <f t="shared" si="4"/>
        <v>1</v>
      </c>
    </row>
    <row r="321" spans="1:13" ht="20.100000000000001" customHeight="1" x14ac:dyDescent="0.15">
      <c r="A321" s="1" t="s">
        <v>12831</v>
      </c>
      <c r="B321" s="1" t="s">
        <v>12858</v>
      </c>
      <c r="C321" s="1" t="s">
        <v>12887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729</v>
      </c>
      <c r="I321" s="1" t="s">
        <v>447</v>
      </c>
      <c r="J321" s="1" t="s">
        <v>2362</v>
      </c>
      <c r="K321" s="1" t="s">
        <v>12888</v>
      </c>
      <c r="L321" s="1"/>
      <c r="M321" s="21">
        <f t="shared" si="4"/>
        <v>1</v>
      </c>
    </row>
    <row r="322" spans="1:13" ht="20.100000000000001" customHeight="1" x14ac:dyDescent="0.15">
      <c r="A322" s="1" t="s">
        <v>12831</v>
      </c>
      <c r="B322" s="1" t="s">
        <v>12858</v>
      </c>
      <c r="C322" s="1" t="s">
        <v>12889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729</v>
      </c>
      <c r="I322" s="1" t="s">
        <v>447</v>
      </c>
      <c r="J322" s="1" t="s">
        <v>2362</v>
      </c>
      <c r="K322" s="1" t="s">
        <v>12890</v>
      </c>
      <c r="L322" s="1"/>
      <c r="M322" s="21">
        <f t="shared" si="4"/>
        <v>1</v>
      </c>
    </row>
    <row r="323" spans="1:13" ht="20.100000000000001" customHeight="1" x14ac:dyDescent="0.15">
      <c r="A323" s="1" t="s">
        <v>12831</v>
      </c>
      <c r="B323" s="1" t="s">
        <v>12858</v>
      </c>
      <c r="C323" s="1" t="s">
        <v>12891</v>
      </c>
      <c r="D323" s="1" t="s">
        <v>50</v>
      </c>
      <c r="E323" s="1" t="s">
        <v>51</v>
      </c>
      <c r="F323" s="1" t="s">
        <v>51</v>
      </c>
      <c r="G323" s="1" t="s">
        <v>82</v>
      </c>
      <c r="H323" s="1" t="s">
        <v>729</v>
      </c>
      <c r="I323" s="1" t="s">
        <v>447</v>
      </c>
      <c r="J323" s="1" t="s">
        <v>2362</v>
      </c>
      <c r="K323" s="1" t="s">
        <v>12892</v>
      </c>
      <c r="L323" s="1"/>
      <c r="M323" s="21">
        <f t="shared" si="4"/>
        <v>1</v>
      </c>
    </row>
    <row r="324" spans="1:13" ht="20.100000000000001" customHeight="1" x14ac:dyDescent="0.15">
      <c r="A324" s="1" t="s">
        <v>12831</v>
      </c>
      <c r="B324" s="1" t="s">
        <v>12858</v>
      </c>
      <c r="C324" s="1" t="s">
        <v>12893</v>
      </c>
      <c r="D324" s="1" t="s">
        <v>50</v>
      </c>
      <c r="E324" s="1" t="s">
        <v>51</v>
      </c>
      <c r="F324" s="1" t="s">
        <v>51</v>
      </c>
      <c r="G324" s="1" t="s">
        <v>82</v>
      </c>
      <c r="H324" s="1" t="s">
        <v>729</v>
      </c>
      <c r="I324" s="1" t="s">
        <v>447</v>
      </c>
      <c r="J324" s="1" t="s">
        <v>2362</v>
      </c>
      <c r="K324" s="1" t="s">
        <v>12894</v>
      </c>
      <c r="L324" s="1"/>
      <c r="M324" s="21">
        <f t="shared" si="4"/>
        <v>1</v>
      </c>
    </row>
    <row r="325" spans="1:13" ht="20.100000000000001" customHeight="1" x14ac:dyDescent="0.15">
      <c r="A325" s="1" t="s">
        <v>12831</v>
      </c>
      <c r="B325" s="1" t="s">
        <v>12858</v>
      </c>
      <c r="C325" s="1" t="s">
        <v>12895</v>
      </c>
      <c r="D325" s="1" t="s">
        <v>50</v>
      </c>
      <c r="E325" s="1" t="s">
        <v>51</v>
      </c>
      <c r="F325" s="1" t="s">
        <v>51</v>
      </c>
      <c r="G325" s="1" t="s">
        <v>82</v>
      </c>
      <c r="H325" s="1" t="s">
        <v>729</v>
      </c>
      <c r="I325" s="1" t="s">
        <v>447</v>
      </c>
      <c r="J325" s="1" t="s">
        <v>2362</v>
      </c>
      <c r="K325" s="1" t="s">
        <v>12896</v>
      </c>
      <c r="L325" s="1"/>
      <c r="M325" s="21">
        <f t="shared" si="4"/>
        <v>1</v>
      </c>
    </row>
    <row r="326" spans="1:13" ht="20.100000000000001" customHeight="1" x14ac:dyDescent="0.15">
      <c r="A326" s="1" t="s">
        <v>12831</v>
      </c>
      <c r="B326" s="1" t="s">
        <v>12858</v>
      </c>
      <c r="C326" s="1" t="s">
        <v>12897</v>
      </c>
      <c r="D326" s="1" t="s">
        <v>50</v>
      </c>
      <c r="E326" s="1" t="s">
        <v>51</v>
      </c>
      <c r="F326" s="1" t="s">
        <v>51</v>
      </c>
      <c r="G326" s="1" t="s">
        <v>82</v>
      </c>
      <c r="H326" s="1" t="s">
        <v>729</v>
      </c>
      <c r="I326" s="1" t="s">
        <v>447</v>
      </c>
      <c r="J326" s="1" t="s">
        <v>2362</v>
      </c>
      <c r="K326" s="1" t="s">
        <v>12898</v>
      </c>
      <c r="L326" s="1"/>
      <c r="M326" s="21">
        <f t="shared" si="4"/>
        <v>1</v>
      </c>
    </row>
    <row r="327" spans="1:13" ht="20.100000000000001" customHeight="1" x14ac:dyDescent="0.15">
      <c r="A327" s="1" t="s">
        <v>12831</v>
      </c>
      <c r="B327" s="1" t="s">
        <v>12858</v>
      </c>
      <c r="C327" s="1" t="s">
        <v>12899</v>
      </c>
      <c r="D327" s="1" t="s">
        <v>50</v>
      </c>
      <c r="E327" s="1" t="s">
        <v>51</v>
      </c>
      <c r="F327" s="1" t="s">
        <v>51</v>
      </c>
      <c r="G327" s="1" t="s">
        <v>82</v>
      </c>
      <c r="H327" s="1" t="s">
        <v>729</v>
      </c>
      <c r="I327" s="1" t="s">
        <v>447</v>
      </c>
      <c r="J327" s="1" t="s">
        <v>2362</v>
      </c>
      <c r="K327" s="1" t="s">
        <v>12900</v>
      </c>
      <c r="L327" s="1"/>
      <c r="M327" s="21">
        <f t="shared" si="4"/>
        <v>1</v>
      </c>
    </row>
    <row r="328" spans="1:13" ht="20.100000000000001" customHeight="1" x14ac:dyDescent="0.15">
      <c r="A328" s="1" t="s">
        <v>12831</v>
      </c>
      <c r="B328" s="1" t="s">
        <v>12858</v>
      </c>
      <c r="C328" s="1" t="s">
        <v>12901</v>
      </c>
      <c r="D328" s="1" t="s">
        <v>50</v>
      </c>
      <c r="E328" s="1" t="s">
        <v>51</v>
      </c>
      <c r="F328" s="1" t="s">
        <v>51</v>
      </c>
      <c r="G328" s="1" t="s">
        <v>82</v>
      </c>
      <c r="H328" s="1" t="s">
        <v>729</v>
      </c>
      <c r="I328" s="1" t="s">
        <v>447</v>
      </c>
      <c r="J328" s="1" t="s">
        <v>2362</v>
      </c>
      <c r="K328" s="1" t="s">
        <v>12902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12831</v>
      </c>
      <c r="B329" s="1" t="s">
        <v>12858</v>
      </c>
      <c r="C329" s="1" t="s">
        <v>12903</v>
      </c>
      <c r="D329" s="1" t="s">
        <v>50</v>
      </c>
      <c r="E329" s="1" t="s">
        <v>51</v>
      </c>
      <c r="F329" s="1" t="s">
        <v>51</v>
      </c>
      <c r="G329" s="1" t="s">
        <v>82</v>
      </c>
      <c r="H329" s="1" t="s">
        <v>729</v>
      </c>
      <c r="I329" s="1" t="s">
        <v>447</v>
      </c>
      <c r="J329" s="1" t="s">
        <v>2362</v>
      </c>
      <c r="K329" s="1" t="s">
        <v>12904</v>
      </c>
      <c r="L329" s="1"/>
      <c r="M329" s="21">
        <f t="shared" si="5"/>
        <v>1</v>
      </c>
    </row>
    <row r="330" spans="1:13" ht="20.100000000000001" customHeight="1" x14ac:dyDescent="0.15">
      <c r="A330" s="1" t="s">
        <v>12831</v>
      </c>
      <c r="B330" s="1" t="s">
        <v>12858</v>
      </c>
      <c r="C330" s="1" t="s">
        <v>12905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729</v>
      </c>
      <c r="I330" s="1" t="s">
        <v>447</v>
      </c>
      <c r="J330" s="1" t="s">
        <v>2362</v>
      </c>
      <c r="K330" s="1" t="s">
        <v>12906</v>
      </c>
      <c r="L330" s="1"/>
      <c r="M330" s="21">
        <f t="shared" si="5"/>
        <v>1</v>
      </c>
    </row>
    <row r="331" spans="1:13" ht="20.100000000000001" customHeight="1" x14ac:dyDescent="0.15">
      <c r="A331" s="1" t="s">
        <v>12831</v>
      </c>
      <c r="B331" s="1" t="s">
        <v>12858</v>
      </c>
      <c r="C331" s="1" t="s">
        <v>12907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729</v>
      </c>
      <c r="I331" s="1" t="s">
        <v>447</v>
      </c>
      <c r="J331" s="1" t="s">
        <v>2362</v>
      </c>
      <c r="K331" s="1" t="s">
        <v>12908</v>
      </c>
      <c r="L331" s="1"/>
      <c r="M331" s="21">
        <f t="shared" si="5"/>
        <v>1</v>
      </c>
    </row>
    <row r="332" spans="1:13" ht="20.100000000000001" customHeight="1" x14ac:dyDescent="0.15">
      <c r="A332" s="1" t="s">
        <v>12831</v>
      </c>
      <c r="B332" s="1" t="s">
        <v>12858</v>
      </c>
      <c r="C332" s="1" t="s">
        <v>12909</v>
      </c>
      <c r="D332" s="1" t="s">
        <v>78</v>
      </c>
      <c r="E332" s="1" t="s">
        <v>51</v>
      </c>
      <c r="F332" s="1" t="s">
        <v>51</v>
      </c>
      <c r="G332" s="1" t="s">
        <v>82</v>
      </c>
      <c r="H332" s="1" t="s">
        <v>729</v>
      </c>
      <c r="I332" s="1" t="s">
        <v>447</v>
      </c>
      <c r="J332" s="1" t="s">
        <v>2362</v>
      </c>
      <c r="K332" s="1" t="s">
        <v>12910</v>
      </c>
      <c r="L332" s="1"/>
      <c r="M332" s="21">
        <f t="shared" si="5"/>
        <v>1</v>
      </c>
    </row>
    <row r="333" spans="1:13" ht="20.100000000000001" customHeight="1" x14ac:dyDescent="0.15">
      <c r="A333" s="1" t="s">
        <v>12831</v>
      </c>
      <c r="B333" s="1" t="s">
        <v>12858</v>
      </c>
      <c r="C333" s="1" t="s">
        <v>12911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729</v>
      </c>
      <c r="I333" s="1" t="s">
        <v>447</v>
      </c>
      <c r="J333" s="1" t="s">
        <v>2362</v>
      </c>
      <c r="K333" s="1" t="s">
        <v>12912</v>
      </c>
      <c r="L333" s="1"/>
      <c r="M333" s="21">
        <f t="shared" si="5"/>
        <v>1</v>
      </c>
    </row>
    <row r="334" spans="1:13" ht="20.100000000000001" customHeight="1" x14ac:dyDescent="0.15">
      <c r="A334" s="1" t="s">
        <v>12831</v>
      </c>
      <c r="B334" s="1" t="s">
        <v>12858</v>
      </c>
      <c r="C334" s="1" t="s">
        <v>12913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729</v>
      </c>
      <c r="I334" s="1" t="s">
        <v>447</v>
      </c>
      <c r="J334" s="1" t="s">
        <v>2362</v>
      </c>
      <c r="K334" s="1" t="s">
        <v>12914</v>
      </c>
      <c r="L334" s="1"/>
      <c r="M334" s="21">
        <f t="shared" si="5"/>
        <v>1</v>
      </c>
    </row>
    <row r="335" spans="1:13" ht="20.100000000000001" customHeight="1" x14ac:dyDescent="0.15">
      <c r="A335" s="1" t="s">
        <v>12831</v>
      </c>
      <c r="B335" s="1" t="s">
        <v>12858</v>
      </c>
      <c r="C335" s="1" t="s">
        <v>12915</v>
      </c>
      <c r="D335" s="1" t="s">
        <v>78</v>
      </c>
      <c r="E335" s="1" t="s">
        <v>51</v>
      </c>
      <c r="F335" s="1" t="s">
        <v>179</v>
      </c>
      <c r="G335" s="1" t="s">
        <v>82</v>
      </c>
      <c r="H335" s="1" t="s">
        <v>212</v>
      </c>
      <c r="I335" s="1" t="s">
        <v>84</v>
      </c>
      <c r="J335" s="1" t="s">
        <v>122</v>
      </c>
      <c r="K335" s="1" t="s">
        <v>12916</v>
      </c>
      <c r="L335" s="1"/>
      <c r="M335" s="21">
        <f t="shared" si="5"/>
        <v>0</v>
      </c>
    </row>
    <row r="336" spans="1:13" ht="20.100000000000001" customHeight="1" x14ac:dyDescent="0.15">
      <c r="A336" s="1" t="s">
        <v>12831</v>
      </c>
      <c r="B336" s="1" t="s">
        <v>12858</v>
      </c>
      <c r="C336" s="1" t="s">
        <v>12917</v>
      </c>
      <c r="D336" s="1" t="s">
        <v>78</v>
      </c>
      <c r="E336" s="1" t="s">
        <v>51</v>
      </c>
      <c r="F336" s="1" t="s">
        <v>179</v>
      </c>
      <c r="G336" s="1" t="s">
        <v>82</v>
      </c>
      <c r="H336" s="1" t="s">
        <v>212</v>
      </c>
      <c r="I336" s="1" t="s">
        <v>84</v>
      </c>
      <c r="J336" s="1" t="s">
        <v>122</v>
      </c>
      <c r="K336" s="1" t="s">
        <v>12918</v>
      </c>
      <c r="L336" s="1"/>
      <c r="M336" s="21">
        <f t="shared" si="5"/>
        <v>0</v>
      </c>
    </row>
    <row r="337" spans="1:13" ht="20.100000000000001" customHeight="1" x14ac:dyDescent="0.15">
      <c r="A337" s="1" t="s">
        <v>12831</v>
      </c>
      <c r="B337" s="1" t="s">
        <v>12858</v>
      </c>
      <c r="C337" s="1" t="s">
        <v>12919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729</v>
      </c>
      <c r="I337" s="1" t="s">
        <v>447</v>
      </c>
      <c r="J337" s="1" t="s">
        <v>2362</v>
      </c>
      <c r="K337" s="1" t="s">
        <v>12920</v>
      </c>
      <c r="L337" s="1"/>
      <c r="M337" s="21">
        <f t="shared" si="5"/>
        <v>1</v>
      </c>
    </row>
    <row r="338" spans="1:13" ht="20.100000000000001" customHeight="1" x14ac:dyDescent="0.15">
      <c r="A338" s="1" t="s">
        <v>12831</v>
      </c>
      <c r="B338" s="1" t="s">
        <v>12858</v>
      </c>
      <c r="C338" s="1" t="s">
        <v>12921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729</v>
      </c>
      <c r="I338" s="1" t="s">
        <v>447</v>
      </c>
      <c r="J338" s="1" t="s">
        <v>2362</v>
      </c>
      <c r="K338" s="1" t="s">
        <v>12922</v>
      </c>
      <c r="L338" s="1"/>
      <c r="M338" s="21">
        <f t="shared" si="5"/>
        <v>1</v>
      </c>
    </row>
    <row r="339" spans="1:13" ht="20.100000000000001" customHeight="1" x14ac:dyDescent="0.15">
      <c r="A339" s="1" t="s">
        <v>12831</v>
      </c>
      <c r="B339" s="1" t="s">
        <v>12858</v>
      </c>
      <c r="C339" s="1" t="s">
        <v>12923</v>
      </c>
      <c r="D339" s="1" t="s">
        <v>78</v>
      </c>
      <c r="E339" s="1" t="s">
        <v>51</v>
      </c>
      <c r="F339" s="1" t="s">
        <v>179</v>
      </c>
      <c r="G339" s="1" t="s">
        <v>82</v>
      </c>
      <c r="H339" s="1" t="s">
        <v>2038</v>
      </c>
      <c r="I339" s="1" t="s">
        <v>84</v>
      </c>
      <c r="J339" s="1" t="s">
        <v>6853</v>
      </c>
      <c r="K339" s="1" t="s">
        <v>12924</v>
      </c>
      <c r="L339" s="1"/>
      <c r="M339" s="21">
        <f t="shared" si="5"/>
        <v>0</v>
      </c>
    </row>
    <row r="340" spans="1:13" ht="20.100000000000001" customHeight="1" x14ac:dyDescent="0.15">
      <c r="A340" s="1" t="s">
        <v>12831</v>
      </c>
      <c r="B340" s="1" t="s">
        <v>12858</v>
      </c>
      <c r="C340" s="1" t="s">
        <v>12925</v>
      </c>
      <c r="D340" s="1" t="s">
        <v>78</v>
      </c>
      <c r="E340" s="1" t="s">
        <v>51</v>
      </c>
      <c r="F340" s="1" t="s">
        <v>179</v>
      </c>
      <c r="G340" s="1" t="s">
        <v>82</v>
      </c>
      <c r="H340" s="1" t="s">
        <v>2038</v>
      </c>
      <c r="I340" s="1" t="s">
        <v>84</v>
      </c>
      <c r="J340" s="1" t="s">
        <v>6853</v>
      </c>
      <c r="K340" s="1" t="s">
        <v>12926</v>
      </c>
      <c r="L340" s="1"/>
      <c r="M340" s="21">
        <f t="shared" si="5"/>
        <v>0</v>
      </c>
    </row>
    <row r="341" spans="1:13" ht="20.100000000000001" customHeight="1" x14ac:dyDescent="0.15">
      <c r="A341" s="1" t="s">
        <v>12831</v>
      </c>
      <c r="B341" s="1" t="s">
        <v>12858</v>
      </c>
      <c r="C341" s="1" t="s">
        <v>12927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739</v>
      </c>
      <c r="I341" s="1" t="s">
        <v>1230</v>
      </c>
      <c r="J341" s="1" t="s">
        <v>122</v>
      </c>
      <c r="K341" s="1" t="s">
        <v>12928</v>
      </c>
      <c r="L341" s="1"/>
      <c r="M341" s="21">
        <f t="shared" si="5"/>
        <v>1</v>
      </c>
    </row>
    <row r="342" spans="1:13" ht="20.100000000000001" customHeight="1" x14ac:dyDescent="0.15">
      <c r="A342" s="1" t="s">
        <v>12831</v>
      </c>
      <c r="B342" s="1" t="s">
        <v>12929</v>
      </c>
      <c r="C342" s="1" t="s">
        <v>12930</v>
      </c>
      <c r="D342" s="1" t="s">
        <v>78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12931</v>
      </c>
      <c r="L342" s="1"/>
      <c r="M342" s="21">
        <f t="shared" si="5"/>
        <v>1</v>
      </c>
    </row>
    <row r="343" spans="1:13" ht="20.100000000000001" customHeight="1" x14ac:dyDescent="0.15">
      <c r="A343" s="1" t="s">
        <v>12831</v>
      </c>
      <c r="B343" s="1" t="s">
        <v>12929</v>
      </c>
      <c r="C343" s="1" t="s">
        <v>12932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12933</v>
      </c>
      <c r="L343" s="1"/>
      <c r="M343" s="21">
        <f t="shared" si="5"/>
        <v>1</v>
      </c>
    </row>
    <row r="344" spans="1:13" ht="20.100000000000001" customHeight="1" x14ac:dyDescent="0.15">
      <c r="A344" s="1" t="s">
        <v>12831</v>
      </c>
      <c r="B344" s="1" t="s">
        <v>12929</v>
      </c>
      <c r="C344" s="1" t="s">
        <v>12934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12935</v>
      </c>
      <c r="L344" s="1"/>
      <c r="M344" s="21">
        <f t="shared" si="5"/>
        <v>1</v>
      </c>
    </row>
    <row r="345" spans="1:13" ht="20.100000000000001" customHeight="1" x14ac:dyDescent="0.15">
      <c r="A345" s="1" t="s">
        <v>12831</v>
      </c>
      <c r="B345" s="1" t="s">
        <v>12929</v>
      </c>
      <c r="C345" s="1" t="s">
        <v>12936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12937</v>
      </c>
      <c r="L345" s="1"/>
      <c r="M345" s="21">
        <f t="shared" si="5"/>
        <v>1</v>
      </c>
    </row>
    <row r="346" spans="1:13" ht="20.100000000000001" customHeight="1" x14ac:dyDescent="0.15">
      <c r="A346" s="1" t="s">
        <v>12831</v>
      </c>
      <c r="B346" s="1" t="s">
        <v>12938</v>
      </c>
      <c r="C346" s="1" t="s">
        <v>12939</v>
      </c>
      <c r="D346" s="1" t="s">
        <v>78</v>
      </c>
      <c r="E346" s="1" t="s">
        <v>51</v>
      </c>
      <c r="F346" s="1" t="s">
        <v>81</v>
      </c>
      <c r="G346" s="1" t="s">
        <v>82</v>
      </c>
      <c r="H346" s="1" t="s">
        <v>2038</v>
      </c>
      <c r="I346" s="1" t="s">
        <v>84</v>
      </c>
      <c r="J346" s="1" t="s">
        <v>6853</v>
      </c>
      <c r="K346" s="1" t="s">
        <v>12940</v>
      </c>
      <c r="L346" s="1"/>
      <c r="M346" s="21">
        <f t="shared" si="5"/>
        <v>0</v>
      </c>
    </row>
    <row r="347" spans="1:13" ht="20.100000000000001" customHeight="1" x14ac:dyDescent="0.15">
      <c r="A347" s="1" t="s">
        <v>12831</v>
      </c>
      <c r="B347" s="1" t="s">
        <v>12941</v>
      </c>
      <c r="C347" s="1" t="s">
        <v>12942</v>
      </c>
      <c r="D347" s="1" t="s">
        <v>50</v>
      </c>
      <c r="E347" s="1" t="s">
        <v>51</v>
      </c>
      <c r="F347" s="1" t="s">
        <v>51</v>
      </c>
      <c r="G347" s="1" t="s">
        <v>82</v>
      </c>
      <c r="H347" s="1" t="s">
        <v>729</v>
      </c>
      <c r="I347" s="1" t="s">
        <v>447</v>
      </c>
      <c r="J347" s="1" t="s">
        <v>2362</v>
      </c>
      <c r="K347" s="1" t="s">
        <v>12943</v>
      </c>
      <c r="L347" s="1"/>
      <c r="M347" s="21">
        <f t="shared" si="5"/>
        <v>1</v>
      </c>
    </row>
    <row r="348" spans="1:13" ht="20.100000000000001" customHeight="1" x14ac:dyDescent="0.15">
      <c r="A348" s="1" t="s">
        <v>12831</v>
      </c>
      <c r="B348" s="1" t="s">
        <v>12941</v>
      </c>
      <c r="C348" s="1" t="s">
        <v>12944</v>
      </c>
      <c r="D348" s="1" t="s">
        <v>50</v>
      </c>
      <c r="E348" s="1" t="s">
        <v>51</v>
      </c>
      <c r="F348" s="1" t="s">
        <v>51</v>
      </c>
      <c r="G348" s="1" t="s">
        <v>82</v>
      </c>
      <c r="H348" s="1" t="s">
        <v>729</v>
      </c>
      <c r="I348" s="1" t="s">
        <v>447</v>
      </c>
      <c r="J348" s="1" t="s">
        <v>2362</v>
      </c>
      <c r="K348" s="1" t="s">
        <v>12945</v>
      </c>
      <c r="L348" s="1"/>
      <c r="M348" s="21">
        <f t="shared" si="5"/>
        <v>1</v>
      </c>
    </row>
    <row r="349" spans="1:13" ht="20.100000000000001" customHeight="1" x14ac:dyDescent="0.15">
      <c r="A349" s="1" t="s">
        <v>12831</v>
      </c>
      <c r="B349" s="1" t="s">
        <v>12941</v>
      </c>
      <c r="C349" s="1" t="s">
        <v>12946</v>
      </c>
      <c r="D349" s="1" t="s">
        <v>50</v>
      </c>
      <c r="E349" s="1" t="s">
        <v>51</v>
      </c>
      <c r="F349" s="1" t="s">
        <v>51</v>
      </c>
      <c r="G349" s="1" t="s">
        <v>82</v>
      </c>
      <c r="H349" s="1" t="s">
        <v>729</v>
      </c>
      <c r="I349" s="1" t="s">
        <v>447</v>
      </c>
      <c r="J349" s="1" t="s">
        <v>2362</v>
      </c>
      <c r="K349" s="1" t="s">
        <v>12947</v>
      </c>
      <c r="L349" s="1"/>
      <c r="M349" s="21">
        <f t="shared" si="5"/>
        <v>1</v>
      </c>
    </row>
    <row r="350" spans="1:13" ht="20.100000000000001" customHeight="1" x14ac:dyDescent="0.15">
      <c r="A350" s="1" t="s">
        <v>12831</v>
      </c>
      <c r="B350" s="1" t="s">
        <v>12941</v>
      </c>
      <c r="C350" s="1" t="s">
        <v>12948</v>
      </c>
      <c r="D350" s="1" t="s">
        <v>50</v>
      </c>
      <c r="E350" s="1" t="s">
        <v>51</v>
      </c>
      <c r="F350" s="1" t="s">
        <v>51</v>
      </c>
      <c r="G350" s="1" t="s">
        <v>82</v>
      </c>
      <c r="H350" s="1" t="s">
        <v>729</v>
      </c>
      <c r="I350" s="1" t="s">
        <v>447</v>
      </c>
      <c r="J350" s="1" t="s">
        <v>2362</v>
      </c>
      <c r="K350" s="1" t="s">
        <v>12949</v>
      </c>
      <c r="L350" s="1"/>
      <c r="M350" s="21">
        <f t="shared" si="5"/>
        <v>1</v>
      </c>
    </row>
    <row r="351" spans="1:13" ht="20.100000000000001" customHeight="1" x14ac:dyDescent="0.15">
      <c r="A351" s="1" t="s">
        <v>12831</v>
      </c>
      <c r="B351" s="1" t="s">
        <v>12941</v>
      </c>
      <c r="C351" s="1" t="s">
        <v>12950</v>
      </c>
      <c r="D351" s="1" t="s">
        <v>50</v>
      </c>
      <c r="E351" s="1" t="s">
        <v>51</v>
      </c>
      <c r="F351" s="1" t="s">
        <v>51</v>
      </c>
      <c r="G351" s="1" t="s">
        <v>82</v>
      </c>
      <c r="H351" s="1" t="s">
        <v>729</v>
      </c>
      <c r="I351" s="1" t="s">
        <v>447</v>
      </c>
      <c r="J351" s="1" t="s">
        <v>2362</v>
      </c>
      <c r="K351" s="1" t="s">
        <v>12951</v>
      </c>
      <c r="L351" s="1"/>
      <c r="M351" s="21">
        <f t="shared" si="5"/>
        <v>1</v>
      </c>
    </row>
    <row r="352" spans="1:13" ht="20.100000000000001" customHeight="1" x14ac:dyDescent="0.15">
      <c r="A352" s="1" t="s">
        <v>12831</v>
      </c>
      <c r="B352" s="1" t="s">
        <v>12941</v>
      </c>
      <c r="C352" s="1" t="s">
        <v>12952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729</v>
      </c>
      <c r="I352" s="1" t="s">
        <v>447</v>
      </c>
      <c r="J352" s="1" t="s">
        <v>2362</v>
      </c>
      <c r="K352" s="1" t="s">
        <v>12953</v>
      </c>
      <c r="L352" s="1"/>
      <c r="M352" s="21">
        <f t="shared" si="5"/>
        <v>1</v>
      </c>
    </row>
    <row r="353" spans="1:13" ht="20.100000000000001" customHeight="1" x14ac:dyDescent="0.15">
      <c r="A353" s="1" t="s">
        <v>12831</v>
      </c>
      <c r="B353" s="1" t="s">
        <v>12941</v>
      </c>
      <c r="C353" s="1" t="s">
        <v>12954</v>
      </c>
      <c r="D353" s="1" t="s">
        <v>50</v>
      </c>
      <c r="E353" s="1" t="s">
        <v>51</v>
      </c>
      <c r="F353" s="1" t="s">
        <v>51</v>
      </c>
      <c r="G353" s="1" t="s">
        <v>82</v>
      </c>
      <c r="H353" s="1" t="s">
        <v>729</v>
      </c>
      <c r="I353" s="1" t="s">
        <v>447</v>
      </c>
      <c r="J353" s="1" t="s">
        <v>2362</v>
      </c>
      <c r="K353" s="1" t="s">
        <v>12955</v>
      </c>
      <c r="L353" s="1"/>
      <c r="M353" s="21">
        <f t="shared" si="5"/>
        <v>1</v>
      </c>
    </row>
    <row r="354" spans="1:13" ht="20.100000000000001" customHeight="1" x14ac:dyDescent="0.15">
      <c r="A354" s="1" t="s">
        <v>12831</v>
      </c>
      <c r="B354" s="1" t="s">
        <v>12941</v>
      </c>
      <c r="C354" s="1" t="s">
        <v>12956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729</v>
      </c>
      <c r="I354" s="1" t="s">
        <v>447</v>
      </c>
      <c r="J354" s="1" t="s">
        <v>2362</v>
      </c>
      <c r="K354" s="1" t="s">
        <v>12957</v>
      </c>
      <c r="L354" s="1"/>
      <c r="M354" s="21">
        <f t="shared" si="5"/>
        <v>1</v>
      </c>
    </row>
    <row r="355" spans="1:13" ht="20.100000000000001" customHeight="1" x14ac:dyDescent="0.15">
      <c r="A355" s="1" t="s">
        <v>12831</v>
      </c>
      <c r="B355" s="1" t="s">
        <v>12941</v>
      </c>
      <c r="C355" s="1" t="s">
        <v>12958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729</v>
      </c>
      <c r="I355" s="1" t="s">
        <v>447</v>
      </c>
      <c r="J355" s="1" t="s">
        <v>2362</v>
      </c>
      <c r="K355" s="1" t="s">
        <v>12959</v>
      </c>
      <c r="L355" s="1"/>
      <c r="M355" s="21">
        <f t="shared" si="5"/>
        <v>1</v>
      </c>
    </row>
    <row r="356" spans="1:13" ht="20.100000000000001" customHeight="1" x14ac:dyDescent="0.15">
      <c r="A356" s="1" t="s">
        <v>12831</v>
      </c>
      <c r="B356" s="1" t="s">
        <v>12941</v>
      </c>
      <c r="C356" s="1" t="s">
        <v>12960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729</v>
      </c>
      <c r="I356" s="1" t="s">
        <v>447</v>
      </c>
      <c r="J356" s="1" t="s">
        <v>2362</v>
      </c>
      <c r="K356" s="1" t="s">
        <v>12961</v>
      </c>
      <c r="L356" s="1"/>
      <c r="M356" s="21">
        <f t="shared" si="5"/>
        <v>1</v>
      </c>
    </row>
    <row r="357" spans="1:13" ht="20.100000000000001" customHeight="1" x14ac:dyDescent="0.15">
      <c r="A357" s="1" t="s">
        <v>12831</v>
      </c>
      <c r="B357" s="1" t="s">
        <v>12941</v>
      </c>
      <c r="C357" s="1" t="s">
        <v>12962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729</v>
      </c>
      <c r="I357" s="1" t="s">
        <v>447</v>
      </c>
      <c r="J357" s="1" t="s">
        <v>2362</v>
      </c>
      <c r="K357" s="1" t="s">
        <v>12963</v>
      </c>
      <c r="L357" s="1"/>
      <c r="M357" s="21">
        <f t="shared" si="5"/>
        <v>1</v>
      </c>
    </row>
    <row r="358" spans="1:13" ht="20.100000000000001" customHeight="1" x14ac:dyDescent="0.15">
      <c r="A358" s="1" t="s">
        <v>12831</v>
      </c>
      <c r="B358" s="1" t="s">
        <v>12941</v>
      </c>
      <c r="C358" s="1" t="s">
        <v>12964</v>
      </c>
      <c r="D358" s="1" t="s">
        <v>78</v>
      </c>
      <c r="E358" s="1" t="s">
        <v>51</v>
      </c>
      <c r="F358" s="1" t="s">
        <v>51</v>
      </c>
      <c r="G358" s="1" t="s">
        <v>82</v>
      </c>
      <c r="H358" s="1" t="s">
        <v>729</v>
      </c>
      <c r="I358" s="1" t="s">
        <v>447</v>
      </c>
      <c r="J358" s="1" t="s">
        <v>2362</v>
      </c>
      <c r="K358" s="1" t="s">
        <v>12965</v>
      </c>
      <c r="L358" s="1"/>
      <c r="M358" s="21">
        <f t="shared" si="5"/>
        <v>1</v>
      </c>
    </row>
    <row r="359" spans="1:13" ht="20.100000000000001" customHeight="1" x14ac:dyDescent="0.15">
      <c r="A359" s="1" t="s">
        <v>12831</v>
      </c>
      <c r="B359" s="1" t="s">
        <v>12941</v>
      </c>
      <c r="C359" s="1" t="s">
        <v>12966</v>
      </c>
      <c r="D359" s="1" t="s">
        <v>78</v>
      </c>
      <c r="E359" s="1" t="s">
        <v>51</v>
      </c>
      <c r="F359" s="1" t="s">
        <v>179</v>
      </c>
      <c r="G359" s="1" t="s">
        <v>82</v>
      </c>
      <c r="H359" s="1" t="s">
        <v>2038</v>
      </c>
      <c r="I359" s="1" t="s">
        <v>84</v>
      </c>
      <c r="J359" s="1" t="s">
        <v>6853</v>
      </c>
      <c r="K359" s="1" t="s">
        <v>12967</v>
      </c>
      <c r="L359" s="1"/>
      <c r="M359" s="21">
        <f t="shared" si="5"/>
        <v>0</v>
      </c>
    </row>
    <row r="360" spans="1:13" ht="20.100000000000001" customHeight="1" x14ac:dyDescent="0.15">
      <c r="A360" s="1" t="s">
        <v>12831</v>
      </c>
      <c r="B360" s="1" t="s">
        <v>12941</v>
      </c>
      <c r="C360" s="1" t="s">
        <v>12968</v>
      </c>
      <c r="D360" s="1" t="s">
        <v>78</v>
      </c>
      <c r="E360" s="1" t="s">
        <v>51</v>
      </c>
      <c r="F360" s="1" t="s">
        <v>179</v>
      </c>
      <c r="G360" s="1" t="s">
        <v>82</v>
      </c>
      <c r="H360" s="1" t="s">
        <v>2038</v>
      </c>
      <c r="I360" s="1" t="s">
        <v>84</v>
      </c>
      <c r="J360" s="1" t="s">
        <v>6853</v>
      </c>
      <c r="K360" s="1" t="s">
        <v>12969</v>
      </c>
      <c r="L360" s="1"/>
      <c r="M360" s="21">
        <f t="shared" si="5"/>
        <v>0</v>
      </c>
    </row>
    <row r="361" spans="1:13" ht="20.100000000000001" customHeight="1" x14ac:dyDescent="0.15">
      <c r="A361" s="1" t="s">
        <v>12831</v>
      </c>
      <c r="B361" s="1" t="s">
        <v>12941</v>
      </c>
      <c r="C361" s="1" t="s">
        <v>12970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729</v>
      </c>
      <c r="I361" s="1" t="s">
        <v>447</v>
      </c>
      <c r="J361" s="1" t="s">
        <v>2362</v>
      </c>
      <c r="K361" s="1" t="s">
        <v>12971</v>
      </c>
      <c r="L361" s="1"/>
      <c r="M361" s="21">
        <f t="shared" si="5"/>
        <v>1</v>
      </c>
    </row>
    <row r="362" spans="1:13" ht="20.100000000000001" customHeight="1" x14ac:dyDescent="0.15">
      <c r="A362" s="1" t="s">
        <v>12831</v>
      </c>
      <c r="B362" s="1" t="s">
        <v>12941</v>
      </c>
      <c r="C362" s="1" t="s">
        <v>12972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729</v>
      </c>
      <c r="I362" s="1" t="s">
        <v>447</v>
      </c>
      <c r="J362" s="1" t="s">
        <v>2362</v>
      </c>
      <c r="K362" s="1" t="s">
        <v>12973</v>
      </c>
      <c r="L362" s="1"/>
      <c r="M362" s="21">
        <f t="shared" si="5"/>
        <v>1</v>
      </c>
    </row>
    <row r="363" spans="1:13" ht="20.100000000000001" customHeight="1" x14ac:dyDescent="0.15">
      <c r="A363" s="1" t="s">
        <v>12831</v>
      </c>
      <c r="B363" s="1" t="s">
        <v>12941</v>
      </c>
      <c r="C363" s="1" t="s">
        <v>12974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2038</v>
      </c>
      <c r="I363" s="1" t="s">
        <v>84</v>
      </c>
      <c r="J363" s="1" t="s">
        <v>6853</v>
      </c>
      <c r="K363" s="1" t="s">
        <v>12975</v>
      </c>
      <c r="L363" s="1"/>
      <c r="M363" s="21">
        <f t="shared" si="5"/>
        <v>0</v>
      </c>
    </row>
    <row r="364" spans="1:13" ht="20.100000000000001" customHeight="1" x14ac:dyDescent="0.15">
      <c r="A364" s="1" t="s">
        <v>12831</v>
      </c>
      <c r="B364" s="1" t="s">
        <v>12941</v>
      </c>
      <c r="C364" s="1" t="s">
        <v>12976</v>
      </c>
      <c r="D364" s="1" t="s">
        <v>849</v>
      </c>
      <c r="E364" s="1" t="s">
        <v>51</v>
      </c>
      <c r="F364" s="1" t="s">
        <v>10720</v>
      </c>
      <c r="G364" s="1" t="s">
        <v>82</v>
      </c>
      <c r="H364" s="1" t="s">
        <v>83</v>
      </c>
      <c r="I364" s="1" t="s">
        <v>447</v>
      </c>
      <c r="J364" s="1" t="s">
        <v>7809</v>
      </c>
      <c r="K364" s="1" t="s">
        <v>12977</v>
      </c>
      <c r="L364" s="1"/>
      <c r="M364" s="21">
        <f t="shared" si="5"/>
        <v>0</v>
      </c>
    </row>
    <row r="365" spans="1:13" ht="20.100000000000001" customHeight="1" x14ac:dyDescent="0.15">
      <c r="A365" s="1" t="s">
        <v>12831</v>
      </c>
      <c r="B365" s="1" t="s">
        <v>12941</v>
      </c>
      <c r="C365" s="1" t="s">
        <v>12978</v>
      </c>
      <c r="D365" s="1" t="s">
        <v>849</v>
      </c>
      <c r="E365" s="1" t="s">
        <v>51</v>
      </c>
      <c r="F365" s="1" t="s">
        <v>10720</v>
      </c>
      <c r="G365" s="1" t="s">
        <v>82</v>
      </c>
      <c r="H365" s="1" t="s">
        <v>83</v>
      </c>
      <c r="I365" s="1" t="s">
        <v>447</v>
      </c>
      <c r="J365" s="1" t="s">
        <v>7809</v>
      </c>
      <c r="K365" s="1" t="s">
        <v>12979</v>
      </c>
      <c r="L365" s="1"/>
      <c r="M365" s="21">
        <f t="shared" si="5"/>
        <v>0</v>
      </c>
    </row>
    <row r="366" spans="1:13" ht="20.100000000000001" customHeight="1" x14ac:dyDescent="0.15">
      <c r="A366" s="1" t="s">
        <v>12980</v>
      </c>
      <c r="B366" s="1" t="s">
        <v>12981</v>
      </c>
      <c r="C366" s="1" t="s">
        <v>12982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1230</v>
      </c>
      <c r="J366" s="1" t="s">
        <v>122</v>
      </c>
      <c r="K366" s="1" t="s">
        <v>12983</v>
      </c>
      <c r="L366" s="1"/>
      <c r="M366" s="21">
        <f t="shared" si="5"/>
        <v>1</v>
      </c>
    </row>
    <row r="367" spans="1:13" ht="20.100000000000001" customHeight="1" x14ac:dyDescent="0.15">
      <c r="A367" s="1" t="s">
        <v>12980</v>
      </c>
      <c r="B367" s="1" t="s">
        <v>12981</v>
      </c>
      <c r="C367" s="1" t="s">
        <v>12984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1230</v>
      </c>
      <c r="J367" s="1" t="s">
        <v>122</v>
      </c>
      <c r="K367" s="1" t="s">
        <v>12985</v>
      </c>
      <c r="L367" s="1"/>
      <c r="M367" s="21">
        <f t="shared" si="5"/>
        <v>1</v>
      </c>
    </row>
    <row r="368" spans="1:13" ht="20.100000000000001" customHeight="1" x14ac:dyDescent="0.15">
      <c r="A368" s="1" t="s">
        <v>12980</v>
      </c>
      <c r="B368" s="1" t="s">
        <v>12981</v>
      </c>
      <c r="C368" s="1" t="s">
        <v>12986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1230</v>
      </c>
      <c r="J368" s="1" t="s">
        <v>122</v>
      </c>
      <c r="K368" s="1" t="s">
        <v>12987</v>
      </c>
      <c r="L368" s="1"/>
      <c r="M368" s="21">
        <f t="shared" si="5"/>
        <v>1</v>
      </c>
    </row>
    <row r="369" spans="1:13" ht="20.100000000000001" customHeight="1" x14ac:dyDescent="0.15">
      <c r="A369" s="1" t="s">
        <v>12980</v>
      </c>
      <c r="B369" s="1" t="s">
        <v>12981</v>
      </c>
      <c r="C369" s="1" t="s">
        <v>12988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12989</v>
      </c>
      <c r="L369" s="1"/>
      <c r="M369" s="21">
        <f t="shared" si="5"/>
        <v>1</v>
      </c>
    </row>
    <row r="370" spans="1:13" ht="20.100000000000001" customHeight="1" x14ac:dyDescent="0.15">
      <c r="A370" s="1" t="s">
        <v>12980</v>
      </c>
      <c r="B370" s="1" t="s">
        <v>12981</v>
      </c>
      <c r="C370" s="1" t="s">
        <v>12990</v>
      </c>
      <c r="D370" s="1" t="s">
        <v>78</v>
      </c>
      <c r="E370" s="1" t="s">
        <v>51</v>
      </c>
      <c r="F370" s="1" t="s">
        <v>51</v>
      </c>
      <c r="G370" s="1" t="s">
        <v>52</v>
      </c>
      <c r="H370" s="1" t="s">
        <v>739</v>
      </c>
      <c r="I370" s="1" t="s">
        <v>1230</v>
      </c>
      <c r="J370" s="1" t="s">
        <v>122</v>
      </c>
      <c r="K370" s="1" t="s">
        <v>12991</v>
      </c>
      <c r="L370" s="1"/>
      <c r="M370" s="21">
        <f t="shared" si="5"/>
        <v>1</v>
      </c>
    </row>
    <row r="371" spans="1:13" ht="20.100000000000001" customHeight="1" x14ac:dyDescent="0.15">
      <c r="A371" s="1" t="s">
        <v>12980</v>
      </c>
      <c r="B371" s="1" t="s">
        <v>12981</v>
      </c>
      <c r="C371" s="1" t="s">
        <v>12992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1230</v>
      </c>
      <c r="J371" s="1" t="s">
        <v>122</v>
      </c>
      <c r="K371" s="1" t="s">
        <v>12993</v>
      </c>
      <c r="L371" s="1"/>
      <c r="M371" s="21">
        <f t="shared" si="5"/>
        <v>1</v>
      </c>
    </row>
    <row r="372" spans="1:13" ht="20.100000000000001" customHeight="1" x14ac:dyDescent="0.15">
      <c r="A372" s="1" t="s">
        <v>12980</v>
      </c>
      <c r="B372" s="1" t="s">
        <v>12981</v>
      </c>
      <c r="C372" s="1" t="s">
        <v>12994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12995</v>
      </c>
      <c r="L372" s="1"/>
      <c r="M372" s="21">
        <f t="shared" si="5"/>
        <v>1</v>
      </c>
    </row>
    <row r="373" spans="1:13" ht="20.100000000000001" customHeight="1" x14ac:dyDescent="0.15">
      <c r="A373" s="1" t="s">
        <v>12980</v>
      </c>
      <c r="B373" s="1" t="s">
        <v>12981</v>
      </c>
      <c r="C373" s="1" t="s">
        <v>12996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12997</v>
      </c>
      <c r="L373" s="1"/>
      <c r="M373" s="21">
        <f t="shared" si="5"/>
        <v>1</v>
      </c>
    </row>
    <row r="374" spans="1:13" ht="20.100000000000001" customHeight="1" x14ac:dyDescent="0.15">
      <c r="A374" s="1" t="s">
        <v>12980</v>
      </c>
      <c r="B374" s="1" t="s">
        <v>12998</v>
      </c>
      <c r="C374" s="1" t="s">
        <v>12999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13000</v>
      </c>
      <c r="L374" s="1"/>
      <c r="M374" s="21">
        <f t="shared" si="5"/>
        <v>1</v>
      </c>
    </row>
    <row r="375" spans="1:13" ht="20.100000000000001" customHeight="1" x14ac:dyDescent="0.15">
      <c r="A375" s="1" t="s">
        <v>12980</v>
      </c>
      <c r="B375" s="1" t="s">
        <v>13001</v>
      </c>
      <c r="C375" s="1" t="s">
        <v>13002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13003</v>
      </c>
      <c r="L375" s="1"/>
      <c r="M375" s="21">
        <f t="shared" si="5"/>
        <v>1</v>
      </c>
    </row>
    <row r="376" spans="1:13" ht="20.100000000000001" customHeight="1" x14ac:dyDescent="0.15">
      <c r="A376" s="1" t="s">
        <v>12980</v>
      </c>
      <c r="B376" s="1" t="s">
        <v>13001</v>
      </c>
      <c r="C376" s="1" t="s">
        <v>13004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739</v>
      </c>
      <c r="I376" s="1" t="s">
        <v>1230</v>
      </c>
      <c r="J376" s="1" t="s">
        <v>122</v>
      </c>
      <c r="K376" s="1" t="s">
        <v>13005</v>
      </c>
      <c r="L376" s="1"/>
      <c r="M376" s="21">
        <f t="shared" si="5"/>
        <v>1</v>
      </c>
    </row>
    <row r="377" spans="1:13" ht="20.100000000000001" customHeight="1" x14ac:dyDescent="0.15">
      <c r="A377" s="1" t="s">
        <v>12980</v>
      </c>
      <c r="B377" s="1" t="s">
        <v>13001</v>
      </c>
      <c r="C377" s="1" t="s">
        <v>13006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739</v>
      </c>
      <c r="I377" s="1" t="s">
        <v>1230</v>
      </c>
      <c r="J377" s="1" t="s">
        <v>122</v>
      </c>
      <c r="K377" s="1" t="s">
        <v>13007</v>
      </c>
      <c r="L377" s="1"/>
      <c r="M377" s="21">
        <f t="shared" si="5"/>
        <v>1</v>
      </c>
    </row>
    <row r="378" spans="1:13" ht="20.100000000000001" customHeight="1" x14ac:dyDescent="0.15">
      <c r="A378" s="1" t="s">
        <v>12980</v>
      </c>
      <c r="B378" s="1" t="s">
        <v>13001</v>
      </c>
      <c r="C378" s="1" t="s">
        <v>13008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739</v>
      </c>
      <c r="I378" s="1" t="s">
        <v>1230</v>
      </c>
      <c r="J378" s="1" t="s">
        <v>122</v>
      </c>
      <c r="K378" s="1" t="s">
        <v>13009</v>
      </c>
      <c r="L378" s="1"/>
      <c r="M378" s="21">
        <f t="shared" si="5"/>
        <v>1</v>
      </c>
    </row>
    <row r="379" spans="1:13" ht="20.100000000000001" customHeight="1" x14ac:dyDescent="0.15">
      <c r="A379" s="1" t="s">
        <v>12980</v>
      </c>
      <c r="B379" s="1" t="s">
        <v>13001</v>
      </c>
      <c r="C379" s="1" t="s">
        <v>13010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739</v>
      </c>
      <c r="I379" s="1" t="s">
        <v>1230</v>
      </c>
      <c r="J379" s="1" t="s">
        <v>122</v>
      </c>
      <c r="K379" s="1" t="s">
        <v>13011</v>
      </c>
      <c r="L379" s="1"/>
      <c r="M379" s="21">
        <f t="shared" si="5"/>
        <v>1</v>
      </c>
    </row>
    <row r="380" spans="1:13" ht="20.100000000000001" customHeight="1" x14ac:dyDescent="0.15">
      <c r="A380" s="1" t="s">
        <v>12980</v>
      </c>
      <c r="B380" s="1" t="s">
        <v>13012</v>
      </c>
      <c r="C380" s="1" t="s">
        <v>13013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739</v>
      </c>
      <c r="I380" s="1" t="s">
        <v>1230</v>
      </c>
      <c r="J380" s="1" t="s">
        <v>122</v>
      </c>
      <c r="K380" s="1" t="s">
        <v>13014</v>
      </c>
      <c r="L380" s="1"/>
      <c r="M380" s="21">
        <f t="shared" si="5"/>
        <v>1</v>
      </c>
    </row>
    <row r="381" spans="1:13" ht="20.100000000000001" customHeight="1" x14ac:dyDescent="0.15">
      <c r="A381" s="1" t="s">
        <v>12980</v>
      </c>
      <c r="B381" s="1" t="s">
        <v>13012</v>
      </c>
      <c r="C381" s="1" t="s">
        <v>13015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739</v>
      </c>
      <c r="I381" s="1" t="s">
        <v>1230</v>
      </c>
      <c r="J381" s="1" t="s">
        <v>122</v>
      </c>
      <c r="K381" s="1" t="s">
        <v>13016</v>
      </c>
      <c r="L381" s="1"/>
      <c r="M381" s="21">
        <f t="shared" si="5"/>
        <v>1</v>
      </c>
    </row>
    <row r="382" spans="1:13" ht="20.100000000000001" customHeight="1" x14ac:dyDescent="0.15">
      <c r="A382" s="1" t="s">
        <v>12980</v>
      </c>
      <c r="B382" s="1" t="s">
        <v>13012</v>
      </c>
      <c r="C382" s="1" t="s">
        <v>13017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739</v>
      </c>
      <c r="I382" s="1" t="s">
        <v>1230</v>
      </c>
      <c r="J382" s="1" t="s">
        <v>122</v>
      </c>
      <c r="K382" s="1" t="s">
        <v>13018</v>
      </c>
      <c r="L382" s="1"/>
      <c r="M382" s="21">
        <f t="shared" si="5"/>
        <v>1</v>
      </c>
    </row>
    <row r="383" spans="1:13" ht="20.100000000000001" customHeight="1" x14ac:dyDescent="0.15">
      <c r="A383" s="1" t="s">
        <v>12980</v>
      </c>
      <c r="B383" s="1" t="s">
        <v>13012</v>
      </c>
      <c r="C383" s="1" t="s">
        <v>13019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739</v>
      </c>
      <c r="I383" s="1" t="s">
        <v>1230</v>
      </c>
      <c r="J383" s="1" t="s">
        <v>122</v>
      </c>
      <c r="K383" s="1" t="s">
        <v>13020</v>
      </c>
      <c r="L383" s="1"/>
      <c r="M383" s="21">
        <f t="shared" si="5"/>
        <v>1</v>
      </c>
    </row>
    <row r="384" spans="1:13" ht="20.100000000000001" customHeight="1" x14ac:dyDescent="0.15">
      <c r="A384" s="1" t="s">
        <v>12980</v>
      </c>
      <c r="B384" s="1" t="s">
        <v>13012</v>
      </c>
      <c r="C384" s="1" t="s">
        <v>13021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739</v>
      </c>
      <c r="I384" s="1" t="s">
        <v>1230</v>
      </c>
      <c r="J384" s="1" t="s">
        <v>122</v>
      </c>
      <c r="K384" s="1" t="s">
        <v>13022</v>
      </c>
      <c r="L384" s="1"/>
      <c r="M384" s="21">
        <f t="shared" si="5"/>
        <v>1</v>
      </c>
    </row>
    <row r="385" spans="1:13" ht="20.100000000000001" customHeight="1" x14ac:dyDescent="0.15">
      <c r="A385" s="1" t="s">
        <v>12980</v>
      </c>
      <c r="B385" s="1" t="s">
        <v>13012</v>
      </c>
      <c r="C385" s="1" t="s">
        <v>13023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739</v>
      </c>
      <c r="I385" s="1" t="s">
        <v>1230</v>
      </c>
      <c r="J385" s="1" t="s">
        <v>122</v>
      </c>
      <c r="K385" s="1" t="s">
        <v>13024</v>
      </c>
      <c r="L385" s="1"/>
      <c r="M385" s="21">
        <f t="shared" si="5"/>
        <v>1</v>
      </c>
    </row>
    <row r="386" spans="1:13" ht="20.100000000000001" customHeight="1" x14ac:dyDescent="0.15">
      <c r="A386" s="1" t="s">
        <v>12980</v>
      </c>
      <c r="B386" s="1" t="s">
        <v>13012</v>
      </c>
      <c r="C386" s="1" t="s">
        <v>13025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739</v>
      </c>
      <c r="I386" s="1" t="s">
        <v>1230</v>
      </c>
      <c r="J386" s="1" t="s">
        <v>122</v>
      </c>
      <c r="K386" s="1" t="s">
        <v>13026</v>
      </c>
      <c r="L386" s="1"/>
      <c r="M386" s="21">
        <f t="shared" si="5"/>
        <v>1</v>
      </c>
    </row>
    <row r="387" spans="1:13" ht="20.100000000000001" customHeight="1" x14ac:dyDescent="0.15">
      <c r="A387" s="1" t="s">
        <v>12980</v>
      </c>
      <c r="B387" s="1" t="s">
        <v>13012</v>
      </c>
      <c r="C387" s="1" t="s">
        <v>13027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1230</v>
      </c>
      <c r="J387" s="1" t="s">
        <v>122</v>
      </c>
      <c r="K387" s="1" t="s">
        <v>13028</v>
      </c>
      <c r="L387" s="1"/>
      <c r="M387" s="21">
        <f t="shared" si="5"/>
        <v>1</v>
      </c>
    </row>
    <row r="388" spans="1:13" ht="20.100000000000001" customHeight="1" x14ac:dyDescent="0.15">
      <c r="A388" s="1" t="s">
        <v>12980</v>
      </c>
      <c r="B388" s="1" t="s">
        <v>13012</v>
      </c>
      <c r="C388" s="1" t="s">
        <v>13029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1230</v>
      </c>
      <c r="J388" s="1" t="s">
        <v>122</v>
      </c>
      <c r="K388" s="1" t="s">
        <v>13030</v>
      </c>
      <c r="L388" s="1"/>
      <c r="M388" s="21">
        <f t="shared" si="5"/>
        <v>1</v>
      </c>
    </row>
    <row r="389" spans="1:13" ht="20.100000000000001" customHeight="1" x14ac:dyDescent="0.15">
      <c r="A389" s="1" t="s">
        <v>12980</v>
      </c>
      <c r="B389" s="1" t="s">
        <v>13012</v>
      </c>
      <c r="C389" s="1" t="s">
        <v>13031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739</v>
      </c>
      <c r="I389" s="1" t="s">
        <v>1230</v>
      </c>
      <c r="J389" s="1" t="s">
        <v>122</v>
      </c>
      <c r="K389" s="1" t="s">
        <v>13032</v>
      </c>
      <c r="L389" s="1"/>
      <c r="M389" s="21">
        <f t="shared" si="5"/>
        <v>1</v>
      </c>
    </row>
    <row r="390" spans="1:13" ht="20.100000000000001" customHeight="1" x14ac:dyDescent="0.15">
      <c r="A390" s="1" t="s">
        <v>12980</v>
      </c>
      <c r="B390" s="1" t="s">
        <v>13012</v>
      </c>
      <c r="C390" s="1" t="s">
        <v>13033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1230</v>
      </c>
      <c r="J390" s="1" t="s">
        <v>122</v>
      </c>
      <c r="K390" s="1" t="s">
        <v>13034</v>
      </c>
      <c r="L390" s="1"/>
      <c r="M390" s="21">
        <f t="shared" si="5"/>
        <v>1</v>
      </c>
    </row>
    <row r="391" spans="1:13" ht="20.100000000000001" customHeight="1" x14ac:dyDescent="0.15">
      <c r="A391" s="1" t="s">
        <v>12980</v>
      </c>
      <c r="B391" s="1" t="s">
        <v>13012</v>
      </c>
      <c r="C391" s="1" t="s">
        <v>13035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1230</v>
      </c>
      <c r="J391" s="1" t="s">
        <v>122</v>
      </c>
      <c r="K391" s="1" t="s">
        <v>13036</v>
      </c>
      <c r="L391" s="1"/>
      <c r="M391" s="21">
        <f t="shared" si="5"/>
        <v>1</v>
      </c>
    </row>
    <row r="392" spans="1:13" ht="20.100000000000001" customHeight="1" x14ac:dyDescent="0.15">
      <c r="A392" s="1" t="s">
        <v>12980</v>
      </c>
      <c r="B392" s="1" t="s">
        <v>13012</v>
      </c>
      <c r="C392" s="1" t="s">
        <v>13037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739</v>
      </c>
      <c r="I392" s="1" t="s">
        <v>1230</v>
      </c>
      <c r="J392" s="1" t="s">
        <v>122</v>
      </c>
      <c r="K392" s="1" t="s">
        <v>13038</v>
      </c>
      <c r="L392" s="1"/>
      <c r="M392" s="21">
        <f t="shared" ref="M392:M455" si="6">IF(F392="○",1,0)</f>
        <v>1</v>
      </c>
    </row>
    <row r="393" spans="1:13" ht="20.100000000000001" customHeight="1" x14ac:dyDescent="0.15">
      <c r="A393" s="1" t="s">
        <v>12980</v>
      </c>
      <c r="B393" s="1" t="s">
        <v>13012</v>
      </c>
      <c r="C393" s="1" t="s">
        <v>13039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1230</v>
      </c>
      <c r="J393" s="1" t="s">
        <v>122</v>
      </c>
      <c r="K393" s="1" t="s">
        <v>13040</v>
      </c>
      <c r="L393" s="1"/>
      <c r="M393" s="21">
        <f t="shared" si="6"/>
        <v>1</v>
      </c>
    </row>
    <row r="394" spans="1:13" ht="20.100000000000001" customHeight="1" x14ac:dyDescent="0.15">
      <c r="A394" s="1" t="s">
        <v>12980</v>
      </c>
      <c r="B394" s="1" t="s">
        <v>13012</v>
      </c>
      <c r="C394" s="1" t="s">
        <v>13041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1230</v>
      </c>
      <c r="J394" s="1" t="s">
        <v>122</v>
      </c>
      <c r="K394" s="1" t="s">
        <v>13042</v>
      </c>
      <c r="L394" s="1"/>
      <c r="M394" s="21">
        <f t="shared" si="6"/>
        <v>1</v>
      </c>
    </row>
    <row r="395" spans="1:13" ht="20.100000000000001" customHeight="1" x14ac:dyDescent="0.15">
      <c r="A395" s="1" t="s">
        <v>12980</v>
      </c>
      <c r="B395" s="1" t="s">
        <v>13012</v>
      </c>
      <c r="C395" s="1" t="s">
        <v>13043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1230</v>
      </c>
      <c r="J395" s="1" t="s">
        <v>122</v>
      </c>
      <c r="K395" s="1" t="s">
        <v>13044</v>
      </c>
      <c r="L395" s="1"/>
      <c r="M395" s="21">
        <f t="shared" si="6"/>
        <v>1</v>
      </c>
    </row>
    <row r="396" spans="1:13" ht="20.100000000000001" customHeight="1" x14ac:dyDescent="0.15">
      <c r="A396" s="1" t="s">
        <v>12980</v>
      </c>
      <c r="B396" s="1" t="s">
        <v>13012</v>
      </c>
      <c r="C396" s="1" t="s">
        <v>13045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1230</v>
      </c>
      <c r="J396" s="1" t="s">
        <v>122</v>
      </c>
      <c r="K396" s="1" t="s">
        <v>13046</v>
      </c>
      <c r="L396" s="1"/>
      <c r="M396" s="21">
        <f t="shared" si="6"/>
        <v>1</v>
      </c>
    </row>
    <row r="397" spans="1:13" ht="20.100000000000001" customHeight="1" x14ac:dyDescent="0.15">
      <c r="A397" s="1" t="s">
        <v>12980</v>
      </c>
      <c r="B397" s="1" t="s">
        <v>13012</v>
      </c>
      <c r="C397" s="1" t="s">
        <v>13047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1230</v>
      </c>
      <c r="J397" s="1" t="s">
        <v>122</v>
      </c>
      <c r="K397" s="1" t="s">
        <v>13048</v>
      </c>
      <c r="L397" s="1"/>
      <c r="M397" s="21">
        <f t="shared" si="6"/>
        <v>1</v>
      </c>
    </row>
    <row r="398" spans="1:13" ht="20.100000000000001" customHeight="1" x14ac:dyDescent="0.15">
      <c r="A398" s="1" t="s">
        <v>12980</v>
      </c>
      <c r="B398" s="1" t="s">
        <v>13012</v>
      </c>
      <c r="C398" s="1" t="s">
        <v>13049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1230</v>
      </c>
      <c r="J398" s="1" t="s">
        <v>122</v>
      </c>
      <c r="K398" s="1" t="s">
        <v>13050</v>
      </c>
      <c r="L398" s="1"/>
      <c r="M398" s="21">
        <f t="shared" si="6"/>
        <v>1</v>
      </c>
    </row>
    <row r="399" spans="1:13" ht="20.100000000000001" customHeight="1" x14ac:dyDescent="0.15">
      <c r="A399" s="1" t="s">
        <v>12980</v>
      </c>
      <c r="B399" s="1" t="s">
        <v>13012</v>
      </c>
      <c r="C399" s="1" t="s">
        <v>13051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739</v>
      </c>
      <c r="I399" s="1" t="s">
        <v>1230</v>
      </c>
      <c r="J399" s="1" t="s">
        <v>122</v>
      </c>
      <c r="K399" s="1" t="s">
        <v>13052</v>
      </c>
      <c r="L399" s="1"/>
      <c r="M399" s="21">
        <f t="shared" si="6"/>
        <v>1</v>
      </c>
    </row>
    <row r="400" spans="1:13" ht="20.100000000000001" customHeight="1" x14ac:dyDescent="0.15">
      <c r="A400" s="1" t="s">
        <v>12980</v>
      </c>
      <c r="B400" s="1" t="s">
        <v>13012</v>
      </c>
      <c r="C400" s="1" t="s">
        <v>13053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1230</v>
      </c>
      <c r="J400" s="1" t="s">
        <v>122</v>
      </c>
      <c r="K400" s="1" t="s">
        <v>13054</v>
      </c>
      <c r="L400" s="1"/>
      <c r="M400" s="21">
        <f t="shared" si="6"/>
        <v>1</v>
      </c>
    </row>
    <row r="401" spans="1:13" ht="20.100000000000001" customHeight="1" x14ac:dyDescent="0.15">
      <c r="A401" s="1" t="s">
        <v>12980</v>
      </c>
      <c r="B401" s="1" t="s">
        <v>13012</v>
      </c>
      <c r="C401" s="1" t="s">
        <v>13055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13056</v>
      </c>
      <c r="L401" s="1"/>
      <c r="M401" s="21">
        <f t="shared" si="6"/>
        <v>1</v>
      </c>
    </row>
    <row r="402" spans="1:13" ht="20.100000000000001" customHeight="1" x14ac:dyDescent="0.15">
      <c r="A402" s="1" t="s">
        <v>12980</v>
      </c>
      <c r="B402" s="1" t="s">
        <v>13012</v>
      </c>
      <c r="C402" s="1" t="s">
        <v>13057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739</v>
      </c>
      <c r="I402" s="1" t="s">
        <v>1230</v>
      </c>
      <c r="J402" s="1" t="s">
        <v>122</v>
      </c>
      <c r="K402" s="1" t="s">
        <v>13058</v>
      </c>
      <c r="L402" s="1"/>
      <c r="M402" s="21">
        <f t="shared" si="6"/>
        <v>1</v>
      </c>
    </row>
    <row r="403" spans="1:13" ht="20.100000000000001" customHeight="1" x14ac:dyDescent="0.15">
      <c r="A403" s="1" t="s">
        <v>12980</v>
      </c>
      <c r="B403" s="1" t="s">
        <v>13012</v>
      </c>
      <c r="C403" s="1" t="s">
        <v>13059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1230</v>
      </c>
      <c r="J403" s="1" t="s">
        <v>122</v>
      </c>
      <c r="K403" s="1" t="s">
        <v>13060</v>
      </c>
      <c r="L403" s="1"/>
      <c r="M403" s="21">
        <f t="shared" si="6"/>
        <v>1</v>
      </c>
    </row>
    <row r="404" spans="1:13" ht="20.100000000000001" customHeight="1" x14ac:dyDescent="0.15">
      <c r="A404" s="1" t="s">
        <v>12980</v>
      </c>
      <c r="B404" s="1" t="s">
        <v>13012</v>
      </c>
      <c r="C404" s="1" t="s">
        <v>13061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739</v>
      </c>
      <c r="I404" s="1" t="s">
        <v>1230</v>
      </c>
      <c r="J404" s="1" t="s">
        <v>122</v>
      </c>
      <c r="K404" s="1" t="s">
        <v>13062</v>
      </c>
      <c r="L404" s="1"/>
      <c r="M404" s="21">
        <f t="shared" si="6"/>
        <v>1</v>
      </c>
    </row>
    <row r="405" spans="1:13" ht="20.100000000000001" customHeight="1" x14ac:dyDescent="0.15">
      <c r="A405" s="1" t="s">
        <v>12980</v>
      </c>
      <c r="B405" s="1" t="s">
        <v>13012</v>
      </c>
      <c r="C405" s="1" t="s">
        <v>13063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739</v>
      </c>
      <c r="I405" s="1" t="s">
        <v>1230</v>
      </c>
      <c r="J405" s="1" t="s">
        <v>122</v>
      </c>
      <c r="K405" s="1" t="s">
        <v>13064</v>
      </c>
      <c r="L405" s="1"/>
      <c r="M405" s="21">
        <f t="shared" si="6"/>
        <v>1</v>
      </c>
    </row>
    <row r="406" spans="1:13" ht="20.100000000000001" customHeight="1" x14ac:dyDescent="0.15">
      <c r="A406" s="1" t="s">
        <v>12980</v>
      </c>
      <c r="B406" s="1" t="s">
        <v>13012</v>
      </c>
      <c r="C406" s="1" t="s">
        <v>13065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739</v>
      </c>
      <c r="I406" s="1" t="s">
        <v>1230</v>
      </c>
      <c r="J406" s="1" t="s">
        <v>122</v>
      </c>
      <c r="K406" s="1" t="s">
        <v>13066</v>
      </c>
      <c r="L406" s="1"/>
      <c r="M406" s="21">
        <f t="shared" si="6"/>
        <v>1</v>
      </c>
    </row>
    <row r="407" spans="1:13" ht="20.100000000000001" customHeight="1" x14ac:dyDescent="0.15">
      <c r="A407" s="1" t="s">
        <v>12980</v>
      </c>
      <c r="B407" s="1" t="s">
        <v>13067</v>
      </c>
      <c r="C407" s="1" t="s">
        <v>13068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739</v>
      </c>
      <c r="I407" s="1" t="s">
        <v>1230</v>
      </c>
      <c r="J407" s="1" t="s">
        <v>122</v>
      </c>
      <c r="K407" s="1" t="s">
        <v>13069</v>
      </c>
      <c r="L407" s="1"/>
      <c r="M407" s="21">
        <f t="shared" si="6"/>
        <v>1</v>
      </c>
    </row>
    <row r="408" spans="1:13" ht="20.100000000000001" customHeight="1" x14ac:dyDescent="0.15">
      <c r="A408" s="1" t="s">
        <v>12980</v>
      </c>
      <c r="B408" s="1" t="s">
        <v>13070</v>
      </c>
      <c r="C408" s="1" t="s">
        <v>13071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739</v>
      </c>
      <c r="I408" s="1" t="s">
        <v>1230</v>
      </c>
      <c r="J408" s="1" t="s">
        <v>122</v>
      </c>
      <c r="K408" s="1" t="s">
        <v>13072</v>
      </c>
      <c r="L408" s="1"/>
      <c r="M408" s="21">
        <f t="shared" si="6"/>
        <v>1</v>
      </c>
    </row>
    <row r="409" spans="1:13" ht="20.100000000000001" customHeight="1" x14ac:dyDescent="0.15">
      <c r="A409" s="1" t="s">
        <v>12980</v>
      </c>
      <c r="B409" s="1" t="s">
        <v>13070</v>
      </c>
      <c r="C409" s="1" t="s">
        <v>13073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739</v>
      </c>
      <c r="I409" s="1" t="s">
        <v>1230</v>
      </c>
      <c r="J409" s="1" t="s">
        <v>122</v>
      </c>
      <c r="K409" s="1" t="s">
        <v>13074</v>
      </c>
      <c r="L409" s="1"/>
      <c r="M409" s="21">
        <f t="shared" si="6"/>
        <v>1</v>
      </c>
    </row>
    <row r="410" spans="1:13" ht="20.100000000000001" customHeight="1" x14ac:dyDescent="0.15">
      <c r="A410" s="1" t="s">
        <v>12980</v>
      </c>
      <c r="B410" s="1" t="s">
        <v>13070</v>
      </c>
      <c r="C410" s="1" t="s">
        <v>13075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739</v>
      </c>
      <c r="I410" s="1" t="s">
        <v>1230</v>
      </c>
      <c r="J410" s="1" t="s">
        <v>122</v>
      </c>
      <c r="K410" s="1" t="s">
        <v>13076</v>
      </c>
      <c r="L410" s="1"/>
      <c r="M410" s="21">
        <f t="shared" si="6"/>
        <v>1</v>
      </c>
    </row>
    <row r="411" spans="1:13" ht="20.100000000000001" customHeight="1" x14ac:dyDescent="0.15">
      <c r="A411" s="1" t="s">
        <v>12980</v>
      </c>
      <c r="B411" s="1" t="s">
        <v>13070</v>
      </c>
      <c r="C411" s="1" t="s">
        <v>13077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739</v>
      </c>
      <c r="I411" s="1" t="s">
        <v>1230</v>
      </c>
      <c r="J411" s="1" t="s">
        <v>122</v>
      </c>
      <c r="K411" s="1" t="s">
        <v>13078</v>
      </c>
      <c r="L411" s="1"/>
      <c r="M411" s="21">
        <f t="shared" si="6"/>
        <v>1</v>
      </c>
    </row>
    <row r="412" spans="1:13" ht="20.100000000000001" customHeight="1" x14ac:dyDescent="0.15">
      <c r="A412" s="1" t="s">
        <v>12980</v>
      </c>
      <c r="B412" s="1" t="s">
        <v>13070</v>
      </c>
      <c r="C412" s="1" t="s">
        <v>13079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739</v>
      </c>
      <c r="I412" s="1" t="s">
        <v>1230</v>
      </c>
      <c r="J412" s="1" t="s">
        <v>122</v>
      </c>
      <c r="K412" s="1" t="s">
        <v>13080</v>
      </c>
      <c r="L412" s="1"/>
      <c r="M412" s="21">
        <f t="shared" si="6"/>
        <v>1</v>
      </c>
    </row>
    <row r="413" spans="1:13" ht="20.100000000000001" customHeight="1" x14ac:dyDescent="0.15">
      <c r="A413" s="1" t="s">
        <v>12980</v>
      </c>
      <c r="B413" s="1" t="s">
        <v>13070</v>
      </c>
      <c r="C413" s="1" t="s">
        <v>13081</v>
      </c>
      <c r="D413" s="1" t="s">
        <v>50</v>
      </c>
      <c r="E413" s="1" t="s">
        <v>51</v>
      </c>
      <c r="F413" s="1" t="s">
        <v>51</v>
      </c>
      <c r="G413" s="1" t="s">
        <v>52</v>
      </c>
      <c r="H413" s="1" t="s">
        <v>739</v>
      </c>
      <c r="I413" s="1" t="s">
        <v>1230</v>
      </c>
      <c r="J413" s="1" t="s">
        <v>122</v>
      </c>
      <c r="K413" s="1" t="s">
        <v>13082</v>
      </c>
      <c r="L413" s="1"/>
      <c r="M413" s="21">
        <f t="shared" si="6"/>
        <v>1</v>
      </c>
    </row>
    <row r="414" spans="1:13" ht="20.100000000000001" customHeight="1" x14ac:dyDescent="0.15">
      <c r="A414" s="1" t="s">
        <v>12980</v>
      </c>
      <c r="B414" s="1" t="s">
        <v>13070</v>
      </c>
      <c r="C414" s="1" t="s">
        <v>13083</v>
      </c>
      <c r="D414" s="1" t="s">
        <v>78</v>
      </c>
      <c r="E414" s="1" t="s">
        <v>51</v>
      </c>
      <c r="F414" s="1" t="s">
        <v>179</v>
      </c>
      <c r="G414" s="1" t="s">
        <v>82</v>
      </c>
      <c r="H414" s="1" t="s">
        <v>180</v>
      </c>
      <c r="I414" s="1" t="s">
        <v>447</v>
      </c>
      <c r="J414" s="1" t="s">
        <v>730</v>
      </c>
      <c r="K414" s="1" t="s">
        <v>13084</v>
      </c>
      <c r="L414" s="1"/>
      <c r="M414" s="21">
        <f t="shared" si="6"/>
        <v>0</v>
      </c>
    </row>
    <row r="415" spans="1:13" ht="20.100000000000001" customHeight="1" x14ac:dyDescent="0.15">
      <c r="A415" s="1" t="s">
        <v>12980</v>
      </c>
      <c r="B415" s="1" t="s">
        <v>13070</v>
      </c>
      <c r="C415" s="1" t="s">
        <v>13085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13086</v>
      </c>
      <c r="L415" s="1"/>
      <c r="M415" s="21">
        <f t="shared" si="6"/>
        <v>1</v>
      </c>
    </row>
    <row r="416" spans="1:13" ht="20.100000000000001" customHeight="1" x14ac:dyDescent="0.15">
      <c r="A416" s="1" t="s">
        <v>12980</v>
      </c>
      <c r="B416" s="1" t="s">
        <v>13070</v>
      </c>
      <c r="C416" s="1" t="s">
        <v>13087</v>
      </c>
      <c r="D416" s="1" t="s">
        <v>78</v>
      </c>
      <c r="E416" s="1" t="s">
        <v>51</v>
      </c>
      <c r="F416" s="1" t="s">
        <v>10720</v>
      </c>
      <c r="G416" s="1" t="s">
        <v>82</v>
      </c>
      <c r="H416" s="1" t="s">
        <v>180</v>
      </c>
      <c r="I416" s="1" t="s">
        <v>447</v>
      </c>
      <c r="J416" s="1" t="s">
        <v>730</v>
      </c>
      <c r="K416" s="1" t="s">
        <v>13088</v>
      </c>
      <c r="L416" s="1"/>
      <c r="M416" s="21">
        <f t="shared" si="6"/>
        <v>0</v>
      </c>
    </row>
    <row r="417" spans="1:13" ht="20.100000000000001" customHeight="1" x14ac:dyDescent="0.15">
      <c r="A417" s="1" t="s">
        <v>12980</v>
      </c>
      <c r="B417" s="1" t="s">
        <v>13070</v>
      </c>
      <c r="C417" s="1" t="s">
        <v>13089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1230</v>
      </c>
      <c r="J417" s="1" t="s">
        <v>122</v>
      </c>
      <c r="K417" s="1" t="s">
        <v>13090</v>
      </c>
      <c r="L417" s="1"/>
      <c r="M417" s="21">
        <f t="shared" si="6"/>
        <v>1</v>
      </c>
    </row>
    <row r="418" spans="1:13" ht="20.100000000000001" customHeight="1" x14ac:dyDescent="0.15">
      <c r="A418" s="1" t="s">
        <v>12980</v>
      </c>
      <c r="B418" s="1" t="s">
        <v>13091</v>
      </c>
      <c r="C418" s="1" t="s">
        <v>13092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739</v>
      </c>
      <c r="I418" s="1" t="s">
        <v>1230</v>
      </c>
      <c r="J418" s="1" t="s">
        <v>122</v>
      </c>
      <c r="K418" s="1" t="s">
        <v>13093</v>
      </c>
      <c r="L418" s="1"/>
      <c r="M418" s="21">
        <f t="shared" si="6"/>
        <v>1</v>
      </c>
    </row>
    <row r="419" spans="1:13" ht="20.100000000000001" customHeight="1" x14ac:dyDescent="0.15">
      <c r="A419" s="1" t="s">
        <v>12980</v>
      </c>
      <c r="B419" s="1" t="s">
        <v>13091</v>
      </c>
      <c r="C419" s="1" t="s">
        <v>13094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1230</v>
      </c>
      <c r="J419" s="1" t="s">
        <v>122</v>
      </c>
      <c r="K419" s="1" t="s">
        <v>13095</v>
      </c>
      <c r="L419" s="1"/>
      <c r="M419" s="21">
        <f t="shared" si="6"/>
        <v>1</v>
      </c>
    </row>
    <row r="420" spans="1:13" ht="20.100000000000001" customHeight="1" x14ac:dyDescent="0.15">
      <c r="A420" s="1" t="s">
        <v>12980</v>
      </c>
      <c r="B420" s="1" t="s">
        <v>13091</v>
      </c>
      <c r="C420" s="1" t="s">
        <v>13096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1230</v>
      </c>
      <c r="J420" s="1" t="s">
        <v>122</v>
      </c>
      <c r="K420" s="1" t="s">
        <v>13097</v>
      </c>
      <c r="L420" s="1"/>
      <c r="M420" s="21">
        <f t="shared" si="6"/>
        <v>1</v>
      </c>
    </row>
    <row r="421" spans="1:13" ht="20.100000000000001" customHeight="1" x14ac:dyDescent="0.15">
      <c r="A421" s="1" t="s">
        <v>12980</v>
      </c>
      <c r="B421" s="1" t="s">
        <v>13091</v>
      </c>
      <c r="C421" s="1" t="s">
        <v>13098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1230</v>
      </c>
      <c r="J421" s="1" t="s">
        <v>122</v>
      </c>
      <c r="K421" s="1" t="s">
        <v>13099</v>
      </c>
      <c r="L421" s="1"/>
      <c r="M421" s="21">
        <f t="shared" si="6"/>
        <v>1</v>
      </c>
    </row>
    <row r="422" spans="1:13" ht="20.100000000000001" customHeight="1" x14ac:dyDescent="0.15">
      <c r="A422" s="1" t="s">
        <v>12980</v>
      </c>
      <c r="B422" s="1" t="s">
        <v>13091</v>
      </c>
      <c r="C422" s="1" t="s">
        <v>13100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739</v>
      </c>
      <c r="I422" s="1" t="s">
        <v>1230</v>
      </c>
      <c r="J422" s="1" t="s">
        <v>122</v>
      </c>
      <c r="K422" s="1" t="s">
        <v>13101</v>
      </c>
      <c r="L422" s="1"/>
      <c r="M422" s="21">
        <f t="shared" si="6"/>
        <v>1</v>
      </c>
    </row>
    <row r="423" spans="1:13" ht="20.100000000000001" customHeight="1" x14ac:dyDescent="0.15">
      <c r="A423" s="1" t="s">
        <v>12980</v>
      </c>
      <c r="B423" s="1" t="s">
        <v>13102</v>
      </c>
      <c r="C423" s="1" t="s">
        <v>13103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739</v>
      </c>
      <c r="I423" s="1" t="s">
        <v>1230</v>
      </c>
      <c r="J423" s="1" t="s">
        <v>122</v>
      </c>
      <c r="K423" s="1" t="s">
        <v>13104</v>
      </c>
      <c r="L423" s="1"/>
      <c r="M423" s="21">
        <f t="shared" si="6"/>
        <v>1</v>
      </c>
    </row>
    <row r="424" spans="1:13" ht="20.100000000000001" customHeight="1" x14ac:dyDescent="0.15">
      <c r="A424" s="1" t="s">
        <v>12980</v>
      </c>
      <c r="B424" s="1" t="s">
        <v>13102</v>
      </c>
      <c r="C424" s="1" t="s">
        <v>13105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739</v>
      </c>
      <c r="I424" s="1" t="s">
        <v>1230</v>
      </c>
      <c r="J424" s="1" t="s">
        <v>122</v>
      </c>
      <c r="K424" s="1" t="s">
        <v>13106</v>
      </c>
      <c r="L424" s="1"/>
      <c r="M424" s="21">
        <f t="shared" si="6"/>
        <v>1</v>
      </c>
    </row>
    <row r="425" spans="1:13" ht="20.100000000000001" customHeight="1" x14ac:dyDescent="0.15">
      <c r="A425" s="1" t="s">
        <v>12980</v>
      </c>
      <c r="B425" s="1" t="s">
        <v>13102</v>
      </c>
      <c r="C425" s="1" t="s">
        <v>13107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739</v>
      </c>
      <c r="I425" s="1" t="s">
        <v>1230</v>
      </c>
      <c r="J425" s="1" t="s">
        <v>122</v>
      </c>
      <c r="K425" s="1" t="s">
        <v>13108</v>
      </c>
      <c r="L425" s="1"/>
      <c r="M425" s="21">
        <f t="shared" si="6"/>
        <v>1</v>
      </c>
    </row>
    <row r="426" spans="1:13" ht="20.100000000000001" customHeight="1" x14ac:dyDescent="0.15">
      <c r="A426" s="1" t="s">
        <v>12980</v>
      </c>
      <c r="B426" s="1" t="s">
        <v>13102</v>
      </c>
      <c r="C426" s="1" t="s">
        <v>13109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739</v>
      </c>
      <c r="I426" s="1" t="s">
        <v>1230</v>
      </c>
      <c r="J426" s="1" t="s">
        <v>122</v>
      </c>
      <c r="K426" s="1" t="s">
        <v>13110</v>
      </c>
      <c r="L426" s="1"/>
      <c r="M426" s="21">
        <f t="shared" si="6"/>
        <v>1</v>
      </c>
    </row>
    <row r="427" spans="1:13" ht="20.100000000000001" customHeight="1" x14ac:dyDescent="0.15">
      <c r="A427" s="1" t="s">
        <v>12980</v>
      </c>
      <c r="B427" s="1" t="s">
        <v>13102</v>
      </c>
      <c r="C427" s="1" t="s">
        <v>13111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739</v>
      </c>
      <c r="I427" s="1" t="s">
        <v>1230</v>
      </c>
      <c r="J427" s="1" t="s">
        <v>122</v>
      </c>
      <c r="K427" s="1" t="s">
        <v>13112</v>
      </c>
      <c r="L427" s="1"/>
      <c r="M427" s="21">
        <f t="shared" si="6"/>
        <v>1</v>
      </c>
    </row>
    <row r="428" spans="1:13" ht="20.100000000000001" customHeight="1" x14ac:dyDescent="0.15">
      <c r="A428" s="1" t="s">
        <v>12980</v>
      </c>
      <c r="B428" s="1" t="s">
        <v>13102</v>
      </c>
      <c r="C428" s="1" t="s">
        <v>13113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739</v>
      </c>
      <c r="I428" s="1" t="s">
        <v>1230</v>
      </c>
      <c r="J428" s="1" t="s">
        <v>122</v>
      </c>
      <c r="K428" s="1" t="s">
        <v>13114</v>
      </c>
      <c r="L428" s="1"/>
      <c r="M428" s="21">
        <f t="shared" si="6"/>
        <v>1</v>
      </c>
    </row>
    <row r="429" spans="1:13" ht="20.100000000000001" customHeight="1" x14ac:dyDescent="0.15">
      <c r="A429" s="1" t="s">
        <v>12980</v>
      </c>
      <c r="B429" s="1" t="s">
        <v>13102</v>
      </c>
      <c r="C429" s="1" t="s">
        <v>13115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739</v>
      </c>
      <c r="I429" s="1" t="s">
        <v>1230</v>
      </c>
      <c r="J429" s="1" t="s">
        <v>122</v>
      </c>
      <c r="K429" s="1" t="s">
        <v>13116</v>
      </c>
      <c r="L429" s="1"/>
      <c r="M429" s="21">
        <f t="shared" si="6"/>
        <v>1</v>
      </c>
    </row>
    <row r="430" spans="1:13" ht="20.100000000000001" customHeight="1" x14ac:dyDescent="0.15">
      <c r="A430" s="1" t="s">
        <v>12980</v>
      </c>
      <c r="B430" s="1" t="s">
        <v>13102</v>
      </c>
      <c r="C430" s="1" t="s">
        <v>13117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739</v>
      </c>
      <c r="I430" s="1" t="s">
        <v>1230</v>
      </c>
      <c r="J430" s="1" t="s">
        <v>122</v>
      </c>
      <c r="K430" s="1" t="s">
        <v>13118</v>
      </c>
      <c r="L430" s="1"/>
      <c r="M430" s="21">
        <f t="shared" si="6"/>
        <v>1</v>
      </c>
    </row>
    <row r="431" spans="1:13" ht="20.100000000000001" customHeight="1" x14ac:dyDescent="0.15">
      <c r="A431" s="1" t="s">
        <v>12980</v>
      </c>
      <c r="B431" s="1" t="s">
        <v>13102</v>
      </c>
      <c r="C431" s="1" t="s">
        <v>13119</v>
      </c>
      <c r="D431" s="1" t="s">
        <v>78</v>
      </c>
      <c r="E431" s="1" t="s">
        <v>51</v>
      </c>
      <c r="F431" s="1" t="s">
        <v>179</v>
      </c>
      <c r="G431" s="1" t="s">
        <v>82</v>
      </c>
      <c r="H431" s="1" t="s">
        <v>4727</v>
      </c>
      <c r="I431" s="1" t="s">
        <v>447</v>
      </c>
      <c r="J431" s="1" t="s">
        <v>10867</v>
      </c>
      <c r="K431" s="1" t="s">
        <v>13120</v>
      </c>
      <c r="L431" s="1"/>
      <c r="M431" s="21">
        <f t="shared" si="6"/>
        <v>0</v>
      </c>
    </row>
    <row r="432" spans="1:13" ht="20.100000000000001" customHeight="1" x14ac:dyDescent="0.15">
      <c r="A432" s="1" t="s">
        <v>12980</v>
      </c>
      <c r="B432" s="1" t="s">
        <v>13102</v>
      </c>
      <c r="C432" s="1" t="s">
        <v>13121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739</v>
      </c>
      <c r="I432" s="1" t="s">
        <v>1230</v>
      </c>
      <c r="J432" s="1" t="s">
        <v>122</v>
      </c>
      <c r="K432" s="1" t="s">
        <v>13122</v>
      </c>
      <c r="L432" s="1"/>
      <c r="M432" s="21">
        <f t="shared" si="6"/>
        <v>1</v>
      </c>
    </row>
    <row r="433" spans="1:13" ht="20.100000000000001" customHeight="1" x14ac:dyDescent="0.15">
      <c r="A433" s="1" t="s">
        <v>12980</v>
      </c>
      <c r="B433" s="1" t="s">
        <v>13102</v>
      </c>
      <c r="C433" s="1" t="s">
        <v>13123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1230</v>
      </c>
      <c r="J433" s="1" t="s">
        <v>122</v>
      </c>
      <c r="K433" s="1" t="s">
        <v>13124</v>
      </c>
      <c r="L433" s="1"/>
      <c r="M433" s="21">
        <f t="shared" si="6"/>
        <v>1</v>
      </c>
    </row>
    <row r="434" spans="1:13" ht="20.100000000000001" customHeight="1" x14ac:dyDescent="0.15">
      <c r="A434" s="1" t="s">
        <v>12980</v>
      </c>
      <c r="B434" s="1" t="s">
        <v>13125</v>
      </c>
      <c r="C434" s="1" t="s">
        <v>13126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1230</v>
      </c>
      <c r="J434" s="1" t="s">
        <v>122</v>
      </c>
      <c r="K434" s="1" t="s">
        <v>13127</v>
      </c>
      <c r="L434" s="1"/>
      <c r="M434" s="21">
        <f t="shared" si="6"/>
        <v>1</v>
      </c>
    </row>
    <row r="435" spans="1:13" ht="20.100000000000001" customHeight="1" x14ac:dyDescent="0.15">
      <c r="A435" s="1" t="s">
        <v>12980</v>
      </c>
      <c r="B435" s="1" t="s">
        <v>13125</v>
      </c>
      <c r="C435" s="1" t="s">
        <v>13128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1230</v>
      </c>
      <c r="J435" s="1" t="s">
        <v>122</v>
      </c>
      <c r="K435" s="1" t="s">
        <v>13129</v>
      </c>
      <c r="L435" s="1"/>
      <c r="M435" s="21">
        <f t="shared" si="6"/>
        <v>1</v>
      </c>
    </row>
    <row r="436" spans="1:13" ht="20.100000000000001" customHeight="1" x14ac:dyDescent="0.15">
      <c r="A436" s="1" t="s">
        <v>12980</v>
      </c>
      <c r="B436" s="1" t="s">
        <v>13125</v>
      </c>
      <c r="C436" s="1" t="s">
        <v>13130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1230</v>
      </c>
      <c r="J436" s="1" t="s">
        <v>122</v>
      </c>
      <c r="K436" s="1" t="s">
        <v>13131</v>
      </c>
      <c r="L436" s="1"/>
      <c r="M436" s="21">
        <f t="shared" si="6"/>
        <v>1</v>
      </c>
    </row>
    <row r="437" spans="1:13" ht="20.100000000000001" customHeight="1" x14ac:dyDescent="0.15">
      <c r="A437" s="1" t="s">
        <v>12980</v>
      </c>
      <c r="B437" s="1" t="s">
        <v>13125</v>
      </c>
      <c r="C437" s="1" t="s">
        <v>13132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1230</v>
      </c>
      <c r="J437" s="1" t="s">
        <v>122</v>
      </c>
      <c r="K437" s="1" t="s">
        <v>13133</v>
      </c>
      <c r="L437" s="1"/>
      <c r="M437" s="21">
        <f t="shared" si="6"/>
        <v>1</v>
      </c>
    </row>
    <row r="438" spans="1:13" ht="20.100000000000001" customHeight="1" x14ac:dyDescent="0.15">
      <c r="A438" s="1" t="s">
        <v>12980</v>
      </c>
      <c r="B438" s="1" t="s">
        <v>13125</v>
      </c>
      <c r="C438" s="1" t="s">
        <v>13134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1230</v>
      </c>
      <c r="J438" s="1" t="s">
        <v>122</v>
      </c>
      <c r="K438" s="1" t="s">
        <v>13135</v>
      </c>
      <c r="L438" s="1"/>
      <c r="M438" s="21">
        <f t="shared" si="6"/>
        <v>1</v>
      </c>
    </row>
    <row r="439" spans="1:13" ht="20.100000000000001" customHeight="1" x14ac:dyDescent="0.15">
      <c r="A439" s="1" t="s">
        <v>12980</v>
      </c>
      <c r="B439" s="1" t="s">
        <v>13125</v>
      </c>
      <c r="C439" s="1" t="s">
        <v>13136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1230</v>
      </c>
      <c r="J439" s="1" t="s">
        <v>122</v>
      </c>
      <c r="K439" s="1" t="s">
        <v>13137</v>
      </c>
      <c r="L439" s="1"/>
      <c r="M439" s="21">
        <f t="shared" si="6"/>
        <v>1</v>
      </c>
    </row>
    <row r="440" spans="1:13" ht="20.100000000000001" customHeight="1" x14ac:dyDescent="0.15">
      <c r="A440" s="1" t="s">
        <v>12980</v>
      </c>
      <c r="B440" s="1" t="s">
        <v>13125</v>
      </c>
      <c r="C440" s="1" t="s">
        <v>13138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13139</v>
      </c>
      <c r="L440" s="1"/>
      <c r="M440" s="21">
        <f t="shared" si="6"/>
        <v>1</v>
      </c>
    </row>
    <row r="441" spans="1:13" ht="20.100000000000001" customHeight="1" x14ac:dyDescent="0.15">
      <c r="A441" s="1" t="s">
        <v>12980</v>
      </c>
      <c r="B441" s="1" t="s">
        <v>13125</v>
      </c>
      <c r="C441" s="1" t="s">
        <v>13140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1230</v>
      </c>
      <c r="J441" s="1" t="s">
        <v>122</v>
      </c>
      <c r="K441" s="1" t="s">
        <v>13141</v>
      </c>
      <c r="L441" s="1"/>
      <c r="M441" s="21">
        <f t="shared" si="6"/>
        <v>1</v>
      </c>
    </row>
    <row r="442" spans="1:13" ht="20.100000000000001" customHeight="1" x14ac:dyDescent="0.15">
      <c r="A442" s="1" t="s">
        <v>12980</v>
      </c>
      <c r="B442" s="1" t="s">
        <v>13125</v>
      </c>
      <c r="C442" s="1" t="s">
        <v>13142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1151</v>
      </c>
      <c r="I442" s="1" t="s">
        <v>84</v>
      </c>
      <c r="J442" s="1" t="s">
        <v>7809</v>
      </c>
      <c r="K442" s="1" t="s">
        <v>13143</v>
      </c>
      <c r="L442" s="1"/>
      <c r="M442" s="21">
        <f t="shared" si="6"/>
        <v>0</v>
      </c>
    </row>
    <row r="443" spans="1:13" ht="20.100000000000001" customHeight="1" x14ac:dyDescent="0.15">
      <c r="A443" s="1" t="s">
        <v>12980</v>
      </c>
      <c r="B443" s="1" t="s">
        <v>13125</v>
      </c>
      <c r="C443" s="1" t="s">
        <v>13144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1230</v>
      </c>
      <c r="J443" s="1" t="s">
        <v>122</v>
      </c>
      <c r="K443" s="1" t="s">
        <v>13145</v>
      </c>
      <c r="L443" s="1"/>
      <c r="M443" s="21">
        <f t="shared" si="6"/>
        <v>1</v>
      </c>
    </row>
    <row r="444" spans="1:13" ht="20.100000000000001" customHeight="1" x14ac:dyDescent="0.15">
      <c r="A444" s="1" t="s">
        <v>12980</v>
      </c>
      <c r="B444" s="1" t="s">
        <v>13125</v>
      </c>
      <c r="C444" s="1" t="s">
        <v>13146</v>
      </c>
      <c r="D444" s="1" t="s">
        <v>78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1230</v>
      </c>
      <c r="J444" s="1" t="s">
        <v>122</v>
      </c>
      <c r="K444" s="1" t="s">
        <v>13147</v>
      </c>
      <c r="L444" s="1"/>
      <c r="M444" s="21">
        <f t="shared" si="6"/>
        <v>1</v>
      </c>
    </row>
    <row r="445" spans="1:13" ht="20.100000000000001" customHeight="1" x14ac:dyDescent="0.15">
      <c r="A445" s="1" t="s">
        <v>12980</v>
      </c>
      <c r="B445" s="1" t="s">
        <v>13125</v>
      </c>
      <c r="C445" s="1" t="s">
        <v>13148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1230</v>
      </c>
      <c r="J445" s="1" t="s">
        <v>122</v>
      </c>
      <c r="K445" s="1" t="s">
        <v>13149</v>
      </c>
      <c r="L445" s="1"/>
      <c r="M445" s="21">
        <f t="shared" si="6"/>
        <v>1</v>
      </c>
    </row>
    <row r="446" spans="1:13" ht="20.100000000000001" customHeight="1" x14ac:dyDescent="0.15">
      <c r="A446" s="1" t="s">
        <v>12980</v>
      </c>
      <c r="B446" s="1" t="s">
        <v>13125</v>
      </c>
      <c r="C446" s="1" t="s">
        <v>13150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1230</v>
      </c>
      <c r="J446" s="1" t="s">
        <v>122</v>
      </c>
      <c r="K446" s="1" t="s">
        <v>13151</v>
      </c>
      <c r="L446" s="1"/>
      <c r="M446" s="21">
        <f t="shared" si="6"/>
        <v>1</v>
      </c>
    </row>
    <row r="447" spans="1:13" ht="20.100000000000001" customHeight="1" x14ac:dyDescent="0.15">
      <c r="A447" s="1" t="s">
        <v>12980</v>
      </c>
      <c r="B447" s="1" t="s">
        <v>13125</v>
      </c>
      <c r="C447" s="1" t="s">
        <v>13152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1230</v>
      </c>
      <c r="J447" s="1" t="s">
        <v>122</v>
      </c>
      <c r="K447" s="1" t="s">
        <v>13153</v>
      </c>
      <c r="L447" s="1"/>
      <c r="M447" s="21">
        <f t="shared" si="6"/>
        <v>1</v>
      </c>
    </row>
    <row r="448" spans="1:13" ht="20.100000000000001" customHeight="1" x14ac:dyDescent="0.15">
      <c r="A448" s="1" t="s">
        <v>12980</v>
      </c>
      <c r="B448" s="1" t="s">
        <v>13125</v>
      </c>
      <c r="C448" s="1" t="s">
        <v>13154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1230</v>
      </c>
      <c r="J448" s="1" t="s">
        <v>122</v>
      </c>
      <c r="K448" s="1" t="s">
        <v>13155</v>
      </c>
      <c r="L448" s="1"/>
      <c r="M448" s="21">
        <f t="shared" si="6"/>
        <v>1</v>
      </c>
    </row>
    <row r="449" spans="1:13" ht="20.100000000000001" customHeight="1" x14ac:dyDescent="0.15">
      <c r="A449" s="1" t="s">
        <v>12980</v>
      </c>
      <c r="B449" s="1" t="s">
        <v>13125</v>
      </c>
      <c r="C449" s="1" t="s">
        <v>13156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1230</v>
      </c>
      <c r="J449" s="1" t="s">
        <v>122</v>
      </c>
      <c r="K449" s="1" t="s">
        <v>13157</v>
      </c>
      <c r="L449" s="1"/>
      <c r="M449" s="21">
        <f t="shared" si="6"/>
        <v>1</v>
      </c>
    </row>
    <row r="450" spans="1:13" ht="20.100000000000001" customHeight="1" x14ac:dyDescent="0.15">
      <c r="A450" s="1" t="s">
        <v>12980</v>
      </c>
      <c r="B450" s="1" t="s">
        <v>13125</v>
      </c>
      <c r="C450" s="1" t="s">
        <v>13158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1230</v>
      </c>
      <c r="J450" s="1" t="s">
        <v>122</v>
      </c>
      <c r="K450" s="1" t="s">
        <v>13159</v>
      </c>
      <c r="L450" s="1"/>
      <c r="M450" s="21">
        <f t="shared" si="6"/>
        <v>1</v>
      </c>
    </row>
    <row r="451" spans="1:13" ht="20.100000000000001" customHeight="1" x14ac:dyDescent="0.15">
      <c r="A451" s="1" t="s">
        <v>12980</v>
      </c>
      <c r="B451" s="1" t="s">
        <v>13125</v>
      </c>
      <c r="C451" s="1" t="s">
        <v>13160</v>
      </c>
      <c r="D451" s="1" t="s">
        <v>78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1230</v>
      </c>
      <c r="J451" s="1" t="s">
        <v>122</v>
      </c>
      <c r="K451" s="1" t="s">
        <v>13161</v>
      </c>
      <c r="L451" s="1"/>
      <c r="M451" s="21">
        <f t="shared" si="6"/>
        <v>1</v>
      </c>
    </row>
    <row r="452" spans="1:13" ht="20.100000000000001" customHeight="1" x14ac:dyDescent="0.15">
      <c r="A452" s="1" t="s">
        <v>12980</v>
      </c>
      <c r="B452" s="1" t="s">
        <v>13162</v>
      </c>
      <c r="C452" s="1" t="s">
        <v>13163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1230</v>
      </c>
      <c r="J452" s="1" t="s">
        <v>122</v>
      </c>
      <c r="K452" s="1" t="s">
        <v>13164</v>
      </c>
      <c r="L452" s="1"/>
      <c r="M452" s="21">
        <f t="shared" si="6"/>
        <v>1</v>
      </c>
    </row>
    <row r="453" spans="1:13" ht="20.100000000000001" customHeight="1" x14ac:dyDescent="0.15">
      <c r="A453" s="1" t="s">
        <v>12980</v>
      </c>
      <c r="B453" s="1" t="s">
        <v>13162</v>
      </c>
      <c r="C453" s="1" t="s">
        <v>13165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1230</v>
      </c>
      <c r="J453" s="1" t="s">
        <v>122</v>
      </c>
      <c r="K453" s="1" t="s">
        <v>13166</v>
      </c>
      <c r="L453" s="1"/>
      <c r="M453" s="21">
        <f t="shared" si="6"/>
        <v>1</v>
      </c>
    </row>
    <row r="454" spans="1:13" ht="20.100000000000001" customHeight="1" x14ac:dyDescent="0.15">
      <c r="A454" s="1" t="s">
        <v>12980</v>
      </c>
      <c r="B454" s="1" t="s">
        <v>13162</v>
      </c>
      <c r="C454" s="1" t="s">
        <v>13167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1230</v>
      </c>
      <c r="J454" s="1" t="s">
        <v>122</v>
      </c>
      <c r="K454" s="1" t="s">
        <v>13168</v>
      </c>
      <c r="L454" s="1"/>
      <c r="M454" s="21">
        <f t="shared" si="6"/>
        <v>1</v>
      </c>
    </row>
    <row r="455" spans="1:13" ht="20.100000000000001" customHeight="1" x14ac:dyDescent="0.15">
      <c r="A455" s="1" t="s">
        <v>12980</v>
      </c>
      <c r="B455" s="1" t="s">
        <v>13162</v>
      </c>
      <c r="C455" s="1" t="s">
        <v>13169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1230</v>
      </c>
      <c r="J455" s="1" t="s">
        <v>122</v>
      </c>
      <c r="K455" s="1" t="s">
        <v>13170</v>
      </c>
      <c r="L455" s="1"/>
      <c r="M455" s="21">
        <f t="shared" si="6"/>
        <v>1</v>
      </c>
    </row>
    <row r="456" spans="1:13" ht="20.100000000000001" customHeight="1" x14ac:dyDescent="0.15">
      <c r="A456" s="1" t="s">
        <v>12980</v>
      </c>
      <c r="B456" s="1" t="s">
        <v>13162</v>
      </c>
      <c r="C456" s="1" t="s">
        <v>13171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1230</v>
      </c>
      <c r="J456" s="1" t="s">
        <v>122</v>
      </c>
      <c r="K456" s="1" t="s">
        <v>13172</v>
      </c>
      <c r="L456" s="1"/>
      <c r="M456" s="21">
        <f t="shared" ref="M456:M513" si="7">IF(F456="○",1,0)</f>
        <v>1</v>
      </c>
    </row>
    <row r="457" spans="1:13" ht="20.100000000000001" customHeight="1" x14ac:dyDescent="0.15">
      <c r="A457" s="1" t="s">
        <v>12980</v>
      </c>
      <c r="B457" s="1" t="s">
        <v>13162</v>
      </c>
      <c r="C457" s="1" t="s">
        <v>13173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1230</v>
      </c>
      <c r="J457" s="1" t="s">
        <v>122</v>
      </c>
      <c r="K457" s="1" t="s">
        <v>13174</v>
      </c>
      <c r="L457" s="1"/>
      <c r="M457" s="21">
        <f t="shared" si="7"/>
        <v>1</v>
      </c>
    </row>
    <row r="458" spans="1:13" ht="20.100000000000001" customHeight="1" x14ac:dyDescent="0.15">
      <c r="A458" s="1" t="s">
        <v>12980</v>
      </c>
      <c r="B458" s="1" t="s">
        <v>13162</v>
      </c>
      <c r="C458" s="1" t="s">
        <v>13175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1230</v>
      </c>
      <c r="J458" s="1" t="s">
        <v>122</v>
      </c>
      <c r="K458" s="1" t="s">
        <v>13176</v>
      </c>
      <c r="L458" s="1"/>
      <c r="M458" s="21">
        <f t="shared" si="7"/>
        <v>1</v>
      </c>
    </row>
    <row r="459" spans="1:13" ht="20.100000000000001" customHeight="1" x14ac:dyDescent="0.15">
      <c r="A459" s="1" t="s">
        <v>12980</v>
      </c>
      <c r="B459" s="1" t="s">
        <v>13162</v>
      </c>
      <c r="C459" s="1" t="s">
        <v>13177</v>
      </c>
      <c r="D459" s="1" t="s">
        <v>78</v>
      </c>
      <c r="E459" s="1" t="s">
        <v>51</v>
      </c>
      <c r="F459" s="1" t="s">
        <v>10720</v>
      </c>
      <c r="G459" s="1" t="s">
        <v>82</v>
      </c>
      <c r="H459" s="1" t="s">
        <v>4727</v>
      </c>
      <c r="I459" s="1" t="s">
        <v>447</v>
      </c>
      <c r="J459" s="1" t="s">
        <v>10867</v>
      </c>
      <c r="K459" s="1" t="s">
        <v>13178</v>
      </c>
      <c r="L459" s="1"/>
      <c r="M459" s="21">
        <f t="shared" si="7"/>
        <v>0</v>
      </c>
    </row>
    <row r="460" spans="1:13" ht="20.100000000000001" customHeight="1" x14ac:dyDescent="0.15">
      <c r="A460" s="1" t="s">
        <v>12980</v>
      </c>
      <c r="B460" s="1" t="s">
        <v>13162</v>
      </c>
      <c r="C460" s="1" t="s">
        <v>13179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739</v>
      </c>
      <c r="I460" s="1" t="s">
        <v>1230</v>
      </c>
      <c r="J460" s="1" t="s">
        <v>122</v>
      </c>
      <c r="K460" s="1" t="s">
        <v>13180</v>
      </c>
      <c r="L460" s="1"/>
      <c r="M460" s="21">
        <f t="shared" si="7"/>
        <v>1</v>
      </c>
    </row>
    <row r="461" spans="1:13" ht="20.100000000000001" customHeight="1" x14ac:dyDescent="0.15">
      <c r="A461" s="1" t="s">
        <v>12980</v>
      </c>
      <c r="B461" s="1" t="s">
        <v>13162</v>
      </c>
      <c r="C461" s="1" t="s">
        <v>13181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739</v>
      </c>
      <c r="I461" s="1" t="s">
        <v>1230</v>
      </c>
      <c r="J461" s="1" t="s">
        <v>122</v>
      </c>
      <c r="K461" s="1" t="s">
        <v>13182</v>
      </c>
      <c r="L461" s="1"/>
      <c r="M461" s="21">
        <f t="shared" si="7"/>
        <v>1</v>
      </c>
    </row>
    <row r="462" spans="1:13" ht="20.100000000000001" customHeight="1" x14ac:dyDescent="0.15">
      <c r="A462" s="1" t="s">
        <v>12980</v>
      </c>
      <c r="B462" s="1" t="s">
        <v>13162</v>
      </c>
      <c r="C462" s="1" t="s">
        <v>13183</v>
      </c>
      <c r="D462" s="1" t="s">
        <v>78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1230</v>
      </c>
      <c r="J462" s="1" t="s">
        <v>122</v>
      </c>
      <c r="K462" s="1" t="s">
        <v>13184</v>
      </c>
      <c r="L462" s="1"/>
      <c r="M462" s="21">
        <f t="shared" si="7"/>
        <v>1</v>
      </c>
    </row>
    <row r="463" spans="1:13" ht="20.100000000000001" customHeight="1" x14ac:dyDescent="0.15">
      <c r="A463" s="1" t="s">
        <v>12980</v>
      </c>
      <c r="B463" s="1" t="s">
        <v>13162</v>
      </c>
      <c r="C463" s="1" t="s">
        <v>13185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739</v>
      </c>
      <c r="I463" s="1" t="s">
        <v>1230</v>
      </c>
      <c r="J463" s="1" t="s">
        <v>122</v>
      </c>
      <c r="K463" s="1" t="s">
        <v>13186</v>
      </c>
      <c r="L463" s="1"/>
      <c r="M463" s="21">
        <f t="shared" si="7"/>
        <v>1</v>
      </c>
    </row>
    <row r="464" spans="1:13" ht="20.100000000000001" customHeight="1" x14ac:dyDescent="0.15">
      <c r="A464" s="1" t="s">
        <v>12980</v>
      </c>
      <c r="B464" s="1" t="s">
        <v>13162</v>
      </c>
      <c r="C464" s="1" t="s">
        <v>13187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1230</v>
      </c>
      <c r="J464" s="1" t="s">
        <v>122</v>
      </c>
      <c r="K464" s="1" t="s">
        <v>13188</v>
      </c>
      <c r="L464" s="1"/>
      <c r="M464" s="21">
        <f t="shared" si="7"/>
        <v>1</v>
      </c>
    </row>
    <row r="465" spans="1:13" ht="20.100000000000001" customHeight="1" x14ac:dyDescent="0.15">
      <c r="A465" s="1" t="s">
        <v>12980</v>
      </c>
      <c r="B465" s="1" t="s">
        <v>13162</v>
      </c>
      <c r="C465" s="1" t="s">
        <v>13189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1230</v>
      </c>
      <c r="J465" s="1" t="s">
        <v>122</v>
      </c>
      <c r="K465" s="1" t="s">
        <v>13190</v>
      </c>
      <c r="L465" s="1"/>
      <c r="M465" s="21">
        <f t="shared" si="7"/>
        <v>1</v>
      </c>
    </row>
    <row r="466" spans="1:13" ht="20.100000000000001" customHeight="1" x14ac:dyDescent="0.15">
      <c r="A466" s="1" t="s">
        <v>12980</v>
      </c>
      <c r="B466" s="1" t="s">
        <v>13162</v>
      </c>
      <c r="C466" s="1" t="s">
        <v>13191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1230</v>
      </c>
      <c r="J466" s="1" t="s">
        <v>122</v>
      </c>
      <c r="K466" s="1" t="s">
        <v>13192</v>
      </c>
      <c r="L466" s="1"/>
      <c r="M466" s="21">
        <f t="shared" si="7"/>
        <v>1</v>
      </c>
    </row>
    <row r="467" spans="1:13" ht="20.100000000000001" customHeight="1" x14ac:dyDescent="0.15">
      <c r="A467" s="1" t="s">
        <v>12980</v>
      </c>
      <c r="B467" s="1" t="s">
        <v>13162</v>
      </c>
      <c r="C467" s="1" t="s">
        <v>13193</v>
      </c>
      <c r="D467" s="1" t="s">
        <v>78</v>
      </c>
      <c r="E467" s="1" t="s">
        <v>51</v>
      </c>
      <c r="F467" s="1" t="s">
        <v>179</v>
      </c>
      <c r="G467" s="1" t="s">
        <v>82</v>
      </c>
      <c r="H467" s="1" t="s">
        <v>180</v>
      </c>
      <c r="I467" s="1" t="s">
        <v>447</v>
      </c>
      <c r="J467" s="1" t="s">
        <v>730</v>
      </c>
      <c r="K467" s="1" t="s">
        <v>13194</v>
      </c>
      <c r="L467" s="1"/>
      <c r="M467" s="21">
        <f t="shared" si="7"/>
        <v>0</v>
      </c>
    </row>
    <row r="468" spans="1:13" ht="20.100000000000001" customHeight="1" x14ac:dyDescent="0.15">
      <c r="A468" s="1" t="s">
        <v>12980</v>
      </c>
      <c r="B468" s="1" t="s">
        <v>13162</v>
      </c>
      <c r="C468" s="1" t="s">
        <v>13195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739</v>
      </c>
      <c r="I468" s="1" t="s">
        <v>1230</v>
      </c>
      <c r="J468" s="1" t="s">
        <v>122</v>
      </c>
      <c r="K468" s="1" t="s">
        <v>13196</v>
      </c>
      <c r="L468" s="1"/>
      <c r="M468" s="21">
        <f t="shared" si="7"/>
        <v>1</v>
      </c>
    </row>
    <row r="469" spans="1:13" ht="20.100000000000001" customHeight="1" x14ac:dyDescent="0.15">
      <c r="A469" s="1" t="s">
        <v>12980</v>
      </c>
      <c r="B469" s="1" t="s">
        <v>13162</v>
      </c>
      <c r="C469" s="1" t="s">
        <v>13197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1230</v>
      </c>
      <c r="J469" s="1" t="s">
        <v>122</v>
      </c>
      <c r="K469" s="1" t="s">
        <v>13198</v>
      </c>
      <c r="L469" s="1"/>
      <c r="M469" s="21">
        <f t="shared" si="7"/>
        <v>1</v>
      </c>
    </row>
    <row r="470" spans="1:13" ht="20.100000000000001" customHeight="1" x14ac:dyDescent="0.15">
      <c r="A470" s="1" t="s">
        <v>12980</v>
      </c>
      <c r="B470" s="1" t="s">
        <v>13162</v>
      </c>
      <c r="C470" s="1" t="s">
        <v>13199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1230</v>
      </c>
      <c r="J470" s="1" t="s">
        <v>122</v>
      </c>
      <c r="K470" s="1" t="s">
        <v>13200</v>
      </c>
      <c r="L470" s="1"/>
      <c r="M470" s="21">
        <f t="shared" si="7"/>
        <v>1</v>
      </c>
    </row>
    <row r="471" spans="1:13" ht="20.100000000000001" customHeight="1" x14ac:dyDescent="0.15">
      <c r="A471" s="1" t="s">
        <v>12980</v>
      </c>
      <c r="B471" s="1" t="s">
        <v>13162</v>
      </c>
      <c r="C471" s="1" t="s">
        <v>13201</v>
      </c>
      <c r="D471" s="1" t="s">
        <v>78</v>
      </c>
      <c r="E471" s="1" t="s">
        <v>51</v>
      </c>
      <c r="F471" s="1" t="s">
        <v>51</v>
      </c>
      <c r="G471" s="1" t="s">
        <v>52</v>
      </c>
      <c r="H471" s="1" t="s">
        <v>739</v>
      </c>
      <c r="I471" s="1" t="s">
        <v>1230</v>
      </c>
      <c r="J471" s="1" t="s">
        <v>122</v>
      </c>
      <c r="K471" s="1" t="s">
        <v>13202</v>
      </c>
      <c r="L471" s="1"/>
      <c r="M471" s="21">
        <f t="shared" si="7"/>
        <v>1</v>
      </c>
    </row>
    <row r="472" spans="1:13" ht="20.100000000000001" customHeight="1" x14ac:dyDescent="0.15">
      <c r="A472" s="1" t="s">
        <v>12980</v>
      </c>
      <c r="B472" s="1" t="s">
        <v>13162</v>
      </c>
      <c r="C472" s="1" t="s">
        <v>13203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1230</v>
      </c>
      <c r="J472" s="1" t="s">
        <v>122</v>
      </c>
      <c r="K472" s="1" t="s">
        <v>13204</v>
      </c>
      <c r="L472" s="1"/>
      <c r="M472" s="21">
        <f t="shared" si="7"/>
        <v>1</v>
      </c>
    </row>
    <row r="473" spans="1:13" ht="20.100000000000001" customHeight="1" x14ac:dyDescent="0.15">
      <c r="A473" s="1" t="s">
        <v>12</v>
      </c>
      <c r="B473" s="1" t="s">
        <v>13205</v>
      </c>
      <c r="C473" s="1" t="s">
        <v>13206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54</v>
      </c>
      <c r="J473" s="1" t="s">
        <v>55</v>
      </c>
      <c r="K473" s="1" t="s">
        <v>13207</v>
      </c>
      <c r="L473" s="1"/>
      <c r="M473" s="21">
        <f t="shared" si="7"/>
        <v>1</v>
      </c>
    </row>
    <row r="474" spans="1:13" ht="20.100000000000001" customHeight="1" x14ac:dyDescent="0.15">
      <c r="A474" s="1" t="s">
        <v>12</v>
      </c>
      <c r="B474" s="1" t="s">
        <v>13205</v>
      </c>
      <c r="C474" s="1" t="s">
        <v>13208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13209</v>
      </c>
      <c r="L474" s="1"/>
      <c r="M474" s="21">
        <f t="shared" si="7"/>
        <v>1</v>
      </c>
    </row>
    <row r="475" spans="1:13" ht="20.100000000000001" customHeight="1" x14ac:dyDescent="0.15">
      <c r="A475" s="1" t="s">
        <v>12</v>
      </c>
      <c r="B475" s="1" t="s">
        <v>13205</v>
      </c>
      <c r="C475" s="1" t="s">
        <v>13210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54</v>
      </c>
      <c r="J475" s="1" t="s">
        <v>55</v>
      </c>
      <c r="K475" s="1" t="s">
        <v>13211</v>
      </c>
      <c r="L475" s="1"/>
      <c r="M475" s="21">
        <f t="shared" si="7"/>
        <v>1</v>
      </c>
    </row>
    <row r="476" spans="1:13" ht="20.100000000000001" customHeight="1" x14ac:dyDescent="0.15">
      <c r="A476" s="1" t="s">
        <v>12</v>
      </c>
      <c r="B476" s="1" t="s">
        <v>13205</v>
      </c>
      <c r="C476" s="1" t="s">
        <v>13212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54</v>
      </c>
      <c r="J476" s="1" t="s">
        <v>55</v>
      </c>
      <c r="K476" s="1" t="s">
        <v>13213</v>
      </c>
      <c r="L476" s="1"/>
      <c r="M476" s="21">
        <f t="shared" si="7"/>
        <v>1</v>
      </c>
    </row>
    <row r="477" spans="1:13" ht="20.100000000000001" customHeight="1" x14ac:dyDescent="0.15">
      <c r="A477" s="1" t="s">
        <v>12</v>
      </c>
      <c r="B477" s="1" t="s">
        <v>13205</v>
      </c>
      <c r="C477" s="1" t="s">
        <v>13214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54</v>
      </c>
      <c r="J477" s="1" t="s">
        <v>55</v>
      </c>
      <c r="K477" s="1" t="s">
        <v>13215</v>
      </c>
      <c r="L477" s="1"/>
      <c r="M477" s="21">
        <f t="shared" si="7"/>
        <v>1</v>
      </c>
    </row>
    <row r="478" spans="1:13" ht="20.100000000000001" customHeight="1" x14ac:dyDescent="0.15">
      <c r="A478" s="1" t="s">
        <v>12</v>
      </c>
      <c r="B478" s="1" t="s">
        <v>13205</v>
      </c>
      <c r="C478" s="1" t="s">
        <v>13216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54</v>
      </c>
      <c r="J478" s="1" t="s">
        <v>55</v>
      </c>
      <c r="K478" s="1" t="s">
        <v>13217</v>
      </c>
      <c r="L478" s="1"/>
      <c r="M478" s="21">
        <f t="shared" si="7"/>
        <v>1</v>
      </c>
    </row>
    <row r="479" spans="1:13" ht="20.100000000000001" customHeight="1" x14ac:dyDescent="0.15">
      <c r="A479" s="1" t="s">
        <v>12</v>
      </c>
      <c r="B479" s="1" t="s">
        <v>13205</v>
      </c>
      <c r="C479" s="1" t="s">
        <v>13218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54</v>
      </c>
      <c r="J479" s="1" t="s">
        <v>55</v>
      </c>
      <c r="K479" s="1" t="s">
        <v>13219</v>
      </c>
      <c r="L479" s="1"/>
      <c r="M479" s="21">
        <f t="shared" si="7"/>
        <v>1</v>
      </c>
    </row>
    <row r="480" spans="1:13" ht="20.100000000000001" customHeight="1" x14ac:dyDescent="0.15">
      <c r="A480" s="1" t="s">
        <v>12</v>
      </c>
      <c r="B480" s="1" t="s">
        <v>13205</v>
      </c>
      <c r="C480" s="1" t="s">
        <v>13220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13221</v>
      </c>
      <c r="L480" s="1"/>
      <c r="M480" s="21">
        <f t="shared" si="7"/>
        <v>1</v>
      </c>
    </row>
    <row r="481" spans="1:13" ht="20.100000000000001" customHeight="1" x14ac:dyDescent="0.15">
      <c r="A481" s="1" t="s">
        <v>12</v>
      </c>
      <c r="B481" s="1" t="s">
        <v>13205</v>
      </c>
      <c r="C481" s="1" t="s">
        <v>13222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13223</v>
      </c>
      <c r="L481" s="1"/>
      <c r="M481" s="21">
        <f t="shared" si="7"/>
        <v>1</v>
      </c>
    </row>
    <row r="482" spans="1:13" ht="20.100000000000001" customHeight="1" x14ac:dyDescent="0.15">
      <c r="A482" s="1" t="s">
        <v>12</v>
      </c>
      <c r="B482" s="1" t="s">
        <v>13224</v>
      </c>
      <c r="C482" s="1" t="s">
        <v>13225</v>
      </c>
      <c r="D482" s="1" t="s">
        <v>50</v>
      </c>
      <c r="E482" s="1" t="s">
        <v>51</v>
      </c>
      <c r="F482" s="1" t="s">
        <v>81</v>
      </c>
      <c r="G482" s="1" t="s">
        <v>82</v>
      </c>
      <c r="H482" s="1" t="s">
        <v>129</v>
      </c>
      <c r="I482" s="1" t="s">
        <v>447</v>
      </c>
      <c r="J482" s="1" t="s">
        <v>6142</v>
      </c>
      <c r="K482" s="1" t="s">
        <v>13226</v>
      </c>
      <c r="L482" s="1"/>
      <c r="M482" s="21">
        <f t="shared" si="7"/>
        <v>0</v>
      </c>
    </row>
    <row r="483" spans="1:13" ht="20.100000000000001" customHeight="1" x14ac:dyDescent="0.15">
      <c r="A483" s="1" t="s">
        <v>12</v>
      </c>
      <c r="B483" s="1" t="s">
        <v>13224</v>
      </c>
      <c r="C483" s="1" t="s">
        <v>13227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739</v>
      </c>
      <c r="I483" s="1" t="s">
        <v>1230</v>
      </c>
      <c r="J483" s="1" t="s">
        <v>122</v>
      </c>
      <c r="K483" s="1" t="s">
        <v>13228</v>
      </c>
      <c r="L483" s="1"/>
      <c r="M483" s="21">
        <f t="shared" si="7"/>
        <v>1</v>
      </c>
    </row>
    <row r="484" spans="1:13" ht="20.100000000000001" customHeight="1" x14ac:dyDescent="0.15">
      <c r="A484" s="1" t="s">
        <v>12</v>
      </c>
      <c r="B484" s="1" t="s">
        <v>13224</v>
      </c>
      <c r="C484" s="1" t="s">
        <v>13229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121</v>
      </c>
      <c r="I484" s="1" t="s">
        <v>84</v>
      </c>
      <c r="J484" s="1" t="s">
        <v>122</v>
      </c>
      <c r="K484" s="1" t="s">
        <v>13230</v>
      </c>
      <c r="L484" s="1"/>
      <c r="M484" s="21">
        <f t="shared" si="7"/>
        <v>1</v>
      </c>
    </row>
    <row r="485" spans="1:13" ht="20.100000000000001" customHeight="1" x14ac:dyDescent="0.15">
      <c r="A485" s="1" t="s">
        <v>12</v>
      </c>
      <c r="B485" s="1" t="s">
        <v>13224</v>
      </c>
      <c r="C485" s="1" t="s">
        <v>13231</v>
      </c>
      <c r="D485" s="1" t="s">
        <v>50</v>
      </c>
      <c r="E485" s="1" t="s">
        <v>51</v>
      </c>
      <c r="F485" s="1" t="s">
        <v>81</v>
      </c>
      <c r="G485" s="1" t="s">
        <v>82</v>
      </c>
      <c r="H485" s="1" t="s">
        <v>129</v>
      </c>
      <c r="I485" s="1" t="s">
        <v>447</v>
      </c>
      <c r="J485" s="1" t="s">
        <v>6142</v>
      </c>
      <c r="K485" s="1" t="s">
        <v>13232</v>
      </c>
      <c r="L485" s="1"/>
      <c r="M485" s="21">
        <f t="shared" si="7"/>
        <v>0</v>
      </c>
    </row>
    <row r="486" spans="1:13" ht="20.100000000000001" customHeight="1" x14ac:dyDescent="0.15">
      <c r="A486" s="1" t="s">
        <v>12</v>
      </c>
      <c r="B486" s="1" t="s">
        <v>13224</v>
      </c>
      <c r="C486" s="1" t="s">
        <v>13233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739</v>
      </c>
      <c r="I486" s="1" t="s">
        <v>1230</v>
      </c>
      <c r="J486" s="1" t="s">
        <v>122</v>
      </c>
      <c r="K486" s="1" t="s">
        <v>13234</v>
      </c>
      <c r="L486" s="1"/>
      <c r="M486" s="21">
        <f t="shared" si="7"/>
        <v>1</v>
      </c>
    </row>
    <row r="487" spans="1:13" ht="20.100000000000001" customHeight="1" x14ac:dyDescent="0.15">
      <c r="A487" s="1" t="s">
        <v>12</v>
      </c>
      <c r="B487" s="1" t="s">
        <v>13224</v>
      </c>
      <c r="C487" s="1" t="s">
        <v>13235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739</v>
      </c>
      <c r="I487" s="1" t="s">
        <v>1230</v>
      </c>
      <c r="J487" s="1" t="s">
        <v>122</v>
      </c>
      <c r="K487" s="1" t="s">
        <v>13236</v>
      </c>
      <c r="L487" s="1"/>
      <c r="M487" s="21">
        <f t="shared" si="7"/>
        <v>1</v>
      </c>
    </row>
    <row r="488" spans="1:13" ht="20.100000000000001" customHeight="1" x14ac:dyDescent="0.15">
      <c r="A488" s="1" t="s">
        <v>12</v>
      </c>
      <c r="B488" s="1" t="s">
        <v>13224</v>
      </c>
      <c r="C488" s="1" t="s">
        <v>13237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739</v>
      </c>
      <c r="I488" s="1" t="s">
        <v>1230</v>
      </c>
      <c r="J488" s="1" t="s">
        <v>122</v>
      </c>
      <c r="K488" s="1" t="s">
        <v>13238</v>
      </c>
      <c r="L488" s="1"/>
      <c r="M488" s="21">
        <f t="shared" si="7"/>
        <v>1</v>
      </c>
    </row>
    <row r="489" spans="1:13" ht="20.100000000000001" customHeight="1" x14ac:dyDescent="0.15">
      <c r="A489" s="1" t="s">
        <v>12</v>
      </c>
      <c r="B489" s="1" t="s">
        <v>13224</v>
      </c>
      <c r="C489" s="1" t="s">
        <v>13239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739</v>
      </c>
      <c r="I489" s="1" t="s">
        <v>1230</v>
      </c>
      <c r="J489" s="1" t="s">
        <v>122</v>
      </c>
      <c r="K489" s="1" t="s">
        <v>13240</v>
      </c>
      <c r="L489" s="1"/>
      <c r="M489" s="21">
        <f t="shared" si="7"/>
        <v>1</v>
      </c>
    </row>
    <row r="490" spans="1:13" ht="20.100000000000001" customHeight="1" x14ac:dyDescent="0.15">
      <c r="A490" s="1" t="s">
        <v>12</v>
      </c>
      <c r="B490" s="1" t="s">
        <v>13224</v>
      </c>
      <c r="C490" s="1" t="s">
        <v>13241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739</v>
      </c>
      <c r="I490" s="1" t="s">
        <v>1230</v>
      </c>
      <c r="J490" s="1" t="s">
        <v>122</v>
      </c>
      <c r="K490" s="1" t="s">
        <v>13242</v>
      </c>
      <c r="L490" s="1"/>
      <c r="M490" s="21">
        <f t="shared" si="7"/>
        <v>1</v>
      </c>
    </row>
    <row r="491" spans="1:13" ht="20.100000000000001" customHeight="1" x14ac:dyDescent="0.15">
      <c r="A491" s="1" t="s">
        <v>12</v>
      </c>
      <c r="B491" s="1" t="s">
        <v>13224</v>
      </c>
      <c r="C491" s="1" t="s">
        <v>13243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739</v>
      </c>
      <c r="I491" s="1" t="s">
        <v>1230</v>
      </c>
      <c r="J491" s="1" t="s">
        <v>122</v>
      </c>
      <c r="K491" s="1" t="s">
        <v>13244</v>
      </c>
      <c r="L491" s="1"/>
      <c r="M491" s="21">
        <f t="shared" si="7"/>
        <v>1</v>
      </c>
    </row>
    <row r="492" spans="1:13" ht="20.100000000000001" customHeight="1" x14ac:dyDescent="0.15">
      <c r="A492" s="1" t="s">
        <v>12</v>
      </c>
      <c r="B492" s="1" t="s">
        <v>13245</v>
      </c>
      <c r="C492" s="1" t="s">
        <v>13246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54</v>
      </c>
      <c r="J492" s="1" t="s">
        <v>55</v>
      </c>
      <c r="K492" s="1" t="s">
        <v>13247</v>
      </c>
      <c r="L492" s="1"/>
      <c r="M492" s="21">
        <f t="shared" si="7"/>
        <v>1</v>
      </c>
    </row>
    <row r="493" spans="1:13" ht="20.100000000000001" customHeight="1" x14ac:dyDescent="0.15">
      <c r="A493" s="1" t="s">
        <v>12</v>
      </c>
      <c r="B493" s="1" t="s">
        <v>13245</v>
      </c>
      <c r="C493" s="1" t="s">
        <v>13248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13249</v>
      </c>
      <c r="L493" s="1"/>
      <c r="M493" s="21">
        <f t="shared" si="7"/>
        <v>1</v>
      </c>
    </row>
    <row r="494" spans="1:13" ht="20.100000000000001" customHeight="1" x14ac:dyDescent="0.15">
      <c r="A494" s="1" t="s">
        <v>12</v>
      </c>
      <c r="B494" s="1" t="s">
        <v>13245</v>
      </c>
      <c r="C494" s="1" t="s">
        <v>13250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13251</v>
      </c>
      <c r="L494" s="1"/>
      <c r="M494" s="21">
        <f t="shared" si="7"/>
        <v>1</v>
      </c>
    </row>
    <row r="495" spans="1:13" ht="20.100000000000001" customHeight="1" x14ac:dyDescent="0.15">
      <c r="A495" s="1" t="s">
        <v>12</v>
      </c>
      <c r="B495" s="1" t="s">
        <v>13245</v>
      </c>
      <c r="C495" s="1" t="s">
        <v>13252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54</v>
      </c>
      <c r="J495" s="1" t="s">
        <v>55</v>
      </c>
      <c r="K495" s="1" t="s">
        <v>13253</v>
      </c>
      <c r="L495" s="1"/>
      <c r="M495" s="21">
        <f t="shared" si="7"/>
        <v>1</v>
      </c>
    </row>
    <row r="496" spans="1:13" ht="20.100000000000001" customHeight="1" x14ac:dyDescent="0.15">
      <c r="A496" s="1" t="s">
        <v>12</v>
      </c>
      <c r="B496" s="1" t="s">
        <v>13245</v>
      </c>
      <c r="C496" s="1" t="s">
        <v>13254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13255</v>
      </c>
      <c r="L496" s="1"/>
      <c r="M496" s="21">
        <f t="shared" si="7"/>
        <v>1</v>
      </c>
    </row>
    <row r="497" spans="1:13" ht="20.100000000000001" customHeight="1" x14ac:dyDescent="0.15">
      <c r="A497" s="1" t="s">
        <v>12</v>
      </c>
      <c r="B497" s="1" t="s">
        <v>13245</v>
      </c>
      <c r="C497" s="1" t="s">
        <v>13256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13257</v>
      </c>
      <c r="L497" s="1"/>
      <c r="M497" s="21">
        <f t="shared" si="7"/>
        <v>1</v>
      </c>
    </row>
    <row r="498" spans="1:13" ht="20.100000000000001" customHeight="1" x14ac:dyDescent="0.15">
      <c r="A498" s="1" t="s">
        <v>12</v>
      </c>
      <c r="B498" s="1" t="s">
        <v>13245</v>
      </c>
      <c r="C498" s="1" t="s">
        <v>13258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84</v>
      </c>
      <c r="J498" s="1" t="s">
        <v>122</v>
      </c>
      <c r="K498" s="1" t="s">
        <v>13259</v>
      </c>
      <c r="L498" s="1"/>
      <c r="M498" s="21">
        <f t="shared" si="7"/>
        <v>1</v>
      </c>
    </row>
    <row r="499" spans="1:13" ht="20.100000000000001" customHeight="1" x14ac:dyDescent="0.15">
      <c r="A499" s="1" t="s">
        <v>12</v>
      </c>
      <c r="B499" s="1" t="s">
        <v>13245</v>
      </c>
      <c r="C499" s="1" t="s">
        <v>13260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54</v>
      </c>
      <c r="J499" s="1" t="s">
        <v>55</v>
      </c>
      <c r="K499" s="1" t="s">
        <v>13261</v>
      </c>
      <c r="L499" s="1"/>
      <c r="M499" s="21">
        <f t="shared" si="7"/>
        <v>1</v>
      </c>
    </row>
    <row r="500" spans="1:13" ht="20.100000000000001" customHeight="1" x14ac:dyDescent="0.15">
      <c r="A500" s="1" t="s">
        <v>12</v>
      </c>
      <c r="B500" s="1" t="s">
        <v>13245</v>
      </c>
      <c r="C500" s="1" t="s">
        <v>13262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54</v>
      </c>
      <c r="J500" s="1" t="s">
        <v>55</v>
      </c>
      <c r="K500" s="1" t="s">
        <v>13263</v>
      </c>
      <c r="L500" s="1"/>
      <c r="M500" s="21">
        <f t="shared" si="7"/>
        <v>1</v>
      </c>
    </row>
    <row r="501" spans="1:13" ht="20.100000000000001" customHeight="1" x14ac:dyDescent="0.15">
      <c r="A501" s="1" t="s">
        <v>12</v>
      </c>
      <c r="B501" s="1" t="s">
        <v>13245</v>
      </c>
      <c r="C501" s="1" t="s">
        <v>13264</v>
      </c>
      <c r="D501" s="1" t="s">
        <v>78</v>
      </c>
      <c r="E501" s="1" t="s">
        <v>51</v>
      </c>
      <c r="F501" s="1" t="s">
        <v>179</v>
      </c>
      <c r="G501" s="1" t="s">
        <v>82</v>
      </c>
      <c r="H501" s="1" t="s">
        <v>2234</v>
      </c>
      <c r="I501" s="1" t="s">
        <v>84</v>
      </c>
      <c r="J501" s="1" t="s">
        <v>182</v>
      </c>
      <c r="K501" s="1" t="s">
        <v>13265</v>
      </c>
      <c r="L501" s="1"/>
      <c r="M501" s="21">
        <f t="shared" si="7"/>
        <v>0</v>
      </c>
    </row>
    <row r="502" spans="1:13" ht="20.100000000000001" customHeight="1" x14ac:dyDescent="0.15">
      <c r="A502" s="1" t="s">
        <v>12</v>
      </c>
      <c r="B502" s="1" t="s">
        <v>13266</v>
      </c>
      <c r="C502" s="1" t="s">
        <v>13267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121</v>
      </c>
      <c r="I502" s="1" t="s">
        <v>84</v>
      </c>
      <c r="J502" s="1" t="s">
        <v>122</v>
      </c>
      <c r="K502" s="1" t="s">
        <v>13268</v>
      </c>
      <c r="L502" s="1"/>
      <c r="M502" s="21">
        <f t="shared" si="7"/>
        <v>1</v>
      </c>
    </row>
    <row r="503" spans="1:13" ht="20.100000000000001" customHeight="1" x14ac:dyDescent="0.15">
      <c r="A503" s="1" t="s">
        <v>12</v>
      </c>
      <c r="B503" s="1" t="s">
        <v>13266</v>
      </c>
      <c r="C503" s="1" t="s">
        <v>13269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84</v>
      </c>
      <c r="J503" s="1" t="s">
        <v>122</v>
      </c>
      <c r="K503" s="1" t="s">
        <v>13270</v>
      </c>
      <c r="L503" s="1"/>
      <c r="M503" s="21">
        <f t="shared" si="7"/>
        <v>1</v>
      </c>
    </row>
    <row r="504" spans="1:13" ht="20.100000000000001" customHeight="1" x14ac:dyDescent="0.15">
      <c r="A504" s="1" t="s">
        <v>12</v>
      </c>
      <c r="B504" s="1" t="s">
        <v>13266</v>
      </c>
      <c r="C504" s="1" t="s">
        <v>13271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84</v>
      </c>
      <c r="J504" s="1" t="s">
        <v>122</v>
      </c>
      <c r="K504" s="1" t="s">
        <v>13272</v>
      </c>
      <c r="L504" s="1"/>
      <c r="M504" s="21">
        <f t="shared" si="7"/>
        <v>1</v>
      </c>
    </row>
    <row r="505" spans="1:13" ht="20.100000000000001" customHeight="1" x14ac:dyDescent="0.15">
      <c r="A505" s="1" t="s">
        <v>12</v>
      </c>
      <c r="B505" s="1" t="s">
        <v>13266</v>
      </c>
      <c r="C505" s="1" t="s">
        <v>13273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121</v>
      </c>
      <c r="I505" s="1" t="s">
        <v>84</v>
      </c>
      <c r="J505" s="1" t="s">
        <v>122</v>
      </c>
      <c r="K505" s="1" t="s">
        <v>13274</v>
      </c>
      <c r="L505" s="1"/>
      <c r="M505" s="21">
        <f t="shared" si="7"/>
        <v>1</v>
      </c>
    </row>
    <row r="506" spans="1:13" ht="20.100000000000001" customHeight="1" x14ac:dyDescent="0.15">
      <c r="A506" s="1" t="s">
        <v>12</v>
      </c>
      <c r="B506" s="1" t="s">
        <v>13266</v>
      </c>
      <c r="C506" s="1" t="s">
        <v>13275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121</v>
      </c>
      <c r="I506" s="1" t="s">
        <v>84</v>
      </c>
      <c r="J506" s="1" t="s">
        <v>122</v>
      </c>
      <c r="K506" s="1" t="s">
        <v>13276</v>
      </c>
      <c r="L506" s="1"/>
      <c r="M506" s="21">
        <f t="shared" si="7"/>
        <v>1</v>
      </c>
    </row>
    <row r="507" spans="1:13" ht="20.100000000000001" customHeight="1" x14ac:dyDescent="0.15">
      <c r="A507" s="1" t="s">
        <v>12</v>
      </c>
      <c r="B507" s="1" t="s">
        <v>13266</v>
      </c>
      <c r="C507" s="1" t="s">
        <v>13277</v>
      </c>
      <c r="D507" s="1" t="s">
        <v>78</v>
      </c>
      <c r="E507" s="1" t="s">
        <v>51</v>
      </c>
      <c r="F507" s="1" t="s">
        <v>179</v>
      </c>
      <c r="G507" s="1" t="s">
        <v>82</v>
      </c>
      <c r="H507" s="1" t="s">
        <v>2234</v>
      </c>
      <c r="I507" s="1" t="s">
        <v>84</v>
      </c>
      <c r="J507" s="1" t="s">
        <v>182</v>
      </c>
      <c r="K507" s="1" t="s">
        <v>13278</v>
      </c>
      <c r="L507" s="1"/>
      <c r="M507" s="21">
        <f t="shared" si="7"/>
        <v>0</v>
      </c>
    </row>
    <row r="508" spans="1:13" ht="20.100000000000001" customHeight="1" x14ac:dyDescent="0.15">
      <c r="A508" s="1" t="s">
        <v>12</v>
      </c>
      <c r="B508" s="1" t="s">
        <v>13266</v>
      </c>
      <c r="C508" s="1" t="s">
        <v>13279</v>
      </c>
      <c r="D508" s="1" t="s">
        <v>78</v>
      </c>
      <c r="E508" s="1" t="s">
        <v>51</v>
      </c>
      <c r="F508" s="1" t="s">
        <v>51</v>
      </c>
      <c r="G508" s="1" t="s">
        <v>52</v>
      </c>
      <c r="H508" s="1" t="s">
        <v>121</v>
      </c>
      <c r="I508" s="1" t="s">
        <v>84</v>
      </c>
      <c r="J508" s="1" t="s">
        <v>122</v>
      </c>
      <c r="K508" s="1" t="s">
        <v>13280</v>
      </c>
      <c r="L508" s="1"/>
      <c r="M508" s="21">
        <f t="shared" si="7"/>
        <v>1</v>
      </c>
    </row>
    <row r="509" spans="1:13" ht="20.100000000000001" customHeight="1" x14ac:dyDescent="0.15">
      <c r="A509" s="1" t="s">
        <v>12</v>
      </c>
      <c r="B509" s="1" t="s">
        <v>13266</v>
      </c>
      <c r="C509" s="1" t="s">
        <v>13281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121</v>
      </c>
      <c r="I509" s="1" t="s">
        <v>84</v>
      </c>
      <c r="J509" s="1" t="s">
        <v>122</v>
      </c>
      <c r="K509" s="1" t="s">
        <v>13282</v>
      </c>
      <c r="L509" s="1"/>
      <c r="M509" s="21">
        <f t="shared" si="7"/>
        <v>1</v>
      </c>
    </row>
    <row r="510" spans="1:13" ht="20.100000000000001" customHeight="1" x14ac:dyDescent="0.15">
      <c r="A510" s="1" t="s">
        <v>12</v>
      </c>
      <c r="B510" s="1" t="s">
        <v>13266</v>
      </c>
      <c r="C510" s="1" t="s">
        <v>13283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84</v>
      </c>
      <c r="J510" s="1" t="s">
        <v>122</v>
      </c>
      <c r="K510" s="1" t="s">
        <v>13284</v>
      </c>
      <c r="L510" s="1"/>
      <c r="M510" s="21">
        <f t="shared" si="7"/>
        <v>1</v>
      </c>
    </row>
    <row r="511" spans="1:13" ht="20.100000000000001" customHeight="1" x14ac:dyDescent="0.15">
      <c r="A511" s="1" t="s">
        <v>12</v>
      </c>
      <c r="B511" s="1" t="s">
        <v>13266</v>
      </c>
      <c r="C511" s="1" t="s">
        <v>13285</v>
      </c>
      <c r="D511" s="1" t="s">
        <v>78</v>
      </c>
      <c r="E511" s="1" t="s">
        <v>51</v>
      </c>
      <c r="F511" s="1" t="s">
        <v>179</v>
      </c>
      <c r="G511" s="1" t="s">
        <v>82</v>
      </c>
      <c r="H511" s="1" t="s">
        <v>2234</v>
      </c>
      <c r="I511" s="1" t="s">
        <v>84</v>
      </c>
      <c r="J511" s="1" t="s">
        <v>182</v>
      </c>
      <c r="K511" s="1" t="s">
        <v>13286</v>
      </c>
      <c r="L511" s="1"/>
      <c r="M511" s="21">
        <f t="shared" si="7"/>
        <v>0</v>
      </c>
    </row>
    <row r="512" spans="1:13" ht="20.100000000000001" customHeight="1" x14ac:dyDescent="0.15">
      <c r="A512" s="1" t="s">
        <v>12</v>
      </c>
      <c r="B512" s="1" t="s">
        <v>13266</v>
      </c>
      <c r="C512" s="1" t="s">
        <v>13287</v>
      </c>
      <c r="D512" s="1" t="s">
        <v>849</v>
      </c>
      <c r="E512" s="1" t="s">
        <v>51</v>
      </c>
      <c r="F512" s="1" t="s">
        <v>26832</v>
      </c>
      <c r="G512" s="1" t="s">
        <v>82</v>
      </c>
      <c r="H512" s="1" t="s">
        <v>83</v>
      </c>
      <c r="I512" s="1" t="s">
        <v>447</v>
      </c>
      <c r="J512" s="1" t="s">
        <v>7809</v>
      </c>
      <c r="K512" s="1" t="s">
        <v>13288</v>
      </c>
      <c r="L512" s="1"/>
      <c r="M512" s="21">
        <f t="shared" si="7"/>
        <v>0</v>
      </c>
    </row>
    <row r="513" spans="1:13" ht="20.100000000000001" customHeight="1" x14ac:dyDescent="0.15">
      <c r="A513" s="1" t="s">
        <v>12</v>
      </c>
      <c r="B513" s="1" t="s">
        <v>13266</v>
      </c>
      <c r="C513" s="1" t="s">
        <v>13289</v>
      </c>
      <c r="D513" s="1" t="s">
        <v>849</v>
      </c>
      <c r="E513" s="1" t="s">
        <v>51</v>
      </c>
      <c r="F513" s="1" t="s">
        <v>26832</v>
      </c>
      <c r="G513" s="1" t="s">
        <v>82</v>
      </c>
      <c r="H513" s="1" t="s">
        <v>83</v>
      </c>
      <c r="I513" s="1" t="s">
        <v>447</v>
      </c>
      <c r="J513" s="1" t="s">
        <v>7809</v>
      </c>
      <c r="K513" s="1" t="s">
        <v>13290</v>
      </c>
      <c r="L513" s="1"/>
      <c r="M513" s="21">
        <f t="shared" si="7"/>
        <v>0</v>
      </c>
    </row>
    <row r="514" spans="1:13" ht="20.100000000000001" customHeight="1" x14ac:dyDescent="0.15">
      <c r="A514" s="30" t="s">
        <v>12</v>
      </c>
      <c r="B514" s="30" t="s">
        <v>13266</v>
      </c>
      <c r="C514" s="30" t="s">
        <v>27167</v>
      </c>
      <c r="D514" s="30" t="s">
        <v>849</v>
      </c>
      <c r="E514" s="30" t="s">
        <v>51</v>
      </c>
      <c r="F514" s="30" t="s">
        <v>10720</v>
      </c>
      <c r="G514" s="30" t="s">
        <v>52</v>
      </c>
      <c r="H514" s="30" t="s">
        <v>27162</v>
      </c>
      <c r="I514" s="30" t="s">
        <v>27163</v>
      </c>
      <c r="J514" s="30" t="s">
        <v>27164</v>
      </c>
      <c r="K514" s="30" t="s">
        <v>27168</v>
      </c>
      <c r="L514" s="1"/>
      <c r="M514" s="21">
        <v>0</v>
      </c>
    </row>
    <row r="515" spans="1:13" ht="20.100000000000001" customHeight="1" x14ac:dyDescent="0.15">
      <c r="A515" s="1" t="s">
        <v>12</v>
      </c>
      <c r="B515" s="1" t="s">
        <v>13291</v>
      </c>
      <c r="C515" s="1" t="s">
        <v>13292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1230</v>
      </c>
      <c r="J515" s="1" t="s">
        <v>122</v>
      </c>
      <c r="K515" s="1" t="s">
        <v>13293</v>
      </c>
      <c r="L515" s="1"/>
      <c r="M515" s="21">
        <f t="shared" ref="M515:M578" si="8">IF(F515="○",1,0)</f>
        <v>1</v>
      </c>
    </row>
    <row r="516" spans="1:13" ht="20.100000000000001" customHeight="1" x14ac:dyDescent="0.15">
      <c r="A516" s="1" t="s">
        <v>12</v>
      </c>
      <c r="B516" s="1" t="s">
        <v>13291</v>
      </c>
      <c r="C516" s="1" t="s">
        <v>13294</v>
      </c>
      <c r="D516" s="1" t="s">
        <v>50</v>
      </c>
      <c r="E516" s="1" t="s">
        <v>51</v>
      </c>
      <c r="F516" s="1" t="s">
        <v>81</v>
      </c>
      <c r="G516" s="1" t="s">
        <v>82</v>
      </c>
      <c r="H516" s="1" t="s">
        <v>4727</v>
      </c>
      <c r="I516" s="1" t="s">
        <v>447</v>
      </c>
      <c r="J516" s="1" t="s">
        <v>10867</v>
      </c>
      <c r="K516" s="1" t="s">
        <v>13295</v>
      </c>
      <c r="L516" s="1"/>
      <c r="M516" s="21">
        <f t="shared" si="8"/>
        <v>0</v>
      </c>
    </row>
    <row r="517" spans="1:13" ht="20.100000000000001" customHeight="1" x14ac:dyDescent="0.15">
      <c r="A517" s="1" t="s">
        <v>12</v>
      </c>
      <c r="B517" s="1" t="s">
        <v>13291</v>
      </c>
      <c r="C517" s="1" t="s">
        <v>13296</v>
      </c>
      <c r="D517" s="1" t="s">
        <v>50</v>
      </c>
      <c r="E517" s="1" t="s">
        <v>51</v>
      </c>
      <c r="F517" s="1" t="s">
        <v>51</v>
      </c>
      <c r="G517" s="1" t="s">
        <v>52</v>
      </c>
      <c r="H517" s="1" t="s">
        <v>739</v>
      </c>
      <c r="I517" s="1" t="s">
        <v>1230</v>
      </c>
      <c r="J517" s="1" t="s">
        <v>122</v>
      </c>
      <c r="K517" s="1" t="s">
        <v>13297</v>
      </c>
      <c r="L517" s="1"/>
      <c r="M517" s="21">
        <f t="shared" si="8"/>
        <v>1</v>
      </c>
    </row>
    <row r="518" spans="1:13" ht="20.100000000000001" customHeight="1" x14ac:dyDescent="0.15">
      <c r="A518" s="1" t="s">
        <v>12</v>
      </c>
      <c r="B518" s="1" t="s">
        <v>13291</v>
      </c>
      <c r="C518" s="1" t="s">
        <v>13298</v>
      </c>
      <c r="D518" s="1" t="s">
        <v>50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1230</v>
      </c>
      <c r="J518" s="1" t="s">
        <v>122</v>
      </c>
      <c r="K518" s="1" t="s">
        <v>13299</v>
      </c>
      <c r="L518" s="1"/>
      <c r="M518" s="21">
        <f t="shared" si="8"/>
        <v>1</v>
      </c>
    </row>
    <row r="519" spans="1:13" ht="20.100000000000001" customHeight="1" x14ac:dyDescent="0.15">
      <c r="A519" s="1" t="s">
        <v>12</v>
      </c>
      <c r="B519" s="1" t="s">
        <v>13291</v>
      </c>
      <c r="C519" s="1" t="s">
        <v>13300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1230</v>
      </c>
      <c r="J519" s="1" t="s">
        <v>122</v>
      </c>
      <c r="K519" s="1" t="s">
        <v>13301</v>
      </c>
      <c r="L519" s="1"/>
      <c r="M519" s="21">
        <f t="shared" si="8"/>
        <v>1</v>
      </c>
    </row>
    <row r="520" spans="1:13" ht="20.100000000000001" customHeight="1" x14ac:dyDescent="0.15">
      <c r="A520" s="1" t="s">
        <v>12</v>
      </c>
      <c r="B520" s="1" t="s">
        <v>13291</v>
      </c>
      <c r="C520" s="1" t="s">
        <v>13302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13303</v>
      </c>
      <c r="L520" s="1"/>
      <c r="M520" s="21">
        <f t="shared" si="8"/>
        <v>1</v>
      </c>
    </row>
    <row r="521" spans="1:13" ht="20.100000000000001" customHeight="1" x14ac:dyDescent="0.15">
      <c r="A521" s="1" t="s">
        <v>12</v>
      </c>
      <c r="B521" s="1" t="s">
        <v>13291</v>
      </c>
      <c r="C521" s="1" t="s">
        <v>13304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13305</v>
      </c>
      <c r="L521" s="1"/>
      <c r="M521" s="21">
        <f t="shared" si="8"/>
        <v>1</v>
      </c>
    </row>
    <row r="522" spans="1:13" ht="20.100000000000001" customHeight="1" x14ac:dyDescent="0.15">
      <c r="A522" s="1" t="s">
        <v>12</v>
      </c>
      <c r="B522" s="1" t="s">
        <v>13291</v>
      </c>
      <c r="C522" s="1" t="s">
        <v>13306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13307</v>
      </c>
      <c r="L522" s="1"/>
      <c r="M522" s="21">
        <f t="shared" si="8"/>
        <v>1</v>
      </c>
    </row>
    <row r="523" spans="1:13" ht="20.100000000000001" customHeight="1" x14ac:dyDescent="0.15">
      <c r="A523" s="1" t="s">
        <v>12</v>
      </c>
      <c r="B523" s="1" t="s">
        <v>13291</v>
      </c>
      <c r="C523" s="1" t="s">
        <v>13308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1230</v>
      </c>
      <c r="J523" s="1" t="s">
        <v>122</v>
      </c>
      <c r="K523" s="1" t="s">
        <v>13309</v>
      </c>
      <c r="L523" s="1"/>
      <c r="M523" s="21">
        <f t="shared" si="8"/>
        <v>1</v>
      </c>
    </row>
    <row r="524" spans="1:13" ht="20.100000000000001" customHeight="1" x14ac:dyDescent="0.15">
      <c r="A524" s="1" t="s">
        <v>12</v>
      </c>
      <c r="B524" s="1" t="s">
        <v>13291</v>
      </c>
      <c r="C524" s="1" t="s">
        <v>13310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13311</v>
      </c>
      <c r="L524" s="1"/>
      <c r="M524" s="21">
        <f t="shared" si="8"/>
        <v>1</v>
      </c>
    </row>
    <row r="525" spans="1:13" ht="20.100000000000001" customHeight="1" x14ac:dyDescent="0.15">
      <c r="A525" s="1" t="s">
        <v>12</v>
      </c>
      <c r="B525" s="1" t="s">
        <v>13291</v>
      </c>
      <c r="C525" s="1" t="s">
        <v>13312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1230</v>
      </c>
      <c r="J525" s="1" t="s">
        <v>122</v>
      </c>
      <c r="K525" s="1" t="s">
        <v>13313</v>
      </c>
      <c r="L525" s="1"/>
      <c r="M525" s="21">
        <f t="shared" si="8"/>
        <v>1</v>
      </c>
    </row>
    <row r="526" spans="1:13" ht="20.100000000000001" customHeight="1" x14ac:dyDescent="0.15">
      <c r="A526" s="1" t="s">
        <v>12</v>
      </c>
      <c r="B526" s="1" t="s">
        <v>13291</v>
      </c>
      <c r="C526" s="1" t="s">
        <v>13314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1230</v>
      </c>
      <c r="J526" s="1" t="s">
        <v>122</v>
      </c>
      <c r="K526" s="1" t="s">
        <v>13315</v>
      </c>
      <c r="L526" s="1"/>
      <c r="M526" s="21">
        <f t="shared" si="8"/>
        <v>1</v>
      </c>
    </row>
    <row r="527" spans="1:13" ht="20.100000000000001" customHeight="1" x14ac:dyDescent="0.15">
      <c r="A527" s="1" t="s">
        <v>12</v>
      </c>
      <c r="B527" s="1" t="s">
        <v>13291</v>
      </c>
      <c r="C527" s="1" t="s">
        <v>13316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121</v>
      </c>
      <c r="I527" s="1" t="s">
        <v>84</v>
      </c>
      <c r="J527" s="1" t="s">
        <v>122</v>
      </c>
      <c r="K527" s="1" t="s">
        <v>13317</v>
      </c>
      <c r="L527" s="1"/>
      <c r="M527" s="21">
        <f t="shared" si="8"/>
        <v>1</v>
      </c>
    </row>
    <row r="528" spans="1:13" ht="20.100000000000001" customHeight="1" x14ac:dyDescent="0.15">
      <c r="A528" s="1" t="s">
        <v>12</v>
      </c>
      <c r="B528" s="1" t="s">
        <v>13291</v>
      </c>
      <c r="C528" s="1" t="s">
        <v>13318</v>
      </c>
      <c r="D528" s="1" t="s">
        <v>78</v>
      </c>
      <c r="E528" s="1" t="s">
        <v>51</v>
      </c>
      <c r="F528" s="1" t="s">
        <v>179</v>
      </c>
      <c r="G528" s="1" t="s">
        <v>82</v>
      </c>
      <c r="H528" s="1" t="s">
        <v>4727</v>
      </c>
      <c r="I528" s="1" t="s">
        <v>447</v>
      </c>
      <c r="J528" s="1" t="s">
        <v>10867</v>
      </c>
      <c r="K528" s="1" t="s">
        <v>13319</v>
      </c>
      <c r="L528" s="1"/>
      <c r="M528" s="21">
        <f t="shared" si="8"/>
        <v>0</v>
      </c>
    </row>
    <row r="529" spans="1:13" ht="20.100000000000001" customHeight="1" x14ac:dyDescent="0.15">
      <c r="A529" s="1" t="s">
        <v>12</v>
      </c>
      <c r="B529" s="1" t="s">
        <v>13291</v>
      </c>
      <c r="C529" s="1" t="s">
        <v>13320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121</v>
      </c>
      <c r="I529" s="1" t="s">
        <v>84</v>
      </c>
      <c r="J529" s="1" t="s">
        <v>122</v>
      </c>
      <c r="K529" s="1" t="s">
        <v>13321</v>
      </c>
      <c r="L529" s="1"/>
      <c r="M529" s="21">
        <f t="shared" si="8"/>
        <v>1</v>
      </c>
    </row>
    <row r="530" spans="1:13" ht="20.100000000000001" customHeight="1" x14ac:dyDescent="0.15">
      <c r="A530" s="1" t="s">
        <v>12</v>
      </c>
      <c r="B530" s="1" t="s">
        <v>13291</v>
      </c>
      <c r="C530" s="1" t="s">
        <v>13322</v>
      </c>
      <c r="D530" s="1" t="s">
        <v>78</v>
      </c>
      <c r="E530" s="1" t="s">
        <v>51</v>
      </c>
      <c r="F530" s="1" t="s">
        <v>179</v>
      </c>
      <c r="G530" s="1" t="s">
        <v>82</v>
      </c>
      <c r="H530" s="1" t="s">
        <v>4727</v>
      </c>
      <c r="I530" s="1" t="s">
        <v>447</v>
      </c>
      <c r="J530" s="1" t="s">
        <v>10867</v>
      </c>
      <c r="K530" s="1" t="s">
        <v>13323</v>
      </c>
      <c r="L530" s="1"/>
      <c r="M530" s="21">
        <f t="shared" si="8"/>
        <v>0</v>
      </c>
    </row>
    <row r="531" spans="1:13" ht="20.100000000000001" customHeight="1" x14ac:dyDescent="0.15">
      <c r="A531" s="1" t="s">
        <v>12</v>
      </c>
      <c r="B531" s="1" t="s">
        <v>13291</v>
      </c>
      <c r="C531" s="1" t="s">
        <v>13324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739</v>
      </c>
      <c r="I531" s="1" t="s">
        <v>1230</v>
      </c>
      <c r="J531" s="1" t="s">
        <v>122</v>
      </c>
      <c r="K531" s="1" t="s">
        <v>13325</v>
      </c>
      <c r="L531" s="1"/>
      <c r="M531" s="21">
        <f t="shared" si="8"/>
        <v>1</v>
      </c>
    </row>
    <row r="532" spans="1:13" ht="20.100000000000001" customHeight="1" x14ac:dyDescent="0.15">
      <c r="A532" s="1" t="s">
        <v>12</v>
      </c>
      <c r="B532" s="1" t="s">
        <v>13291</v>
      </c>
      <c r="C532" s="1" t="s">
        <v>13326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739</v>
      </c>
      <c r="I532" s="1" t="s">
        <v>1230</v>
      </c>
      <c r="J532" s="1" t="s">
        <v>122</v>
      </c>
      <c r="K532" s="1" t="s">
        <v>13327</v>
      </c>
      <c r="L532" s="1"/>
      <c r="M532" s="21">
        <f t="shared" si="8"/>
        <v>1</v>
      </c>
    </row>
    <row r="533" spans="1:13" ht="20.100000000000001" customHeight="1" x14ac:dyDescent="0.15">
      <c r="A533" s="1" t="s">
        <v>12</v>
      </c>
      <c r="B533" s="1" t="s">
        <v>13291</v>
      </c>
      <c r="C533" s="1" t="s">
        <v>13328</v>
      </c>
      <c r="D533" s="1" t="s">
        <v>78</v>
      </c>
      <c r="E533" s="1" t="s">
        <v>51</v>
      </c>
      <c r="F533" s="1" t="s">
        <v>179</v>
      </c>
      <c r="G533" s="1" t="s">
        <v>82</v>
      </c>
      <c r="H533" s="1" t="s">
        <v>4727</v>
      </c>
      <c r="I533" s="1" t="s">
        <v>447</v>
      </c>
      <c r="J533" s="1" t="s">
        <v>10867</v>
      </c>
      <c r="K533" s="1" t="s">
        <v>13329</v>
      </c>
      <c r="L533" s="1"/>
      <c r="M533" s="21">
        <f t="shared" si="8"/>
        <v>0</v>
      </c>
    </row>
    <row r="534" spans="1:13" ht="20.100000000000001" customHeight="1" x14ac:dyDescent="0.15">
      <c r="A534" s="1" t="s">
        <v>12</v>
      </c>
      <c r="B534" s="1" t="s">
        <v>13291</v>
      </c>
      <c r="C534" s="1" t="s">
        <v>13330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739</v>
      </c>
      <c r="I534" s="1" t="s">
        <v>1230</v>
      </c>
      <c r="J534" s="1" t="s">
        <v>122</v>
      </c>
      <c r="K534" s="1" t="s">
        <v>13331</v>
      </c>
      <c r="L534" s="1"/>
      <c r="M534" s="21">
        <f t="shared" si="8"/>
        <v>1</v>
      </c>
    </row>
    <row r="535" spans="1:13" ht="20.100000000000001" customHeight="1" x14ac:dyDescent="0.15">
      <c r="A535" s="1" t="s">
        <v>12</v>
      </c>
      <c r="B535" s="1" t="s">
        <v>13291</v>
      </c>
      <c r="C535" s="1" t="s">
        <v>13332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739</v>
      </c>
      <c r="I535" s="1" t="s">
        <v>1230</v>
      </c>
      <c r="J535" s="1" t="s">
        <v>122</v>
      </c>
      <c r="K535" s="1" t="s">
        <v>13333</v>
      </c>
      <c r="L535" s="1"/>
      <c r="M535" s="21">
        <f t="shared" si="8"/>
        <v>1</v>
      </c>
    </row>
    <row r="536" spans="1:13" ht="20.100000000000001" customHeight="1" x14ac:dyDescent="0.15">
      <c r="A536" s="1" t="s">
        <v>12</v>
      </c>
      <c r="B536" s="1" t="s">
        <v>13291</v>
      </c>
      <c r="C536" s="1" t="s">
        <v>13334</v>
      </c>
      <c r="D536" s="1" t="s">
        <v>78</v>
      </c>
      <c r="E536" s="1" t="s">
        <v>51</v>
      </c>
      <c r="F536" s="1" t="s">
        <v>51</v>
      </c>
      <c r="G536" s="1" t="s">
        <v>52</v>
      </c>
      <c r="H536" s="1" t="s">
        <v>739</v>
      </c>
      <c r="I536" s="1" t="s">
        <v>1230</v>
      </c>
      <c r="J536" s="1" t="s">
        <v>122</v>
      </c>
      <c r="K536" s="1" t="s">
        <v>13335</v>
      </c>
      <c r="L536" s="1"/>
      <c r="M536" s="21">
        <f t="shared" si="8"/>
        <v>1</v>
      </c>
    </row>
    <row r="537" spans="1:13" ht="20.100000000000001" customHeight="1" x14ac:dyDescent="0.15">
      <c r="A537" s="1" t="s">
        <v>12</v>
      </c>
      <c r="B537" s="1" t="s">
        <v>13291</v>
      </c>
      <c r="C537" s="1" t="s">
        <v>13336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739</v>
      </c>
      <c r="I537" s="1" t="s">
        <v>1230</v>
      </c>
      <c r="J537" s="1" t="s">
        <v>122</v>
      </c>
      <c r="K537" s="1" t="s">
        <v>13337</v>
      </c>
      <c r="L537" s="1"/>
      <c r="M537" s="21">
        <f t="shared" si="8"/>
        <v>1</v>
      </c>
    </row>
    <row r="538" spans="1:13" ht="20.100000000000001" customHeight="1" x14ac:dyDescent="0.15">
      <c r="A538" s="1" t="s">
        <v>12</v>
      </c>
      <c r="B538" s="1" t="s">
        <v>13338</v>
      </c>
      <c r="C538" s="1" t="s">
        <v>13339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448</v>
      </c>
      <c r="K538" s="1" t="s">
        <v>13340</v>
      </c>
      <c r="L538" s="1"/>
      <c r="M538" s="21">
        <f t="shared" si="8"/>
        <v>1</v>
      </c>
    </row>
    <row r="539" spans="1:13" ht="20.100000000000001" customHeight="1" x14ac:dyDescent="0.15">
      <c r="A539" s="1" t="s">
        <v>12</v>
      </c>
      <c r="B539" s="1" t="s">
        <v>13338</v>
      </c>
      <c r="C539" s="1" t="s">
        <v>13341</v>
      </c>
      <c r="D539" s="1" t="s">
        <v>50</v>
      </c>
      <c r="E539" s="1" t="s">
        <v>51</v>
      </c>
      <c r="F539" s="1" t="s">
        <v>51</v>
      </c>
      <c r="G539" s="1" t="s">
        <v>82</v>
      </c>
      <c r="H539" s="1" t="s">
        <v>207</v>
      </c>
      <c r="I539" s="1" t="s">
        <v>84</v>
      </c>
      <c r="J539" s="1" t="s">
        <v>448</v>
      </c>
      <c r="K539" s="1" t="s">
        <v>13342</v>
      </c>
      <c r="L539" s="1"/>
      <c r="M539" s="21">
        <f t="shared" si="8"/>
        <v>1</v>
      </c>
    </row>
    <row r="540" spans="1:13" ht="20.100000000000001" customHeight="1" x14ac:dyDescent="0.15">
      <c r="A540" s="1" t="s">
        <v>12</v>
      </c>
      <c r="B540" s="1" t="s">
        <v>13338</v>
      </c>
      <c r="C540" s="1" t="s">
        <v>13343</v>
      </c>
      <c r="D540" s="1" t="s">
        <v>50</v>
      </c>
      <c r="E540" s="1" t="s">
        <v>51</v>
      </c>
      <c r="F540" s="1" t="s">
        <v>51</v>
      </c>
      <c r="G540" s="1" t="s">
        <v>82</v>
      </c>
      <c r="H540" s="1" t="s">
        <v>207</v>
      </c>
      <c r="I540" s="1" t="s">
        <v>84</v>
      </c>
      <c r="J540" s="1" t="s">
        <v>448</v>
      </c>
      <c r="K540" s="1" t="s">
        <v>13344</v>
      </c>
      <c r="L540" s="1"/>
      <c r="M540" s="21">
        <f t="shared" si="8"/>
        <v>1</v>
      </c>
    </row>
    <row r="541" spans="1:13" ht="20.100000000000001" customHeight="1" x14ac:dyDescent="0.15">
      <c r="A541" s="1" t="s">
        <v>12</v>
      </c>
      <c r="B541" s="1" t="s">
        <v>13338</v>
      </c>
      <c r="C541" s="1" t="s">
        <v>13345</v>
      </c>
      <c r="D541" s="1" t="s">
        <v>50</v>
      </c>
      <c r="E541" s="1" t="s">
        <v>51</v>
      </c>
      <c r="F541" s="1" t="s">
        <v>51</v>
      </c>
      <c r="G541" s="1" t="s">
        <v>82</v>
      </c>
      <c r="H541" s="1" t="s">
        <v>207</v>
      </c>
      <c r="I541" s="1" t="s">
        <v>84</v>
      </c>
      <c r="J541" s="1" t="s">
        <v>448</v>
      </c>
      <c r="K541" s="1" t="s">
        <v>13346</v>
      </c>
      <c r="L541" s="1"/>
      <c r="M541" s="21">
        <f t="shared" si="8"/>
        <v>1</v>
      </c>
    </row>
    <row r="542" spans="1:13" ht="20.100000000000001" customHeight="1" x14ac:dyDescent="0.15">
      <c r="A542" s="1" t="s">
        <v>12</v>
      </c>
      <c r="B542" s="1" t="s">
        <v>13338</v>
      </c>
      <c r="C542" s="1" t="s">
        <v>13347</v>
      </c>
      <c r="D542" s="1" t="s">
        <v>50</v>
      </c>
      <c r="E542" s="1" t="s">
        <v>51</v>
      </c>
      <c r="F542" s="1" t="s">
        <v>51</v>
      </c>
      <c r="G542" s="1" t="s">
        <v>82</v>
      </c>
      <c r="H542" s="1" t="s">
        <v>207</v>
      </c>
      <c r="I542" s="1" t="s">
        <v>84</v>
      </c>
      <c r="J542" s="1" t="s">
        <v>448</v>
      </c>
      <c r="K542" s="1" t="s">
        <v>13348</v>
      </c>
      <c r="L542" s="1"/>
      <c r="M542" s="21">
        <f t="shared" si="8"/>
        <v>1</v>
      </c>
    </row>
    <row r="543" spans="1:13" ht="20.100000000000001" customHeight="1" x14ac:dyDescent="0.15">
      <c r="A543" s="1" t="s">
        <v>12</v>
      </c>
      <c r="B543" s="1" t="s">
        <v>13338</v>
      </c>
      <c r="C543" s="1" t="s">
        <v>13349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207</v>
      </c>
      <c r="I543" s="1" t="s">
        <v>84</v>
      </c>
      <c r="J543" s="1" t="s">
        <v>448</v>
      </c>
      <c r="K543" s="1" t="s">
        <v>13350</v>
      </c>
      <c r="L543" s="1"/>
      <c r="M543" s="21">
        <f t="shared" si="8"/>
        <v>1</v>
      </c>
    </row>
    <row r="544" spans="1:13" ht="20.100000000000001" customHeight="1" x14ac:dyDescent="0.15">
      <c r="A544" s="1" t="s">
        <v>12</v>
      </c>
      <c r="B544" s="1" t="s">
        <v>13338</v>
      </c>
      <c r="C544" s="1" t="s">
        <v>13351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207</v>
      </c>
      <c r="I544" s="1" t="s">
        <v>84</v>
      </c>
      <c r="J544" s="1" t="s">
        <v>448</v>
      </c>
      <c r="K544" s="1" t="s">
        <v>13352</v>
      </c>
      <c r="L544" s="1"/>
      <c r="M544" s="21">
        <f t="shared" si="8"/>
        <v>1</v>
      </c>
    </row>
    <row r="545" spans="1:13" ht="20.100000000000001" customHeight="1" x14ac:dyDescent="0.15">
      <c r="A545" s="1" t="s">
        <v>12</v>
      </c>
      <c r="B545" s="1" t="s">
        <v>13338</v>
      </c>
      <c r="C545" s="1" t="s">
        <v>13353</v>
      </c>
      <c r="D545" s="1" t="s">
        <v>50</v>
      </c>
      <c r="E545" s="1" t="s">
        <v>51</v>
      </c>
      <c r="F545" s="1" t="s">
        <v>51</v>
      </c>
      <c r="G545" s="1" t="s">
        <v>82</v>
      </c>
      <c r="H545" s="1" t="s">
        <v>207</v>
      </c>
      <c r="I545" s="1" t="s">
        <v>84</v>
      </c>
      <c r="J545" s="1" t="s">
        <v>448</v>
      </c>
      <c r="K545" s="1" t="s">
        <v>13354</v>
      </c>
      <c r="L545" s="1"/>
      <c r="M545" s="21">
        <f t="shared" si="8"/>
        <v>1</v>
      </c>
    </row>
    <row r="546" spans="1:13" ht="20.100000000000001" customHeight="1" x14ac:dyDescent="0.15">
      <c r="A546" s="1" t="s">
        <v>12</v>
      </c>
      <c r="B546" s="1" t="s">
        <v>13338</v>
      </c>
      <c r="C546" s="1" t="s">
        <v>13355</v>
      </c>
      <c r="D546" s="1" t="s">
        <v>50</v>
      </c>
      <c r="E546" s="1" t="s">
        <v>51</v>
      </c>
      <c r="F546" s="1" t="s">
        <v>51</v>
      </c>
      <c r="G546" s="1" t="s">
        <v>82</v>
      </c>
      <c r="H546" s="1" t="s">
        <v>207</v>
      </c>
      <c r="I546" s="1" t="s">
        <v>84</v>
      </c>
      <c r="J546" s="1" t="s">
        <v>448</v>
      </c>
      <c r="K546" s="1" t="s">
        <v>13356</v>
      </c>
      <c r="L546" s="1"/>
      <c r="M546" s="21">
        <f t="shared" si="8"/>
        <v>1</v>
      </c>
    </row>
    <row r="547" spans="1:13" ht="20.100000000000001" customHeight="1" x14ac:dyDescent="0.15">
      <c r="A547" s="1" t="s">
        <v>12</v>
      </c>
      <c r="B547" s="1" t="s">
        <v>13338</v>
      </c>
      <c r="C547" s="1" t="s">
        <v>13357</v>
      </c>
      <c r="D547" s="1" t="s">
        <v>50</v>
      </c>
      <c r="E547" s="1" t="s">
        <v>51</v>
      </c>
      <c r="F547" s="1" t="s">
        <v>51</v>
      </c>
      <c r="G547" s="1" t="s">
        <v>82</v>
      </c>
      <c r="H547" s="1" t="s">
        <v>207</v>
      </c>
      <c r="I547" s="1" t="s">
        <v>84</v>
      </c>
      <c r="J547" s="1" t="s">
        <v>448</v>
      </c>
      <c r="K547" s="1" t="s">
        <v>13358</v>
      </c>
      <c r="L547" s="1"/>
      <c r="M547" s="21">
        <f t="shared" si="8"/>
        <v>1</v>
      </c>
    </row>
    <row r="548" spans="1:13" ht="20.100000000000001" customHeight="1" x14ac:dyDescent="0.15">
      <c r="A548" s="1" t="s">
        <v>12</v>
      </c>
      <c r="B548" s="1" t="s">
        <v>13338</v>
      </c>
      <c r="C548" s="1" t="s">
        <v>13359</v>
      </c>
      <c r="D548" s="1" t="s">
        <v>50</v>
      </c>
      <c r="E548" s="1" t="s">
        <v>51</v>
      </c>
      <c r="F548" s="1" t="s">
        <v>51</v>
      </c>
      <c r="G548" s="1" t="s">
        <v>82</v>
      </c>
      <c r="H548" s="1" t="s">
        <v>207</v>
      </c>
      <c r="I548" s="1" t="s">
        <v>84</v>
      </c>
      <c r="J548" s="1" t="s">
        <v>448</v>
      </c>
      <c r="K548" s="1" t="s">
        <v>13360</v>
      </c>
      <c r="L548" s="1"/>
      <c r="M548" s="21">
        <f t="shared" si="8"/>
        <v>1</v>
      </c>
    </row>
    <row r="549" spans="1:13" ht="20.100000000000001" customHeight="1" x14ac:dyDescent="0.15">
      <c r="A549" s="1" t="s">
        <v>12</v>
      </c>
      <c r="B549" s="1" t="s">
        <v>13338</v>
      </c>
      <c r="C549" s="1" t="s">
        <v>13361</v>
      </c>
      <c r="D549" s="1" t="s">
        <v>50</v>
      </c>
      <c r="E549" s="1" t="s">
        <v>51</v>
      </c>
      <c r="F549" s="1" t="s">
        <v>51</v>
      </c>
      <c r="G549" s="1" t="s">
        <v>82</v>
      </c>
      <c r="H549" s="1" t="s">
        <v>207</v>
      </c>
      <c r="I549" s="1" t="s">
        <v>84</v>
      </c>
      <c r="J549" s="1" t="s">
        <v>448</v>
      </c>
      <c r="K549" s="1" t="s">
        <v>13362</v>
      </c>
      <c r="L549" s="1"/>
      <c r="M549" s="21">
        <f t="shared" si="8"/>
        <v>1</v>
      </c>
    </row>
    <row r="550" spans="1:13" ht="20.100000000000001" customHeight="1" x14ac:dyDescent="0.15">
      <c r="A550" s="1" t="s">
        <v>12</v>
      </c>
      <c r="B550" s="1" t="s">
        <v>13338</v>
      </c>
      <c r="C550" s="1" t="s">
        <v>13363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207</v>
      </c>
      <c r="I550" s="1" t="s">
        <v>84</v>
      </c>
      <c r="J550" s="1" t="s">
        <v>448</v>
      </c>
      <c r="K550" s="1" t="s">
        <v>13364</v>
      </c>
      <c r="L550" s="1"/>
      <c r="M550" s="21">
        <f t="shared" si="8"/>
        <v>1</v>
      </c>
    </row>
    <row r="551" spans="1:13" ht="20.100000000000001" customHeight="1" x14ac:dyDescent="0.15">
      <c r="A551" s="1" t="s">
        <v>12</v>
      </c>
      <c r="B551" s="1" t="s">
        <v>13338</v>
      </c>
      <c r="C551" s="1" t="s">
        <v>13365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207</v>
      </c>
      <c r="I551" s="1" t="s">
        <v>84</v>
      </c>
      <c r="J551" s="1" t="s">
        <v>448</v>
      </c>
      <c r="K551" s="1" t="s">
        <v>13366</v>
      </c>
      <c r="L551" s="1"/>
      <c r="M551" s="21">
        <f t="shared" si="8"/>
        <v>1</v>
      </c>
    </row>
    <row r="552" spans="1:13" ht="20.100000000000001" customHeight="1" x14ac:dyDescent="0.15">
      <c r="A552" s="1" t="s">
        <v>12</v>
      </c>
      <c r="B552" s="1" t="s">
        <v>13338</v>
      </c>
      <c r="C552" s="1" t="s">
        <v>13367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207</v>
      </c>
      <c r="I552" s="1" t="s">
        <v>84</v>
      </c>
      <c r="J552" s="1" t="s">
        <v>448</v>
      </c>
      <c r="K552" s="1" t="s">
        <v>13368</v>
      </c>
      <c r="L552" s="1"/>
      <c r="M552" s="21">
        <f t="shared" si="8"/>
        <v>1</v>
      </c>
    </row>
    <row r="553" spans="1:13" ht="20.100000000000001" customHeight="1" x14ac:dyDescent="0.15">
      <c r="A553" s="1" t="s">
        <v>12</v>
      </c>
      <c r="B553" s="1" t="s">
        <v>13338</v>
      </c>
      <c r="C553" s="1" t="s">
        <v>13369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207</v>
      </c>
      <c r="I553" s="1" t="s">
        <v>84</v>
      </c>
      <c r="J553" s="1" t="s">
        <v>448</v>
      </c>
      <c r="K553" s="1" t="s">
        <v>13370</v>
      </c>
      <c r="L553" s="1"/>
      <c r="M553" s="21">
        <f t="shared" si="8"/>
        <v>1</v>
      </c>
    </row>
    <row r="554" spans="1:13" ht="20.100000000000001" customHeight="1" x14ac:dyDescent="0.15">
      <c r="A554" s="1" t="s">
        <v>12</v>
      </c>
      <c r="B554" s="1" t="s">
        <v>13338</v>
      </c>
      <c r="C554" s="1" t="s">
        <v>13371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207</v>
      </c>
      <c r="I554" s="1" t="s">
        <v>84</v>
      </c>
      <c r="J554" s="1" t="s">
        <v>448</v>
      </c>
      <c r="K554" s="1" t="s">
        <v>13372</v>
      </c>
      <c r="L554" s="1"/>
      <c r="M554" s="21">
        <f t="shared" si="8"/>
        <v>1</v>
      </c>
    </row>
    <row r="555" spans="1:13" ht="20.100000000000001" customHeight="1" x14ac:dyDescent="0.15">
      <c r="A555" s="1" t="s">
        <v>12</v>
      </c>
      <c r="B555" s="1" t="s">
        <v>13338</v>
      </c>
      <c r="C555" s="1" t="s">
        <v>13373</v>
      </c>
      <c r="D555" s="1" t="s">
        <v>50</v>
      </c>
      <c r="E555" s="1" t="s">
        <v>51</v>
      </c>
      <c r="F555" s="1" t="s">
        <v>51</v>
      </c>
      <c r="G555" s="1" t="s">
        <v>82</v>
      </c>
      <c r="H555" s="1" t="s">
        <v>207</v>
      </c>
      <c r="I555" s="1" t="s">
        <v>84</v>
      </c>
      <c r="J555" s="1" t="s">
        <v>448</v>
      </c>
      <c r="K555" s="1" t="s">
        <v>13374</v>
      </c>
      <c r="L555" s="1"/>
      <c r="M555" s="21">
        <f t="shared" si="8"/>
        <v>1</v>
      </c>
    </row>
    <row r="556" spans="1:13" ht="20.100000000000001" customHeight="1" x14ac:dyDescent="0.15">
      <c r="A556" s="1" t="s">
        <v>12</v>
      </c>
      <c r="B556" s="1" t="s">
        <v>13338</v>
      </c>
      <c r="C556" s="1" t="s">
        <v>13375</v>
      </c>
      <c r="D556" s="1" t="s">
        <v>50</v>
      </c>
      <c r="E556" s="1" t="s">
        <v>51</v>
      </c>
      <c r="F556" s="1" t="s">
        <v>51</v>
      </c>
      <c r="G556" s="1" t="s">
        <v>82</v>
      </c>
      <c r="H556" s="1" t="s">
        <v>207</v>
      </c>
      <c r="I556" s="1" t="s">
        <v>84</v>
      </c>
      <c r="J556" s="1" t="s">
        <v>448</v>
      </c>
      <c r="K556" s="1" t="s">
        <v>13376</v>
      </c>
      <c r="L556" s="1"/>
      <c r="M556" s="21">
        <f t="shared" si="8"/>
        <v>1</v>
      </c>
    </row>
    <row r="557" spans="1:13" ht="20.100000000000001" customHeight="1" x14ac:dyDescent="0.15">
      <c r="A557" s="1" t="s">
        <v>12</v>
      </c>
      <c r="B557" s="1" t="s">
        <v>13338</v>
      </c>
      <c r="C557" s="1" t="s">
        <v>13377</v>
      </c>
      <c r="D557" s="1" t="s">
        <v>50</v>
      </c>
      <c r="E557" s="1" t="s">
        <v>51</v>
      </c>
      <c r="F557" s="1" t="s">
        <v>51</v>
      </c>
      <c r="G557" s="1" t="s">
        <v>82</v>
      </c>
      <c r="H557" s="1" t="s">
        <v>207</v>
      </c>
      <c r="I557" s="1" t="s">
        <v>84</v>
      </c>
      <c r="J557" s="1" t="s">
        <v>448</v>
      </c>
      <c r="K557" s="1" t="s">
        <v>13378</v>
      </c>
      <c r="L557" s="1"/>
      <c r="M557" s="21">
        <f t="shared" si="8"/>
        <v>1</v>
      </c>
    </row>
    <row r="558" spans="1:13" ht="20.100000000000001" customHeight="1" x14ac:dyDescent="0.15">
      <c r="A558" s="1" t="s">
        <v>12</v>
      </c>
      <c r="B558" s="1" t="s">
        <v>13338</v>
      </c>
      <c r="C558" s="1" t="s">
        <v>13379</v>
      </c>
      <c r="D558" s="1" t="s">
        <v>50</v>
      </c>
      <c r="E558" s="1" t="s">
        <v>51</v>
      </c>
      <c r="F558" s="1" t="s">
        <v>51</v>
      </c>
      <c r="G558" s="1" t="s">
        <v>82</v>
      </c>
      <c r="H558" s="1" t="s">
        <v>207</v>
      </c>
      <c r="I558" s="1" t="s">
        <v>84</v>
      </c>
      <c r="J558" s="1" t="s">
        <v>448</v>
      </c>
      <c r="K558" s="1" t="s">
        <v>13380</v>
      </c>
      <c r="L558" s="1"/>
      <c r="M558" s="21">
        <f t="shared" si="8"/>
        <v>1</v>
      </c>
    </row>
    <row r="559" spans="1:13" ht="20.100000000000001" customHeight="1" x14ac:dyDescent="0.15">
      <c r="A559" s="1" t="s">
        <v>12</v>
      </c>
      <c r="B559" s="1" t="s">
        <v>13338</v>
      </c>
      <c r="C559" s="1" t="s">
        <v>13381</v>
      </c>
      <c r="D559" s="1" t="s">
        <v>50</v>
      </c>
      <c r="E559" s="1" t="s">
        <v>51</v>
      </c>
      <c r="F559" s="1" t="s">
        <v>51</v>
      </c>
      <c r="G559" s="1" t="s">
        <v>82</v>
      </c>
      <c r="H559" s="1" t="s">
        <v>207</v>
      </c>
      <c r="I559" s="1" t="s">
        <v>84</v>
      </c>
      <c r="J559" s="1" t="s">
        <v>448</v>
      </c>
      <c r="K559" s="1" t="s">
        <v>13382</v>
      </c>
      <c r="L559" s="1"/>
      <c r="M559" s="21">
        <f t="shared" si="8"/>
        <v>1</v>
      </c>
    </row>
    <row r="560" spans="1:13" ht="20.100000000000001" customHeight="1" x14ac:dyDescent="0.15">
      <c r="A560" s="1" t="s">
        <v>12</v>
      </c>
      <c r="B560" s="1" t="s">
        <v>13338</v>
      </c>
      <c r="C560" s="1" t="s">
        <v>13383</v>
      </c>
      <c r="D560" s="1" t="s">
        <v>50</v>
      </c>
      <c r="E560" s="1" t="s">
        <v>51</v>
      </c>
      <c r="F560" s="1" t="s">
        <v>51</v>
      </c>
      <c r="G560" s="1" t="s">
        <v>82</v>
      </c>
      <c r="H560" s="1" t="s">
        <v>207</v>
      </c>
      <c r="I560" s="1" t="s">
        <v>84</v>
      </c>
      <c r="J560" s="1" t="s">
        <v>448</v>
      </c>
      <c r="K560" s="1" t="s">
        <v>13384</v>
      </c>
      <c r="L560" s="1"/>
      <c r="M560" s="21">
        <f t="shared" si="8"/>
        <v>1</v>
      </c>
    </row>
    <row r="561" spans="1:13" ht="20.100000000000001" customHeight="1" x14ac:dyDescent="0.15">
      <c r="A561" s="1" t="s">
        <v>12</v>
      </c>
      <c r="B561" s="1" t="s">
        <v>13338</v>
      </c>
      <c r="C561" s="1" t="s">
        <v>13385</v>
      </c>
      <c r="D561" s="1" t="s">
        <v>50</v>
      </c>
      <c r="E561" s="1" t="s">
        <v>51</v>
      </c>
      <c r="F561" s="1" t="s">
        <v>51</v>
      </c>
      <c r="G561" s="1" t="s">
        <v>82</v>
      </c>
      <c r="H561" s="1" t="s">
        <v>207</v>
      </c>
      <c r="I561" s="1" t="s">
        <v>84</v>
      </c>
      <c r="J561" s="1" t="s">
        <v>448</v>
      </c>
      <c r="K561" s="1" t="s">
        <v>13386</v>
      </c>
      <c r="L561" s="1"/>
      <c r="M561" s="21">
        <f t="shared" si="8"/>
        <v>1</v>
      </c>
    </row>
    <row r="562" spans="1:13" ht="20.100000000000001" customHeight="1" x14ac:dyDescent="0.15">
      <c r="A562" s="1" t="s">
        <v>12</v>
      </c>
      <c r="B562" s="1" t="s">
        <v>13338</v>
      </c>
      <c r="C562" s="1" t="s">
        <v>13387</v>
      </c>
      <c r="D562" s="1" t="s">
        <v>50</v>
      </c>
      <c r="E562" s="1" t="s">
        <v>51</v>
      </c>
      <c r="F562" s="1" t="s">
        <v>51</v>
      </c>
      <c r="G562" s="1" t="s">
        <v>82</v>
      </c>
      <c r="H562" s="1" t="s">
        <v>207</v>
      </c>
      <c r="I562" s="1" t="s">
        <v>84</v>
      </c>
      <c r="J562" s="1" t="s">
        <v>448</v>
      </c>
      <c r="K562" s="1" t="s">
        <v>13388</v>
      </c>
      <c r="L562" s="1"/>
      <c r="M562" s="21">
        <f t="shared" si="8"/>
        <v>1</v>
      </c>
    </row>
    <row r="563" spans="1:13" ht="20.100000000000001" customHeight="1" x14ac:dyDescent="0.15">
      <c r="A563" s="1" t="s">
        <v>12</v>
      </c>
      <c r="B563" s="1" t="s">
        <v>13338</v>
      </c>
      <c r="C563" s="1" t="s">
        <v>13389</v>
      </c>
      <c r="D563" s="1" t="s">
        <v>50</v>
      </c>
      <c r="E563" s="1" t="s">
        <v>51</v>
      </c>
      <c r="F563" s="1" t="s">
        <v>51</v>
      </c>
      <c r="G563" s="1" t="s">
        <v>82</v>
      </c>
      <c r="H563" s="1" t="s">
        <v>207</v>
      </c>
      <c r="I563" s="1" t="s">
        <v>84</v>
      </c>
      <c r="J563" s="1" t="s">
        <v>448</v>
      </c>
      <c r="K563" s="1" t="s">
        <v>13390</v>
      </c>
      <c r="L563" s="1"/>
      <c r="M563" s="21">
        <f t="shared" si="8"/>
        <v>1</v>
      </c>
    </row>
    <row r="564" spans="1:13" ht="20.100000000000001" customHeight="1" x14ac:dyDescent="0.15">
      <c r="A564" s="1" t="s">
        <v>12</v>
      </c>
      <c r="B564" s="1" t="s">
        <v>13338</v>
      </c>
      <c r="C564" s="1" t="s">
        <v>13391</v>
      </c>
      <c r="D564" s="1" t="s">
        <v>50</v>
      </c>
      <c r="E564" s="1" t="s">
        <v>51</v>
      </c>
      <c r="F564" s="1" t="s">
        <v>51</v>
      </c>
      <c r="G564" s="1" t="s">
        <v>82</v>
      </c>
      <c r="H564" s="1" t="s">
        <v>207</v>
      </c>
      <c r="I564" s="1" t="s">
        <v>84</v>
      </c>
      <c r="J564" s="1" t="s">
        <v>448</v>
      </c>
      <c r="K564" s="1" t="s">
        <v>13392</v>
      </c>
      <c r="L564" s="1"/>
      <c r="M564" s="21">
        <f t="shared" si="8"/>
        <v>1</v>
      </c>
    </row>
    <row r="565" spans="1:13" ht="20.100000000000001" customHeight="1" x14ac:dyDescent="0.15">
      <c r="A565" s="1" t="s">
        <v>12</v>
      </c>
      <c r="B565" s="1" t="s">
        <v>13338</v>
      </c>
      <c r="C565" s="1" t="s">
        <v>13393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121</v>
      </c>
      <c r="I565" s="1" t="s">
        <v>84</v>
      </c>
      <c r="J565" s="1" t="s">
        <v>122</v>
      </c>
      <c r="K565" s="1" t="s">
        <v>13394</v>
      </c>
      <c r="L565" s="1"/>
      <c r="M565" s="21">
        <f t="shared" si="8"/>
        <v>1</v>
      </c>
    </row>
    <row r="566" spans="1:13" ht="20.100000000000001" customHeight="1" x14ac:dyDescent="0.15">
      <c r="A566" s="1" t="s">
        <v>12</v>
      </c>
      <c r="B566" s="1" t="s">
        <v>13338</v>
      </c>
      <c r="C566" s="1" t="s">
        <v>13395</v>
      </c>
      <c r="D566" s="1" t="s">
        <v>78</v>
      </c>
      <c r="E566" s="1" t="s">
        <v>51</v>
      </c>
      <c r="F566" s="1" t="s">
        <v>51</v>
      </c>
      <c r="G566" s="1" t="s">
        <v>52</v>
      </c>
      <c r="H566" s="1" t="s">
        <v>121</v>
      </c>
      <c r="I566" s="1" t="s">
        <v>84</v>
      </c>
      <c r="J566" s="1" t="s">
        <v>122</v>
      </c>
      <c r="K566" s="1" t="s">
        <v>13396</v>
      </c>
      <c r="L566" s="1"/>
      <c r="M566" s="21">
        <f t="shared" si="8"/>
        <v>1</v>
      </c>
    </row>
    <row r="567" spans="1:13" ht="20.100000000000001" customHeight="1" x14ac:dyDescent="0.15">
      <c r="A567" s="1" t="s">
        <v>12</v>
      </c>
      <c r="B567" s="1" t="s">
        <v>13338</v>
      </c>
      <c r="C567" s="1" t="s">
        <v>13397</v>
      </c>
      <c r="D567" s="1" t="s">
        <v>78</v>
      </c>
      <c r="E567" s="1" t="s">
        <v>51</v>
      </c>
      <c r="F567" s="1" t="s">
        <v>51</v>
      </c>
      <c r="G567" s="1" t="s">
        <v>82</v>
      </c>
      <c r="H567" s="1" t="s">
        <v>207</v>
      </c>
      <c r="I567" s="1" t="s">
        <v>84</v>
      </c>
      <c r="J567" s="1" t="s">
        <v>448</v>
      </c>
      <c r="K567" s="1" t="s">
        <v>13398</v>
      </c>
      <c r="L567" s="1"/>
      <c r="M567" s="21">
        <f t="shared" si="8"/>
        <v>1</v>
      </c>
    </row>
    <row r="568" spans="1:13" ht="20.100000000000001" customHeight="1" x14ac:dyDescent="0.15">
      <c r="A568" s="1" t="s">
        <v>12</v>
      </c>
      <c r="B568" s="1" t="s">
        <v>13338</v>
      </c>
      <c r="C568" s="1" t="s">
        <v>13399</v>
      </c>
      <c r="D568" s="1" t="s">
        <v>78</v>
      </c>
      <c r="E568" s="1" t="s">
        <v>51</v>
      </c>
      <c r="F568" s="1" t="s">
        <v>179</v>
      </c>
      <c r="G568" s="1" t="s">
        <v>82</v>
      </c>
      <c r="H568" s="1" t="s">
        <v>4727</v>
      </c>
      <c r="I568" s="1" t="s">
        <v>447</v>
      </c>
      <c r="J568" s="1" t="s">
        <v>10867</v>
      </c>
      <c r="K568" s="1" t="s">
        <v>13400</v>
      </c>
      <c r="L568" s="1"/>
      <c r="M568" s="21">
        <f t="shared" si="8"/>
        <v>0</v>
      </c>
    </row>
    <row r="569" spans="1:13" ht="20.100000000000001" customHeight="1" x14ac:dyDescent="0.15">
      <c r="A569" s="1" t="s">
        <v>12</v>
      </c>
      <c r="B569" s="1" t="s">
        <v>13338</v>
      </c>
      <c r="C569" s="1" t="s">
        <v>13401</v>
      </c>
      <c r="D569" s="1" t="s">
        <v>78</v>
      </c>
      <c r="E569" s="1" t="s">
        <v>51</v>
      </c>
      <c r="F569" s="1" t="s">
        <v>51</v>
      </c>
      <c r="G569" s="1" t="s">
        <v>82</v>
      </c>
      <c r="H569" s="1" t="s">
        <v>207</v>
      </c>
      <c r="I569" s="1" t="s">
        <v>84</v>
      </c>
      <c r="J569" s="1" t="s">
        <v>448</v>
      </c>
      <c r="K569" s="1" t="s">
        <v>13402</v>
      </c>
      <c r="L569" s="1"/>
      <c r="M569" s="21">
        <f t="shared" si="8"/>
        <v>1</v>
      </c>
    </row>
    <row r="570" spans="1:13" ht="20.100000000000001" customHeight="1" x14ac:dyDescent="0.15">
      <c r="A570" s="1" t="s">
        <v>12</v>
      </c>
      <c r="B570" s="1" t="s">
        <v>13338</v>
      </c>
      <c r="C570" s="1" t="s">
        <v>13403</v>
      </c>
      <c r="D570" s="1" t="s">
        <v>78</v>
      </c>
      <c r="E570" s="1" t="s">
        <v>51</v>
      </c>
      <c r="F570" s="1" t="s">
        <v>51</v>
      </c>
      <c r="G570" s="1" t="s">
        <v>82</v>
      </c>
      <c r="H570" s="1" t="s">
        <v>207</v>
      </c>
      <c r="I570" s="1" t="s">
        <v>84</v>
      </c>
      <c r="J570" s="1" t="s">
        <v>448</v>
      </c>
      <c r="K570" s="1" t="s">
        <v>13404</v>
      </c>
      <c r="L570" s="1"/>
      <c r="M570" s="21">
        <f t="shared" si="8"/>
        <v>1</v>
      </c>
    </row>
    <row r="571" spans="1:13" ht="20.100000000000001" customHeight="1" x14ac:dyDescent="0.15">
      <c r="A571" s="1" t="s">
        <v>12</v>
      </c>
      <c r="B571" s="1" t="s">
        <v>13338</v>
      </c>
      <c r="C571" s="1" t="s">
        <v>13405</v>
      </c>
      <c r="D571" s="1" t="s">
        <v>78</v>
      </c>
      <c r="E571" s="1" t="s">
        <v>51</v>
      </c>
      <c r="F571" s="1" t="s">
        <v>51</v>
      </c>
      <c r="G571" s="1" t="s">
        <v>82</v>
      </c>
      <c r="H571" s="1" t="s">
        <v>207</v>
      </c>
      <c r="I571" s="1" t="s">
        <v>84</v>
      </c>
      <c r="J571" s="1" t="s">
        <v>448</v>
      </c>
      <c r="K571" s="1" t="s">
        <v>13406</v>
      </c>
      <c r="L571" s="1"/>
      <c r="M571" s="21">
        <f t="shared" si="8"/>
        <v>1</v>
      </c>
    </row>
    <row r="572" spans="1:13" ht="20.100000000000001" customHeight="1" x14ac:dyDescent="0.15">
      <c r="A572" s="1" t="s">
        <v>12</v>
      </c>
      <c r="B572" s="1" t="s">
        <v>13338</v>
      </c>
      <c r="C572" s="1" t="s">
        <v>13407</v>
      </c>
      <c r="D572" s="1" t="s">
        <v>78</v>
      </c>
      <c r="E572" s="1" t="s">
        <v>51</v>
      </c>
      <c r="F572" s="1" t="s">
        <v>51</v>
      </c>
      <c r="G572" s="1" t="s">
        <v>82</v>
      </c>
      <c r="H572" s="1" t="s">
        <v>207</v>
      </c>
      <c r="I572" s="1" t="s">
        <v>84</v>
      </c>
      <c r="J572" s="1" t="s">
        <v>448</v>
      </c>
      <c r="K572" s="1" t="s">
        <v>13408</v>
      </c>
      <c r="L572" s="1"/>
      <c r="M572" s="21">
        <f t="shared" si="8"/>
        <v>1</v>
      </c>
    </row>
    <row r="573" spans="1:13" ht="20.100000000000001" customHeight="1" x14ac:dyDescent="0.15">
      <c r="A573" s="1" t="s">
        <v>12</v>
      </c>
      <c r="B573" s="1" t="s">
        <v>13338</v>
      </c>
      <c r="C573" s="1" t="s">
        <v>13409</v>
      </c>
      <c r="D573" s="1" t="s">
        <v>78</v>
      </c>
      <c r="E573" s="1" t="s">
        <v>51</v>
      </c>
      <c r="F573" s="1" t="s">
        <v>51</v>
      </c>
      <c r="G573" s="1" t="s">
        <v>82</v>
      </c>
      <c r="H573" s="1" t="s">
        <v>207</v>
      </c>
      <c r="I573" s="1" t="s">
        <v>84</v>
      </c>
      <c r="J573" s="1" t="s">
        <v>448</v>
      </c>
      <c r="K573" s="1" t="s">
        <v>13410</v>
      </c>
      <c r="L573" s="1"/>
      <c r="M573" s="21">
        <f t="shared" si="8"/>
        <v>1</v>
      </c>
    </row>
    <row r="574" spans="1:13" ht="20.100000000000001" customHeight="1" x14ac:dyDescent="0.15">
      <c r="A574" s="1" t="s">
        <v>12</v>
      </c>
      <c r="B574" s="1" t="s">
        <v>13338</v>
      </c>
      <c r="C574" s="1" t="s">
        <v>13411</v>
      </c>
      <c r="D574" s="1" t="s">
        <v>78</v>
      </c>
      <c r="E574" s="1" t="s">
        <v>51</v>
      </c>
      <c r="F574" s="1" t="s">
        <v>51</v>
      </c>
      <c r="G574" s="1" t="s">
        <v>82</v>
      </c>
      <c r="H574" s="1" t="s">
        <v>207</v>
      </c>
      <c r="I574" s="1" t="s">
        <v>84</v>
      </c>
      <c r="J574" s="1" t="s">
        <v>448</v>
      </c>
      <c r="K574" s="1" t="s">
        <v>13412</v>
      </c>
      <c r="L574" s="1"/>
      <c r="M574" s="21">
        <f t="shared" si="8"/>
        <v>1</v>
      </c>
    </row>
    <row r="575" spans="1:13" ht="20.100000000000001" customHeight="1" x14ac:dyDescent="0.15">
      <c r="A575" s="1" t="s">
        <v>12</v>
      </c>
      <c r="B575" s="1" t="s">
        <v>13338</v>
      </c>
      <c r="C575" s="1" t="s">
        <v>13413</v>
      </c>
      <c r="D575" s="1" t="s">
        <v>78</v>
      </c>
      <c r="E575" s="1" t="s">
        <v>51</v>
      </c>
      <c r="F575" s="1" t="s">
        <v>51</v>
      </c>
      <c r="G575" s="1" t="s">
        <v>82</v>
      </c>
      <c r="H575" s="1" t="s">
        <v>207</v>
      </c>
      <c r="I575" s="1" t="s">
        <v>84</v>
      </c>
      <c r="J575" s="1" t="s">
        <v>448</v>
      </c>
      <c r="K575" s="1" t="s">
        <v>13414</v>
      </c>
      <c r="L575" s="1"/>
      <c r="M575" s="21">
        <f t="shared" si="8"/>
        <v>1</v>
      </c>
    </row>
    <row r="576" spans="1:13" ht="20.100000000000001" customHeight="1" x14ac:dyDescent="0.15">
      <c r="A576" s="1" t="s">
        <v>12</v>
      </c>
      <c r="B576" s="1" t="s">
        <v>13338</v>
      </c>
      <c r="C576" s="1" t="s">
        <v>13415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207</v>
      </c>
      <c r="I576" s="1" t="s">
        <v>84</v>
      </c>
      <c r="J576" s="1" t="s">
        <v>448</v>
      </c>
      <c r="K576" s="1" t="s">
        <v>13416</v>
      </c>
      <c r="L576" s="1"/>
      <c r="M576" s="21">
        <f t="shared" si="8"/>
        <v>1</v>
      </c>
    </row>
    <row r="577" spans="1:13" ht="20.100000000000001" customHeight="1" x14ac:dyDescent="0.15">
      <c r="A577" s="1" t="s">
        <v>12</v>
      </c>
      <c r="B577" s="1" t="s">
        <v>13338</v>
      </c>
      <c r="C577" s="1" t="s">
        <v>13417</v>
      </c>
      <c r="D577" s="1" t="s">
        <v>78</v>
      </c>
      <c r="E577" s="1" t="s">
        <v>51</v>
      </c>
      <c r="F577" s="1" t="s">
        <v>51</v>
      </c>
      <c r="G577" s="1" t="s">
        <v>82</v>
      </c>
      <c r="H577" s="1" t="s">
        <v>207</v>
      </c>
      <c r="I577" s="1" t="s">
        <v>84</v>
      </c>
      <c r="J577" s="1" t="s">
        <v>448</v>
      </c>
      <c r="K577" s="1" t="s">
        <v>13418</v>
      </c>
      <c r="L577" s="1"/>
      <c r="M577" s="21">
        <f t="shared" si="8"/>
        <v>1</v>
      </c>
    </row>
    <row r="578" spans="1:13" ht="20.100000000000001" customHeight="1" x14ac:dyDescent="0.15">
      <c r="A578" s="1" t="s">
        <v>12</v>
      </c>
      <c r="B578" s="1" t="s">
        <v>13338</v>
      </c>
      <c r="C578" s="1" t="s">
        <v>13419</v>
      </c>
      <c r="D578" s="1" t="s">
        <v>78</v>
      </c>
      <c r="E578" s="1" t="s">
        <v>51</v>
      </c>
      <c r="F578" s="1" t="s">
        <v>51</v>
      </c>
      <c r="G578" s="1" t="s">
        <v>82</v>
      </c>
      <c r="H578" s="1" t="s">
        <v>207</v>
      </c>
      <c r="I578" s="1" t="s">
        <v>84</v>
      </c>
      <c r="J578" s="1" t="s">
        <v>448</v>
      </c>
      <c r="K578" s="1" t="s">
        <v>13420</v>
      </c>
      <c r="L578" s="1"/>
      <c r="M578" s="21">
        <f t="shared" si="8"/>
        <v>1</v>
      </c>
    </row>
    <row r="579" spans="1:13" ht="20.100000000000001" customHeight="1" x14ac:dyDescent="0.15">
      <c r="A579" s="1" t="s">
        <v>12</v>
      </c>
      <c r="B579" s="1" t="s">
        <v>13338</v>
      </c>
      <c r="C579" s="1" t="s">
        <v>13421</v>
      </c>
      <c r="D579" s="1" t="s">
        <v>78</v>
      </c>
      <c r="E579" s="1" t="s">
        <v>51</v>
      </c>
      <c r="F579" s="1" t="s">
        <v>51</v>
      </c>
      <c r="G579" s="1" t="s">
        <v>82</v>
      </c>
      <c r="H579" s="1" t="s">
        <v>207</v>
      </c>
      <c r="I579" s="1" t="s">
        <v>84</v>
      </c>
      <c r="J579" s="1" t="s">
        <v>448</v>
      </c>
      <c r="K579" s="1" t="s">
        <v>13422</v>
      </c>
      <c r="L579" s="1"/>
      <c r="M579" s="21">
        <f t="shared" ref="M579:M642" si="9">IF(F579="○",1,0)</f>
        <v>1</v>
      </c>
    </row>
    <row r="580" spans="1:13" ht="20.100000000000001" customHeight="1" x14ac:dyDescent="0.15">
      <c r="A580" s="1" t="s">
        <v>12</v>
      </c>
      <c r="B580" s="1" t="s">
        <v>13338</v>
      </c>
      <c r="C580" s="1" t="s">
        <v>13423</v>
      </c>
      <c r="D580" s="1" t="s">
        <v>78</v>
      </c>
      <c r="E580" s="1" t="s">
        <v>51</v>
      </c>
      <c r="F580" s="1" t="s">
        <v>51</v>
      </c>
      <c r="G580" s="1" t="s">
        <v>82</v>
      </c>
      <c r="H580" s="1" t="s">
        <v>207</v>
      </c>
      <c r="I580" s="1" t="s">
        <v>84</v>
      </c>
      <c r="J580" s="1" t="s">
        <v>448</v>
      </c>
      <c r="K580" s="1" t="s">
        <v>13424</v>
      </c>
      <c r="L580" s="1"/>
      <c r="M580" s="21">
        <f t="shared" si="9"/>
        <v>1</v>
      </c>
    </row>
    <row r="581" spans="1:13" ht="20.100000000000001" customHeight="1" x14ac:dyDescent="0.15">
      <c r="A581" s="1" t="s">
        <v>12</v>
      </c>
      <c r="B581" s="1" t="s">
        <v>13338</v>
      </c>
      <c r="C581" s="1" t="s">
        <v>13425</v>
      </c>
      <c r="D581" s="1" t="s">
        <v>78</v>
      </c>
      <c r="E581" s="1" t="s">
        <v>51</v>
      </c>
      <c r="F581" s="1" t="s">
        <v>51</v>
      </c>
      <c r="G581" s="1" t="s">
        <v>82</v>
      </c>
      <c r="H581" s="1" t="s">
        <v>207</v>
      </c>
      <c r="I581" s="1" t="s">
        <v>84</v>
      </c>
      <c r="J581" s="1" t="s">
        <v>448</v>
      </c>
      <c r="K581" s="1" t="s">
        <v>13426</v>
      </c>
      <c r="L581" s="1"/>
      <c r="M581" s="21">
        <f t="shared" si="9"/>
        <v>1</v>
      </c>
    </row>
    <row r="582" spans="1:13" ht="20.100000000000001" customHeight="1" x14ac:dyDescent="0.15">
      <c r="A582" s="1" t="s">
        <v>12</v>
      </c>
      <c r="B582" s="1" t="s">
        <v>13338</v>
      </c>
      <c r="C582" s="1" t="s">
        <v>13427</v>
      </c>
      <c r="D582" s="1" t="s">
        <v>78</v>
      </c>
      <c r="E582" s="1" t="s">
        <v>51</v>
      </c>
      <c r="F582" s="1" t="s">
        <v>51</v>
      </c>
      <c r="G582" s="1" t="s">
        <v>82</v>
      </c>
      <c r="H582" s="1" t="s">
        <v>207</v>
      </c>
      <c r="I582" s="1" t="s">
        <v>84</v>
      </c>
      <c r="J582" s="1" t="s">
        <v>448</v>
      </c>
      <c r="K582" s="1" t="s">
        <v>13428</v>
      </c>
      <c r="L582" s="1"/>
      <c r="M582" s="21">
        <f t="shared" si="9"/>
        <v>1</v>
      </c>
    </row>
    <row r="583" spans="1:13" ht="20.100000000000001" customHeight="1" x14ac:dyDescent="0.15">
      <c r="A583" s="1" t="s">
        <v>12</v>
      </c>
      <c r="B583" s="1" t="s">
        <v>13338</v>
      </c>
      <c r="C583" s="1" t="s">
        <v>13429</v>
      </c>
      <c r="D583" s="1" t="s">
        <v>78</v>
      </c>
      <c r="E583" s="1" t="s">
        <v>51</v>
      </c>
      <c r="F583" s="1" t="s">
        <v>51</v>
      </c>
      <c r="G583" s="1" t="s">
        <v>82</v>
      </c>
      <c r="H583" s="1" t="s">
        <v>207</v>
      </c>
      <c r="I583" s="1" t="s">
        <v>84</v>
      </c>
      <c r="J583" s="1" t="s">
        <v>448</v>
      </c>
      <c r="K583" s="1" t="s">
        <v>13430</v>
      </c>
      <c r="L583" s="1"/>
      <c r="M583" s="21">
        <f t="shared" si="9"/>
        <v>1</v>
      </c>
    </row>
    <row r="584" spans="1:13" ht="20.100000000000001" customHeight="1" x14ac:dyDescent="0.15">
      <c r="A584" s="1" t="s">
        <v>12</v>
      </c>
      <c r="B584" s="1" t="s">
        <v>13338</v>
      </c>
      <c r="C584" s="1" t="s">
        <v>13431</v>
      </c>
      <c r="D584" s="1" t="s">
        <v>78</v>
      </c>
      <c r="E584" s="1" t="s">
        <v>51</v>
      </c>
      <c r="F584" s="1" t="s">
        <v>51</v>
      </c>
      <c r="G584" s="1" t="s">
        <v>82</v>
      </c>
      <c r="H584" s="1" t="s">
        <v>207</v>
      </c>
      <c r="I584" s="1" t="s">
        <v>84</v>
      </c>
      <c r="J584" s="1" t="s">
        <v>448</v>
      </c>
      <c r="K584" s="1" t="s">
        <v>13432</v>
      </c>
      <c r="L584" s="1"/>
      <c r="M584" s="21">
        <f t="shared" si="9"/>
        <v>1</v>
      </c>
    </row>
    <row r="585" spans="1:13" ht="20.100000000000001" customHeight="1" x14ac:dyDescent="0.15">
      <c r="A585" s="1" t="s">
        <v>12</v>
      </c>
      <c r="B585" s="1" t="s">
        <v>13338</v>
      </c>
      <c r="C585" s="1" t="s">
        <v>13433</v>
      </c>
      <c r="D585" s="1" t="s">
        <v>78</v>
      </c>
      <c r="E585" s="1" t="s">
        <v>51</v>
      </c>
      <c r="F585" s="1" t="s">
        <v>51</v>
      </c>
      <c r="G585" s="1" t="s">
        <v>52</v>
      </c>
      <c r="H585" s="1" t="s">
        <v>121</v>
      </c>
      <c r="I585" s="1" t="s">
        <v>84</v>
      </c>
      <c r="J585" s="1" t="s">
        <v>122</v>
      </c>
      <c r="K585" s="1" t="s">
        <v>13434</v>
      </c>
      <c r="L585" s="1"/>
      <c r="M585" s="21">
        <f t="shared" si="9"/>
        <v>1</v>
      </c>
    </row>
    <row r="586" spans="1:13" ht="20.100000000000001" customHeight="1" x14ac:dyDescent="0.15">
      <c r="A586" s="1" t="s">
        <v>12</v>
      </c>
      <c r="B586" s="1" t="s">
        <v>13338</v>
      </c>
      <c r="C586" s="1" t="s">
        <v>13435</v>
      </c>
      <c r="D586" s="1" t="s">
        <v>78</v>
      </c>
      <c r="E586" s="1" t="s">
        <v>51</v>
      </c>
      <c r="F586" s="1" t="s">
        <v>51</v>
      </c>
      <c r="G586" s="1" t="s">
        <v>82</v>
      </c>
      <c r="H586" s="1" t="s">
        <v>207</v>
      </c>
      <c r="I586" s="1" t="s">
        <v>84</v>
      </c>
      <c r="J586" s="1" t="s">
        <v>448</v>
      </c>
      <c r="K586" s="1" t="s">
        <v>13436</v>
      </c>
      <c r="L586" s="1"/>
      <c r="M586" s="21">
        <f t="shared" si="9"/>
        <v>1</v>
      </c>
    </row>
    <row r="587" spans="1:13" ht="20.100000000000001" customHeight="1" x14ac:dyDescent="0.15">
      <c r="A587" s="1" t="s">
        <v>12</v>
      </c>
      <c r="B587" s="1" t="s">
        <v>13338</v>
      </c>
      <c r="C587" s="1" t="s">
        <v>13437</v>
      </c>
      <c r="D587" s="1" t="s">
        <v>78</v>
      </c>
      <c r="E587" s="1" t="s">
        <v>51</v>
      </c>
      <c r="F587" s="1" t="s">
        <v>179</v>
      </c>
      <c r="G587" s="1" t="s">
        <v>82</v>
      </c>
      <c r="H587" s="1" t="s">
        <v>4727</v>
      </c>
      <c r="I587" s="1" t="s">
        <v>447</v>
      </c>
      <c r="J587" s="1" t="s">
        <v>10867</v>
      </c>
      <c r="K587" s="1" t="s">
        <v>13438</v>
      </c>
      <c r="L587" s="1"/>
      <c r="M587" s="21">
        <f t="shared" si="9"/>
        <v>0</v>
      </c>
    </row>
    <row r="588" spans="1:13" ht="20.100000000000001" customHeight="1" x14ac:dyDescent="0.15">
      <c r="A588" s="1" t="s">
        <v>12</v>
      </c>
      <c r="B588" s="1" t="s">
        <v>13338</v>
      </c>
      <c r="C588" s="1" t="s">
        <v>13439</v>
      </c>
      <c r="D588" s="1" t="s">
        <v>78</v>
      </c>
      <c r="E588" s="1" t="s">
        <v>51</v>
      </c>
      <c r="F588" s="1" t="s">
        <v>51</v>
      </c>
      <c r="G588" s="1" t="s">
        <v>82</v>
      </c>
      <c r="H588" s="1" t="s">
        <v>207</v>
      </c>
      <c r="I588" s="1" t="s">
        <v>84</v>
      </c>
      <c r="J588" s="1" t="s">
        <v>448</v>
      </c>
      <c r="K588" s="1" t="s">
        <v>13440</v>
      </c>
      <c r="L588" s="1"/>
      <c r="M588" s="21">
        <f t="shared" si="9"/>
        <v>1</v>
      </c>
    </row>
    <row r="589" spans="1:13" ht="20.100000000000001" customHeight="1" x14ac:dyDescent="0.15">
      <c r="A589" s="1" t="s">
        <v>12</v>
      </c>
      <c r="B589" s="1" t="s">
        <v>13338</v>
      </c>
      <c r="C589" s="1" t="s">
        <v>13441</v>
      </c>
      <c r="D589" s="1" t="s">
        <v>78</v>
      </c>
      <c r="E589" s="1" t="s">
        <v>51</v>
      </c>
      <c r="F589" s="1" t="s">
        <v>51</v>
      </c>
      <c r="G589" s="1" t="s">
        <v>82</v>
      </c>
      <c r="H589" s="1" t="s">
        <v>207</v>
      </c>
      <c r="I589" s="1" t="s">
        <v>84</v>
      </c>
      <c r="J589" s="1" t="s">
        <v>448</v>
      </c>
      <c r="K589" s="1" t="s">
        <v>13442</v>
      </c>
      <c r="L589" s="1"/>
      <c r="M589" s="21">
        <f t="shared" si="9"/>
        <v>1</v>
      </c>
    </row>
    <row r="590" spans="1:13" ht="20.100000000000001" customHeight="1" x14ac:dyDescent="0.15">
      <c r="A590" s="1" t="s">
        <v>12</v>
      </c>
      <c r="B590" s="1" t="s">
        <v>13338</v>
      </c>
      <c r="C590" s="1" t="s">
        <v>13443</v>
      </c>
      <c r="D590" s="1" t="s">
        <v>78</v>
      </c>
      <c r="E590" s="1" t="s">
        <v>51</v>
      </c>
      <c r="F590" s="1" t="s">
        <v>51</v>
      </c>
      <c r="G590" s="1" t="s">
        <v>82</v>
      </c>
      <c r="H590" s="1" t="s">
        <v>207</v>
      </c>
      <c r="I590" s="1" t="s">
        <v>84</v>
      </c>
      <c r="J590" s="1" t="s">
        <v>448</v>
      </c>
      <c r="K590" s="1" t="s">
        <v>13444</v>
      </c>
      <c r="L590" s="1"/>
      <c r="M590" s="21">
        <f t="shared" si="9"/>
        <v>1</v>
      </c>
    </row>
    <row r="591" spans="1:13" ht="20.100000000000001" customHeight="1" x14ac:dyDescent="0.15">
      <c r="A591" s="1" t="s">
        <v>12</v>
      </c>
      <c r="B591" s="1" t="s">
        <v>13338</v>
      </c>
      <c r="C591" s="1" t="s">
        <v>13445</v>
      </c>
      <c r="D591" s="1" t="s">
        <v>78</v>
      </c>
      <c r="E591" s="1" t="s">
        <v>51</v>
      </c>
      <c r="F591" s="1" t="s">
        <v>179</v>
      </c>
      <c r="G591" s="1" t="s">
        <v>82</v>
      </c>
      <c r="H591" s="1" t="s">
        <v>4727</v>
      </c>
      <c r="I591" s="1" t="s">
        <v>447</v>
      </c>
      <c r="J591" s="1" t="s">
        <v>10867</v>
      </c>
      <c r="K591" s="1" t="s">
        <v>13446</v>
      </c>
      <c r="L591" s="1"/>
      <c r="M591" s="21">
        <f t="shared" si="9"/>
        <v>0</v>
      </c>
    </row>
    <row r="592" spans="1:13" ht="20.100000000000001" customHeight="1" x14ac:dyDescent="0.15">
      <c r="A592" s="1" t="s">
        <v>12</v>
      </c>
      <c r="B592" s="1" t="s">
        <v>13338</v>
      </c>
      <c r="C592" s="1" t="s">
        <v>13447</v>
      </c>
      <c r="D592" s="1" t="s">
        <v>78</v>
      </c>
      <c r="E592" s="1" t="s">
        <v>51</v>
      </c>
      <c r="F592" s="1" t="s">
        <v>51</v>
      </c>
      <c r="G592" s="1" t="s">
        <v>82</v>
      </c>
      <c r="H592" s="1" t="s">
        <v>207</v>
      </c>
      <c r="I592" s="1" t="s">
        <v>84</v>
      </c>
      <c r="J592" s="1" t="s">
        <v>448</v>
      </c>
      <c r="K592" s="1" t="s">
        <v>13448</v>
      </c>
      <c r="L592" s="1"/>
      <c r="M592" s="21">
        <f t="shared" si="9"/>
        <v>1</v>
      </c>
    </row>
    <row r="593" spans="1:13" ht="20.100000000000001" customHeight="1" x14ac:dyDescent="0.15">
      <c r="A593" s="1" t="s">
        <v>12</v>
      </c>
      <c r="B593" s="1" t="s">
        <v>13338</v>
      </c>
      <c r="C593" s="1" t="s">
        <v>13449</v>
      </c>
      <c r="D593" s="1" t="s">
        <v>78</v>
      </c>
      <c r="E593" s="1" t="s">
        <v>51</v>
      </c>
      <c r="F593" s="1" t="s">
        <v>51</v>
      </c>
      <c r="G593" s="1" t="s">
        <v>82</v>
      </c>
      <c r="H593" s="1" t="s">
        <v>207</v>
      </c>
      <c r="I593" s="1" t="s">
        <v>84</v>
      </c>
      <c r="J593" s="1" t="s">
        <v>448</v>
      </c>
      <c r="K593" s="1" t="s">
        <v>13450</v>
      </c>
      <c r="L593" s="1"/>
      <c r="M593" s="21">
        <f t="shared" si="9"/>
        <v>1</v>
      </c>
    </row>
    <row r="594" spans="1:13" ht="20.100000000000001" customHeight="1" x14ac:dyDescent="0.15">
      <c r="A594" s="1" t="s">
        <v>12</v>
      </c>
      <c r="B594" s="1" t="s">
        <v>13338</v>
      </c>
      <c r="C594" s="1" t="s">
        <v>13451</v>
      </c>
      <c r="D594" s="1" t="s">
        <v>78</v>
      </c>
      <c r="E594" s="1" t="s">
        <v>51</v>
      </c>
      <c r="F594" s="1" t="s">
        <v>51</v>
      </c>
      <c r="G594" s="1" t="s">
        <v>82</v>
      </c>
      <c r="H594" s="1" t="s">
        <v>207</v>
      </c>
      <c r="I594" s="1" t="s">
        <v>84</v>
      </c>
      <c r="J594" s="1" t="s">
        <v>448</v>
      </c>
      <c r="K594" s="1" t="s">
        <v>13452</v>
      </c>
      <c r="L594" s="1"/>
      <c r="M594" s="21">
        <f t="shared" si="9"/>
        <v>1</v>
      </c>
    </row>
    <row r="595" spans="1:13" ht="20.100000000000001" customHeight="1" x14ac:dyDescent="0.15">
      <c r="A595" s="1" t="s">
        <v>12</v>
      </c>
      <c r="B595" s="1" t="s">
        <v>13338</v>
      </c>
      <c r="C595" s="1" t="s">
        <v>13453</v>
      </c>
      <c r="D595" s="1" t="s">
        <v>78</v>
      </c>
      <c r="E595" s="1" t="s">
        <v>51</v>
      </c>
      <c r="F595" s="1" t="s">
        <v>51</v>
      </c>
      <c r="G595" s="1" t="s">
        <v>82</v>
      </c>
      <c r="H595" s="1" t="s">
        <v>207</v>
      </c>
      <c r="I595" s="1" t="s">
        <v>84</v>
      </c>
      <c r="J595" s="1" t="s">
        <v>448</v>
      </c>
      <c r="K595" s="1" t="s">
        <v>13454</v>
      </c>
      <c r="L595" s="1"/>
      <c r="M595" s="21">
        <f t="shared" si="9"/>
        <v>1</v>
      </c>
    </row>
    <row r="596" spans="1:13" ht="20.100000000000001" customHeight="1" x14ac:dyDescent="0.15">
      <c r="A596" s="1" t="s">
        <v>12</v>
      </c>
      <c r="B596" s="1" t="s">
        <v>13338</v>
      </c>
      <c r="C596" s="1" t="s">
        <v>13455</v>
      </c>
      <c r="D596" s="1" t="s">
        <v>78</v>
      </c>
      <c r="E596" s="1" t="s">
        <v>51</v>
      </c>
      <c r="F596" s="1" t="s">
        <v>51</v>
      </c>
      <c r="G596" s="1" t="s">
        <v>82</v>
      </c>
      <c r="H596" s="1" t="s">
        <v>207</v>
      </c>
      <c r="I596" s="1" t="s">
        <v>84</v>
      </c>
      <c r="J596" s="1" t="s">
        <v>448</v>
      </c>
      <c r="K596" s="1" t="s">
        <v>13456</v>
      </c>
      <c r="L596" s="1"/>
      <c r="M596" s="21">
        <f t="shared" si="9"/>
        <v>1</v>
      </c>
    </row>
    <row r="597" spans="1:13" ht="20.100000000000001" customHeight="1" x14ac:dyDescent="0.15">
      <c r="A597" s="1" t="s">
        <v>12</v>
      </c>
      <c r="B597" s="1" t="s">
        <v>13338</v>
      </c>
      <c r="C597" s="1" t="s">
        <v>13457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121</v>
      </c>
      <c r="I597" s="1" t="s">
        <v>84</v>
      </c>
      <c r="J597" s="1" t="s">
        <v>122</v>
      </c>
      <c r="K597" s="1" t="s">
        <v>13458</v>
      </c>
      <c r="L597" s="1"/>
      <c r="M597" s="21">
        <f t="shared" si="9"/>
        <v>1</v>
      </c>
    </row>
    <row r="598" spans="1:13" ht="20.100000000000001" customHeight="1" x14ac:dyDescent="0.15">
      <c r="A598" s="1" t="s">
        <v>12</v>
      </c>
      <c r="B598" s="1" t="s">
        <v>13338</v>
      </c>
      <c r="C598" s="1" t="s">
        <v>13459</v>
      </c>
      <c r="D598" s="1" t="s">
        <v>849</v>
      </c>
      <c r="E598" s="1" t="s">
        <v>51</v>
      </c>
      <c r="F598" s="1" t="s">
        <v>10720</v>
      </c>
      <c r="G598" s="1" t="s">
        <v>52</v>
      </c>
      <c r="H598" s="1" t="s">
        <v>121</v>
      </c>
      <c r="I598" s="1" t="s">
        <v>84</v>
      </c>
      <c r="J598" s="1" t="s">
        <v>122</v>
      </c>
      <c r="K598" s="1" t="s">
        <v>13338</v>
      </c>
      <c r="L598" s="1"/>
      <c r="M598" s="21">
        <f t="shared" si="9"/>
        <v>0</v>
      </c>
    </row>
    <row r="599" spans="1:13" ht="20.100000000000001" customHeight="1" x14ac:dyDescent="0.15">
      <c r="A599" s="1" t="s">
        <v>12</v>
      </c>
      <c r="B599" s="1" t="s">
        <v>13460</v>
      </c>
      <c r="C599" s="1" t="s">
        <v>13461</v>
      </c>
      <c r="D599" s="1" t="s">
        <v>50</v>
      </c>
      <c r="E599" s="1" t="s">
        <v>51</v>
      </c>
      <c r="F599" s="1" t="s">
        <v>81</v>
      </c>
      <c r="G599" s="1" t="s">
        <v>82</v>
      </c>
      <c r="H599" s="1" t="s">
        <v>2234</v>
      </c>
      <c r="I599" s="1" t="s">
        <v>84</v>
      </c>
      <c r="J599" s="1" t="s">
        <v>182</v>
      </c>
      <c r="K599" s="1" t="s">
        <v>13462</v>
      </c>
      <c r="L599" s="1"/>
      <c r="M599" s="21">
        <f t="shared" si="9"/>
        <v>0</v>
      </c>
    </row>
    <row r="600" spans="1:13" ht="20.100000000000001" customHeight="1" x14ac:dyDescent="0.15">
      <c r="A600" s="1" t="s">
        <v>12</v>
      </c>
      <c r="B600" s="1" t="s">
        <v>13460</v>
      </c>
      <c r="C600" s="1" t="s">
        <v>13463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54</v>
      </c>
      <c r="J600" s="1" t="s">
        <v>55</v>
      </c>
      <c r="K600" s="1" t="s">
        <v>13464</v>
      </c>
      <c r="L600" s="1"/>
      <c r="M600" s="21">
        <f t="shared" si="9"/>
        <v>1</v>
      </c>
    </row>
    <row r="601" spans="1:13" ht="20.100000000000001" customHeight="1" x14ac:dyDescent="0.15">
      <c r="A601" s="1" t="s">
        <v>12</v>
      </c>
      <c r="B601" s="1" t="s">
        <v>13460</v>
      </c>
      <c r="C601" s="1" t="s">
        <v>13465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54</v>
      </c>
      <c r="J601" s="1" t="s">
        <v>55</v>
      </c>
      <c r="K601" s="1" t="s">
        <v>13466</v>
      </c>
      <c r="L601" s="1"/>
      <c r="M601" s="21">
        <f t="shared" si="9"/>
        <v>1</v>
      </c>
    </row>
    <row r="602" spans="1:13" ht="20.100000000000001" customHeight="1" x14ac:dyDescent="0.15">
      <c r="A602" s="1" t="s">
        <v>12</v>
      </c>
      <c r="B602" s="1" t="s">
        <v>13460</v>
      </c>
      <c r="C602" s="1" t="s">
        <v>13467</v>
      </c>
      <c r="D602" s="1" t="s">
        <v>50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54</v>
      </c>
      <c r="J602" s="1" t="s">
        <v>55</v>
      </c>
      <c r="K602" s="1" t="s">
        <v>13468</v>
      </c>
      <c r="L602" s="1"/>
      <c r="M602" s="21">
        <f t="shared" si="9"/>
        <v>1</v>
      </c>
    </row>
    <row r="603" spans="1:13" ht="20.100000000000001" customHeight="1" x14ac:dyDescent="0.15">
      <c r="A603" s="1" t="s">
        <v>12</v>
      </c>
      <c r="B603" s="1" t="s">
        <v>13460</v>
      </c>
      <c r="C603" s="1" t="s">
        <v>13469</v>
      </c>
      <c r="D603" s="1" t="s">
        <v>50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54</v>
      </c>
      <c r="J603" s="1" t="s">
        <v>55</v>
      </c>
      <c r="K603" s="1" t="s">
        <v>13470</v>
      </c>
      <c r="L603" s="1"/>
      <c r="M603" s="21">
        <f t="shared" si="9"/>
        <v>1</v>
      </c>
    </row>
    <row r="604" spans="1:13" ht="20.100000000000001" customHeight="1" x14ac:dyDescent="0.15">
      <c r="A604" s="1" t="s">
        <v>12</v>
      </c>
      <c r="B604" s="1" t="s">
        <v>13460</v>
      </c>
      <c r="C604" s="1" t="s">
        <v>13471</v>
      </c>
      <c r="D604" s="1" t="s">
        <v>50</v>
      </c>
      <c r="E604" s="1" t="s">
        <v>51</v>
      </c>
      <c r="F604" s="1" t="s">
        <v>81</v>
      </c>
      <c r="G604" s="1" t="s">
        <v>82</v>
      </c>
      <c r="H604" s="1" t="s">
        <v>129</v>
      </c>
      <c r="I604" s="1" t="s">
        <v>447</v>
      </c>
      <c r="J604" s="1" t="s">
        <v>6142</v>
      </c>
      <c r="K604" s="1" t="s">
        <v>13472</v>
      </c>
      <c r="L604" s="1"/>
      <c r="M604" s="21">
        <f t="shared" si="9"/>
        <v>0</v>
      </c>
    </row>
    <row r="605" spans="1:13" ht="20.100000000000001" customHeight="1" x14ac:dyDescent="0.15">
      <c r="A605" s="1" t="s">
        <v>12</v>
      </c>
      <c r="B605" s="1" t="s">
        <v>13460</v>
      </c>
      <c r="C605" s="1" t="s">
        <v>13473</v>
      </c>
      <c r="D605" s="1" t="s">
        <v>50</v>
      </c>
      <c r="E605" s="1" t="s">
        <v>51</v>
      </c>
      <c r="F605" s="1" t="s">
        <v>81</v>
      </c>
      <c r="G605" s="1" t="s">
        <v>82</v>
      </c>
      <c r="H605" s="1" t="s">
        <v>129</v>
      </c>
      <c r="I605" s="1" t="s">
        <v>447</v>
      </c>
      <c r="J605" s="1" t="s">
        <v>6142</v>
      </c>
      <c r="K605" s="1" t="s">
        <v>13474</v>
      </c>
      <c r="L605" s="1"/>
      <c r="M605" s="21">
        <f t="shared" si="9"/>
        <v>0</v>
      </c>
    </row>
    <row r="606" spans="1:13" ht="20.100000000000001" customHeight="1" x14ac:dyDescent="0.15">
      <c r="A606" s="1" t="s">
        <v>12</v>
      </c>
      <c r="B606" s="1" t="s">
        <v>13460</v>
      </c>
      <c r="C606" s="1" t="s">
        <v>13475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54</v>
      </c>
      <c r="J606" s="1" t="s">
        <v>55</v>
      </c>
      <c r="K606" s="1" t="s">
        <v>13476</v>
      </c>
      <c r="L606" s="1"/>
      <c r="M606" s="21">
        <f t="shared" si="9"/>
        <v>1</v>
      </c>
    </row>
    <row r="607" spans="1:13" ht="20.100000000000001" customHeight="1" x14ac:dyDescent="0.15">
      <c r="A607" s="1" t="s">
        <v>12</v>
      </c>
      <c r="B607" s="1" t="s">
        <v>13460</v>
      </c>
      <c r="C607" s="1" t="s">
        <v>13477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54</v>
      </c>
      <c r="J607" s="1" t="s">
        <v>55</v>
      </c>
      <c r="K607" s="1" t="s">
        <v>13478</v>
      </c>
      <c r="L607" s="1"/>
      <c r="M607" s="21">
        <f t="shared" si="9"/>
        <v>1</v>
      </c>
    </row>
    <row r="608" spans="1:13" ht="20.100000000000001" customHeight="1" x14ac:dyDescent="0.15">
      <c r="A608" s="1" t="s">
        <v>12</v>
      </c>
      <c r="B608" s="1" t="s">
        <v>13460</v>
      </c>
      <c r="C608" s="1" t="s">
        <v>13479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54</v>
      </c>
      <c r="J608" s="1" t="s">
        <v>55</v>
      </c>
      <c r="K608" s="1" t="s">
        <v>13480</v>
      </c>
      <c r="L608" s="1"/>
      <c r="M608" s="21">
        <f t="shared" si="9"/>
        <v>1</v>
      </c>
    </row>
    <row r="609" spans="1:13" ht="20.100000000000001" customHeight="1" x14ac:dyDescent="0.15">
      <c r="A609" s="1" t="s">
        <v>12</v>
      </c>
      <c r="B609" s="1" t="s">
        <v>13460</v>
      </c>
      <c r="C609" s="1" t="s">
        <v>13481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54</v>
      </c>
      <c r="J609" s="1" t="s">
        <v>55</v>
      </c>
      <c r="K609" s="1" t="s">
        <v>13482</v>
      </c>
      <c r="L609" s="1"/>
      <c r="M609" s="21">
        <f t="shared" si="9"/>
        <v>1</v>
      </c>
    </row>
    <row r="610" spans="1:13" ht="20.100000000000001" customHeight="1" x14ac:dyDescent="0.15">
      <c r="A610" s="1" t="s">
        <v>12</v>
      </c>
      <c r="B610" s="1" t="s">
        <v>13460</v>
      </c>
      <c r="C610" s="1" t="s">
        <v>13483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54</v>
      </c>
      <c r="J610" s="1" t="s">
        <v>55</v>
      </c>
      <c r="K610" s="1" t="s">
        <v>13484</v>
      </c>
      <c r="L610" s="1"/>
      <c r="M610" s="21">
        <f t="shared" si="9"/>
        <v>1</v>
      </c>
    </row>
    <row r="611" spans="1:13" ht="20.100000000000001" customHeight="1" x14ac:dyDescent="0.15">
      <c r="A611" s="1" t="s">
        <v>12</v>
      </c>
      <c r="B611" s="1" t="s">
        <v>13460</v>
      </c>
      <c r="C611" s="1" t="s">
        <v>13485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54</v>
      </c>
      <c r="J611" s="1" t="s">
        <v>55</v>
      </c>
      <c r="K611" s="1" t="s">
        <v>13486</v>
      </c>
      <c r="L611" s="1"/>
      <c r="M611" s="21">
        <f t="shared" si="9"/>
        <v>1</v>
      </c>
    </row>
    <row r="612" spans="1:13" ht="20.100000000000001" customHeight="1" x14ac:dyDescent="0.15">
      <c r="A612" s="1" t="s">
        <v>12</v>
      </c>
      <c r="B612" s="1" t="s">
        <v>13460</v>
      </c>
      <c r="C612" s="1" t="s">
        <v>13487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54</v>
      </c>
      <c r="J612" s="1" t="s">
        <v>55</v>
      </c>
      <c r="K612" s="1" t="s">
        <v>13488</v>
      </c>
      <c r="L612" s="1"/>
      <c r="M612" s="21">
        <f t="shared" si="9"/>
        <v>1</v>
      </c>
    </row>
    <row r="613" spans="1:13" ht="20.100000000000001" customHeight="1" x14ac:dyDescent="0.15">
      <c r="A613" s="1" t="s">
        <v>12</v>
      </c>
      <c r="B613" s="1" t="s">
        <v>13460</v>
      </c>
      <c r="C613" s="1" t="s">
        <v>13489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54</v>
      </c>
      <c r="J613" s="1" t="s">
        <v>55</v>
      </c>
      <c r="K613" s="1" t="s">
        <v>13490</v>
      </c>
      <c r="L613" s="1"/>
      <c r="M613" s="21">
        <f t="shared" si="9"/>
        <v>1</v>
      </c>
    </row>
    <row r="614" spans="1:13" ht="20.100000000000001" customHeight="1" x14ac:dyDescent="0.15">
      <c r="A614" s="1" t="s">
        <v>12</v>
      </c>
      <c r="B614" s="1" t="s">
        <v>13460</v>
      </c>
      <c r="C614" s="1" t="s">
        <v>13491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54</v>
      </c>
      <c r="J614" s="1" t="s">
        <v>55</v>
      </c>
      <c r="K614" s="1" t="s">
        <v>13492</v>
      </c>
      <c r="L614" s="1"/>
      <c r="M614" s="21">
        <f t="shared" si="9"/>
        <v>1</v>
      </c>
    </row>
    <row r="615" spans="1:13" ht="20.100000000000001" customHeight="1" x14ac:dyDescent="0.15">
      <c r="A615" s="1" t="s">
        <v>12</v>
      </c>
      <c r="B615" s="1" t="s">
        <v>13460</v>
      </c>
      <c r="C615" s="1" t="s">
        <v>13493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54</v>
      </c>
      <c r="J615" s="1" t="s">
        <v>55</v>
      </c>
      <c r="K615" s="1" t="s">
        <v>13494</v>
      </c>
      <c r="L615" s="1"/>
      <c r="M615" s="21">
        <f t="shared" si="9"/>
        <v>1</v>
      </c>
    </row>
    <row r="616" spans="1:13" ht="20.100000000000001" customHeight="1" x14ac:dyDescent="0.15">
      <c r="A616" s="1" t="s">
        <v>12</v>
      </c>
      <c r="B616" s="1" t="s">
        <v>13460</v>
      </c>
      <c r="C616" s="1" t="s">
        <v>13495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13496</v>
      </c>
      <c r="L616" s="1"/>
      <c r="M616" s="21">
        <f t="shared" si="9"/>
        <v>1</v>
      </c>
    </row>
    <row r="617" spans="1:13" ht="20.100000000000001" customHeight="1" x14ac:dyDescent="0.15">
      <c r="A617" s="1" t="s">
        <v>12</v>
      </c>
      <c r="B617" s="1" t="s">
        <v>13460</v>
      </c>
      <c r="C617" s="1" t="s">
        <v>13497</v>
      </c>
      <c r="D617" s="1" t="s">
        <v>78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54</v>
      </c>
      <c r="J617" s="1" t="s">
        <v>55</v>
      </c>
      <c r="K617" s="1" t="s">
        <v>13498</v>
      </c>
      <c r="L617" s="1"/>
      <c r="M617" s="21">
        <f t="shared" si="9"/>
        <v>1</v>
      </c>
    </row>
    <row r="618" spans="1:13" ht="20.100000000000001" customHeight="1" x14ac:dyDescent="0.15">
      <c r="A618" s="1" t="s">
        <v>12</v>
      </c>
      <c r="B618" s="1" t="s">
        <v>13460</v>
      </c>
      <c r="C618" s="1" t="s">
        <v>13499</v>
      </c>
      <c r="D618" s="1" t="s">
        <v>78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54</v>
      </c>
      <c r="J618" s="1" t="s">
        <v>55</v>
      </c>
      <c r="K618" s="1" t="s">
        <v>13500</v>
      </c>
      <c r="L618" s="1"/>
      <c r="M618" s="21">
        <f t="shared" si="9"/>
        <v>1</v>
      </c>
    </row>
    <row r="619" spans="1:13" ht="20.100000000000001" customHeight="1" x14ac:dyDescent="0.15">
      <c r="A619" s="1" t="s">
        <v>12</v>
      </c>
      <c r="B619" s="1" t="s">
        <v>13460</v>
      </c>
      <c r="C619" s="1" t="s">
        <v>13501</v>
      </c>
      <c r="D619" s="1" t="s">
        <v>78</v>
      </c>
      <c r="E619" s="1" t="s">
        <v>51</v>
      </c>
      <c r="F619" s="1" t="s">
        <v>51</v>
      </c>
      <c r="G619" s="1" t="s">
        <v>52</v>
      </c>
      <c r="H619" s="1" t="s">
        <v>53</v>
      </c>
      <c r="I619" s="1" t="s">
        <v>54</v>
      </c>
      <c r="J619" s="1" t="s">
        <v>55</v>
      </c>
      <c r="K619" s="1" t="s">
        <v>13502</v>
      </c>
      <c r="L619" s="1"/>
      <c r="M619" s="21">
        <f t="shared" si="9"/>
        <v>1</v>
      </c>
    </row>
    <row r="620" spans="1:13" ht="20.100000000000001" customHeight="1" x14ac:dyDescent="0.15">
      <c r="A620" s="1" t="s">
        <v>12</v>
      </c>
      <c r="B620" s="1" t="s">
        <v>13460</v>
      </c>
      <c r="C620" s="1" t="s">
        <v>13503</v>
      </c>
      <c r="D620" s="1" t="s">
        <v>78</v>
      </c>
      <c r="E620" s="1" t="s">
        <v>51</v>
      </c>
      <c r="F620" s="1" t="s">
        <v>51</v>
      </c>
      <c r="G620" s="1" t="s">
        <v>52</v>
      </c>
      <c r="H620" s="1" t="s">
        <v>53</v>
      </c>
      <c r="I620" s="1" t="s">
        <v>54</v>
      </c>
      <c r="J620" s="1" t="s">
        <v>55</v>
      </c>
      <c r="K620" s="1" t="s">
        <v>13504</v>
      </c>
      <c r="L620" s="1"/>
      <c r="M620" s="21">
        <f t="shared" si="9"/>
        <v>1</v>
      </c>
    </row>
    <row r="621" spans="1:13" ht="20.100000000000001" customHeight="1" x14ac:dyDescent="0.15">
      <c r="A621" s="1" t="s">
        <v>12</v>
      </c>
      <c r="B621" s="1" t="s">
        <v>13460</v>
      </c>
      <c r="C621" s="1" t="s">
        <v>13505</v>
      </c>
      <c r="D621" s="1" t="s">
        <v>78</v>
      </c>
      <c r="E621" s="1" t="s">
        <v>51</v>
      </c>
      <c r="F621" s="1" t="s">
        <v>51</v>
      </c>
      <c r="G621" s="1" t="s">
        <v>52</v>
      </c>
      <c r="H621" s="1" t="s">
        <v>121</v>
      </c>
      <c r="I621" s="1" t="s">
        <v>84</v>
      </c>
      <c r="J621" s="1" t="s">
        <v>122</v>
      </c>
      <c r="K621" s="1" t="s">
        <v>13506</v>
      </c>
      <c r="L621" s="1"/>
      <c r="M621" s="21">
        <f t="shared" si="9"/>
        <v>1</v>
      </c>
    </row>
    <row r="622" spans="1:13" ht="20.100000000000001" customHeight="1" x14ac:dyDescent="0.15">
      <c r="A622" s="1" t="s">
        <v>12</v>
      </c>
      <c r="B622" s="1" t="s">
        <v>13460</v>
      </c>
      <c r="C622" s="1" t="s">
        <v>13507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121</v>
      </c>
      <c r="I622" s="1" t="s">
        <v>84</v>
      </c>
      <c r="J622" s="1" t="s">
        <v>122</v>
      </c>
      <c r="K622" s="1" t="s">
        <v>13508</v>
      </c>
      <c r="L622" s="1"/>
      <c r="M622" s="21">
        <f t="shared" si="9"/>
        <v>1</v>
      </c>
    </row>
    <row r="623" spans="1:13" ht="20.100000000000001" customHeight="1" x14ac:dyDescent="0.15">
      <c r="A623" s="1" t="s">
        <v>12</v>
      </c>
      <c r="B623" s="1" t="s">
        <v>13460</v>
      </c>
      <c r="C623" s="1" t="s">
        <v>13509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54</v>
      </c>
      <c r="J623" s="1" t="s">
        <v>55</v>
      </c>
      <c r="K623" s="1" t="s">
        <v>13510</v>
      </c>
      <c r="L623" s="1"/>
      <c r="M623" s="21">
        <f t="shared" si="9"/>
        <v>1</v>
      </c>
    </row>
    <row r="624" spans="1:13" ht="20.100000000000001" customHeight="1" x14ac:dyDescent="0.15">
      <c r="A624" s="1" t="s">
        <v>12</v>
      </c>
      <c r="B624" s="1" t="s">
        <v>13460</v>
      </c>
      <c r="C624" s="1" t="s">
        <v>13511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54</v>
      </c>
      <c r="J624" s="1" t="s">
        <v>55</v>
      </c>
      <c r="K624" s="1" t="s">
        <v>13512</v>
      </c>
      <c r="L624" s="1"/>
      <c r="M624" s="21">
        <f t="shared" si="9"/>
        <v>1</v>
      </c>
    </row>
    <row r="625" spans="1:13" ht="20.100000000000001" customHeight="1" x14ac:dyDescent="0.15">
      <c r="A625" s="1" t="s">
        <v>12</v>
      </c>
      <c r="B625" s="1" t="s">
        <v>13460</v>
      </c>
      <c r="C625" s="1" t="s">
        <v>13513</v>
      </c>
      <c r="D625" s="1" t="s">
        <v>78</v>
      </c>
      <c r="E625" s="1" t="s">
        <v>51</v>
      </c>
      <c r="F625" s="1" t="s">
        <v>179</v>
      </c>
      <c r="G625" s="1" t="s">
        <v>82</v>
      </c>
      <c r="H625" s="1" t="s">
        <v>129</v>
      </c>
      <c r="I625" s="1" t="s">
        <v>447</v>
      </c>
      <c r="J625" s="1" t="s">
        <v>6142</v>
      </c>
      <c r="K625" s="1" t="s">
        <v>13514</v>
      </c>
      <c r="L625" s="1"/>
      <c r="M625" s="21">
        <f t="shared" si="9"/>
        <v>0</v>
      </c>
    </row>
    <row r="626" spans="1:13" ht="20.100000000000001" customHeight="1" x14ac:dyDescent="0.15">
      <c r="A626" s="1" t="s">
        <v>12</v>
      </c>
      <c r="B626" s="1" t="s">
        <v>13460</v>
      </c>
      <c r="C626" s="1" t="s">
        <v>13515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121</v>
      </c>
      <c r="I626" s="1" t="s">
        <v>84</v>
      </c>
      <c r="J626" s="1" t="s">
        <v>122</v>
      </c>
      <c r="K626" s="1" t="s">
        <v>13516</v>
      </c>
      <c r="L626" s="1"/>
      <c r="M626" s="21">
        <f t="shared" si="9"/>
        <v>1</v>
      </c>
    </row>
    <row r="627" spans="1:13" ht="20.100000000000001" customHeight="1" x14ac:dyDescent="0.15">
      <c r="A627" s="1" t="s">
        <v>12</v>
      </c>
      <c r="B627" s="1" t="s">
        <v>13460</v>
      </c>
      <c r="C627" s="1" t="s">
        <v>13517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54</v>
      </c>
      <c r="J627" s="1" t="s">
        <v>55</v>
      </c>
      <c r="K627" s="1" t="s">
        <v>13518</v>
      </c>
      <c r="L627" s="1"/>
      <c r="M627" s="21">
        <f t="shared" si="9"/>
        <v>1</v>
      </c>
    </row>
    <row r="628" spans="1:13" ht="20.100000000000001" customHeight="1" x14ac:dyDescent="0.15">
      <c r="A628" s="1" t="s">
        <v>12</v>
      </c>
      <c r="B628" s="1" t="s">
        <v>13460</v>
      </c>
      <c r="C628" s="1" t="s">
        <v>13519</v>
      </c>
      <c r="D628" s="1" t="s">
        <v>78</v>
      </c>
      <c r="E628" s="1" t="s">
        <v>51</v>
      </c>
      <c r="F628" s="1" t="s">
        <v>51</v>
      </c>
      <c r="G628" s="1" t="s">
        <v>52</v>
      </c>
      <c r="H628" s="1" t="s">
        <v>53</v>
      </c>
      <c r="I628" s="1" t="s">
        <v>54</v>
      </c>
      <c r="J628" s="1" t="s">
        <v>55</v>
      </c>
      <c r="K628" s="1" t="s">
        <v>13520</v>
      </c>
      <c r="L628" s="1"/>
      <c r="M628" s="21">
        <f t="shared" si="9"/>
        <v>1</v>
      </c>
    </row>
    <row r="629" spans="1:13" ht="20.100000000000001" customHeight="1" x14ac:dyDescent="0.15">
      <c r="A629" s="1" t="s">
        <v>12</v>
      </c>
      <c r="B629" s="1" t="s">
        <v>13460</v>
      </c>
      <c r="C629" s="1" t="s">
        <v>13521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54</v>
      </c>
      <c r="J629" s="1" t="s">
        <v>55</v>
      </c>
      <c r="K629" s="1" t="s">
        <v>13522</v>
      </c>
      <c r="L629" s="1"/>
      <c r="M629" s="21">
        <f t="shared" si="9"/>
        <v>1</v>
      </c>
    </row>
    <row r="630" spans="1:13" ht="20.100000000000001" customHeight="1" x14ac:dyDescent="0.15">
      <c r="A630" s="1" t="s">
        <v>12</v>
      </c>
      <c r="B630" s="1" t="s">
        <v>13460</v>
      </c>
      <c r="C630" s="1" t="s">
        <v>13523</v>
      </c>
      <c r="D630" s="1" t="s">
        <v>78</v>
      </c>
      <c r="E630" s="1" t="s">
        <v>51</v>
      </c>
      <c r="F630" s="1" t="s">
        <v>51</v>
      </c>
      <c r="G630" s="1" t="s">
        <v>52</v>
      </c>
      <c r="H630" s="1" t="s">
        <v>53</v>
      </c>
      <c r="I630" s="1" t="s">
        <v>54</v>
      </c>
      <c r="J630" s="1" t="s">
        <v>55</v>
      </c>
      <c r="K630" s="1" t="s">
        <v>13524</v>
      </c>
      <c r="L630" s="1"/>
      <c r="M630" s="21">
        <f t="shared" si="9"/>
        <v>1</v>
      </c>
    </row>
    <row r="631" spans="1:13" ht="20.100000000000001" customHeight="1" x14ac:dyDescent="0.15">
      <c r="A631" s="1" t="s">
        <v>12</v>
      </c>
      <c r="B631" s="1" t="s">
        <v>13460</v>
      </c>
      <c r="C631" s="1" t="s">
        <v>13525</v>
      </c>
      <c r="D631" s="1" t="s">
        <v>78</v>
      </c>
      <c r="E631" s="1" t="s">
        <v>51</v>
      </c>
      <c r="F631" s="1" t="s">
        <v>51</v>
      </c>
      <c r="G631" s="1" t="s">
        <v>52</v>
      </c>
      <c r="H631" s="1" t="s">
        <v>53</v>
      </c>
      <c r="I631" s="1" t="s">
        <v>54</v>
      </c>
      <c r="J631" s="1" t="s">
        <v>55</v>
      </c>
      <c r="K631" s="1" t="s">
        <v>13526</v>
      </c>
      <c r="L631" s="1"/>
      <c r="M631" s="21">
        <f t="shared" si="9"/>
        <v>1</v>
      </c>
    </row>
    <row r="632" spans="1:13" ht="20.100000000000001" customHeight="1" x14ac:dyDescent="0.15">
      <c r="A632" s="1" t="s">
        <v>12</v>
      </c>
      <c r="B632" s="1" t="s">
        <v>13460</v>
      </c>
      <c r="C632" s="1" t="s">
        <v>13527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53</v>
      </c>
      <c r="I632" s="1" t="s">
        <v>54</v>
      </c>
      <c r="J632" s="1" t="s">
        <v>55</v>
      </c>
      <c r="K632" s="1" t="s">
        <v>13528</v>
      </c>
      <c r="L632" s="1"/>
      <c r="M632" s="21">
        <f t="shared" si="9"/>
        <v>1</v>
      </c>
    </row>
    <row r="633" spans="1:13" ht="20.100000000000001" customHeight="1" x14ac:dyDescent="0.15">
      <c r="A633" s="1" t="s">
        <v>12</v>
      </c>
      <c r="B633" s="1" t="s">
        <v>13460</v>
      </c>
      <c r="C633" s="1" t="s">
        <v>13529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54</v>
      </c>
      <c r="J633" s="1" t="s">
        <v>55</v>
      </c>
      <c r="K633" s="1" t="s">
        <v>13530</v>
      </c>
      <c r="L633" s="1"/>
      <c r="M633" s="21">
        <f t="shared" si="9"/>
        <v>1</v>
      </c>
    </row>
    <row r="634" spans="1:13" ht="20.100000000000001" customHeight="1" x14ac:dyDescent="0.15">
      <c r="A634" s="1" t="s">
        <v>12</v>
      </c>
      <c r="B634" s="1" t="s">
        <v>13460</v>
      </c>
      <c r="C634" s="1" t="s">
        <v>13531</v>
      </c>
      <c r="D634" s="1" t="s">
        <v>849</v>
      </c>
      <c r="E634" s="1" t="s">
        <v>51</v>
      </c>
      <c r="F634" s="1" t="s">
        <v>26832</v>
      </c>
      <c r="G634" s="1" t="s">
        <v>82</v>
      </c>
      <c r="H634" s="1" t="s">
        <v>83</v>
      </c>
      <c r="I634" s="1" t="s">
        <v>447</v>
      </c>
      <c r="J634" s="1" t="s">
        <v>7809</v>
      </c>
      <c r="K634" s="1" t="s">
        <v>13532</v>
      </c>
      <c r="L634" s="1"/>
      <c r="M634" s="21">
        <f t="shared" si="9"/>
        <v>0</v>
      </c>
    </row>
    <row r="635" spans="1:13" ht="20.100000000000001" customHeight="1" x14ac:dyDescent="0.15">
      <c r="A635" s="1" t="s">
        <v>12</v>
      </c>
      <c r="B635" s="1" t="s">
        <v>13460</v>
      </c>
      <c r="C635" s="1" t="s">
        <v>13533</v>
      </c>
      <c r="D635" s="1" t="s">
        <v>849</v>
      </c>
      <c r="E635" s="1" t="s">
        <v>51</v>
      </c>
      <c r="F635" s="1" t="s">
        <v>26832</v>
      </c>
      <c r="G635" s="1" t="s">
        <v>82</v>
      </c>
      <c r="H635" s="1" t="s">
        <v>83</v>
      </c>
      <c r="I635" s="1" t="s">
        <v>447</v>
      </c>
      <c r="J635" s="1" t="s">
        <v>7809</v>
      </c>
      <c r="K635" s="1" t="s">
        <v>13534</v>
      </c>
      <c r="L635" s="1"/>
      <c r="M635" s="21">
        <f t="shared" si="9"/>
        <v>0</v>
      </c>
    </row>
    <row r="636" spans="1:13" ht="20.100000000000001" customHeight="1" x14ac:dyDescent="0.15">
      <c r="A636" s="1" t="s">
        <v>12</v>
      </c>
      <c r="B636" s="1" t="s">
        <v>13535</v>
      </c>
      <c r="C636" s="1" t="s">
        <v>13536</v>
      </c>
      <c r="D636" s="1" t="s">
        <v>50</v>
      </c>
      <c r="E636" s="1" t="s">
        <v>51</v>
      </c>
      <c r="F636" s="1" t="s">
        <v>81</v>
      </c>
      <c r="G636" s="1" t="s">
        <v>82</v>
      </c>
      <c r="H636" s="1" t="s">
        <v>129</v>
      </c>
      <c r="I636" s="1" t="s">
        <v>447</v>
      </c>
      <c r="J636" s="1" t="s">
        <v>6142</v>
      </c>
      <c r="K636" s="1" t="s">
        <v>13537</v>
      </c>
      <c r="L636" s="1"/>
      <c r="M636" s="21">
        <f t="shared" si="9"/>
        <v>0</v>
      </c>
    </row>
    <row r="637" spans="1:13" ht="20.100000000000001" customHeight="1" x14ac:dyDescent="0.15">
      <c r="A637" s="1" t="s">
        <v>12</v>
      </c>
      <c r="B637" s="1" t="s">
        <v>13535</v>
      </c>
      <c r="C637" s="1" t="s">
        <v>13538</v>
      </c>
      <c r="D637" s="1" t="s">
        <v>50</v>
      </c>
      <c r="E637" s="1" t="s">
        <v>51</v>
      </c>
      <c r="F637" s="1" t="s">
        <v>81</v>
      </c>
      <c r="G637" s="1" t="s">
        <v>82</v>
      </c>
      <c r="H637" s="1" t="s">
        <v>129</v>
      </c>
      <c r="I637" s="1" t="s">
        <v>447</v>
      </c>
      <c r="J637" s="1" t="s">
        <v>6142</v>
      </c>
      <c r="K637" s="1" t="s">
        <v>13539</v>
      </c>
      <c r="L637" s="1"/>
      <c r="M637" s="21">
        <f t="shared" si="9"/>
        <v>0</v>
      </c>
    </row>
    <row r="638" spans="1:13" ht="20.100000000000001" customHeight="1" x14ac:dyDescent="0.15">
      <c r="A638" s="1" t="s">
        <v>12</v>
      </c>
      <c r="B638" s="1" t="s">
        <v>13535</v>
      </c>
      <c r="C638" s="1" t="s">
        <v>13540</v>
      </c>
      <c r="D638" s="1" t="s">
        <v>50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54</v>
      </c>
      <c r="J638" s="1" t="s">
        <v>55</v>
      </c>
      <c r="K638" s="1" t="s">
        <v>13541</v>
      </c>
      <c r="L638" s="1"/>
      <c r="M638" s="21">
        <f t="shared" si="9"/>
        <v>1</v>
      </c>
    </row>
    <row r="639" spans="1:13" ht="20.100000000000001" customHeight="1" x14ac:dyDescent="0.15">
      <c r="A639" s="1" t="s">
        <v>12</v>
      </c>
      <c r="B639" s="1" t="s">
        <v>13535</v>
      </c>
      <c r="C639" s="1" t="s">
        <v>13542</v>
      </c>
      <c r="D639" s="1" t="s">
        <v>50</v>
      </c>
      <c r="E639" s="1" t="s">
        <v>51</v>
      </c>
      <c r="F639" s="1" t="s">
        <v>51</v>
      </c>
      <c r="G639" s="1" t="s">
        <v>52</v>
      </c>
      <c r="H639" s="1" t="s">
        <v>53</v>
      </c>
      <c r="I639" s="1" t="s">
        <v>54</v>
      </c>
      <c r="J639" s="1" t="s">
        <v>55</v>
      </c>
      <c r="K639" s="1" t="s">
        <v>13543</v>
      </c>
      <c r="L639" s="1"/>
      <c r="M639" s="21">
        <f t="shared" si="9"/>
        <v>1</v>
      </c>
    </row>
    <row r="640" spans="1:13" ht="20.100000000000001" customHeight="1" x14ac:dyDescent="0.15">
      <c r="A640" s="1" t="s">
        <v>12</v>
      </c>
      <c r="B640" s="1" t="s">
        <v>13535</v>
      </c>
      <c r="C640" s="1" t="s">
        <v>13544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53</v>
      </c>
      <c r="I640" s="1" t="s">
        <v>54</v>
      </c>
      <c r="J640" s="1" t="s">
        <v>55</v>
      </c>
      <c r="K640" s="1" t="s">
        <v>13545</v>
      </c>
      <c r="L640" s="1"/>
      <c r="M640" s="21">
        <f t="shared" si="9"/>
        <v>1</v>
      </c>
    </row>
    <row r="641" spans="1:13" ht="20.100000000000001" customHeight="1" x14ac:dyDescent="0.15">
      <c r="A641" s="1" t="s">
        <v>12</v>
      </c>
      <c r="B641" s="1" t="s">
        <v>13535</v>
      </c>
      <c r="C641" s="1" t="s">
        <v>13546</v>
      </c>
      <c r="D641" s="1" t="s">
        <v>50</v>
      </c>
      <c r="E641" s="1" t="s">
        <v>51</v>
      </c>
      <c r="F641" s="1" t="s">
        <v>51</v>
      </c>
      <c r="G641" s="1" t="s">
        <v>52</v>
      </c>
      <c r="H641" s="1" t="s">
        <v>53</v>
      </c>
      <c r="I641" s="1" t="s">
        <v>54</v>
      </c>
      <c r="J641" s="1" t="s">
        <v>55</v>
      </c>
      <c r="K641" s="1" t="s">
        <v>13547</v>
      </c>
      <c r="L641" s="1"/>
      <c r="M641" s="21">
        <f t="shared" si="9"/>
        <v>1</v>
      </c>
    </row>
    <row r="642" spans="1:13" ht="20.100000000000001" customHeight="1" x14ac:dyDescent="0.15">
      <c r="A642" s="1" t="s">
        <v>12</v>
      </c>
      <c r="B642" s="1" t="s">
        <v>13535</v>
      </c>
      <c r="C642" s="1" t="s">
        <v>13548</v>
      </c>
      <c r="D642" s="1" t="s">
        <v>50</v>
      </c>
      <c r="E642" s="1" t="s">
        <v>51</v>
      </c>
      <c r="F642" s="1" t="s">
        <v>51</v>
      </c>
      <c r="G642" s="1" t="s">
        <v>52</v>
      </c>
      <c r="H642" s="1" t="s">
        <v>53</v>
      </c>
      <c r="I642" s="1" t="s">
        <v>54</v>
      </c>
      <c r="J642" s="1" t="s">
        <v>55</v>
      </c>
      <c r="K642" s="1" t="s">
        <v>13549</v>
      </c>
      <c r="L642" s="1"/>
      <c r="M642" s="21">
        <f t="shared" si="9"/>
        <v>1</v>
      </c>
    </row>
    <row r="643" spans="1:13" ht="20.100000000000001" customHeight="1" x14ac:dyDescent="0.15">
      <c r="A643" s="1" t="s">
        <v>12</v>
      </c>
      <c r="B643" s="1" t="s">
        <v>13535</v>
      </c>
      <c r="C643" s="1" t="s">
        <v>13550</v>
      </c>
      <c r="D643" s="1" t="s">
        <v>50</v>
      </c>
      <c r="E643" s="1" t="s">
        <v>51</v>
      </c>
      <c r="F643" s="1" t="s">
        <v>51</v>
      </c>
      <c r="G643" s="1" t="s">
        <v>52</v>
      </c>
      <c r="H643" s="1" t="s">
        <v>53</v>
      </c>
      <c r="I643" s="1" t="s">
        <v>54</v>
      </c>
      <c r="J643" s="1" t="s">
        <v>55</v>
      </c>
      <c r="K643" s="1" t="s">
        <v>13551</v>
      </c>
      <c r="L643" s="1"/>
      <c r="M643" s="21">
        <f t="shared" ref="M643:M706" si="10">IF(F643="○",1,0)</f>
        <v>1</v>
      </c>
    </row>
    <row r="644" spans="1:13" ht="20.100000000000001" customHeight="1" x14ac:dyDescent="0.15">
      <c r="A644" s="1" t="s">
        <v>12</v>
      </c>
      <c r="B644" s="1" t="s">
        <v>13535</v>
      </c>
      <c r="C644" s="1" t="s">
        <v>13552</v>
      </c>
      <c r="D644" s="1" t="s">
        <v>50</v>
      </c>
      <c r="E644" s="1" t="s">
        <v>51</v>
      </c>
      <c r="F644" s="1" t="s">
        <v>51</v>
      </c>
      <c r="G644" s="1" t="s">
        <v>52</v>
      </c>
      <c r="H644" s="1" t="s">
        <v>53</v>
      </c>
      <c r="I644" s="1" t="s">
        <v>54</v>
      </c>
      <c r="J644" s="1" t="s">
        <v>55</v>
      </c>
      <c r="K644" s="1" t="s">
        <v>13553</v>
      </c>
      <c r="L644" s="1"/>
      <c r="M644" s="21">
        <f t="shared" si="10"/>
        <v>1</v>
      </c>
    </row>
    <row r="645" spans="1:13" ht="20.100000000000001" customHeight="1" x14ac:dyDescent="0.15">
      <c r="A645" s="1" t="s">
        <v>12</v>
      </c>
      <c r="B645" s="1" t="s">
        <v>13535</v>
      </c>
      <c r="C645" s="1" t="s">
        <v>13554</v>
      </c>
      <c r="D645" s="1" t="s">
        <v>50</v>
      </c>
      <c r="E645" s="1" t="s">
        <v>51</v>
      </c>
      <c r="F645" s="1" t="s">
        <v>51</v>
      </c>
      <c r="G645" s="1" t="s">
        <v>52</v>
      </c>
      <c r="H645" s="1" t="s">
        <v>53</v>
      </c>
      <c r="I645" s="1" t="s">
        <v>54</v>
      </c>
      <c r="J645" s="1" t="s">
        <v>55</v>
      </c>
      <c r="K645" s="1" t="s">
        <v>13555</v>
      </c>
      <c r="L645" s="1"/>
      <c r="M645" s="21">
        <f t="shared" si="10"/>
        <v>1</v>
      </c>
    </row>
    <row r="646" spans="1:13" ht="20.100000000000001" customHeight="1" x14ac:dyDescent="0.15">
      <c r="A646" s="1" t="s">
        <v>12</v>
      </c>
      <c r="B646" s="1" t="s">
        <v>13535</v>
      </c>
      <c r="C646" s="1" t="s">
        <v>13556</v>
      </c>
      <c r="D646" s="1" t="s">
        <v>50</v>
      </c>
      <c r="E646" s="1" t="s">
        <v>51</v>
      </c>
      <c r="F646" s="1" t="s">
        <v>51</v>
      </c>
      <c r="G646" s="1" t="s">
        <v>52</v>
      </c>
      <c r="H646" s="1" t="s">
        <v>53</v>
      </c>
      <c r="I646" s="1" t="s">
        <v>54</v>
      </c>
      <c r="J646" s="1" t="s">
        <v>55</v>
      </c>
      <c r="K646" s="1" t="s">
        <v>13557</v>
      </c>
      <c r="L646" s="1"/>
      <c r="M646" s="21">
        <f t="shared" si="10"/>
        <v>1</v>
      </c>
    </row>
    <row r="647" spans="1:13" ht="20.100000000000001" customHeight="1" x14ac:dyDescent="0.15">
      <c r="A647" s="1" t="s">
        <v>12</v>
      </c>
      <c r="B647" s="1" t="s">
        <v>13535</v>
      </c>
      <c r="C647" s="1" t="s">
        <v>13558</v>
      </c>
      <c r="D647" s="1" t="s">
        <v>50</v>
      </c>
      <c r="E647" s="1" t="s">
        <v>51</v>
      </c>
      <c r="F647" s="1" t="s">
        <v>51</v>
      </c>
      <c r="G647" s="1" t="s">
        <v>52</v>
      </c>
      <c r="H647" s="1" t="s">
        <v>53</v>
      </c>
      <c r="I647" s="1" t="s">
        <v>54</v>
      </c>
      <c r="J647" s="1" t="s">
        <v>55</v>
      </c>
      <c r="K647" s="1" t="s">
        <v>13559</v>
      </c>
      <c r="L647" s="1"/>
      <c r="M647" s="21">
        <f t="shared" si="10"/>
        <v>1</v>
      </c>
    </row>
    <row r="648" spans="1:13" ht="20.100000000000001" customHeight="1" x14ac:dyDescent="0.15">
      <c r="A648" s="1" t="s">
        <v>12</v>
      </c>
      <c r="B648" s="1" t="s">
        <v>13535</v>
      </c>
      <c r="C648" s="1" t="s">
        <v>13560</v>
      </c>
      <c r="D648" s="1" t="s">
        <v>50</v>
      </c>
      <c r="E648" s="1" t="s">
        <v>51</v>
      </c>
      <c r="F648" s="1" t="s">
        <v>51</v>
      </c>
      <c r="G648" s="1" t="s">
        <v>52</v>
      </c>
      <c r="H648" s="1" t="s">
        <v>53</v>
      </c>
      <c r="I648" s="1" t="s">
        <v>54</v>
      </c>
      <c r="J648" s="1" t="s">
        <v>55</v>
      </c>
      <c r="K648" s="1" t="s">
        <v>13561</v>
      </c>
      <c r="L648" s="1"/>
      <c r="M648" s="21">
        <f t="shared" si="10"/>
        <v>1</v>
      </c>
    </row>
    <row r="649" spans="1:13" ht="20.100000000000001" customHeight="1" x14ac:dyDescent="0.15">
      <c r="A649" s="1" t="s">
        <v>12</v>
      </c>
      <c r="B649" s="1" t="s">
        <v>13535</v>
      </c>
      <c r="C649" s="1" t="s">
        <v>13562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53</v>
      </c>
      <c r="I649" s="1" t="s">
        <v>54</v>
      </c>
      <c r="J649" s="1" t="s">
        <v>55</v>
      </c>
      <c r="K649" s="1" t="s">
        <v>13563</v>
      </c>
      <c r="L649" s="1"/>
      <c r="M649" s="21">
        <f t="shared" si="10"/>
        <v>1</v>
      </c>
    </row>
    <row r="650" spans="1:13" ht="20.100000000000001" customHeight="1" x14ac:dyDescent="0.15">
      <c r="A650" s="1" t="s">
        <v>12</v>
      </c>
      <c r="B650" s="1" t="s">
        <v>13535</v>
      </c>
      <c r="C650" s="1" t="s">
        <v>13564</v>
      </c>
      <c r="D650" s="1" t="s">
        <v>78</v>
      </c>
      <c r="E650" s="1" t="s">
        <v>51</v>
      </c>
      <c r="F650" s="1" t="s">
        <v>51</v>
      </c>
      <c r="G650" s="1" t="s">
        <v>52</v>
      </c>
      <c r="H650" s="1" t="s">
        <v>53</v>
      </c>
      <c r="I650" s="1" t="s">
        <v>54</v>
      </c>
      <c r="J650" s="1" t="s">
        <v>55</v>
      </c>
      <c r="K650" s="1" t="s">
        <v>13565</v>
      </c>
      <c r="L650" s="1"/>
      <c r="M650" s="21">
        <f t="shared" si="10"/>
        <v>1</v>
      </c>
    </row>
    <row r="651" spans="1:13" ht="20.100000000000001" customHeight="1" x14ac:dyDescent="0.15">
      <c r="A651" s="1" t="s">
        <v>12</v>
      </c>
      <c r="B651" s="1" t="s">
        <v>13535</v>
      </c>
      <c r="C651" s="1" t="s">
        <v>13566</v>
      </c>
      <c r="D651" s="1" t="s">
        <v>78</v>
      </c>
      <c r="E651" s="1" t="s">
        <v>51</v>
      </c>
      <c r="F651" s="1" t="s">
        <v>81</v>
      </c>
      <c r="G651" s="1" t="s">
        <v>82</v>
      </c>
      <c r="H651" s="1" t="s">
        <v>129</v>
      </c>
      <c r="I651" s="1" t="s">
        <v>447</v>
      </c>
      <c r="J651" s="1" t="s">
        <v>6142</v>
      </c>
      <c r="K651" s="1" t="s">
        <v>13567</v>
      </c>
      <c r="L651" s="1"/>
      <c r="M651" s="21">
        <f t="shared" si="10"/>
        <v>0</v>
      </c>
    </row>
    <row r="652" spans="1:13" ht="20.100000000000001" customHeight="1" x14ac:dyDescent="0.15">
      <c r="A652" s="1" t="s">
        <v>12</v>
      </c>
      <c r="B652" s="1" t="s">
        <v>13535</v>
      </c>
      <c r="C652" s="1" t="s">
        <v>13568</v>
      </c>
      <c r="D652" s="1" t="s">
        <v>78</v>
      </c>
      <c r="E652" s="1" t="s">
        <v>51</v>
      </c>
      <c r="F652" s="1" t="s">
        <v>51</v>
      </c>
      <c r="G652" s="1" t="s">
        <v>52</v>
      </c>
      <c r="H652" s="1" t="s">
        <v>53</v>
      </c>
      <c r="I652" s="1" t="s">
        <v>54</v>
      </c>
      <c r="J652" s="1" t="s">
        <v>55</v>
      </c>
      <c r="K652" s="1" t="s">
        <v>13569</v>
      </c>
      <c r="L652" s="1"/>
      <c r="M652" s="21">
        <f t="shared" si="10"/>
        <v>1</v>
      </c>
    </row>
    <row r="653" spans="1:13" ht="20.100000000000001" customHeight="1" x14ac:dyDescent="0.15">
      <c r="A653" s="1" t="s">
        <v>12</v>
      </c>
      <c r="B653" s="1" t="s">
        <v>13535</v>
      </c>
      <c r="C653" s="1" t="s">
        <v>13570</v>
      </c>
      <c r="D653" s="1" t="s">
        <v>849</v>
      </c>
      <c r="E653" s="1" t="s">
        <v>51</v>
      </c>
      <c r="F653" s="1" t="s">
        <v>26832</v>
      </c>
      <c r="G653" s="1" t="s">
        <v>82</v>
      </c>
      <c r="H653" s="1" t="s">
        <v>83</v>
      </c>
      <c r="I653" s="1" t="s">
        <v>447</v>
      </c>
      <c r="J653" s="1" t="s">
        <v>7809</v>
      </c>
      <c r="K653" s="1" t="s">
        <v>13571</v>
      </c>
      <c r="L653" s="1"/>
      <c r="M653" s="21">
        <f t="shared" si="10"/>
        <v>0</v>
      </c>
    </row>
    <row r="654" spans="1:13" ht="39.950000000000003" customHeight="1" x14ac:dyDescent="0.15">
      <c r="A654" s="120" t="s">
        <v>27135</v>
      </c>
      <c r="B654" s="120" t="s">
        <v>27136</v>
      </c>
      <c r="C654" s="51" t="s">
        <v>13572</v>
      </c>
      <c r="D654" s="51" t="s">
        <v>849</v>
      </c>
      <c r="E654" s="51" t="s">
        <v>51</v>
      </c>
      <c r="F654" s="51" t="s">
        <v>10720</v>
      </c>
      <c r="G654" s="51" t="s">
        <v>82</v>
      </c>
      <c r="H654" s="51" t="s">
        <v>83</v>
      </c>
      <c r="I654" s="51" t="s">
        <v>447</v>
      </c>
      <c r="J654" s="51" t="s">
        <v>7809</v>
      </c>
      <c r="K654" s="51" t="s">
        <v>13573</v>
      </c>
      <c r="L654" s="121" t="s">
        <v>26940</v>
      </c>
      <c r="M654" s="21">
        <f t="shared" si="10"/>
        <v>0</v>
      </c>
    </row>
    <row r="655" spans="1:13" ht="20.100000000000001" customHeight="1" x14ac:dyDescent="0.15">
      <c r="A655" s="1" t="s">
        <v>12</v>
      </c>
      <c r="B655" s="1" t="s">
        <v>13574</v>
      </c>
      <c r="C655" s="1" t="s">
        <v>13575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739</v>
      </c>
      <c r="I655" s="1" t="s">
        <v>1230</v>
      </c>
      <c r="J655" s="1" t="s">
        <v>122</v>
      </c>
      <c r="K655" s="1" t="s">
        <v>13576</v>
      </c>
      <c r="L655" s="1"/>
      <c r="M655" s="21">
        <f t="shared" si="10"/>
        <v>1</v>
      </c>
    </row>
    <row r="656" spans="1:13" ht="20.100000000000001" customHeight="1" x14ac:dyDescent="0.15">
      <c r="A656" s="1" t="s">
        <v>12</v>
      </c>
      <c r="B656" s="1" t="s">
        <v>13574</v>
      </c>
      <c r="C656" s="1" t="s">
        <v>13577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739</v>
      </c>
      <c r="I656" s="1" t="s">
        <v>1230</v>
      </c>
      <c r="J656" s="1" t="s">
        <v>122</v>
      </c>
      <c r="K656" s="1" t="s">
        <v>13578</v>
      </c>
      <c r="L656" s="1"/>
      <c r="M656" s="21">
        <f t="shared" si="10"/>
        <v>1</v>
      </c>
    </row>
    <row r="657" spans="1:13" ht="20.100000000000001" customHeight="1" x14ac:dyDescent="0.15">
      <c r="A657" s="1" t="s">
        <v>12</v>
      </c>
      <c r="B657" s="1" t="s">
        <v>13574</v>
      </c>
      <c r="C657" s="1" t="s">
        <v>13579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739</v>
      </c>
      <c r="I657" s="1" t="s">
        <v>1230</v>
      </c>
      <c r="J657" s="1" t="s">
        <v>122</v>
      </c>
      <c r="K657" s="1" t="s">
        <v>13580</v>
      </c>
      <c r="L657" s="1"/>
      <c r="M657" s="21">
        <f t="shared" si="10"/>
        <v>1</v>
      </c>
    </row>
    <row r="658" spans="1:13" ht="20.100000000000001" customHeight="1" x14ac:dyDescent="0.15">
      <c r="A658" s="1" t="s">
        <v>12</v>
      </c>
      <c r="B658" s="1" t="s">
        <v>13574</v>
      </c>
      <c r="C658" s="1" t="s">
        <v>13581</v>
      </c>
      <c r="D658" s="1" t="s">
        <v>50</v>
      </c>
      <c r="E658" s="1" t="s">
        <v>51</v>
      </c>
      <c r="F658" s="1" t="s">
        <v>51</v>
      </c>
      <c r="G658" s="1" t="s">
        <v>52</v>
      </c>
      <c r="H658" s="1" t="s">
        <v>739</v>
      </c>
      <c r="I658" s="1" t="s">
        <v>1230</v>
      </c>
      <c r="J658" s="1" t="s">
        <v>122</v>
      </c>
      <c r="K658" s="1" t="s">
        <v>13582</v>
      </c>
      <c r="L658" s="1"/>
      <c r="M658" s="21">
        <f t="shared" si="10"/>
        <v>1</v>
      </c>
    </row>
    <row r="659" spans="1:13" ht="20.100000000000001" customHeight="1" x14ac:dyDescent="0.15">
      <c r="A659" s="1" t="s">
        <v>12</v>
      </c>
      <c r="B659" s="1" t="s">
        <v>13574</v>
      </c>
      <c r="C659" s="1" t="s">
        <v>13583</v>
      </c>
      <c r="D659" s="1" t="s">
        <v>50</v>
      </c>
      <c r="E659" s="1" t="s">
        <v>51</v>
      </c>
      <c r="F659" s="1" t="s">
        <v>51</v>
      </c>
      <c r="G659" s="1" t="s">
        <v>52</v>
      </c>
      <c r="H659" s="1" t="s">
        <v>739</v>
      </c>
      <c r="I659" s="1" t="s">
        <v>1230</v>
      </c>
      <c r="J659" s="1" t="s">
        <v>122</v>
      </c>
      <c r="K659" s="1" t="s">
        <v>13584</v>
      </c>
      <c r="L659" s="1"/>
      <c r="M659" s="21">
        <f t="shared" si="10"/>
        <v>1</v>
      </c>
    </row>
    <row r="660" spans="1:13" ht="20.100000000000001" customHeight="1" x14ac:dyDescent="0.15">
      <c r="A660" s="1" t="s">
        <v>12</v>
      </c>
      <c r="B660" s="1" t="s">
        <v>13574</v>
      </c>
      <c r="C660" s="1" t="s">
        <v>13585</v>
      </c>
      <c r="D660" s="1" t="s">
        <v>50</v>
      </c>
      <c r="E660" s="1" t="s">
        <v>51</v>
      </c>
      <c r="F660" s="1" t="s">
        <v>51</v>
      </c>
      <c r="G660" s="1" t="s">
        <v>52</v>
      </c>
      <c r="H660" s="1" t="s">
        <v>739</v>
      </c>
      <c r="I660" s="1" t="s">
        <v>1230</v>
      </c>
      <c r="J660" s="1" t="s">
        <v>122</v>
      </c>
      <c r="K660" s="1" t="s">
        <v>13586</v>
      </c>
      <c r="L660" s="1"/>
      <c r="M660" s="21">
        <f t="shared" si="10"/>
        <v>1</v>
      </c>
    </row>
    <row r="661" spans="1:13" ht="20.100000000000001" customHeight="1" x14ac:dyDescent="0.15">
      <c r="A661" s="1" t="s">
        <v>12</v>
      </c>
      <c r="B661" s="1" t="s">
        <v>13574</v>
      </c>
      <c r="C661" s="1" t="s">
        <v>13587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739</v>
      </c>
      <c r="I661" s="1" t="s">
        <v>1230</v>
      </c>
      <c r="J661" s="1" t="s">
        <v>122</v>
      </c>
      <c r="K661" s="1" t="s">
        <v>13588</v>
      </c>
      <c r="L661" s="1"/>
      <c r="M661" s="21">
        <f t="shared" si="10"/>
        <v>1</v>
      </c>
    </row>
    <row r="662" spans="1:13" ht="20.100000000000001" customHeight="1" x14ac:dyDescent="0.15">
      <c r="A662" s="1" t="s">
        <v>12</v>
      </c>
      <c r="B662" s="1" t="s">
        <v>13574</v>
      </c>
      <c r="C662" s="1" t="s">
        <v>13589</v>
      </c>
      <c r="D662" s="1" t="s">
        <v>50</v>
      </c>
      <c r="E662" s="1" t="s">
        <v>51</v>
      </c>
      <c r="F662" s="1" t="s">
        <v>51</v>
      </c>
      <c r="G662" s="1" t="s">
        <v>52</v>
      </c>
      <c r="H662" s="1" t="s">
        <v>739</v>
      </c>
      <c r="I662" s="1" t="s">
        <v>1230</v>
      </c>
      <c r="J662" s="1" t="s">
        <v>122</v>
      </c>
      <c r="K662" s="1" t="s">
        <v>13590</v>
      </c>
      <c r="L662" s="1"/>
      <c r="M662" s="21">
        <f t="shared" si="10"/>
        <v>1</v>
      </c>
    </row>
    <row r="663" spans="1:13" ht="20.100000000000001" customHeight="1" x14ac:dyDescent="0.15">
      <c r="A663" s="1" t="s">
        <v>12</v>
      </c>
      <c r="B663" s="1" t="s">
        <v>13574</v>
      </c>
      <c r="C663" s="1" t="s">
        <v>13591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739</v>
      </c>
      <c r="I663" s="1" t="s">
        <v>1230</v>
      </c>
      <c r="J663" s="1" t="s">
        <v>122</v>
      </c>
      <c r="K663" s="1" t="s">
        <v>13592</v>
      </c>
      <c r="L663" s="1"/>
      <c r="M663" s="21">
        <f t="shared" si="10"/>
        <v>1</v>
      </c>
    </row>
    <row r="664" spans="1:13" ht="20.100000000000001" customHeight="1" x14ac:dyDescent="0.15">
      <c r="A664" s="1" t="s">
        <v>12</v>
      </c>
      <c r="B664" s="1" t="s">
        <v>13574</v>
      </c>
      <c r="C664" s="1" t="s">
        <v>13593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84</v>
      </c>
      <c r="J664" s="1" t="s">
        <v>122</v>
      </c>
      <c r="K664" s="1" t="s">
        <v>13594</v>
      </c>
      <c r="L664" s="1"/>
      <c r="M664" s="21">
        <f t="shared" si="10"/>
        <v>1</v>
      </c>
    </row>
    <row r="665" spans="1:13" ht="20.100000000000001" customHeight="1" x14ac:dyDescent="0.15">
      <c r="A665" s="1" t="s">
        <v>12</v>
      </c>
      <c r="B665" s="1" t="s">
        <v>13574</v>
      </c>
      <c r="C665" s="1" t="s">
        <v>13595</v>
      </c>
      <c r="D665" s="1" t="s">
        <v>78</v>
      </c>
      <c r="E665" s="1" t="s">
        <v>51</v>
      </c>
      <c r="F665" s="1" t="s">
        <v>51</v>
      </c>
      <c r="G665" s="1" t="s">
        <v>52</v>
      </c>
      <c r="H665" s="1" t="s">
        <v>739</v>
      </c>
      <c r="I665" s="1" t="s">
        <v>1230</v>
      </c>
      <c r="J665" s="1" t="s">
        <v>122</v>
      </c>
      <c r="K665" s="1" t="s">
        <v>13596</v>
      </c>
      <c r="L665" s="1"/>
      <c r="M665" s="21">
        <f t="shared" si="10"/>
        <v>1</v>
      </c>
    </row>
    <row r="666" spans="1:13" ht="20.100000000000001" customHeight="1" x14ac:dyDescent="0.15">
      <c r="A666" s="1" t="s">
        <v>12</v>
      </c>
      <c r="B666" s="1" t="s">
        <v>13574</v>
      </c>
      <c r="C666" s="1" t="s">
        <v>13597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739</v>
      </c>
      <c r="I666" s="1" t="s">
        <v>1230</v>
      </c>
      <c r="J666" s="1" t="s">
        <v>122</v>
      </c>
      <c r="K666" s="1" t="s">
        <v>13598</v>
      </c>
      <c r="L666" s="1"/>
      <c r="M666" s="21">
        <f t="shared" si="10"/>
        <v>1</v>
      </c>
    </row>
    <row r="667" spans="1:13" ht="20.100000000000001" customHeight="1" x14ac:dyDescent="0.15">
      <c r="A667" s="1" t="s">
        <v>12</v>
      </c>
      <c r="B667" s="1" t="s">
        <v>13574</v>
      </c>
      <c r="C667" s="1" t="s">
        <v>13599</v>
      </c>
      <c r="D667" s="1" t="s">
        <v>78</v>
      </c>
      <c r="E667" s="1" t="s">
        <v>51</v>
      </c>
      <c r="F667" s="1" t="s">
        <v>179</v>
      </c>
      <c r="G667" s="1" t="s">
        <v>82</v>
      </c>
      <c r="H667" s="1" t="s">
        <v>4727</v>
      </c>
      <c r="I667" s="1" t="s">
        <v>447</v>
      </c>
      <c r="J667" s="1" t="s">
        <v>10867</v>
      </c>
      <c r="K667" s="1" t="s">
        <v>13600</v>
      </c>
      <c r="L667" s="1"/>
      <c r="M667" s="21">
        <f t="shared" si="10"/>
        <v>0</v>
      </c>
    </row>
    <row r="668" spans="1:13" ht="20.100000000000001" customHeight="1" x14ac:dyDescent="0.15">
      <c r="A668" s="1" t="s">
        <v>12</v>
      </c>
      <c r="B668" s="1" t="s">
        <v>13574</v>
      </c>
      <c r="C668" s="1" t="s">
        <v>13601</v>
      </c>
      <c r="D668" s="1" t="s">
        <v>78</v>
      </c>
      <c r="E668" s="1" t="s">
        <v>51</v>
      </c>
      <c r="F668" s="1" t="s">
        <v>51</v>
      </c>
      <c r="G668" s="1" t="s">
        <v>52</v>
      </c>
      <c r="H668" s="1" t="s">
        <v>739</v>
      </c>
      <c r="I668" s="1" t="s">
        <v>1230</v>
      </c>
      <c r="J668" s="1" t="s">
        <v>122</v>
      </c>
      <c r="K668" s="1" t="s">
        <v>13602</v>
      </c>
      <c r="L668" s="1"/>
      <c r="M668" s="21">
        <f t="shared" si="10"/>
        <v>1</v>
      </c>
    </row>
    <row r="669" spans="1:13" ht="20.100000000000001" customHeight="1" x14ac:dyDescent="0.15">
      <c r="A669" s="1" t="s">
        <v>12</v>
      </c>
      <c r="B669" s="1" t="s">
        <v>13574</v>
      </c>
      <c r="C669" s="1" t="s">
        <v>13603</v>
      </c>
      <c r="D669" s="1" t="s">
        <v>78</v>
      </c>
      <c r="E669" s="1" t="s">
        <v>51</v>
      </c>
      <c r="F669" s="1" t="s">
        <v>51</v>
      </c>
      <c r="G669" s="1" t="s">
        <v>52</v>
      </c>
      <c r="H669" s="1" t="s">
        <v>739</v>
      </c>
      <c r="I669" s="1" t="s">
        <v>1230</v>
      </c>
      <c r="J669" s="1" t="s">
        <v>122</v>
      </c>
      <c r="K669" s="1" t="s">
        <v>13604</v>
      </c>
      <c r="L669" s="1"/>
      <c r="M669" s="21">
        <f t="shared" si="10"/>
        <v>1</v>
      </c>
    </row>
    <row r="670" spans="1:13" ht="20.100000000000001" customHeight="1" x14ac:dyDescent="0.15">
      <c r="A670" s="1" t="s">
        <v>12</v>
      </c>
      <c r="B670" s="1" t="s">
        <v>13574</v>
      </c>
      <c r="C670" s="1" t="s">
        <v>13605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739</v>
      </c>
      <c r="I670" s="1" t="s">
        <v>1230</v>
      </c>
      <c r="J670" s="1" t="s">
        <v>122</v>
      </c>
      <c r="K670" s="1" t="s">
        <v>13606</v>
      </c>
      <c r="L670" s="1"/>
      <c r="M670" s="21">
        <f t="shared" si="10"/>
        <v>1</v>
      </c>
    </row>
    <row r="671" spans="1:13" ht="20.100000000000001" customHeight="1" x14ac:dyDescent="0.15">
      <c r="A671" s="1" t="s">
        <v>12</v>
      </c>
      <c r="B671" s="1" t="s">
        <v>13574</v>
      </c>
      <c r="C671" s="1" t="s">
        <v>13607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739</v>
      </c>
      <c r="I671" s="1" t="s">
        <v>1230</v>
      </c>
      <c r="J671" s="1" t="s">
        <v>122</v>
      </c>
      <c r="K671" s="1" t="s">
        <v>13608</v>
      </c>
      <c r="L671" s="1"/>
      <c r="M671" s="21">
        <f t="shared" si="10"/>
        <v>1</v>
      </c>
    </row>
    <row r="672" spans="1:13" ht="20.100000000000001" customHeight="1" x14ac:dyDescent="0.15">
      <c r="A672" s="1" t="s">
        <v>12</v>
      </c>
      <c r="B672" s="1" t="s">
        <v>13574</v>
      </c>
      <c r="C672" s="1" t="s">
        <v>13609</v>
      </c>
      <c r="D672" s="1" t="s">
        <v>78</v>
      </c>
      <c r="E672" s="1" t="s">
        <v>51</v>
      </c>
      <c r="F672" s="1" t="s">
        <v>81</v>
      </c>
      <c r="G672" s="1" t="s">
        <v>82</v>
      </c>
      <c r="H672" s="1" t="s">
        <v>4727</v>
      </c>
      <c r="I672" s="1" t="s">
        <v>447</v>
      </c>
      <c r="J672" s="1" t="s">
        <v>10867</v>
      </c>
      <c r="K672" s="1" t="s">
        <v>13610</v>
      </c>
      <c r="L672" s="1"/>
      <c r="M672" s="21">
        <f t="shared" si="10"/>
        <v>0</v>
      </c>
    </row>
    <row r="673" spans="1:13" ht="20.100000000000001" customHeight="1" x14ac:dyDescent="0.15">
      <c r="A673" s="1" t="s">
        <v>12</v>
      </c>
      <c r="B673" s="1" t="s">
        <v>13574</v>
      </c>
      <c r="C673" s="1" t="s">
        <v>13611</v>
      </c>
      <c r="D673" s="1" t="s">
        <v>78</v>
      </c>
      <c r="E673" s="1" t="s">
        <v>51</v>
      </c>
      <c r="F673" s="1" t="s">
        <v>179</v>
      </c>
      <c r="G673" s="1" t="s">
        <v>82</v>
      </c>
      <c r="H673" s="1" t="s">
        <v>4727</v>
      </c>
      <c r="I673" s="1" t="s">
        <v>447</v>
      </c>
      <c r="J673" s="1" t="s">
        <v>10867</v>
      </c>
      <c r="K673" s="1" t="s">
        <v>13612</v>
      </c>
      <c r="L673" s="1"/>
      <c r="M673" s="21">
        <f t="shared" si="10"/>
        <v>0</v>
      </c>
    </row>
    <row r="674" spans="1:13" ht="20.100000000000001" customHeight="1" x14ac:dyDescent="0.15">
      <c r="A674" s="1" t="s">
        <v>12</v>
      </c>
      <c r="B674" s="1" t="s">
        <v>13613</v>
      </c>
      <c r="C674" s="1" t="s">
        <v>13614</v>
      </c>
      <c r="D674" s="1" t="s">
        <v>50</v>
      </c>
      <c r="E674" s="1" t="s">
        <v>51</v>
      </c>
      <c r="F674" s="1" t="s">
        <v>51</v>
      </c>
      <c r="G674" s="1" t="s">
        <v>52</v>
      </c>
      <c r="H674" s="1" t="s">
        <v>121</v>
      </c>
      <c r="I674" s="1" t="s">
        <v>84</v>
      </c>
      <c r="J674" s="1" t="s">
        <v>122</v>
      </c>
      <c r="K674" s="1" t="s">
        <v>13615</v>
      </c>
      <c r="L674" s="1"/>
      <c r="M674" s="21">
        <f t="shared" si="10"/>
        <v>1</v>
      </c>
    </row>
    <row r="675" spans="1:13" ht="20.100000000000001" customHeight="1" x14ac:dyDescent="0.15">
      <c r="A675" s="1" t="s">
        <v>12</v>
      </c>
      <c r="B675" s="1" t="s">
        <v>13613</v>
      </c>
      <c r="C675" s="1" t="s">
        <v>13616</v>
      </c>
      <c r="D675" s="1" t="s">
        <v>50</v>
      </c>
      <c r="E675" s="1" t="s">
        <v>51</v>
      </c>
      <c r="F675" s="1" t="s">
        <v>51</v>
      </c>
      <c r="G675" s="1" t="s">
        <v>52</v>
      </c>
      <c r="H675" s="1" t="s">
        <v>121</v>
      </c>
      <c r="I675" s="1" t="s">
        <v>84</v>
      </c>
      <c r="J675" s="1" t="s">
        <v>122</v>
      </c>
      <c r="K675" s="1" t="s">
        <v>13617</v>
      </c>
      <c r="L675" s="1"/>
      <c r="M675" s="21">
        <f t="shared" si="10"/>
        <v>1</v>
      </c>
    </row>
    <row r="676" spans="1:13" ht="20.100000000000001" customHeight="1" x14ac:dyDescent="0.15">
      <c r="A676" s="1" t="s">
        <v>12</v>
      </c>
      <c r="B676" s="1" t="s">
        <v>13613</v>
      </c>
      <c r="C676" s="1" t="s">
        <v>13618</v>
      </c>
      <c r="D676" s="1" t="s">
        <v>50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84</v>
      </c>
      <c r="J676" s="1" t="s">
        <v>122</v>
      </c>
      <c r="K676" s="1" t="s">
        <v>13619</v>
      </c>
      <c r="L676" s="1"/>
      <c r="M676" s="21">
        <f t="shared" si="10"/>
        <v>1</v>
      </c>
    </row>
    <row r="677" spans="1:13" ht="20.100000000000001" customHeight="1" x14ac:dyDescent="0.15">
      <c r="A677" s="1" t="s">
        <v>12</v>
      </c>
      <c r="B677" s="1" t="s">
        <v>13613</v>
      </c>
      <c r="C677" s="1" t="s">
        <v>13620</v>
      </c>
      <c r="D677" s="1" t="s">
        <v>50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84</v>
      </c>
      <c r="J677" s="1" t="s">
        <v>122</v>
      </c>
      <c r="K677" s="1" t="s">
        <v>13621</v>
      </c>
      <c r="L677" s="1"/>
      <c r="M677" s="21">
        <f t="shared" si="10"/>
        <v>1</v>
      </c>
    </row>
    <row r="678" spans="1:13" ht="20.100000000000001" customHeight="1" x14ac:dyDescent="0.15">
      <c r="A678" s="1" t="s">
        <v>12</v>
      </c>
      <c r="B678" s="1" t="s">
        <v>13613</v>
      </c>
      <c r="C678" s="1" t="s">
        <v>13622</v>
      </c>
      <c r="D678" s="1" t="s">
        <v>50</v>
      </c>
      <c r="E678" s="1" t="s">
        <v>51</v>
      </c>
      <c r="F678" s="1" t="s">
        <v>51</v>
      </c>
      <c r="G678" s="1" t="s">
        <v>52</v>
      </c>
      <c r="H678" s="1" t="s">
        <v>121</v>
      </c>
      <c r="I678" s="1" t="s">
        <v>84</v>
      </c>
      <c r="J678" s="1" t="s">
        <v>122</v>
      </c>
      <c r="K678" s="1" t="s">
        <v>13623</v>
      </c>
      <c r="L678" s="1"/>
      <c r="M678" s="21">
        <f t="shared" si="10"/>
        <v>1</v>
      </c>
    </row>
    <row r="679" spans="1:13" ht="20.100000000000001" customHeight="1" x14ac:dyDescent="0.15">
      <c r="A679" s="1" t="s">
        <v>12</v>
      </c>
      <c r="B679" s="1" t="s">
        <v>13613</v>
      </c>
      <c r="C679" s="1" t="s">
        <v>13624</v>
      </c>
      <c r="D679" s="1" t="s">
        <v>50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13625</v>
      </c>
      <c r="L679" s="1"/>
      <c r="M679" s="21">
        <f t="shared" si="10"/>
        <v>1</v>
      </c>
    </row>
    <row r="680" spans="1:13" ht="20.100000000000001" customHeight="1" x14ac:dyDescent="0.15">
      <c r="A680" s="1" t="s">
        <v>12</v>
      </c>
      <c r="B680" s="1" t="s">
        <v>13613</v>
      </c>
      <c r="C680" s="1" t="s">
        <v>13626</v>
      </c>
      <c r="D680" s="1" t="s">
        <v>50</v>
      </c>
      <c r="E680" s="1" t="s">
        <v>51</v>
      </c>
      <c r="F680" s="1" t="s">
        <v>51</v>
      </c>
      <c r="G680" s="1" t="s">
        <v>52</v>
      </c>
      <c r="H680" s="1" t="s">
        <v>121</v>
      </c>
      <c r="I680" s="1" t="s">
        <v>84</v>
      </c>
      <c r="J680" s="1" t="s">
        <v>122</v>
      </c>
      <c r="K680" s="1" t="s">
        <v>13627</v>
      </c>
      <c r="L680" s="1"/>
      <c r="M680" s="21">
        <f t="shared" si="10"/>
        <v>1</v>
      </c>
    </row>
    <row r="681" spans="1:13" ht="20.100000000000001" customHeight="1" x14ac:dyDescent="0.15">
      <c r="A681" s="1" t="s">
        <v>12</v>
      </c>
      <c r="B681" s="1" t="s">
        <v>13613</v>
      </c>
      <c r="C681" s="1" t="s">
        <v>13628</v>
      </c>
      <c r="D681" s="1" t="s">
        <v>50</v>
      </c>
      <c r="E681" s="1" t="s">
        <v>51</v>
      </c>
      <c r="F681" s="1" t="s">
        <v>51</v>
      </c>
      <c r="G681" s="1" t="s">
        <v>52</v>
      </c>
      <c r="H681" s="1" t="s">
        <v>121</v>
      </c>
      <c r="I681" s="1" t="s">
        <v>84</v>
      </c>
      <c r="J681" s="1" t="s">
        <v>122</v>
      </c>
      <c r="K681" s="1" t="s">
        <v>13629</v>
      </c>
      <c r="L681" s="1"/>
      <c r="M681" s="21">
        <f t="shared" si="10"/>
        <v>1</v>
      </c>
    </row>
    <row r="682" spans="1:13" ht="20.100000000000001" customHeight="1" x14ac:dyDescent="0.15">
      <c r="A682" s="1" t="s">
        <v>12</v>
      </c>
      <c r="B682" s="1" t="s">
        <v>13613</v>
      </c>
      <c r="C682" s="1" t="s">
        <v>13630</v>
      </c>
      <c r="D682" s="1" t="s">
        <v>50</v>
      </c>
      <c r="E682" s="1" t="s">
        <v>51</v>
      </c>
      <c r="F682" s="1" t="s">
        <v>51</v>
      </c>
      <c r="G682" s="1" t="s">
        <v>52</v>
      </c>
      <c r="H682" s="1" t="s">
        <v>121</v>
      </c>
      <c r="I682" s="1" t="s">
        <v>84</v>
      </c>
      <c r="J682" s="1" t="s">
        <v>122</v>
      </c>
      <c r="K682" s="1" t="s">
        <v>13631</v>
      </c>
      <c r="L682" s="1"/>
      <c r="M682" s="21">
        <f t="shared" si="10"/>
        <v>1</v>
      </c>
    </row>
    <row r="683" spans="1:13" ht="20.100000000000001" customHeight="1" x14ac:dyDescent="0.15">
      <c r="A683" s="1" t="s">
        <v>12</v>
      </c>
      <c r="B683" s="1" t="s">
        <v>13613</v>
      </c>
      <c r="C683" s="1" t="s">
        <v>13632</v>
      </c>
      <c r="D683" s="1" t="s">
        <v>50</v>
      </c>
      <c r="E683" s="1" t="s">
        <v>51</v>
      </c>
      <c r="F683" s="1" t="s">
        <v>51</v>
      </c>
      <c r="G683" s="1" t="s">
        <v>52</v>
      </c>
      <c r="H683" s="1" t="s">
        <v>121</v>
      </c>
      <c r="I683" s="1" t="s">
        <v>84</v>
      </c>
      <c r="J683" s="1" t="s">
        <v>122</v>
      </c>
      <c r="K683" s="1" t="s">
        <v>13633</v>
      </c>
      <c r="L683" s="1"/>
      <c r="M683" s="21">
        <f t="shared" si="10"/>
        <v>1</v>
      </c>
    </row>
    <row r="684" spans="1:13" ht="20.100000000000001" customHeight="1" x14ac:dyDescent="0.15">
      <c r="A684" s="1" t="s">
        <v>12</v>
      </c>
      <c r="B684" s="1" t="s">
        <v>13613</v>
      </c>
      <c r="C684" s="1" t="s">
        <v>13634</v>
      </c>
      <c r="D684" s="1" t="s">
        <v>50</v>
      </c>
      <c r="E684" s="1" t="s">
        <v>51</v>
      </c>
      <c r="F684" s="1" t="s">
        <v>51</v>
      </c>
      <c r="G684" s="1" t="s">
        <v>52</v>
      </c>
      <c r="H684" s="1" t="s">
        <v>121</v>
      </c>
      <c r="I684" s="1" t="s">
        <v>84</v>
      </c>
      <c r="J684" s="1" t="s">
        <v>122</v>
      </c>
      <c r="K684" s="1" t="s">
        <v>13635</v>
      </c>
      <c r="L684" s="1"/>
      <c r="M684" s="21">
        <f t="shared" si="10"/>
        <v>1</v>
      </c>
    </row>
    <row r="685" spans="1:13" ht="20.100000000000001" customHeight="1" x14ac:dyDescent="0.15">
      <c r="A685" s="1" t="s">
        <v>12</v>
      </c>
      <c r="B685" s="1" t="s">
        <v>13613</v>
      </c>
      <c r="C685" s="1" t="s">
        <v>13636</v>
      </c>
      <c r="D685" s="1" t="s">
        <v>78</v>
      </c>
      <c r="E685" s="1" t="s">
        <v>51</v>
      </c>
      <c r="F685" s="1" t="s">
        <v>179</v>
      </c>
      <c r="G685" s="1" t="s">
        <v>82</v>
      </c>
      <c r="H685" s="1" t="s">
        <v>4727</v>
      </c>
      <c r="I685" s="1" t="s">
        <v>447</v>
      </c>
      <c r="J685" s="1" t="s">
        <v>10867</v>
      </c>
      <c r="K685" s="1" t="s">
        <v>13637</v>
      </c>
      <c r="L685" s="1"/>
      <c r="M685" s="21">
        <f t="shared" si="10"/>
        <v>0</v>
      </c>
    </row>
    <row r="686" spans="1:13" ht="20.100000000000001" customHeight="1" x14ac:dyDescent="0.15">
      <c r="A686" s="1" t="s">
        <v>12</v>
      </c>
      <c r="B686" s="1" t="s">
        <v>13613</v>
      </c>
      <c r="C686" s="1" t="s">
        <v>13638</v>
      </c>
      <c r="D686" s="1" t="s">
        <v>78</v>
      </c>
      <c r="E686" s="1" t="s">
        <v>51</v>
      </c>
      <c r="F686" s="1" t="s">
        <v>51</v>
      </c>
      <c r="G686" s="1" t="s">
        <v>52</v>
      </c>
      <c r="H686" s="1" t="s">
        <v>121</v>
      </c>
      <c r="I686" s="1" t="s">
        <v>84</v>
      </c>
      <c r="J686" s="1" t="s">
        <v>122</v>
      </c>
      <c r="K686" s="1" t="s">
        <v>13639</v>
      </c>
      <c r="L686" s="1"/>
      <c r="M686" s="21">
        <f t="shared" si="10"/>
        <v>1</v>
      </c>
    </row>
    <row r="687" spans="1:13" ht="20.100000000000001" customHeight="1" x14ac:dyDescent="0.15">
      <c r="A687" s="1" t="s">
        <v>12</v>
      </c>
      <c r="B687" s="1" t="s">
        <v>13613</v>
      </c>
      <c r="C687" s="1" t="s">
        <v>13640</v>
      </c>
      <c r="D687" s="1" t="s">
        <v>78</v>
      </c>
      <c r="E687" s="1" t="s">
        <v>51</v>
      </c>
      <c r="F687" s="1" t="s">
        <v>51</v>
      </c>
      <c r="G687" s="1" t="s">
        <v>52</v>
      </c>
      <c r="H687" s="1" t="s">
        <v>121</v>
      </c>
      <c r="I687" s="1" t="s">
        <v>84</v>
      </c>
      <c r="J687" s="1" t="s">
        <v>122</v>
      </c>
      <c r="K687" s="1" t="s">
        <v>13641</v>
      </c>
      <c r="L687" s="1"/>
      <c r="M687" s="21">
        <f t="shared" si="10"/>
        <v>1</v>
      </c>
    </row>
    <row r="688" spans="1:13" ht="20.100000000000001" customHeight="1" x14ac:dyDescent="0.15">
      <c r="A688" s="1" t="s">
        <v>12</v>
      </c>
      <c r="B688" s="1" t="s">
        <v>13613</v>
      </c>
      <c r="C688" s="1" t="s">
        <v>13642</v>
      </c>
      <c r="D688" s="1" t="s">
        <v>78</v>
      </c>
      <c r="E688" s="1" t="s">
        <v>51</v>
      </c>
      <c r="F688" s="1" t="s">
        <v>51</v>
      </c>
      <c r="G688" s="1" t="s">
        <v>52</v>
      </c>
      <c r="H688" s="1" t="s">
        <v>121</v>
      </c>
      <c r="I688" s="1" t="s">
        <v>84</v>
      </c>
      <c r="J688" s="1" t="s">
        <v>122</v>
      </c>
      <c r="K688" s="1" t="s">
        <v>13643</v>
      </c>
      <c r="L688" s="1"/>
      <c r="M688" s="21">
        <f t="shared" si="10"/>
        <v>1</v>
      </c>
    </row>
    <row r="689" spans="1:13" ht="20.100000000000001" customHeight="1" x14ac:dyDescent="0.15">
      <c r="A689" s="1" t="s">
        <v>12</v>
      </c>
      <c r="B689" s="1" t="s">
        <v>13613</v>
      </c>
      <c r="C689" s="1" t="s">
        <v>13644</v>
      </c>
      <c r="D689" s="1" t="s">
        <v>78</v>
      </c>
      <c r="E689" s="1" t="s">
        <v>51</v>
      </c>
      <c r="F689" s="1" t="s">
        <v>51</v>
      </c>
      <c r="G689" s="1" t="s">
        <v>52</v>
      </c>
      <c r="H689" s="1" t="s">
        <v>121</v>
      </c>
      <c r="I689" s="1" t="s">
        <v>84</v>
      </c>
      <c r="J689" s="1" t="s">
        <v>122</v>
      </c>
      <c r="K689" s="1" t="s">
        <v>13645</v>
      </c>
      <c r="L689" s="1"/>
      <c r="M689" s="21">
        <f t="shared" si="10"/>
        <v>1</v>
      </c>
    </row>
    <row r="690" spans="1:13" ht="20.100000000000001" customHeight="1" x14ac:dyDescent="0.15">
      <c r="A690" s="1" t="s">
        <v>12</v>
      </c>
      <c r="B690" s="1" t="s">
        <v>13613</v>
      </c>
      <c r="C690" s="1" t="s">
        <v>13646</v>
      </c>
      <c r="D690" s="1" t="s">
        <v>78</v>
      </c>
      <c r="E690" s="1" t="s">
        <v>51</v>
      </c>
      <c r="F690" s="1" t="s">
        <v>51</v>
      </c>
      <c r="G690" s="1" t="s">
        <v>52</v>
      </c>
      <c r="H690" s="1" t="s">
        <v>121</v>
      </c>
      <c r="I690" s="1" t="s">
        <v>84</v>
      </c>
      <c r="J690" s="1" t="s">
        <v>122</v>
      </c>
      <c r="K690" s="1" t="s">
        <v>13647</v>
      </c>
      <c r="L690" s="1"/>
      <c r="M690" s="21">
        <f t="shared" si="10"/>
        <v>1</v>
      </c>
    </row>
    <row r="691" spans="1:13" ht="20.100000000000001" customHeight="1" x14ac:dyDescent="0.15">
      <c r="A691" s="1" t="s">
        <v>12</v>
      </c>
      <c r="B691" s="1" t="s">
        <v>13613</v>
      </c>
      <c r="C691" s="1" t="s">
        <v>13648</v>
      </c>
      <c r="D691" s="1" t="s">
        <v>78</v>
      </c>
      <c r="E691" s="1" t="s">
        <v>51</v>
      </c>
      <c r="F691" s="1" t="s">
        <v>51</v>
      </c>
      <c r="G691" s="1" t="s">
        <v>52</v>
      </c>
      <c r="H691" s="1" t="s">
        <v>121</v>
      </c>
      <c r="I691" s="1" t="s">
        <v>84</v>
      </c>
      <c r="J691" s="1" t="s">
        <v>122</v>
      </c>
      <c r="K691" s="1" t="s">
        <v>13649</v>
      </c>
      <c r="L691" s="1"/>
      <c r="M691" s="21">
        <f t="shared" si="10"/>
        <v>1</v>
      </c>
    </row>
    <row r="692" spans="1:13" ht="20.100000000000001" customHeight="1" x14ac:dyDescent="0.15">
      <c r="A692" s="1" t="s">
        <v>12</v>
      </c>
      <c r="B692" s="1" t="s">
        <v>13613</v>
      </c>
      <c r="C692" s="1" t="s">
        <v>13650</v>
      </c>
      <c r="D692" s="1" t="s">
        <v>78</v>
      </c>
      <c r="E692" s="1" t="s">
        <v>51</v>
      </c>
      <c r="F692" s="1" t="s">
        <v>81</v>
      </c>
      <c r="G692" s="1" t="s">
        <v>82</v>
      </c>
      <c r="H692" s="1" t="s">
        <v>4727</v>
      </c>
      <c r="I692" s="1" t="s">
        <v>447</v>
      </c>
      <c r="J692" s="1" t="s">
        <v>10867</v>
      </c>
      <c r="K692" s="1" t="s">
        <v>13651</v>
      </c>
      <c r="L692" s="1"/>
      <c r="M692" s="21">
        <f t="shared" si="10"/>
        <v>0</v>
      </c>
    </row>
    <row r="693" spans="1:13" ht="20.100000000000001" customHeight="1" x14ac:dyDescent="0.15">
      <c r="A693" s="1" t="s">
        <v>12</v>
      </c>
      <c r="B693" s="1" t="s">
        <v>13613</v>
      </c>
      <c r="C693" s="1" t="s">
        <v>13652</v>
      </c>
      <c r="D693" s="1" t="s">
        <v>78</v>
      </c>
      <c r="E693" s="1" t="s">
        <v>51</v>
      </c>
      <c r="F693" s="1" t="s">
        <v>51</v>
      </c>
      <c r="G693" s="1" t="s">
        <v>52</v>
      </c>
      <c r="H693" s="1" t="s">
        <v>121</v>
      </c>
      <c r="I693" s="1" t="s">
        <v>84</v>
      </c>
      <c r="J693" s="1" t="s">
        <v>122</v>
      </c>
      <c r="K693" s="1" t="s">
        <v>13653</v>
      </c>
      <c r="L693" s="1"/>
      <c r="M693" s="21">
        <f t="shared" si="10"/>
        <v>1</v>
      </c>
    </row>
    <row r="694" spans="1:13" ht="20.100000000000001" customHeight="1" x14ac:dyDescent="0.15">
      <c r="A694" s="1" t="s">
        <v>12</v>
      </c>
      <c r="B694" s="1" t="s">
        <v>13613</v>
      </c>
      <c r="C694" s="1" t="s">
        <v>13654</v>
      </c>
      <c r="D694" s="1" t="s">
        <v>78</v>
      </c>
      <c r="E694" s="1" t="s">
        <v>51</v>
      </c>
      <c r="F694" s="1" t="s">
        <v>51</v>
      </c>
      <c r="G694" s="1" t="s">
        <v>52</v>
      </c>
      <c r="H694" s="1" t="s">
        <v>121</v>
      </c>
      <c r="I694" s="1" t="s">
        <v>84</v>
      </c>
      <c r="J694" s="1" t="s">
        <v>122</v>
      </c>
      <c r="K694" s="1" t="s">
        <v>13655</v>
      </c>
      <c r="L694" s="1"/>
      <c r="M694" s="21">
        <f t="shared" si="10"/>
        <v>1</v>
      </c>
    </row>
    <row r="695" spans="1:13" ht="20.100000000000001" customHeight="1" x14ac:dyDescent="0.15">
      <c r="A695" s="1" t="s">
        <v>12</v>
      </c>
      <c r="B695" s="1" t="s">
        <v>13613</v>
      </c>
      <c r="C695" s="1" t="s">
        <v>13656</v>
      </c>
      <c r="D695" s="1" t="s">
        <v>78</v>
      </c>
      <c r="E695" s="1" t="s">
        <v>51</v>
      </c>
      <c r="F695" s="1" t="s">
        <v>51</v>
      </c>
      <c r="G695" s="1" t="s">
        <v>52</v>
      </c>
      <c r="H695" s="1" t="s">
        <v>121</v>
      </c>
      <c r="I695" s="1" t="s">
        <v>84</v>
      </c>
      <c r="J695" s="1" t="s">
        <v>122</v>
      </c>
      <c r="K695" s="1" t="s">
        <v>13657</v>
      </c>
      <c r="L695" s="1"/>
      <c r="M695" s="21">
        <f t="shared" si="10"/>
        <v>1</v>
      </c>
    </row>
    <row r="696" spans="1:13" ht="20.100000000000001" customHeight="1" x14ac:dyDescent="0.15">
      <c r="A696" s="1" t="s">
        <v>12</v>
      </c>
      <c r="B696" s="1" t="s">
        <v>13613</v>
      </c>
      <c r="C696" s="1" t="s">
        <v>13658</v>
      </c>
      <c r="D696" s="1" t="s">
        <v>78</v>
      </c>
      <c r="E696" s="1" t="s">
        <v>51</v>
      </c>
      <c r="F696" s="1" t="s">
        <v>51</v>
      </c>
      <c r="G696" s="1" t="s">
        <v>52</v>
      </c>
      <c r="H696" s="1" t="s">
        <v>121</v>
      </c>
      <c r="I696" s="1" t="s">
        <v>84</v>
      </c>
      <c r="J696" s="1" t="s">
        <v>122</v>
      </c>
      <c r="K696" s="1" t="s">
        <v>13659</v>
      </c>
      <c r="L696" s="1"/>
      <c r="M696" s="21">
        <f t="shared" si="10"/>
        <v>1</v>
      </c>
    </row>
    <row r="697" spans="1:13" ht="20.100000000000001" customHeight="1" x14ac:dyDescent="0.15">
      <c r="A697" s="1" t="s">
        <v>12</v>
      </c>
      <c r="B697" s="1" t="s">
        <v>13613</v>
      </c>
      <c r="C697" s="1" t="s">
        <v>13660</v>
      </c>
      <c r="D697" s="1" t="s">
        <v>78</v>
      </c>
      <c r="E697" s="1" t="s">
        <v>51</v>
      </c>
      <c r="F697" s="1" t="s">
        <v>51</v>
      </c>
      <c r="G697" s="1" t="s">
        <v>52</v>
      </c>
      <c r="H697" s="1" t="s">
        <v>121</v>
      </c>
      <c r="I697" s="1" t="s">
        <v>84</v>
      </c>
      <c r="J697" s="1" t="s">
        <v>122</v>
      </c>
      <c r="K697" s="1" t="s">
        <v>13661</v>
      </c>
      <c r="L697" s="1"/>
      <c r="M697" s="21">
        <f t="shared" si="10"/>
        <v>1</v>
      </c>
    </row>
    <row r="698" spans="1:13" ht="20.100000000000001" customHeight="1" x14ac:dyDescent="0.15">
      <c r="A698" s="1" t="s">
        <v>12</v>
      </c>
      <c r="B698" s="1" t="s">
        <v>13613</v>
      </c>
      <c r="C698" s="1" t="s">
        <v>13662</v>
      </c>
      <c r="D698" s="1" t="s">
        <v>78</v>
      </c>
      <c r="E698" s="1" t="s">
        <v>51</v>
      </c>
      <c r="F698" s="1" t="s">
        <v>51</v>
      </c>
      <c r="G698" s="1" t="s">
        <v>52</v>
      </c>
      <c r="H698" s="1" t="s">
        <v>121</v>
      </c>
      <c r="I698" s="1" t="s">
        <v>84</v>
      </c>
      <c r="J698" s="1" t="s">
        <v>122</v>
      </c>
      <c r="K698" s="1" t="s">
        <v>13663</v>
      </c>
      <c r="L698" s="1"/>
      <c r="M698" s="21">
        <f t="shared" si="10"/>
        <v>1</v>
      </c>
    </row>
    <row r="699" spans="1:13" ht="20.100000000000001" customHeight="1" x14ac:dyDescent="0.15">
      <c r="A699" s="1" t="s">
        <v>12</v>
      </c>
      <c r="B699" s="1" t="s">
        <v>13613</v>
      </c>
      <c r="C699" s="1" t="s">
        <v>13664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121</v>
      </c>
      <c r="I699" s="1" t="s">
        <v>84</v>
      </c>
      <c r="J699" s="1" t="s">
        <v>122</v>
      </c>
      <c r="K699" s="1" t="s">
        <v>13665</v>
      </c>
      <c r="L699" s="1"/>
      <c r="M699" s="21">
        <f t="shared" si="10"/>
        <v>1</v>
      </c>
    </row>
    <row r="700" spans="1:13" ht="20.100000000000001" customHeight="1" x14ac:dyDescent="0.15">
      <c r="A700" s="1" t="s">
        <v>12</v>
      </c>
      <c r="B700" s="1" t="s">
        <v>13613</v>
      </c>
      <c r="C700" s="1" t="s">
        <v>13666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121</v>
      </c>
      <c r="I700" s="1" t="s">
        <v>84</v>
      </c>
      <c r="J700" s="1" t="s">
        <v>122</v>
      </c>
      <c r="K700" s="1" t="s">
        <v>13667</v>
      </c>
      <c r="L700" s="1"/>
      <c r="M700" s="21">
        <f t="shared" si="10"/>
        <v>1</v>
      </c>
    </row>
    <row r="701" spans="1:13" ht="20.100000000000001" customHeight="1" x14ac:dyDescent="0.15">
      <c r="A701" s="1" t="s">
        <v>12</v>
      </c>
      <c r="B701" s="1" t="s">
        <v>13613</v>
      </c>
      <c r="C701" s="1" t="s">
        <v>13668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121</v>
      </c>
      <c r="I701" s="1" t="s">
        <v>84</v>
      </c>
      <c r="J701" s="1" t="s">
        <v>122</v>
      </c>
      <c r="K701" s="1" t="s">
        <v>13669</v>
      </c>
      <c r="L701" s="1"/>
      <c r="M701" s="21">
        <f t="shared" si="10"/>
        <v>1</v>
      </c>
    </row>
    <row r="702" spans="1:13" ht="20.100000000000001" customHeight="1" x14ac:dyDescent="0.15">
      <c r="A702" s="1" t="s">
        <v>12</v>
      </c>
      <c r="B702" s="1" t="s">
        <v>13613</v>
      </c>
      <c r="C702" s="1" t="s">
        <v>13670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121</v>
      </c>
      <c r="I702" s="1" t="s">
        <v>84</v>
      </c>
      <c r="J702" s="1" t="s">
        <v>122</v>
      </c>
      <c r="K702" s="1" t="s">
        <v>13671</v>
      </c>
      <c r="L702" s="1"/>
      <c r="M702" s="21">
        <f t="shared" si="10"/>
        <v>1</v>
      </c>
    </row>
    <row r="703" spans="1:13" ht="20.100000000000001" customHeight="1" x14ac:dyDescent="0.15">
      <c r="A703" s="1" t="s">
        <v>12</v>
      </c>
      <c r="B703" s="1" t="s">
        <v>13613</v>
      </c>
      <c r="C703" s="1" t="s">
        <v>13672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121</v>
      </c>
      <c r="I703" s="1" t="s">
        <v>84</v>
      </c>
      <c r="J703" s="1" t="s">
        <v>122</v>
      </c>
      <c r="K703" s="1" t="s">
        <v>13673</v>
      </c>
      <c r="L703" s="1"/>
      <c r="M703" s="21">
        <f t="shared" si="10"/>
        <v>1</v>
      </c>
    </row>
    <row r="704" spans="1:13" ht="20.100000000000001" customHeight="1" x14ac:dyDescent="0.15">
      <c r="A704" s="1" t="s">
        <v>12</v>
      </c>
      <c r="B704" s="1" t="s">
        <v>13674</v>
      </c>
      <c r="C704" s="1" t="s">
        <v>13675</v>
      </c>
      <c r="D704" s="1" t="s">
        <v>50</v>
      </c>
      <c r="E704" s="1" t="s">
        <v>51</v>
      </c>
      <c r="F704" s="1" t="s">
        <v>51</v>
      </c>
      <c r="G704" s="1" t="s">
        <v>52</v>
      </c>
      <c r="H704" s="1" t="s">
        <v>53</v>
      </c>
      <c r="I704" s="1" t="s">
        <v>54</v>
      </c>
      <c r="J704" s="1" t="s">
        <v>55</v>
      </c>
      <c r="K704" s="1" t="s">
        <v>13676</v>
      </c>
      <c r="L704" s="1"/>
      <c r="M704" s="21">
        <f t="shared" si="10"/>
        <v>1</v>
      </c>
    </row>
    <row r="705" spans="1:13" ht="20.100000000000001" customHeight="1" x14ac:dyDescent="0.15">
      <c r="A705" s="1" t="s">
        <v>12</v>
      </c>
      <c r="B705" s="1" t="s">
        <v>13674</v>
      </c>
      <c r="C705" s="1" t="s">
        <v>13677</v>
      </c>
      <c r="D705" s="1" t="s">
        <v>50</v>
      </c>
      <c r="E705" s="1" t="s">
        <v>51</v>
      </c>
      <c r="F705" s="1" t="s">
        <v>51</v>
      </c>
      <c r="G705" s="1" t="s">
        <v>52</v>
      </c>
      <c r="H705" s="1" t="s">
        <v>53</v>
      </c>
      <c r="I705" s="1" t="s">
        <v>54</v>
      </c>
      <c r="J705" s="1" t="s">
        <v>55</v>
      </c>
      <c r="K705" s="1" t="s">
        <v>13678</v>
      </c>
      <c r="L705" s="1"/>
      <c r="M705" s="21">
        <f t="shared" si="10"/>
        <v>1</v>
      </c>
    </row>
    <row r="706" spans="1:13" ht="20.100000000000001" customHeight="1" x14ac:dyDescent="0.15">
      <c r="A706" s="1" t="s">
        <v>12</v>
      </c>
      <c r="B706" s="1" t="s">
        <v>13674</v>
      </c>
      <c r="C706" s="1" t="s">
        <v>13679</v>
      </c>
      <c r="D706" s="1" t="s">
        <v>50</v>
      </c>
      <c r="E706" s="1" t="s">
        <v>51</v>
      </c>
      <c r="F706" s="1" t="s">
        <v>51</v>
      </c>
      <c r="G706" s="1" t="s">
        <v>52</v>
      </c>
      <c r="H706" s="1" t="s">
        <v>53</v>
      </c>
      <c r="I706" s="1" t="s">
        <v>54</v>
      </c>
      <c r="J706" s="1" t="s">
        <v>55</v>
      </c>
      <c r="K706" s="1" t="s">
        <v>13680</v>
      </c>
      <c r="L706" s="1"/>
      <c r="M706" s="21">
        <f t="shared" si="10"/>
        <v>1</v>
      </c>
    </row>
    <row r="707" spans="1:13" ht="20.100000000000001" customHeight="1" x14ac:dyDescent="0.15">
      <c r="A707" s="1" t="s">
        <v>12</v>
      </c>
      <c r="B707" s="1" t="s">
        <v>13674</v>
      </c>
      <c r="C707" s="1" t="s">
        <v>13681</v>
      </c>
      <c r="D707" s="1" t="s">
        <v>50</v>
      </c>
      <c r="E707" s="1" t="s">
        <v>51</v>
      </c>
      <c r="F707" s="1" t="s">
        <v>51</v>
      </c>
      <c r="G707" s="1" t="s">
        <v>52</v>
      </c>
      <c r="H707" s="1" t="s">
        <v>53</v>
      </c>
      <c r="I707" s="1" t="s">
        <v>54</v>
      </c>
      <c r="J707" s="1" t="s">
        <v>55</v>
      </c>
      <c r="K707" s="1" t="s">
        <v>13682</v>
      </c>
      <c r="L707" s="1"/>
      <c r="M707" s="21">
        <f t="shared" ref="M707:M770" si="11">IF(F707="○",1,0)</f>
        <v>1</v>
      </c>
    </row>
    <row r="708" spans="1:13" ht="20.100000000000001" customHeight="1" x14ac:dyDescent="0.15">
      <c r="A708" s="1" t="s">
        <v>12</v>
      </c>
      <c r="B708" s="1" t="s">
        <v>13674</v>
      </c>
      <c r="C708" s="1" t="s">
        <v>13683</v>
      </c>
      <c r="D708" s="1" t="s">
        <v>78</v>
      </c>
      <c r="E708" s="1" t="s">
        <v>51</v>
      </c>
      <c r="F708" s="1" t="s">
        <v>51</v>
      </c>
      <c r="G708" s="1" t="s">
        <v>52</v>
      </c>
      <c r="H708" s="1" t="s">
        <v>53</v>
      </c>
      <c r="I708" s="1" t="s">
        <v>54</v>
      </c>
      <c r="J708" s="1" t="s">
        <v>55</v>
      </c>
      <c r="K708" s="1" t="s">
        <v>13684</v>
      </c>
      <c r="L708" s="1"/>
      <c r="M708" s="21">
        <f t="shared" si="11"/>
        <v>1</v>
      </c>
    </row>
    <row r="709" spans="1:13" ht="20.100000000000001" customHeight="1" x14ac:dyDescent="0.15">
      <c r="A709" s="1" t="s">
        <v>12</v>
      </c>
      <c r="B709" s="1" t="s">
        <v>13674</v>
      </c>
      <c r="C709" s="1" t="s">
        <v>13685</v>
      </c>
      <c r="D709" s="1" t="s">
        <v>78</v>
      </c>
      <c r="E709" s="1" t="s">
        <v>51</v>
      </c>
      <c r="F709" s="1" t="s">
        <v>51</v>
      </c>
      <c r="G709" s="1" t="s">
        <v>52</v>
      </c>
      <c r="H709" s="1" t="s">
        <v>121</v>
      </c>
      <c r="I709" s="1" t="s">
        <v>84</v>
      </c>
      <c r="J709" s="1" t="s">
        <v>122</v>
      </c>
      <c r="K709" s="1" t="s">
        <v>13686</v>
      </c>
      <c r="L709" s="1"/>
      <c r="M709" s="21">
        <f t="shared" si="11"/>
        <v>1</v>
      </c>
    </row>
    <row r="710" spans="1:13" ht="20.100000000000001" customHeight="1" x14ac:dyDescent="0.15">
      <c r="A710" s="1" t="s">
        <v>12</v>
      </c>
      <c r="B710" s="1" t="s">
        <v>13674</v>
      </c>
      <c r="C710" s="1" t="s">
        <v>13687</v>
      </c>
      <c r="D710" s="1" t="s">
        <v>78</v>
      </c>
      <c r="E710" s="1" t="s">
        <v>51</v>
      </c>
      <c r="F710" s="1" t="s">
        <v>51</v>
      </c>
      <c r="G710" s="1" t="s">
        <v>52</v>
      </c>
      <c r="H710" s="1" t="s">
        <v>53</v>
      </c>
      <c r="I710" s="1" t="s">
        <v>54</v>
      </c>
      <c r="J710" s="1" t="s">
        <v>55</v>
      </c>
      <c r="K710" s="1" t="s">
        <v>13688</v>
      </c>
      <c r="L710" s="1"/>
      <c r="M710" s="21">
        <f t="shared" si="11"/>
        <v>1</v>
      </c>
    </row>
    <row r="711" spans="1:13" ht="20.100000000000001" customHeight="1" x14ac:dyDescent="0.15">
      <c r="A711" s="1" t="s">
        <v>12</v>
      </c>
      <c r="B711" s="1" t="s">
        <v>13674</v>
      </c>
      <c r="C711" s="1" t="s">
        <v>13689</v>
      </c>
      <c r="D711" s="1" t="s">
        <v>78</v>
      </c>
      <c r="E711" s="1" t="s">
        <v>51</v>
      </c>
      <c r="F711" s="1" t="s">
        <v>51</v>
      </c>
      <c r="G711" s="1" t="s">
        <v>52</v>
      </c>
      <c r="H711" s="1" t="s">
        <v>53</v>
      </c>
      <c r="I711" s="1" t="s">
        <v>54</v>
      </c>
      <c r="J711" s="1" t="s">
        <v>55</v>
      </c>
      <c r="K711" s="1" t="s">
        <v>13690</v>
      </c>
      <c r="L711" s="1"/>
      <c r="M711" s="21">
        <f t="shared" si="11"/>
        <v>1</v>
      </c>
    </row>
    <row r="712" spans="1:13" ht="20.100000000000001" customHeight="1" x14ac:dyDescent="0.15">
      <c r="A712" s="1" t="s">
        <v>12</v>
      </c>
      <c r="B712" s="1" t="s">
        <v>13674</v>
      </c>
      <c r="C712" s="1" t="s">
        <v>13691</v>
      </c>
      <c r="D712" s="1" t="s">
        <v>849</v>
      </c>
      <c r="E712" s="1" t="s">
        <v>51</v>
      </c>
      <c r="F712" s="1" t="s">
        <v>26832</v>
      </c>
      <c r="G712" s="1" t="s">
        <v>82</v>
      </c>
      <c r="H712" s="1" t="s">
        <v>83</v>
      </c>
      <c r="I712" s="1" t="s">
        <v>447</v>
      </c>
      <c r="J712" s="1" t="s">
        <v>7809</v>
      </c>
      <c r="K712" s="1" t="s">
        <v>13692</v>
      </c>
      <c r="L712" s="1"/>
      <c r="M712" s="21">
        <f t="shared" si="11"/>
        <v>0</v>
      </c>
    </row>
    <row r="713" spans="1:13" ht="20.100000000000001" customHeight="1" x14ac:dyDescent="0.15">
      <c r="A713" s="1" t="s">
        <v>12</v>
      </c>
      <c r="B713" s="1" t="s">
        <v>13693</v>
      </c>
      <c r="C713" s="1" t="s">
        <v>13694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121</v>
      </c>
      <c r="I713" s="1" t="s">
        <v>84</v>
      </c>
      <c r="J713" s="1" t="s">
        <v>122</v>
      </c>
      <c r="K713" s="1" t="s">
        <v>13695</v>
      </c>
      <c r="L713" s="1"/>
      <c r="M713" s="21">
        <f t="shared" si="11"/>
        <v>1</v>
      </c>
    </row>
    <row r="714" spans="1:13" ht="20.100000000000001" customHeight="1" x14ac:dyDescent="0.15">
      <c r="A714" s="1" t="s">
        <v>12</v>
      </c>
      <c r="B714" s="1" t="s">
        <v>13693</v>
      </c>
      <c r="C714" s="1" t="s">
        <v>13696</v>
      </c>
      <c r="D714" s="1" t="s">
        <v>50</v>
      </c>
      <c r="E714" s="1" t="s">
        <v>51</v>
      </c>
      <c r="F714" s="1" t="s">
        <v>51</v>
      </c>
      <c r="G714" s="1" t="s">
        <v>52</v>
      </c>
      <c r="H714" s="1" t="s">
        <v>121</v>
      </c>
      <c r="I714" s="1" t="s">
        <v>84</v>
      </c>
      <c r="J714" s="1" t="s">
        <v>122</v>
      </c>
      <c r="K714" s="1" t="s">
        <v>13697</v>
      </c>
      <c r="L714" s="1"/>
      <c r="M714" s="21">
        <f t="shared" si="11"/>
        <v>1</v>
      </c>
    </row>
    <row r="715" spans="1:13" ht="20.100000000000001" customHeight="1" x14ac:dyDescent="0.15">
      <c r="A715" s="1" t="s">
        <v>12</v>
      </c>
      <c r="B715" s="1" t="s">
        <v>13693</v>
      </c>
      <c r="C715" s="1" t="s">
        <v>13698</v>
      </c>
      <c r="D715" s="1" t="s">
        <v>50</v>
      </c>
      <c r="E715" s="1" t="s">
        <v>51</v>
      </c>
      <c r="F715" s="1" t="s">
        <v>51</v>
      </c>
      <c r="G715" s="1" t="s">
        <v>52</v>
      </c>
      <c r="H715" s="1" t="s">
        <v>121</v>
      </c>
      <c r="I715" s="1" t="s">
        <v>84</v>
      </c>
      <c r="J715" s="1" t="s">
        <v>122</v>
      </c>
      <c r="K715" s="1" t="s">
        <v>13699</v>
      </c>
      <c r="L715" s="1"/>
      <c r="M715" s="21">
        <f t="shared" si="11"/>
        <v>1</v>
      </c>
    </row>
    <row r="716" spans="1:13" ht="20.100000000000001" customHeight="1" x14ac:dyDescent="0.15">
      <c r="A716" s="1" t="s">
        <v>12</v>
      </c>
      <c r="B716" s="1" t="s">
        <v>13693</v>
      </c>
      <c r="C716" s="1" t="s">
        <v>13700</v>
      </c>
      <c r="D716" s="1" t="s">
        <v>50</v>
      </c>
      <c r="E716" s="1" t="s">
        <v>51</v>
      </c>
      <c r="F716" s="1" t="s">
        <v>51</v>
      </c>
      <c r="G716" s="1" t="s">
        <v>52</v>
      </c>
      <c r="H716" s="1" t="s">
        <v>121</v>
      </c>
      <c r="I716" s="1" t="s">
        <v>84</v>
      </c>
      <c r="J716" s="1" t="s">
        <v>122</v>
      </c>
      <c r="K716" s="1" t="s">
        <v>13701</v>
      </c>
      <c r="L716" s="1"/>
      <c r="M716" s="21">
        <f t="shared" si="11"/>
        <v>1</v>
      </c>
    </row>
    <row r="717" spans="1:13" ht="20.100000000000001" customHeight="1" x14ac:dyDescent="0.15">
      <c r="A717" s="1" t="s">
        <v>12</v>
      </c>
      <c r="B717" s="1" t="s">
        <v>13693</v>
      </c>
      <c r="C717" s="1" t="s">
        <v>13702</v>
      </c>
      <c r="D717" s="1" t="s">
        <v>50</v>
      </c>
      <c r="E717" s="1" t="s">
        <v>51</v>
      </c>
      <c r="F717" s="1" t="s">
        <v>51</v>
      </c>
      <c r="G717" s="1" t="s">
        <v>52</v>
      </c>
      <c r="H717" s="1" t="s">
        <v>121</v>
      </c>
      <c r="I717" s="1" t="s">
        <v>84</v>
      </c>
      <c r="J717" s="1" t="s">
        <v>122</v>
      </c>
      <c r="K717" s="1" t="s">
        <v>13703</v>
      </c>
      <c r="L717" s="1"/>
      <c r="M717" s="21">
        <f t="shared" si="11"/>
        <v>1</v>
      </c>
    </row>
    <row r="718" spans="1:13" ht="20.100000000000001" customHeight="1" x14ac:dyDescent="0.15">
      <c r="A718" s="1" t="s">
        <v>12</v>
      </c>
      <c r="B718" s="1" t="s">
        <v>13693</v>
      </c>
      <c r="C718" s="1" t="s">
        <v>13704</v>
      </c>
      <c r="D718" s="1" t="s">
        <v>50</v>
      </c>
      <c r="E718" s="1" t="s">
        <v>51</v>
      </c>
      <c r="F718" s="1" t="s">
        <v>51</v>
      </c>
      <c r="G718" s="1" t="s">
        <v>52</v>
      </c>
      <c r="H718" s="1" t="s">
        <v>121</v>
      </c>
      <c r="I718" s="1" t="s">
        <v>84</v>
      </c>
      <c r="J718" s="1" t="s">
        <v>122</v>
      </c>
      <c r="K718" s="1" t="s">
        <v>13705</v>
      </c>
      <c r="L718" s="1"/>
      <c r="M718" s="21">
        <f t="shared" si="11"/>
        <v>1</v>
      </c>
    </row>
    <row r="719" spans="1:13" ht="20.100000000000001" customHeight="1" x14ac:dyDescent="0.15">
      <c r="A719" s="1" t="s">
        <v>12</v>
      </c>
      <c r="B719" s="1" t="s">
        <v>13693</v>
      </c>
      <c r="C719" s="1" t="s">
        <v>13706</v>
      </c>
      <c r="D719" s="1" t="s">
        <v>50</v>
      </c>
      <c r="E719" s="1" t="s">
        <v>51</v>
      </c>
      <c r="F719" s="1" t="s">
        <v>51</v>
      </c>
      <c r="G719" s="1" t="s">
        <v>52</v>
      </c>
      <c r="H719" s="1" t="s">
        <v>121</v>
      </c>
      <c r="I719" s="1" t="s">
        <v>84</v>
      </c>
      <c r="J719" s="1" t="s">
        <v>122</v>
      </c>
      <c r="K719" s="1" t="s">
        <v>13707</v>
      </c>
      <c r="L719" s="1"/>
      <c r="M719" s="21">
        <f t="shared" si="11"/>
        <v>1</v>
      </c>
    </row>
    <row r="720" spans="1:13" ht="20.100000000000001" customHeight="1" x14ac:dyDescent="0.15">
      <c r="A720" s="1" t="s">
        <v>12</v>
      </c>
      <c r="B720" s="1" t="s">
        <v>13693</v>
      </c>
      <c r="C720" s="1" t="s">
        <v>13708</v>
      </c>
      <c r="D720" s="1" t="s">
        <v>50</v>
      </c>
      <c r="E720" s="1" t="s">
        <v>51</v>
      </c>
      <c r="F720" s="1" t="s">
        <v>51</v>
      </c>
      <c r="G720" s="1" t="s">
        <v>52</v>
      </c>
      <c r="H720" s="1" t="s">
        <v>121</v>
      </c>
      <c r="I720" s="1" t="s">
        <v>84</v>
      </c>
      <c r="J720" s="1" t="s">
        <v>122</v>
      </c>
      <c r="K720" s="1" t="s">
        <v>13709</v>
      </c>
      <c r="L720" s="1"/>
      <c r="M720" s="21">
        <f t="shared" si="11"/>
        <v>1</v>
      </c>
    </row>
    <row r="721" spans="1:13" ht="20.100000000000001" customHeight="1" x14ac:dyDescent="0.15">
      <c r="A721" s="1" t="s">
        <v>12</v>
      </c>
      <c r="B721" s="1" t="s">
        <v>13693</v>
      </c>
      <c r="C721" s="1" t="s">
        <v>13710</v>
      </c>
      <c r="D721" s="1" t="s">
        <v>50</v>
      </c>
      <c r="E721" s="1" t="s">
        <v>51</v>
      </c>
      <c r="F721" s="1" t="s">
        <v>51</v>
      </c>
      <c r="G721" s="1" t="s">
        <v>52</v>
      </c>
      <c r="H721" s="1" t="s">
        <v>121</v>
      </c>
      <c r="I721" s="1" t="s">
        <v>84</v>
      </c>
      <c r="J721" s="1" t="s">
        <v>122</v>
      </c>
      <c r="K721" s="1" t="s">
        <v>13711</v>
      </c>
      <c r="L721" s="1"/>
      <c r="M721" s="21">
        <f t="shared" si="11"/>
        <v>1</v>
      </c>
    </row>
    <row r="722" spans="1:13" ht="20.100000000000001" customHeight="1" x14ac:dyDescent="0.15">
      <c r="A722" s="1" t="s">
        <v>12</v>
      </c>
      <c r="B722" s="1" t="s">
        <v>13693</v>
      </c>
      <c r="C722" s="1" t="s">
        <v>13712</v>
      </c>
      <c r="D722" s="1" t="s">
        <v>50</v>
      </c>
      <c r="E722" s="1" t="s">
        <v>51</v>
      </c>
      <c r="F722" s="1" t="s">
        <v>51</v>
      </c>
      <c r="G722" s="1" t="s">
        <v>52</v>
      </c>
      <c r="H722" s="1" t="s">
        <v>121</v>
      </c>
      <c r="I722" s="1" t="s">
        <v>84</v>
      </c>
      <c r="J722" s="1" t="s">
        <v>122</v>
      </c>
      <c r="K722" s="1" t="s">
        <v>13713</v>
      </c>
      <c r="L722" s="1"/>
      <c r="M722" s="21">
        <f t="shared" si="11"/>
        <v>1</v>
      </c>
    </row>
    <row r="723" spans="1:13" ht="20.100000000000001" customHeight="1" x14ac:dyDescent="0.15">
      <c r="A723" s="1" t="s">
        <v>12</v>
      </c>
      <c r="B723" s="1" t="s">
        <v>13693</v>
      </c>
      <c r="C723" s="1" t="s">
        <v>13714</v>
      </c>
      <c r="D723" s="1" t="s">
        <v>50</v>
      </c>
      <c r="E723" s="1" t="s">
        <v>51</v>
      </c>
      <c r="F723" s="1" t="s">
        <v>51</v>
      </c>
      <c r="G723" s="1" t="s">
        <v>52</v>
      </c>
      <c r="H723" s="1" t="s">
        <v>121</v>
      </c>
      <c r="I723" s="1" t="s">
        <v>84</v>
      </c>
      <c r="J723" s="1" t="s">
        <v>122</v>
      </c>
      <c r="K723" s="1" t="s">
        <v>13715</v>
      </c>
      <c r="L723" s="1"/>
      <c r="M723" s="21">
        <f t="shared" si="11"/>
        <v>1</v>
      </c>
    </row>
    <row r="724" spans="1:13" ht="20.100000000000001" customHeight="1" x14ac:dyDescent="0.15">
      <c r="A724" s="1" t="s">
        <v>12</v>
      </c>
      <c r="B724" s="1" t="s">
        <v>13693</v>
      </c>
      <c r="C724" s="1" t="s">
        <v>13716</v>
      </c>
      <c r="D724" s="1" t="s">
        <v>50</v>
      </c>
      <c r="E724" s="1" t="s">
        <v>51</v>
      </c>
      <c r="F724" s="1" t="s">
        <v>51</v>
      </c>
      <c r="G724" s="1" t="s">
        <v>52</v>
      </c>
      <c r="H724" s="1" t="s">
        <v>121</v>
      </c>
      <c r="I724" s="1" t="s">
        <v>84</v>
      </c>
      <c r="J724" s="1" t="s">
        <v>122</v>
      </c>
      <c r="K724" s="1" t="s">
        <v>13717</v>
      </c>
      <c r="L724" s="1"/>
      <c r="M724" s="21">
        <f t="shared" si="11"/>
        <v>1</v>
      </c>
    </row>
    <row r="725" spans="1:13" ht="20.100000000000001" customHeight="1" x14ac:dyDescent="0.15">
      <c r="A725" s="1" t="s">
        <v>12</v>
      </c>
      <c r="B725" s="1" t="s">
        <v>13693</v>
      </c>
      <c r="C725" s="1" t="s">
        <v>13718</v>
      </c>
      <c r="D725" s="1" t="s">
        <v>50</v>
      </c>
      <c r="E725" s="1" t="s">
        <v>51</v>
      </c>
      <c r="F725" s="1" t="s">
        <v>51</v>
      </c>
      <c r="G725" s="1" t="s">
        <v>52</v>
      </c>
      <c r="H725" s="1" t="s">
        <v>121</v>
      </c>
      <c r="I725" s="1" t="s">
        <v>84</v>
      </c>
      <c r="J725" s="1" t="s">
        <v>122</v>
      </c>
      <c r="K725" s="1" t="s">
        <v>13719</v>
      </c>
      <c r="L725" s="1"/>
      <c r="M725" s="21">
        <f t="shared" si="11"/>
        <v>1</v>
      </c>
    </row>
    <row r="726" spans="1:13" ht="20.100000000000001" customHeight="1" x14ac:dyDescent="0.15">
      <c r="A726" s="1" t="s">
        <v>12</v>
      </c>
      <c r="B726" s="1" t="s">
        <v>13693</v>
      </c>
      <c r="C726" s="1" t="s">
        <v>13720</v>
      </c>
      <c r="D726" s="1" t="s">
        <v>50</v>
      </c>
      <c r="E726" s="1" t="s">
        <v>51</v>
      </c>
      <c r="F726" s="1" t="s">
        <v>51</v>
      </c>
      <c r="G726" s="1" t="s">
        <v>52</v>
      </c>
      <c r="H726" s="1" t="s">
        <v>121</v>
      </c>
      <c r="I726" s="1" t="s">
        <v>84</v>
      </c>
      <c r="J726" s="1" t="s">
        <v>122</v>
      </c>
      <c r="K726" s="1" t="s">
        <v>13721</v>
      </c>
      <c r="L726" s="1"/>
      <c r="M726" s="21">
        <f t="shared" si="11"/>
        <v>1</v>
      </c>
    </row>
    <row r="727" spans="1:13" ht="20.100000000000001" customHeight="1" x14ac:dyDescent="0.15">
      <c r="A727" s="1" t="s">
        <v>12</v>
      </c>
      <c r="B727" s="1" t="s">
        <v>13693</v>
      </c>
      <c r="C727" s="1" t="s">
        <v>13722</v>
      </c>
      <c r="D727" s="1" t="s">
        <v>50</v>
      </c>
      <c r="E727" s="1" t="s">
        <v>51</v>
      </c>
      <c r="F727" s="1" t="s">
        <v>51</v>
      </c>
      <c r="G727" s="1" t="s">
        <v>52</v>
      </c>
      <c r="H727" s="1" t="s">
        <v>121</v>
      </c>
      <c r="I727" s="1" t="s">
        <v>84</v>
      </c>
      <c r="J727" s="1" t="s">
        <v>122</v>
      </c>
      <c r="K727" s="1" t="s">
        <v>13723</v>
      </c>
      <c r="L727" s="1"/>
      <c r="M727" s="21">
        <f t="shared" si="11"/>
        <v>1</v>
      </c>
    </row>
    <row r="728" spans="1:13" ht="20.100000000000001" customHeight="1" x14ac:dyDescent="0.15">
      <c r="A728" s="1" t="s">
        <v>12</v>
      </c>
      <c r="B728" s="1" t="s">
        <v>13693</v>
      </c>
      <c r="C728" s="1" t="s">
        <v>13724</v>
      </c>
      <c r="D728" s="1" t="s">
        <v>50</v>
      </c>
      <c r="E728" s="1" t="s">
        <v>51</v>
      </c>
      <c r="F728" s="1" t="s">
        <v>51</v>
      </c>
      <c r="G728" s="1" t="s">
        <v>52</v>
      </c>
      <c r="H728" s="1" t="s">
        <v>121</v>
      </c>
      <c r="I728" s="1" t="s">
        <v>84</v>
      </c>
      <c r="J728" s="1" t="s">
        <v>122</v>
      </c>
      <c r="K728" s="1" t="s">
        <v>13725</v>
      </c>
      <c r="L728" s="1"/>
      <c r="M728" s="21">
        <f t="shared" si="11"/>
        <v>1</v>
      </c>
    </row>
    <row r="729" spans="1:13" ht="20.100000000000001" customHeight="1" x14ac:dyDescent="0.15">
      <c r="A729" s="1" t="s">
        <v>12</v>
      </c>
      <c r="B729" s="1" t="s">
        <v>13693</v>
      </c>
      <c r="C729" s="1" t="s">
        <v>13726</v>
      </c>
      <c r="D729" s="1" t="s">
        <v>78</v>
      </c>
      <c r="E729" s="1" t="s">
        <v>51</v>
      </c>
      <c r="F729" s="1" t="s">
        <v>51</v>
      </c>
      <c r="G729" s="1" t="s">
        <v>52</v>
      </c>
      <c r="H729" s="1" t="s">
        <v>121</v>
      </c>
      <c r="I729" s="1" t="s">
        <v>84</v>
      </c>
      <c r="J729" s="1" t="s">
        <v>122</v>
      </c>
      <c r="K729" s="1" t="s">
        <v>13727</v>
      </c>
      <c r="L729" s="1"/>
      <c r="M729" s="21">
        <f t="shared" si="11"/>
        <v>1</v>
      </c>
    </row>
    <row r="730" spans="1:13" ht="20.100000000000001" customHeight="1" x14ac:dyDescent="0.15">
      <c r="A730" s="1" t="s">
        <v>12</v>
      </c>
      <c r="B730" s="1" t="s">
        <v>13693</v>
      </c>
      <c r="C730" s="1" t="s">
        <v>13728</v>
      </c>
      <c r="D730" s="1" t="s">
        <v>78</v>
      </c>
      <c r="E730" s="1" t="s">
        <v>51</v>
      </c>
      <c r="F730" s="1" t="s">
        <v>51</v>
      </c>
      <c r="G730" s="1" t="s">
        <v>52</v>
      </c>
      <c r="H730" s="1" t="s">
        <v>121</v>
      </c>
      <c r="I730" s="1" t="s">
        <v>84</v>
      </c>
      <c r="J730" s="1" t="s">
        <v>122</v>
      </c>
      <c r="K730" s="1" t="s">
        <v>13729</v>
      </c>
      <c r="L730" s="1"/>
      <c r="M730" s="21">
        <f t="shared" si="11"/>
        <v>1</v>
      </c>
    </row>
    <row r="731" spans="1:13" ht="20.100000000000001" customHeight="1" x14ac:dyDescent="0.15">
      <c r="A731" s="1" t="s">
        <v>12</v>
      </c>
      <c r="B731" s="1" t="s">
        <v>13693</v>
      </c>
      <c r="C731" s="1" t="s">
        <v>13730</v>
      </c>
      <c r="D731" s="1" t="s">
        <v>78</v>
      </c>
      <c r="E731" s="1" t="s">
        <v>51</v>
      </c>
      <c r="F731" s="1" t="s">
        <v>179</v>
      </c>
      <c r="G731" s="1" t="s">
        <v>82</v>
      </c>
      <c r="H731" s="1" t="s">
        <v>1151</v>
      </c>
      <c r="I731" s="1" t="s">
        <v>84</v>
      </c>
      <c r="J731" s="1" t="s">
        <v>7809</v>
      </c>
      <c r="K731" s="1" t="s">
        <v>13731</v>
      </c>
      <c r="L731" s="1"/>
      <c r="M731" s="21">
        <f t="shared" si="11"/>
        <v>0</v>
      </c>
    </row>
    <row r="732" spans="1:13" ht="20.100000000000001" customHeight="1" x14ac:dyDescent="0.15">
      <c r="A732" s="1" t="s">
        <v>12</v>
      </c>
      <c r="B732" s="1" t="s">
        <v>13693</v>
      </c>
      <c r="C732" s="1" t="s">
        <v>13732</v>
      </c>
      <c r="D732" s="1" t="s">
        <v>78</v>
      </c>
      <c r="E732" s="1" t="s">
        <v>51</v>
      </c>
      <c r="F732" s="1" t="s">
        <v>51</v>
      </c>
      <c r="G732" s="1" t="s">
        <v>52</v>
      </c>
      <c r="H732" s="1" t="s">
        <v>121</v>
      </c>
      <c r="I732" s="1" t="s">
        <v>84</v>
      </c>
      <c r="J732" s="1" t="s">
        <v>122</v>
      </c>
      <c r="K732" s="1" t="s">
        <v>13733</v>
      </c>
      <c r="L732" s="1"/>
      <c r="M732" s="21">
        <f t="shared" si="11"/>
        <v>1</v>
      </c>
    </row>
    <row r="733" spans="1:13" ht="20.100000000000001" customHeight="1" x14ac:dyDescent="0.15">
      <c r="A733" s="1" t="s">
        <v>12</v>
      </c>
      <c r="B733" s="1" t="s">
        <v>13693</v>
      </c>
      <c r="C733" s="1" t="s">
        <v>13734</v>
      </c>
      <c r="D733" s="1" t="s">
        <v>78</v>
      </c>
      <c r="E733" s="1" t="s">
        <v>51</v>
      </c>
      <c r="F733" s="1" t="s">
        <v>51</v>
      </c>
      <c r="G733" s="1" t="s">
        <v>52</v>
      </c>
      <c r="H733" s="1" t="s">
        <v>121</v>
      </c>
      <c r="I733" s="1" t="s">
        <v>84</v>
      </c>
      <c r="J733" s="1" t="s">
        <v>122</v>
      </c>
      <c r="K733" s="1" t="s">
        <v>13735</v>
      </c>
      <c r="L733" s="1"/>
      <c r="M733" s="21">
        <f t="shared" si="11"/>
        <v>1</v>
      </c>
    </row>
    <row r="734" spans="1:13" ht="20.100000000000001" customHeight="1" x14ac:dyDescent="0.15">
      <c r="A734" s="1" t="s">
        <v>12</v>
      </c>
      <c r="B734" s="1" t="s">
        <v>13693</v>
      </c>
      <c r="C734" s="1" t="s">
        <v>13736</v>
      </c>
      <c r="D734" s="1" t="s">
        <v>78</v>
      </c>
      <c r="E734" s="1" t="s">
        <v>51</v>
      </c>
      <c r="F734" s="1" t="s">
        <v>51</v>
      </c>
      <c r="G734" s="1" t="s">
        <v>52</v>
      </c>
      <c r="H734" s="1" t="s">
        <v>121</v>
      </c>
      <c r="I734" s="1" t="s">
        <v>84</v>
      </c>
      <c r="J734" s="1" t="s">
        <v>122</v>
      </c>
      <c r="K734" s="1" t="s">
        <v>13737</v>
      </c>
      <c r="L734" s="1"/>
      <c r="M734" s="21">
        <f t="shared" si="11"/>
        <v>1</v>
      </c>
    </row>
    <row r="735" spans="1:13" ht="20.100000000000001" customHeight="1" x14ac:dyDescent="0.15">
      <c r="A735" s="1" t="s">
        <v>12</v>
      </c>
      <c r="B735" s="1" t="s">
        <v>13693</v>
      </c>
      <c r="C735" s="1" t="s">
        <v>13738</v>
      </c>
      <c r="D735" s="1" t="s">
        <v>78</v>
      </c>
      <c r="E735" s="1" t="s">
        <v>51</v>
      </c>
      <c r="F735" s="1" t="s">
        <v>51</v>
      </c>
      <c r="G735" s="1" t="s">
        <v>52</v>
      </c>
      <c r="H735" s="1" t="s">
        <v>121</v>
      </c>
      <c r="I735" s="1" t="s">
        <v>84</v>
      </c>
      <c r="J735" s="1" t="s">
        <v>122</v>
      </c>
      <c r="K735" s="1" t="s">
        <v>13739</v>
      </c>
      <c r="L735" s="1"/>
      <c r="M735" s="21">
        <f t="shared" si="11"/>
        <v>1</v>
      </c>
    </row>
    <row r="736" spans="1:13" ht="20.100000000000001" customHeight="1" x14ac:dyDescent="0.15">
      <c r="A736" s="1" t="s">
        <v>12</v>
      </c>
      <c r="B736" s="1" t="s">
        <v>13693</v>
      </c>
      <c r="C736" s="1" t="s">
        <v>13740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13741</v>
      </c>
      <c r="L736" s="1"/>
      <c r="M736" s="21">
        <f t="shared" si="11"/>
        <v>1</v>
      </c>
    </row>
    <row r="737" spans="1:13" ht="20.100000000000001" customHeight="1" x14ac:dyDescent="0.15">
      <c r="A737" s="1" t="s">
        <v>12</v>
      </c>
      <c r="B737" s="1" t="s">
        <v>13693</v>
      </c>
      <c r="C737" s="1" t="s">
        <v>13742</v>
      </c>
      <c r="D737" s="1" t="s">
        <v>78</v>
      </c>
      <c r="E737" s="1" t="s">
        <v>51</v>
      </c>
      <c r="F737" s="1" t="s">
        <v>51</v>
      </c>
      <c r="G737" s="1" t="s">
        <v>52</v>
      </c>
      <c r="H737" s="1" t="s">
        <v>121</v>
      </c>
      <c r="I737" s="1" t="s">
        <v>84</v>
      </c>
      <c r="J737" s="1" t="s">
        <v>122</v>
      </c>
      <c r="K737" s="1" t="s">
        <v>13743</v>
      </c>
      <c r="L737" s="1"/>
      <c r="M737" s="21">
        <f t="shared" si="11"/>
        <v>1</v>
      </c>
    </row>
    <row r="738" spans="1:13" ht="20.100000000000001" customHeight="1" x14ac:dyDescent="0.15">
      <c r="A738" s="1" t="s">
        <v>12</v>
      </c>
      <c r="B738" s="1" t="s">
        <v>13693</v>
      </c>
      <c r="C738" s="1" t="s">
        <v>13744</v>
      </c>
      <c r="D738" s="1" t="s">
        <v>78</v>
      </c>
      <c r="E738" s="1" t="s">
        <v>51</v>
      </c>
      <c r="F738" s="1" t="s">
        <v>179</v>
      </c>
      <c r="G738" s="1" t="s">
        <v>82</v>
      </c>
      <c r="H738" s="1" t="s">
        <v>4727</v>
      </c>
      <c r="I738" s="1" t="s">
        <v>447</v>
      </c>
      <c r="J738" s="1" t="s">
        <v>10867</v>
      </c>
      <c r="K738" s="1" t="s">
        <v>13745</v>
      </c>
      <c r="L738" s="1"/>
      <c r="M738" s="21">
        <f t="shared" si="11"/>
        <v>0</v>
      </c>
    </row>
    <row r="739" spans="1:13" ht="20.100000000000001" customHeight="1" x14ac:dyDescent="0.15">
      <c r="A739" s="1" t="s">
        <v>12</v>
      </c>
      <c r="B739" s="1" t="s">
        <v>13693</v>
      </c>
      <c r="C739" s="1" t="s">
        <v>13746</v>
      </c>
      <c r="D739" s="1" t="s">
        <v>78</v>
      </c>
      <c r="E739" s="1" t="s">
        <v>51</v>
      </c>
      <c r="F739" s="1" t="s">
        <v>81</v>
      </c>
      <c r="G739" s="1" t="s">
        <v>82</v>
      </c>
      <c r="H739" s="1" t="s">
        <v>4727</v>
      </c>
      <c r="I739" s="1" t="s">
        <v>447</v>
      </c>
      <c r="J739" s="1" t="s">
        <v>10867</v>
      </c>
      <c r="K739" s="1" t="s">
        <v>13747</v>
      </c>
      <c r="L739" s="1"/>
      <c r="M739" s="21">
        <f t="shared" si="11"/>
        <v>0</v>
      </c>
    </row>
    <row r="740" spans="1:13" ht="20.100000000000001" customHeight="1" x14ac:dyDescent="0.15">
      <c r="A740" s="1" t="s">
        <v>12</v>
      </c>
      <c r="B740" s="1" t="s">
        <v>13693</v>
      </c>
      <c r="C740" s="1" t="s">
        <v>13748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13749</v>
      </c>
      <c r="L740" s="1"/>
      <c r="M740" s="21">
        <f t="shared" si="11"/>
        <v>1</v>
      </c>
    </row>
    <row r="741" spans="1:13" ht="20.100000000000001" customHeight="1" x14ac:dyDescent="0.15">
      <c r="A741" s="1" t="s">
        <v>12</v>
      </c>
      <c r="B741" s="1" t="s">
        <v>13693</v>
      </c>
      <c r="C741" s="1" t="s">
        <v>13750</v>
      </c>
      <c r="D741" s="1" t="s">
        <v>78</v>
      </c>
      <c r="E741" s="1" t="s">
        <v>51</v>
      </c>
      <c r="F741" s="1" t="s">
        <v>81</v>
      </c>
      <c r="G741" s="1" t="s">
        <v>82</v>
      </c>
      <c r="H741" s="1" t="s">
        <v>4727</v>
      </c>
      <c r="I741" s="1" t="s">
        <v>447</v>
      </c>
      <c r="J741" s="1" t="s">
        <v>10867</v>
      </c>
      <c r="K741" s="1" t="s">
        <v>13751</v>
      </c>
      <c r="L741" s="1"/>
      <c r="M741" s="21">
        <f t="shared" si="11"/>
        <v>0</v>
      </c>
    </row>
    <row r="742" spans="1:13" ht="20.100000000000001" customHeight="1" x14ac:dyDescent="0.15">
      <c r="A742" s="1" t="s">
        <v>12</v>
      </c>
      <c r="B742" s="1" t="s">
        <v>13693</v>
      </c>
      <c r="C742" s="1" t="s">
        <v>13752</v>
      </c>
      <c r="D742" s="1" t="s">
        <v>78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13753</v>
      </c>
      <c r="L742" s="1"/>
      <c r="M742" s="21">
        <f t="shared" si="11"/>
        <v>1</v>
      </c>
    </row>
    <row r="743" spans="1:13" ht="20.100000000000001" customHeight="1" x14ac:dyDescent="0.15">
      <c r="A743" s="1" t="s">
        <v>12</v>
      </c>
      <c r="B743" s="1" t="s">
        <v>13693</v>
      </c>
      <c r="C743" s="1" t="s">
        <v>13754</v>
      </c>
      <c r="D743" s="1" t="s">
        <v>78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13755</v>
      </c>
      <c r="L743" s="1"/>
      <c r="M743" s="21">
        <f t="shared" si="11"/>
        <v>1</v>
      </c>
    </row>
    <row r="744" spans="1:13" ht="20.100000000000001" customHeight="1" x14ac:dyDescent="0.15">
      <c r="A744" s="1" t="s">
        <v>12</v>
      </c>
      <c r="B744" s="1" t="s">
        <v>13693</v>
      </c>
      <c r="C744" s="1" t="s">
        <v>13756</v>
      </c>
      <c r="D744" s="1" t="s">
        <v>78</v>
      </c>
      <c r="E744" s="1" t="s">
        <v>51</v>
      </c>
      <c r="F744" s="1" t="s">
        <v>51</v>
      </c>
      <c r="G744" s="1" t="s">
        <v>52</v>
      </c>
      <c r="H744" s="1" t="s">
        <v>121</v>
      </c>
      <c r="I744" s="1" t="s">
        <v>84</v>
      </c>
      <c r="J744" s="1" t="s">
        <v>122</v>
      </c>
      <c r="K744" s="1" t="s">
        <v>13757</v>
      </c>
      <c r="L744" s="1"/>
      <c r="M744" s="21">
        <f t="shared" si="11"/>
        <v>1</v>
      </c>
    </row>
    <row r="745" spans="1:13" ht="20.100000000000001" customHeight="1" x14ac:dyDescent="0.15">
      <c r="A745" s="1" t="s">
        <v>12</v>
      </c>
      <c r="B745" s="1" t="s">
        <v>13693</v>
      </c>
      <c r="C745" s="1" t="s">
        <v>13758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13759</v>
      </c>
      <c r="L745" s="1"/>
      <c r="M745" s="21">
        <f t="shared" si="11"/>
        <v>1</v>
      </c>
    </row>
    <row r="746" spans="1:13" ht="20.100000000000001" customHeight="1" x14ac:dyDescent="0.15">
      <c r="A746" s="1" t="s">
        <v>12</v>
      </c>
      <c r="B746" s="1" t="s">
        <v>13693</v>
      </c>
      <c r="C746" s="1" t="s">
        <v>13760</v>
      </c>
      <c r="D746" s="1" t="s">
        <v>78</v>
      </c>
      <c r="E746" s="1" t="s">
        <v>51</v>
      </c>
      <c r="F746" s="1" t="s">
        <v>51</v>
      </c>
      <c r="G746" s="1" t="s">
        <v>52</v>
      </c>
      <c r="H746" s="1" t="s">
        <v>121</v>
      </c>
      <c r="I746" s="1" t="s">
        <v>84</v>
      </c>
      <c r="J746" s="1" t="s">
        <v>122</v>
      </c>
      <c r="K746" s="1" t="s">
        <v>13761</v>
      </c>
      <c r="L746" s="1"/>
      <c r="M746" s="21">
        <f t="shared" si="11"/>
        <v>1</v>
      </c>
    </row>
    <row r="747" spans="1:13" ht="20.100000000000001" customHeight="1" x14ac:dyDescent="0.15">
      <c r="A747" s="1" t="s">
        <v>12</v>
      </c>
      <c r="B747" s="1" t="s">
        <v>13693</v>
      </c>
      <c r="C747" s="1" t="s">
        <v>13762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13763</v>
      </c>
      <c r="L747" s="1"/>
      <c r="M747" s="21">
        <f t="shared" si="11"/>
        <v>1</v>
      </c>
    </row>
    <row r="748" spans="1:13" ht="20.100000000000001" customHeight="1" x14ac:dyDescent="0.15">
      <c r="A748" s="1" t="s">
        <v>12</v>
      </c>
      <c r="B748" s="1" t="s">
        <v>13693</v>
      </c>
      <c r="C748" s="1" t="s">
        <v>13764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13765</v>
      </c>
      <c r="L748" s="1"/>
      <c r="M748" s="21">
        <f t="shared" si="11"/>
        <v>1</v>
      </c>
    </row>
    <row r="749" spans="1:13" ht="20.100000000000001" customHeight="1" x14ac:dyDescent="0.15">
      <c r="A749" s="1" t="s">
        <v>12</v>
      </c>
      <c r="B749" s="1" t="s">
        <v>13693</v>
      </c>
      <c r="C749" s="1" t="s">
        <v>13766</v>
      </c>
      <c r="D749" s="1" t="s">
        <v>78</v>
      </c>
      <c r="E749" s="1" t="s">
        <v>51</v>
      </c>
      <c r="F749" s="1" t="s">
        <v>51</v>
      </c>
      <c r="G749" s="1" t="s">
        <v>52</v>
      </c>
      <c r="H749" s="1" t="s">
        <v>121</v>
      </c>
      <c r="I749" s="1" t="s">
        <v>84</v>
      </c>
      <c r="J749" s="1" t="s">
        <v>122</v>
      </c>
      <c r="K749" s="1" t="s">
        <v>13767</v>
      </c>
      <c r="L749" s="1"/>
      <c r="M749" s="21">
        <f t="shared" si="11"/>
        <v>1</v>
      </c>
    </row>
    <row r="750" spans="1:13" ht="20.100000000000001" customHeight="1" x14ac:dyDescent="0.15">
      <c r="A750" s="1" t="s">
        <v>12</v>
      </c>
      <c r="B750" s="1" t="s">
        <v>13693</v>
      </c>
      <c r="C750" s="1" t="s">
        <v>13768</v>
      </c>
      <c r="D750" s="1" t="s">
        <v>78</v>
      </c>
      <c r="E750" s="1" t="s">
        <v>51</v>
      </c>
      <c r="F750" s="1" t="s">
        <v>179</v>
      </c>
      <c r="G750" s="1" t="s">
        <v>82</v>
      </c>
      <c r="H750" s="1" t="s">
        <v>4727</v>
      </c>
      <c r="I750" s="1" t="s">
        <v>447</v>
      </c>
      <c r="J750" s="1" t="s">
        <v>10867</v>
      </c>
      <c r="K750" s="1" t="s">
        <v>13769</v>
      </c>
      <c r="L750" s="1"/>
      <c r="M750" s="21">
        <f t="shared" si="11"/>
        <v>0</v>
      </c>
    </row>
    <row r="751" spans="1:13" ht="20.100000000000001" customHeight="1" x14ac:dyDescent="0.15">
      <c r="A751" s="1" t="s">
        <v>12</v>
      </c>
      <c r="B751" s="1" t="s">
        <v>13693</v>
      </c>
      <c r="C751" s="1" t="s">
        <v>13770</v>
      </c>
      <c r="D751" s="1" t="s">
        <v>78</v>
      </c>
      <c r="E751" s="1" t="s">
        <v>51</v>
      </c>
      <c r="F751" s="1" t="s">
        <v>51</v>
      </c>
      <c r="G751" s="1" t="s">
        <v>52</v>
      </c>
      <c r="H751" s="1" t="s">
        <v>121</v>
      </c>
      <c r="I751" s="1" t="s">
        <v>84</v>
      </c>
      <c r="J751" s="1" t="s">
        <v>122</v>
      </c>
      <c r="K751" s="1" t="s">
        <v>13771</v>
      </c>
      <c r="L751" s="1"/>
      <c r="M751" s="21">
        <f t="shared" si="11"/>
        <v>1</v>
      </c>
    </row>
    <row r="752" spans="1:13" ht="20.100000000000001" customHeight="1" x14ac:dyDescent="0.15">
      <c r="A752" s="1" t="s">
        <v>12</v>
      </c>
      <c r="B752" s="1" t="s">
        <v>13693</v>
      </c>
      <c r="C752" s="1" t="s">
        <v>13772</v>
      </c>
      <c r="D752" s="1" t="s">
        <v>78</v>
      </c>
      <c r="E752" s="1" t="s">
        <v>51</v>
      </c>
      <c r="F752" s="1" t="s">
        <v>51</v>
      </c>
      <c r="G752" s="1" t="s">
        <v>52</v>
      </c>
      <c r="H752" s="1" t="s">
        <v>121</v>
      </c>
      <c r="I752" s="1" t="s">
        <v>84</v>
      </c>
      <c r="J752" s="1" t="s">
        <v>122</v>
      </c>
      <c r="K752" s="1" t="s">
        <v>13773</v>
      </c>
      <c r="L752" s="1"/>
      <c r="M752" s="21">
        <f t="shared" si="11"/>
        <v>1</v>
      </c>
    </row>
    <row r="753" spans="1:13" ht="20.100000000000001" customHeight="1" x14ac:dyDescent="0.15">
      <c r="A753" s="1" t="s">
        <v>12</v>
      </c>
      <c r="B753" s="1" t="s">
        <v>13693</v>
      </c>
      <c r="C753" s="1" t="s">
        <v>13774</v>
      </c>
      <c r="D753" s="1" t="s">
        <v>78</v>
      </c>
      <c r="E753" s="1" t="s">
        <v>51</v>
      </c>
      <c r="F753" s="1" t="s">
        <v>51</v>
      </c>
      <c r="G753" s="1" t="s">
        <v>52</v>
      </c>
      <c r="H753" s="1" t="s">
        <v>121</v>
      </c>
      <c r="I753" s="1" t="s">
        <v>84</v>
      </c>
      <c r="J753" s="1" t="s">
        <v>122</v>
      </c>
      <c r="K753" s="1" t="s">
        <v>13775</v>
      </c>
      <c r="L753" s="1"/>
      <c r="M753" s="21">
        <f t="shared" si="11"/>
        <v>1</v>
      </c>
    </row>
    <row r="754" spans="1:13" ht="20.100000000000001" customHeight="1" x14ac:dyDescent="0.15">
      <c r="A754" s="1" t="s">
        <v>12</v>
      </c>
      <c r="B754" s="1" t="s">
        <v>13693</v>
      </c>
      <c r="C754" s="1" t="s">
        <v>13776</v>
      </c>
      <c r="D754" s="1" t="s">
        <v>78</v>
      </c>
      <c r="E754" s="1" t="s">
        <v>51</v>
      </c>
      <c r="F754" s="1" t="s">
        <v>51</v>
      </c>
      <c r="G754" s="1" t="s">
        <v>52</v>
      </c>
      <c r="H754" s="1" t="s">
        <v>121</v>
      </c>
      <c r="I754" s="1" t="s">
        <v>84</v>
      </c>
      <c r="J754" s="1" t="s">
        <v>122</v>
      </c>
      <c r="K754" s="1" t="s">
        <v>13777</v>
      </c>
      <c r="L754" s="1"/>
      <c r="M754" s="21">
        <f t="shared" si="11"/>
        <v>1</v>
      </c>
    </row>
    <row r="755" spans="1:13" ht="20.100000000000001" customHeight="1" x14ac:dyDescent="0.15">
      <c r="A755" s="1" t="s">
        <v>12</v>
      </c>
      <c r="B755" s="1" t="s">
        <v>13693</v>
      </c>
      <c r="C755" s="1" t="s">
        <v>13778</v>
      </c>
      <c r="D755" s="1" t="s">
        <v>78</v>
      </c>
      <c r="E755" s="1" t="s">
        <v>51</v>
      </c>
      <c r="F755" s="1" t="s">
        <v>51</v>
      </c>
      <c r="G755" s="1" t="s">
        <v>52</v>
      </c>
      <c r="H755" s="1" t="s">
        <v>121</v>
      </c>
      <c r="I755" s="1" t="s">
        <v>84</v>
      </c>
      <c r="J755" s="1" t="s">
        <v>122</v>
      </c>
      <c r="K755" s="1" t="s">
        <v>13779</v>
      </c>
      <c r="L755" s="1"/>
      <c r="M755" s="21">
        <f t="shared" si="11"/>
        <v>1</v>
      </c>
    </row>
    <row r="756" spans="1:13" ht="20.100000000000001" customHeight="1" x14ac:dyDescent="0.15">
      <c r="A756" s="1" t="s">
        <v>12</v>
      </c>
      <c r="B756" s="1" t="s">
        <v>13693</v>
      </c>
      <c r="C756" s="1" t="s">
        <v>13780</v>
      </c>
      <c r="D756" s="1" t="s">
        <v>78</v>
      </c>
      <c r="E756" s="1" t="s">
        <v>51</v>
      </c>
      <c r="F756" s="1" t="s">
        <v>51</v>
      </c>
      <c r="G756" s="1" t="s">
        <v>52</v>
      </c>
      <c r="H756" s="1" t="s">
        <v>121</v>
      </c>
      <c r="I756" s="1" t="s">
        <v>84</v>
      </c>
      <c r="J756" s="1" t="s">
        <v>122</v>
      </c>
      <c r="K756" s="1" t="s">
        <v>13781</v>
      </c>
      <c r="L756" s="1"/>
      <c r="M756" s="21">
        <f t="shared" si="11"/>
        <v>1</v>
      </c>
    </row>
    <row r="757" spans="1:13" ht="20.100000000000001" customHeight="1" x14ac:dyDescent="0.15">
      <c r="A757" s="1" t="s">
        <v>12</v>
      </c>
      <c r="B757" s="1" t="s">
        <v>13693</v>
      </c>
      <c r="C757" s="1" t="s">
        <v>13782</v>
      </c>
      <c r="D757" s="1" t="s">
        <v>78</v>
      </c>
      <c r="E757" s="1" t="s">
        <v>51</v>
      </c>
      <c r="F757" s="1" t="s">
        <v>81</v>
      </c>
      <c r="G757" s="1" t="s">
        <v>82</v>
      </c>
      <c r="H757" s="1" t="s">
        <v>4727</v>
      </c>
      <c r="I757" s="1" t="s">
        <v>447</v>
      </c>
      <c r="J757" s="1" t="s">
        <v>10867</v>
      </c>
      <c r="K757" s="1" t="s">
        <v>13783</v>
      </c>
      <c r="L757" s="1"/>
      <c r="M757" s="21">
        <f t="shared" si="11"/>
        <v>0</v>
      </c>
    </row>
    <row r="758" spans="1:13" ht="20.100000000000001" customHeight="1" x14ac:dyDescent="0.15">
      <c r="A758" s="1" t="s">
        <v>12</v>
      </c>
      <c r="B758" s="1" t="s">
        <v>13693</v>
      </c>
      <c r="C758" s="1" t="s">
        <v>13784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13785</v>
      </c>
      <c r="L758" s="1"/>
      <c r="M758" s="21">
        <f t="shared" si="11"/>
        <v>1</v>
      </c>
    </row>
    <row r="759" spans="1:13" ht="20.100000000000001" customHeight="1" x14ac:dyDescent="0.15">
      <c r="A759" s="1" t="s">
        <v>12</v>
      </c>
      <c r="B759" s="1" t="s">
        <v>13693</v>
      </c>
      <c r="C759" s="1" t="s">
        <v>13786</v>
      </c>
      <c r="D759" s="1" t="s">
        <v>78</v>
      </c>
      <c r="E759" s="1" t="s">
        <v>51</v>
      </c>
      <c r="F759" s="1" t="s">
        <v>179</v>
      </c>
      <c r="G759" s="1" t="s">
        <v>82</v>
      </c>
      <c r="H759" s="1" t="s">
        <v>4727</v>
      </c>
      <c r="I759" s="1" t="s">
        <v>447</v>
      </c>
      <c r="J759" s="1" t="s">
        <v>10867</v>
      </c>
      <c r="K759" s="1" t="s">
        <v>13787</v>
      </c>
      <c r="L759" s="1"/>
      <c r="M759" s="21">
        <f t="shared" si="11"/>
        <v>0</v>
      </c>
    </row>
    <row r="760" spans="1:13" ht="20.100000000000001" customHeight="1" x14ac:dyDescent="0.15">
      <c r="A760" s="1" t="s">
        <v>12</v>
      </c>
      <c r="B760" s="1" t="s">
        <v>13693</v>
      </c>
      <c r="C760" s="1" t="s">
        <v>13788</v>
      </c>
      <c r="D760" s="1" t="s">
        <v>78</v>
      </c>
      <c r="E760" s="1" t="s">
        <v>51</v>
      </c>
      <c r="F760" s="1" t="s">
        <v>179</v>
      </c>
      <c r="G760" s="1" t="s">
        <v>82</v>
      </c>
      <c r="H760" s="1" t="s">
        <v>4727</v>
      </c>
      <c r="I760" s="1" t="s">
        <v>447</v>
      </c>
      <c r="J760" s="1" t="s">
        <v>10867</v>
      </c>
      <c r="K760" s="1" t="s">
        <v>13789</v>
      </c>
      <c r="L760" s="1"/>
      <c r="M760" s="21">
        <f t="shared" si="11"/>
        <v>0</v>
      </c>
    </row>
    <row r="761" spans="1:13" ht="20.100000000000001" customHeight="1" x14ac:dyDescent="0.15">
      <c r="A761" s="1" t="s">
        <v>12</v>
      </c>
      <c r="B761" s="1" t="s">
        <v>13693</v>
      </c>
      <c r="C761" s="1" t="s">
        <v>13790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13791</v>
      </c>
      <c r="L761" s="1"/>
      <c r="M761" s="21">
        <f t="shared" si="11"/>
        <v>1</v>
      </c>
    </row>
    <row r="762" spans="1:13" ht="20.100000000000001" customHeight="1" x14ac:dyDescent="0.15">
      <c r="A762" s="1" t="s">
        <v>12</v>
      </c>
      <c r="B762" s="1" t="s">
        <v>13693</v>
      </c>
      <c r="C762" s="1" t="s">
        <v>13792</v>
      </c>
      <c r="D762" s="1" t="s">
        <v>78</v>
      </c>
      <c r="E762" s="1" t="s">
        <v>51</v>
      </c>
      <c r="F762" s="1" t="s">
        <v>179</v>
      </c>
      <c r="G762" s="1" t="s">
        <v>82</v>
      </c>
      <c r="H762" s="1" t="s">
        <v>4727</v>
      </c>
      <c r="I762" s="1" t="s">
        <v>447</v>
      </c>
      <c r="J762" s="1" t="s">
        <v>10867</v>
      </c>
      <c r="K762" s="1" t="s">
        <v>13793</v>
      </c>
      <c r="L762" s="1"/>
      <c r="M762" s="21">
        <f t="shared" si="11"/>
        <v>0</v>
      </c>
    </row>
    <row r="763" spans="1:13" ht="20.100000000000001" customHeight="1" x14ac:dyDescent="0.15">
      <c r="A763" s="1" t="s">
        <v>12</v>
      </c>
      <c r="B763" s="1" t="s">
        <v>13693</v>
      </c>
      <c r="C763" s="1" t="s">
        <v>13794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13795</v>
      </c>
      <c r="L763" s="1"/>
      <c r="M763" s="21">
        <f t="shared" si="11"/>
        <v>1</v>
      </c>
    </row>
    <row r="764" spans="1:13" ht="20.100000000000001" customHeight="1" x14ac:dyDescent="0.15">
      <c r="A764" s="1" t="s">
        <v>12</v>
      </c>
      <c r="B764" s="1" t="s">
        <v>13693</v>
      </c>
      <c r="C764" s="1" t="s">
        <v>13796</v>
      </c>
      <c r="D764" s="1" t="s">
        <v>78</v>
      </c>
      <c r="E764" s="1" t="s">
        <v>51</v>
      </c>
      <c r="F764" s="1" t="s">
        <v>179</v>
      </c>
      <c r="G764" s="1" t="s">
        <v>82</v>
      </c>
      <c r="H764" s="1" t="s">
        <v>4727</v>
      </c>
      <c r="I764" s="1" t="s">
        <v>447</v>
      </c>
      <c r="J764" s="1" t="s">
        <v>10867</v>
      </c>
      <c r="K764" s="1" t="s">
        <v>13797</v>
      </c>
      <c r="L764" s="1"/>
      <c r="M764" s="21">
        <f t="shared" si="11"/>
        <v>0</v>
      </c>
    </row>
    <row r="765" spans="1:13" ht="20.100000000000001" customHeight="1" x14ac:dyDescent="0.15">
      <c r="A765" s="1" t="s">
        <v>12</v>
      </c>
      <c r="B765" s="1" t="s">
        <v>13693</v>
      </c>
      <c r="C765" s="1" t="s">
        <v>13798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13799</v>
      </c>
      <c r="L765" s="1"/>
      <c r="M765" s="21">
        <f t="shared" si="11"/>
        <v>1</v>
      </c>
    </row>
    <row r="766" spans="1:13" ht="20.100000000000001" customHeight="1" x14ac:dyDescent="0.15">
      <c r="A766" s="1" t="s">
        <v>12</v>
      </c>
      <c r="B766" s="1" t="s">
        <v>13693</v>
      </c>
      <c r="C766" s="1" t="s">
        <v>13800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13801</v>
      </c>
      <c r="L766" s="1"/>
      <c r="M766" s="21">
        <f t="shared" si="11"/>
        <v>1</v>
      </c>
    </row>
    <row r="767" spans="1:13" ht="20.100000000000001" customHeight="1" x14ac:dyDescent="0.15">
      <c r="A767" s="1" t="s">
        <v>12</v>
      </c>
      <c r="B767" s="1" t="s">
        <v>13693</v>
      </c>
      <c r="C767" s="1" t="s">
        <v>13802</v>
      </c>
      <c r="D767" s="1" t="s">
        <v>78</v>
      </c>
      <c r="E767" s="1" t="s">
        <v>51</v>
      </c>
      <c r="F767" s="1" t="s">
        <v>51</v>
      </c>
      <c r="G767" s="1" t="s">
        <v>82</v>
      </c>
      <c r="H767" s="1" t="s">
        <v>207</v>
      </c>
      <c r="I767" s="1" t="s">
        <v>84</v>
      </c>
      <c r="J767" s="1" t="s">
        <v>448</v>
      </c>
      <c r="K767" s="1" t="s">
        <v>13803</v>
      </c>
      <c r="L767" s="1"/>
      <c r="M767" s="21">
        <f t="shared" si="11"/>
        <v>1</v>
      </c>
    </row>
    <row r="768" spans="1:13" ht="20.100000000000001" customHeight="1" x14ac:dyDescent="0.15">
      <c r="A768" s="1" t="s">
        <v>12</v>
      </c>
      <c r="B768" s="1" t="s">
        <v>13693</v>
      </c>
      <c r="C768" s="1" t="s">
        <v>13804</v>
      </c>
      <c r="D768" s="1" t="s">
        <v>849</v>
      </c>
      <c r="E768" s="1" t="s">
        <v>51</v>
      </c>
      <c r="F768" s="1" t="s">
        <v>10720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13805</v>
      </c>
      <c r="L768" s="1"/>
      <c r="M768" s="21">
        <f t="shared" si="11"/>
        <v>0</v>
      </c>
    </row>
    <row r="769" spans="1:13" ht="20.100000000000001" customHeight="1" x14ac:dyDescent="0.15">
      <c r="A769" s="1" t="s">
        <v>12</v>
      </c>
      <c r="B769" s="1" t="s">
        <v>5792</v>
      </c>
      <c r="C769" s="1" t="s">
        <v>13806</v>
      </c>
      <c r="D769" s="1" t="s">
        <v>50</v>
      </c>
      <c r="E769" s="1" t="s">
        <v>51</v>
      </c>
      <c r="F769" s="1" t="s">
        <v>51</v>
      </c>
      <c r="G769" s="1" t="s">
        <v>52</v>
      </c>
      <c r="H769" s="1" t="s">
        <v>739</v>
      </c>
      <c r="I769" s="1" t="s">
        <v>1230</v>
      </c>
      <c r="J769" s="1" t="s">
        <v>122</v>
      </c>
      <c r="K769" s="1" t="s">
        <v>13807</v>
      </c>
      <c r="L769" s="1"/>
      <c r="M769" s="21">
        <f t="shared" si="11"/>
        <v>1</v>
      </c>
    </row>
    <row r="770" spans="1:13" ht="20.100000000000001" customHeight="1" x14ac:dyDescent="0.15">
      <c r="A770" s="1" t="s">
        <v>12</v>
      </c>
      <c r="B770" s="1" t="s">
        <v>5792</v>
      </c>
      <c r="C770" s="1" t="s">
        <v>13808</v>
      </c>
      <c r="D770" s="1" t="s">
        <v>50</v>
      </c>
      <c r="E770" s="1" t="s">
        <v>51</v>
      </c>
      <c r="F770" s="1" t="s">
        <v>51</v>
      </c>
      <c r="G770" s="1" t="s">
        <v>52</v>
      </c>
      <c r="H770" s="1" t="s">
        <v>739</v>
      </c>
      <c r="I770" s="1" t="s">
        <v>1230</v>
      </c>
      <c r="J770" s="1" t="s">
        <v>122</v>
      </c>
      <c r="K770" s="1" t="s">
        <v>13809</v>
      </c>
      <c r="L770" s="1"/>
      <c r="M770" s="21">
        <f t="shared" si="11"/>
        <v>1</v>
      </c>
    </row>
    <row r="771" spans="1:13" ht="20.100000000000001" customHeight="1" x14ac:dyDescent="0.15">
      <c r="A771" s="1" t="s">
        <v>12</v>
      </c>
      <c r="B771" s="1" t="s">
        <v>5792</v>
      </c>
      <c r="C771" s="1" t="s">
        <v>13810</v>
      </c>
      <c r="D771" s="1" t="s">
        <v>50</v>
      </c>
      <c r="E771" s="1" t="s">
        <v>51</v>
      </c>
      <c r="F771" s="1" t="s">
        <v>51</v>
      </c>
      <c r="G771" s="1" t="s">
        <v>52</v>
      </c>
      <c r="H771" s="1" t="s">
        <v>739</v>
      </c>
      <c r="I771" s="1" t="s">
        <v>1230</v>
      </c>
      <c r="J771" s="1" t="s">
        <v>122</v>
      </c>
      <c r="K771" s="1" t="s">
        <v>13811</v>
      </c>
      <c r="L771" s="1"/>
      <c r="M771" s="21">
        <f t="shared" ref="M771:M834" si="12">IF(F771="○",1,0)</f>
        <v>1</v>
      </c>
    </row>
    <row r="772" spans="1:13" ht="20.100000000000001" customHeight="1" x14ac:dyDescent="0.15">
      <c r="A772" s="1" t="s">
        <v>12</v>
      </c>
      <c r="B772" s="1" t="s">
        <v>5792</v>
      </c>
      <c r="C772" s="1" t="s">
        <v>13812</v>
      </c>
      <c r="D772" s="1" t="s">
        <v>50</v>
      </c>
      <c r="E772" s="1" t="s">
        <v>51</v>
      </c>
      <c r="F772" s="1" t="s">
        <v>51</v>
      </c>
      <c r="G772" s="1" t="s">
        <v>52</v>
      </c>
      <c r="H772" s="1" t="s">
        <v>739</v>
      </c>
      <c r="I772" s="1" t="s">
        <v>1230</v>
      </c>
      <c r="J772" s="1" t="s">
        <v>122</v>
      </c>
      <c r="K772" s="1" t="s">
        <v>13813</v>
      </c>
      <c r="L772" s="1"/>
      <c r="M772" s="21">
        <f t="shared" si="12"/>
        <v>1</v>
      </c>
    </row>
    <row r="773" spans="1:13" ht="20.100000000000001" customHeight="1" x14ac:dyDescent="0.15">
      <c r="A773" s="1" t="s">
        <v>12</v>
      </c>
      <c r="B773" s="1" t="s">
        <v>5792</v>
      </c>
      <c r="C773" s="1" t="s">
        <v>13814</v>
      </c>
      <c r="D773" s="1" t="s">
        <v>50</v>
      </c>
      <c r="E773" s="1" t="s">
        <v>51</v>
      </c>
      <c r="F773" s="1" t="s">
        <v>51</v>
      </c>
      <c r="G773" s="1" t="s">
        <v>52</v>
      </c>
      <c r="H773" s="1" t="s">
        <v>739</v>
      </c>
      <c r="I773" s="1" t="s">
        <v>1230</v>
      </c>
      <c r="J773" s="1" t="s">
        <v>122</v>
      </c>
      <c r="K773" s="1" t="s">
        <v>13815</v>
      </c>
      <c r="L773" s="1"/>
      <c r="M773" s="21">
        <f t="shared" si="12"/>
        <v>1</v>
      </c>
    </row>
    <row r="774" spans="1:13" ht="20.100000000000001" customHeight="1" x14ac:dyDescent="0.15">
      <c r="A774" s="1" t="s">
        <v>12</v>
      </c>
      <c r="B774" s="1" t="s">
        <v>5792</v>
      </c>
      <c r="C774" s="1" t="s">
        <v>13816</v>
      </c>
      <c r="D774" s="1" t="s">
        <v>50</v>
      </c>
      <c r="E774" s="1" t="s">
        <v>51</v>
      </c>
      <c r="F774" s="1" t="s">
        <v>51</v>
      </c>
      <c r="G774" s="1" t="s">
        <v>52</v>
      </c>
      <c r="H774" s="1" t="s">
        <v>739</v>
      </c>
      <c r="I774" s="1" t="s">
        <v>1230</v>
      </c>
      <c r="J774" s="1" t="s">
        <v>122</v>
      </c>
      <c r="K774" s="1" t="s">
        <v>13817</v>
      </c>
      <c r="L774" s="1"/>
      <c r="M774" s="21">
        <f t="shared" si="12"/>
        <v>1</v>
      </c>
    </row>
    <row r="775" spans="1:13" ht="20.100000000000001" customHeight="1" x14ac:dyDescent="0.15">
      <c r="A775" s="1" t="s">
        <v>12</v>
      </c>
      <c r="B775" s="1" t="s">
        <v>5792</v>
      </c>
      <c r="C775" s="1" t="s">
        <v>13818</v>
      </c>
      <c r="D775" s="1" t="s">
        <v>50</v>
      </c>
      <c r="E775" s="1" t="s">
        <v>51</v>
      </c>
      <c r="F775" s="1" t="s">
        <v>51</v>
      </c>
      <c r="G775" s="1" t="s">
        <v>52</v>
      </c>
      <c r="H775" s="1" t="s">
        <v>739</v>
      </c>
      <c r="I775" s="1" t="s">
        <v>1230</v>
      </c>
      <c r="J775" s="1" t="s">
        <v>122</v>
      </c>
      <c r="K775" s="1" t="s">
        <v>13819</v>
      </c>
      <c r="L775" s="1"/>
      <c r="M775" s="21">
        <f t="shared" si="12"/>
        <v>1</v>
      </c>
    </row>
    <row r="776" spans="1:13" ht="20.100000000000001" customHeight="1" x14ac:dyDescent="0.15">
      <c r="A776" s="1" t="s">
        <v>12</v>
      </c>
      <c r="B776" s="1" t="s">
        <v>5792</v>
      </c>
      <c r="C776" s="1" t="s">
        <v>13820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739</v>
      </c>
      <c r="I776" s="1" t="s">
        <v>1230</v>
      </c>
      <c r="J776" s="1" t="s">
        <v>122</v>
      </c>
      <c r="K776" s="1" t="s">
        <v>13821</v>
      </c>
      <c r="L776" s="1"/>
      <c r="M776" s="21">
        <f t="shared" si="12"/>
        <v>1</v>
      </c>
    </row>
    <row r="777" spans="1:13" ht="20.100000000000001" customHeight="1" x14ac:dyDescent="0.15">
      <c r="A777" s="1" t="s">
        <v>12</v>
      </c>
      <c r="B777" s="1" t="s">
        <v>5792</v>
      </c>
      <c r="C777" s="1" t="s">
        <v>13822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739</v>
      </c>
      <c r="I777" s="1" t="s">
        <v>1230</v>
      </c>
      <c r="J777" s="1" t="s">
        <v>122</v>
      </c>
      <c r="K777" s="1" t="s">
        <v>13823</v>
      </c>
      <c r="L777" s="1"/>
      <c r="M777" s="21">
        <f t="shared" si="12"/>
        <v>1</v>
      </c>
    </row>
    <row r="778" spans="1:13" ht="20.100000000000001" customHeight="1" x14ac:dyDescent="0.15">
      <c r="A778" s="1" t="s">
        <v>12</v>
      </c>
      <c r="B778" s="1" t="s">
        <v>5792</v>
      </c>
      <c r="C778" s="1" t="s">
        <v>13824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739</v>
      </c>
      <c r="I778" s="1" t="s">
        <v>1230</v>
      </c>
      <c r="J778" s="1" t="s">
        <v>122</v>
      </c>
      <c r="K778" s="1" t="s">
        <v>13825</v>
      </c>
      <c r="L778" s="1"/>
      <c r="M778" s="21">
        <f t="shared" si="12"/>
        <v>1</v>
      </c>
    </row>
    <row r="779" spans="1:13" ht="20.100000000000001" customHeight="1" x14ac:dyDescent="0.15">
      <c r="A779" s="1" t="s">
        <v>12</v>
      </c>
      <c r="B779" s="1" t="s">
        <v>5792</v>
      </c>
      <c r="C779" s="1" t="s">
        <v>13826</v>
      </c>
      <c r="D779" s="1" t="s">
        <v>78</v>
      </c>
      <c r="E779" s="1" t="s">
        <v>51</v>
      </c>
      <c r="F779" s="1" t="s">
        <v>179</v>
      </c>
      <c r="G779" s="1" t="s">
        <v>82</v>
      </c>
      <c r="H779" s="1" t="s">
        <v>2234</v>
      </c>
      <c r="I779" s="1" t="s">
        <v>84</v>
      </c>
      <c r="J779" s="1" t="s">
        <v>182</v>
      </c>
      <c r="K779" s="1" t="s">
        <v>13827</v>
      </c>
      <c r="L779" s="1"/>
      <c r="M779" s="21">
        <f t="shared" si="12"/>
        <v>0</v>
      </c>
    </row>
    <row r="780" spans="1:13" ht="20.100000000000001" customHeight="1" x14ac:dyDescent="0.15">
      <c r="A780" s="1" t="s">
        <v>12</v>
      </c>
      <c r="B780" s="1" t="s">
        <v>5792</v>
      </c>
      <c r="C780" s="1" t="s">
        <v>13828</v>
      </c>
      <c r="D780" s="1" t="s">
        <v>78</v>
      </c>
      <c r="E780" s="1" t="s">
        <v>51</v>
      </c>
      <c r="F780" s="1" t="s">
        <v>51</v>
      </c>
      <c r="G780" s="1" t="s">
        <v>52</v>
      </c>
      <c r="H780" s="1" t="s">
        <v>739</v>
      </c>
      <c r="I780" s="1" t="s">
        <v>1230</v>
      </c>
      <c r="J780" s="1" t="s">
        <v>122</v>
      </c>
      <c r="K780" s="1" t="s">
        <v>13829</v>
      </c>
      <c r="L780" s="1"/>
      <c r="M780" s="21">
        <f t="shared" si="12"/>
        <v>1</v>
      </c>
    </row>
    <row r="781" spans="1:13" ht="20.100000000000001" customHeight="1" x14ac:dyDescent="0.15">
      <c r="A781" s="1" t="s">
        <v>12</v>
      </c>
      <c r="B781" s="1" t="s">
        <v>5792</v>
      </c>
      <c r="C781" s="1" t="s">
        <v>13830</v>
      </c>
      <c r="D781" s="1" t="s">
        <v>78</v>
      </c>
      <c r="E781" s="1" t="s">
        <v>51</v>
      </c>
      <c r="F781" s="1" t="s">
        <v>179</v>
      </c>
      <c r="G781" s="1" t="s">
        <v>82</v>
      </c>
      <c r="H781" s="1" t="s">
        <v>2234</v>
      </c>
      <c r="I781" s="1" t="s">
        <v>84</v>
      </c>
      <c r="J781" s="1" t="s">
        <v>182</v>
      </c>
      <c r="K781" s="1" t="s">
        <v>13831</v>
      </c>
      <c r="L781" s="1"/>
      <c r="M781" s="21">
        <f t="shared" si="12"/>
        <v>0</v>
      </c>
    </row>
    <row r="782" spans="1:13" ht="20.100000000000001" customHeight="1" x14ac:dyDescent="0.15">
      <c r="A782" s="1" t="s">
        <v>12</v>
      </c>
      <c r="B782" s="1" t="s">
        <v>5792</v>
      </c>
      <c r="C782" s="1" t="s">
        <v>13832</v>
      </c>
      <c r="D782" s="1" t="s">
        <v>78</v>
      </c>
      <c r="E782" s="1" t="s">
        <v>51</v>
      </c>
      <c r="F782" s="1" t="s">
        <v>51</v>
      </c>
      <c r="G782" s="1" t="s">
        <v>52</v>
      </c>
      <c r="H782" s="1" t="s">
        <v>121</v>
      </c>
      <c r="I782" s="1" t="s">
        <v>84</v>
      </c>
      <c r="J782" s="1" t="s">
        <v>122</v>
      </c>
      <c r="K782" s="1" t="s">
        <v>13833</v>
      </c>
      <c r="L782" s="1"/>
      <c r="M782" s="21">
        <f t="shared" si="12"/>
        <v>1</v>
      </c>
    </row>
    <row r="783" spans="1:13" ht="20.100000000000001" customHeight="1" x14ac:dyDescent="0.15">
      <c r="A783" s="1" t="s">
        <v>12</v>
      </c>
      <c r="B783" s="1" t="s">
        <v>5792</v>
      </c>
      <c r="C783" s="1" t="s">
        <v>13834</v>
      </c>
      <c r="D783" s="1" t="s">
        <v>78</v>
      </c>
      <c r="E783" s="1" t="s">
        <v>51</v>
      </c>
      <c r="F783" s="1" t="s">
        <v>51</v>
      </c>
      <c r="G783" s="1" t="s">
        <v>52</v>
      </c>
      <c r="H783" s="1" t="s">
        <v>739</v>
      </c>
      <c r="I783" s="1" t="s">
        <v>1230</v>
      </c>
      <c r="J783" s="1" t="s">
        <v>122</v>
      </c>
      <c r="K783" s="1" t="s">
        <v>13835</v>
      </c>
      <c r="L783" s="1"/>
      <c r="M783" s="21">
        <f t="shared" si="12"/>
        <v>1</v>
      </c>
    </row>
    <row r="784" spans="1:13" ht="20.100000000000001" customHeight="1" x14ac:dyDescent="0.15">
      <c r="A784" s="1" t="s">
        <v>12</v>
      </c>
      <c r="B784" s="1" t="s">
        <v>5792</v>
      </c>
      <c r="C784" s="1" t="s">
        <v>13836</v>
      </c>
      <c r="D784" s="1" t="s">
        <v>78</v>
      </c>
      <c r="E784" s="1" t="s">
        <v>51</v>
      </c>
      <c r="F784" s="1" t="s">
        <v>51</v>
      </c>
      <c r="G784" s="1" t="s">
        <v>52</v>
      </c>
      <c r="H784" s="1" t="s">
        <v>739</v>
      </c>
      <c r="I784" s="1" t="s">
        <v>1230</v>
      </c>
      <c r="J784" s="1" t="s">
        <v>122</v>
      </c>
      <c r="K784" s="1" t="s">
        <v>13837</v>
      </c>
      <c r="L784" s="1"/>
      <c r="M784" s="21">
        <f t="shared" si="12"/>
        <v>1</v>
      </c>
    </row>
    <row r="785" spans="1:13" ht="20.100000000000001" customHeight="1" x14ac:dyDescent="0.15">
      <c r="A785" s="1" t="s">
        <v>12</v>
      </c>
      <c r="B785" s="1" t="s">
        <v>5792</v>
      </c>
      <c r="C785" s="1" t="s">
        <v>13838</v>
      </c>
      <c r="D785" s="1" t="s">
        <v>78</v>
      </c>
      <c r="E785" s="1" t="s">
        <v>51</v>
      </c>
      <c r="F785" s="1" t="s">
        <v>51</v>
      </c>
      <c r="G785" s="1" t="s">
        <v>52</v>
      </c>
      <c r="H785" s="1" t="s">
        <v>739</v>
      </c>
      <c r="I785" s="1" t="s">
        <v>1230</v>
      </c>
      <c r="J785" s="1" t="s">
        <v>122</v>
      </c>
      <c r="K785" s="1" t="s">
        <v>13839</v>
      </c>
      <c r="L785" s="1"/>
      <c r="M785" s="21">
        <f t="shared" si="12"/>
        <v>1</v>
      </c>
    </row>
    <row r="786" spans="1:13" ht="20.100000000000001" customHeight="1" x14ac:dyDescent="0.15">
      <c r="A786" s="1" t="s">
        <v>12</v>
      </c>
      <c r="B786" s="1" t="s">
        <v>5792</v>
      </c>
      <c r="C786" s="1" t="s">
        <v>13840</v>
      </c>
      <c r="D786" s="1" t="s">
        <v>78</v>
      </c>
      <c r="E786" s="1" t="s">
        <v>51</v>
      </c>
      <c r="F786" s="1" t="s">
        <v>179</v>
      </c>
      <c r="G786" s="1" t="s">
        <v>82</v>
      </c>
      <c r="H786" s="1" t="s">
        <v>2234</v>
      </c>
      <c r="I786" s="1" t="s">
        <v>84</v>
      </c>
      <c r="J786" s="1" t="s">
        <v>182</v>
      </c>
      <c r="K786" s="1" t="s">
        <v>13841</v>
      </c>
      <c r="L786" s="1"/>
      <c r="M786" s="21">
        <f t="shared" si="12"/>
        <v>0</v>
      </c>
    </row>
    <row r="787" spans="1:13" ht="20.100000000000001" customHeight="1" x14ac:dyDescent="0.15">
      <c r="A787" s="1" t="s">
        <v>12</v>
      </c>
      <c r="B787" s="1" t="s">
        <v>5792</v>
      </c>
      <c r="C787" s="1" t="s">
        <v>13842</v>
      </c>
      <c r="D787" s="1" t="s">
        <v>78</v>
      </c>
      <c r="E787" s="1" t="s">
        <v>51</v>
      </c>
      <c r="F787" s="1" t="s">
        <v>179</v>
      </c>
      <c r="G787" s="1" t="s">
        <v>82</v>
      </c>
      <c r="H787" s="1" t="s">
        <v>2234</v>
      </c>
      <c r="I787" s="1" t="s">
        <v>84</v>
      </c>
      <c r="J787" s="1" t="s">
        <v>182</v>
      </c>
      <c r="K787" s="1" t="s">
        <v>13843</v>
      </c>
      <c r="L787" s="1"/>
      <c r="M787" s="21">
        <f t="shared" si="12"/>
        <v>0</v>
      </c>
    </row>
    <row r="788" spans="1:13" ht="20.100000000000001" customHeight="1" x14ac:dyDescent="0.15">
      <c r="A788" s="1" t="s">
        <v>12</v>
      </c>
      <c r="B788" s="1" t="s">
        <v>5792</v>
      </c>
      <c r="C788" s="1" t="s">
        <v>13844</v>
      </c>
      <c r="D788" s="1" t="s">
        <v>78</v>
      </c>
      <c r="E788" s="1" t="s">
        <v>51</v>
      </c>
      <c r="F788" s="1" t="s">
        <v>179</v>
      </c>
      <c r="G788" s="1" t="s">
        <v>82</v>
      </c>
      <c r="H788" s="1" t="s">
        <v>2234</v>
      </c>
      <c r="I788" s="1" t="s">
        <v>84</v>
      </c>
      <c r="J788" s="1" t="s">
        <v>182</v>
      </c>
      <c r="K788" s="1" t="s">
        <v>13845</v>
      </c>
      <c r="L788" s="1"/>
      <c r="M788" s="21">
        <f t="shared" si="12"/>
        <v>0</v>
      </c>
    </row>
    <row r="789" spans="1:13" ht="20.100000000000001" customHeight="1" x14ac:dyDescent="0.15">
      <c r="A789" s="1" t="s">
        <v>12</v>
      </c>
      <c r="B789" s="1" t="s">
        <v>5792</v>
      </c>
      <c r="C789" s="1" t="s">
        <v>13846</v>
      </c>
      <c r="D789" s="1" t="s">
        <v>78</v>
      </c>
      <c r="E789" s="1" t="s">
        <v>51</v>
      </c>
      <c r="F789" s="1" t="s">
        <v>51</v>
      </c>
      <c r="G789" s="1" t="s">
        <v>52</v>
      </c>
      <c r="H789" s="1" t="s">
        <v>739</v>
      </c>
      <c r="I789" s="1" t="s">
        <v>1230</v>
      </c>
      <c r="J789" s="1" t="s">
        <v>122</v>
      </c>
      <c r="K789" s="1" t="s">
        <v>13847</v>
      </c>
      <c r="L789" s="1"/>
      <c r="M789" s="21">
        <f t="shared" si="12"/>
        <v>1</v>
      </c>
    </row>
    <row r="790" spans="1:13" ht="20.100000000000001" customHeight="1" x14ac:dyDescent="0.15">
      <c r="A790" s="1" t="s">
        <v>12</v>
      </c>
      <c r="B790" s="1" t="s">
        <v>5792</v>
      </c>
      <c r="C790" s="1" t="s">
        <v>13848</v>
      </c>
      <c r="D790" s="1" t="s">
        <v>78</v>
      </c>
      <c r="E790" s="1" t="s">
        <v>51</v>
      </c>
      <c r="F790" s="1" t="s">
        <v>51</v>
      </c>
      <c r="G790" s="1" t="s">
        <v>52</v>
      </c>
      <c r="H790" s="1" t="s">
        <v>739</v>
      </c>
      <c r="I790" s="1" t="s">
        <v>1230</v>
      </c>
      <c r="J790" s="1" t="s">
        <v>122</v>
      </c>
      <c r="K790" s="1" t="s">
        <v>13849</v>
      </c>
      <c r="L790" s="1"/>
      <c r="M790" s="21">
        <f t="shared" si="12"/>
        <v>1</v>
      </c>
    </row>
    <row r="791" spans="1:13" ht="20.100000000000001" customHeight="1" x14ac:dyDescent="0.15">
      <c r="A791" s="1" t="s">
        <v>12</v>
      </c>
      <c r="B791" s="1" t="s">
        <v>13850</v>
      </c>
      <c r="C791" s="1" t="s">
        <v>13851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53</v>
      </c>
      <c r="I791" s="1" t="s">
        <v>54</v>
      </c>
      <c r="J791" s="1" t="s">
        <v>55</v>
      </c>
      <c r="K791" s="1" t="s">
        <v>13852</v>
      </c>
      <c r="L791" s="1"/>
      <c r="M791" s="21">
        <f t="shared" si="12"/>
        <v>1</v>
      </c>
    </row>
    <row r="792" spans="1:13" ht="20.100000000000001" customHeight="1" x14ac:dyDescent="0.15">
      <c r="A792" s="1" t="s">
        <v>12</v>
      </c>
      <c r="B792" s="1" t="s">
        <v>13850</v>
      </c>
      <c r="C792" s="1" t="s">
        <v>13853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53</v>
      </c>
      <c r="I792" s="1" t="s">
        <v>54</v>
      </c>
      <c r="J792" s="1" t="s">
        <v>55</v>
      </c>
      <c r="K792" s="1" t="s">
        <v>13854</v>
      </c>
      <c r="L792" s="1"/>
      <c r="M792" s="21">
        <f t="shared" si="12"/>
        <v>1</v>
      </c>
    </row>
    <row r="793" spans="1:13" ht="20.100000000000001" customHeight="1" x14ac:dyDescent="0.15">
      <c r="A793" s="1" t="s">
        <v>12</v>
      </c>
      <c r="B793" s="1" t="s">
        <v>13850</v>
      </c>
      <c r="C793" s="1" t="s">
        <v>13855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53</v>
      </c>
      <c r="I793" s="1" t="s">
        <v>54</v>
      </c>
      <c r="J793" s="1" t="s">
        <v>55</v>
      </c>
      <c r="K793" s="1" t="s">
        <v>13856</v>
      </c>
      <c r="L793" s="1"/>
      <c r="M793" s="21">
        <f t="shared" si="12"/>
        <v>1</v>
      </c>
    </row>
    <row r="794" spans="1:13" ht="20.100000000000001" customHeight="1" x14ac:dyDescent="0.15">
      <c r="A794" s="1" t="s">
        <v>12</v>
      </c>
      <c r="B794" s="1" t="s">
        <v>13850</v>
      </c>
      <c r="C794" s="1" t="s">
        <v>13857</v>
      </c>
      <c r="D794" s="1" t="s">
        <v>50</v>
      </c>
      <c r="E794" s="1" t="s">
        <v>51</v>
      </c>
      <c r="F794" s="1" t="s">
        <v>51</v>
      </c>
      <c r="G794" s="1" t="s">
        <v>52</v>
      </c>
      <c r="H794" s="1" t="s">
        <v>53</v>
      </c>
      <c r="I794" s="1" t="s">
        <v>54</v>
      </c>
      <c r="J794" s="1" t="s">
        <v>55</v>
      </c>
      <c r="K794" s="1" t="s">
        <v>13858</v>
      </c>
      <c r="L794" s="1"/>
      <c r="M794" s="21">
        <f t="shared" si="12"/>
        <v>1</v>
      </c>
    </row>
    <row r="795" spans="1:13" ht="20.100000000000001" customHeight="1" x14ac:dyDescent="0.15">
      <c r="A795" s="1" t="s">
        <v>12</v>
      </c>
      <c r="B795" s="1" t="s">
        <v>13850</v>
      </c>
      <c r="C795" s="1" t="s">
        <v>13859</v>
      </c>
      <c r="D795" s="1" t="s">
        <v>50</v>
      </c>
      <c r="E795" s="1" t="s">
        <v>51</v>
      </c>
      <c r="F795" s="1" t="s">
        <v>51</v>
      </c>
      <c r="G795" s="1" t="s">
        <v>52</v>
      </c>
      <c r="H795" s="1" t="s">
        <v>53</v>
      </c>
      <c r="I795" s="1" t="s">
        <v>54</v>
      </c>
      <c r="J795" s="1" t="s">
        <v>55</v>
      </c>
      <c r="K795" s="1" t="s">
        <v>13860</v>
      </c>
      <c r="L795" s="1"/>
      <c r="M795" s="21">
        <f t="shared" si="12"/>
        <v>1</v>
      </c>
    </row>
    <row r="796" spans="1:13" ht="20.100000000000001" customHeight="1" x14ac:dyDescent="0.15">
      <c r="A796" s="1" t="s">
        <v>12</v>
      </c>
      <c r="B796" s="1" t="s">
        <v>13850</v>
      </c>
      <c r="C796" s="1" t="s">
        <v>13861</v>
      </c>
      <c r="D796" s="1" t="s">
        <v>78</v>
      </c>
      <c r="E796" s="1" t="s">
        <v>51</v>
      </c>
      <c r="F796" s="1" t="s">
        <v>51</v>
      </c>
      <c r="G796" s="1" t="s">
        <v>52</v>
      </c>
      <c r="H796" s="1" t="s">
        <v>53</v>
      </c>
      <c r="I796" s="1" t="s">
        <v>54</v>
      </c>
      <c r="J796" s="1" t="s">
        <v>55</v>
      </c>
      <c r="K796" s="1" t="s">
        <v>13862</v>
      </c>
      <c r="L796" s="1"/>
      <c r="M796" s="21">
        <f t="shared" si="12"/>
        <v>1</v>
      </c>
    </row>
    <row r="797" spans="1:13" ht="20.100000000000001" customHeight="1" x14ac:dyDescent="0.15">
      <c r="A797" s="1" t="s">
        <v>12</v>
      </c>
      <c r="B797" s="1" t="s">
        <v>13863</v>
      </c>
      <c r="C797" s="1" t="s">
        <v>13864</v>
      </c>
      <c r="D797" s="1" t="s">
        <v>50</v>
      </c>
      <c r="E797" s="1" t="s">
        <v>51</v>
      </c>
      <c r="F797" s="1" t="s">
        <v>51</v>
      </c>
      <c r="G797" s="1" t="s">
        <v>82</v>
      </c>
      <c r="H797" s="1" t="s">
        <v>207</v>
      </c>
      <c r="I797" s="1" t="s">
        <v>84</v>
      </c>
      <c r="J797" s="1" t="s">
        <v>448</v>
      </c>
      <c r="K797" s="1" t="s">
        <v>13865</v>
      </c>
      <c r="L797" s="1"/>
      <c r="M797" s="21">
        <f t="shared" si="12"/>
        <v>1</v>
      </c>
    </row>
    <row r="798" spans="1:13" ht="20.100000000000001" customHeight="1" x14ac:dyDescent="0.15">
      <c r="A798" s="1" t="s">
        <v>12</v>
      </c>
      <c r="B798" s="1" t="s">
        <v>13863</v>
      </c>
      <c r="C798" s="1" t="s">
        <v>13866</v>
      </c>
      <c r="D798" s="1" t="s">
        <v>50</v>
      </c>
      <c r="E798" s="1" t="s">
        <v>51</v>
      </c>
      <c r="F798" s="1" t="s">
        <v>51</v>
      </c>
      <c r="G798" s="1" t="s">
        <v>82</v>
      </c>
      <c r="H798" s="1" t="s">
        <v>207</v>
      </c>
      <c r="I798" s="1" t="s">
        <v>84</v>
      </c>
      <c r="J798" s="1" t="s">
        <v>448</v>
      </c>
      <c r="K798" s="1" t="s">
        <v>13867</v>
      </c>
      <c r="L798" s="1"/>
      <c r="M798" s="21">
        <f t="shared" si="12"/>
        <v>1</v>
      </c>
    </row>
    <row r="799" spans="1:13" ht="20.100000000000001" customHeight="1" x14ac:dyDescent="0.15">
      <c r="A799" s="1" t="s">
        <v>12</v>
      </c>
      <c r="B799" s="1" t="s">
        <v>13863</v>
      </c>
      <c r="C799" s="1" t="s">
        <v>13868</v>
      </c>
      <c r="D799" s="1" t="s">
        <v>50</v>
      </c>
      <c r="E799" s="1" t="s">
        <v>51</v>
      </c>
      <c r="F799" s="1" t="s">
        <v>51</v>
      </c>
      <c r="G799" s="1" t="s">
        <v>82</v>
      </c>
      <c r="H799" s="1" t="s">
        <v>207</v>
      </c>
      <c r="I799" s="1" t="s">
        <v>84</v>
      </c>
      <c r="J799" s="1" t="s">
        <v>448</v>
      </c>
      <c r="K799" s="1" t="s">
        <v>13869</v>
      </c>
      <c r="L799" s="1"/>
      <c r="M799" s="21">
        <f t="shared" si="12"/>
        <v>1</v>
      </c>
    </row>
    <row r="800" spans="1:13" ht="20.100000000000001" customHeight="1" x14ac:dyDescent="0.15">
      <c r="A800" s="1" t="s">
        <v>12</v>
      </c>
      <c r="B800" s="1" t="s">
        <v>13863</v>
      </c>
      <c r="C800" s="1" t="s">
        <v>13870</v>
      </c>
      <c r="D800" s="1" t="s">
        <v>50</v>
      </c>
      <c r="E800" s="1" t="s">
        <v>51</v>
      </c>
      <c r="F800" s="1" t="s">
        <v>51</v>
      </c>
      <c r="G800" s="1" t="s">
        <v>82</v>
      </c>
      <c r="H800" s="1" t="s">
        <v>207</v>
      </c>
      <c r="I800" s="1" t="s">
        <v>84</v>
      </c>
      <c r="J800" s="1" t="s">
        <v>448</v>
      </c>
      <c r="K800" s="1" t="s">
        <v>13871</v>
      </c>
      <c r="L800" s="1"/>
      <c r="M800" s="21">
        <f t="shared" si="12"/>
        <v>1</v>
      </c>
    </row>
    <row r="801" spans="1:13" ht="20.100000000000001" customHeight="1" x14ac:dyDescent="0.15">
      <c r="A801" s="1" t="s">
        <v>12</v>
      </c>
      <c r="B801" s="1" t="s">
        <v>13863</v>
      </c>
      <c r="C801" s="1" t="s">
        <v>13872</v>
      </c>
      <c r="D801" s="1" t="s">
        <v>50</v>
      </c>
      <c r="E801" s="1" t="s">
        <v>51</v>
      </c>
      <c r="F801" s="1" t="s">
        <v>51</v>
      </c>
      <c r="G801" s="1" t="s">
        <v>82</v>
      </c>
      <c r="H801" s="1" t="s">
        <v>207</v>
      </c>
      <c r="I801" s="1" t="s">
        <v>84</v>
      </c>
      <c r="J801" s="1" t="s">
        <v>448</v>
      </c>
      <c r="K801" s="1" t="s">
        <v>13873</v>
      </c>
      <c r="L801" s="1"/>
      <c r="M801" s="21">
        <f t="shared" si="12"/>
        <v>1</v>
      </c>
    </row>
    <row r="802" spans="1:13" ht="20.100000000000001" customHeight="1" x14ac:dyDescent="0.15">
      <c r="A802" s="1" t="s">
        <v>12</v>
      </c>
      <c r="B802" s="1" t="s">
        <v>13863</v>
      </c>
      <c r="C802" s="1" t="s">
        <v>13874</v>
      </c>
      <c r="D802" s="1" t="s">
        <v>50</v>
      </c>
      <c r="E802" s="1" t="s">
        <v>51</v>
      </c>
      <c r="F802" s="1" t="s">
        <v>51</v>
      </c>
      <c r="G802" s="1" t="s">
        <v>82</v>
      </c>
      <c r="H802" s="1" t="s">
        <v>207</v>
      </c>
      <c r="I802" s="1" t="s">
        <v>84</v>
      </c>
      <c r="J802" s="1" t="s">
        <v>448</v>
      </c>
      <c r="K802" s="1" t="s">
        <v>13875</v>
      </c>
      <c r="L802" s="1"/>
      <c r="M802" s="21">
        <f t="shared" si="12"/>
        <v>1</v>
      </c>
    </row>
    <row r="803" spans="1:13" ht="20.100000000000001" customHeight="1" x14ac:dyDescent="0.15">
      <c r="A803" s="1" t="s">
        <v>12</v>
      </c>
      <c r="B803" s="1" t="s">
        <v>13863</v>
      </c>
      <c r="C803" s="1" t="s">
        <v>13876</v>
      </c>
      <c r="D803" s="1" t="s">
        <v>50</v>
      </c>
      <c r="E803" s="1" t="s">
        <v>51</v>
      </c>
      <c r="F803" s="1" t="s">
        <v>51</v>
      </c>
      <c r="G803" s="1" t="s">
        <v>82</v>
      </c>
      <c r="H803" s="1" t="s">
        <v>207</v>
      </c>
      <c r="I803" s="1" t="s">
        <v>84</v>
      </c>
      <c r="J803" s="1" t="s">
        <v>448</v>
      </c>
      <c r="K803" s="1" t="s">
        <v>13877</v>
      </c>
      <c r="L803" s="1"/>
      <c r="M803" s="21">
        <f t="shared" si="12"/>
        <v>1</v>
      </c>
    </row>
    <row r="804" spans="1:13" ht="20.100000000000001" customHeight="1" x14ac:dyDescent="0.15">
      <c r="A804" s="1" t="s">
        <v>12</v>
      </c>
      <c r="B804" s="1" t="s">
        <v>13863</v>
      </c>
      <c r="C804" s="1" t="s">
        <v>13878</v>
      </c>
      <c r="D804" s="1" t="s">
        <v>50</v>
      </c>
      <c r="E804" s="1" t="s">
        <v>51</v>
      </c>
      <c r="F804" s="1" t="s">
        <v>51</v>
      </c>
      <c r="G804" s="1" t="s">
        <v>82</v>
      </c>
      <c r="H804" s="1" t="s">
        <v>207</v>
      </c>
      <c r="I804" s="1" t="s">
        <v>84</v>
      </c>
      <c r="J804" s="1" t="s">
        <v>448</v>
      </c>
      <c r="K804" s="1" t="s">
        <v>13879</v>
      </c>
      <c r="L804" s="1"/>
      <c r="M804" s="21">
        <f t="shared" si="12"/>
        <v>1</v>
      </c>
    </row>
    <row r="805" spans="1:13" ht="20.100000000000001" customHeight="1" x14ac:dyDescent="0.15">
      <c r="A805" s="1" t="s">
        <v>12</v>
      </c>
      <c r="B805" s="1" t="s">
        <v>13863</v>
      </c>
      <c r="C805" s="1" t="s">
        <v>13880</v>
      </c>
      <c r="D805" s="1" t="s">
        <v>50</v>
      </c>
      <c r="E805" s="1" t="s">
        <v>51</v>
      </c>
      <c r="F805" s="1" t="s">
        <v>51</v>
      </c>
      <c r="G805" s="1" t="s">
        <v>82</v>
      </c>
      <c r="H805" s="1" t="s">
        <v>207</v>
      </c>
      <c r="I805" s="1" t="s">
        <v>84</v>
      </c>
      <c r="J805" s="1" t="s">
        <v>448</v>
      </c>
      <c r="K805" s="1" t="s">
        <v>13881</v>
      </c>
      <c r="L805" s="1"/>
      <c r="M805" s="21">
        <f t="shared" si="12"/>
        <v>1</v>
      </c>
    </row>
    <row r="806" spans="1:13" ht="20.100000000000001" customHeight="1" x14ac:dyDescent="0.15">
      <c r="A806" s="1" t="s">
        <v>12</v>
      </c>
      <c r="B806" s="1" t="s">
        <v>13863</v>
      </c>
      <c r="C806" s="1" t="s">
        <v>13882</v>
      </c>
      <c r="D806" s="1" t="s">
        <v>50</v>
      </c>
      <c r="E806" s="1" t="s">
        <v>51</v>
      </c>
      <c r="F806" s="1" t="s">
        <v>51</v>
      </c>
      <c r="G806" s="1" t="s">
        <v>82</v>
      </c>
      <c r="H806" s="1" t="s">
        <v>207</v>
      </c>
      <c r="I806" s="1" t="s">
        <v>84</v>
      </c>
      <c r="J806" s="1" t="s">
        <v>448</v>
      </c>
      <c r="K806" s="1" t="s">
        <v>13883</v>
      </c>
      <c r="L806" s="1"/>
      <c r="M806" s="21">
        <f t="shared" si="12"/>
        <v>1</v>
      </c>
    </row>
    <row r="807" spans="1:13" ht="20.100000000000001" customHeight="1" x14ac:dyDescent="0.15">
      <c r="A807" s="1" t="s">
        <v>12</v>
      </c>
      <c r="B807" s="1" t="s">
        <v>13863</v>
      </c>
      <c r="C807" s="1" t="s">
        <v>13884</v>
      </c>
      <c r="D807" s="1" t="s">
        <v>50</v>
      </c>
      <c r="E807" s="1" t="s">
        <v>51</v>
      </c>
      <c r="F807" s="1" t="s">
        <v>51</v>
      </c>
      <c r="G807" s="1" t="s">
        <v>82</v>
      </c>
      <c r="H807" s="1" t="s">
        <v>207</v>
      </c>
      <c r="I807" s="1" t="s">
        <v>84</v>
      </c>
      <c r="J807" s="1" t="s">
        <v>448</v>
      </c>
      <c r="K807" s="1" t="s">
        <v>13885</v>
      </c>
      <c r="L807" s="1"/>
      <c r="M807" s="21">
        <f t="shared" si="12"/>
        <v>1</v>
      </c>
    </row>
    <row r="808" spans="1:13" ht="20.100000000000001" customHeight="1" x14ac:dyDescent="0.15">
      <c r="A808" s="1" t="s">
        <v>12</v>
      </c>
      <c r="B808" s="1" t="s">
        <v>13863</v>
      </c>
      <c r="C808" s="1" t="s">
        <v>13886</v>
      </c>
      <c r="D808" s="1" t="s">
        <v>50</v>
      </c>
      <c r="E808" s="1" t="s">
        <v>51</v>
      </c>
      <c r="F808" s="1" t="s">
        <v>51</v>
      </c>
      <c r="G808" s="1" t="s">
        <v>82</v>
      </c>
      <c r="H808" s="1" t="s">
        <v>207</v>
      </c>
      <c r="I808" s="1" t="s">
        <v>84</v>
      </c>
      <c r="J808" s="1" t="s">
        <v>448</v>
      </c>
      <c r="K808" s="1" t="s">
        <v>13887</v>
      </c>
      <c r="L808" s="1"/>
      <c r="M808" s="21">
        <f t="shared" si="12"/>
        <v>1</v>
      </c>
    </row>
    <row r="809" spans="1:13" ht="20.100000000000001" customHeight="1" x14ac:dyDescent="0.15">
      <c r="A809" s="1" t="s">
        <v>12</v>
      </c>
      <c r="B809" s="1" t="s">
        <v>13863</v>
      </c>
      <c r="C809" s="1" t="s">
        <v>13888</v>
      </c>
      <c r="D809" s="1" t="s">
        <v>50</v>
      </c>
      <c r="E809" s="1" t="s">
        <v>51</v>
      </c>
      <c r="F809" s="1" t="s">
        <v>51</v>
      </c>
      <c r="G809" s="1" t="s">
        <v>82</v>
      </c>
      <c r="H809" s="1" t="s">
        <v>207</v>
      </c>
      <c r="I809" s="1" t="s">
        <v>84</v>
      </c>
      <c r="J809" s="1" t="s">
        <v>448</v>
      </c>
      <c r="K809" s="1" t="s">
        <v>13889</v>
      </c>
      <c r="L809" s="1"/>
      <c r="M809" s="21">
        <f t="shared" si="12"/>
        <v>1</v>
      </c>
    </row>
    <row r="810" spans="1:13" ht="20.100000000000001" customHeight="1" x14ac:dyDescent="0.15">
      <c r="A810" s="1" t="s">
        <v>12</v>
      </c>
      <c r="B810" s="1" t="s">
        <v>13863</v>
      </c>
      <c r="C810" s="1" t="s">
        <v>13890</v>
      </c>
      <c r="D810" s="1" t="s">
        <v>50</v>
      </c>
      <c r="E810" s="1" t="s">
        <v>51</v>
      </c>
      <c r="F810" s="1" t="s">
        <v>51</v>
      </c>
      <c r="G810" s="1" t="s">
        <v>82</v>
      </c>
      <c r="H810" s="1" t="s">
        <v>207</v>
      </c>
      <c r="I810" s="1" t="s">
        <v>84</v>
      </c>
      <c r="J810" s="1" t="s">
        <v>448</v>
      </c>
      <c r="K810" s="1" t="s">
        <v>13891</v>
      </c>
      <c r="L810" s="1"/>
      <c r="M810" s="21">
        <f t="shared" si="12"/>
        <v>1</v>
      </c>
    </row>
    <row r="811" spans="1:13" ht="20.100000000000001" customHeight="1" x14ac:dyDescent="0.15">
      <c r="A811" s="1" t="s">
        <v>12</v>
      </c>
      <c r="B811" s="1" t="s">
        <v>13863</v>
      </c>
      <c r="C811" s="1" t="s">
        <v>13892</v>
      </c>
      <c r="D811" s="1" t="s">
        <v>50</v>
      </c>
      <c r="E811" s="1" t="s">
        <v>51</v>
      </c>
      <c r="F811" s="1" t="s">
        <v>51</v>
      </c>
      <c r="G811" s="1" t="s">
        <v>82</v>
      </c>
      <c r="H811" s="1" t="s">
        <v>207</v>
      </c>
      <c r="I811" s="1" t="s">
        <v>84</v>
      </c>
      <c r="J811" s="1" t="s">
        <v>448</v>
      </c>
      <c r="K811" s="1" t="s">
        <v>13893</v>
      </c>
      <c r="L811" s="1"/>
      <c r="M811" s="21">
        <f t="shared" si="12"/>
        <v>1</v>
      </c>
    </row>
    <row r="812" spans="1:13" ht="20.100000000000001" customHeight="1" x14ac:dyDescent="0.15">
      <c r="A812" s="1" t="s">
        <v>12</v>
      </c>
      <c r="B812" s="1" t="s">
        <v>13863</v>
      </c>
      <c r="C812" s="1" t="s">
        <v>13894</v>
      </c>
      <c r="D812" s="1" t="s">
        <v>50</v>
      </c>
      <c r="E812" s="1" t="s">
        <v>51</v>
      </c>
      <c r="F812" s="1" t="s">
        <v>51</v>
      </c>
      <c r="G812" s="1" t="s">
        <v>82</v>
      </c>
      <c r="H812" s="1" t="s">
        <v>207</v>
      </c>
      <c r="I812" s="1" t="s">
        <v>84</v>
      </c>
      <c r="J812" s="1" t="s">
        <v>448</v>
      </c>
      <c r="K812" s="1" t="s">
        <v>13895</v>
      </c>
      <c r="L812" s="1"/>
      <c r="M812" s="21">
        <f t="shared" si="12"/>
        <v>1</v>
      </c>
    </row>
    <row r="813" spans="1:13" ht="20.100000000000001" customHeight="1" x14ac:dyDescent="0.15">
      <c r="A813" s="1" t="s">
        <v>12</v>
      </c>
      <c r="B813" s="1" t="s">
        <v>13863</v>
      </c>
      <c r="C813" s="1" t="s">
        <v>13896</v>
      </c>
      <c r="D813" s="1" t="s">
        <v>78</v>
      </c>
      <c r="E813" s="1" t="s">
        <v>51</v>
      </c>
      <c r="F813" s="1" t="s">
        <v>51</v>
      </c>
      <c r="G813" s="1" t="s">
        <v>82</v>
      </c>
      <c r="H813" s="1" t="s">
        <v>207</v>
      </c>
      <c r="I813" s="1" t="s">
        <v>84</v>
      </c>
      <c r="J813" s="1" t="s">
        <v>448</v>
      </c>
      <c r="K813" s="1" t="s">
        <v>13897</v>
      </c>
      <c r="L813" s="1"/>
      <c r="M813" s="21">
        <f t="shared" si="12"/>
        <v>1</v>
      </c>
    </row>
    <row r="814" spans="1:13" ht="20.100000000000001" customHeight="1" x14ac:dyDescent="0.15">
      <c r="A814" s="1" t="s">
        <v>12</v>
      </c>
      <c r="B814" s="1" t="s">
        <v>13863</v>
      </c>
      <c r="C814" s="1" t="s">
        <v>13898</v>
      </c>
      <c r="D814" s="1" t="s">
        <v>78</v>
      </c>
      <c r="E814" s="1" t="s">
        <v>51</v>
      </c>
      <c r="F814" s="1" t="s">
        <v>51</v>
      </c>
      <c r="G814" s="1" t="s">
        <v>52</v>
      </c>
      <c r="H814" s="1" t="s">
        <v>121</v>
      </c>
      <c r="I814" s="1" t="s">
        <v>84</v>
      </c>
      <c r="J814" s="1" t="s">
        <v>122</v>
      </c>
      <c r="K814" s="1" t="s">
        <v>13899</v>
      </c>
      <c r="L814" s="1"/>
      <c r="M814" s="21">
        <f t="shared" si="12"/>
        <v>1</v>
      </c>
    </row>
    <row r="815" spans="1:13" ht="20.100000000000001" customHeight="1" x14ac:dyDescent="0.15">
      <c r="A815" s="1" t="s">
        <v>12</v>
      </c>
      <c r="B815" s="1" t="s">
        <v>13863</v>
      </c>
      <c r="C815" s="1" t="s">
        <v>13900</v>
      </c>
      <c r="D815" s="1" t="s">
        <v>78</v>
      </c>
      <c r="E815" s="1" t="s">
        <v>51</v>
      </c>
      <c r="F815" s="1" t="s">
        <v>51</v>
      </c>
      <c r="G815" s="1" t="s">
        <v>82</v>
      </c>
      <c r="H815" s="1" t="s">
        <v>207</v>
      </c>
      <c r="I815" s="1" t="s">
        <v>84</v>
      </c>
      <c r="J815" s="1" t="s">
        <v>448</v>
      </c>
      <c r="K815" s="1" t="s">
        <v>13901</v>
      </c>
      <c r="L815" s="1"/>
      <c r="M815" s="21">
        <f t="shared" si="12"/>
        <v>1</v>
      </c>
    </row>
    <row r="816" spans="1:13" ht="20.100000000000001" customHeight="1" x14ac:dyDescent="0.15">
      <c r="A816" s="1" t="s">
        <v>12</v>
      </c>
      <c r="B816" s="1" t="s">
        <v>13863</v>
      </c>
      <c r="C816" s="1" t="s">
        <v>13902</v>
      </c>
      <c r="D816" s="1" t="s">
        <v>78</v>
      </c>
      <c r="E816" s="1" t="s">
        <v>51</v>
      </c>
      <c r="F816" s="1" t="s">
        <v>51</v>
      </c>
      <c r="G816" s="1" t="s">
        <v>82</v>
      </c>
      <c r="H816" s="1" t="s">
        <v>207</v>
      </c>
      <c r="I816" s="1" t="s">
        <v>84</v>
      </c>
      <c r="J816" s="1" t="s">
        <v>448</v>
      </c>
      <c r="K816" s="1" t="s">
        <v>13903</v>
      </c>
      <c r="L816" s="1"/>
      <c r="M816" s="21">
        <f t="shared" si="12"/>
        <v>1</v>
      </c>
    </row>
    <row r="817" spans="1:13" ht="20.100000000000001" customHeight="1" x14ac:dyDescent="0.15">
      <c r="A817" s="1" t="s">
        <v>12</v>
      </c>
      <c r="B817" s="1" t="s">
        <v>13863</v>
      </c>
      <c r="C817" s="1" t="s">
        <v>13904</v>
      </c>
      <c r="D817" s="1" t="s">
        <v>78</v>
      </c>
      <c r="E817" s="1" t="s">
        <v>51</v>
      </c>
      <c r="F817" s="1" t="s">
        <v>51</v>
      </c>
      <c r="G817" s="1" t="s">
        <v>82</v>
      </c>
      <c r="H817" s="1" t="s">
        <v>207</v>
      </c>
      <c r="I817" s="1" t="s">
        <v>84</v>
      </c>
      <c r="J817" s="1" t="s">
        <v>448</v>
      </c>
      <c r="K817" s="1" t="s">
        <v>13905</v>
      </c>
      <c r="L817" s="1"/>
      <c r="M817" s="21">
        <f t="shared" si="12"/>
        <v>1</v>
      </c>
    </row>
    <row r="818" spans="1:13" ht="20.100000000000001" customHeight="1" x14ac:dyDescent="0.15">
      <c r="A818" s="1" t="s">
        <v>12</v>
      </c>
      <c r="B818" s="1" t="s">
        <v>13863</v>
      </c>
      <c r="C818" s="1" t="s">
        <v>13906</v>
      </c>
      <c r="D818" s="1" t="s">
        <v>78</v>
      </c>
      <c r="E818" s="1" t="s">
        <v>51</v>
      </c>
      <c r="F818" s="1" t="s">
        <v>51</v>
      </c>
      <c r="G818" s="1" t="s">
        <v>82</v>
      </c>
      <c r="H818" s="1" t="s">
        <v>207</v>
      </c>
      <c r="I818" s="1" t="s">
        <v>84</v>
      </c>
      <c r="J818" s="1" t="s">
        <v>448</v>
      </c>
      <c r="K818" s="1" t="s">
        <v>13907</v>
      </c>
      <c r="L818" s="1"/>
      <c r="M818" s="21">
        <f t="shared" si="12"/>
        <v>1</v>
      </c>
    </row>
    <row r="819" spans="1:13" ht="20.100000000000001" customHeight="1" x14ac:dyDescent="0.15">
      <c r="A819" s="1" t="s">
        <v>12</v>
      </c>
      <c r="B819" s="1" t="s">
        <v>13863</v>
      </c>
      <c r="C819" s="1" t="s">
        <v>13908</v>
      </c>
      <c r="D819" s="1" t="s">
        <v>78</v>
      </c>
      <c r="E819" s="1" t="s">
        <v>51</v>
      </c>
      <c r="F819" s="1" t="s">
        <v>179</v>
      </c>
      <c r="G819" s="1" t="s">
        <v>82</v>
      </c>
      <c r="H819" s="1" t="s">
        <v>2234</v>
      </c>
      <c r="I819" s="1" t="s">
        <v>84</v>
      </c>
      <c r="J819" s="1" t="s">
        <v>182</v>
      </c>
      <c r="K819" s="1" t="s">
        <v>13909</v>
      </c>
      <c r="L819" s="1"/>
      <c r="M819" s="21">
        <f t="shared" si="12"/>
        <v>0</v>
      </c>
    </row>
    <row r="820" spans="1:13" ht="20.100000000000001" customHeight="1" x14ac:dyDescent="0.15">
      <c r="A820" s="1" t="s">
        <v>12</v>
      </c>
      <c r="B820" s="1" t="s">
        <v>13863</v>
      </c>
      <c r="C820" s="1" t="s">
        <v>13910</v>
      </c>
      <c r="D820" s="1" t="s">
        <v>78</v>
      </c>
      <c r="E820" s="1" t="s">
        <v>51</v>
      </c>
      <c r="F820" s="1" t="s">
        <v>179</v>
      </c>
      <c r="G820" s="1" t="s">
        <v>82</v>
      </c>
      <c r="H820" s="1" t="s">
        <v>2234</v>
      </c>
      <c r="I820" s="1" t="s">
        <v>84</v>
      </c>
      <c r="J820" s="1" t="s">
        <v>182</v>
      </c>
      <c r="K820" s="1" t="s">
        <v>13911</v>
      </c>
      <c r="L820" s="1"/>
      <c r="M820" s="21">
        <f t="shared" si="12"/>
        <v>0</v>
      </c>
    </row>
    <row r="821" spans="1:13" ht="20.100000000000001" customHeight="1" x14ac:dyDescent="0.15">
      <c r="A821" s="1" t="s">
        <v>12</v>
      </c>
      <c r="B821" s="1" t="s">
        <v>13863</v>
      </c>
      <c r="C821" s="1" t="s">
        <v>13912</v>
      </c>
      <c r="D821" s="1" t="s">
        <v>849</v>
      </c>
      <c r="E821" s="1" t="s">
        <v>51</v>
      </c>
      <c r="F821" s="1" t="s">
        <v>26832</v>
      </c>
      <c r="G821" s="1" t="s">
        <v>82</v>
      </c>
      <c r="H821" s="1" t="s">
        <v>83</v>
      </c>
      <c r="I821" s="1" t="s">
        <v>447</v>
      </c>
      <c r="J821" s="1" t="s">
        <v>7809</v>
      </c>
      <c r="K821" s="1" t="s">
        <v>13913</v>
      </c>
      <c r="L821" s="1"/>
      <c r="M821" s="21">
        <f t="shared" si="12"/>
        <v>0</v>
      </c>
    </row>
    <row r="822" spans="1:13" ht="20.100000000000001" customHeight="1" x14ac:dyDescent="0.15">
      <c r="A822" s="1" t="s">
        <v>12</v>
      </c>
      <c r="B822" s="1" t="s">
        <v>13914</v>
      </c>
      <c r="C822" s="1" t="s">
        <v>13915</v>
      </c>
      <c r="D822" s="1" t="s">
        <v>78</v>
      </c>
      <c r="E822" s="1" t="s">
        <v>51</v>
      </c>
      <c r="F822" s="1" t="s">
        <v>51</v>
      </c>
      <c r="G822" s="1" t="s">
        <v>82</v>
      </c>
      <c r="H822" s="1" t="s">
        <v>207</v>
      </c>
      <c r="I822" s="1" t="s">
        <v>84</v>
      </c>
      <c r="J822" s="1" t="s">
        <v>448</v>
      </c>
      <c r="K822" s="1" t="s">
        <v>13916</v>
      </c>
      <c r="L822" s="1"/>
      <c r="M822" s="21">
        <f t="shared" si="12"/>
        <v>1</v>
      </c>
    </row>
    <row r="823" spans="1:13" ht="20.100000000000001" customHeight="1" x14ac:dyDescent="0.15">
      <c r="A823" s="1" t="s">
        <v>12</v>
      </c>
      <c r="B823" s="1" t="s">
        <v>13914</v>
      </c>
      <c r="C823" s="1" t="s">
        <v>13917</v>
      </c>
      <c r="D823" s="1" t="s">
        <v>78</v>
      </c>
      <c r="E823" s="1" t="s">
        <v>51</v>
      </c>
      <c r="F823" s="1" t="s">
        <v>51</v>
      </c>
      <c r="G823" s="1" t="s">
        <v>82</v>
      </c>
      <c r="H823" s="1" t="s">
        <v>207</v>
      </c>
      <c r="I823" s="1" t="s">
        <v>84</v>
      </c>
      <c r="J823" s="1" t="s">
        <v>448</v>
      </c>
      <c r="K823" s="1" t="s">
        <v>13918</v>
      </c>
      <c r="L823" s="1"/>
      <c r="M823" s="21">
        <f t="shared" si="12"/>
        <v>1</v>
      </c>
    </row>
    <row r="824" spans="1:13" ht="20.100000000000001" customHeight="1" x14ac:dyDescent="0.15">
      <c r="A824" s="1" t="s">
        <v>12</v>
      </c>
      <c r="B824" s="1" t="s">
        <v>13914</v>
      </c>
      <c r="C824" s="1" t="s">
        <v>13919</v>
      </c>
      <c r="D824" s="1" t="s">
        <v>78</v>
      </c>
      <c r="E824" s="1" t="s">
        <v>51</v>
      </c>
      <c r="F824" s="1" t="s">
        <v>51</v>
      </c>
      <c r="G824" s="1" t="s">
        <v>82</v>
      </c>
      <c r="H824" s="1" t="s">
        <v>207</v>
      </c>
      <c r="I824" s="1" t="s">
        <v>84</v>
      </c>
      <c r="J824" s="1" t="s">
        <v>448</v>
      </c>
      <c r="K824" s="1" t="s">
        <v>13920</v>
      </c>
      <c r="L824" s="1"/>
      <c r="M824" s="21">
        <f t="shared" si="12"/>
        <v>1</v>
      </c>
    </row>
    <row r="825" spans="1:13" ht="20.100000000000001" customHeight="1" x14ac:dyDescent="0.15">
      <c r="A825" s="1" t="s">
        <v>12</v>
      </c>
      <c r="B825" s="1" t="s">
        <v>13914</v>
      </c>
      <c r="C825" s="1" t="s">
        <v>13921</v>
      </c>
      <c r="D825" s="1" t="s">
        <v>78</v>
      </c>
      <c r="E825" s="1" t="s">
        <v>51</v>
      </c>
      <c r="F825" s="1" t="s">
        <v>51</v>
      </c>
      <c r="G825" s="1" t="s">
        <v>82</v>
      </c>
      <c r="H825" s="1" t="s">
        <v>207</v>
      </c>
      <c r="I825" s="1" t="s">
        <v>84</v>
      </c>
      <c r="J825" s="1" t="s">
        <v>448</v>
      </c>
      <c r="K825" s="1" t="s">
        <v>13922</v>
      </c>
      <c r="L825" s="1"/>
      <c r="M825" s="21">
        <f t="shared" si="12"/>
        <v>1</v>
      </c>
    </row>
    <row r="826" spans="1:13" ht="20.100000000000001" customHeight="1" x14ac:dyDescent="0.15">
      <c r="A826" s="1" t="s">
        <v>12</v>
      </c>
      <c r="B826" s="1" t="s">
        <v>13914</v>
      </c>
      <c r="C826" s="1" t="s">
        <v>13923</v>
      </c>
      <c r="D826" s="1" t="s">
        <v>78</v>
      </c>
      <c r="E826" s="1" t="s">
        <v>51</v>
      </c>
      <c r="F826" s="1" t="s">
        <v>51</v>
      </c>
      <c r="G826" s="1" t="s">
        <v>82</v>
      </c>
      <c r="H826" s="1" t="s">
        <v>207</v>
      </c>
      <c r="I826" s="1" t="s">
        <v>84</v>
      </c>
      <c r="J826" s="1" t="s">
        <v>448</v>
      </c>
      <c r="K826" s="1" t="s">
        <v>13924</v>
      </c>
      <c r="L826" s="1"/>
      <c r="M826" s="21">
        <f t="shared" si="12"/>
        <v>1</v>
      </c>
    </row>
    <row r="827" spans="1:13" ht="20.100000000000001" customHeight="1" x14ac:dyDescent="0.15">
      <c r="A827" s="1" t="s">
        <v>12</v>
      </c>
      <c r="B827" s="1" t="s">
        <v>13914</v>
      </c>
      <c r="C827" s="1" t="s">
        <v>13925</v>
      </c>
      <c r="D827" s="1" t="s">
        <v>78</v>
      </c>
      <c r="E827" s="1" t="s">
        <v>51</v>
      </c>
      <c r="F827" s="1" t="s">
        <v>81</v>
      </c>
      <c r="G827" s="1" t="s">
        <v>82</v>
      </c>
      <c r="H827" s="1" t="s">
        <v>1151</v>
      </c>
      <c r="I827" s="1" t="s">
        <v>84</v>
      </c>
      <c r="J827" s="1" t="s">
        <v>7809</v>
      </c>
      <c r="K827" s="1" t="s">
        <v>13926</v>
      </c>
      <c r="L827" s="1"/>
      <c r="M827" s="21">
        <f t="shared" si="12"/>
        <v>0</v>
      </c>
    </row>
    <row r="828" spans="1:13" ht="20.100000000000001" customHeight="1" x14ac:dyDescent="0.15">
      <c r="A828" s="1" t="s">
        <v>12</v>
      </c>
      <c r="B828" s="1" t="s">
        <v>13914</v>
      </c>
      <c r="C828" s="1" t="s">
        <v>13927</v>
      </c>
      <c r="D828" s="1" t="s">
        <v>78</v>
      </c>
      <c r="E828" s="1" t="s">
        <v>51</v>
      </c>
      <c r="F828" s="1" t="s">
        <v>51</v>
      </c>
      <c r="G828" s="1" t="s">
        <v>82</v>
      </c>
      <c r="H828" s="1" t="s">
        <v>207</v>
      </c>
      <c r="I828" s="1" t="s">
        <v>84</v>
      </c>
      <c r="J828" s="1" t="s">
        <v>448</v>
      </c>
      <c r="K828" s="1" t="s">
        <v>13928</v>
      </c>
      <c r="L828" s="1"/>
      <c r="M828" s="21">
        <f t="shared" si="12"/>
        <v>1</v>
      </c>
    </row>
    <row r="829" spans="1:13" ht="20.100000000000001" customHeight="1" x14ac:dyDescent="0.15">
      <c r="A829" s="1" t="s">
        <v>12</v>
      </c>
      <c r="B829" s="1" t="s">
        <v>13914</v>
      </c>
      <c r="C829" s="1" t="s">
        <v>13929</v>
      </c>
      <c r="D829" s="1" t="s">
        <v>78</v>
      </c>
      <c r="E829" s="1" t="s">
        <v>51</v>
      </c>
      <c r="F829" s="1" t="s">
        <v>51</v>
      </c>
      <c r="G829" s="1" t="s">
        <v>82</v>
      </c>
      <c r="H829" s="1" t="s">
        <v>207</v>
      </c>
      <c r="I829" s="1" t="s">
        <v>84</v>
      </c>
      <c r="J829" s="1" t="s">
        <v>448</v>
      </c>
      <c r="K829" s="1" t="s">
        <v>13930</v>
      </c>
      <c r="L829" s="1"/>
      <c r="M829" s="21">
        <f t="shared" si="12"/>
        <v>1</v>
      </c>
    </row>
    <row r="830" spans="1:13" ht="20.100000000000001" customHeight="1" x14ac:dyDescent="0.15">
      <c r="A830" s="1" t="s">
        <v>12</v>
      </c>
      <c r="B830" s="1" t="s">
        <v>13914</v>
      </c>
      <c r="C830" s="1" t="s">
        <v>13931</v>
      </c>
      <c r="D830" s="1" t="s">
        <v>78</v>
      </c>
      <c r="E830" s="1" t="s">
        <v>51</v>
      </c>
      <c r="F830" s="1" t="s">
        <v>51</v>
      </c>
      <c r="G830" s="1" t="s">
        <v>82</v>
      </c>
      <c r="H830" s="1" t="s">
        <v>207</v>
      </c>
      <c r="I830" s="1" t="s">
        <v>84</v>
      </c>
      <c r="J830" s="1" t="s">
        <v>448</v>
      </c>
      <c r="K830" s="1" t="s">
        <v>13932</v>
      </c>
      <c r="L830" s="1"/>
      <c r="M830" s="21">
        <f t="shared" si="12"/>
        <v>1</v>
      </c>
    </row>
    <row r="831" spans="1:13" ht="20.100000000000001" customHeight="1" x14ac:dyDescent="0.15">
      <c r="A831" s="1" t="s">
        <v>12</v>
      </c>
      <c r="B831" s="1" t="s">
        <v>13914</v>
      </c>
      <c r="C831" s="1" t="s">
        <v>13933</v>
      </c>
      <c r="D831" s="1" t="s">
        <v>78</v>
      </c>
      <c r="E831" s="1" t="s">
        <v>51</v>
      </c>
      <c r="F831" s="1" t="s">
        <v>51</v>
      </c>
      <c r="G831" s="1" t="s">
        <v>82</v>
      </c>
      <c r="H831" s="1" t="s">
        <v>207</v>
      </c>
      <c r="I831" s="1" t="s">
        <v>84</v>
      </c>
      <c r="J831" s="1" t="s">
        <v>448</v>
      </c>
      <c r="K831" s="1" t="s">
        <v>13934</v>
      </c>
      <c r="L831" s="1"/>
      <c r="M831" s="21">
        <f t="shared" si="12"/>
        <v>1</v>
      </c>
    </row>
    <row r="832" spans="1:13" ht="20.100000000000001" customHeight="1" x14ac:dyDescent="0.15">
      <c r="A832" s="1" t="s">
        <v>12</v>
      </c>
      <c r="B832" s="1" t="s">
        <v>13914</v>
      </c>
      <c r="C832" s="1" t="s">
        <v>13935</v>
      </c>
      <c r="D832" s="1" t="s">
        <v>78</v>
      </c>
      <c r="E832" s="1" t="s">
        <v>51</v>
      </c>
      <c r="F832" s="1" t="s">
        <v>51</v>
      </c>
      <c r="G832" s="1" t="s">
        <v>82</v>
      </c>
      <c r="H832" s="1" t="s">
        <v>207</v>
      </c>
      <c r="I832" s="1" t="s">
        <v>84</v>
      </c>
      <c r="J832" s="1" t="s">
        <v>448</v>
      </c>
      <c r="K832" s="1" t="s">
        <v>13936</v>
      </c>
      <c r="L832" s="1"/>
      <c r="M832" s="21">
        <f t="shared" si="12"/>
        <v>1</v>
      </c>
    </row>
    <row r="833" spans="1:13" ht="20.100000000000001" customHeight="1" x14ac:dyDescent="0.15">
      <c r="A833" s="1" t="s">
        <v>12</v>
      </c>
      <c r="B833" s="1" t="s">
        <v>13914</v>
      </c>
      <c r="C833" s="1" t="s">
        <v>13937</v>
      </c>
      <c r="D833" s="1" t="s">
        <v>849</v>
      </c>
      <c r="E833" s="1" t="s">
        <v>51</v>
      </c>
      <c r="F833" s="1" t="s">
        <v>26832</v>
      </c>
      <c r="G833" s="1" t="s">
        <v>82</v>
      </c>
      <c r="H833" s="1" t="s">
        <v>83</v>
      </c>
      <c r="I833" s="1" t="s">
        <v>447</v>
      </c>
      <c r="J833" s="1" t="s">
        <v>7809</v>
      </c>
      <c r="K833" s="1" t="s">
        <v>13938</v>
      </c>
      <c r="L833" s="1"/>
      <c r="M833" s="21">
        <f t="shared" si="12"/>
        <v>0</v>
      </c>
    </row>
    <row r="834" spans="1:13" ht="20.100000000000001" customHeight="1" x14ac:dyDescent="0.15">
      <c r="A834" s="1" t="s">
        <v>12</v>
      </c>
      <c r="B834" s="1" t="s">
        <v>13939</v>
      </c>
      <c r="C834" s="1" t="s">
        <v>13940</v>
      </c>
      <c r="D834" s="1" t="s">
        <v>50</v>
      </c>
      <c r="E834" s="1" t="s">
        <v>51</v>
      </c>
      <c r="F834" s="1" t="s">
        <v>51</v>
      </c>
      <c r="G834" s="1" t="s">
        <v>82</v>
      </c>
      <c r="H834" s="1" t="s">
        <v>207</v>
      </c>
      <c r="I834" s="1" t="s">
        <v>84</v>
      </c>
      <c r="J834" s="1" t="s">
        <v>448</v>
      </c>
      <c r="K834" s="1" t="s">
        <v>13941</v>
      </c>
      <c r="L834" s="1"/>
      <c r="M834" s="21">
        <f t="shared" si="12"/>
        <v>1</v>
      </c>
    </row>
    <row r="835" spans="1:13" ht="20.100000000000001" customHeight="1" x14ac:dyDescent="0.15">
      <c r="A835" s="1" t="s">
        <v>12</v>
      </c>
      <c r="B835" s="1" t="s">
        <v>13939</v>
      </c>
      <c r="C835" s="1" t="s">
        <v>13942</v>
      </c>
      <c r="D835" s="1" t="s">
        <v>50</v>
      </c>
      <c r="E835" s="1" t="s">
        <v>51</v>
      </c>
      <c r="F835" s="1" t="s">
        <v>51</v>
      </c>
      <c r="G835" s="1" t="s">
        <v>82</v>
      </c>
      <c r="H835" s="1" t="s">
        <v>207</v>
      </c>
      <c r="I835" s="1" t="s">
        <v>84</v>
      </c>
      <c r="J835" s="1" t="s">
        <v>448</v>
      </c>
      <c r="K835" s="1" t="s">
        <v>13943</v>
      </c>
      <c r="L835" s="1"/>
      <c r="M835" s="21">
        <f t="shared" ref="M835:M898" si="13">IF(F835="○",1,0)</f>
        <v>1</v>
      </c>
    </row>
    <row r="836" spans="1:13" ht="20.100000000000001" customHeight="1" x14ac:dyDescent="0.15">
      <c r="A836" s="1" t="s">
        <v>12</v>
      </c>
      <c r="B836" s="1" t="s">
        <v>13939</v>
      </c>
      <c r="C836" s="1" t="s">
        <v>13944</v>
      </c>
      <c r="D836" s="1" t="s">
        <v>50</v>
      </c>
      <c r="E836" s="1" t="s">
        <v>51</v>
      </c>
      <c r="F836" s="1" t="s">
        <v>51</v>
      </c>
      <c r="G836" s="1" t="s">
        <v>82</v>
      </c>
      <c r="H836" s="1" t="s">
        <v>207</v>
      </c>
      <c r="I836" s="1" t="s">
        <v>84</v>
      </c>
      <c r="J836" s="1" t="s">
        <v>448</v>
      </c>
      <c r="K836" s="1" t="s">
        <v>13945</v>
      </c>
      <c r="L836" s="1"/>
      <c r="M836" s="21">
        <f t="shared" si="13"/>
        <v>1</v>
      </c>
    </row>
    <row r="837" spans="1:13" ht="20.100000000000001" customHeight="1" x14ac:dyDescent="0.15">
      <c r="A837" s="1" t="s">
        <v>12</v>
      </c>
      <c r="B837" s="1" t="s">
        <v>13939</v>
      </c>
      <c r="C837" s="1" t="s">
        <v>13946</v>
      </c>
      <c r="D837" s="1" t="s">
        <v>50</v>
      </c>
      <c r="E837" s="1" t="s">
        <v>51</v>
      </c>
      <c r="F837" s="1" t="s">
        <v>51</v>
      </c>
      <c r="G837" s="1" t="s">
        <v>82</v>
      </c>
      <c r="H837" s="1" t="s">
        <v>207</v>
      </c>
      <c r="I837" s="1" t="s">
        <v>84</v>
      </c>
      <c r="J837" s="1" t="s">
        <v>448</v>
      </c>
      <c r="K837" s="1" t="s">
        <v>13947</v>
      </c>
      <c r="L837" s="1"/>
      <c r="M837" s="21">
        <f t="shared" si="13"/>
        <v>1</v>
      </c>
    </row>
    <row r="838" spans="1:13" ht="20.100000000000001" customHeight="1" x14ac:dyDescent="0.15">
      <c r="A838" s="1" t="s">
        <v>12</v>
      </c>
      <c r="B838" s="1" t="s">
        <v>13939</v>
      </c>
      <c r="C838" s="1" t="s">
        <v>13948</v>
      </c>
      <c r="D838" s="1" t="s">
        <v>50</v>
      </c>
      <c r="E838" s="1" t="s">
        <v>51</v>
      </c>
      <c r="F838" s="1" t="s">
        <v>81</v>
      </c>
      <c r="G838" s="1" t="s">
        <v>82</v>
      </c>
      <c r="H838" s="1" t="s">
        <v>1151</v>
      </c>
      <c r="I838" s="1" t="s">
        <v>84</v>
      </c>
      <c r="J838" s="1" t="s">
        <v>7809</v>
      </c>
      <c r="K838" s="1" t="s">
        <v>13949</v>
      </c>
      <c r="L838" s="1"/>
      <c r="M838" s="21">
        <f t="shared" si="13"/>
        <v>0</v>
      </c>
    </row>
    <row r="839" spans="1:13" ht="20.100000000000001" customHeight="1" x14ac:dyDescent="0.15">
      <c r="A839" s="1" t="s">
        <v>12</v>
      </c>
      <c r="B839" s="1" t="s">
        <v>13939</v>
      </c>
      <c r="C839" s="1" t="s">
        <v>13950</v>
      </c>
      <c r="D839" s="1" t="s">
        <v>50</v>
      </c>
      <c r="E839" s="1" t="s">
        <v>51</v>
      </c>
      <c r="F839" s="1" t="s">
        <v>51</v>
      </c>
      <c r="G839" s="1" t="s">
        <v>82</v>
      </c>
      <c r="H839" s="1" t="s">
        <v>207</v>
      </c>
      <c r="I839" s="1" t="s">
        <v>84</v>
      </c>
      <c r="J839" s="1" t="s">
        <v>448</v>
      </c>
      <c r="K839" s="1" t="s">
        <v>13951</v>
      </c>
      <c r="L839" s="1"/>
      <c r="M839" s="21">
        <f t="shared" si="13"/>
        <v>1</v>
      </c>
    </row>
    <row r="840" spans="1:13" ht="20.100000000000001" customHeight="1" x14ac:dyDescent="0.15">
      <c r="A840" s="1" t="s">
        <v>12</v>
      </c>
      <c r="B840" s="1" t="s">
        <v>13939</v>
      </c>
      <c r="C840" s="1" t="s">
        <v>13952</v>
      </c>
      <c r="D840" s="1" t="s">
        <v>50</v>
      </c>
      <c r="E840" s="1" t="s">
        <v>51</v>
      </c>
      <c r="F840" s="1" t="s">
        <v>51</v>
      </c>
      <c r="G840" s="1" t="s">
        <v>82</v>
      </c>
      <c r="H840" s="1" t="s">
        <v>207</v>
      </c>
      <c r="I840" s="1" t="s">
        <v>84</v>
      </c>
      <c r="J840" s="1" t="s">
        <v>448</v>
      </c>
      <c r="K840" s="1" t="s">
        <v>13953</v>
      </c>
      <c r="L840" s="1"/>
      <c r="M840" s="21">
        <f t="shared" si="13"/>
        <v>1</v>
      </c>
    </row>
    <row r="841" spans="1:13" ht="20.100000000000001" customHeight="1" x14ac:dyDescent="0.15">
      <c r="A841" s="1" t="s">
        <v>12</v>
      </c>
      <c r="B841" s="1" t="s">
        <v>13939</v>
      </c>
      <c r="C841" s="1" t="s">
        <v>13954</v>
      </c>
      <c r="D841" s="1" t="s">
        <v>50</v>
      </c>
      <c r="E841" s="1" t="s">
        <v>51</v>
      </c>
      <c r="F841" s="1" t="s">
        <v>51</v>
      </c>
      <c r="G841" s="1" t="s">
        <v>82</v>
      </c>
      <c r="H841" s="1" t="s">
        <v>207</v>
      </c>
      <c r="I841" s="1" t="s">
        <v>84</v>
      </c>
      <c r="J841" s="1" t="s">
        <v>448</v>
      </c>
      <c r="K841" s="1" t="s">
        <v>13955</v>
      </c>
      <c r="L841" s="1"/>
      <c r="M841" s="21">
        <f t="shared" si="13"/>
        <v>1</v>
      </c>
    </row>
    <row r="842" spans="1:13" ht="20.100000000000001" customHeight="1" x14ac:dyDescent="0.15">
      <c r="A842" s="1" t="s">
        <v>12</v>
      </c>
      <c r="B842" s="1" t="s">
        <v>13939</v>
      </c>
      <c r="C842" s="1" t="s">
        <v>13956</v>
      </c>
      <c r="D842" s="1" t="s">
        <v>50</v>
      </c>
      <c r="E842" s="1" t="s">
        <v>51</v>
      </c>
      <c r="F842" s="1" t="s">
        <v>51</v>
      </c>
      <c r="G842" s="1" t="s">
        <v>82</v>
      </c>
      <c r="H842" s="1" t="s">
        <v>207</v>
      </c>
      <c r="I842" s="1" t="s">
        <v>84</v>
      </c>
      <c r="J842" s="1" t="s">
        <v>448</v>
      </c>
      <c r="K842" s="1" t="s">
        <v>13957</v>
      </c>
      <c r="L842" s="1"/>
      <c r="M842" s="21">
        <f t="shared" si="13"/>
        <v>1</v>
      </c>
    </row>
    <row r="843" spans="1:13" ht="20.100000000000001" customHeight="1" x14ac:dyDescent="0.15">
      <c r="A843" s="1" t="s">
        <v>12</v>
      </c>
      <c r="B843" s="1" t="s">
        <v>13939</v>
      </c>
      <c r="C843" s="1" t="s">
        <v>13958</v>
      </c>
      <c r="D843" s="1" t="s">
        <v>50</v>
      </c>
      <c r="E843" s="1" t="s">
        <v>51</v>
      </c>
      <c r="F843" s="1" t="s">
        <v>51</v>
      </c>
      <c r="G843" s="1" t="s">
        <v>82</v>
      </c>
      <c r="H843" s="1" t="s">
        <v>207</v>
      </c>
      <c r="I843" s="1" t="s">
        <v>84</v>
      </c>
      <c r="J843" s="1" t="s">
        <v>448</v>
      </c>
      <c r="K843" s="1" t="s">
        <v>13959</v>
      </c>
      <c r="L843" s="1"/>
      <c r="M843" s="21">
        <f t="shared" si="13"/>
        <v>1</v>
      </c>
    </row>
    <row r="844" spans="1:13" ht="20.100000000000001" customHeight="1" x14ac:dyDescent="0.15">
      <c r="A844" s="1" t="s">
        <v>12</v>
      </c>
      <c r="B844" s="1" t="s">
        <v>13939</v>
      </c>
      <c r="C844" s="1" t="s">
        <v>13960</v>
      </c>
      <c r="D844" s="1" t="s">
        <v>50</v>
      </c>
      <c r="E844" s="1" t="s">
        <v>51</v>
      </c>
      <c r="F844" s="1" t="s">
        <v>51</v>
      </c>
      <c r="G844" s="1" t="s">
        <v>82</v>
      </c>
      <c r="H844" s="1" t="s">
        <v>207</v>
      </c>
      <c r="I844" s="1" t="s">
        <v>84</v>
      </c>
      <c r="J844" s="1" t="s">
        <v>448</v>
      </c>
      <c r="K844" s="1" t="s">
        <v>13961</v>
      </c>
      <c r="L844" s="1"/>
      <c r="M844" s="21">
        <f t="shared" si="13"/>
        <v>1</v>
      </c>
    </row>
    <row r="845" spans="1:13" ht="20.100000000000001" customHeight="1" x14ac:dyDescent="0.15">
      <c r="A845" s="1" t="s">
        <v>12</v>
      </c>
      <c r="B845" s="1" t="s">
        <v>13939</v>
      </c>
      <c r="C845" s="1" t="s">
        <v>13962</v>
      </c>
      <c r="D845" s="1" t="s">
        <v>50</v>
      </c>
      <c r="E845" s="1" t="s">
        <v>51</v>
      </c>
      <c r="F845" s="1" t="s">
        <v>51</v>
      </c>
      <c r="G845" s="1" t="s">
        <v>82</v>
      </c>
      <c r="H845" s="1" t="s">
        <v>207</v>
      </c>
      <c r="I845" s="1" t="s">
        <v>84</v>
      </c>
      <c r="J845" s="1" t="s">
        <v>448</v>
      </c>
      <c r="K845" s="1" t="s">
        <v>13963</v>
      </c>
      <c r="L845" s="1"/>
      <c r="M845" s="21">
        <f t="shared" si="13"/>
        <v>1</v>
      </c>
    </row>
    <row r="846" spans="1:13" ht="20.100000000000001" customHeight="1" x14ac:dyDescent="0.15">
      <c r="A846" s="1" t="s">
        <v>12</v>
      </c>
      <c r="B846" s="1" t="s">
        <v>13939</v>
      </c>
      <c r="C846" s="1" t="s">
        <v>13964</v>
      </c>
      <c r="D846" s="1" t="s">
        <v>50</v>
      </c>
      <c r="E846" s="1" t="s">
        <v>51</v>
      </c>
      <c r="F846" s="1" t="s">
        <v>51</v>
      </c>
      <c r="G846" s="1" t="s">
        <v>82</v>
      </c>
      <c r="H846" s="1" t="s">
        <v>207</v>
      </c>
      <c r="I846" s="1" t="s">
        <v>84</v>
      </c>
      <c r="J846" s="1" t="s">
        <v>448</v>
      </c>
      <c r="K846" s="1" t="s">
        <v>13965</v>
      </c>
      <c r="L846" s="1"/>
      <c r="M846" s="21">
        <f t="shared" si="13"/>
        <v>1</v>
      </c>
    </row>
    <row r="847" spans="1:13" ht="20.100000000000001" customHeight="1" x14ac:dyDescent="0.15">
      <c r="A847" s="1" t="s">
        <v>12</v>
      </c>
      <c r="B847" s="1" t="s">
        <v>13939</v>
      </c>
      <c r="C847" s="1" t="s">
        <v>13966</v>
      </c>
      <c r="D847" s="1" t="s">
        <v>50</v>
      </c>
      <c r="E847" s="1" t="s">
        <v>51</v>
      </c>
      <c r="F847" s="1" t="s">
        <v>51</v>
      </c>
      <c r="G847" s="1" t="s">
        <v>82</v>
      </c>
      <c r="H847" s="1" t="s">
        <v>207</v>
      </c>
      <c r="I847" s="1" t="s">
        <v>84</v>
      </c>
      <c r="J847" s="1" t="s">
        <v>448</v>
      </c>
      <c r="K847" s="1" t="s">
        <v>13967</v>
      </c>
      <c r="L847" s="1"/>
      <c r="M847" s="21">
        <f t="shared" si="13"/>
        <v>1</v>
      </c>
    </row>
    <row r="848" spans="1:13" ht="20.100000000000001" customHeight="1" x14ac:dyDescent="0.15">
      <c r="A848" s="1" t="s">
        <v>12</v>
      </c>
      <c r="B848" s="1" t="s">
        <v>13939</v>
      </c>
      <c r="C848" s="1" t="s">
        <v>13968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13969</v>
      </c>
      <c r="L848" s="1"/>
      <c r="M848" s="21">
        <f t="shared" si="13"/>
        <v>1</v>
      </c>
    </row>
    <row r="849" spans="1:13" ht="20.100000000000001" customHeight="1" x14ac:dyDescent="0.15">
      <c r="A849" s="1" t="s">
        <v>12</v>
      </c>
      <c r="B849" s="1" t="s">
        <v>13939</v>
      </c>
      <c r="C849" s="1" t="s">
        <v>13970</v>
      </c>
      <c r="D849" s="1" t="s">
        <v>78</v>
      </c>
      <c r="E849" s="1" t="s">
        <v>51</v>
      </c>
      <c r="F849" s="1" t="s">
        <v>81</v>
      </c>
      <c r="G849" s="1" t="s">
        <v>82</v>
      </c>
      <c r="H849" s="1" t="s">
        <v>1151</v>
      </c>
      <c r="I849" s="1" t="s">
        <v>84</v>
      </c>
      <c r="J849" s="1" t="s">
        <v>7809</v>
      </c>
      <c r="K849" s="1" t="s">
        <v>13971</v>
      </c>
      <c r="L849" s="1"/>
      <c r="M849" s="21">
        <f t="shared" si="13"/>
        <v>0</v>
      </c>
    </row>
    <row r="850" spans="1:13" ht="20.100000000000001" customHeight="1" x14ac:dyDescent="0.15">
      <c r="A850" s="1" t="s">
        <v>12</v>
      </c>
      <c r="B850" s="1" t="s">
        <v>13939</v>
      </c>
      <c r="C850" s="1" t="s">
        <v>13972</v>
      </c>
      <c r="D850" s="1" t="s">
        <v>78</v>
      </c>
      <c r="E850" s="1" t="s">
        <v>51</v>
      </c>
      <c r="F850" s="1" t="s">
        <v>51</v>
      </c>
      <c r="G850" s="1" t="s">
        <v>82</v>
      </c>
      <c r="H850" s="1" t="s">
        <v>207</v>
      </c>
      <c r="I850" s="1" t="s">
        <v>84</v>
      </c>
      <c r="J850" s="1" t="s">
        <v>448</v>
      </c>
      <c r="K850" s="1" t="s">
        <v>13973</v>
      </c>
      <c r="L850" s="1"/>
      <c r="M850" s="21">
        <f t="shared" si="13"/>
        <v>1</v>
      </c>
    </row>
    <row r="851" spans="1:13" ht="20.100000000000001" customHeight="1" x14ac:dyDescent="0.15">
      <c r="A851" s="1" t="s">
        <v>12</v>
      </c>
      <c r="B851" s="1" t="s">
        <v>13939</v>
      </c>
      <c r="C851" s="1" t="s">
        <v>13974</v>
      </c>
      <c r="D851" s="1" t="s">
        <v>78</v>
      </c>
      <c r="E851" s="1" t="s">
        <v>51</v>
      </c>
      <c r="F851" s="1" t="s">
        <v>179</v>
      </c>
      <c r="G851" s="1" t="s">
        <v>82</v>
      </c>
      <c r="H851" s="1" t="s">
        <v>1151</v>
      </c>
      <c r="I851" s="1" t="s">
        <v>84</v>
      </c>
      <c r="J851" s="1" t="s">
        <v>7809</v>
      </c>
      <c r="K851" s="1" t="s">
        <v>13975</v>
      </c>
      <c r="L851" s="1"/>
      <c r="M851" s="21">
        <f t="shared" si="13"/>
        <v>0</v>
      </c>
    </row>
    <row r="852" spans="1:13" ht="20.100000000000001" customHeight="1" x14ac:dyDescent="0.15">
      <c r="A852" s="1" t="s">
        <v>12</v>
      </c>
      <c r="B852" s="1" t="s">
        <v>13939</v>
      </c>
      <c r="C852" s="1" t="s">
        <v>13976</v>
      </c>
      <c r="D852" s="1" t="s">
        <v>78</v>
      </c>
      <c r="E852" s="1" t="s">
        <v>51</v>
      </c>
      <c r="F852" s="1" t="s">
        <v>179</v>
      </c>
      <c r="G852" s="1" t="s">
        <v>82</v>
      </c>
      <c r="H852" s="1" t="s">
        <v>1151</v>
      </c>
      <c r="I852" s="1" t="s">
        <v>84</v>
      </c>
      <c r="J852" s="1" t="s">
        <v>7809</v>
      </c>
      <c r="K852" s="1" t="s">
        <v>13977</v>
      </c>
      <c r="L852" s="1"/>
      <c r="M852" s="21">
        <f t="shared" si="13"/>
        <v>0</v>
      </c>
    </row>
    <row r="853" spans="1:13" ht="20.100000000000001" customHeight="1" x14ac:dyDescent="0.15">
      <c r="A853" s="1" t="s">
        <v>12</v>
      </c>
      <c r="B853" s="1" t="s">
        <v>13939</v>
      </c>
      <c r="C853" s="1" t="s">
        <v>13978</v>
      </c>
      <c r="D853" s="1" t="s">
        <v>78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13979</v>
      </c>
      <c r="L853" s="1"/>
      <c r="M853" s="21">
        <f t="shared" si="13"/>
        <v>1</v>
      </c>
    </row>
    <row r="854" spans="1:13" ht="20.100000000000001" customHeight="1" x14ac:dyDescent="0.15">
      <c r="A854" s="1" t="s">
        <v>12</v>
      </c>
      <c r="B854" s="1" t="s">
        <v>13939</v>
      </c>
      <c r="C854" s="1" t="s">
        <v>13980</v>
      </c>
      <c r="D854" s="1" t="s">
        <v>78</v>
      </c>
      <c r="E854" s="1" t="s">
        <v>51</v>
      </c>
      <c r="F854" s="1" t="s">
        <v>51</v>
      </c>
      <c r="G854" s="1" t="s">
        <v>82</v>
      </c>
      <c r="H854" s="1" t="s">
        <v>207</v>
      </c>
      <c r="I854" s="1" t="s">
        <v>84</v>
      </c>
      <c r="J854" s="1" t="s">
        <v>448</v>
      </c>
      <c r="K854" s="1" t="s">
        <v>13981</v>
      </c>
      <c r="L854" s="1"/>
      <c r="M854" s="21">
        <f t="shared" si="13"/>
        <v>1</v>
      </c>
    </row>
    <row r="855" spans="1:13" ht="20.100000000000001" customHeight="1" x14ac:dyDescent="0.15">
      <c r="A855" s="1" t="s">
        <v>12</v>
      </c>
      <c r="B855" s="1" t="s">
        <v>13939</v>
      </c>
      <c r="C855" s="1" t="s">
        <v>13982</v>
      </c>
      <c r="D855" s="1" t="s">
        <v>78</v>
      </c>
      <c r="E855" s="1" t="s">
        <v>51</v>
      </c>
      <c r="F855" s="1" t="s">
        <v>51</v>
      </c>
      <c r="G855" s="1" t="s">
        <v>82</v>
      </c>
      <c r="H855" s="1" t="s">
        <v>207</v>
      </c>
      <c r="I855" s="1" t="s">
        <v>84</v>
      </c>
      <c r="J855" s="1" t="s">
        <v>448</v>
      </c>
      <c r="K855" s="1" t="s">
        <v>13983</v>
      </c>
      <c r="L855" s="1"/>
      <c r="M855" s="21">
        <f t="shared" si="13"/>
        <v>1</v>
      </c>
    </row>
    <row r="856" spans="1:13" ht="20.100000000000001" customHeight="1" x14ac:dyDescent="0.15">
      <c r="A856" s="1" t="s">
        <v>12</v>
      </c>
      <c r="B856" s="1" t="s">
        <v>13939</v>
      </c>
      <c r="C856" s="1" t="s">
        <v>13984</v>
      </c>
      <c r="D856" s="1" t="s">
        <v>78</v>
      </c>
      <c r="E856" s="1" t="s">
        <v>51</v>
      </c>
      <c r="F856" s="1" t="s">
        <v>51</v>
      </c>
      <c r="G856" s="1" t="s">
        <v>82</v>
      </c>
      <c r="H856" s="1" t="s">
        <v>207</v>
      </c>
      <c r="I856" s="1" t="s">
        <v>84</v>
      </c>
      <c r="J856" s="1" t="s">
        <v>448</v>
      </c>
      <c r="K856" s="1" t="s">
        <v>13985</v>
      </c>
      <c r="L856" s="1"/>
      <c r="M856" s="21">
        <f t="shared" si="13"/>
        <v>1</v>
      </c>
    </row>
    <row r="857" spans="1:13" ht="20.100000000000001" customHeight="1" x14ac:dyDescent="0.15">
      <c r="A857" s="1" t="s">
        <v>12</v>
      </c>
      <c r="B857" s="1" t="s">
        <v>13939</v>
      </c>
      <c r="C857" s="1" t="s">
        <v>13986</v>
      </c>
      <c r="D857" s="1" t="s">
        <v>78</v>
      </c>
      <c r="E857" s="1" t="s">
        <v>51</v>
      </c>
      <c r="F857" s="1" t="s">
        <v>51</v>
      </c>
      <c r="G857" s="1" t="s">
        <v>82</v>
      </c>
      <c r="H857" s="1" t="s">
        <v>207</v>
      </c>
      <c r="I857" s="1" t="s">
        <v>84</v>
      </c>
      <c r="J857" s="1" t="s">
        <v>448</v>
      </c>
      <c r="K857" s="1" t="s">
        <v>13987</v>
      </c>
      <c r="L857" s="1"/>
      <c r="M857" s="21">
        <f t="shared" si="13"/>
        <v>1</v>
      </c>
    </row>
    <row r="858" spans="1:13" ht="20.100000000000001" customHeight="1" x14ac:dyDescent="0.15">
      <c r="A858" s="1" t="s">
        <v>12</v>
      </c>
      <c r="B858" s="1" t="s">
        <v>13939</v>
      </c>
      <c r="C858" s="1" t="s">
        <v>13988</v>
      </c>
      <c r="D858" s="1" t="s">
        <v>78</v>
      </c>
      <c r="E858" s="1" t="s">
        <v>51</v>
      </c>
      <c r="F858" s="1" t="s">
        <v>51</v>
      </c>
      <c r="G858" s="1" t="s">
        <v>82</v>
      </c>
      <c r="H858" s="1" t="s">
        <v>207</v>
      </c>
      <c r="I858" s="1" t="s">
        <v>84</v>
      </c>
      <c r="J858" s="1" t="s">
        <v>448</v>
      </c>
      <c r="K858" s="1" t="s">
        <v>13989</v>
      </c>
      <c r="L858" s="1"/>
      <c r="M858" s="21">
        <f t="shared" si="13"/>
        <v>1</v>
      </c>
    </row>
    <row r="859" spans="1:13" ht="20.100000000000001" customHeight="1" x14ac:dyDescent="0.15">
      <c r="A859" s="1" t="s">
        <v>12</v>
      </c>
      <c r="B859" s="1" t="s">
        <v>13939</v>
      </c>
      <c r="C859" s="1" t="s">
        <v>13990</v>
      </c>
      <c r="D859" s="1" t="s">
        <v>78</v>
      </c>
      <c r="E859" s="1" t="s">
        <v>51</v>
      </c>
      <c r="F859" s="1" t="s">
        <v>51</v>
      </c>
      <c r="G859" s="1" t="s">
        <v>82</v>
      </c>
      <c r="H859" s="1" t="s">
        <v>207</v>
      </c>
      <c r="I859" s="1" t="s">
        <v>84</v>
      </c>
      <c r="J859" s="1" t="s">
        <v>448</v>
      </c>
      <c r="K859" s="1" t="s">
        <v>13991</v>
      </c>
      <c r="L859" s="1"/>
      <c r="M859" s="21">
        <f t="shared" si="13"/>
        <v>1</v>
      </c>
    </row>
    <row r="860" spans="1:13" ht="20.100000000000001" customHeight="1" x14ac:dyDescent="0.15">
      <c r="A860" s="1" t="s">
        <v>12</v>
      </c>
      <c r="B860" s="1" t="s">
        <v>13939</v>
      </c>
      <c r="C860" s="1" t="s">
        <v>13992</v>
      </c>
      <c r="D860" s="1" t="s">
        <v>78</v>
      </c>
      <c r="E860" s="1" t="s">
        <v>51</v>
      </c>
      <c r="F860" s="1" t="s">
        <v>51</v>
      </c>
      <c r="G860" s="1" t="s">
        <v>82</v>
      </c>
      <c r="H860" s="1" t="s">
        <v>207</v>
      </c>
      <c r="I860" s="1" t="s">
        <v>84</v>
      </c>
      <c r="J860" s="1" t="s">
        <v>448</v>
      </c>
      <c r="K860" s="1" t="s">
        <v>13993</v>
      </c>
      <c r="L860" s="1"/>
      <c r="M860" s="21">
        <f t="shared" si="13"/>
        <v>1</v>
      </c>
    </row>
    <row r="861" spans="1:13" ht="20.100000000000001" customHeight="1" x14ac:dyDescent="0.15">
      <c r="A861" s="1" t="s">
        <v>12</v>
      </c>
      <c r="B861" s="1" t="s">
        <v>13939</v>
      </c>
      <c r="C861" s="1" t="s">
        <v>13994</v>
      </c>
      <c r="D861" s="1" t="s">
        <v>78</v>
      </c>
      <c r="E861" s="1" t="s">
        <v>51</v>
      </c>
      <c r="F861" s="1" t="s">
        <v>179</v>
      </c>
      <c r="G861" s="1" t="s">
        <v>82</v>
      </c>
      <c r="H861" s="1" t="s">
        <v>2234</v>
      </c>
      <c r="I861" s="1" t="s">
        <v>84</v>
      </c>
      <c r="J861" s="1" t="s">
        <v>182</v>
      </c>
      <c r="K861" s="1" t="s">
        <v>13995</v>
      </c>
      <c r="L861" s="1"/>
      <c r="M861" s="21">
        <f t="shared" si="13"/>
        <v>0</v>
      </c>
    </row>
    <row r="862" spans="1:13" ht="20.100000000000001" customHeight="1" x14ac:dyDescent="0.15">
      <c r="A862" s="1" t="s">
        <v>12</v>
      </c>
      <c r="B862" s="1" t="s">
        <v>13939</v>
      </c>
      <c r="C862" s="1" t="s">
        <v>13996</v>
      </c>
      <c r="D862" s="1" t="s">
        <v>78</v>
      </c>
      <c r="E862" s="1" t="s">
        <v>51</v>
      </c>
      <c r="F862" s="1" t="s">
        <v>51</v>
      </c>
      <c r="G862" s="1" t="s">
        <v>82</v>
      </c>
      <c r="H862" s="1" t="s">
        <v>207</v>
      </c>
      <c r="I862" s="1" t="s">
        <v>84</v>
      </c>
      <c r="J862" s="1" t="s">
        <v>448</v>
      </c>
      <c r="K862" s="1" t="s">
        <v>13997</v>
      </c>
      <c r="L862" s="1"/>
      <c r="M862" s="21">
        <f t="shared" si="13"/>
        <v>1</v>
      </c>
    </row>
    <row r="863" spans="1:13" ht="20.100000000000001" customHeight="1" x14ac:dyDescent="0.15">
      <c r="A863" s="1" t="s">
        <v>12</v>
      </c>
      <c r="B863" s="1" t="s">
        <v>13939</v>
      </c>
      <c r="C863" s="1" t="s">
        <v>13998</v>
      </c>
      <c r="D863" s="1" t="s">
        <v>78</v>
      </c>
      <c r="E863" s="1" t="s">
        <v>51</v>
      </c>
      <c r="F863" s="1" t="s">
        <v>51</v>
      </c>
      <c r="G863" s="1" t="s">
        <v>82</v>
      </c>
      <c r="H863" s="1" t="s">
        <v>207</v>
      </c>
      <c r="I863" s="1" t="s">
        <v>84</v>
      </c>
      <c r="J863" s="1" t="s">
        <v>448</v>
      </c>
      <c r="K863" s="1" t="s">
        <v>13999</v>
      </c>
      <c r="L863" s="1"/>
      <c r="M863" s="21">
        <f t="shared" si="13"/>
        <v>1</v>
      </c>
    </row>
    <row r="864" spans="1:13" ht="20.100000000000001" customHeight="1" x14ac:dyDescent="0.15">
      <c r="A864" s="1" t="s">
        <v>12</v>
      </c>
      <c r="B864" s="1" t="s">
        <v>13939</v>
      </c>
      <c r="C864" s="1" t="s">
        <v>14000</v>
      </c>
      <c r="D864" s="1" t="s">
        <v>78</v>
      </c>
      <c r="E864" s="1" t="s">
        <v>51</v>
      </c>
      <c r="F864" s="1" t="s">
        <v>51</v>
      </c>
      <c r="G864" s="1" t="s">
        <v>82</v>
      </c>
      <c r="H864" s="1" t="s">
        <v>207</v>
      </c>
      <c r="I864" s="1" t="s">
        <v>84</v>
      </c>
      <c r="J864" s="1" t="s">
        <v>448</v>
      </c>
      <c r="K864" s="1" t="s">
        <v>14001</v>
      </c>
      <c r="L864" s="1"/>
      <c r="M864" s="21">
        <f t="shared" si="13"/>
        <v>1</v>
      </c>
    </row>
    <row r="865" spans="1:13" ht="20.100000000000001" customHeight="1" x14ac:dyDescent="0.15">
      <c r="A865" s="1" t="s">
        <v>12</v>
      </c>
      <c r="B865" s="1" t="s">
        <v>13939</v>
      </c>
      <c r="C865" s="1" t="s">
        <v>14002</v>
      </c>
      <c r="D865" s="1" t="s">
        <v>78</v>
      </c>
      <c r="E865" s="1" t="s">
        <v>51</v>
      </c>
      <c r="F865" s="1" t="s">
        <v>51</v>
      </c>
      <c r="G865" s="1" t="s">
        <v>82</v>
      </c>
      <c r="H865" s="1" t="s">
        <v>207</v>
      </c>
      <c r="I865" s="1" t="s">
        <v>84</v>
      </c>
      <c r="J865" s="1" t="s">
        <v>448</v>
      </c>
      <c r="K865" s="1" t="s">
        <v>14003</v>
      </c>
      <c r="L865" s="1"/>
      <c r="M865" s="21">
        <f t="shared" si="13"/>
        <v>1</v>
      </c>
    </row>
    <row r="866" spans="1:13" ht="20.100000000000001" customHeight="1" x14ac:dyDescent="0.15">
      <c r="A866" s="1" t="s">
        <v>12</v>
      </c>
      <c r="B866" s="1" t="s">
        <v>13939</v>
      </c>
      <c r="C866" s="1" t="s">
        <v>14004</v>
      </c>
      <c r="D866" s="1" t="s">
        <v>78</v>
      </c>
      <c r="E866" s="1" t="s">
        <v>51</v>
      </c>
      <c r="F866" s="1" t="s">
        <v>51</v>
      </c>
      <c r="G866" s="1" t="s">
        <v>82</v>
      </c>
      <c r="H866" s="1" t="s">
        <v>207</v>
      </c>
      <c r="I866" s="1" t="s">
        <v>84</v>
      </c>
      <c r="J866" s="1" t="s">
        <v>448</v>
      </c>
      <c r="K866" s="1" t="s">
        <v>14005</v>
      </c>
      <c r="L866" s="1"/>
      <c r="M866" s="21">
        <f t="shared" si="13"/>
        <v>1</v>
      </c>
    </row>
    <row r="867" spans="1:13" ht="20.100000000000001" customHeight="1" x14ac:dyDescent="0.15">
      <c r="A867" s="1" t="s">
        <v>12</v>
      </c>
      <c r="B867" s="1" t="s">
        <v>13939</v>
      </c>
      <c r="C867" s="1" t="s">
        <v>14006</v>
      </c>
      <c r="D867" s="1" t="s">
        <v>78</v>
      </c>
      <c r="E867" s="1" t="s">
        <v>51</v>
      </c>
      <c r="F867" s="1" t="s">
        <v>51</v>
      </c>
      <c r="G867" s="1" t="s">
        <v>82</v>
      </c>
      <c r="H867" s="1" t="s">
        <v>207</v>
      </c>
      <c r="I867" s="1" t="s">
        <v>84</v>
      </c>
      <c r="J867" s="1" t="s">
        <v>448</v>
      </c>
      <c r="K867" s="1" t="s">
        <v>14007</v>
      </c>
      <c r="L867" s="1"/>
      <c r="M867" s="21">
        <f t="shared" si="13"/>
        <v>1</v>
      </c>
    </row>
    <row r="868" spans="1:13" ht="20.100000000000001" customHeight="1" x14ac:dyDescent="0.15">
      <c r="A868" s="1" t="s">
        <v>12</v>
      </c>
      <c r="B868" s="1" t="s">
        <v>14008</v>
      </c>
      <c r="C868" s="1" t="s">
        <v>14009</v>
      </c>
      <c r="D868" s="1" t="s">
        <v>78</v>
      </c>
      <c r="E868" s="1" t="s">
        <v>51</v>
      </c>
      <c r="F868" s="1" t="s">
        <v>81</v>
      </c>
      <c r="G868" s="1" t="s">
        <v>82</v>
      </c>
      <c r="H868" s="1" t="s">
        <v>1151</v>
      </c>
      <c r="I868" s="1" t="s">
        <v>84</v>
      </c>
      <c r="J868" s="1" t="s">
        <v>7809</v>
      </c>
      <c r="K868" s="1" t="s">
        <v>14010</v>
      </c>
      <c r="L868" s="1"/>
      <c r="M868" s="21">
        <f t="shared" si="13"/>
        <v>0</v>
      </c>
    </row>
    <row r="869" spans="1:13" ht="20.100000000000001" customHeight="1" x14ac:dyDescent="0.15">
      <c r="A869" s="1" t="s">
        <v>12</v>
      </c>
      <c r="B869" s="1" t="s">
        <v>14008</v>
      </c>
      <c r="C869" s="1" t="s">
        <v>14011</v>
      </c>
      <c r="D869" s="1" t="s">
        <v>78</v>
      </c>
      <c r="E869" s="1" t="s">
        <v>51</v>
      </c>
      <c r="F869" s="1" t="s">
        <v>81</v>
      </c>
      <c r="G869" s="1" t="s">
        <v>82</v>
      </c>
      <c r="H869" s="1" t="s">
        <v>1151</v>
      </c>
      <c r="I869" s="1" t="s">
        <v>84</v>
      </c>
      <c r="J869" s="1" t="s">
        <v>7809</v>
      </c>
      <c r="K869" s="1" t="s">
        <v>14012</v>
      </c>
      <c r="L869" s="1"/>
      <c r="M869" s="21">
        <f t="shared" si="13"/>
        <v>0</v>
      </c>
    </row>
    <row r="870" spans="1:13" ht="20.100000000000001" customHeight="1" x14ac:dyDescent="0.15">
      <c r="A870" s="1" t="s">
        <v>12</v>
      </c>
      <c r="B870" s="1" t="s">
        <v>14008</v>
      </c>
      <c r="C870" s="1" t="s">
        <v>14013</v>
      </c>
      <c r="D870" s="1" t="s">
        <v>78</v>
      </c>
      <c r="E870" s="1" t="s">
        <v>51</v>
      </c>
      <c r="F870" s="1" t="s">
        <v>51</v>
      </c>
      <c r="G870" s="1" t="s">
        <v>82</v>
      </c>
      <c r="H870" s="1" t="s">
        <v>207</v>
      </c>
      <c r="I870" s="1" t="s">
        <v>84</v>
      </c>
      <c r="J870" s="1" t="s">
        <v>448</v>
      </c>
      <c r="K870" s="1" t="s">
        <v>14014</v>
      </c>
      <c r="L870" s="1"/>
      <c r="M870" s="21">
        <f t="shared" si="13"/>
        <v>1</v>
      </c>
    </row>
    <row r="871" spans="1:13" ht="20.100000000000001" customHeight="1" x14ac:dyDescent="0.15">
      <c r="A871" s="1" t="s">
        <v>12</v>
      </c>
      <c r="B871" s="1" t="s">
        <v>14008</v>
      </c>
      <c r="C871" s="1" t="s">
        <v>14015</v>
      </c>
      <c r="D871" s="1" t="s">
        <v>78</v>
      </c>
      <c r="E871" s="1" t="s">
        <v>51</v>
      </c>
      <c r="F871" s="1" t="s">
        <v>51</v>
      </c>
      <c r="G871" s="1" t="s">
        <v>82</v>
      </c>
      <c r="H871" s="1" t="s">
        <v>207</v>
      </c>
      <c r="I871" s="1" t="s">
        <v>84</v>
      </c>
      <c r="J871" s="1" t="s">
        <v>448</v>
      </c>
      <c r="K871" s="1" t="s">
        <v>14016</v>
      </c>
      <c r="L871" s="1"/>
      <c r="M871" s="21">
        <f t="shared" si="13"/>
        <v>1</v>
      </c>
    </row>
    <row r="872" spans="1:13" ht="20.100000000000001" customHeight="1" x14ac:dyDescent="0.15">
      <c r="A872" s="1" t="s">
        <v>12</v>
      </c>
      <c r="B872" s="1" t="s">
        <v>14008</v>
      </c>
      <c r="C872" s="1" t="s">
        <v>14017</v>
      </c>
      <c r="D872" s="1" t="s">
        <v>78</v>
      </c>
      <c r="E872" s="1" t="s">
        <v>51</v>
      </c>
      <c r="F872" s="1" t="s">
        <v>51</v>
      </c>
      <c r="G872" s="1" t="s">
        <v>82</v>
      </c>
      <c r="H872" s="1" t="s">
        <v>207</v>
      </c>
      <c r="I872" s="1" t="s">
        <v>84</v>
      </c>
      <c r="J872" s="1" t="s">
        <v>448</v>
      </c>
      <c r="K872" s="1" t="s">
        <v>14018</v>
      </c>
      <c r="L872" s="1"/>
      <c r="M872" s="21">
        <f t="shared" si="13"/>
        <v>1</v>
      </c>
    </row>
    <row r="873" spans="1:13" ht="20.100000000000001" customHeight="1" x14ac:dyDescent="0.15">
      <c r="A873" s="1" t="s">
        <v>12</v>
      </c>
      <c r="B873" s="1" t="s">
        <v>14008</v>
      </c>
      <c r="C873" s="1" t="s">
        <v>14019</v>
      </c>
      <c r="D873" s="1" t="s">
        <v>78</v>
      </c>
      <c r="E873" s="1" t="s">
        <v>51</v>
      </c>
      <c r="F873" s="1" t="s">
        <v>51</v>
      </c>
      <c r="G873" s="1" t="s">
        <v>82</v>
      </c>
      <c r="H873" s="1" t="s">
        <v>207</v>
      </c>
      <c r="I873" s="1" t="s">
        <v>84</v>
      </c>
      <c r="J873" s="1" t="s">
        <v>448</v>
      </c>
      <c r="K873" s="1" t="s">
        <v>14020</v>
      </c>
      <c r="L873" s="1"/>
      <c r="M873" s="21">
        <f t="shared" si="13"/>
        <v>1</v>
      </c>
    </row>
    <row r="874" spans="1:13" ht="20.100000000000001" customHeight="1" x14ac:dyDescent="0.15">
      <c r="A874" s="1" t="s">
        <v>12</v>
      </c>
      <c r="B874" s="1" t="s">
        <v>14008</v>
      </c>
      <c r="C874" s="1" t="s">
        <v>14021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14022</v>
      </c>
      <c r="L874" s="1"/>
      <c r="M874" s="21">
        <f t="shared" si="13"/>
        <v>1</v>
      </c>
    </row>
    <row r="875" spans="1:13" ht="20.100000000000001" customHeight="1" x14ac:dyDescent="0.15">
      <c r="A875" s="1" t="s">
        <v>12</v>
      </c>
      <c r="B875" s="1" t="s">
        <v>14008</v>
      </c>
      <c r="C875" s="1" t="s">
        <v>14023</v>
      </c>
      <c r="D875" s="1" t="s">
        <v>78</v>
      </c>
      <c r="E875" s="1" t="s">
        <v>51</v>
      </c>
      <c r="F875" s="1" t="s">
        <v>51</v>
      </c>
      <c r="G875" s="1" t="s">
        <v>82</v>
      </c>
      <c r="H875" s="1" t="s">
        <v>207</v>
      </c>
      <c r="I875" s="1" t="s">
        <v>84</v>
      </c>
      <c r="J875" s="1" t="s">
        <v>448</v>
      </c>
      <c r="K875" s="1" t="s">
        <v>14024</v>
      </c>
      <c r="L875" s="1"/>
      <c r="M875" s="21">
        <f t="shared" si="13"/>
        <v>1</v>
      </c>
    </row>
    <row r="876" spans="1:13" ht="20.100000000000001" customHeight="1" x14ac:dyDescent="0.15">
      <c r="A876" s="1" t="s">
        <v>12</v>
      </c>
      <c r="B876" s="1" t="s">
        <v>14008</v>
      </c>
      <c r="C876" s="1" t="s">
        <v>14025</v>
      </c>
      <c r="D876" s="1" t="s">
        <v>849</v>
      </c>
      <c r="E876" s="1" t="s">
        <v>51</v>
      </c>
      <c r="F876" s="1" t="s">
        <v>26832</v>
      </c>
      <c r="G876" s="1" t="s">
        <v>82</v>
      </c>
      <c r="H876" s="1" t="s">
        <v>83</v>
      </c>
      <c r="I876" s="1" t="s">
        <v>447</v>
      </c>
      <c r="J876" s="1" t="s">
        <v>7809</v>
      </c>
      <c r="K876" s="1" t="s">
        <v>14026</v>
      </c>
      <c r="L876" s="1"/>
      <c r="M876" s="21">
        <f t="shared" si="13"/>
        <v>0</v>
      </c>
    </row>
    <row r="877" spans="1:13" ht="20.100000000000001" customHeight="1" x14ac:dyDescent="0.15">
      <c r="A877" s="1" t="s">
        <v>12</v>
      </c>
      <c r="B877" s="1" t="s">
        <v>14027</v>
      </c>
      <c r="C877" s="1" t="s">
        <v>14028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53</v>
      </c>
      <c r="I877" s="1" t="s">
        <v>54</v>
      </c>
      <c r="J877" s="1" t="s">
        <v>55</v>
      </c>
      <c r="K877" s="1" t="s">
        <v>14029</v>
      </c>
      <c r="L877" s="1"/>
      <c r="M877" s="21">
        <f t="shared" si="13"/>
        <v>1</v>
      </c>
    </row>
    <row r="878" spans="1:13" ht="20.100000000000001" customHeight="1" x14ac:dyDescent="0.15">
      <c r="A878" s="1" t="s">
        <v>12</v>
      </c>
      <c r="B878" s="1" t="s">
        <v>14030</v>
      </c>
      <c r="C878" s="1" t="s">
        <v>14031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53</v>
      </c>
      <c r="I878" s="1" t="s">
        <v>54</v>
      </c>
      <c r="J878" s="1" t="s">
        <v>55</v>
      </c>
      <c r="K878" s="1" t="s">
        <v>14032</v>
      </c>
      <c r="L878" s="1"/>
      <c r="M878" s="21">
        <f t="shared" si="13"/>
        <v>1</v>
      </c>
    </row>
    <row r="879" spans="1:13" ht="20.100000000000001" customHeight="1" x14ac:dyDescent="0.15">
      <c r="A879" s="1" t="s">
        <v>12</v>
      </c>
      <c r="B879" s="1" t="s">
        <v>14030</v>
      </c>
      <c r="C879" s="1" t="s">
        <v>14033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53</v>
      </c>
      <c r="I879" s="1" t="s">
        <v>54</v>
      </c>
      <c r="J879" s="1" t="s">
        <v>55</v>
      </c>
      <c r="K879" s="1" t="s">
        <v>14034</v>
      </c>
      <c r="L879" s="1"/>
      <c r="M879" s="21">
        <f t="shared" si="13"/>
        <v>1</v>
      </c>
    </row>
    <row r="880" spans="1:13" ht="20.100000000000001" customHeight="1" x14ac:dyDescent="0.15">
      <c r="A880" s="1" t="s">
        <v>12</v>
      </c>
      <c r="B880" s="1" t="s">
        <v>14030</v>
      </c>
      <c r="C880" s="1" t="s">
        <v>14035</v>
      </c>
      <c r="D880" s="1" t="s">
        <v>50</v>
      </c>
      <c r="E880" s="1" t="s">
        <v>51</v>
      </c>
      <c r="F880" s="1" t="s">
        <v>51</v>
      </c>
      <c r="G880" s="1" t="s">
        <v>52</v>
      </c>
      <c r="H880" s="1" t="s">
        <v>53</v>
      </c>
      <c r="I880" s="1" t="s">
        <v>54</v>
      </c>
      <c r="J880" s="1" t="s">
        <v>55</v>
      </c>
      <c r="K880" s="1" t="s">
        <v>14036</v>
      </c>
      <c r="L880" s="1"/>
      <c r="M880" s="21">
        <f t="shared" si="13"/>
        <v>1</v>
      </c>
    </row>
    <row r="881" spans="1:13" ht="20.100000000000001" customHeight="1" x14ac:dyDescent="0.15">
      <c r="A881" s="1" t="s">
        <v>12</v>
      </c>
      <c r="B881" s="1" t="s">
        <v>14030</v>
      </c>
      <c r="C881" s="1" t="s">
        <v>14037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53</v>
      </c>
      <c r="I881" s="1" t="s">
        <v>54</v>
      </c>
      <c r="J881" s="1" t="s">
        <v>55</v>
      </c>
      <c r="K881" s="1" t="s">
        <v>14038</v>
      </c>
      <c r="L881" s="1"/>
      <c r="M881" s="21">
        <f t="shared" si="13"/>
        <v>1</v>
      </c>
    </row>
    <row r="882" spans="1:13" ht="20.100000000000001" customHeight="1" x14ac:dyDescent="0.15">
      <c r="A882" s="1" t="s">
        <v>12</v>
      </c>
      <c r="B882" s="1" t="s">
        <v>14030</v>
      </c>
      <c r="C882" s="1" t="s">
        <v>14039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53</v>
      </c>
      <c r="I882" s="1" t="s">
        <v>54</v>
      </c>
      <c r="J882" s="1" t="s">
        <v>55</v>
      </c>
      <c r="K882" s="1" t="s">
        <v>14040</v>
      </c>
      <c r="L882" s="1"/>
      <c r="M882" s="21">
        <f t="shared" si="13"/>
        <v>1</v>
      </c>
    </row>
    <row r="883" spans="1:13" ht="20.100000000000001" customHeight="1" x14ac:dyDescent="0.15">
      <c r="A883" s="1" t="s">
        <v>12</v>
      </c>
      <c r="B883" s="1" t="s">
        <v>14030</v>
      </c>
      <c r="C883" s="1" t="s">
        <v>14041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53</v>
      </c>
      <c r="I883" s="1" t="s">
        <v>54</v>
      </c>
      <c r="J883" s="1" t="s">
        <v>55</v>
      </c>
      <c r="K883" s="1" t="s">
        <v>14042</v>
      </c>
      <c r="L883" s="1"/>
      <c r="M883" s="21">
        <f t="shared" si="13"/>
        <v>1</v>
      </c>
    </row>
    <row r="884" spans="1:13" ht="20.100000000000001" customHeight="1" x14ac:dyDescent="0.15">
      <c r="A884" s="1" t="s">
        <v>12</v>
      </c>
      <c r="B884" s="1" t="s">
        <v>14030</v>
      </c>
      <c r="C884" s="1" t="s">
        <v>14043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53</v>
      </c>
      <c r="I884" s="1" t="s">
        <v>54</v>
      </c>
      <c r="J884" s="1" t="s">
        <v>55</v>
      </c>
      <c r="K884" s="1" t="s">
        <v>14044</v>
      </c>
      <c r="L884" s="1"/>
      <c r="M884" s="21">
        <f t="shared" si="13"/>
        <v>1</v>
      </c>
    </row>
    <row r="885" spans="1:13" ht="20.100000000000001" customHeight="1" x14ac:dyDescent="0.15">
      <c r="A885" s="1" t="s">
        <v>12</v>
      </c>
      <c r="B885" s="1" t="s">
        <v>14030</v>
      </c>
      <c r="C885" s="1" t="s">
        <v>14045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53</v>
      </c>
      <c r="I885" s="1" t="s">
        <v>54</v>
      </c>
      <c r="J885" s="1" t="s">
        <v>55</v>
      </c>
      <c r="K885" s="1" t="s">
        <v>14046</v>
      </c>
      <c r="L885" s="1"/>
      <c r="M885" s="21">
        <f t="shared" si="13"/>
        <v>1</v>
      </c>
    </row>
    <row r="886" spans="1:13" ht="20.100000000000001" customHeight="1" x14ac:dyDescent="0.15">
      <c r="A886" s="1" t="s">
        <v>12</v>
      </c>
      <c r="B886" s="1" t="s">
        <v>14030</v>
      </c>
      <c r="C886" s="1" t="s">
        <v>14047</v>
      </c>
      <c r="D886" s="1" t="s">
        <v>50</v>
      </c>
      <c r="E886" s="1" t="s">
        <v>51</v>
      </c>
      <c r="F886" s="1" t="s">
        <v>51</v>
      </c>
      <c r="G886" s="1" t="s">
        <v>52</v>
      </c>
      <c r="H886" s="1" t="s">
        <v>53</v>
      </c>
      <c r="I886" s="1" t="s">
        <v>54</v>
      </c>
      <c r="J886" s="1" t="s">
        <v>55</v>
      </c>
      <c r="K886" s="1" t="s">
        <v>14048</v>
      </c>
      <c r="L886" s="1"/>
      <c r="M886" s="21">
        <f t="shared" si="13"/>
        <v>1</v>
      </c>
    </row>
    <row r="887" spans="1:13" ht="20.100000000000001" customHeight="1" x14ac:dyDescent="0.15">
      <c r="A887" s="1" t="s">
        <v>12</v>
      </c>
      <c r="B887" s="1" t="s">
        <v>14030</v>
      </c>
      <c r="C887" s="1" t="s">
        <v>14049</v>
      </c>
      <c r="D887" s="1" t="s">
        <v>50</v>
      </c>
      <c r="E887" s="1" t="s">
        <v>51</v>
      </c>
      <c r="F887" s="1" t="s">
        <v>51</v>
      </c>
      <c r="G887" s="1" t="s">
        <v>52</v>
      </c>
      <c r="H887" s="1" t="s">
        <v>53</v>
      </c>
      <c r="I887" s="1" t="s">
        <v>54</v>
      </c>
      <c r="J887" s="1" t="s">
        <v>55</v>
      </c>
      <c r="K887" s="1" t="s">
        <v>14050</v>
      </c>
      <c r="L887" s="1"/>
      <c r="M887" s="21">
        <f t="shared" si="13"/>
        <v>1</v>
      </c>
    </row>
    <row r="888" spans="1:13" ht="20.100000000000001" customHeight="1" x14ac:dyDescent="0.15">
      <c r="A888" s="1" t="s">
        <v>12</v>
      </c>
      <c r="B888" s="1" t="s">
        <v>14030</v>
      </c>
      <c r="C888" s="1" t="s">
        <v>14051</v>
      </c>
      <c r="D888" s="1" t="s">
        <v>50</v>
      </c>
      <c r="E888" s="1" t="s">
        <v>51</v>
      </c>
      <c r="F888" s="1" t="s">
        <v>51</v>
      </c>
      <c r="G888" s="1" t="s">
        <v>52</v>
      </c>
      <c r="H888" s="1" t="s">
        <v>53</v>
      </c>
      <c r="I888" s="1" t="s">
        <v>54</v>
      </c>
      <c r="J888" s="1" t="s">
        <v>55</v>
      </c>
      <c r="K888" s="1" t="s">
        <v>14052</v>
      </c>
      <c r="L888" s="1"/>
      <c r="M888" s="21">
        <f t="shared" si="13"/>
        <v>1</v>
      </c>
    </row>
    <row r="889" spans="1:13" ht="20.100000000000001" customHeight="1" x14ac:dyDescent="0.15">
      <c r="A889" s="1" t="s">
        <v>12</v>
      </c>
      <c r="B889" s="1" t="s">
        <v>14030</v>
      </c>
      <c r="C889" s="1" t="s">
        <v>14053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14054</v>
      </c>
      <c r="L889" s="1"/>
      <c r="M889" s="21">
        <f t="shared" si="13"/>
        <v>1</v>
      </c>
    </row>
    <row r="890" spans="1:13" ht="20.100000000000001" customHeight="1" x14ac:dyDescent="0.15">
      <c r="A890" s="1" t="s">
        <v>12</v>
      </c>
      <c r="B890" s="1" t="s">
        <v>14030</v>
      </c>
      <c r="C890" s="1" t="s">
        <v>14055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14056</v>
      </c>
      <c r="L890" s="1"/>
      <c r="M890" s="21">
        <f t="shared" si="13"/>
        <v>1</v>
      </c>
    </row>
    <row r="891" spans="1:13" ht="20.100000000000001" customHeight="1" x14ac:dyDescent="0.15">
      <c r="A891" s="1" t="s">
        <v>12</v>
      </c>
      <c r="B891" s="1" t="s">
        <v>14030</v>
      </c>
      <c r="C891" s="1" t="s">
        <v>14057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53</v>
      </c>
      <c r="I891" s="1" t="s">
        <v>54</v>
      </c>
      <c r="J891" s="1" t="s">
        <v>55</v>
      </c>
      <c r="K891" s="1" t="s">
        <v>14058</v>
      </c>
      <c r="L891" s="1"/>
      <c r="M891" s="21">
        <f t="shared" si="13"/>
        <v>1</v>
      </c>
    </row>
    <row r="892" spans="1:13" ht="20.100000000000001" customHeight="1" x14ac:dyDescent="0.15">
      <c r="A892" s="1" t="s">
        <v>12</v>
      </c>
      <c r="B892" s="1" t="s">
        <v>14030</v>
      </c>
      <c r="C892" s="1" t="s">
        <v>14059</v>
      </c>
      <c r="D892" s="1" t="s">
        <v>78</v>
      </c>
      <c r="E892" s="1" t="s">
        <v>51</v>
      </c>
      <c r="F892" s="1" t="s">
        <v>51</v>
      </c>
      <c r="G892" s="1" t="s">
        <v>52</v>
      </c>
      <c r="H892" s="1" t="s">
        <v>53</v>
      </c>
      <c r="I892" s="1" t="s">
        <v>54</v>
      </c>
      <c r="J892" s="1" t="s">
        <v>55</v>
      </c>
      <c r="K892" s="1" t="s">
        <v>14060</v>
      </c>
      <c r="L892" s="1"/>
      <c r="M892" s="21">
        <f t="shared" si="13"/>
        <v>1</v>
      </c>
    </row>
    <row r="893" spans="1:13" ht="20.100000000000001" customHeight="1" x14ac:dyDescent="0.15">
      <c r="A893" s="1" t="s">
        <v>12</v>
      </c>
      <c r="B893" s="1" t="s">
        <v>14030</v>
      </c>
      <c r="C893" s="1" t="s">
        <v>14061</v>
      </c>
      <c r="D893" s="1" t="s">
        <v>78</v>
      </c>
      <c r="E893" s="1" t="s">
        <v>51</v>
      </c>
      <c r="F893" s="1" t="s">
        <v>51</v>
      </c>
      <c r="G893" s="1" t="s">
        <v>52</v>
      </c>
      <c r="H893" s="1" t="s">
        <v>53</v>
      </c>
      <c r="I893" s="1" t="s">
        <v>54</v>
      </c>
      <c r="J893" s="1" t="s">
        <v>55</v>
      </c>
      <c r="K893" s="1" t="s">
        <v>14062</v>
      </c>
      <c r="L893" s="1"/>
      <c r="M893" s="21">
        <f t="shared" si="13"/>
        <v>1</v>
      </c>
    </row>
    <row r="894" spans="1:13" ht="20.100000000000001" customHeight="1" x14ac:dyDescent="0.15">
      <c r="A894" s="1" t="s">
        <v>12</v>
      </c>
      <c r="B894" s="1" t="s">
        <v>14030</v>
      </c>
      <c r="C894" s="1" t="s">
        <v>14063</v>
      </c>
      <c r="D894" s="1" t="s">
        <v>78</v>
      </c>
      <c r="E894" s="1" t="s">
        <v>51</v>
      </c>
      <c r="F894" s="1" t="s">
        <v>51</v>
      </c>
      <c r="G894" s="1" t="s">
        <v>52</v>
      </c>
      <c r="H894" s="1" t="s">
        <v>53</v>
      </c>
      <c r="I894" s="1" t="s">
        <v>54</v>
      </c>
      <c r="J894" s="1" t="s">
        <v>55</v>
      </c>
      <c r="K894" s="1" t="s">
        <v>14064</v>
      </c>
      <c r="L894" s="1"/>
      <c r="M894" s="21">
        <f t="shared" si="13"/>
        <v>1</v>
      </c>
    </row>
    <row r="895" spans="1:13" ht="20.100000000000001" customHeight="1" x14ac:dyDescent="0.15">
      <c r="A895" s="1" t="s">
        <v>12</v>
      </c>
      <c r="B895" s="1" t="s">
        <v>14030</v>
      </c>
      <c r="C895" s="1" t="s">
        <v>14065</v>
      </c>
      <c r="D895" s="1" t="s">
        <v>78</v>
      </c>
      <c r="E895" s="1" t="s">
        <v>51</v>
      </c>
      <c r="F895" s="1" t="s">
        <v>51</v>
      </c>
      <c r="G895" s="1" t="s">
        <v>52</v>
      </c>
      <c r="H895" s="1" t="s">
        <v>53</v>
      </c>
      <c r="I895" s="1" t="s">
        <v>54</v>
      </c>
      <c r="J895" s="1" t="s">
        <v>55</v>
      </c>
      <c r="K895" s="1" t="s">
        <v>14066</v>
      </c>
      <c r="L895" s="1"/>
      <c r="M895" s="21">
        <f t="shared" si="13"/>
        <v>1</v>
      </c>
    </row>
    <row r="896" spans="1:13" ht="20.100000000000001" customHeight="1" x14ac:dyDescent="0.15">
      <c r="A896" s="1" t="s">
        <v>12</v>
      </c>
      <c r="B896" s="1" t="s">
        <v>14030</v>
      </c>
      <c r="C896" s="1" t="s">
        <v>14067</v>
      </c>
      <c r="D896" s="1" t="s">
        <v>78</v>
      </c>
      <c r="E896" s="1" t="s">
        <v>51</v>
      </c>
      <c r="F896" s="1" t="s">
        <v>179</v>
      </c>
      <c r="G896" s="1" t="s">
        <v>82</v>
      </c>
      <c r="H896" s="1" t="s">
        <v>129</v>
      </c>
      <c r="I896" s="1" t="s">
        <v>447</v>
      </c>
      <c r="J896" s="1" t="s">
        <v>6142</v>
      </c>
      <c r="K896" s="1" t="s">
        <v>14068</v>
      </c>
      <c r="L896" s="1"/>
      <c r="M896" s="21">
        <f t="shared" si="13"/>
        <v>0</v>
      </c>
    </row>
    <row r="897" spans="1:13" ht="20.100000000000001" customHeight="1" x14ac:dyDescent="0.15">
      <c r="A897" s="1" t="s">
        <v>12</v>
      </c>
      <c r="B897" s="1" t="s">
        <v>14030</v>
      </c>
      <c r="C897" s="1" t="s">
        <v>14069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53</v>
      </c>
      <c r="I897" s="1" t="s">
        <v>54</v>
      </c>
      <c r="J897" s="1" t="s">
        <v>55</v>
      </c>
      <c r="K897" s="1" t="s">
        <v>14070</v>
      </c>
      <c r="L897" s="1"/>
      <c r="M897" s="21">
        <f t="shared" si="13"/>
        <v>1</v>
      </c>
    </row>
    <row r="898" spans="1:13" ht="20.100000000000001" customHeight="1" x14ac:dyDescent="0.15">
      <c r="A898" s="1" t="s">
        <v>12</v>
      </c>
      <c r="B898" s="1" t="s">
        <v>14071</v>
      </c>
      <c r="C898" s="1" t="s">
        <v>14072</v>
      </c>
      <c r="D898" s="1" t="s">
        <v>50</v>
      </c>
      <c r="E898" s="1" t="s">
        <v>51</v>
      </c>
      <c r="F898" s="1" t="s">
        <v>51</v>
      </c>
      <c r="G898" s="1" t="s">
        <v>52</v>
      </c>
      <c r="H898" s="1" t="s">
        <v>53</v>
      </c>
      <c r="I898" s="1" t="s">
        <v>54</v>
      </c>
      <c r="J898" s="1" t="s">
        <v>55</v>
      </c>
      <c r="K898" s="1" t="s">
        <v>14073</v>
      </c>
      <c r="L898" s="1"/>
      <c r="M898" s="21">
        <f t="shared" si="13"/>
        <v>1</v>
      </c>
    </row>
    <row r="899" spans="1:13" ht="20.100000000000001" customHeight="1" x14ac:dyDescent="0.15">
      <c r="A899" s="1" t="s">
        <v>12</v>
      </c>
      <c r="B899" s="1" t="s">
        <v>14071</v>
      </c>
      <c r="C899" s="1" t="s">
        <v>14074</v>
      </c>
      <c r="D899" s="1" t="s">
        <v>50</v>
      </c>
      <c r="E899" s="1" t="s">
        <v>51</v>
      </c>
      <c r="F899" s="1" t="s">
        <v>51</v>
      </c>
      <c r="G899" s="1" t="s">
        <v>52</v>
      </c>
      <c r="H899" s="1" t="s">
        <v>53</v>
      </c>
      <c r="I899" s="1" t="s">
        <v>54</v>
      </c>
      <c r="J899" s="1" t="s">
        <v>55</v>
      </c>
      <c r="K899" s="1" t="s">
        <v>14075</v>
      </c>
      <c r="L899" s="1"/>
      <c r="M899" s="21">
        <f t="shared" ref="M899:M962" si="14">IF(F899="○",1,0)</f>
        <v>1</v>
      </c>
    </row>
    <row r="900" spans="1:13" ht="20.100000000000001" customHeight="1" x14ac:dyDescent="0.15">
      <c r="A900" s="1" t="s">
        <v>12</v>
      </c>
      <c r="B900" s="1" t="s">
        <v>14071</v>
      </c>
      <c r="C900" s="1" t="s">
        <v>14076</v>
      </c>
      <c r="D900" s="1" t="s">
        <v>50</v>
      </c>
      <c r="E900" s="1" t="s">
        <v>51</v>
      </c>
      <c r="F900" s="1" t="s">
        <v>51</v>
      </c>
      <c r="G900" s="1" t="s">
        <v>52</v>
      </c>
      <c r="H900" s="1" t="s">
        <v>53</v>
      </c>
      <c r="I900" s="1" t="s">
        <v>54</v>
      </c>
      <c r="J900" s="1" t="s">
        <v>55</v>
      </c>
      <c r="K900" s="1" t="s">
        <v>14077</v>
      </c>
      <c r="L900" s="1"/>
      <c r="M900" s="21">
        <f t="shared" si="14"/>
        <v>1</v>
      </c>
    </row>
    <row r="901" spans="1:13" ht="20.100000000000001" customHeight="1" x14ac:dyDescent="0.15">
      <c r="A901" s="1" t="s">
        <v>12</v>
      </c>
      <c r="B901" s="1" t="s">
        <v>14078</v>
      </c>
      <c r="C901" s="1" t="s">
        <v>14079</v>
      </c>
      <c r="D901" s="1" t="s">
        <v>50</v>
      </c>
      <c r="E901" s="1" t="s">
        <v>51</v>
      </c>
      <c r="F901" s="1" t="s">
        <v>51</v>
      </c>
      <c r="G901" s="1" t="s">
        <v>52</v>
      </c>
      <c r="H901" s="1" t="s">
        <v>53</v>
      </c>
      <c r="I901" s="1" t="s">
        <v>54</v>
      </c>
      <c r="J901" s="1" t="s">
        <v>55</v>
      </c>
      <c r="K901" s="1" t="s">
        <v>14080</v>
      </c>
      <c r="L901" s="1"/>
      <c r="M901" s="21">
        <f t="shared" si="14"/>
        <v>1</v>
      </c>
    </row>
    <row r="902" spans="1:13" ht="20.100000000000001" customHeight="1" x14ac:dyDescent="0.15">
      <c r="A902" s="1" t="s">
        <v>12</v>
      </c>
      <c r="B902" s="1" t="s">
        <v>14078</v>
      </c>
      <c r="C902" s="1" t="s">
        <v>14081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53</v>
      </c>
      <c r="I902" s="1" t="s">
        <v>54</v>
      </c>
      <c r="J902" s="1" t="s">
        <v>55</v>
      </c>
      <c r="K902" s="1" t="s">
        <v>14082</v>
      </c>
      <c r="L902" s="1"/>
      <c r="M902" s="21">
        <f t="shared" si="14"/>
        <v>1</v>
      </c>
    </row>
    <row r="903" spans="1:13" ht="20.100000000000001" customHeight="1" x14ac:dyDescent="0.15">
      <c r="A903" s="1" t="s">
        <v>12</v>
      </c>
      <c r="B903" s="1" t="s">
        <v>14078</v>
      </c>
      <c r="C903" s="1" t="s">
        <v>14083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53</v>
      </c>
      <c r="I903" s="1" t="s">
        <v>54</v>
      </c>
      <c r="J903" s="1" t="s">
        <v>55</v>
      </c>
      <c r="K903" s="1" t="s">
        <v>14084</v>
      </c>
      <c r="L903" s="1"/>
      <c r="M903" s="21">
        <f t="shared" si="14"/>
        <v>1</v>
      </c>
    </row>
    <row r="904" spans="1:13" ht="20.100000000000001" customHeight="1" x14ac:dyDescent="0.15">
      <c r="A904" s="1" t="s">
        <v>12</v>
      </c>
      <c r="B904" s="1" t="s">
        <v>14078</v>
      </c>
      <c r="C904" s="1" t="s">
        <v>14085</v>
      </c>
      <c r="D904" s="1" t="s">
        <v>50</v>
      </c>
      <c r="E904" s="1" t="s">
        <v>51</v>
      </c>
      <c r="F904" s="1" t="s">
        <v>51</v>
      </c>
      <c r="G904" s="1" t="s">
        <v>52</v>
      </c>
      <c r="H904" s="1" t="s">
        <v>53</v>
      </c>
      <c r="I904" s="1" t="s">
        <v>54</v>
      </c>
      <c r="J904" s="1" t="s">
        <v>55</v>
      </c>
      <c r="K904" s="1" t="s">
        <v>14086</v>
      </c>
      <c r="L904" s="1"/>
      <c r="M904" s="21">
        <f t="shared" si="14"/>
        <v>1</v>
      </c>
    </row>
    <row r="905" spans="1:13" ht="20.100000000000001" customHeight="1" x14ac:dyDescent="0.15">
      <c r="A905" s="1" t="s">
        <v>12</v>
      </c>
      <c r="B905" s="1" t="s">
        <v>14078</v>
      </c>
      <c r="C905" s="1" t="s">
        <v>14087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53</v>
      </c>
      <c r="I905" s="1" t="s">
        <v>54</v>
      </c>
      <c r="J905" s="1" t="s">
        <v>55</v>
      </c>
      <c r="K905" s="1" t="s">
        <v>14088</v>
      </c>
      <c r="L905" s="1"/>
      <c r="M905" s="21">
        <f t="shared" si="14"/>
        <v>1</v>
      </c>
    </row>
    <row r="906" spans="1:13" ht="20.100000000000001" customHeight="1" x14ac:dyDescent="0.15">
      <c r="A906" s="1" t="s">
        <v>12</v>
      </c>
      <c r="B906" s="1" t="s">
        <v>14078</v>
      </c>
      <c r="C906" s="1" t="s">
        <v>14089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53</v>
      </c>
      <c r="I906" s="1" t="s">
        <v>54</v>
      </c>
      <c r="J906" s="1" t="s">
        <v>55</v>
      </c>
      <c r="K906" s="1" t="s">
        <v>14090</v>
      </c>
      <c r="L906" s="1"/>
      <c r="M906" s="21">
        <f t="shared" si="14"/>
        <v>1</v>
      </c>
    </row>
    <row r="907" spans="1:13" ht="20.100000000000001" customHeight="1" x14ac:dyDescent="0.15">
      <c r="A907" s="1" t="s">
        <v>12</v>
      </c>
      <c r="B907" s="1" t="s">
        <v>14078</v>
      </c>
      <c r="C907" s="1" t="s">
        <v>14091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53</v>
      </c>
      <c r="I907" s="1" t="s">
        <v>54</v>
      </c>
      <c r="J907" s="1" t="s">
        <v>55</v>
      </c>
      <c r="K907" s="1" t="s">
        <v>14092</v>
      </c>
      <c r="L907" s="1"/>
      <c r="M907" s="21">
        <f t="shared" si="14"/>
        <v>1</v>
      </c>
    </row>
    <row r="908" spans="1:13" ht="20.100000000000001" customHeight="1" x14ac:dyDescent="0.15">
      <c r="A908" s="1" t="s">
        <v>12</v>
      </c>
      <c r="B908" s="1" t="s">
        <v>14078</v>
      </c>
      <c r="C908" s="1" t="s">
        <v>14093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53</v>
      </c>
      <c r="I908" s="1" t="s">
        <v>54</v>
      </c>
      <c r="J908" s="1" t="s">
        <v>55</v>
      </c>
      <c r="K908" s="1" t="s">
        <v>14094</v>
      </c>
      <c r="L908" s="1"/>
      <c r="M908" s="21">
        <f t="shared" si="14"/>
        <v>1</v>
      </c>
    </row>
    <row r="909" spans="1:13" ht="20.100000000000001" customHeight="1" x14ac:dyDescent="0.15">
      <c r="A909" s="1" t="s">
        <v>12</v>
      </c>
      <c r="B909" s="1" t="s">
        <v>14078</v>
      </c>
      <c r="C909" s="1" t="s">
        <v>14095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53</v>
      </c>
      <c r="I909" s="1" t="s">
        <v>54</v>
      </c>
      <c r="J909" s="1" t="s">
        <v>55</v>
      </c>
      <c r="K909" s="1" t="s">
        <v>14096</v>
      </c>
      <c r="L909" s="1"/>
      <c r="M909" s="21">
        <f t="shared" si="14"/>
        <v>1</v>
      </c>
    </row>
    <row r="910" spans="1:13" ht="20.100000000000001" customHeight="1" x14ac:dyDescent="0.15">
      <c r="A910" s="1" t="s">
        <v>12</v>
      </c>
      <c r="B910" s="1" t="s">
        <v>14078</v>
      </c>
      <c r="C910" s="1" t="s">
        <v>14097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53</v>
      </c>
      <c r="I910" s="1" t="s">
        <v>54</v>
      </c>
      <c r="J910" s="1" t="s">
        <v>55</v>
      </c>
      <c r="K910" s="1" t="s">
        <v>14098</v>
      </c>
      <c r="L910" s="1"/>
      <c r="M910" s="21">
        <f t="shared" si="14"/>
        <v>1</v>
      </c>
    </row>
    <row r="911" spans="1:13" ht="20.100000000000001" customHeight="1" x14ac:dyDescent="0.15">
      <c r="A911" s="1" t="s">
        <v>12</v>
      </c>
      <c r="B911" s="1" t="s">
        <v>14078</v>
      </c>
      <c r="C911" s="1" t="s">
        <v>14099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53</v>
      </c>
      <c r="I911" s="1" t="s">
        <v>54</v>
      </c>
      <c r="J911" s="1" t="s">
        <v>55</v>
      </c>
      <c r="K911" s="1" t="s">
        <v>14100</v>
      </c>
      <c r="L911" s="1"/>
      <c r="M911" s="21">
        <f t="shared" si="14"/>
        <v>1</v>
      </c>
    </row>
    <row r="912" spans="1:13" ht="20.100000000000001" customHeight="1" x14ac:dyDescent="0.15">
      <c r="A912" s="1" t="s">
        <v>12</v>
      </c>
      <c r="B912" s="1" t="s">
        <v>14078</v>
      </c>
      <c r="C912" s="1" t="s">
        <v>14101</v>
      </c>
      <c r="D912" s="1" t="s">
        <v>849</v>
      </c>
      <c r="E912" s="1" t="s">
        <v>51</v>
      </c>
      <c r="F912" s="1" t="s">
        <v>26832</v>
      </c>
      <c r="G912" s="1" t="s">
        <v>82</v>
      </c>
      <c r="H912" s="1" t="s">
        <v>83</v>
      </c>
      <c r="I912" s="1" t="s">
        <v>447</v>
      </c>
      <c r="J912" s="1" t="s">
        <v>7809</v>
      </c>
      <c r="K912" s="1" t="s">
        <v>14102</v>
      </c>
      <c r="L912" s="1"/>
      <c r="M912" s="21">
        <f t="shared" si="14"/>
        <v>0</v>
      </c>
    </row>
    <row r="913" spans="1:13" ht="20.100000000000001" customHeight="1" x14ac:dyDescent="0.15">
      <c r="A913" s="1" t="s">
        <v>12</v>
      </c>
      <c r="B913" s="1" t="s">
        <v>14103</v>
      </c>
      <c r="C913" s="1" t="s">
        <v>14104</v>
      </c>
      <c r="D913" s="1" t="s">
        <v>50</v>
      </c>
      <c r="E913" s="1" t="s">
        <v>51</v>
      </c>
      <c r="F913" s="1" t="s">
        <v>51</v>
      </c>
      <c r="G913" s="1" t="s">
        <v>52</v>
      </c>
      <c r="H913" s="1" t="s">
        <v>53</v>
      </c>
      <c r="I913" s="1" t="s">
        <v>54</v>
      </c>
      <c r="J913" s="1" t="s">
        <v>55</v>
      </c>
      <c r="K913" s="1" t="s">
        <v>14105</v>
      </c>
      <c r="L913" s="1"/>
      <c r="M913" s="21">
        <f t="shared" si="14"/>
        <v>1</v>
      </c>
    </row>
    <row r="914" spans="1:13" ht="20.100000000000001" customHeight="1" x14ac:dyDescent="0.15">
      <c r="A914" s="1" t="s">
        <v>12</v>
      </c>
      <c r="B914" s="1" t="s">
        <v>14103</v>
      </c>
      <c r="C914" s="1" t="s">
        <v>14106</v>
      </c>
      <c r="D914" s="1" t="s">
        <v>50</v>
      </c>
      <c r="E914" s="1" t="s">
        <v>51</v>
      </c>
      <c r="F914" s="1" t="s">
        <v>51</v>
      </c>
      <c r="G914" s="1" t="s">
        <v>52</v>
      </c>
      <c r="H914" s="1" t="s">
        <v>53</v>
      </c>
      <c r="I914" s="1" t="s">
        <v>54</v>
      </c>
      <c r="J914" s="1" t="s">
        <v>55</v>
      </c>
      <c r="K914" s="1" t="s">
        <v>14107</v>
      </c>
      <c r="L914" s="1"/>
      <c r="M914" s="21">
        <f t="shared" si="14"/>
        <v>1</v>
      </c>
    </row>
    <row r="915" spans="1:13" ht="20.100000000000001" customHeight="1" x14ac:dyDescent="0.15">
      <c r="A915" s="1" t="s">
        <v>12</v>
      </c>
      <c r="B915" s="1" t="s">
        <v>14103</v>
      </c>
      <c r="C915" s="1" t="s">
        <v>14108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53</v>
      </c>
      <c r="I915" s="1" t="s">
        <v>54</v>
      </c>
      <c r="J915" s="1" t="s">
        <v>55</v>
      </c>
      <c r="K915" s="1" t="s">
        <v>14109</v>
      </c>
      <c r="L915" s="1"/>
      <c r="M915" s="21">
        <f t="shared" si="14"/>
        <v>1</v>
      </c>
    </row>
    <row r="916" spans="1:13" ht="20.100000000000001" customHeight="1" x14ac:dyDescent="0.15">
      <c r="A916" s="1" t="s">
        <v>12</v>
      </c>
      <c r="B916" s="1" t="s">
        <v>14103</v>
      </c>
      <c r="C916" s="1" t="s">
        <v>14110</v>
      </c>
      <c r="D916" s="1" t="s">
        <v>78</v>
      </c>
      <c r="E916" s="1" t="s">
        <v>51</v>
      </c>
      <c r="F916" s="1" t="s">
        <v>179</v>
      </c>
      <c r="G916" s="1" t="s">
        <v>82</v>
      </c>
      <c r="H916" s="1" t="s">
        <v>2234</v>
      </c>
      <c r="I916" s="1" t="s">
        <v>84</v>
      </c>
      <c r="J916" s="1" t="s">
        <v>182</v>
      </c>
      <c r="K916" s="1" t="s">
        <v>14111</v>
      </c>
      <c r="L916" s="1"/>
      <c r="M916" s="21">
        <f t="shared" si="14"/>
        <v>0</v>
      </c>
    </row>
    <row r="917" spans="1:13" ht="20.100000000000001" customHeight="1" x14ac:dyDescent="0.15">
      <c r="A917" s="1" t="s">
        <v>12</v>
      </c>
      <c r="B917" s="1" t="s">
        <v>14103</v>
      </c>
      <c r="C917" s="1" t="s">
        <v>14112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2234</v>
      </c>
      <c r="I917" s="1" t="s">
        <v>84</v>
      </c>
      <c r="J917" s="1" t="s">
        <v>182</v>
      </c>
      <c r="K917" s="1" t="s">
        <v>14113</v>
      </c>
      <c r="L917" s="1"/>
      <c r="M917" s="21">
        <f t="shared" si="14"/>
        <v>0</v>
      </c>
    </row>
    <row r="918" spans="1:13" ht="20.100000000000001" customHeight="1" x14ac:dyDescent="0.15">
      <c r="A918" s="1" t="s">
        <v>12</v>
      </c>
      <c r="B918" s="1" t="s">
        <v>14114</v>
      </c>
      <c r="C918" s="1" t="s">
        <v>14115</v>
      </c>
      <c r="D918" s="1" t="s">
        <v>50</v>
      </c>
      <c r="E918" s="1" t="s">
        <v>51</v>
      </c>
      <c r="F918" s="1" t="s">
        <v>51</v>
      </c>
      <c r="G918" s="1" t="s">
        <v>52</v>
      </c>
      <c r="H918" s="1" t="s">
        <v>121</v>
      </c>
      <c r="I918" s="1" t="s">
        <v>84</v>
      </c>
      <c r="J918" s="1" t="s">
        <v>122</v>
      </c>
      <c r="K918" s="1" t="s">
        <v>14116</v>
      </c>
      <c r="L918" s="1"/>
      <c r="M918" s="21">
        <f t="shared" si="14"/>
        <v>1</v>
      </c>
    </row>
    <row r="919" spans="1:13" ht="20.100000000000001" customHeight="1" x14ac:dyDescent="0.15">
      <c r="A919" s="1" t="s">
        <v>12</v>
      </c>
      <c r="B919" s="1" t="s">
        <v>14114</v>
      </c>
      <c r="C919" s="1" t="s">
        <v>14117</v>
      </c>
      <c r="D919" s="1" t="s">
        <v>50</v>
      </c>
      <c r="E919" s="1" t="s">
        <v>51</v>
      </c>
      <c r="F919" s="1" t="s">
        <v>179</v>
      </c>
      <c r="G919" s="1" t="s">
        <v>82</v>
      </c>
      <c r="H919" s="1" t="s">
        <v>2234</v>
      </c>
      <c r="I919" s="1" t="s">
        <v>84</v>
      </c>
      <c r="J919" s="1" t="s">
        <v>182</v>
      </c>
      <c r="K919" s="1" t="s">
        <v>14118</v>
      </c>
      <c r="L919" s="1"/>
      <c r="M919" s="21">
        <f t="shared" si="14"/>
        <v>0</v>
      </c>
    </row>
    <row r="920" spans="1:13" ht="20.100000000000001" customHeight="1" x14ac:dyDescent="0.15">
      <c r="A920" s="1" t="s">
        <v>12</v>
      </c>
      <c r="B920" s="1" t="s">
        <v>14114</v>
      </c>
      <c r="C920" s="1" t="s">
        <v>14119</v>
      </c>
      <c r="D920" s="1" t="s">
        <v>50</v>
      </c>
      <c r="E920" s="1" t="s">
        <v>51</v>
      </c>
      <c r="F920" s="1" t="s">
        <v>51</v>
      </c>
      <c r="G920" s="1" t="s">
        <v>52</v>
      </c>
      <c r="H920" s="1" t="s">
        <v>121</v>
      </c>
      <c r="I920" s="1" t="s">
        <v>84</v>
      </c>
      <c r="J920" s="1" t="s">
        <v>122</v>
      </c>
      <c r="K920" s="1" t="s">
        <v>14120</v>
      </c>
      <c r="L920" s="1"/>
      <c r="M920" s="21">
        <f t="shared" si="14"/>
        <v>1</v>
      </c>
    </row>
    <row r="921" spans="1:13" ht="20.100000000000001" customHeight="1" x14ac:dyDescent="0.15">
      <c r="A921" s="1" t="s">
        <v>12</v>
      </c>
      <c r="B921" s="1" t="s">
        <v>14114</v>
      </c>
      <c r="C921" s="1" t="s">
        <v>14121</v>
      </c>
      <c r="D921" s="1" t="s">
        <v>50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14122</v>
      </c>
      <c r="L921" s="1"/>
      <c r="M921" s="21">
        <f t="shared" si="14"/>
        <v>1</v>
      </c>
    </row>
    <row r="922" spans="1:13" ht="20.100000000000001" customHeight="1" x14ac:dyDescent="0.15">
      <c r="A922" s="1" t="s">
        <v>12</v>
      </c>
      <c r="B922" s="1" t="s">
        <v>14114</v>
      </c>
      <c r="C922" s="1" t="s">
        <v>14123</v>
      </c>
      <c r="D922" s="1" t="s">
        <v>50</v>
      </c>
      <c r="E922" s="1" t="s">
        <v>51</v>
      </c>
      <c r="F922" s="1" t="s">
        <v>51</v>
      </c>
      <c r="G922" s="1" t="s">
        <v>52</v>
      </c>
      <c r="H922" s="1" t="s">
        <v>121</v>
      </c>
      <c r="I922" s="1" t="s">
        <v>84</v>
      </c>
      <c r="J922" s="1" t="s">
        <v>122</v>
      </c>
      <c r="K922" s="1" t="s">
        <v>14124</v>
      </c>
      <c r="L922" s="1"/>
      <c r="M922" s="21">
        <f t="shared" si="14"/>
        <v>1</v>
      </c>
    </row>
    <row r="923" spans="1:13" ht="20.100000000000001" customHeight="1" x14ac:dyDescent="0.15">
      <c r="A923" s="1" t="s">
        <v>12</v>
      </c>
      <c r="B923" s="1" t="s">
        <v>14114</v>
      </c>
      <c r="C923" s="1" t="s">
        <v>14125</v>
      </c>
      <c r="D923" s="1" t="s">
        <v>50</v>
      </c>
      <c r="E923" s="1" t="s">
        <v>51</v>
      </c>
      <c r="F923" s="1" t="s">
        <v>51</v>
      </c>
      <c r="G923" s="1" t="s">
        <v>52</v>
      </c>
      <c r="H923" s="1" t="s">
        <v>121</v>
      </c>
      <c r="I923" s="1" t="s">
        <v>84</v>
      </c>
      <c r="J923" s="1" t="s">
        <v>122</v>
      </c>
      <c r="K923" s="1" t="s">
        <v>14126</v>
      </c>
      <c r="L923" s="1"/>
      <c r="M923" s="21">
        <f t="shared" si="14"/>
        <v>1</v>
      </c>
    </row>
    <row r="924" spans="1:13" ht="20.100000000000001" customHeight="1" x14ac:dyDescent="0.15">
      <c r="A924" s="1" t="s">
        <v>12</v>
      </c>
      <c r="B924" s="1" t="s">
        <v>14114</v>
      </c>
      <c r="C924" s="1" t="s">
        <v>14127</v>
      </c>
      <c r="D924" s="1" t="s">
        <v>50</v>
      </c>
      <c r="E924" s="1" t="s">
        <v>51</v>
      </c>
      <c r="F924" s="1" t="s">
        <v>51</v>
      </c>
      <c r="G924" s="1" t="s">
        <v>52</v>
      </c>
      <c r="H924" s="1" t="s">
        <v>121</v>
      </c>
      <c r="I924" s="1" t="s">
        <v>84</v>
      </c>
      <c r="J924" s="1" t="s">
        <v>122</v>
      </c>
      <c r="K924" s="1" t="s">
        <v>14128</v>
      </c>
      <c r="L924" s="1"/>
      <c r="M924" s="21">
        <f t="shared" si="14"/>
        <v>1</v>
      </c>
    </row>
    <row r="925" spans="1:13" ht="20.100000000000001" customHeight="1" x14ac:dyDescent="0.15">
      <c r="A925" s="1" t="s">
        <v>12</v>
      </c>
      <c r="B925" s="1" t="s">
        <v>14114</v>
      </c>
      <c r="C925" s="1" t="s">
        <v>14129</v>
      </c>
      <c r="D925" s="1" t="s">
        <v>50</v>
      </c>
      <c r="E925" s="1" t="s">
        <v>51</v>
      </c>
      <c r="F925" s="1" t="s">
        <v>51</v>
      </c>
      <c r="G925" s="1" t="s">
        <v>52</v>
      </c>
      <c r="H925" s="1" t="s">
        <v>121</v>
      </c>
      <c r="I925" s="1" t="s">
        <v>84</v>
      </c>
      <c r="J925" s="1" t="s">
        <v>122</v>
      </c>
      <c r="K925" s="1" t="s">
        <v>14130</v>
      </c>
      <c r="L925" s="1"/>
      <c r="M925" s="21">
        <f t="shared" si="14"/>
        <v>1</v>
      </c>
    </row>
    <row r="926" spans="1:13" ht="20.100000000000001" customHeight="1" x14ac:dyDescent="0.15">
      <c r="A926" s="1" t="s">
        <v>12</v>
      </c>
      <c r="B926" s="1" t="s">
        <v>14114</v>
      </c>
      <c r="C926" s="1" t="s">
        <v>14131</v>
      </c>
      <c r="D926" s="1" t="s">
        <v>50</v>
      </c>
      <c r="E926" s="1" t="s">
        <v>51</v>
      </c>
      <c r="F926" s="1" t="s">
        <v>51</v>
      </c>
      <c r="G926" s="1" t="s">
        <v>52</v>
      </c>
      <c r="H926" s="1" t="s">
        <v>121</v>
      </c>
      <c r="I926" s="1" t="s">
        <v>84</v>
      </c>
      <c r="J926" s="1" t="s">
        <v>122</v>
      </c>
      <c r="K926" s="1" t="s">
        <v>14132</v>
      </c>
      <c r="L926" s="1"/>
      <c r="M926" s="21">
        <f t="shared" si="14"/>
        <v>1</v>
      </c>
    </row>
    <row r="927" spans="1:13" ht="20.100000000000001" customHeight="1" x14ac:dyDescent="0.15">
      <c r="A927" s="1" t="s">
        <v>12</v>
      </c>
      <c r="B927" s="1" t="s">
        <v>14114</v>
      </c>
      <c r="C927" s="1" t="s">
        <v>14133</v>
      </c>
      <c r="D927" s="1" t="s">
        <v>78</v>
      </c>
      <c r="E927" s="1" t="s">
        <v>51</v>
      </c>
      <c r="F927" s="1" t="s">
        <v>51</v>
      </c>
      <c r="G927" s="1" t="s">
        <v>52</v>
      </c>
      <c r="H927" s="1" t="s">
        <v>121</v>
      </c>
      <c r="I927" s="1" t="s">
        <v>84</v>
      </c>
      <c r="J927" s="1" t="s">
        <v>122</v>
      </c>
      <c r="K927" s="1" t="s">
        <v>14134</v>
      </c>
      <c r="L927" s="1"/>
      <c r="M927" s="21">
        <f t="shared" si="14"/>
        <v>1</v>
      </c>
    </row>
    <row r="928" spans="1:13" ht="20.100000000000001" customHeight="1" x14ac:dyDescent="0.15">
      <c r="A928" s="1" t="s">
        <v>12</v>
      </c>
      <c r="B928" s="1" t="s">
        <v>14114</v>
      </c>
      <c r="C928" s="1" t="s">
        <v>14135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121</v>
      </c>
      <c r="I928" s="1" t="s">
        <v>84</v>
      </c>
      <c r="J928" s="1" t="s">
        <v>122</v>
      </c>
      <c r="K928" s="1" t="s">
        <v>14136</v>
      </c>
      <c r="L928" s="1"/>
      <c r="M928" s="21">
        <f t="shared" si="14"/>
        <v>1</v>
      </c>
    </row>
    <row r="929" spans="1:13" ht="20.100000000000001" customHeight="1" x14ac:dyDescent="0.15">
      <c r="A929" s="1" t="s">
        <v>12</v>
      </c>
      <c r="B929" s="1" t="s">
        <v>14114</v>
      </c>
      <c r="C929" s="1" t="s">
        <v>14137</v>
      </c>
      <c r="D929" s="1" t="s">
        <v>78</v>
      </c>
      <c r="E929" s="1" t="s">
        <v>51</v>
      </c>
      <c r="F929" s="1" t="s">
        <v>179</v>
      </c>
      <c r="G929" s="1" t="s">
        <v>82</v>
      </c>
      <c r="H929" s="1" t="s">
        <v>2234</v>
      </c>
      <c r="I929" s="1" t="s">
        <v>84</v>
      </c>
      <c r="J929" s="1" t="s">
        <v>182</v>
      </c>
      <c r="K929" s="1" t="s">
        <v>14138</v>
      </c>
      <c r="L929" s="1"/>
      <c r="M929" s="21">
        <f t="shared" si="14"/>
        <v>0</v>
      </c>
    </row>
    <row r="930" spans="1:13" ht="20.100000000000001" customHeight="1" x14ac:dyDescent="0.15">
      <c r="A930" s="1" t="s">
        <v>12</v>
      </c>
      <c r="B930" s="1" t="s">
        <v>14114</v>
      </c>
      <c r="C930" s="1" t="s">
        <v>14139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14140</v>
      </c>
      <c r="L930" s="1"/>
      <c r="M930" s="21">
        <f t="shared" si="14"/>
        <v>1</v>
      </c>
    </row>
    <row r="931" spans="1:13" ht="20.100000000000001" customHeight="1" x14ac:dyDescent="0.15">
      <c r="A931" s="1" t="s">
        <v>12</v>
      </c>
      <c r="B931" s="1" t="s">
        <v>14114</v>
      </c>
      <c r="C931" s="1" t="s">
        <v>14141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14142</v>
      </c>
      <c r="L931" s="1"/>
      <c r="M931" s="21">
        <f t="shared" si="14"/>
        <v>1</v>
      </c>
    </row>
    <row r="932" spans="1:13" ht="20.100000000000001" customHeight="1" x14ac:dyDescent="0.15">
      <c r="A932" s="1" t="s">
        <v>12</v>
      </c>
      <c r="B932" s="1" t="s">
        <v>14114</v>
      </c>
      <c r="C932" s="1" t="s">
        <v>14143</v>
      </c>
      <c r="D932" s="1" t="s">
        <v>78</v>
      </c>
      <c r="E932" s="1" t="s">
        <v>51</v>
      </c>
      <c r="F932" s="1" t="s">
        <v>81</v>
      </c>
      <c r="G932" s="1" t="s">
        <v>82</v>
      </c>
      <c r="H932" s="1" t="s">
        <v>2234</v>
      </c>
      <c r="I932" s="1" t="s">
        <v>84</v>
      </c>
      <c r="J932" s="1" t="s">
        <v>182</v>
      </c>
      <c r="K932" s="1" t="s">
        <v>14144</v>
      </c>
      <c r="L932" s="1"/>
      <c r="M932" s="21">
        <f t="shared" si="14"/>
        <v>0</v>
      </c>
    </row>
    <row r="933" spans="1:13" ht="20.100000000000001" customHeight="1" x14ac:dyDescent="0.15">
      <c r="A933" s="1" t="s">
        <v>12</v>
      </c>
      <c r="B933" s="1" t="s">
        <v>14114</v>
      </c>
      <c r="C933" s="1" t="s">
        <v>14145</v>
      </c>
      <c r="D933" s="1" t="s">
        <v>78</v>
      </c>
      <c r="E933" s="1" t="s">
        <v>51</v>
      </c>
      <c r="F933" s="1" t="s">
        <v>51</v>
      </c>
      <c r="G933" s="1" t="s">
        <v>52</v>
      </c>
      <c r="H933" s="1" t="s">
        <v>121</v>
      </c>
      <c r="I933" s="1" t="s">
        <v>84</v>
      </c>
      <c r="J933" s="1" t="s">
        <v>122</v>
      </c>
      <c r="K933" s="1" t="s">
        <v>14146</v>
      </c>
      <c r="L933" s="1"/>
      <c r="M933" s="21">
        <f t="shared" si="14"/>
        <v>1</v>
      </c>
    </row>
    <row r="934" spans="1:13" ht="20.100000000000001" customHeight="1" x14ac:dyDescent="0.15">
      <c r="A934" s="1" t="s">
        <v>12</v>
      </c>
      <c r="B934" s="1" t="s">
        <v>14114</v>
      </c>
      <c r="C934" s="1" t="s">
        <v>14147</v>
      </c>
      <c r="D934" s="1" t="s">
        <v>78</v>
      </c>
      <c r="E934" s="1" t="s">
        <v>51</v>
      </c>
      <c r="F934" s="1" t="s">
        <v>179</v>
      </c>
      <c r="G934" s="1" t="s">
        <v>82</v>
      </c>
      <c r="H934" s="1" t="s">
        <v>2234</v>
      </c>
      <c r="I934" s="1" t="s">
        <v>84</v>
      </c>
      <c r="J934" s="1" t="s">
        <v>182</v>
      </c>
      <c r="K934" s="1" t="s">
        <v>14148</v>
      </c>
      <c r="L934" s="1"/>
      <c r="M934" s="21">
        <f t="shared" si="14"/>
        <v>0</v>
      </c>
    </row>
    <row r="935" spans="1:13" ht="20.100000000000001" customHeight="1" x14ac:dyDescent="0.15">
      <c r="A935" s="1" t="s">
        <v>12</v>
      </c>
      <c r="B935" s="1" t="s">
        <v>14114</v>
      </c>
      <c r="C935" s="1" t="s">
        <v>14149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121</v>
      </c>
      <c r="I935" s="1" t="s">
        <v>84</v>
      </c>
      <c r="J935" s="1" t="s">
        <v>122</v>
      </c>
      <c r="K935" s="1" t="s">
        <v>14150</v>
      </c>
      <c r="L935" s="1"/>
      <c r="M935" s="21">
        <f t="shared" si="14"/>
        <v>1</v>
      </c>
    </row>
    <row r="936" spans="1:13" ht="20.100000000000001" customHeight="1" x14ac:dyDescent="0.15">
      <c r="A936" s="1" t="s">
        <v>12</v>
      </c>
      <c r="B936" s="1" t="s">
        <v>14114</v>
      </c>
      <c r="C936" s="1" t="s">
        <v>14151</v>
      </c>
      <c r="D936" s="1" t="s">
        <v>78</v>
      </c>
      <c r="E936" s="1" t="s">
        <v>51</v>
      </c>
      <c r="F936" s="1" t="s">
        <v>81</v>
      </c>
      <c r="G936" s="1" t="s">
        <v>82</v>
      </c>
      <c r="H936" s="1" t="s">
        <v>2234</v>
      </c>
      <c r="I936" s="1" t="s">
        <v>84</v>
      </c>
      <c r="J936" s="1" t="s">
        <v>182</v>
      </c>
      <c r="K936" s="1" t="s">
        <v>14152</v>
      </c>
      <c r="L936" s="1"/>
      <c r="M936" s="21">
        <f t="shared" si="14"/>
        <v>0</v>
      </c>
    </row>
    <row r="937" spans="1:13" ht="20.100000000000001" customHeight="1" x14ac:dyDescent="0.15">
      <c r="A937" s="1" t="s">
        <v>12</v>
      </c>
      <c r="B937" s="1" t="s">
        <v>14114</v>
      </c>
      <c r="C937" s="1" t="s">
        <v>14153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14154</v>
      </c>
      <c r="L937" s="1"/>
      <c r="M937" s="21">
        <f t="shared" si="14"/>
        <v>1</v>
      </c>
    </row>
    <row r="938" spans="1:13" ht="20.100000000000001" customHeight="1" x14ac:dyDescent="0.15">
      <c r="A938" s="1" t="s">
        <v>12</v>
      </c>
      <c r="B938" s="1" t="s">
        <v>14114</v>
      </c>
      <c r="C938" s="1" t="s">
        <v>14155</v>
      </c>
      <c r="D938" s="1" t="s">
        <v>78</v>
      </c>
      <c r="E938" s="1" t="s">
        <v>51</v>
      </c>
      <c r="F938" s="1" t="s">
        <v>51</v>
      </c>
      <c r="G938" s="1" t="s">
        <v>52</v>
      </c>
      <c r="H938" s="1" t="s">
        <v>121</v>
      </c>
      <c r="I938" s="1" t="s">
        <v>84</v>
      </c>
      <c r="J938" s="1" t="s">
        <v>122</v>
      </c>
      <c r="K938" s="1" t="s">
        <v>14156</v>
      </c>
      <c r="L938" s="1"/>
      <c r="M938" s="21">
        <f t="shared" si="14"/>
        <v>1</v>
      </c>
    </row>
    <row r="939" spans="1:13" ht="20.100000000000001" customHeight="1" x14ac:dyDescent="0.15">
      <c r="A939" s="1" t="s">
        <v>12</v>
      </c>
      <c r="B939" s="1" t="s">
        <v>14157</v>
      </c>
      <c r="C939" s="1" t="s">
        <v>14158</v>
      </c>
      <c r="D939" s="1" t="s">
        <v>50</v>
      </c>
      <c r="E939" s="1" t="s">
        <v>51</v>
      </c>
      <c r="F939" s="1" t="s">
        <v>81</v>
      </c>
      <c r="G939" s="1" t="s">
        <v>82</v>
      </c>
      <c r="H939" s="1" t="s">
        <v>2234</v>
      </c>
      <c r="I939" s="1" t="s">
        <v>84</v>
      </c>
      <c r="J939" s="1" t="s">
        <v>182</v>
      </c>
      <c r="K939" s="1" t="s">
        <v>14159</v>
      </c>
      <c r="L939" s="1"/>
      <c r="M939" s="21">
        <f t="shared" si="14"/>
        <v>0</v>
      </c>
    </row>
    <row r="940" spans="1:13" ht="20.100000000000001" customHeight="1" x14ac:dyDescent="0.15">
      <c r="A940" s="1" t="s">
        <v>12</v>
      </c>
      <c r="B940" s="1" t="s">
        <v>14157</v>
      </c>
      <c r="C940" s="1" t="s">
        <v>14160</v>
      </c>
      <c r="D940" s="1" t="s">
        <v>50</v>
      </c>
      <c r="E940" s="1" t="s">
        <v>51</v>
      </c>
      <c r="F940" s="1" t="s">
        <v>81</v>
      </c>
      <c r="G940" s="1" t="s">
        <v>82</v>
      </c>
      <c r="H940" s="1" t="s">
        <v>2234</v>
      </c>
      <c r="I940" s="1" t="s">
        <v>84</v>
      </c>
      <c r="J940" s="1" t="s">
        <v>182</v>
      </c>
      <c r="K940" s="1" t="s">
        <v>14161</v>
      </c>
      <c r="L940" s="1"/>
      <c r="M940" s="21">
        <f t="shared" si="14"/>
        <v>0</v>
      </c>
    </row>
    <row r="941" spans="1:13" ht="20.100000000000001" customHeight="1" x14ac:dyDescent="0.15">
      <c r="A941" s="1" t="s">
        <v>12</v>
      </c>
      <c r="B941" s="1" t="s">
        <v>14157</v>
      </c>
      <c r="C941" s="1" t="s">
        <v>14162</v>
      </c>
      <c r="D941" s="1" t="s">
        <v>50</v>
      </c>
      <c r="E941" s="1" t="s">
        <v>51</v>
      </c>
      <c r="F941" s="1" t="s">
        <v>51</v>
      </c>
      <c r="G941" s="1" t="s">
        <v>52</v>
      </c>
      <c r="H941" s="1" t="s">
        <v>739</v>
      </c>
      <c r="I941" s="1" t="s">
        <v>1230</v>
      </c>
      <c r="J941" s="1" t="s">
        <v>122</v>
      </c>
      <c r="K941" s="1" t="s">
        <v>14163</v>
      </c>
      <c r="L941" s="1"/>
      <c r="M941" s="21">
        <f t="shared" si="14"/>
        <v>1</v>
      </c>
    </row>
    <row r="942" spans="1:13" ht="20.100000000000001" customHeight="1" x14ac:dyDescent="0.15">
      <c r="A942" s="1" t="s">
        <v>12</v>
      </c>
      <c r="B942" s="1" t="s">
        <v>14157</v>
      </c>
      <c r="C942" s="1" t="s">
        <v>14164</v>
      </c>
      <c r="D942" s="1" t="s">
        <v>50</v>
      </c>
      <c r="E942" s="1" t="s">
        <v>51</v>
      </c>
      <c r="F942" s="1" t="s">
        <v>51</v>
      </c>
      <c r="G942" s="1" t="s">
        <v>52</v>
      </c>
      <c r="H942" s="1" t="s">
        <v>739</v>
      </c>
      <c r="I942" s="1" t="s">
        <v>1230</v>
      </c>
      <c r="J942" s="1" t="s">
        <v>122</v>
      </c>
      <c r="K942" s="1" t="s">
        <v>14165</v>
      </c>
      <c r="L942" s="1"/>
      <c r="M942" s="21">
        <f t="shared" si="14"/>
        <v>1</v>
      </c>
    </row>
    <row r="943" spans="1:13" ht="20.100000000000001" customHeight="1" x14ac:dyDescent="0.15">
      <c r="A943" s="1" t="s">
        <v>12</v>
      </c>
      <c r="B943" s="1" t="s">
        <v>14157</v>
      </c>
      <c r="C943" s="1" t="s">
        <v>14166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739</v>
      </c>
      <c r="I943" s="1" t="s">
        <v>1230</v>
      </c>
      <c r="J943" s="1" t="s">
        <v>122</v>
      </c>
      <c r="K943" s="1" t="s">
        <v>14167</v>
      </c>
      <c r="L943" s="1"/>
      <c r="M943" s="21">
        <f t="shared" si="14"/>
        <v>1</v>
      </c>
    </row>
    <row r="944" spans="1:13" ht="20.100000000000001" customHeight="1" x14ac:dyDescent="0.15">
      <c r="A944" s="1" t="s">
        <v>12</v>
      </c>
      <c r="B944" s="1" t="s">
        <v>14157</v>
      </c>
      <c r="C944" s="1" t="s">
        <v>14168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739</v>
      </c>
      <c r="I944" s="1" t="s">
        <v>1230</v>
      </c>
      <c r="J944" s="1" t="s">
        <v>122</v>
      </c>
      <c r="K944" s="1" t="s">
        <v>14169</v>
      </c>
      <c r="L944" s="1"/>
      <c r="M944" s="21">
        <f t="shared" si="14"/>
        <v>1</v>
      </c>
    </row>
    <row r="945" spans="1:13" ht="20.100000000000001" customHeight="1" x14ac:dyDescent="0.15">
      <c r="A945" s="1" t="s">
        <v>12</v>
      </c>
      <c r="B945" s="1" t="s">
        <v>14157</v>
      </c>
      <c r="C945" s="1" t="s">
        <v>14170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739</v>
      </c>
      <c r="I945" s="1" t="s">
        <v>1230</v>
      </c>
      <c r="J945" s="1" t="s">
        <v>122</v>
      </c>
      <c r="K945" s="1" t="s">
        <v>14171</v>
      </c>
      <c r="L945" s="1"/>
      <c r="M945" s="21">
        <f t="shared" si="14"/>
        <v>1</v>
      </c>
    </row>
    <row r="946" spans="1:13" ht="20.100000000000001" customHeight="1" x14ac:dyDescent="0.15">
      <c r="A946" s="1" t="s">
        <v>12</v>
      </c>
      <c r="B946" s="1" t="s">
        <v>14157</v>
      </c>
      <c r="C946" s="1" t="s">
        <v>14172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739</v>
      </c>
      <c r="I946" s="1" t="s">
        <v>1230</v>
      </c>
      <c r="J946" s="1" t="s">
        <v>122</v>
      </c>
      <c r="K946" s="1" t="s">
        <v>14173</v>
      </c>
      <c r="L946" s="1"/>
      <c r="M946" s="21">
        <f t="shared" si="14"/>
        <v>1</v>
      </c>
    </row>
    <row r="947" spans="1:13" ht="20.100000000000001" customHeight="1" x14ac:dyDescent="0.15">
      <c r="A947" s="1" t="s">
        <v>12</v>
      </c>
      <c r="B947" s="1" t="s">
        <v>14157</v>
      </c>
      <c r="C947" s="1" t="s">
        <v>14174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739</v>
      </c>
      <c r="I947" s="1" t="s">
        <v>1230</v>
      </c>
      <c r="J947" s="1" t="s">
        <v>122</v>
      </c>
      <c r="K947" s="1" t="s">
        <v>14175</v>
      </c>
      <c r="L947" s="1"/>
      <c r="M947" s="21">
        <f t="shared" si="14"/>
        <v>1</v>
      </c>
    </row>
    <row r="948" spans="1:13" ht="20.100000000000001" customHeight="1" x14ac:dyDescent="0.15">
      <c r="A948" s="1" t="s">
        <v>12</v>
      </c>
      <c r="B948" s="1" t="s">
        <v>14157</v>
      </c>
      <c r="C948" s="1" t="s">
        <v>14176</v>
      </c>
      <c r="D948" s="1" t="s">
        <v>50</v>
      </c>
      <c r="E948" s="1" t="s">
        <v>51</v>
      </c>
      <c r="F948" s="1" t="s">
        <v>51</v>
      </c>
      <c r="G948" s="1" t="s">
        <v>52</v>
      </c>
      <c r="H948" s="1" t="s">
        <v>739</v>
      </c>
      <c r="I948" s="1" t="s">
        <v>1230</v>
      </c>
      <c r="J948" s="1" t="s">
        <v>122</v>
      </c>
      <c r="K948" s="1" t="s">
        <v>14177</v>
      </c>
      <c r="L948" s="1"/>
      <c r="M948" s="21">
        <f t="shared" si="14"/>
        <v>1</v>
      </c>
    </row>
    <row r="949" spans="1:13" ht="20.100000000000001" customHeight="1" x14ac:dyDescent="0.15">
      <c r="A949" s="1" t="s">
        <v>12</v>
      </c>
      <c r="B949" s="1" t="s">
        <v>14157</v>
      </c>
      <c r="C949" s="1" t="s">
        <v>14178</v>
      </c>
      <c r="D949" s="1" t="s">
        <v>50</v>
      </c>
      <c r="E949" s="1" t="s">
        <v>51</v>
      </c>
      <c r="F949" s="1" t="s">
        <v>51</v>
      </c>
      <c r="G949" s="1" t="s">
        <v>52</v>
      </c>
      <c r="H949" s="1" t="s">
        <v>739</v>
      </c>
      <c r="I949" s="1" t="s">
        <v>1230</v>
      </c>
      <c r="J949" s="1" t="s">
        <v>122</v>
      </c>
      <c r="K949" s="1" t="s">
        <v>14179</v>
      </c>
      <c r="L949" s="1"/>
      <c r="M949" s="21">
        <f t="shared" si="14"/>
        <v>1</v>
      </c>
    </row>
    <row r="950" spans="1:13" ht="20.100000000000001" customHeight="1" x14ac:dyDescent="0.15">
      <c r="A950" s="1" t="s">
        <v>12</v>
      </c>
      <c r="B950" s="1" t="s">
        <v>14157</v>
      </c>
      <c r="C950" s="1" t="s">
        <v>14180</v>
      </c>
      <c r="D950" s="1" t="s">
        <v>50</v>
      </c>
      <c r="E950" s="1" t="s">
        <v>51</v>
      </c>
      <c r="F950" s="1" t="s">
        <v>51</v>
      </c>
      <c r="G950" s="1" t="s">
        <v>52</v>
      </c>
      <c r="H950" s="1" t="s">
        <v>739</v>
      </c>
      <c r="I950" s="1" t="s">
        <v>1230</v>
      </c>
      <c r="J950" s="1" t="s">
        <v>122</v>
      </c>
      <c r="K950" s="1" t="s">
        <v>14181</v>
      </c>
      <c r="L950" s="1"/>
      <c r="M950" s="21">
        <f t="shared" si="14"/>
        <v>1</v>
      </c>
    </row>
    <row r="951" spans="1:13" ht="20.100000000000001" customHeight="1" x14ac:dyDescent="0.15">
      <c r="A951" s="1" t="s">
        <v>12</v>
      </c>
      <c r="B951" s="1" t="s">
        <v>14157</v>
      </c>
      <c r="C951" s="1" t="s">
        <v>14182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121</v>
      </c>
      <c r="I951" s="1" t="s">
        <v>84</v>
      </c>
      <c r="J951" s="1" t="s">
        <v>122</v>
      </c>
      <c r="K951" s="1" t="s">
        <v>14183</v>
      </c>
      <c r="L951" s="1"/>
      <c r="M951" s="21">
        <f t="shared" si="14"/>
        <v>1</v>
      </c>
    </row>
    <row r="952" spans="1:13" ht="20.100000000000001" customHeight="1" x14ac:dyDescent="0.15">
      <c r="A952" s="1" t="s">
        <v>12</v>
      </c>
      <c r="B952" s="1" t="s">
        <v>14157</v>
      </c>
      <c r="C952" s="1" t="s">
        <v>14184</v>
      </c>
      <c r="D952" s="1" t="s">
        <v>78</v>
      </c>
      <c r="E952" s="1" t="s">
        <v>51</v>
      </c>
      <c r="F952" s="1" t="s">
        <v>51</v>
      </c>
      <c r="G952" s="1" t="s">
        <v>52</v>
      </c>
      <c r="H952" s="1" t="s">
        <v>739</v>
      </c>
      <c r="I952" s="1" t="s">
        <v>1230</v>
      </c>
      <c r="J952" s="1" t="s">
        <v>122</v>
      </c>
      <c r="K952" s="1" t="s">
        <v>14185</v>
      </c>
      <c r="L952" s="1"/>
      <c r="M952" s="21">
        <f t="shared" si="14"/>
        <v>1</v>
      </c>
    </row>
    <row r="953" spans="1:13" ht="20.100000000000001" customHeight="1" x14ac:dyDescent="0.15">
      <c r="A953" s="1" t="s">
        <v>12</v>
      </c>
      <c r="B953" s="1" t="s">
        <v>14157</v>
      </c>
      <c r="C953" s="1" t="s">
        <v>14186</v>
      </c>
      <c r="D953" s="1" t="s">
        <v>78</v>
      </c>
      <c r="E953" s="1" t="s">
        <v>51</v>
      </c>
      <c r="F953" s="1" t="s">
        <v>51</v>
      </c>
      <c r="G953" s="1" t="s">
        <v>52</v>
      </c>
      <c r="H953" s="1" t="s">
        <v>739</v>
      </c>
      <c r="I953" s="1" t="s">
        <v>1230</v>
      </c>
      <c r="J953" s="1" t="s">
        <v>122</v>
      </c>
      <c r="K953" s="1" t="s">
        <v>14187</v>
      </c>
      <c r="L953" s="1"/>
      <c r="M953" s="21">
        <f t="shared" si="14"/>
        <v>1</v>
      </c>
    </row>
    <row r="954" spans="1:13" ht="20.100000000000001" customHeight="1" x14ac:dyDescent="0.15">
      <c r="A954" s="1" t="s">
        <v>12</v>
      </c>
      <c r="B954" s="1" t="s">
        <v>14157</v>
      </c>
      <c r="C954" s="1" t="s">
        <v>14188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739</v>
      </c>
      <c r="I954" s="1" t="s">
        <v>1230</v>
      </c>
      <c r="J954" s="1" t="s">
        <v>122</v>
      </c>
      <c r="K954" s="1" t="s">
        <v>14189</v>
      </c>
      <c r="L954" s="1"/>
      <c r="M954" s="21">
        <f t="shared" si="14"/>
        <v>1</v>
      </c>
    </row>
    <row r="955" spans="1:13" ht="20.100000000000001" customHeight="1" x14ac:dyDescent="0.15">
      <c r="A955" s="1" t="s">
        <v>12</v>
      </c>
      <c r="B955" s="1" t="s">
        <v>14157</v>
      </c>
      <c r="C955" s="1" t="s">
        <v>14190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739</v>
      </c>
      <c r="I955" s="1" t="s">
        <v>1230</v>
      </c>
      <c r="J955" s="1" t="s">
        <v>122</v>
      </c>
      <c r="K955" s="1" t="s">
        <v>14191</v>
      </c>
      <c r="L955" s="1"/>
      <c r="M955" s="21">
        <f t="shared" si="14"/>
        <v>1</v>
      </c>
    </row>
    <row r="956" spans="1:13" ht="20.100000000000001" customHeight="1" x14ac:dyDescent="0.15">
      <c r="A956" s="1" t="s">
        <v>12</v>
      </c>
      <c r="B956" s="1" t="s">
        <v>14157</v>
      </c>
      <c r="C956" s="1" t="s">
        <v>14192</v>
      </c>
      <c r="D956" s="1" t="s">
        <v>78</v>
      </c>
      <c r="E956" s="1" t="s">
        <v>51</v>
      </c>
      <c r="F956" s="1" t="s">
        <v>51</v>
      </c>
      <c r="G956" s="1" t="s">
        <v>52</v>
      </c>
      <c r="H956" s="1" t="s">
        <v>739</v>
      </c>
      <c r="I956" s="1" t="s">
        <v>1230</v>
      </c>
      <c r="J956" s="1" t="s">
        <v>122</v>
      </c>
      <c r="K956" s="1" t="s">
        <v>14193</v>
      </c>
      <c r="L956" s="1"/>
      <c r="M956" s="21">
        <f t="shared" si="14"/>
        <v>1</v>
      </c>
    </row>
    <row r="957" spans="1:13" ht="20.100000000000001" customHeight="1" x14ac:dyDescent="0.15">
      <c r="A957" s="1" t="s">
        <v>12</v>
      </c>
      <c r="B957" s="1" t="s">
        <v>14157</v>
      </c>
      <c r="C957" s="1" t="s">
        <v>14194</v>
      </c>
      <c r="D957" s="1" t="s">
        <v>78</v>
      </c>
      <c r="E957" s="1" t="s">
        <v>51</v>
      </c>
      <c r="F957" s="1" t="s">
        <v>51</v>
      </c>
      <c r="G957" s="1" t="s">
        <v>52</v>
      </c>
      <c r="H957" s="1" t="s">
        <v>739</v>
      </c>
      <c r="I957" s="1" t="s">
        <v>1230</v>
      </c>
      <c r="J957" s="1" t="s">
        <v>122</v>
      </c>
      <c r="K957" s="1" t="s">
        <v>14195</v>
      </c>
      <c r="L957" s="1"/>
      <c r="M957" s="21">
        <f t="shared" si="14"/>
        <v>1</v>
      </c>
    </row>
    <row r="958" spans="1:13" ht="20.100000000000001" customHeight="1" x14ac:dyDescent="0.15">
      <c r="A958" s="1" t="s">
        <v>12</v>
      </c>
      <c r="B958" s="1" t="s">
        <v>14157</v>
      </c>
      <c r="C958" s="1" t="s">
        <v>14196</v>
      </c>
      <c r="D958" s="1" t="s">
        <v>78</v>
      </c>
      <c r="E958" s="1" t="s">
        <v>51</v>
      </c>
      <c r="F958" s="1" t="s">
        <v>51</v>
      </c>
      <c r="G958" s="1" t="s">
        <v>52</v>
      </c>
      <c r="H958" s="1" t="s">
        <v>739</v>
      </c>
      <c r="I958" s="1" t="s">
        <v>1230</v>
      </c>
      <c r="J958" s="1" t="s">
        <v>122</v>
      </c>
      <c r="K958" s="1" t="s">
        <v>14197</v>
      </c>
      <c r="L958" s="1"/>
      <c r="M958" s="21">
        <f t="shared" si="14"/>
        <v>1</v>
      </c>
    </row>
    <row r="959" spans="1:13" ht="20.100000000000001" customHeight="1" x14ac:dyDescent="0.15">
      <c r="A959" s="1" t="s">
        <v>12</v>
      </c>
      <c r="B959" s="1" t="s">
        <v>14157</v>
      </c>
      <c r="C959" s="1" t="s">
        <v>14198</v>
      </c>
      <c r="D959" s="1" t="s">
        <v>78</v>
      </c>
      <c r="E959" s="1" t="s">
        <v>51</v>
      </c>
      <c r="F959" s="1" t="s">
        <v>51</v>
      </c>
      <c r="G959" s="1" t="s">
        <v>52</v>
      </c>
      <c r="H959" s="1" t="s">
        <v>739</v>
      </c>
      <c r="I959" s="1" t="s">
        <v>1230</v>
      </c>
      <c r="J959" s="1" t="s">
        <v>122</v>
      </c>
      <c r="K959" s="1" t="s">
        <v>14199</v>
      </c>
      <c r="L959" s="1"/>
      <c r="M959" s="21">
        <f t="shared" si="14"/>
        <v>1</v>
      </c>
    </row>
    <row r="960" spans="1:13" ht="20.100000000000001" customHeight="1" x14ac:dyDescent="0.15">
      <c r="A960" s="1" t="s">
        <v>12</v>
      </c>
      <c r="B960" s="1" t="s">
        <v>14157</v>
      </c>
      <c r="C960" s="1" t="s">
        <v>14200</v>
      </c>
      <c r="D960" s="1" t="s">
        <v>78</v>
      </c>
      <c r="E960" s="1" t="s">
        <v>51</v>
      </c>
      <c r="F960" s="1" t="s">
        <v>51</v>
      </c>
      <c r="G960" s="1" t="s">
        <v>52</v>
      </c>
      <c r="H960" s="1" t="s">
        <v>739</v>
      </c>
      <c r="I960" s="1" t="s">
        <v>1230</v>
      </c>
      <c r="J960" s="1" t="s">
        <v>122</v>
      </c>
      <c r="K960" s="1" t="s">
        <v>14201</v>
      </c>
      <c r="L960" s="1"/>
      <c r="M960" s="21">
        <f t="shared" si="14"/>
        <v>1</v>
      </c>
    </row>
    <row r="961" spans="1:13" ht="20.100000000000001" customHeight="1" x14ac:dyDescent="0.15">
      <c r="A961" s="1" t="s">
        <v>12</v>
      </c>
      <c r="B961" s="1" t="s">
        <v>14157</v>
      </c>
      <c r="C961" s="1" t="s">
        <v>14202</v>
      </c>
      <c r="D961" s="1" t="s">
        <v>78</v>
      </c>
      <c r="E961" s="1" t="s">
        <v>51</v>
      </c>
      <c r="F961" s="1" t="s">
        <v>51</v>
      </c>
      <c r="G961" s="1" t="s">
        <v>52</v>
      </c>
      <c r="H961" s="1" t="s">
        <v>739</v>
      </c>
      <c r="I961" s="1" t="s">
        <v>1230</v>
      </c>
      <c r="J961" s="1" t="s">
        <v>122</v>
      </c>
      <c r="K961" s="1" t="s">
        <v>14203</v>
      </c>
      <c r="L961" s="1"/>
      <c r="M961" s="21">
        <f t="shared" si="14"/>
        <v>1</v>
      </c>
    </row>
    <row r="962" spans="1:13" ht="20.100000000000001" customHeight="1" x14ac:dyDescent="0.15">
      <c r="A962" s="1" t="s">
        <v>12</v>
      </c>
      <c r="B962" s="1" t="s">
        <v>14157</v>
      </c>
      <c r="C962" s="1" t="s">
        <v>14204</v>
      </c>
      <c r="D962" s="1" t="s">
        <v>78</v>
      </c>
      <c r="E962" s="1" t="s">
        <v>51</v>
      </c>
      <c r="F962" s="1" t="s">
        <v>179</v>
      </c>
      <c r="G962" s="1" t="s">
        <v>82</v>
      </c>
      <c r="H962" s="1" t="s">
        <v>2234</v>
      </c>
      <c r="I962" s="1" t="s">
        <v>84</v>
      </c>
      <c r="J962" s="1" t="s">
        <v>182</v>
      </c>
      <c r="K962" s="1" t="s">
        <v>14205</v>
      </c>
      <c r="L962" s="1"/>
      <c r="M962" s="21">
        <f t="shared" si="14"/>
        <v>0</v>
      </c>
    </row>
    <row r="963" spans="1:13" ht="20.100000000000001" customHeight="1" x14ac:dyDescent="0.15">
      <c r="A963" s="1" t="s">
        <v>12</v>
      </c>
      <c r="B963" s="1" t="s">
        <v>14157</v>
      </c>
      <c r="C963" s="1" t="s">
        <v>14206</v>
      </c>
      <c r="D963" s="1" t="s">
        <v>78</v>
      </c>
      <c r="E963" s="1" t="s">
        <v>51</v>
      </c>
      <c r="F963" s="1" t="s">
        <v>51</v>
      </c>
      <c r="G963" s="1" t="s">
        <v>52</v>
      </c>
      <c r="H963" s="1" t="s">
        <v>739</v>
      </c>
      <c r="I963" s="1" t="s">
        <v>1230</v>
      </c>
      <c r="J963" s="1" t="s">
        <v>122</v>
      </c>
      <c r="K963" s="1" t="s">
        <v>14207</v>
      </c>
      <c r="L963" s="1"/>
      <c r="M963" s="21">
        <f t="shared" ref="M963:M969" si="15">IF(F963="○",1,0)</f>
        <v>1</v>
      </c>
    </row>
    <row r="964" spans="1:13" ht="20.100000000000001" customHeight="1" x14ac:dyDescent="0.15">
      <c r="A964" s="1" t="s">
        <v>12</v>
      </c>
      <c r="B964" s="1" t="s">
        <v>14157</v>
      </c>
      <c r="C964" s="1" t="s">
        <v>14208</v>
      </c>
      <c r="D964" s="1" t="s">
        <v>78</v>
      </c>
      <c r="E964" s="1" t="s">
        <v>51</v>
      </c>
      <c r="F964" s="1" t="s">
        <v>51</v>
      </c>
      <c r="G964" s="1" t="s">
        <v>52</v>
      </c>
      <c r="H964" s="1" t="s">
        <v>739</v>
      </c>
      <c r="I964" s="1" t="s">
        <v>1230</v>
      </c>
      <c r="J964" s="1" t="s">
        <v>122</v>
      </c>
      <c r="K964" s="1" t="s">
        <v>14209</v>
      </c>
      <c r="L964" s="1"/>
      <c r="M964" s="21">
        <f t="shared" si="15"/>
        <v>1</v>
      </c>
    </row>
    <row r="965" spans="1:13" ht="20.100000000000001" customHeight="1" x14ac:dyDescent="0.15">
      <c r="A965" s="1" t="s">
        <v>12</v>
      </c>
      <c r="B965" s="1" t="s">
        <v>14157</v>
      </c>
      <c r="C965" s="1" t="s">
        <v>14210</v>
      </c>
      <c r="D965" s="1" t="s">
        <v>78</v>
      </c>
      <c r="E965" s="1" t="s">
        <v>51</v>
      </c>
      <c r="F965" s="1" t="s">
        <v>51</v>
      </c>
      <c r="G965" s="1" t="s">
        <v>52</v>
      </c>
      <c r="H965" s="1" t="s">
        <v>739</v>
      </c>
      <c r="I965" s="1" t="s">
        <v>1230</v>
      </c>
      <c r="J965" s="1" t="s">
        <v>122</v>
      </c>
      <c r="K965" s="1" t="s">
        <v>14211</v>
      </c>
      <c r="L965" s="1"/>
      <c r="M965" s="21">
        <f t="shared" si="15"/>
        <v>1</v>
      </c>
    </row>
    <row r="966" spans="1:13" ht="20.100000000000001" customHeight="1" x14ac:dyDescent="0.15">
      <c r="A966" s="1" t="s">
        <v>12</v>
      </c>
      <c r="B966" s="1" t="s">
        <v>14157</v>
      </c>
      <c r="C966" s="1" t="s">
        <v>14212</v>
      </c>
      <c r="D966" s="1" t="s">
        <v>78</v>
      </c>
      <c r="E966" s="1" t="s">
        <v>51</v>
      </c>
      <c r="F966" s="1" t="s">
        <v>51</v>
      </c>
      <c r="G966" s="1" t="s">
        <v>52</v>
      </c>
      <c r="H966" s="1" t="s">
        <v>739</v>
      </c>
      <c r="I966" s="1" t="s">
        <v>1230</v>
      </c>
      <c r="J966" s="1" t="s">
        <v>122</v>
      </c>
      <c r="K966" s="1" t="s">
        <v>14213</v>
      </c>
      <c r="L966" s="1"/>
      <c r="M966" s="21">
        <f t="shared" si="15"/>
        <v>1</v>
      </c>
    </row>
    <row r="967" spans="1:13" ht="20.100000000000001" customHeight="1" x14ac:dyDescent="0.15">
      <c r="A967" s="1" t="s">
        <v>12</v>
      </c>
      <c r="B967" s="1" t="s">
        <v>14157</v>
      </c>
      <c r="C967" s="1" t="s">
        <v>14214</v>
      </c>
      <c r="D967" s="1" t="s">
        <v>78</v>
      </c>
      <c r="E967" s="1" t="s">
        <v>51</v>
      </c>
      <c r="F967" s="1" t="s">
        <v>51</v>
      </c>
      <c r="G967" s="1" t="s">
        <v>52</v>
      </c>
      <c r="H967" s="1" t="s">
        <v>739</v>
      </c>
      <c r="I967" s="1" t="s">
        <v>1230</v>
      </c>
      <c r="J967" s="1" t="s">
        <v>122</v>
      </c>
      <c r="K967" s="1" t="s">
        <v>14215</v>
      </c>
      <c r="L967" s="1"/>
      <c r="M967" s="21">
        <f t="shared" si="15"/>
        <v>1</v>
      </c>
    </row>
    <row r="968" spans="1:13" ht="20.100000000000001" customHeight="1" x14ac:dyDescent="0.15">
      <c r="A968" s="1" t="s">
        <v>12</v>
      </c>
      <c r="B968" s="1" t="s">
        <v>14157</v>
      </c>
      <c r="C968" s="1" t="s">
        <v>14216</v>
      </c>
      <c r="D968" s="1" t="s">
        <v>78</v>
      </c>
      <c r="E968" s="1" t="s">
        <v>51</v>
      </c>
      <c r="F968" s="1" t="s">
        <v>51</v>
      </c>
      <c r="G968" s="1" t="s">
        <v>52</v>
      </c>
      <c r="H968" s="1" t="s">
        <v>739</v>
      </c>
      <c r="I968" s="1" t="s">
        <v>1230</v>
      </c>
      <c r="J968" s="1" t="s">
        <v>122</v>
      </c>
      <c r="K968" s="1" t="s">
        <v>14217</v>
      </c>
      <c r="L968" s="1"/>
      <c r="M968" s="21">
        <f t="shared" si="15"/>
        <v>1</v>
      </c>
    </row>
    <row r="969" spans="1:13" ht="20.100000000000001" customHeight="1" x14ac:dyDescent="0.15">
      <c r="A969" s="1" t="s">
        <v>12</v>
      </c>
      <c r="B969" s="1" t="s">
        <v>14157</v>
      </c>
      <c r="C969" s="1" t="s">
        <v>14218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739</v>
      </c>
      <c r="I969" s="1" t="s">
        <v>1230</v>
      </c>
      <c r="J969" s="1" t="s">
        <v>122</v>
      </c>
      <c r="K969" s="1" t="s">
        <v>14219</v>
      </c>
      <c r="L969" s="1"/>
      <c r="M969" s="21">
        <f t="shared" si="15"/>
        <v>1</v>
      </c>
    </row>
    <row r="970" spans="1:13" ht="20.100000000000001" customHeight="1" x14ac:dyDescent="0.15">
      <c r="A970" s="1" t="s">
        <v>12</v>
      </c>
      <c r="B970" s="1" t="s">
        <v>14157</v>
      </c>
      <c r="C970" s="1" t="s">
        <v>14220</v>
      </c>
      <c r="D970" s="1" t="s">
        <v>78</v>
      </c>
      <c r="E970" s="1" t="s">
        <v>51</v>
      </c>
      <c r="F970" s="1" t="s">
        <v>51</v>
      </c>
      <c r="G970" s="1" t="s">
        <v>52</v>
      </c>
      <c r="H970" s="1" t="s">
        <v>739</v>
      </c>
      <c r="I970" s="1" t="s">
        <v>1230</v>
      </c>
      <c r="J970" s="1" t="s">
        <v>122</v>
      </c>
      <c r="K970" s="1" t="s">
        <v>14221</v>
      </c>
      <c r="L970" s="1"/>
      <c r="M970" s="21">
        <f t="shared" ref="M970:M1034" si="16">IF(F970="○",1,0)</f>
        <v>1</v>
      </c>
    </row>
    <row r="971" spans="1:13" ht="20.100000000000001" customHeight="1" x14ac:dyDescent="0.15">
      <c r="A971" s="1" t="s">
        <v>12</v>
      </c>
      <c r="B971" s="1" t="s">
        <v>14157</v>
      </c>
      <c r="C971" s="1" t="s">
        <v>14222</v>
      </c>
      <c r="D971" s="1" t="s">
        <v>78</v>
      </c>
      <c r="E971" s="1" t="s">
        <v>51</v>
      </c>
      <c r="F971" s="1" t="s">
        <v>51</v>
      </c>
      <c r="G971" s="1" t="s">
        <v>52</v>
      </c>
      <c r="H971" s="1" t="s">
        <v>739</v>
      </c>
      <c r="I971" s="1" t="s">
        <v>1230</v>
      </c>
      <c r="J971" s="1" t="s">
        <v>122</v>
      </c>
      <c r="K971" s="1" t="s">
        <v>14223</v>
      </c>
      <c r="L971" s="1"/>
      <c r="M971" s="21">
        <f t="shared" si="16"/>
        <v>1</v>
      </c>
    </row>
    <row r="972" spans="1:13" ht="20.100000000000001" customHeight="1" x14ac:dyDescent="0.15">
      <c r="A972" s="1" t="s">
        <v>12</v>
      </c>
      <c r="B972" s="1" t="s">
        <v>14157</v>
      </c>
      <c r="C972" s="1" t="s">
        <v>14224</v>
      </c>
      <c r="D972" s="1" t="s">
        <v>78</v>
      </c>
      <c r="E972" s="1" t="s">
        <v>51</v>
      </c>
      <c r="F972" s="1" t="s">
        <v>51</v>
      </c>
      <c r="G972" s="1" t="s">
        <v>52</v>
      </c>
      <c r="H972" s="1" t="s">
        <v>739</v>
      </c>
      <c r="I972" s="1" t="s">
        <v>1230</v>
      </c>
      <c r="J972" s="1" t="s">
        <v>122</v>
      </c>
      <c r="K972" s="1" t="s">
        <v>14225</v>
      </c>
      <c r="L972" s="1"/>
      <c r="M972" s="21">
        <f t="shared" si="16"/>
        <v>1</v>
      </c>
    </row>
    <row r="973" spans="1:13" ht="20.100000000000001" customHeight="1" x14ac:dyDescent="0.15">
      <c r="A973" s="1" t="s">
        <v>12</v>
      </c>
      <c r="B973" s="1" t="s">
        <v>14157</v>
      </c>
      <c r="C973" s="1" t="s">
        <v>14226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739</v>
      </c>
      <c r="I973" s="1" t="s">
        <v>1230</v>
      </c>
      <c r="J973" s="1" t="s">
        <v>122</v>
      </c>
      <c r="K973" s="1" t="s">
        <v>14227</v>
      </c>
      <c r="L973" s="1"/>
      <c r="M973" s="21">
        <f t="shared" si="16"/>
        <v>1</v>
      </c>
    </row>
    <row r="974" spans="1:13" ht="20.100000000000001" customHeight="1" x14ac:dyDescent="0.15">
      <c r="A974" s="1" t="s">
        <v>12</v>
      </c>
      <c r="B974" s="1" t="s">
        <v>14157</v>
      </c>
      <c r="C974" s="1" t="s">
        <v>14228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739</v>
      </c>
      <c r="I974" s="1" t="s">
        <v>1230</v>
      </c>
      <c r="J974" s="1" t="s">
        <v>122</v>
      </c>
      <c r="K974" s="1" t="s">
        <v>14229</v>
      </c>
      <c r="L974" s="1"/>
      <c r="M974" s="21">
        <f t="shared" si="16"/>
        <v>1</v>
      </c>
    </row>
    <row r="975" spans="1:13" ht="20.100000000000001" customHeight="1" x14ac:dyDescent="0.15">
      <c r="A975" s="1" t="s">
        <v>12</v>
      </c>
      <c r="B975" s="1" t="s">
        <v>14157</v>
      </c>
      <c r="C975" s="1" t="s">
        <v>14230</v>
      </c>
      <c r="D975" s="1" t="s">
        <v>78</v>
      </c>
      <c r="E975" s="1" t="s">
        <v>51</v>
      </c>
      <c r="F975" s="1" t="s">
        <v>51</v>
      </c>
      <c r="G975" s="1" t="s">
        <v>52</v>
      </c>
      <c r="H975" s="1" t="s">
        <v>739</v>
      </c>
      <c r="I975" s="1" t="s">
        <v>1230</v>
      </c>
      <c r="J975" s="1" t="s">
        <v>122</v>
      </c>
      <c r="K975" s="1" t="s">
        <v>14231</v>
      </c>
      <c r="L975" s="1"/>
      <c r="M975" s="21">
        <f t="shared" si="16"/>
        <v>1</v>
      </c>
    </row>
    <row r="976" spans="1:13" ht="20.100000000000001" customHeight="1" x14ac:dyDescent="0.15">
      <c r="A976" s="1" t="s">
        <v>12</v>
      </c>
      <c r="B976" s="1" t="s">
        <v>14157</v>
      </c>
      <c r="C976" s="1" t="s">
        <v>14232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739</v>
      </c>
      <c r="I976" s="1" t="s">
        <v>1230</v>
      </c>
      <c r="J976" s="1" t="s">
        <v>122</v>
      </c>
      <c r="K976" s="1" t="s">
        <v>14233</v>
      </c>
      <c r="L976" s="1"/>
      <c r="M976" s="21">
        <f t="shared" si="16"/>
        <v>1</v>
      </c>
    </row>
    <row r="977" spans="1:13" ht="20.100000000000001" customHeight="1" x14ac:dyDescent="0.15">
      <c r="A977" s="1" t="s">
        <v>12</v>
      </c>
      <c r="B977" s="1" t="s">
        <v>14157</v>
      </c>
      <c r="C977" s="1" t="s">
        <v>14234</v>
      </c>
      <c r="D977" s="1" t="s">
        <v>849</v>
      </c>
      <c r="E977" s="1" t="s">
        <v>51</v>
      </c>
      <c r="F977" s="1" t="s">
        <v>10720</v>
      </c>
      <c r="G977" s="1" t="s">
        <v>82</v>
      </c>
      <c r="H977" s="1" t="s">
        <v>83</v>
      </c>
      <c r="I977" s="1" t="s">
        <v>447</v>
      </c>
      <c r="J977" s="1" t="s">
        <v>7809</v>
      </c>
      <c r="K977" s="1" t="s">
        <v>14235</v>
      </c>
      <c r="L977" s="1"/>
      <c r="M977" s="21">
        <f t="shared" si="16"/>
        <v>0</v>
      </c>
    </row>
    <row r="978" spans="1:13" ht="20.100000000000001" customHeight="1" x14ac:dyDescent="0.15">
      <c r="A978" s="1" t="s">
        <v>12</v>
      </c>
      <c r="B978" s="1" t="s">
        <v>14236</v>
      </c>
      <c r="C978" s="1" t="s">
        <v>14237</v>
      </c>
      <c r="D978" s="1" t="s">
        <v>50</v>
      </c>
      <c r="E978" s="1" t="s">
        <v>51</v>
      </c>
      <c r="F978" s="1" t="s">
        <v>51</v>
      </c>
      <c r="G978" s="1" t="s">
        <v>52</v>
      </c>
      <c r="H978" s="1" t="s">
        <v>739</v>
      </c>
      <c r="I978" s="1" t="s">
        <v>1230</v>
      </c>
      <c r="J978" s="1" t="s">
        <v>122</v>
      </c>
      <c r="K978" s="1" t="s">
        <v>14238</v>
      </c>
      <c r="L978" s="1"/>
      <c r="M978" s="21">
        <f t="shared" si="16"/>
        <v>1</v>
      </c>
    </row>
    <row r="979" spans="1:13" ht="20.100000000000001" customHeight="1" x14ac:dyDescent="0.15">
      <c r="A979" s="1" t="s">
        <v>12</v>
      </c>
      <c r="B979" s="1" t="s">
        <v>14236</v>
      </c>
      <c r="C979" s="1" t="s">
        <v>14239</v>
      </c>
      <c r="D979" s="1" t="s">
        <v>50</v>
      </c>
      <c r="E979" s="1" t="s">
        <v>51</v>
      </c>
      <c r="F979" s="1" t="s">
        <v>51</v>
      </c>
      <c r="G979" s="1" t="s">
        <v>52</v>
      </c>
      <c r="H979" s="1" t="s">
        <v>739</v>
      </c>
      <c r="I979" s="1" t="s">
        <v>1230</v>
      </c>
      <c r="J979" s="1" t="s">
        <v>122</v>
      </c>
      <c r="K979" s="1" t="s">
        <v>14240</v>
      </c>
      <c r="L979" s="1"/>
      <c r="M979" s="21">
        <f t="shared" si="16"/>
        <v>1</v>
      </c>
    </row>
    <row r="980" spans="1:13" ht="20.100000000000001" customHeight="1" x14ac:dyDescent="0.15">
      <c r="A980" s="1" t="s">
        <v>12</v>
      </c>
      <c r="B980" s="1" t="s">
        <v>14236</v>
      </c>
      <c r="C980" s="1" t="s">
        <v>14241</v>
      </c>
      <c r="D980" s="1" t="s">
        <v>50</v>
      </c>
      <c r="E980" s="1" t="s">
        <v>51</v>
      </c>
      <c r="F980" s="1" t="s">
        <v>51</v>
      </c>
      <c r="G980" s="1" t="s">
        <v>52</v>
      </c>
      <c r="H980" s="1" t="s">
        <v>739</v>
      </c>
      <c r="I980" s="1" t="s">
        <v>1230</v>
      </c>
      <c r="J980" s="1" t="s">
        <v>122</v>
      </c>
      <c r="K980" s="1" t="s">
        <v>14242</v>
      </c>
      <c r="L980" s="1"/>
      <c r="M980" s="21">
        <f t="shared" si="16"/>
        <v>1</v>
      </c>
    </row>
    <row r="981" spans="1:13" ht="20.100000000000001" customHeight="1" x14ac:dyDescent="0.15">
      <c r="A981" s="1" t="s">
        <v>12</v>
      </c>
      <c r="B981" s="1" t="s">
        <v>14236</v>
      </c>
      <c r="C981" s="1" t="s">
        <v>14243</v>
      </c>
      <c r="D981" s="1" t="s">
        <v>50</v>
      </c>
      <c r="E981" s="1" t="s">
        <v>51</v>
      </c>
      <c r="F981" s="1" t="s">
        <v>51</v>
      </c>
      <c r="G981" s="1" t="s">
        <v>52</v>
      </c>
      <c r="H981" s="1" t="s">
        <v>739</v>
      </c>
      <c r="I981" s="1" t="s">
        <v>1230</v>
      </c>
      <c r="J981" s="1" t="s">
        <v>122</v>
      </c>
      <c r="K981" s="1" t="s">
        <v>14244</v>
      </c>
      <c r="L981" s="1"/>
      <c r="M981" s="21">
        <f t="shared" si="16"/>
        <v>1</v>
      </c>
    </row>
    <row r="982" spans="1:13" ht="20.100000000000001" customHeight="1" x14ac:dyDescent="0.15">
      <c r="A982" s="1" t="s">
        <v>12</v>
      </c>
      <c r="B982" s="1" t="s">
        <v>14236</v>
      </c>
      <c r="C982" s="1" t="s">
        <v>14245</v>
      </c>
      <c r="D982" s="1" t="s">
        <v>50</v>
      </c>
      <c r="E982" s="1" t="s">
        <v>51</v>
      </c>
      <c r="F982" s="1" t="s">
        <v>51</v>
      </c>
      <c r="G982" s="1" t="s">
        <v>52</v>
      </c>
      <c r="H982" s="1" t="s">
        <v>739</v>
      </c>
      <c r="I982" s="1" t="s">
        <v>1230</v>
      </c>
      <c r="J982" s="1" t="s">
        <v>122</v>
      </c>
      <c r="K982" s="1" t="s">
        <v>14246</v>
      </c>
      <c r="L982" s="1"/>
      <c r="M982" s="21">
        <f t="shared" si="16"/>
        <v>1</v>
      </c>
    </row>
    <row r="983" spans="1:13" ht="20.100000000000001" customHeight="1" x14ac:dyDescent="0.15">
      <c r="A983" s="1" t="s">
        <v>12</v>
      </c>
      <c r="B983" s="1" t="s">
        <v>14236</v>
      </c>
      <c r="C983" s="1" t="s">
        <v>14247</v>
      </c>
      <c r="D983" s="1" t="s">
        <v>50</v>
      </c>
      <c r="E983" s="1" t="s">
        <v>51</v>
      </c>
      <c r="F983" s="1" t="s">
        <v>51</v>
      </c>
      <c r="G983" s="1" t="s">
        <v>52</v>
      </c>
      <c r="H983" s="1" t="s">
        <v>739</v>
      </c>
      <c r="I983" s="1" t="s">
        <v>1230</v>
      </c>
      <c r="J983" s="1" t="s">
        <v>122</v>
      </c>
      <c r="K983" s="1" t="s">
        <v>14248</v>
      </c>
      <c r="L983" s="1"/>
      <c r="M983" s="21">
        <f t="shared" si="16"/>
        <v>1</v>
      </c>
    </row>
    <row r="984" spans="1:13" ht="20.100000000000001" customHeight="1" x14ac:dyDescent="0.15">
      <c r="A984" s="1" t="s">
        <v>12</v>
      </c>
      <c r="B984" s="1" t="s">
        <v>14236</v>
      </c>
      <c r="C984" s="1" t="s">
        <v>14249</v>
      </c>
      <c r="D984" s="1" t="s">
        <v>50</v>
      </c>
      <c r="E984" s="1" t="s">
        <v>51</v>
      </c>
      <c r="F984" s="1" t="s">
        <v>51</v>
      </c>
      <c r="G984" s="1" t="s">
        <v>52</v>
      </c>
      <c r="H984" s="1" t="s">
        <v>739</v>
      </c>
      <c r="I984" s="1" t="s">
        <v>1230</v>
      </c>
      <c r="J984" s="1" t="s">
        <v>122</v>
      </c>
      <c r="K984" s="1" t="s">
        <v>14250</v>
      </c>
      <c r="L984" s="1"/>
      <c r="M984" s="21">
        <f t="shared" si="16"/>
        <v>1</v>
      </c>
    </row>
    <row r="985" spans="1:13" ht="20.100000000000001" customHeight="1" x14ac:dyDescent="0.15">
      <c r="A985" s="1" t="s">
        <v>12</v>
      </c>
      <c r="B985" s="1" t="s">
        <v>14236</v>
      </c>
      <c r="C985" s="1" t="s">
        <v>14251</v>
      </c>
      <c r="D985" s="1" t="s">
        <v>50</v>
      </c>
      <c r="E985" s="1" t="s">
        <v>51</v>
      </c>
      <c r="F985" s="1" t="s">
        <v>51</v>
      </c>
      <c r="G985" s="1" t="s">
        <v>52</v>
      </c>
      <c r="H985" s="1" t="s">
        <v>739</v>
      </c>
      <c r="I985" s="1" t="s">
        <v>1230</v>
      </c>
      <c r="J985" s="1" t="s">
        <v>122</v>
      </c>
      <c r="K985" s="1" t="s">
        <v>14252</v>
      </c>
      <c r="L985" s="1"/>
      <c r="M985" s="21">
        <f t="shared" si="16"/>
        <v>1</v>
      </c>
    </row>
    <row r="986" spans="1:13" ht="20.100000000000001" customHeight="1" x14ac:dyDescent="0.15">
      <c r="A986" s="1" t="s">
        <v>12</v>
      </c>
      <c r="B986" s="1" t="s">
        <v>14236</v>
      </c>
      <c r="C986" s="1" t="s">
        <v>14253</v>
      </c>
      <c r="D986" s="1" t="s">
        <v>50</v>
      </c>
      <c r="E986" s="1" t="s">
        <v>51</v>
      </c>
      <c r="F986" s="1" t="s">
        <v>51</v>
      </c>
      <c r="G986" s="1" t="s">
        <v>52</v>
      </c>
      <c r="H986" s="1" t="s">
        <v>739</v>
      </c>
      <c r="I986" s="1" t="s">
        <v>1230</v>
      </c>
      <c r="J986" s="1" t="s">
        <v>122</v>
      </c>
      <c r="K986" s="1" t="s">
        <v>14254</v>
      </c>
      <c r="L986" s="1"/>
      <c r="M986" s="21">
        <f t="shared" si="16"/>
        <v>1</v>
      </c>
    </row>
    <row r="987" spans="1:13" ht="20.100000000000001" customHeight="1" x14ac:dyDescent="0.15">
      <c r="A987" s="1" t="s">
        <v>12</v>
      </c>
      <c r="B987" s="1" t="s">
        <v>14236</v>
      </c>
      <c r="C987" s="1" t="s">
        <v>14255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739</v>
      </c>
      <c r="I987" s="1" t="s">
        <v>1230</v>
      </c>
      <c r="J987" s="1" t="s">
        <v>122</v>
      </c>
      <c r="K987" s="1" t="s">
        <v>14256</v>
      </c>
      <c r="L987" s="1"/>
      <c r="M987" s="21">
        <f t="shared" si="16"/>
        <v>1</v>
      </c>
    </row>
    <row r="988" spans="1:13" ht="20.100000000000001" customHeight="1" x14ac:dyDescent="0.15">
      <c r="A988" s="1" t="s">
        <v>12</v>
      </c>
      <c r="B988" s="1" t="s">
        <v>14236</v>
      </c>
      <c r="C988" s="1" t="s">
        <v>14257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739</v>
      </c>
      <c r="I988" s="1" t="s">
        <v>1230</v>
      </c>
      <c r="J988" s="1" t="s">
        <v>122</v>
      </c>
      <c r="K988" s="1" t="s">
        <v>14258</v>
      </c>
      <c r="L988" s="1"/>
      <c r="M988" s="21">
        <f t="shared" si="16"/>
        <v>1</v>
      </c>
    </row>
    <row r="989" spans="1:13" ht="20.100000000000001" customHeight="1" x14ac:dyDescent="0.15">
      <c r="A989" s="1" t="s">
        <v>12</v>
      </c>
      <c r="B989" s="1" t="s">
        <v>14236</v>
      </c>
      <c r="C989" s="1" t="s">
        <v>14259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739</v>
      </c>
      <c r="I989" s="1" t="s">
        <v>1230</v>
      </c>
      <c r="J989" s="1" t="s">
        <v>122</v>
      </c>
      <c r="K989" s="1" t="s">
        <v>14260</v>
      </c>
      <c r="L989" s="1"/>
      <c r="M989" s="21">
        <f t="shared" si="16"/>
        <v>1</v>
      </c>
    </row>
    <row r="990" spans="1:13" ht="20.100000000000001" customHeight="1" x14ac:dyDescent="0.15">
      <c r="A990" s="1" t="s">
        <v>12</v>
      </c>
      <c r="B990" s="1" t="s">
        <v>14236</v>
      </c>
      <c r="C990" s="1" t="s">
        <v>14261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739</v>
      </c>
      <c r="I990" s="1" t="s">
        <v>1230</v>
      </c>
      <c r="J990" s="1" t="s">
        <v>122</v>
      </c>
      <c r="K990" s="1" t="s">
        <v>14262</v>
      </c>
      <c r="L990" s="1"/>
      <c r="M990" s="21">
        <f t="shared" si="16"/>
        <v>1</v>
      </c>
    </row>
    <row r="991" spans="1:13" ht="20.100000000000001" customHeight="1" x14ac:dyDescent="0.15">
      <c r="A991" s="1" t="s">
        <v>12</v>
      </c>
      <c r="B991" s="1" t="s">
        <v>14236</v>
      </c>
      <c r="C991" s="1" t="s">
        <v>14263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739</v>
      </c>
      <c r="I991" s="1" t="s">
        <v>1230</v>
      </c>
      <c r="J991" s="1" t="s">
        <v>122</v>
      </c>
      <c r="K991" s="1" t="s">
        <v>14264</v>
      </c>
      <c r="L991" s="1"/>
      <c r="M991" s="21">
        <f t="shared" si="16"/>
        <v>1</v>
      </c>
    </row>
    <row r="992" spans="1:13" ht="20.100000000000001" customHeight="1" x14ac:dyDescent="0.15">
      <c r="A992" s="1" t="s">
        <v>12</v>
      </c>
      <c r="B992" s="1" t="s">
        <v>14236</v>
      </c>
      <c r="C992" s="1" t="s">
        <v>14265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739</v>
      </c>
      <c r="I992" s="1" t="s">
        <v>1230</v>
      </c>
      <c r="J992" s="1" t="s">
        <v>122</v>
      </c>
      <c r="K992" s="1" t="s">
        <v>14266</v>
      </c>
      <c r="L992" s="1"/>
      <c r="M992" s="21">
        <f t="shared" si="16"/>
        <v>1</v>
      </c>
    </row>
    <row r="993" spans="1:13" ht="20.100000000000001" customHeight="1" x14ac:dyDescent="0.15">
      <c r="A993" s="1" t="s">
        <v>12</v>
      </c>
      <c r="B993" s="1" t="s">
        <v>14236</v>
      </c>
      <c r="C993" s="1" t="s">
        <v>14267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739</v>
      </c>
      <c r="I993" s="1" t="s">
        <v>1230</v>
      </c>
      <c r="J993" s="1" t="s">
        <v>122</v>
      </c>
      <c r="K993" s="1" t="s">
        <v>14268</v>
      </c>
      <c r="L993" s="1"/>
      <c r="M993" s="21">
        <f t="shared" si="16"/>
        <v>1</v>
      </c>
    </row>
    <row r="994" spans="1:13" ht="20.100000000000001" customHeight="1" x14ac:dyDescent="0.15">
      <c r="A994" s="1" t="s">
        <v>12</v>
      </c>
      <c r="B994" s="1" t="s">
        <v>14236</v>
      </c>
      <c r="C994" s="1" t="s">
        <v>14269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739</v>
      </c>
      <c r="I994" s="1" t="s">
        <v>1230</v>
      </c>
      <c r="J994" s="1" t="s">
        <v>122</v>
      </c>
      <c r="K994" s="1" t="s">
        <v>14270</v>
      </c>
      <c r="L994" s="1"/>
      <c r="M994" s="21">
        <f t="shared" si="16"/>
        <v>1</v>
      </c>
    </row>
    <row r="995" spans="1:13" ht="20.100000000000001" customHeight="1" x14ac:dyDescent="0.15">
      <c r="A995" s="1" t="s">
        <v>12</v>
      </c>
      <c r="B995" s="1" t="s">
        <v>14236</v>
      </c>
      <c r="C995" s="1" t="s">
        <v>14271</v>
      </c>
      <c r="D995" s="1" t="s">
        <v>50</v>
      </c>
      <c r="E995" s="1" t="s">
        <v>51</v>
      </c>
      <c r="F995" s="1" t="s">
        <v>51</v>
      </c>
      <c r="G995" s="1" t="s">
        <v>52</v>
      </c>
      <c r="H995" s="1" t="s">
        <v>739</v>
      </c>
      <c r="I995" s="1" t="s">
        <v>1230</v>
      </c>
      <c r="J995" s="1" t="s">
        <v>122</v>
      </c>
      <c r="K995" s="1" t="s">
        <v>14272</v>
      </c>
      <c r="L995" s="1"/>
      <c r="M995" s="21">
        <f t="shared" si="16"/>
        <v>1</v>
      </c>
    </row>
    <row r="996" spans="1:13" ht="20.100000000000001" customHeight="1" x14ac:dyDescent="0.15">
      <c r="A996" s="1" t="s">
        <v>12</v>
      </c>
      <c r="B996" s="1" t="s">
        <v>14236</v>
      </c>
      <c r="C996" s="1" t="s">
        <v>14273</v>
      </c>
      <c r="D996" s="1" t="s">
        <v>50</v>
      </c>
      <c r="E996" s="1" t="s">
        <v>51</v>
      </c>
      <c r="F996" s="1" t="s">
        <v>51</v>
      </c>
      <c r="G996" s="1" t="s">
        <v>52</v>
      </c>
      <c r="H996" s="1" t="s">
        <v>739</v>
      </c>
      <c r="I996" s="1" t="s">
        <v>1230</v>
      </c>
      <c r="J996" s="1" t="s">
        <v>122</v>
      </c>
      <c r="K996" s="1" t="s">
        <v>14274</v>
      </c>
      <c r="L996" s="1"/>
      <c r="M996" s="21">
        <f t="shared" si="16"/>
        <v>1</v>
      </c>
    </row>
    <row r="997" spans="1:13" ht="20.100000000000001" customHeight="1" x14ac:dyDescent="0.15">
      <c r="A997" s="1" t="s">
        <v>12</v>
      </c>
      <c r="B997" s="1" t="s">
        <v>14236</v>
      </c>
      <c r="C997" s="1" t="s">
        <v>14275</v>
      </c>
      <c r="D997" s="1" t="s">
        <v>50</v>
      </c>
      <c r="E997" s="1" t="s">
        <v>51</v>
      </c>
      <c r="F997" s="1" t="s">
        <v>51</v>
      </c>
      <c r="G997" s="1" t="s">
        <v>52</v>
      </c>
      <c r="H997" s="1" t="s">
        <v>739</v>
      </c>
      <c r="I997" s="1" t="s">
        <v>1230</v>
      </c>
      <c r="J997" s="1" t="s">
        <v>122</v>
      </c>
      <c r="K997" s="1" t="s">
        <v>14276</v>
      </c>
      <c r="L997" s="1"/>
      <c r="M997" s="21">
        <f t="shared" si="16"/>
        <v>1</v>
      </c>
    </row>
    <row r="998" spans="1:13" ht="20.100000000000001" customHeight="1" x14ac:dyDescent="0.15">
      <c r="A998" s="1" t="s">
        <v>12</v>
      </c>
      <c r="B998" s="1" t="s">
        <v>14236</v>
      </c>
      <c r="C998" s="1" t="s">
        <v>14277</v>
      </c>
      <c r="D998" s="1" t="s">
        <v>50</v>
      </c>
      <c r="E998" s="1" t="s">
        <v>51</v>
      </c>
      <c r="F998" s="1" t="s">
        <v>51</v>
      </c>
      <c r="G998" s="1" t="s">
        <v>52</v>
      </c>
      <c r="H998" s="1" t="s">
        <v>739</v>
      </c>
      <c r="I998" s="1" t="s">
        <v>1230</v>
      </c>
      <c r="J998" s="1" t="s">
        <v>122</v>
      </c>
      <c r="K998" s="1" t="s">
        <v>14278</v>
      </c>
      <c r="L998" s="1"/>
      <c r="M998" s="21">
        <f t="shared" si="16"/>
        <v>1</v>
      </c>
    </row>
    <row r="999" spans="1:13" ht="20.100000000000001" customHeight="1" x14ac:dyDescent="0.15">
      <c r="A999" s="1" t="s">
        <v>12</v>
      </c>
      <c r="B999" s="1" t="s">
        <v>14236</v>
      </c>
      <c r="C999" s="1" t="s">
        <v>14279</v>
      </c>
      <c r="D999" s="1" t="s">
        <v>50</v>
      </c>
      <c r="E999" s="1" t="s">
        <v>51</v>
      </c>
      <c r="F999" s="1" t="s">
        <v>51</v>
      </c>
      <c r="G999" s="1" t="s">
        <v>52</v>
      </c>
      <c r="H999" s="1" t="s">
        <v>739</v>
      </c>
      <c r="I999" s="1" t="s">
        <v>1230</v>
      </c>
      <c r="J999" s="1" t="s">
        <v>122</v>
      </c>
      <c r="K999" s="1" t="s">
        <v>14280</v>
      </c>
      <c r="L999" s="1"/>
      <c r="M999" s="21">
        <f t="shared" si="16"/>
        <v>1</v>
      </c>
    </row>
    <row r="1000" spans="1:13" ht="20.100000000000001" customHeight="1" x14ac:dyDescent="0.15">
      <c r="A1000" s="1" t="s">
        <v>12</v>
      </c>
      <c r="B1000" s="1" t="s">
        <v>14236</v>
      </c>
      <c r="C1000" s="1" t="s">
        <v>14281</v>
      </c>
      <c r="D1000" s="1" t="s">
        <v>78</v>
      </c>
      <c r="E1000" s="1" t="s">
        <v>51</v>
      </c>
      <c r="F1000" s="1" t="s">
        <v>81</v>
      </c>
      <c r="G1000" s="1" t="s">
        <v>82</v>
      </c>
      <c r="H1000" s="1" t="s">
        <v>4727</v>
      </c>
      <c r="I1000" s="1" t="s">
        <v>447</v>
      </c>
      <c r="J1000" s="1" t="s">
        <v>10867</v>
      </c>
      <c r="K1000" s="1" t="s">
        <v>14282</v>
      </c>
      <c r="L1000" s="1"/>
      <c r="M1000" s="21">
        <f t="shared" si="16"/>
        <v>0</v>
      </c>
    </row>
    <row r="1001" spans="1:13" ht="20.100000000000001" customHeight="1" x14ac:dyDescent="0.15">
      <c r="A1001" s="1" t="s">
        <v>12</v>
      </c>
      <c r="B1001" s="1" t="s">
        <v>14236</v>
      </c>
      <c r="C1001" s="1" t="s">
        <v>14283</v>
      </c>
      <c r="D1001" s="1" t="s">
        <v>78</v>
      </c>
      <c r="E1001" s="1" t="s">
        <v>51</v>
      </c>
      <c r="F1001" s="1" t="s">
        <v>51</v>
      </c>
      <c r="G1001" s="1" t="s">
        <v>52</v>
      </c>
      <c r="H1001" s="1" t="s">
        <v>739</v>
      </c>
      <c r="I1001" s="1" t="s">
        <v>1230</v>
      </c>
      <c r="J1001" s="1" t="s">
        <v>122</v>
      </c>
      <c r="K1001" s="1" t="s">
        <v>14284</v>
      </c>
      <c r="L1001" s="1"/>
      <c r="M1001" s="21">
        <f t="shared" si="16"/>
        <v>1</v>
      </c>
    </row>
    <row r="1002" spans="1:13" ht="20.100000000000001" customHeight="1" x14ac:dyDescent="0.15">
      <c r="A1002" s="1" t="s">
        <v>12</v>
      </c>
      <c r="B1002" s="1" t="s">
        <v>14236</v>
      </c>
      <c r="C1002" s="1" t="s">
        <v>14285</v>
      </c>
      <c r="D1002" s="1" t="s">
        <v>78</v>
      </c>
      <c r="E1002" s="1" t="s">
        <v>51</v>
      </c>
      <c r="F1002" s="1" t="s">
        <v>81</v>
      </c>
      <c r="G1002" s="1" t="s">
        <v>82</v>
      </c>
      <c r="H1002" s="1" t="s">
        <v>4727</v>
      </c>
      <c r="I1002" s="1" t="s">
        <v>447</v>
      </c>
      <c r="J1002" s="1" t="s">
        <v>10867</v>
      </c>
      <c r="K1002" s="1" t="s">
        <v>14286</v>
      </c>
      <c r="L1002" s="1"/>
      <c r="M1002" s="21">
        <f t="shared" si="16"/>
        <v>0</v>
      </c>
    </row>
    <row r="1003" spans="1:13" ht="20.100000000000001" customHeight="1" x14ac:dyDescent="0.15">
      <c r="A1003" s="1" t="s">
        <v>12</v>
      </c>
      <c r="B1003" s="1" t="s">
        <v>14236</v>
      </c>
      <c r="C1003" s="1" t="s">
        <v>14287</v>
      </c>
      <c r="D1003" s="1" t="s">
        <v>78</v>
      </c>
      <c r="E1003" s="1" t="s">
        <v>51</v>
      </c>
      <c r="F1003" s="1" t="s">
        <v>51</v>
      </c>
      <c r="G1003" s="1" t="s">
        <v>52</v>
      </c>
      <c r="H1003" s="1" t="s">
        <v>739</v>
      </c>
      <c r="I1003" s="1" t="s">
        <v>1230</v>
      </c>
      <c r="J1003" s="1" t="s">
        <v>122</v>
      </c>
      <c r="K1003" s="1" t="s">
        <v>14288</v>
      </c>
      <c r="L1003" s="1"/>
      <c r="M1003" s="21">
        <f t="shared" si="16"/>
        <v>1</v>
      </c>
    </row>
    <row r="1004" spans="1:13" ht="20.100000000000001" customHeight="1" x14ac:dyDescent="0.15">
      <c r="A1004" s="1" t="s">
        <v>12</v>
      </c>
      <c r="B1004" s="1" t="s">
        <v>14236</v>
      </c>
      <c r="C1004" s="1" t="s">
        <v>14289</v>
      </c>
      <c r="D1004" s="1" t="s">
        <v>78</v>
      </c>
      <c r="E1004" s="1" t="s">
        <v>51</v>
      </c>
      <c r="F1004" s="1" t="s">
        <v>51</v>
      </c>
      <c r="G1004" s="1" t="s">
        <v>52</v>
      </c>
      <c r="H1004" s="1" t="s">
        <v>739</v>
      </c>
      <c r="I1004" s="1" t="s">
        <v>1230</v>
      </c>
      <c r="J1004" s="1" t="s">
        <v>122</v>
      </c>
      <c r="K1004" s="1" t="s">
        <v>14290</v>
      </c>
      <c r="L1004" s="1"/>
      <c r="M1004" s="21">
        <f t="shared" si="16"/>
        <v>1</v>
      </c>
    </row>
    <row r="1005" spans="1:13" ht="20.100000000000001" customHeight="1" x14ac:dyDescent="0.15">
      <c r="A1005" s="1" t="s">
        <v>12</v>
      </c>
      <c r="B1005" s="1" t="s">
        <v>14236</v>
      </c>
      <c r="C1005" s="1" t="s">
        <v>14291</v>
      </c>
      <c r="D1005" s="1" t="s">
        <v>78</v>
      </c>
      <c r="E1005" s="1" t="s">
        <v>51</v>
      </c>
      <c r="F1005" s="1" t="s">
        <v>179</v>
      </c>
      <c r="G1005" s="1" t="s">
        <v>82</v>
      </c>
      <c r="H1005" s="1" t="s">
        <v>129</v>
      </c>
      <c r="I1005" s="1" t="s">
        <v>447</v>
      </c>
      <c r="J1005" s="1" t="s">
        <v>6142</v>
      </c>
      <c r="K1005" s="1" t="s">
        <v>14292</v>
      </c>
      <c r="L1005" s="1"/>
      <c r="M1005" s="21">
        <f t="shared" si="16"/>
        <v>0</v>
      </c>
    </row>
    <row r="1006" spans="1:13" ht="20.100000000000001" customHeight="1" x14ac:dyDescent="0.15">
      <c r="A1006" s="1" t="s">
        <v>12</v>
      </c>
      <c r="B1006" s="1" t="s">
        <v>14236</v>
      </c>
      <c r="C1006" s="1" t="s">
        <v>14293</v>
      </c>
      <c r="D1006" s="1" t="s">
        <v>78</v>
      </c>
      <c r="E1006" s="1" t="s">
        <v>51</v>
      </c>
      <c r="F1006" s="1" t="s">
        <v>51</v>
      </c>
      <c r="G1006" s="1" t="s">
        <v>52</v>
      </c>
      <c r="H1006" s="1" t="s">
        <v>739</v>
      </c>
      <c r="I1006" s="1" t="s">
        <v>1230</v>
      </c>
      <c r="J1006" s="1" t="s">
        <v>122</v>
      </c>
      <c r="K1006" s="1" t="s">
        <v>14294</v>
      </c>
      <c r="L1006" s="1"/>
      <c r="M1006" s="21">
        <f t="shared" si="16"/>
        <v>1</v>
      </c>
    </row>
    <row r="1007" spans="1:13" ht="20.100000000000001" customHeight="1" x14ac:dyDescent="0.15">
      <c r="A1007" s="1" t="s">
        <v>12</v>
      </c>
      <c r="B1007" s="1" t="s">
        <v>14236</v>
      </c>
      <c r="C1007" s="1" t="s">
        <v>14295</v>
      </c>
      <c r="D1007" s="1" t="s">
        <v>78</v>
      </c>
      <c r="E1007" s="1" t="s">
        <v>51</v>
      </c>
      <c r="F1007" s="1" t="s">
        <v>51</v>
      </c>
      <c r="G1007" s="1" t="s">
        <v>52</v>
      </c>
      <c r="H1007" s="1" t="s">
        <v>739</v>
      </c>
      <c r="I1007" s="1" t="s">
        <v>1230</v>
      </c>
      <c r="J1007" s="1" t="s">
        <v>122</v>
      </c>
      <c r="K1007" s="1" t="s">
        <v>14296</v>
      </c>
      <c r="L1007" s="1"/>
      <c r="M1007" s="21">
        <f t="shared" si="16"/>
        <v>1</v>
      </c>
    </row>
    <row r="1008" spans="1:13" ht="20.100000000000001" customHeight="1" x14ac:dyDescent="0.15">
      <c r="A1008" s="1" t="s">
        <v>12</v>
      </c>
      <c r="B1008" s="1" t="s">
        <v>14236</v>
      </c>
      <c r="C1008" s="1" t="s">
        <v>14297</v>
      </c>
      <c r="D1008" s="1" t="s">
        <v>78</v>
      </c>
      <c r="E1008" s="1" t="s">
        <v>51</v>
      </c>
      <c r="F1008" s="1" t="s">
        <v>51</v>
      </c>
      <c r="G1008" s="1" t="s">
        <v>52</v>
      </c>
      <c r="H1008" s="1" t="s">
        <v>739</v>
      </c>
      <c r="I1008" s="1" t="s">
        <v>1230</v>
      </c>
      <c r="J1008" s="1" t="s">
        <v>122</v>
      </c>
      <c r="K1008" s="1" t="s">
        <v>14298</v>
      </c>
      <c r="L1008" s="1"/>
      <c r="M1008" s="21">
        <f t="shared" si="16"/>
        <v>1</v>
      </c>
    </row>
    <row r="1009" spans="1:13" ht="20.100000000000001" customHeight="1" x14ac:dyDescent="0.15">
      <c r="A1009" s="1" t="s">
        <v>12</v>
      </c>
      <c r="B1009" s="1" t="s">
        <v>14236</v>
      </c>
      <c r="C1009" s="1" t="s">
        <v>14299</v>
      </c>
      <c r="D1009" s="1" t="s">
        <v>78</v>
      </c>
      <c r="E1009" s="1" t="s">
        <v>51</v>
      </c>
      <c r="F1009" s="1" t="s">
        <v>51</v>
      </c>
      <c r="G1009" s="1" t="s">
        <v>52</v>
      </c>
      <c r="H1009" s="1" t="s">
        <v>739</v>
      </c>
      <c r="I1009" s="1" t="s">
        <v>1230</v>
      </c>
      <c r="J1009" s="1" t="s">
        <v>122</v>
      </c>
      <c r="K1009" s="1" t="s">
        <v>14300</v>
      </c>
      <c r="L1009" s="1"/>
      <c r="M1009" s="21">
        <f t="shared" si="16"/>
        <v>1</v>
      </c>
    </row>
    <row r="1010" spans="1:13" ht="20.100000000000001" customHeight="1" x14ac:dyDescent="0.15">
      <c r="A1010" s="1" t="s">
        <v>12</v>
      </c>
      <c r="B1010" s="1" t="s">
        <v>14236</v>
      </c>
      <c r="C1010" s="1" t="s">
        <v>14301</v>
      </c>
      <c r="D1010" s="1" t="s">
        <v>78</v>
      </c>
      <c r="E1010" s="1" t="s">
        <v>51</v>
      </c>
      <c r="F1010" s="1" t="s">
        <v>179</v>
      </c>
      <c r="G1010" s="1" t="s">
        <v>82</v>
      </c>
      <c r="H1010" s="1" t="s">
        <v>129</v>
      </c>
      <c r="I1010" s="1" t="s">
        <v>447</v>
      </c>
      <c r="J1010" s="1" t="s">
        <v>6142</v>
      </c>
      <c r="K1010" s="1" t="s">
        <v>14302</v>
      </c>
      <c r="L1010" s="1"/>
      <c r="M1010" s="21">
        <f t="shared" si="16"/>
        <v>0</v>
      </c>
    </row>
    <row r="1011" spans="1:13" ht="20.100000000000001" customHeight="1" x14ac:dyDescent="0.15">
      <c r="A1011" s="1" t="s">
        <v>12</v>
      </c>
      <c r="B1011" s="1" t="s">
        <v>14236</v>
      </c>
      <c r="C1011" s="1" t="s">
        <v>14303</v>
      </c>
      <c r="D1011" s="1" t="s">
        <v>78</v>
      </c>
      <c r="E1011" s="1" t="s">
        <v>51</v>
      </c>
      <c r="F1011" s="1" t="s">
        <v>179</v>
      </c>
      <c r="G1011" s="1" t="s">
        <v>82</v>
      </c>
      <c r="H1011" s="1" t="s">
        <v>129</v>
      </c>
      <c r="I1011" s="1" t="s">
        <v>447</v>
      </c>
      <c r="J1011" s="1" t="s">
        <v>6142</v>
      </c>
      <c r="K1011" s="1" t="s">
        <v>14304</v>
      </c>
      <c r="L1011" s="1"/>
      <c r="M1011" s="21">
        <f t="shared" si="16"/>
        <v>0</v>
      </c>
    </row>
    <row r="1012" spans="1:13" ht="20.100000000000001" customHeight="1" x14ac:dyDescent="0.15">
      <c r="A1012" s="1" t="s">
        <v>12</v>
      </c>
      <c r="B1012" s="1" t="s">
        <v>14236</v>
      </c>
      <c r="C1012" s="1" t="s">
        <v>14305</v>
      </c>
      <c r="D1012" s="1" t="s">
        <v>78</v>
      </c>
      <c r="E1012" s="1" t="s">
        <v>51</v>
      </c>
      <c r="F1012" s="1" t="s">
        <v>51</v>
      </c>
      <c r="G1012" s="1" t="s">
        <v>52</v>
      </c>
      <c r="H1012" s="1" t="s">
        <v>739</v>
      </c>
      <c r="I1012" s="1" t="s">
        <v>1230</v>
      </c>
      <c r="J1012" s="1" t="s">
        <v>122</v>
      </c>
      <c r="K1012" s="1" t="s">
        <v>14306</v>
      </c>
      <c r="L1012" s="1"/>
      <c r="M1012" s="21">
        <f t="shared" si="16"/>
        <v>1</v>
      </c>
    </row>
    <row r="1013" spans="1:13" ht="20.100000000000001" customHeight="1" x14ac:dyDescent="0.15">
      <c r="A1013" s="1" t="s">
        <v>12</v>
      </c>
      <c r="B1013" s="1" t="s">
        <v>14236</v>
      </c>
      <c r="C1013" s="1" t="s">
        <v>14307</v>
      </c>
      <c r="D1013" s="1" t="s">
        <v>78</v>
      </c>
      <c r="E1013" s="1" t="s">
        <v>51</v>
      </c>
      <c r="F1013" s="1" t="s">
        <v>51</v>
      </c>
      <c r="G1013" s="1" t="s">
        <v>52</v>
      </c>
      <c r="H1013" s="1" t="s">
        <v>739</v>
      </c>
      <c r="I1013" s="1" t="s">
        <v>1230</v>
      </c>
      <c r="J1013" s="1" t="s">
        <v>122</v>
      </c>
      <c r="K1013" s="1" t="s">
        <v>14308</v>
      </c>
      <c r="L1013" s="1"/>
      <c r="M1013" s="21">
        <f t="shared" si="16"/>
        <v>1</v>
      </c>
    </row>
    <row r="1014" spans="1:13" ht="20.100000000000001" customHeight="1" x14ac:dyDescent="0.15">
      <c r="A1014" s="1" t="s">
        <v>12</v>
      </c>
      <c r="B1014" s="1" t="s">
        <v>14236</v>
      </c>
      <c r="C1014" s="1" t="s">
        <v>14309</v>
      </c>
      <c r="D1014" s="1" t="s">
        <v>78</v>
      </c>
      <c r="E1014" s="1" t="s">
        <v>51</v>
      </c>
      <c r="F1014" s="1" t="s">
        <v>179</v>
      </c>
      <c r="G1014" s="1" t="s">
        <v>82</v>
      </c>
      <c r="H1014" s="1" t="s">
        <v>129</v>
      </c>
      <c r="I1014" s="1" t="s">
        <v>447</v>
      </c>
      <c r="J1014" s="1" t="s">
        <v>6142</v>
      </c>
      <c r="K1014" s="1" t="s">
        <v>14310</v>
      </c>
      <c r="L1014" s="1"/>
      <c r="M1014" s="21">
        <f t="shared" si="16"/>
        <v>0</v>
      </c>
    </row>
    <row r="1015" spans="1:13" ht="20.100000000000001" customHeight="1" x14ac:dyDescent="0.15">
      <c r="A1015" s="1" t="s">
        <v>12</v>
      </c>
      <c r="B1015" s="1" t="s">
        <v>14236</v>
      </c>
      <c r="C1015" s="1" t="s">
        <v>14311</v>
      </c>
      <c r="D1015" s="1" t="s">
        <v>78</v>
      </c>
      <c r="E1015" s="1" t="s">
        <v>51</v>
      </c>
      <c r="F1015" s="1" t="s">
        <v>81</v>
      </c>
      <c r="G1015" s="1" t="s">
        <v>82</v>
      </c>
      <c r="H1015" s="1" t="s">
        <v>129</v>
      </c>
      <c r="I1015" s="1" t="s">
        <v>447</v>
      </c>
      <c r="J1015" s="1" t="s">
        <v>6142</v>
      </c>
      <c r="K1015" s="1" t="s">
        <v>14312</v>
      </c>
      <c r="L1015" s="1"/>
      <c r="M1015" s="21">
        <f t="shared" si="16"/>
        <v>0</v>
      </c>
    </row>
    <row r="1016" spans="1:13" ht="20.100000000000001" customHeight="1" x14ac:dyDescent="0.15">
      <c r="A1016" s="1" t="s">
        <v>12</v>
      </c>
      <c r="B1016" s="1" t="s">
        <v>14236</v>
      </c>
      <c r="C1016" s="1" t="s">
        <v>14313</v>
      </c>
      <c r="D1016" s="1" t="s">
        <v>78</v>
      </c>
      <c r="E1016" s="1" t="s">
        <v>51</v>
      </c>
      <c r="F1016" s="1" t="s">
        <v>51</v>
      </c>
      <c r="G1016" s="1" t="s">
        <v>52</v>
      </c>
      <c r="H1016" s="1" t="s">
        <v>739</v>
      </c>
      <c r="I1016" s="1" t="s">
        <v>1230</v>
      </c>
      <c r="J1016" s="1" t="s">
        <v>122</v>
      </c>
      <c r="K1016" s="1" t="s">
        <v>14314</v>
      </c>
      <c r="L1016" s="1"/>
      <c r="M1016" s="21">
        <f t="shared" si="16"/>
        <v>1</v>
      </c>
    </row>
    <row r="1017" spans="1:13" ht="20.100000000000001" customHeight="1" x14ac:dyDescent="0.15">
      <c r="A1017" s="1" t="s">
        <v>12</v>
      </c>
      <c r="B1017" s="1" t="s">
        <v>14236</v>
      </c>
      <c r="C1017" s="1" t="s">
        <v>14315</v>
      </c>
      <c r="D1017" s="1" t="s">
        <v>78</v>
      </c>
      <c r="E1017" s="1" t="s">
        <v>51</v>
      </c>
      <c r="F1017" s="1" t="s">
        <v>51</v>
      </c>
      <c r="G1017" s="1" t="s">
        <v>52</v>
      </c>
      <c r="H1017" s="1" t="s">
        <v>739</v>
      </c>
      <c r="I1017" s="1" t="s">
        <v>1230</v>
      </c>
      <c r="J1017" s="1" t="s">
        <v>122</v>
      </c>
      <c r="K1017" s="1" t="s">
        <v>14316</v>
      </c>
      <c r="L1017" s="1"/>
      <c r="M1017" s="21">
        <f t="shared" si="16"/>
        <v>1</v>
      </c>
    </row>
    <row r="1018" spans="1:13" ht="39.950000000000003" customHeight="1" x14ac:dyDescent="0.15">
      <c r="A1018" s="120" t="s">
        <v>27133</v>
      </c>
      <c r="B1018" s="120" t="s">
        <v>27134</v>
      </c>
      <c r="C1018" s="51" t="s">
        <v>14317</v>
      </c>
      <c r="D1018" s="51" t="s">
        <v>78</v>
      </c>
      <c r="E1018" s="51" t="s">
        <v>51</v>
      </c>
      <c r="F1018" s="51" t="s">
        <v>179</v>
      </c>
      <c r="G1018" s="51" t="s">
        <v>82</v>
      </c>
      <c r="H1018" s="51" t="s">
        <v>129</v>
      </c>
      <c r="I1018" s="51" t="s">
        <v>447</v>
      </c>
      <c r="J1018" s="51" t="s">
        <v>6142</v>
      </c>
      <c r="K1018" s="51" t="s">
        <v>14318</v>
      </c>
      <c r="L1018" s="121" t="s">
        <v>26940</v>
      </c>
      <c r="M1018" s="21">
        <f t="shared" si="16"/>
        <v>0</v>
      </c>
    </row>
    <row r="1019" spans="1:13" ht="20.100000000000001" customHeight="1" x14ac:dyDescent="0.15">
      <c r="A1019" s="51" t="s">
        <v>12</v>
      </c>
      <c r="B1019" s="51" t="s">
        <v>14236</v>
      </c>
      <c r="C1019" s="51" t="s">
        <v>14319</v>
      </c>
      <c r="D1019" s="51" t="s">
        <v>849</v>
      </c>
      <c r="E1019" s="51" t="s">
        <v>51</v>
      </c>
      <c r="F1019" s="51" t="s">
        <v>10720</v>
      </c>
      <c r="G1019" s="51" t="s">
        <v>82</v>
      </c>
      <c r="H1019" s="51" t="s">
        <v>83</v>
      </c>
      <c r="I1019" s="51" t="s">
        <v>447</v>
      </c>
      <c r="J1019" s="51" t="s">
        <v>7809</v>
      </c>
      <c r="K1019" s="51" t="s">
        <v>14320</v>
      </c>
      <c r="L1019" s="51"/>
      <c r="M1019" s="21">
        <f t="shared" si="16"/>
        <v>0</v>
      </c>
    </row>
    <row r="1020" spans="1:13" ht="39.950000000000003" customHeight="1" x14ac:dyDescent="0.15">
      <c r="A1020" s="120" t="s">
        <v>27133</v>
      </c>
      <c r="B1020" s="120" t="s">
        <v>27134</v>
      </c>
      <c r="C1020" s="51" t="s">
        <v>14321</v>
      </c>
      <c r="D1020" s="51" t="s">
        <v>849</v>
      </c>
      <c r="E1020" s="51" t="s">
        <v>51</v>
      </c>
      <c r="F1020" s="51" t="s">
        <v>10720</v>
      </c>
      <c r="G1020" s="51" t="s">
        <v>82</v>
      </c>
      <c r="H1020" s="51" t="s">
        <v>83</v>
      </c>
      <c r="I1020" s="51" t="s">
        <v>447</v>
      </c>
      <c r="J1020" s="51" t="s">
        <v>7809</v>
      </c>
      <c r="K1020" s="51" t="s">
        <v>14322</v>
      </c>
      <c r="L1020" s="121" t="s">
        <v>26940</v>
      </c>
      <c r="M1020" s="21">
        <f t="shared" si="16"/>
        <v>0</v>
      </c>
    </row>
    <row r="1021" spans="1:13" ht="20.100000000000001" customHeight="1" x14ac:dyDescent="0.15">
      <c r="A1021" s="1" t="s">
        <v>12</v>
      </c>
      <c r="B1021" s="1" t="s">
        <v>14236</v>
      </c>
      <c r="C1021" s="1" t="s">
        <v>14323</v>
      </c>
      <c r="D1021" s="1" t="s">
        <v>849</v>
      </c>
      <c r="E1021" s="1" t="s">
        <v>51</v>
      </c>
      <c r="F1021" s="1" t="s">
        <v>10720</v>
      </c>
      <c r="G1021" s="1" t="s">
        <v>52</v>
      </c>
      <c r="H1021" s="1" t="s">
        <v>121</v>
      </c>
      <c r="I1021" s="1" t="s">
        <v>84</v>
      </c>
      <c r="J1021" s="1" t="s">
        <v>122</v>
      </c>
      <c r="K1021" s="1" t="s">
        <v>14324</v>
      </c>
      <c r="L1021" s="1"/>
      <c r="M1021" s="21">
        <f t="shared" si="16"/>
        <v>0</v>
      </c>
    </row>
    <row r="1022" spans="1:13" ht="20.100000000000001" customHeight="1" x14ac:dyDescent="0.15">
      <c r="A1022" s="1" t="s">
        <v>12</v>
      </c>
      <c r="B1022" s="1" t="s">
        <v>14236</v>
      </c>
      <c r="C1022" s="1" t="s">
        <v>14325</v>
      </c>
      <c r="D1022" s="1" t="s">
        <v>849</v>
      </c>
      <c r="E1022" s="1" t="s">
        <v>51</v>
      </c>
      <c r="F1022" s="1" t="s">
        <v>10720</v>
      </c>
      <c r="G1022" s="1" t="s">
        <v>52</v>
      </c>
      <c r="H1022" s="1" t="s">
        <v>121</v>
      </c>
      <c r="I1022" s="1" t="s">
        <v>84</v>
      </c>
      <c r="J1022" s="1" t="s">
        <v>122</v>
      </c>
      <c r="K1022" s="1" t="s">
        <v>14326</v>
      </c>
      <c r="L1022" s="1"/>
      <c r="M1022" s="21">
        <f t="shared" si="16"/>
        <v>0</v>
      </c>
    </row>
    <row r="1023" spans="1:13" ht="20.100000000000001" customHeight="1" x14ac:dyDescent="0.15">
      <c r="A1023" s="1" t="s">
        <v>12</v>
      </c>
      <c r="B1023" s="1" t="s">
        <v>14327</v>
      </c>
      <c r="C1023" s="1" t="s">
        <v>14328</v>
      </c>
      <c r="D1023" s="1" t="s">
        <v>50</v>
      </c>
      <c r="E1023" s="1" t="s">
        <v>51</v>
      </c>
      <c r="F1023" s="1" t="s">
        <v>51</v>
      </c>
      <c r="G1023" s="1" t="s">
        <v>52</v>
      </c>
      <c r="H1023" s="1" t="s">
        <v>739</v>
      </c>
      <c r="I1023" s="1" t="s">
        <v>1230</v>
      </c>
      <c r="J1023" s="1" t="s">
        <v>122</v>
      </c>
      <c r="K1023" s="1" t="s">
        <v>14329</v>
      </c>
      <c r="L1023" s="1"/>
      <c r="M1023" s="21">
        <f t="shared" si="16"/>
        <v>1</v>
      </c>
    </row>
    <row r="1024" spans="1:13" ht="20.100000000000001" customHeight="1" x14ac:dyDescent="0.15">
      <c r="A1024" s="1" t="s">
        <v>12</v>
      </c>
      <c r="B1024" s="1" t="s">
        <v>14327</v>
      </c>
      <c r="C1024" s="1" t="s">
        <v>14330</v>
      </c>
      <c r="D1024" s="1" t="s">
        <v>50</v>
      </c>
      <c r="E1024" s="1" t="s">
        <v>51</v>
      </c>
      <c r="F1024" s="1" t="s">
        <v>51</v>
      </c>
      <c r="G1024" s="1" t="s">
        <v>52</v>
      </c>
      <c r="H1024" s="1" t="s">
        <v>739</v>
      </c>
      <c r="I1024" s="1" t="s">
        <v>1230</v>
      </c>
      <c r="J1024" s="1" t="s">
        <v>122</v>
      </c>
      <c r="K1024" s="1" t="s">
        <v>14331</v>
      </c>
      <c r="L1024" s="1"/>
      <c r="M1024" s="21">
        <f t="shared" si="16"/>
        <v>1</v>
      </c>
    </row>
    <row r="1025" spans="1:13" ht="20.100000000000001" customHeight="1" x14ac:dyDescent="0.15">
      <c r="A1025" s="1" t="s">
        <v>12</v>
      </c>
      <c r="B1025" s="1" t="s">
        <v>14327</v>
      </c>
      <c r="C1025" s="1" t="s">
        <v>14332</v>
      </c>
      <c r="D1025" s="1" t="s">
        <v>50</v>
      </c>
      <c r="E1025" s="1" t="s">
        <v>51</v>
      </c>
      <c r="F1025" s="1" t="s">
        <v>51</v>
      </c>
      <c r="G1025" s="1" t="s">
        <v>52</v>
      </c>
      <c r="H1025" s="1" t="s">
        <v>739</v>
      </c>
      <c r="I1025" s="1" t="s">
        <v>1230</v>
      </c>
      <c r="J1025" s="1" t="s">
        <v>122</v>
      </c>
      <c r="K1025" s="1" t="s">
        <v>14333</v>
      </c>
      <c r="L1025" s="1"/>
      <c r="M1025" s="21">
        <f t="shared" si="16"/>
        <v>1</v>
      </c>
    </row>
    <row r="1026" spans="1:13" ht="20.100000000000001" customHeight="1" x14ac:dyDescent="0.15">
      <c r="A1026" s="1" t="s">
        <v>12</v>
      </c>
      <c r="B1026" s="1" t="s">
        <v>14327</v>
      </c>
      <c r="C1026" s="1" t="s">
        <v>14334</v>
      </c>
      <c r="D1026" s="1" t="s">
        <v>50</v>
      </c>
      <c r="E1026" s="1" t="s">
        <v>51</v>
      </c>
      <c r="F1026" s="1" t="s">
        <v>51</v>
      </c>
      <c r="G1026" s="1" t="s">
        <v>52</v>
      </c>
      <c r="H1026" s="1" t="s">
        <v>739</v>
      </c>
      <c r="I1026" s="1" t="s">
        <v>1230</v>
      </c>
      <c r="J1026" s="1" t="s">
        <v>122</v>
      </c>
      <c r="K1026" s="1" t="s">
        <v>14335</v>
      </c>
      <c r="L1026" s="1"/>
      <c r="M1026" s="21">
        <f t="shared" si="16"/>
        <v>1</v>
      </c>
    </row>
    <row r="1027" spans="1:13" ht="20.100000000000001" customHeight="1" x14ac:dyDescent="0.15">
      <c r="A1027" s="1" t="s">
        <v>12</v>
      </c>
      <c r="B1027" s="1" t="s">
        <v>14327</v>
      </c>
      <c r="C1027" s="1" t="s">
        <v>14336</v>
      </c>
      <c r="D1027" s="1" t="s">
        <v>78</v>
      </c>
      <c r="E1027" s="1" t="s">
        <v>51</v>
      </c>
      <c r="F1027" s="1" t="s">
        <v>51</v>
      </c>
      <c r="G1027" s="1" t="s">
        <v>52</v>
      </c>
      <c r="H1027" s="1" t="s">
        <v>739</v>
      </c>
      <c r="I1027" s="1" t="s">
        <v>1230</v>
      </c>
      <c r="J1027" s="1" t="s">
        <v>122</v>
      </c>
      <c r="K1027" s="1" t="s">
        <v>14337</v>
      </c>
      <c r="L1027" s="1"/>
      <c r="M1027" s="21">
        <f t="shared" si="16"/>
        <v>1</v>
      </c>
    </row>
    <row r="1028" spans="1:13" ht="20.100000000000001" customHeight="1" x14ac:dyDescent="0.15">
      <c r="A1028" s="1" t="s">
        <v>12</v>
      </c>
      <c r="B1028" s="1" t="s">
        <v>14327</v>
      </c>
      <c r="C1028" s="1" t="s">
        <v>14338</v>
      </c>
      <c r="D1028" s="1" t="s">
        <v>78</v>
      </c>
      <c r="E1028" s="1" t="s">
        <v>51</v>
      </c>
      <c r="F1028" s="1" t="s">
        <v>81</v>
      </c>
      <c r="G1028" s="1" t="s">
        <v>82</v>
      </c>
      <c r="H1028" s="1" t="s">
        <v>4727</v>
      </c>
      <c r="I1028" s="1" t="s">
        <v>447</v>
      </c>
      <c r="J1028" s="1" t="s">
        <v>10867</v>
      </c>
      <c r="K1028" s="1" t="s">
        <v>14339</v>
      </c>
      <c r="L1028" s="1"/>
      <c r="M1028" s="21">
        <f t="shared" si="16"/>
        <v>0</v>
      </c>
    </row>
    <row r="1029" spans="1:13" ht="20.100000000000001" customHeight="1" x14ac:dyDescent="0.15">
      <c r="A1029" s="1" t="s">
        <v>12</v>
      </c>
      <c r="B1029" s="1" t="s">
        <v>14327</v>
      </c>
      <c r="C1029" s="1" t="s">
        <v>14340</v>
      </c>
      <c r="D1029" s="1" t="s">
        <v>78</v>
      </c>
      <c r="E1029" s="1" t="s">
        <v>51</v>
      </c>
      <c r="F1029" s="1" t="s">
        <v>179</v>
      </c>
      <c r="G1029" s="1" t="s">
        <v>82</v>
      </c>
      <c r="H1029" s="1" t="s">
        <v>4727</v>
      </c>
      <c r="I1029" s="1" t="s">
        <v>447</v>
      </c>
      <c r="J1029" s="1" t="s">
        <v>10867</v>
      </c>
      <c r="K1029" s="1" t="s">
        <v>14341</v>
      </c>
      <c r="L1029" s="1"/>
      <c r="M1029" s="21">
        <f t="shared" si="16"/>
        <v>0</v>
      </c>
    </row>
    <row r="1030" spans="1:13" ht="20.100000000000001" customHeight="1" x14ac:dyDescent="0.15">
      <c r="A1030" s="1" t="s">
        <v>12</v>
      </c>
      <c r="B1030" s="1" t="s">
        <v>14327</v>
      </c>
      <c r="C1030" s="1" t="s">
        <v>14342</v>
      </c>
      <c r="D1030" s="1" t="s">
        <v>78</v>
      </c>
      <c r="E1030" s="1" t="s">
        <v>51</v>
      </c>
      <c r="F1030" s="1" t="s">
        <v>179</v>
      </c>
      <c r="G1030" s="1" t="s">
        <v>82</v>
      </c>
      <c r="H1030" s="1" t="s">
        <v>4727</v>
      </c>
      <c r="I1030" s="1" t="s">
        <v>447</v>
      </c>
      <c r="J1030" s="1" t="s">
        <v>10867</v>
      </c>
      <c r="K1030" s="1" t="s">
        <v>14343</v>
      </c>
      <c r="L1030" s="1"/>
      <c r="M1030" s="21">
        <f t="shared" si="16"/>
        <v>0</v>
      </c>
    </row>
    <row r="1031" spans="1:13" ht="20.100000000000001" customHeight="1" x14ac:dyDescent="0.15">
      <c r="A1031" s="1" t="s">
        <v>12</v>
      </c>
      <c r="B1031" s="1" t="s">
        <v>14327</v>
      </c>
      <c r="C1031" s="1" t="s">
        <v>14344</v>
      </c>
      <c r="D1031" s="1" t="s">
        <v>78</v>
      </c>
      <c r="E1031" s="1" t="s">
        <v>51</v>
      </c>
      <c r="F1031" s="1" t="s">
        <v>51</v>
      </c>
      <c r="G1031" s="1" t="s">
        <v>52</v>
      </c>
      <c r="H1031" s="1" t="s">
        <v>739</v>
      </c>
      <c r="I1031" s="1" t="s">
        <v>1230</v>
      </c>
      <c r="J1031" s="1" t="s">
        <v>122</v>
      </c>
      <c r="K1031" s="1" t="s">
        <v>14345</v>
      </c>
      <c r="L1031" s="1"/>
      <c r="M1031" s="21">
        <f t="shared" si="16"/>
        <v>1</v>
      </c>
    </row>
    <row r="1032" spans="1:13" ht="20.100000000000001" customHeight="1" x14ac:dyDescent="0.15">
      <c r="A1032" s="1" t="s">
        <v>12</v>
      </c>
      <c r="B1032" s="1" t="s">
        <v>14327</v>
      </c>
      <c r="C1032" s="1" t="s">
        <v>14346</v>
      </c>
      <c r="D1032" s="1" t="s">
        <v>78</v>
      </c>
      <c r="E1032" s="1" t="s">
        <v>51</v>
      </c>
      <c r="F1032" s="1" t="s">
        <v>179</v>
      </c>
      <c r="G1032" s="1" t="s">
        <v>82</v>
      </c>
      <c r="H1032" s="1" t="s">
        <v>4727</v>
      </c>
      <c r="I1032" s="1" t="s">
        <v>447</v>
      </c>
      <c r="J1032" s="1" t="s">
        <v>10867</v>
      </c>
      <c r="K1032" s="1" t="s">
        <v>14347</v>
      </c>
      <c r="L1032" s="1"/>
      <c r="M1032" s="21">
        <f t="shared" si="16"/>
        <v>0</v>
      </c>
    </row>
    <row r="1033" spans="1:13" ht="20.100000000000001" customHeight="1" x14ac:dyDescent="0.15">
      <c r="A1033" s="1" t="s">
        <v>12</v>
      </c>
      <c r="B1033" s="1" t="s">
        <v>14327</v>
      </c>
      <c r="C1033" s="1" t="s">
        <v>14348</v>
      </c>
      <c r="D1033" s="1" t="s">
        <v>78</v>
      </c>
      <c r="E1033" s="1" t="s">
        <v>51</v>
      </c>
      <c r="F1033" s="1" t="s">
        <v>81</v>
      </c>
      <c r="G1033" s="1" t="s">
        <v>82</v>
      </c>
      <c r="H1033" s="1" t="s">
        <v>4727</v>
      </c>
      <c r="I1033" s="1" t="s">
        <v>447</v>
      </c>
      <c r="J1033" s="1" t="s">
        <v>10867</v>
      </c>
      <c r="K1033" s="1" t="s">
        <v>14349</v>
      </c>
      <c r="L1033" s="1"/>
      <c r="M1033" s="21">
        <f t="shared" si="16"/>
        <v>0</v>
      </c>
    </row>
    <row r="1034" spans="1:13" ht="39.950000000000003" customHeight="1" x14ac:dyDescent="0.15">
      <c r="A1034" s="120" t="s">
        <v>27061</v>
      </c>
      <c r="B1034" s="120" t="s">
        <v>27062</v>
      </c>
      <c r="C1034" s="51" t="s">
        <v>27063</v>
      </c>
      <c r="D1034" s="51" t="s">
        <v>849</v>
      </c>
      <c r="E1034" s="51" t="s">
        <v>51</v>
      </c>
      <c r="F1034" s="121" t="s">
        <v>10720</v>
      </c>
      <c r="G1034" s="51" t="s">
        <v>82</v>
      </c>
      <c r="H1034" s="51" t="s">
        <v>83</v>
      </c>
      <c r="I1034" s="51" t="s">
        <v>84</v>
      </c>
      <c r="J1034" s="51" t="s">
        <v>9120</v>
      </c>
      <c r="K1034" s="51" t="s">
        <v>11531</v>
      </c>
      <c r="L1034" s="121" t="s">
        <v>26940</v>
      </c>
      <c r="M1034" s="21">
        <f t="shared" si="16"/>
        <v>0</v>
      </c>
    </row>
    <row r="1035" spans="1:13" ht="39.950000000000003" customHeight="1" x14ac:dyDescent="0.15">
      <c r="A1035" s="120" t="s">
        <v>27061</v>
      </c>
      <c r="B1035" s="120" t="s">
        <v>27062</v>
      </c>
      <c r="C1035" s="51" t="s">
        <v>27064</v>
      </c>
      <c r="D1035" s="51" t="s">
        <v>50</v>
      </c>
      <c r="E1035" s="51" t="s">
        <v>51</v>
      </c>
      <c r="F1035" s="121" t="s">
        <v>27065</v>
      </c>
      <c r="G1035" s="51" t="s">
        <v>52</v>
      </c>
      <c r="H1035" s="51" t="s">
        <v>53</v>
      </c>
      <c r="I1035" s="51" t="s">
        <v>84</v>
      </c>
      <c r="J1035" s="51" t="s">
        <v>130</v>
      </c>
      <c r="K1035" s="51" t="s">
        <v>11423</v>
      </c>
      <c r="L1035" s="121" t="s">
        <v>26940</v>
      </c>
      <c r="M1035" s="21">
        <f>IF(F1035="○",1,0)</f>
        <v>0</v>
      </c>
    </row>
    <row r="1036" spans="1:13" ht="39.950000000000003" customHeight="1" x14ac:dyDescent="0.15">
      <c r="A1036" s="120" t="s">
        <v>27061</v>
      </c>
      <c r="B1036" s="120" t="s">
        <v>27062</v>
      </c>
      <c r="C1036" s="51" t="s">
        <v>27066</v>
      </c>
      <c r="D1036" s="51" t="s">
        <v>50</v>
      </c>
      <c r="E1036" s="51" t="s">
        <v>51</v>
      </c>
      <c r="F1036" s="121" t="s">
        <v>27065</v>
      </c>
      <c r="G1036" s="51" t="s">
        <v>52</v>
      </c>
      <c r="H1036" s="51" t="s">
        <v>53</v>
      </c>
      <c r="I1036" s="51" t="s">
        <v>84</v>
      </c>
      <c r="J1036" s="51" t="s">
        <v>130</v>
      </c>
      <c r="K1036" s="51" t="s">
        <v>11411</v>
      </c>
      <c r="L1036" s="121" t="s">
        <v>26940</v>
      </c>
      <c r="M1036" s="21">
        <f>IF(F1036="○",1,0)</f>
        <v>0</v>
      </c>
    </row>
    <row r="1037" spans="1:13" ht="39.950000000000003" customHeight="1" x14ac:dyDescent="0.15">
      <c r="A1037" s="120" t="s">
        <v>27067</v>
      </c>
      <c r="B1037" s="120" t="s">
        <v>27068</v>
      </c>
      <c r="C1037" s="51" t="s">
        <v>27069</v>
      </c>
      <c r="D1037" s="51" t="s">
        <v>849</v>
      </c>
      <c r="E1037" s="51" t="s">
        <v>51</v>
      </c>
      <c r="F1037" s="121" t="s">
        <v>26832</v>
      </c>
      <c r="G1037" s="51" t="s">
        <v>82</v>
      </c>
      <c r="H1037" s="51" t="s">
        <v>83</v>
      </c>
      <c r="I1037" s="51" t="s">
        <v>181</v>
      </c>
      <c r="J1037" s="51" t="s">
        <v>11769</v>
      </c>
      <c r="K1037" s="51" t="s">
        <v>19673</v>
      </c>
      <c r="L1037" s="121" t="s">
        <v>27160</v>
      </c>
      <c r="M1037" s="21">
        <f>IF(F1037="○",1,0)</f>
        <v>0</v>
      </c>
    </row>
    <row r="1038" spans="1:13" ht="39.950000000000003" customHeight="1" x14ac:dyDescent="0.15">
      <c r="A1038" s="120" t="s">
        <v>27067</v>
      </c>
      <c r="B1038" s="120" t="s">
        <v>27068</v>
      </c>
      <c r="C1038" s="51" t="s">
        <v>27070</v>
      </c>
      <c r="D1038" s="51" t="s">
        <v>78</v>
      </c>
      <c r="E1038" s="51" t="s">
        <v>51</v>
      </c>
      <c r="F1038" s="121" t="s">
        <v>51</v>
      </c>
      <c r="G1038" s="51" t="s">
        <v>52</v>
      </c>
      <c r="H1038" s="51" t="s">
        <v>121</v>
      </c>
      <c r="I1038" s="51" t="s">
        <v>84</v>
      </c>
      <c r="J1038" s="51" t="s">
        <v>122</v>
      </c>
      <c r="K1038" s="51" t="s">
        <v>18891</v>
      </c>
      <c r="L1038" s="121" t="s">
        <v>27160</v>
      </c>
      <c r="M1038" s="21">
        <f>IF(F1038="○",1,0)</f>
        <v>1</v>
      </c>
    </row>
  </sheetData>
  <autoFilter ref="A7:L103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56"/>
  <sheetViews>
    <sheetView topLeftCell="A547" workbookViewId="0">
      <selection activeCell="L111" sqref="A111:L111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3" style="21" hidden="1" customWidth="1"/>
    <col min="14" max="16384" width="9" style="21"/>
  </cols>
  <sheetData>
    <row r="1" spans="1:14" ht="20.100000000000001" customHeight="1" x14ac:dyDescent="0.15">
      <c r="A1" s="3" t="s">
        <v>15486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SUBTOTAL(3,E8:E556)</f>
        <v>549</v>
      </c>
      <c r="F6" s="24">
        <f>SUBTOTAL(9,M8:M556)</f>
        <v>414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13</v>
      </c>
      <c r="B8" s="1" t="s">
        <v>14351</v>
      </c>
      <c r="C8" s="1" t="s">
        <v>23240</v>
      </c>
      <c r="D8" s="1" t="s">
        <v>50</v>
      </c>
      <c r="E8" s="1" t="s">
        <v>51</v>
      </c>
      <c r="F8" s="1" t="s">
        <v>81</v>
      </c>
      <c r="G8" s="1" t="s">
        <v>82</v>
      </c>
      <c r="H8" s="18" t="s">
        <v>1151</v>
      </c>
      <c r="I8" s="18" t="s">
        <v>84</v>
      </c>
      <c r="J8" s="1" t="s">
        <v>130</v>
      </c>
      <c r="K8" s="1" t="s">
        <v>23241</v>
      </c>
      <c r="L8" s="1"/>
      <c r="M8" s="21">
        <f t="shared" ref="M8:M71" si="0">IF(F8="○",1,0)</f>
        <v>0</v>
      </c>
    </row>
    <row r="9" spans="1:14" ht="20.100000000000001" customHeight="1" x14ac:dyDescent="0.15">
      <c r="A9" s="1" t="s">
        <v>13</v>
      </c>
      <c r="B9" s="1" t="s">
        <v>14351</v>
      </c>
      <c r="C9" s="1" t="s">
        <v>14352</v>
      </c>
      <c r="D9" s="1" t="s">
        <v>50</v>
      </c>
      <c r="E9" s="1" t="s">
        <v>51</v>
      </c>
      <c r="F9" s="1" t="s">
        <v>81</v>
      </c>
      <c r="G9" s="1" t="s">
        <v>82</v>
      </c>
      <c r="H9" s="18" t="s">
        <v>1151</v>
      </c>
      <c r="I9" s="18" t="s">
        <v>84</v>
      </c>
      <c r="J9" s="1" t="s">
        <v>130</v>
      </c>
      <c r="K9" s="1" t="s">
        <v>14353</v>
      </c>
      <c r="L9" s="1"/>
      <c r="M9" s="21">
        <f t="shared" si="0"/>
        <v>0</v>
      </c>
    </row>
    <row r="10" spans="1:14" ht="20.100000000000001" customHeight="1" x14ac:dyDescent="0.15">
      <c r="A10" s="1" t="s">
        <v>13</v>
      </c>
      <c r="B10" s="1" t="s">
        <v>14351</v>
      </c>
      <c r="C10" s="1" t="s">
        <v>14354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14355</v>
      </c>
      <c r="L10" s="1"/>
      <c r="M10" s="21">
        <f t="shared" si="0"/>
        <v>1</v>
      </c>
    </row>
    <row r="11" spans="1:14" ht="20.100000000000001" customHeight="1" x14ac:dyDescent="0.15">
      <c r="A11" s="1" t="s">
        <v>13</v>
      </c>
      <c r="B11" s="1" t="s">
        <v>14351</v>
      </c>
      <c r="C11" s="1" t="s">
        <v>14356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14357</v>
      </c>
      <c r="L11" s="1"/>
      <c r="M11" s="21">
        <f t="shared" si="0"/>
        <v>1</v>
      </c>
    </row>
    <row r="12" spans="1:14" ht="20.100000000000001" customHeight="1" x14ac:dyDescent="0.15">
      <c r="A12" s="1" t="s">
        <v>13</v>
      </c>
      <c r="B12" s="1" t="s">
        <v>14351</v>
      </c>
      <c r="C12" s="1" t="s">
        <v>14358</v>
      </c>
      <c r="D12" s="1" t="s">
        <v>78</v>
      </c>
      <c r="E12" s="1" t="s">
        <v>51</v>
      </c>
      <c r="F12" s="1" t="s">
        <v>81</v>
      </c>
      <c r="G12" s="1" t="s">
        <v>82</v>
      </c>
      <c r="H12" s="1" t="s">
        <v>212</v>
      </c>
      <c r="I12" s="1" t="s">
        <v>7857</v>
      </c>
      <c r="J12" s="1" t="s">
        <v>122</v>
      </c>
      <c r="K12" s="1" t="s">
        <v>14359</v>
      </c>
      <c r="L12" s="1"/>
      <c r="M12" s="21">
        <f t="shared" si="0"/>
        <v>0</v>
      </c>
    </row>
    <row r="13" spans="1:14" ht="20.100000000000001" customHeight="1" x14ac:dyDescent="0.15">
      <c r="A13" s="1" t="s">
        <v>13</v>
      </c>
      <c r="B13" s="1" t="s">
        <v>14351</v>
      </c>
      <c r="C13" s="1" t="s">
        <v>14360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14361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13</v>
      </c>
      <c r="B14" s="1" t="s">
        <v>14351</v>
      </c>
      <c r="C14" s="1" t="s">
        <v>14362</v>
      </c>
      <c r="D14" s="1" t="s">
        <v>78</v>
      </c>
      <c r="E14" s="1" t="s">
        <v>51</v>
      </c>
      <c r="F14" s="1" t="s">
        <v>179</v>
      </c>
      <c r="G14" s="1" t="s">
        <v>82</v>
      </c>
      <c r="H14" s="1" t="s">
        <v>1151</v>
      </c>
      <c r="I14" s="1" t="s">
        <v>84</v>
      </c>
      <c r="J14" s="1" t="s">
        <v>130</v>
      </c>
      <c r="K14" s="1" t="s">
        <v>14363</v>
      </c>
      <c r="L14" s="1"/>
      <c r="M14" s="21">
        <f t="shared" si="0"/>
        <v>0</v>
      </c>
    </row>
    <row r="15" spans="1:14" ht="20.100000000000001" customHeight="1" x14ac:dyDescent="0.15">
      <c r="A15" s="1" t="s">
        <v>13</v>
      </c>
      <c r="B15" s="1" t="s">
        <v>14351</v>
      </c>
      <c r="C15" s="1" t="s">
        <v>14364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1151</v>
      </c>
      <c r="I15" s="1" t="s">
        <v>84</v>
      </c>
      <c r="J15" s="1" t="s">
        <v>130</v>
      </c>
      <c r="K15" s="1" t="s">
        <v>14365</v>
      </c>
      <c r="L15" s="1"/>
      <c r="M15" s="21">
        <f t="shared" si="0"/>
        <v>0</v>
      </c>
    </row>
    <row r="16" spans="1:14" ht="20.100000000000001" customHeight="1" x14ac:dyDescent="0.15">
      <c r="A16" s="1" t="s">
        <v>13</v>
      </c>
      <c r="B16" s="1" t="s">
        <v>14351</v>
      </c>
      <c r="C16" s="1" t="s">
        <v>14366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84</v>
      </c>
      <c r="J16" s="1" t="s">
        <v>130</v>
      </c>
      <c r="K16" s="1" t="s">
        <v>14367</v>
      </c>
      <c r="L16" s="1"/>
      <c r="M16" s="21">
        <f t="shared" si="0"/>
        <v>0</v>
      </c>
    </row>
    <row r="17" spans="1:13" ht="20.100000000000001" customHeight="1" x14ac:dyDescent="0.15">
      <c r="A17" s="1" t="s">
        <v>13</v>
      </c>
      <c r="B17" s="1" t="s">
        <v>14351</v>
      </c>
      <c r="C17" s="1" t="s">
        <v>14368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14369</v>
      </c>
      <c r="L17" s="1"/>
      <c r="M17" s="21">
        <f t="shared" si="0"/>
        <v>1</v>
      </c>
    </row>
    <row r="18" spans="1:13" ht="20.100000000000001" customHeight="1" x14ac:dyDescent="0.15">
      <c r="A18" s="1" t="s">
        <v>13</v>
      </c>
      <c r="B18" s="1" t="s">
        <v>14351</v>
      </c>
      <c r="C18" s="1" t="s">
        <v>14370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14371</v>
      </c>
      <c r="L18" s="1"/>
      <c r="M18" s="21">
        <f t="shared" si="0"/>
        <v>1</v>
      </c>
    </row>
    <row r="19" spans="1:13" ht="20.100000000000001" customHeight="1" x14ac:dyDescent="0.15">
      <c r="A19" s="1" t="s">
        <v>13</v>
      </c>
      <c r="B19" s="1" t="s">
        <v>14372</v>
      </c>
      <c r="C19" s="1" t="s">
        <v>14373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14374</v>
      </c>
      <c r="L19" s="1"/>
      <c r="M19" s="21">
        <f t="shared" si="0"/>
        <v>1</v>
      </c>
    </row>
    <row r="20" spans="1:13" ht="20.100000000000001" customHeight="1" x14ac:dyDescent="0.15">
      <c r="A20" s="1" t="s">
        <v>13</v>
      </c>
      <c r="B20" s="1" t="s">
        <v>14372</v>
      </c>
      <c r="C20" s="1" t="s">
        <v>14375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14376</v>
      </c>
      <c r="L20" s="1"/>
      <c r="M20" s="21">
        <f t="shared" si="0"/>
        <v>1</v>
      </c>
    </row>
    <row r="21" spans="1:13" ht="20.100000000000001" customHeight="1" x14ac:dyDescent="0.15">
      <c r="A21" s="1" t="s">
        <v>13</v>
      </c>
      <c r="B21" s="1" t="s">
        <v>14372</v>
      </c>
      <c r="C21" s="1" t="s">
        <v>14377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14378</v>
      </c>
      <c r="L21" s="1"/>
      <c r="M21" s="21">
        <f t="shared" si="0"/>
        <v>1</v>
      </c>
    </row>
    <row r="22" spans="1:13" ht="20.100000000000001" customHeight="1" x14ac:dyDescent="0.15">
      <c r="A22" s="1" t="s">
        <v>13</v>
      </c>
      <c r="B22" s="1" t="s">
        <v>14372</v>
      </c>
      <c r="C22" s="1" t="s">
        <v>14379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14380</v>
      </c>
      <c r="L22" s="1"/>
      <c r="M22" s="21">
        <f t="shared" si="0"/>
        <v>1</v>
      </c>
    </row>
    <row r="23" spans="1:13" ht="20.100000000000001" customHeight="1" x14ac:dyDescent="0.15">
      <c r="A23" s="1" t="s">
        <v>13</v>
      </c>
      <c r="B23" s="1" t="s">
        <v>14372</v>
      </c>
      <c r="C23" s="1" t="s">
        <v>14381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212</v>
      </c>
      <c r="I23" s="1" t="s">
        <v>181</v>
      </c>
      <c r="J23" s="1" t="s">
        <v>1137</v>
      </c>
      <c r="K23" s="1" t="s">
        <v>14382</v>
      </c>
      <c r="L23" s="1"/>
      <c r="M23" s="21">
        <f t="shared" si="0"/>
        <v>0</v>
      </c>
    </row>
    <row r="24" spans="1:13" ht="20.100000000000001" customHeight="1" x14ac:dyDescent="0.15">
      <c r="A24" s="1" t="s">
        <v>13</v>
      </c>
      <c r="B24" s="1" t="s">
        <v>14372</v>
      </c>
      <c r="C24" s="1" t="s">
        <v>14383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14384</v>
      </c>
      <c r="L24" s="1"/>
      <c r="M24" s="21">
        <f t="shared" si="0"/>
        <v>1</v>
      </c>
    </row>
    <row r="25" spans="1:13" ht="20.100000000000001" customHeight="1" x14ac:dyDescent="0.15">
      <c r="A25" s="1" t="s">
        <v>13</v>
      </c>
      <c r="B25" s="1" t="s">
        <v>14372</v>
      </c>
      <c r="C25" s="1" t="s">
        <v>14385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14386</v>
      </c>
      <c r="L25" s="1"/>
      <c r="M25" s="21">
        <f t="shared" si="0"/>
        <v>1</v>
      </c>
    </row>
    <row r="26" spans="1:13" ht="20.100000000000001" customHeight="1" x14ac:dyDescent="0.15">
      <c r="A26" s="1" t="s">
        <v>13</v>
      </c>
      <c r="B26" s="1" t="s">
        <v>14372</v>
      </c>
      <c r="C26" s="1" t="s">
        <v>14387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14388</v>
      </c>
      <c r="L26" s="1"/>
      <c r="M26" s="21">
        <f t="shared" si="0"/>
        <v>1</v>
      </c>
    </row>
    <row r="27" spans="1:13" ht="20.100000000000001" customHeight="1" x14ac:dyDescent="0.15">
      <c r="A27" s="1" t="s">
        <v>13</v>
      </c>
      <c r="B27" s="1" t="s">
        <v>14372</v>
      </c>
      <c r="C27" s="1" t="s">
        <v>14389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14390</v>
      </c>
      <c r="L27" s="1"/>
      <c r="M27" s="21">
        <f t="shared" si="0"/>
        <v>1</v>
      </c>
    </row>
    <row r="28" spans="1:13" ht="20.100000000000001" customHeight="1" x14ac:dyDescent="0.15">
      <c r="A28" s="1" t="s">
        <v>13</v>
      </c>
      <c r="B28" s="1" t="s">
        <v>14372</v>
      </c>
      <c r="C28" s="1" t="s">
        <v>14391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1151</v>
      </c>
      <c r="I28" s="1" t="s">
        <v>84</v>
      </c>
      <c r="J28" s="1" t="s">
        <v>130</v>
      </c>
      <c r="K28" s="1" t="s">
        <v>14392</v>
      </c>
      <c r="L28" s="1"/>
      <c r="M28" s="21">
        <f t="shared" si="0"/>
        <v>0</v>
      </c>
    </row>
    <row r="29" spans="1:13" ht="20.100000000000001" customHeight="1" x14ac:dyDescent="0.15">
      <c r="A29" s="1" t="s">
        <v>13</v>
      </c>
      <c r="B29" s="1" t="s">
        <v>14372</v>
      </c>
      <c r="C29" s="1" t="s">
        <v>14393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14394</v>
      </c>
      <c r="L29" s="1"/>
      <c r="M29" s="21">
        <f t="shared" si="0"/>
        <v>1</v>
      </c>
    </row>
    <row r="30" spans="1:13" ht="20.100000000000001" customHeight="1" x14ac:dyDescent="0.15">
      <c r="A30" s="1" t="s">
        <v>13</v>
      </c>
      <c r="B30" s="1" t="s">
        <v>14372</v>
      </c>
      <c r="C30" s="1" t="s">
        <v>14395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14396</v>
      </c>
      <c r="L30" s="1"/>
      <c r="M30" s="21">
        <f t="shared" si="0"/>
        <v>1</v>
      </c>
    </row>
    <row r="31" spans="1:13" ht="20.100000000000001" customHeight="1" x14ac:dyDescent="0.15">
      <c r="A31" s="1" t="s">
        <v>13</v>
      </c>
      <c r="B31" s="1" t="s">
        <v>14372</v>
      </c>
      <c r="C31" s="1" t="s">
        <v>14397</v>
      </c>
      <c r="D31" s="1" t="s">
        <v>78</v>
      </c>
      <c r="E31" s="1" t="s">
        <v>51</v>
      </c>
      <c r="F31" s="1" t="s">
        <v>179</v>
      </c>
      <c r="G31" s="1" t="s">
        <v>82</v>
      </c>
      <c r="H31" s="1" t="s">
        <v>2234</v>
      </c>
      <c r="I31" s="1" t="s">
        <v>84</v>
      </c>
      <c r="J31" s="1" t="s">
        <v>7191</v>
      </c>
      <c r="K31" s="1" t="s">
        <v>14398</v>
      </c>
      <c r="L31" s="1"/>
      <c r="M31" s="21">
        <f t="shared" si="0"/>
        <v>0</v>
      </c>
    </row>
    <row r="32" spans="1:13" ht="20.100000000000001" customHeight="1" x14ac:dyDescent="0.15">
      <c r="A32" s="1" t="s">
        <v>13</v>
      </c>
      <c r="B32" s="1" t="s">
        <v>14399</v>
      </c>
      <c r="C32" s="1" t="s">
        <v>14400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14401</v>
      </c>
      <c r="L32" s="1"/>
      <c r="M32" s="21">
        <f t="shared" si="0"/>
        <v>1</v>
      </c>
    </row>
    <row r="33" spans="1:13" ht="20.100000000000001" customHeight="1" x14ac:dyDescent="0.15">
      <c r="A33" s="1" t="s">
        <v>13</v>
      </c>
      <c r="B33" s="1" t="s">
        <v>14399</v>
      </c>
      <c r="C33" s="1" t="s">
        <v>14402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84</v>
      </c>
      <c r="J33" s="1" t="s">
        <v>122</v>
      </c>
      <c r="K33" s="1" t="s">
        <v>14403</v>
      </c>
      <c r="L33" s="1"/>
      <c r="M33" s="21">
        <f t="shared" si="0"/>
        <v>1</v>
      </c>
    </row>
    <row r="34" spans="1:13" ht="20.100000000000001" customHeight="1" x14ac:dyDescent="0.15">
      <c r="A34" s="1" t="s">
        <v>13</v>
      </c>
      <c r="B34" s="1" t="s">
        <v>14399</v>
      </c>
      <c r="C34" s="1" t="s">
        <v>14404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14405</v>
      </c>
      <c r="L34" s="1"/>
      <c r="M34" s="21">
        <f t="shared" si="0"/>
        <v>1</v>
      </c>
    </row>
    <row r="35" spans="1:13" ht="20.100000000000001" customHeight="1" x14ac:dyDescent="0.15">
      <c r="A35" s="1" t="s">
        <v>13</v>
      </c>
      <c r="B35" s="1" t="s">
        <v>14399</v>
      </c>
      <c r="C35" s="1" t="s">
        <v>14406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14407</v>
      </c>
      <c r="L35" s="1"/>
      <c r="M35" s="21">
        <f t="shared" si="0"/>
        <v>1</v>
      </c>
    </row>
    <row r="36" spans="1:13" ht="20.100000000000001" customHeight="1" x14ac:dyDescent="0.15">
      <c r="A36" s="1" t="s">
        <v>13</v>
      </c>
      <c r="B36" s="1" t="s">
        <v>14399</v>
      </c>
      <c r="C36" s="1" t="s">
        <v>14408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14409</v>
      </c>
      <c r="L36" s="1"/>
      <c r="M36" s="21">
        <f t="shared" si="0"/>
        <v>1</v>
      </c>
    </row>
    <row r="37" spans="1:13" ht="20.100000000000001" customHeight="1" x14ac:dyDescent="0.15">
      <c r="A37" s="1" t="s">
        <v>13</v>
      </c>
      <c r="B37" s="1" t="s">
        <v>14399</v>
      </c>
      <c r="C37" s="1" t="s">
        <v>14410</v>
      </c>
      <c r="D37" s="1" t="s">
        <v>78</v>
      </c>
      <c r="E37" s="1" t="s">
        <v>51</v>
      </c>
      <c r="F37" s="1" t="s">
        <v>179</v>
      </c>
      <c r="G37" s="1" t="s">
        <v>82</v>
      </c>
      <c r="H37" s="1" t="s">
        <v>129</v>
      </c>
      <c r="I37" s="1" t="s">
        <v>447</v>
      </c>
      <c r="J37" s="1" t="s">
        <v>2362</v>
      </c>
      <c r="K37" s="1" t="s">
        <v>14411</v>
      </c>
      <c r="L37" s="1"/>
      <c r="M37" s="21">
        <f t="shared" si="0"/>
        <v>0</v>
      </c>
    </row>
    <row r="38" spans="1:13" ht="20.100000000000001" customHeight="1" x14ac:dyDescent="0.15">
      <c r="A38" s="1" t="s">
        <v>13</v>
      </c>
      <c r="B38" s="1" t="s">
        <v>14399</v>
      </c>
      <c r="C38" s="1" t="s">
        <v>14412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14413</v>
      </c>
      <c r="L38" s="1"/>
      <c r="M38" s="21">
        <f t="shared" si="0"/>
        <v>1</v>
      </c>
    </row>
    <row r="39" spans="1:13" ht="20.100000000000001" customHeight="1" x14ac:dyDescent="0.15">
      <c r="A39" s="1" t="s">
        <v>13</v>
      </c>
      <c r="B39" s="1" t="s">
        <v>14399</v>
      </c>
      <c r="C39" s="1" t="s">
        <v>14414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2038</v>
      </c>
      <c r="I39" s="1" t="s">
        <v>84</v>
      </c>
      <c r="J39" s="1" t="s">
        <v>55</v>
      </c>
      <c r="K39" s="1" t="s">
        <v>14415</v>
      </c>
      <c r="L39" s="1"/>
      <c r="M39" s="21">
        <f t="shared" si="0"/>
        <v>0</v>
      </c>
    </row>
    <row r="40" spans="1:13" ht="20.100000000000001" customHeight="1" x14ac:dyDescent="0.15">
      <c r="A40" s="1" t="s">
        <v>13</v>
      </c>
      <c r="B40" s="1" t="s">
        <v>14399</v>
      </c>
      <c r="C40" s="1" t="s">
        <v>14416</v>
      </c>
      <c r="D40" s="1" t="s">
        <v>78</v>
      </c>
      <c r="E40" s="1" t="s">
        <v>51</v>
      </c>
      <c r="F40" s="1" t="s">
        <v>179</v>
      </c>
      <c r="G40" s="1" t="s">
        <v>82</v>
      </c>
      <c r="H40" s="1" t="s">
        <v>2038</v>
      </c>
      <c r="I40" s="1" t="s">
        <v>84</v>
      </c>
      <c r="J40" s="1" t="s">
        <v>55</v>
      </c>
      <c r="K40" s="1" t="s">
        <v>14417</v>
      </c>
      <c r="L40" s="1"/>
      <c r="M40" s="21">
        <f t="shared" si="0"/>
        <v>0</v>
      </c>
    </row>
    <row r="41" spans="1:13" ht="20.100000000000001" customHeight="1" x14ac:dyDescent="0.15">
      <c r="A41" s="1" t="s">
        <v>13</v>
      </c>
      <c r="B41" s="1" t="s">
        <v>14399</v>
      </c>
      <c r="C41" s="1" t="s">
        <v>14418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14419</v>
      </c>
      <c r="L41" s="1"/>
      <c r="M41" s="21">
        <f t="shared" si="0"/>
        <v>1</v>
      </c>
    </row>
    <row r="42" spans="1:13" ht="20.100000000000001" customHeight="1" x14ac:dyDescent="0.15">
      <c r="A42" s="1" t="s">
        <v>13</v>
      </c>
      <c r="B42" s="1" t="s">
        <v>14399</v>
      </c>
      <c r="C42" s="1" t="s">
        <v>14420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14421</v>
      </c>
      <c r="L42" s="1"/>
      <c r="M42" s="21">
        <f t="shared" si="0"/>
        <v>1</v>
      </c>
    </row>
    <row r="43" spans="1:13" ht="20.100000000000001" customHeight="1" x14ac:dyDescent="0.15">
      <c r="A43" s="1" t="s">
        <v>13</v>
      </c>
      <c r="B43" s="1" t="s">
        <v>14399</v>
      </c>
      <c r="C43" s="1" t="s">
        <v>14422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14423</v>
      </c>
      <c r="L43" s="1"/>
      <c r="M43" s="21">
        <f t="shared" si="0"/>
        <v>1</v>
      </c>
    </row>
    <row r="44" spans="1:13" ht="20.100000000000001" customHeight="1" x14ac:dyDescent="0.15">
      <c r="A44" s="1" t="s">
        <v>13</v>
      </c>
      <c r="B44" s="1" t="s">
        <v>14399</v>
      </c>
      <c r="C44" s="1" t="s">
        <v>14424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14425</v>
      </c>
      <c r="L44" s="1"/>
      <c r="M44" s="21">
        <f t="shared" si="0"/>
        <v>1</v>
      </c>
    </row>
    <row r="45" spans="1:13" ht="20.100000000000001" customHeight="1" x14ac:dyDescent="0.15">
      <c r="A45" s="1" t="s">
        <v>13</v>
      </c>
      <c r="B45" s="1" t="s">
        <v>14399</v>
      </c>
      <c r="C45" s="1" t="s">
        <v>14426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14427</v>
      </c>
      <c r="L45" s="1"/>
      <c r="M45" s="21">
        <f t="shared" si="0"/>
        <v>1</v>
      </c>
    </row>
    <row r="46" spans="1:13" ht="20.100000000000001" customHeight="1" x14ac:dyDescent="0.15">
      <c r="A46" s="1" t="s">
        <v>13</v>
      </c>
      <c r="B46" s="1" t="s">
        <v>14399</v>
      </c>
      <c r="C46" s="1" t="s">
        <v>14428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2038</v>
      </c>
      <c r="I46" s="1" t="s">
        <v>84</v>
      </c>
      <c r="J46" s="1" t="s">
        <v>55</v>
      </c>
      <c r="K46" s="1" t="s">
        <v>14429</v>
      </c>
      <c r="L46" s="1"/>
      <c r="M46" s="21">
        <f t="shared" si="0"/>
        <v>0</v>
      </c>
    </row>
    <row r="47" spans="1:13" ht="20.100000000000001" customHeight="1" x14ac:dyDescent="0.15">
      <c r="A47" s="1" t="s">
        <v>13</v>
      </c>
      <c r="B47" s="1" t="s">
        <v>14399</v>
      </c>
      <c r="C47" s="1" t="s">
        <v>14430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14431</v>
      </c>
      <c r="L47" s="1"/>
      <c r="M47" s="21">
        <f t="shared" si="0"/>
        <v>1</v>
      </c>
    </row>
    <row r="48" spans="1:13" ht="20.100000000000001" customHeight="1" x14ac:dyDescent="0.15">
      <c r="A48" s="1" t="s">
        <v>13</v>
      </c>
      <c r="B48" s="1" t="s">
        <v>14399</v>
      </c>
      <c r="C48" s="1" t="s">
        <v>14432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14433</v>
      </c>
      <c r="L48" s="1"/>
      <c r="M48" s="21">
        <f t="shared" si="0"/>
        <v>1</v>
      </c>
    </row>
    <row r="49" spans="1:13" ht="20.100000000000001" customHeight="1" x14ac:dyDescent="0.15">
      <c r="A49" s="1" t="s">
        <v>13</v>
      </c>
      <c r="B49" s="1" t="s">
        <v>14399</v>
      </c>
      <c r="C49" s="1" t="s">
        <v>14434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2038</v>
      </c>
      <c r="I49" s="1" t="s">
        <v>84</v>
      </c>
      <c r="J49" s="1" t="s">
        <v>55</v>
      </c>
      <c r="K49" s="1" t="s">
        <v>14435</v>
      </c>
      <c r="L49" s="1"/>
      <c r="M49" s="21">
        <f t="shared" si="0"/>
        <v>0</v>
      </c>
    </row>
    <row r="50" spans="1:13" ht="20.100000000000001" customHeight="1" x14ac:dyDescent="0.15">
      <c r="A50" s="1" t="s">
        <v>13</v>
      </c>
      <c r="B50" s="1" t="s">
        <v>14399</v>
      </c>
      <c r="C50" s="1" t="s">
        <v>14436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14437</v>
      </c>
      <c r="L50" s="1"/>
      <c r="M50" s="21">
        <f t="shared" si="0"/>
        <v>1</v>
      </c>
    </row>
    <row r="51" spans="1:13" ht="20.100000000000001" customHeight="1" x14ac:dyDescent="0.15">
      <c r="A51" s="1" t="s">
        <v>13</v>
      </c>
      <c r="B51" s="1" t="s">
        <v>14399</v>
      </c>
      <c r="C51" s="1" t="s">
        <v>14438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2038</v>
      </c>
      <c r="I51" s="1" t="s">
        <v>84</v>
      </c>
      <c r="J51" s="1" t="s">
        <v>55</v>
      </c>
      <c r="K51" s="1" t="s">
        <v>14439</v>
      </c>
      <c r="L51" s="1"/>
      <c r="M51" s="21">
        <f t="shared" si="0"/>
        <v>0</v>
      </c>
    </row>
    <row r="52" spans="1:13" ht="20.100000000000001" customHeight="1" x14ac:dyDescent="0.15">
      <c r="A52" s="1" t="s">
        <v>13</v>
      </c>
      <c r="B52" s="1" t="s">
        <v>14440</v>
      </c>
      <c r="C52" s="1" t="s">
        <v>14441</v>
      </c>
      <c r="D52" s="1" t="s">
        <v>50</v>
      </c>
      <c r="E52" s="1" t="s">
        <v>51</v>
      </c>
      <c r="F52" s="1" t="s">
        <v>26832</v>
      </c>
      <c r="G52" s="1" t="s">
        <v>82</v>
      </c>
      <c r="H52" s="1" t="s">
        <v>2038</v>
      </c>
      <c r="I52" s="1" t="s">
        <v>84</v>
      </c>
      <c r="J52" s="1" t="s">
        <v>55</v>
      </c>
      <c r="K52" s="1" t="s">
        <v>14442</v>
      </c>
      <c r="L52" s="1"/>
      <c r="M52" s="21">
        <f t="shared" si="0"/>
        <v>0</v>
      </c>
    </row>
    <row r="53" spans="1:13" ht="20.100000000000001" customHeight="1" x14ac:dyDescent="0.15">
      <c r="A53" s="1" t="s">
        <v>13</v>
      </c>
      <c r="B53" s="1" t="s">
        <v>14440</v>
      </c>
      <c r="C53" s="1" t="s">
        <v>14443</v>
      </c>
      <c r="D53" s="1" t="s">
        <v>50</v>
      </c>
      <c r="E53" s="1" t="s">
        <v>51</v>
      </c>
      <c r="F53" s="1" t="s">
        <v>26832</v>
      </c>
      <c r="G53" s="1" t="s">
        <v>82</v>
      </c>
      <c r="H53" s="1" t="s">
        <v>2038</v>
      </c>
      <c r="I53" s="1" t="s">
        <v>84</v>
      </c>
      <c r="J53" s="1" t="s">
        <v>55</v>
      </c>
      <c r="K53" s="1" t="s">
        <v>14444</v>
      </c>
      <c r="L53" s="1"/>
      <c r="M53" s="21">
        <f t="shared" si="0"/>
        <v>0</v>
      </c>
    </row>
    <row r="54" spans="1:13" ht="20.100000000000001" customHeight="1" x14ac:dyDescent="0.15">
      <c r="A54" s="1" t="s">
        <v>13</v>
      </c>
      <c r="B54" s="1" t="s">
        <v>14440</v>
      </c>
      <c r="C54" s="1" t="s">
        <v>14445</v>
      </c>
      <c r="D54" s="1" t="s">
        <v>50</v>
      </c>
      <c r="E54" s="1" t="s">
        <v>51</v>
      </c>
      <c r="F54" s="1" t="s">
        <v>26832</v>
      </c>
      <c r="G54" s="1" t="s">
        <v>82</v>
      </c>
      <c r="H54" s="1" t="s">
        <v>2038</v>
      </c>
      <c r="I54" s="1" t="s">
        <v>84</v>
      </c>
      <c r="J54" s="1" t="s">
        <v>55</v>
      </c>
      <c r="K54" s="1" t="s">
        <v>14446</v>
      </c>
      <c r="L54" s="1"/>
      <c r="M54" s="21">
        <f t="shared" si="0"/>
        <v>0</v>
      </c>
    </row>
    <row r="55" spans="1:13" ht="20.100000000000001" customHeight="1" x14ac:dyDescent="0.15">
      <c r="A55" s="1" t="s">
        <v>13</v>
      </c>
      <c r="B55" s="1" t="s">
        <v>14440</v>
      </c>
      <c r="C55" s="1" t="s">
        <v>14447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2038</v>
      </c>
      <c r="I55" s="1" t="s">
        <v>84</v>
      </c>
      <c r="J55" s="1" t="s">
        <v>55</v>
      </c>
      <c r="K55" s="1" t="s">
        <v>14448</v>
      </c>
      <c r="L55" s="1"/>
      <c r="M55" s="21">
        <f t="shared" si="0"/>
        <v>0</v>
      </c>
    </row>
    <row r="56" spans="1:13" ht="20.100000000000001" customHeight="1" x14ac:dyDescent="0.15">
      <c r="A56" s="1" t="s">
        <v>13</v>
      </c>
      <c r="B56" s="1" t="s">
        <v>14440</v>
      </c>
      <c r="C56" s="1" t="s">
        <v>14449</v>
      </c>
      <c r="D56" s="1" t="s">
        <v>78</v>
      </c>
      <c r="E56" s="1" t="s">
        <v>51</v>
      </c>
      <c r="F56" s="1" t="s">
        <v>179</v>
      </c>
      <c r="G56" s="1" t="s">
        <v>82</v>
      </c>
      <c r="H56" s="1" t="s">
        <v>2038</v>
      </c>
      <c r="I56" s="1" t="s">
        <v>84</v>
      </c>
      <c r="J56" s="1" t="s">
        <v>55</v>
      </c>
      <c r="K56" s="1" t="s">
        <v>14450</v>
      </c>
      <c r="L56" s="1"/>
      <c r="M56" s="21">
        <f t="shared" si="0"/>
        <v>0</v>
      </c>
    </row>
    <row r="57" spans="1:13" ht="20.100000000000001" customHeight="1" x14ac:dyDescent="0.15">
      <c r="A57" s="1" t="s">
        <v>13</v>
      </c>
      <c r="B57" s="1" t="s">
        <v>14440</v>
      </c>
      <c r="C57" s="1" t="s">
        <v>14451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2038</v>
      </c>
      <c r="I57" s="1" t="s">
        <v>84</v>
      </c>
      <c r="J57" s="1" t="s">
        <v>55</v>
      </c>
      <c r="K57" s="1" t="s">
        <v>14452</v>
      </c>
      <c r="L57" s="1"/>
      <c r="M57" s="21">
        <f t="shared" si="0"/>
        <v>0</v>
      </c>
    </row>
    <row r="58" spans="1:13" ht="20.100000000000001" customHeight="1" x14ac:dyDescent="0.15">
      <c r="A58" s="1" t="s">
        <v>13</v>
      </c>
      <c r="B58" s="1" t="s">
        <v>14440</v>
      </c>
      <c r="C58" s="1" t="s">
        <v>14453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2038</v>
      </c>
      <c r="I58" s="1" t="s">
        <v>84</v>
      </c>
      <c r="J58" s="1" t="s">
        <v>55</v>
      </c>
      <c r="K58" s="1" t="s">
        <v>14454</v>
      </c>
      <c r="L58" s="1"/>
      <c r="M58" s="21">
        <f t="shared" si="0"/>
        <v>0</v>
      </c>
    </row>
    <row r="59" spans="1:13" ht="20.100000000000001" customHeight="1" x14ac:dyDescent="0.15">
      <c r="A59" s="1" t="s">
        <v>13</v>
      </c>
      <c r="B59" s="1" t="s">
        <v>14440</v>
      </c>
      <c r="C59" s="1" t="s">
        <v>14455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2038</v>
      </c>
      <c r="I59" s="1" t="s">
        <v>84</v>
      </c>
      <c r="J59" s="1" t="s">
        <v>55</v>
      </c>
      <c r="K59" s="1" t="s">
        <v>14456</v>
      </c>
      <c r="L59" s="1"/>
      <c r="M59" s="21">
        <f t="shared" si="0"/>
        <v>0</v>
      </c>
    </row>
    <row r="60" spans="1:13" ht="20.100000000000001" customHeight="1" x14ac:dyDescent="0.15">
      <c r="A60" s="1" t="s">
        <v>13</v>
      </c>
      <c r="B60" s="1" t="s">
        <v>14440</v>
      </c>
      <c r="C60" s="1" t="s">
        <v>14457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14458</v>
      </c>
      <c r="L60" s="1"/>
      <c r="M60" s="21">
        <f t="shared" si="0"/>
        <v>1</v>
      </c>
    </row>
    <row r="61" spans="1:13" ht="20.100000000000001" customHeight="1" x14ac:dyDescent="0.15">
      <c r="A61" s="1" t="s">
        <v>13</v>
      </c>
      <c r="B61" s="1" t="s">
        <v>14440</v>
      </c>
      <c r="C61" s="1" t="s">
        <v>14459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14460</v>
      </c>
      <c r="L61" s="1"/>
      <c r="M61" s="21">
        <f t="shared" si="0"/>
        <v>1</v>
      </c>
    </row>
    <row r="62" spans="1:13" ht="20.100000000000001" customHeight="1" x14ac:dyDescent="0.15">
      <c r="A62" s="1" t="s">
        <v>13</v>
      </c>
      <c r="B62" s="1" t="s">
        <v>14440</v>
      </c>
      <c r="C62" s="1" t="s">
        <v>14461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14462</v>
      </c>
      <c r="L62" s="1"/>
      <c r="M62" s="21">
        <f t="shared" si="0"/>
        <v>1</v>
      </c>
    </row>
    <row r="63" spans="1:13" ht="20.100000000000001" customHeight="1" x14ac:dyDescent="0.15">
      <c r="A63" s="1" t="s">
        <v>13</v>
      </c>
      <c r="B63" s="1" t="s">
        <v>14440</v>
      </c>
      <c r="C63" s="1" t="s">
        <v>14463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2038</v>
      </c>
      <c r="I63" s="1" t="s">
        <v>84</v>
      </c>
      <c r="J63" s="1" t="s">
        <v>55</v>
      </c>
      <c r="K63" s="1" t="s">
        <v>14464</v>
      </c>
      <c r="L63" s="1"/>
      <c r="M63" s="21">
        <f t="shared" si="0"/>
        <v>0</v>
      </c>
    </row>
    <row r="64" spans="1:13" ht="20.100000000000001" customHeight="1" x14ac:dyDescent="0.15">
      <c r="A64" s="1" t="s">
        <v>13</v>
      </c>
      <c r="B64" s="1" t="s">
        <v>14465</v>
      </c>
      <c r="C64" s="1" t="s">
        <v>14466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14467</v>
      </c>
      <c r="L64" s="1"/>
      <c r="M64" s="21">
        <f t="shared" si="0"/>
        <v>1</v>
      </c>
    </row>
    <row r="65" spans="1:13" ht="20.100000000000001" customHeight="1" x14ac:dyDescent="0.15">
      <c r="A65" s="1" t="s">
        <v>13</v>
      </c>
      <c r="B65" s="1" t="s">
        <v>14465</v>
      </c>
      <c r="C65" s="1" t="s">
        <v>14468</v>
      </c>
      <c r="D65" s="1" t="s">
        <v>50</v>
      </c>
      <c r="E65" s="1" t="s">
        <v>51</v>
      </c>
      <c r="F65" s="1" t="s">
        <v>26832</v>
      </c>
      <c r="G65" s="1" t="s">
        <v>82</v>
      </c>
      <c r="H65" s="1" t="s">
        <v>180</v>
      </c>
      <c r="I65" s="1" t="s">
        <v>84</v>
      </c>
      <c r="J65" s="1" t="s">
        <v>7191</v>
      </c>
      <c r="K65" s="1" t="s">
        <v>14469</v>
      </c>
      <c r="L65" s="1"/>
      <c r="M65" s="21">
        <f t="shared" si="0"/>
        <v>0</v>
      </c>
    </row>
    <row r="66" spans="1:13" ht="20.100000000000001" customHeight="1" x14ac:dyDescent="0.15">
      <c r="A66" s="1" t="s">
        <v>13</v>
      </c>
      <c r="B66" s="1" t="s">
        <v>14465</v>
      </c>
      <c r="C66" s="1" t="s">
        <v>14470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14471</v>
      </c>
      <c r="L66" s="1"/>
      <c r="M66" s="21">
        <f t="shared" si="0"/>
        <v>1</v>
      </c>
    </row>
    <row r="67" spans="1:13" ht="20.100000000000001" customHeight="1" x14ac:dyDescent="0.15">
      <c r="A67" s="1" t="s">
        <v>13</v>
      </c>
      <c r="B67" s="1" t="s">
        <v>14465</v>
      </c>
      <c r="C67" s="1" t="s">
        <v>14472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14473</v>
      </c>
      <c r="L67" s="1"/>
      <c r="M67" s="21">
        <f t="shared" si="0"/>
        <v>1</v>
      </c>
    </row>
    <row r="68" spans="1:13" ht="20.100000000000001" customHeight="1" x14ac:dyDescent="0.15">
      <c r="A68" s="1" t="s">
        <v>13</v>
      </c>
      <c r="B68" s="1" t="s">
        <v>14465</v>
      </c>
      <c r="C68" s="1" t="s">
        <v>14474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2038</v>
      </c>
      <c r="I68" s="1" t="s">
        <v>84</v>
      </c>
      <c r="J68" s="1" t="s">
        <v>55</v>
      </c>
      <c r="K68" s="1" t="s">
        <v>14475</v>
      </c>
      <c r="L68" s="1"/>
      <c r="M68" s="21">
        <f t="shared" si="0"/>
        <v>0</v>
      </c>
    </row>
    <row r="69" spans="1:13" ht="20.100000000000001" customHeight="1" x14ac:dyDescent="0.15">
      <c r="A69" s="1" t="s">
        <v>13</v>
      </c>
      <c r="B69" s="1" t="s">
        <v>14465</v>
      </c>
      <c r="C69" s="1" t="s">
        <v>14476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2038</v>
      </c>
      <c r="I69" s="1" t="s">
        <v>84</v>
      </c>
      <c r="J69" s="1" t="s">
        <v>55</v>
      </c>
      <c r="K69" s="1" t="s">
        <v>14477</v>
      </c>
      <c r="L69" s="1"/>
      <c r="M69" s="21">
        <f t="shared" si="0"/>
        <v>0</v>
      </c>
    </row>
    <row r="70" spans="1:13" ht="20.100000000000001" customHeight="1" x14ac:dyDescent="0.15">
      <c r="A70" s="1" t="s">
        <v>13</v>
      </c>
      <c r="B70" s="1" t="s">
        <v>14465</v>
      </c>
      <c r="C70" s="1" t="s">
        <v>14478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14479</v>
      </c>
      <c r="L70" s="1"/>
      <c r="M70" s="21">
        <f t="shared" si="0"/>
        <v>1</v>
      </c>
    </row>
    <row r="71" spans="1:13" ht="20.100000000000001" customHeight="1" x14ac:dyDescent="0.15">
      <c r="A71" s="1" t="s">
        <v>13</v>
      </c>
      <c r="B71" s="1" t="s">
        <v>14465</v>
      </c>
      <c r="C71" s="1" t="s">
        <v>14480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180</v>
      </c>
      <c r="I71" s="1" t="s">
        <v>84</v>
      </c>
      <c r="J71" s="1" t="s">
        <v>7191</v>
      </c>
      <c r="K71" s="1" t="s">
        <v>14481</v>
      </c>
      <c r="L71" s="1"/>
      <c r="M71" s="21">
        <f t="shared" si="0"/>
        <v>0</v>
      </c>
    </row>
    <row r="72" spans="1:13" ht="20.100000000000001" customHeight="1" x14ac:dyDescent="0.15">
      <c r="A72" s="1" t="s">
        <v>13</v>
      </c>
      <c r="B72" s="1" t="s">
        <v>14465</v>
      </c>
      <c r="C72" s="1" t="s">
        <v>14482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14483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13</v>
      </c>
      <c r="B73" s="1" t="s">
        <v>14465</v>
      </c>
      <c r="C73" s="1" t="s">
        <v>14484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180</v>
      </c>
      <c r="I73" s="1" t="s">
        <v>84</v>
      </c>
      <c r="J73" s="1" t="s">
        <v>7191</v>
      </c>
      <c r="K73" s="1" t="s">
        <v>14485</v>
      </c>
      <c r="L73" s="1"/>
      <c r="M73" s="21">
        <f t="shared" si="1"/>
        <v>0</v>
      </c>
    </row>
    <row r="74" spans="1:13" ht="20.100000000000001" customHeight="1" x14ac:dyDescent="0.15">
      <c r="A74" s="1" t="s">
        <v>13</v>
      </c>
      <c r="B74" s="1" t="s">
        <v>14465</v>
      </c>
      <c r="C74" s="1" t="s">
        <v>14486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14487</v>
      </c>
      <c r="L74" s="1"/>
      <c r="M74" s="21">
        <f t="shared" si="1"/>
        <v>1</v>
      </c>
    </row>
    <row r="75" spans="1:13" ht="20.100000000000001" customHeight="1" x14ac:dyDescent="0.15">
      <c r="A75" s="1" t="s">
        <v>13</v>
      </c>
      <c r="B75" s="1" t="s">
        <v>14465</v>
      </c>
      <c r="C75" s="1" t="s">
        <v>14488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14489</v>
      </c>
      <c r="L75" s="1"/>
      <c r="M75" s="21">
        <f t="shared" si="1"/>
        <v>1</v>
      </c>
    </row>
    <row r="76" spans="1:13" ht="20.100000000000001" customHeight="1" x14ac:dyDescent="0.15">
      <c r="A76" s="1" t="s">
        <v>13</v>
      </c>
      <c r="B76" s="1" t="s">
        <v>14465</v>
      </c>
      <c r="C76" s="1" t="s">
        <v>14490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14491</v>
      </c>
      <c r="L76" s="1"/>
      <c r="M76" s="21">
        <f t="shared" si="1"/>
        <v>1</v>
      </c>
    </row>
    <row r="77" spans="1:13" ht="20.100000000000001" customHeight="1" x14ac:dyDescent="0.15">
      <c r="A77" s="1" t="s">
        <v>13</v>
      </c>
      <c r="B77" s="1" t="s">
        <v>14465</v>
      </c>
      <c r="C77" s="1" t="s">
        <v>14492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14493</v>
      </c>
      <c r="L77" s="1"/>
      <c r="M77" s="21">
        <f t="shared" si="1"/>
        <v>1</v>
      </c>
    </row>
    <row r="78" spans="1:13" ht="20.100000000000001" customHeight="1" x14ac:dyDescent="0.15">
      <c r="A78" s="1" t="s">
        <v>13</v>
      </c>
      <c r="B78" s="1" t="s">
        <v>14465</v>
      </c>
      <c r="C78" s="1" t="s">
        <v>14494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14495</v>
      </c>
      <c r="L78" s="1"/>
      <c r="M78" s="21">
        <f t="shared" si="1"/>
        <v>1</v>
      </c>
    </row>
    <row r="79" spans="1:13" ht="20.100000000000001" customHeight="1" x14ac:dyDescent="0.15">
      <c r="A79" s="1" t="s">
        <v>13</v>
      </c>
      <c r="B79" s="1" t="s">
        <v>14465</v>
      </c>
      <c r="C79" s="1" t="s">
        <v>14496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14497</v>
      </c>
      <c r="L79" s="1"/>
      <c r="M79" s="21">
        <f t="shared" si="1"/>
        <v>1</v>
      </c>
    </row>
    <row r="80" spans="1:13" ht="20.100000000000001" customHeight="1" x14ac:dyDescent="0.15">
      <c r="A80" s="1" t="s">
        <v>13</v>
      </c>
      <c r="B80" s="1" t="s">
        <v>14465</v>
      </c>
      <c r="C80" s="1" t="s">
        <v>14498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14499</v>
      </c>
      <c r="L80" s="1"/>
      <c r="M80" s="21">
        <f t="shared" si="1"/>
        <v>1</v>
      </c>
    </row>
    <row r="81" spans="1:13" ht="20.100000000000001" customHeight="1" x14ac:dyDescent="0.15">
      <c r="A81" s="1" t="s">
        <v>13</v>
      </c>
      <c r="B81" s="1" t="s">
        <v>14500</v>
      </c>
      <c r="C81" s="1" t="s">
        <v>14501</v>
      </c>
      <c r="D81" s="1" t="s">
        <v>50</v>
      </c>
      <c r="E81" s="1" t="s">
        <v>51</v>
      </c>
      <c r="F81" s="1" t="s">
        <v>26832</v>
      </c>
      <c r="G81" s="1" t="s">
        <v>82</v>
      </c>
      <c r="H81" s="1" t="s">
        <v>180</v>
      </c>
      <c r="I81" s="1" t="s">
        <v>84</v>
      </c>
      <c r="J81" s="1" t="s">
        <v>7191</v>
      </c>
      <c r="K81" s="1" t="s">
        <v>14502</v>
      </c>
      <c r="L81" s="1"/>
      <c r="M81" s="21">
        <f t="shared" si="1"/>
        <v>0</v>
      </c>
    </row>
    <row r="82" spans="1:13" ht="20.100000000000001" customHeight="1" x14ac:dyDescent="0.15">
      <c r="A82" s="1" t="s">
        <v>13</v>
      </c>
      <c r="B82" s="1" t="s">
        <v>14500</v>
      </c>
      <c r="C82" s="1" t="s">
        <v>14503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14504</v>
      </c>
      <c r="L82" s="1"/>
      <c r="M82" s="21">
        <f t="shared" si="1"/>
        <v>1</v>
      </c>
    </row>
    <row r="83" spans="1:13" ht="20.100000000000001" customHeight="1" x14ac:dyDescent="0.15">
      <c r="A83" s="1" t="s">
        <v>13</v>
      </c>
      <c r="B83" s="1" t="s">
        <v>14500</v>
      </c>
      <c r="C83" s="1" t="s">
        <v>14505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14506</v>
      </c>
      <c r="L83" s="1"/>
      <c r="M83" s="21">
        <f t="shared" si="1"/>
        <v>1</v>
      </c>
    </row>
    <row r="84" spans="1:13" ht="20.100000000000001" customHeight="1" x14ac:dyDescent="0.15">
      <c r="A84" s="1" t="s">
        <v>13</v>
      </c>
      <c r="B84" s="1" t="s">
        <v>14500</v>
      </c>
      <c r="C84" s="1" t="s">
        <v>14507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14508</v>
      </c>
      <c r="L84" s="1"/>
      <c r="M84" s="21">
        <f t="shared" si="1"/>
        <v>1</v>
      </c>
    </row>
    <row r="85" spans="1:13" ht="20.100000000000001" customHeight="1" x14ac:dyDescent="0.15">
      <c r="A85" s="1" t="s">
        <v>13</v>
      </c>
      <c r="B85" s="1" t="s">
        <v>14509</v>
      </c>
      <c r="C85" s="1" t="s">
        <v>14510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14511</v>
      </c>
      <c r="L85" s="1"/>
      <c r="M85" s="21">
        <f t="shared" si="1"/>
        <v>1</v>
      </c>
    </row>
    <row r="86" spans="1:13" ht="20.100000000000001" customHeight="1" x14ac:dyDescent="0.15">
      <c r="A86" s="1" t="s">
        <v>13</v>
      </c>
      <c r="B86" s="1" t="s">
        <v>14509</v>
      </c>
      <c r="C86" s="1" t="s">
        <v>14512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14513</v>
      </c>
      <c r="L86" s="1"/>
      <c r="M86" s="21">
        <f t="shared" si="1"/>
        <v>1</v>
      </c>
    </row>
    <row r="87" spans="1:13" ht="20.100000000000001" customHeight="1" x14ac:dyDescent="0.15">
      <c r="A87" s="1" t="s">
        <v>13</v>
      </c>
      <c r="B87" s="1" t="s">
        <v>14509</v>
      </c>
      <c r="C87" s="1" t="s">
        <v>14514</v>
      </c>
      <c r="D87" s="1" t="s">
        <v>78</v>
      </c>
      <c r="E87" s="1" t="s">
        <v>51</v>
      </c>
      <c r="F87" s="1" t="s">
        <v>26832</v>
      </c>
      <c r="G87" s="1" t="s">
        <v>82</v>
      </c>
      <c r="H87" s="1" t="s">
        <v>180</v>
      </c>
      <c r="I87" s="1" t="s">
        <v>84</v>
      </c>
      <c r="J87" s="1" t="s">
        <v>7191</v>
      </c>
      <c r="K87" s="1" t="s">
        <v>14515</v>
      </c>
      <c r="L87" s="1"/>
      <c r="M87" s="21">
        <f t="shared" si="1"/>
        <v>0</v>
      </c>
    </row>
    <row r="88" spans="1:13" ht="20.100000000000001" customHeight="1" x14ac:dyDescent="0.15">
      <c r="A88" s="1" t="s">
        <v>13</v>
      </c>
      <c r="B88" s="1" t="s">
        <v>14509</v>
      </c>
      <c r="C88" s="1" t="s">
        <v>14516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14517</v>
      </c>
      <c r="L88" s="1"/>
      <c r="M88" s="21">
        <f t="shared" si="1"/>
        <v>1</v>
      </c>
    </row>
    <row r="89" spans="1:13" ht="20.100000000000001" customHeight="1" x14ac:dyDescent="0.15">
      <c r="A89" s="1" t="s">
        <v>13</v>
      </c>
      <c r="B89" s="1" t="s">
        <v>14518</v>
      </c>
      <c r="C89" s="1" t="s">
        <v>14519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14520</v>
      </c>
      <c r="L89" s="1"/>
      <c r="M89" s="21">
        <f t="shared" si="1"/>
        <v>1</v>
      </c>
    </row>
    <row r="90" spans="1:13" ht="20.100000000000001" customHeight="1" x14ac:dyDescent="0.15">
      <c r="A90" s="1" t="s">
        <v>13</v>
      </c>
      <c r="B90" s="1" t="s">
        <v>14518</v>
      </c>
      <c r="C90" s="1" t="s">
        <v>14521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84</v>
      </c>
      <c r="J90" s="1" t="s">
        <v>96</v>
      </c>
      <c r="K90" s="1" t="s">
        <v>14522</v>
      </c>
      <c r="L90" s="1"/>
      <c r="M90" s="21">
        <f t="shared" si="1"/>
        <v>1</v>
      </c>
    </row>
    <row r="91" spans="1:13" ht="20.100000000000001" customHeight="1" x14ac:dyDescent="0.15">
      <c r="A91" s="1" t="s">
        <v>13</v>
      </c>
      <c r="B91" s="1" t="s">
        <v>14518</v>
      </c>
      <c r="C91" s="1" t="s">
        <v>14523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96</v>
      </c>
      <c r="K91" s="1" t="s">
        <v>14524</v>
      </c>
      <c r="L91" s="1"/>
      <c r="M91" s="21">
        <f t="shared" si="1"/>
        <v>1</v>
      </c>
    </row>
    <row r="92" spans="1:13" ht="20.100000000000001" customHeight="1" x14ac:dyDescent="0.15">
      <c r="A92" s="1" t="s">
        <v>13</v>
      </c>
      <c r="B92" s="1" t="s">
        <v>14518</v>
      </c>
      <c r="C92" s="1" t="s">
        <v>14525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84</v>
      </c>
      <c r="J92" s="1" t="s">
        <v>96</v>
      </c>
      <c r="K92" s="1" t="s">
        <v>14526</v>
      </c>
      <c r="L92" s="1"/>
      <c r="M92" s="21">
        <f t="shared" si="1"/>
        <v>1</v>
      </c>
    </row>
    <row r="93" spans="1:13" ht="20.100000000000001" customHeight="1" x14ac:dyDescent="0.15">
      <c r="A93" s="1" t="s">
        <v>13</v>
      </c>
      <c r="B93" s="1" t="s">
        <v>14518</v>
      </c>
      <c r="C93" s="1" t="s">
        <v>14527</v>
      </c>
      <c r="D93" s="1" t="s">
        <v>78</v>
      </c>
      <c r="E93" s="1" t="s">
        <v>51</v>
      </c>
      <c r="F93" s="1" t="s">
        <v>179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14528</v>
      </c>
      <c r="L93" s="1"/>
      <c r="M93" s="21">
        <f t="shared" si="1"/>
        <v>0</v>
      </c>
    </row>
    <row r="94" spans="1:13" ht="20.100000000000001" customHeight="1" x14ac:dyDescent="0.15">
      <c r="A94" s="1" t="s">
        <v>13</v>
      </c>
      <c r="B94" s="1" t="s">
        <v>14518</v>
      </c>
      <c r="C94" s="1" t="s">
        <v>14529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84</v>
      </c>
      <c r="J94" s="1" t="s">
        <v>96</v>
      </c>
      <c r="K94" s="1" t="s">
        <v>14530</v>
      </c>
      <c r="L94" s="1"/>
      <c r="M94" s="21">
        <f t="shared" si="1"/>
        <v>1</v>
      </c>
    </row>
    <row r="95" spans="1:13" ht="20.100000000000001" customHeight="1" x14ac:dyDescent="0.15">
      <c r="A95" s="1" t="s">
        <v>13</v>
      </c>
      <c r="B95" s="1" t="s">
        <v>3686</v>
      </c>
      <c r="C95" s="1" t="s">
        <v>14531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14532</v>
      </c>
      <c r="L95" s="1"/>
      <c r="M95" s="21">
        <f t="shared" si="1"/>
        <v>1</v>
      </c>
    </row>
    <row r="96" spans="1:13" ht="20.100000000000001" customHeight="1" x14ac:dyDescent="0.15">
      <c r="A96" s="1" t="s">
        <v>13</v>
      </c>
      <c r="B96" s="1" t="s">
        <v>3686</v>
      </c>
      <c r="C96" s="1" t="s">
        <v>14533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180</v>
      </c>
      <c r="I96" s="1" t="s">
        <v>84</v>
      </c>
      <c r="J96" s="1" t="s">
        <v>7191</v>
      </c>
      <c r="K96" s="1" t="s">
        <v>14534</v>
      </c>
      <c r="L96" s="1"/>
      <c r="M96" s="21">
        <f t="shared" si="1"/>
        <v>0</v>
      </c>
    </row>
    <row r="97" spans="1:13" ht="20.100000000000001" customHeight="1" x14ac:dyDescent="0.15">
      <c r="A97" s="1" t="s">
        <v>13</v>
      </c>
      <c r="B97" s="1" t="s">
        <v>3686</v>
      </c>
      <c r="C97" s="1" t="s">
        <v>14535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14536</v>
      </c>
      <c r="L97" s="1"/>
      <c r="M97" s="21">
        <f t="shared" si="1"/>
        <v>1</v>
      </c>
    </row>
    <row r="98" spans="1:13" ht="20.100000000000001" customHeight="1" x14ac:dyDescent="0.15">
      <c r="A98" s="1" t="s">
        <v>13</v>
      </c>
      <c r="B98" s="1" t="s">
        <v>3686</v>
      </c>
      <c r="C98" s="1" t="s">
        <v>14537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14538</v>
      </c>
      <c r="L98" s="1"/>
      <c r="M98" s="21">
        <f t="shared" si="1"/>
        <v>1</v>
      </c>
    </row>
    <row r="99" spans="1:13" ht="20.100000000000001" customHeight="1" x14ac:dyDescent="0.15">
      <c r="A99" s="1" t="s">
        <v>13</v>
      </c>
      <c r="B99" s="1" t="s">
        <v>3686</v>
      </c>
      <c r="C99" s="1" t="s">
        <v>14539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14540</v>
      </c>
      <c r="L99" s="1"/>
      <c r="M99" s="21">
        <f t="shared" si="1"/>
        <v>1</v>
      </c>
    </row>
    <row r="100" spans="1:13" ht="20.100000000000001" customHeight="1" x14ac:dyDescent="0.15">
      <c r="A100" s="1" t="s">
        <v>13</v>
      </c>
      <c r="B100" s="1" t="s">
        <v>3686</v>
      </c>
      <c r="C100" s="1" t="s">
        <v>14541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180</v>
      </c>
      <c r="I100" s="1" t="s">
        <v>84</v>
      </c>
      <c r="J100" s="1" t="s">
        <v>7191</v>
      </c>
      <c r="K100" s="1" t="s">
        <v>14542</v>
      </c>
      <c r="L100" s="1"/>
      <c r="M100" s="21">
        <f t="shared" si="1"/>
        <v>0</v>
      </c>
    </row>
    <row r="101" spans="1:13" ht="20.100000000000001" customHeight="1" x14ac:dyDescent="0.15">
      <c r="A101" s="1" t="s">
        <v>13</v>
      </c>
      <c r="B101" s="1" t="s">
        <v>3686</v>
      </c>
      <c r="C101" s="1" t="s">
        <v>14543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180</v>
      </c>
      <c r="I101" s="1" t="s">
        <v>84</v>
      </c>
      <c r="J101" s="1" t="s">
        <v>7191</v>
      </c>
      <c r="K101" s="1" t="s">
        <v>14544</v>
      </c>
      <c r="L101" s="1"/>
      <c r="M101" s="21">
        <f t="shared" si="1"/>
        <v>0</v>
      </c>
    </row>
    <row r="102" spans="1:13" ht="20.100000000000001" customHeight="1" x14ac:dyDescent="0.15">
      <c r="A102" s="1" t="s">
        <v>13</v>
      </c>
      <c r="B102" s="1" t="s">
        <v>3686</v>
      </c>
      <c r="C102" s="1" t="s">
        <v>14545</v>
      </c>
      <c r="D102" s="1" t="s">
        <v>78</v>
      </c>
      <c r="E102" s="1" t="s">
        <v>51</v>
      </c>
      <c r="F102" s="1" t="s">
        <v>179</v>
      </c>
      <c r="G102" s="1" t="s">
        <v>82</v>
      </c>
      <c r="H102" s="1" t="s">
        <v>180</v>
      </c>
      <c r="I102" s="1" t="s">
        <v>84</v>
      </c>
      <c r="J102" s="1" t="s">
        <v>7191</v>
      </c>
      <c r="K102" s="1" t="s">
        <v>14546</v>
      </c>
      <c r="L102" s="1"/>
      <c r="M102" s="21">
        <f t="shared" si="1"/>
        <v>0</v>
      </c>
    </row>
    <row r="103" spans="1:13" ht="20.100000000000001" customHeight="1" x14ac:dyDescent="0.15">
      <c r="A103" s="1" t="s">
        <v>13</v>
      </c>
      <c r="B103" s="1" t="s">
        <v>3686</v>
      </c>
      <c r="C103" s="1" t="s">
        <v>14547</v>
      </c>
      <c r="D103" s="1" t="s">
        <v>78</v>
      </c>
      <c r="E103" s="1" t="s">
        <v>51</v>
      </c>
      <c r="F103" s="1" t="s">
        <v>179</v>
      </c>
      <c r="G103" s="1" t="s">
        <v>82</v>
      </c>
      <c r="H103" s="1" t="s">
        <v>180</v>
      </c>
      <c r="I103" s="1" t="s">
        <v>84</v>
      </c>
      <c r="J103" s="1" t="s">
        <v>7191</v>
      </c>
      <c r="K103" s="1" t="s">
        <v>14548</v>
      </c>
      <c r="L103" s="1"/>
      <c r="M103" s="21">
        <f t="shared" si="1"/>
        <v>0</v>
      </c>
    </row>
    <row r="104" spans="1:13" ht="20.100000000000001" customHeight="1" x14ac:dyDescent="0.15">
      <c r="A104" s="1" t="s">
        <v>13</v>
      </c>
      <c r="B104" s="1" t="s">
        <v>3686</v>
      </c>
      <c r="C104" s="1" t="s">
        <v>14549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180</v>
      </c>
      <c r="I104" s="1" t="s">
        <v>84</v>
      </c>
      <c r="J104" s="1" t="s">
        <v>7191</v>
      </c>
      <c r="K104" s="1" t="s">
        <v>14550</v>
      </c>
      <c r="L104" s="1"/>
      <c r="M104" s="21">
        <f t="shared" si="1"/>
        <v>0</v>
      </c>
    </row>
    <row r="105" spans="1:13" ht="20.100000000000001" customHeight="1" x14ac:dyDescent="0.15">
      <c r="A105" s="1" t="s">
        <v>13</v>
      </c>
      <c r="B105" s="1" t="s">
        <v>3686</v>
      </c>
      <c r="C105" s="1" t="s">
        <v>14551</v>
      </c>
      <c r="D105" s="1" t="s">
        <v>78</v>
      </c>
      <c r="E105" s="1" t="s">
        <v>51</v>
      </c>
      <c r="F105" s="1" t="s">
        <v>179</v>
      </c>
      <c r="G105" s="1" t="s">
        <v>82</v>
      </c>
      <c r="H105" s="1" t="s">
        <v>180</v>
      </c>
      <c r="I105" s="1" t="s">
        <v>84</v>
      </c>
      <c r="J105" s="1" t="s">
        <v>7191</v>
      </c>
      <c r="K105" s="1" t="s">
        <v>14552</v>
      </c>
      <c r="L105" s="1"/>
      <c r="M105" s="21">
        <f t="shared" si="1"/>
        <v>0</v>
      </c>
    </row>
    <row r="106" spans="1:13" ht="20.100000000000001" customHeight="1" x14ac:dyDescent="0.15">
      <c r="A106" s="1" t="s">
        <v>13</v>
      </c>
      <c r="B106" s="1" t="s">
        <v>3686</v>
      </c>
      <c r="C106" s="1" t="s">
        <v>14553</v>
      </c>
      <c r="D106" s="1" t="s">
        <v>78</v>
      </c>
      <c r="E106" s="1" t="s">
        <v>51</v>
      </c>
      <c r="F106" s="1" t="s">
        <v>179</v>
      </c>
      <c r="G106" s="1" t="s">
        <v>82</v>
      </c>
      <c r="H106" s="1" t="s">
        <v>180</v>
      </c>
      <c r="I106" s="1" t="s">
        <v>84</v>
      </c>
      <c r="J106" s="1" t="s">
        <v>7191</v>
      </c>
      <c r="K106" s="1" t="s">
        <v>14554</v>
      </c>
      <c r="L106" s="1"/>
      <c r="M106" s="21">
        <f t="shared" si="1"/>
        <v>0</v>
      </c>
    </row>
    <row r="107" spans="1:13" ht="20.100000000000001" customHeight="1" x14ac:dyDescent="0.15">
      <c r="A107" s="1" t="s">
        <v>13</v>
      </c>
      <c r="B107" s="1" t="s">
        <v>14555</v>
      </c>
      <c r="C107" s="1" t="s">
        <v>14556</v>
      </c>
      <c r="D107" s="1" t="s">
        <v>50</v>
      </c>
      <c r="E107" s="1" t="s">
        <v>51</v>
      </c>
      <c r="F107" s="1" t="s">
        <v>26832</v>
      </c>
      <c r="G107" s="1" t="s">
        <v>82</v>
      </c>
      <c r="H107" s="1" t="s">
        <v>180</v>
      </c>
      <c r="I107" s="1" t="s">
        <v>84</v>
      </c>
      <c r="J107" s="1" t="s">
        <v>7191</v>
      </c>
      <c r="K107" s="1" t="s">
        <v>14557</v>
      </c>
      <c r="L107" s="1"/>
      <c r="M107" s="21">
        <f t="shared" si="1"/>
        <v>0</v>
      </c>
    </row>
    <row r="108" spans="1:13" ht="20.100000000000001" customHeight="1" x14ac:dyDescent="0.15">
      <c r="A108" s="1" t="s">
        <v>13</v>
      </c>
      <c r="B108" s="1" t="s">
        <v>14555</v>
      </c>
      <c r="C108" s="1" t="s">
        <v>14558</v>
      </c>
      <c r="D108" s="1" t="s">
        <v>50</v>
      </c>
      <c r="E108" s="1" t="s">
        <v>51</v>
      </c>
      <c r="F108" s="1" t="s">
        <v>26832</v>
      </c>
      <c r="G108" s="1" t="s">
        <v>82</v>
      </c>
      <c r="H108" s="1" t="s">
        <v>180</v>
      </c>
      <c r="I108" s="1" t="s">
        <v>84</v>
      </c>
      <c r="J108" s="1" t="s">
        <v>7191</v>
      </c>
      <c r="K108" s="1" t="s">
        <v>14559</v>
      </c>
      <c r="L108" s="1"/>
      <c r="M108" s="21">
        <f t="shared" si="1"/>
        <v>0</v>
      </c>
    </row>
    <row r="109" spans="1:13" ht="20.100000000000001" customHeight="1" x14ac:dyDescent="0.15">
      <c r="A109" s="1" t="s">
        <v>13</v>
      </c>
      <c r="B109" s="1" t="s">
        <v>14555</v>
      </c>
      <c r="C109" s="1" t="s">
        <v>14560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14561</v>
      </c>
      <c r="L109" s="1"/>
      <c r="M109" s="21">
        <f t="shared" si="1"/>
        <v>1</v>
      </c>
    </row>
    <row r="110" spans="1:13" ht="20.100000000000001" customHeight="1" x14ac:dyDescent="0.15">
      <c r="A110" s="1" t="s">
        <v>13</v>
      </c>
      <c r="B110" s="1" t="s">
        <v>14555</v>
      </c>
      <c r="C110" s="1" t="s">
        <v>14562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14563</v>
      </c>
      <c r="L110" s="1"/>
      <c r="M110" s="21">
        <f t="shared" si="1"/>
        <v>1</v>
      </c>
    </row>
    <row r="111" spans="1:13" ht="39.950000000000003" customHeight="1" x14ac:dyDescent="0.15">
      <c r="A111" s="120" t="s">
        <v>27118</v>
      </c>
      <c r="B111" s="120" t="s">
        <v>27119</v>
      </c>
      <c r="C111" s="51" t="s">
        <v>14564</v>
      </c>
      <c r="D111" s="51" t="s">
        <v>78</v>
      </c>
      <c r="E111" s="51" t="s">
        <v>51</v>
      </c>
      <c r="F111" s="51" t="s">
        <v>51</v>
      </c>
      <c r="G111" s="51" t="s">
        <v>52</v>
      </c>
      <c r="H111" s="51" t="s">
        <v>121</v>
      </c>
      <c r="I111" s="51" t="s">
        <v>84</v>
      </c>
      <c r="J111" s="51" t="s">
        <v>122</v>
      </c>
      <c r="K111" s="51" t="s">
        <v>14565</v>
      </c>
      <c r="L111" s="121" t="s">
        <v>27120</v>
      </c>
      <c r="M111" s="21">
        <f t="shared" si="1"/>
        <v>1</v>
      </c>
    </row>
    <row r="112" spans="1:13" ht="20.100000000000001" customHeight="1" x14ac:dyDescent="0.15">
      <c r="A112" s="1" t="s">
        <v>13</v>
      </c>
      <c r="B112" s="1" t="s">
        <v>14566</v>
      </c>
      <c r="C112" s="1" t="s">
        <v>14567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84</v>
      </c>
      <c r="J112" s="1" t="s">
        <v>122</v>
      </c>
      <c r="K112" s="1" t="s">
        <v>14568</v>
      </c>
      <c r="L112" s="1"/>
      <c r="M112" s="21">
        <f t="shared" si="1"/>
        <v>1</v>
      </c>
    </row>
    <row r="113" spans="1:13" ht="20.100000000000001" customHeight="1" x14ac:dyDescent="0.15">
      <c r="A113" s="1" t="s">
        <v>13</v>
      </c>
      <c r="B113" s="1" t="s">
        <v>14566</v>
      </c>
      <c r="C113" s="1" t="s">
        <v>14569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121</v>
      </c>
      <c r="I113" s="1" t="s">
        <v>84</v>
      </c>
      <c r="J113" s="1" t="s">
        <v>122</v>
      </c>
      <c r="K113" s="1" t="s">
        <v>14570</v>
      </c>
      <c r="L113" s="1"/>
      <c r="M113" s="21">
        <f t="shared" si="1"/>
        <v>1</v>
      </c>
    </row>
    <row r="114" spans="1:13" ht="20.100000000000001" customHeight="1" x14ac:dyDescent="0.15">
      <c r="A114" s="1" t="s">
        <v>13</v>
      </c>
      <c r="B114" s="1" t="s">
        <v>14566</v>
      </c>
      <c r="C114" s="1" t="s">
        <v>14571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84</v>
      </c>
      <c r="J114" s="1" t="s">
        <v>122</v>
      </c>
      <c r="K114" s="1" t="s">
        <v>14572</v>
      </c>
      <c r="L114" s="1"/>
      <c r="M114" s="21">
        <f t="shared" si="1"/>
        <v>1</v>
      </c>
    </row>
    <row r="115" spans="1:13" ht="20.100000000000001" customHeight="1" x14ac:dyDescent="0.15">
      <c r="A115" s="1" t="s">
        <v>13</v>
      </c>
      <c r="B115" s="1" t="s">
        <v>14573</v>
      </c>
      <c r="C115" s="1" t="s">
        <v>14574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95</v>
      </c>
      <c r="I115" s="1" t="s">
        <v>84</v>
      </c>
      <c r="J115" s="1" t="s">
        <v>96</v>
      </c>
      <c r="K115" s="1" t="s">
        <v>14575</v>
      </c>
      <c r="L115" s="1"/>
      <c r="M115" s="21">
        <f t="shared" si="1"/>
        <v>1</v>
      </c>
    </row>
    <row r="116" spans="1:13" ht="20.100000000000001" customHeight="1" x14ac:dyDescent="0.15">
      <c r="A116" s="1" t="s">
        <v>13</v>
      </c>
      <c r="B116" s="1" t="s">
        <v>14573</v>
      </c>
      <c r="C116" s="1" t="s">
        <v>14576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14577</v>
      </c>
      <c r="L116" s="1"/>
      <c r="M116" s="21">
        <f t="shared" si="1"/>
        <v>1</v>
      </c>
    </row>
    <row r="117" spans="1:13" ht="20.100000000000001" customHeight="1" x14ac:dyDescent="0.15">
      <c r="A117" s="1" t="s">
        <v>13</v>
      </c>
      <c r="B117" s="1" t="s">
        <v>14573</v>
      </c>
      <c r="C117" s="1" t="s">
        <v>14578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95</v>
      </c>
      <c r="I117" s="1" t="s">
        <v>84</v>
      </c>
      <c r="J117" s="1" t="s">
        <v>96</v>
      </c>
      <c r="K117" s="1" t="s">
        <v>14579</v>
      </c>
      <c r="L117" s="1"/>
      <c r="M117" s="21">
        <f t="shared" si="1"/>
        <v>1</v>
      </c>
    </row>
    <row r="118" spans="1:13" ht="20.100000000000001" customHeight="1" x14ac:dyDescent="0.15">
      <c r="A118" s="1" t="s">
        <v>13</v>
      </c>
      <c r="B118" s="1" t="s">
        <v>14573</v>
      </c>
      <c r="C118" s="1" t="s">
        <v>14580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84</v>
      </c>
      <c r="J118" s="1" t="s">
        <v>96</v>
      </c>
      <c r="K118" s="1" t="s">
        <v>14581</v>
      </c>
      <c r="L118" s="1"/>
      <c r="M118" s="21">
        <f t="shared" si="1"/>
        <v>1</v>
      </c>
    </row>
    <row r="119" spans="1:13" ht="20.100000000000001" customHeight="1" x14ac:dyDescent="0.15">
      <c r="A119" s="1" t="s">
        <v>13</v>
      </c>
      <c r="B119" s="1" t="s">
        <v>14573</v>
      </c>
      <c r="C119" s="1" t="s">
        <v>14582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84</v>
      </c>
      <c r="J119" s="1" t="s">
        <v>122</v>
      </c>
      <c r="K119" s="1" t="s">
        <v>14583</v>
      </c>
      <c r="L119" s="1"/>
      <c r="M119" s="21">
        <f t="shared" si="1"/>
        <v>1</v>
      </c>
    </row>
    <row r="120" spans="1:13" ht="20.100000000000001" customHeight="1" x14ac:dyDescent="0.15">
      <c r="A120" s="1" t="s">
        <v>13</v>
      </c>
      <c r="B120" s="1" t="s">
        <v>14573</v>
      </c>
      <c r="C120" s="1" t="s">
        <v>14584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14585</v>
      </c>
      <c r="L120" s="1"/>
      <c r="M120" s="21">
        <f t="shared" si="1"/>
        <v>1</v>
      </c>
    </row>
    <row r="121" spans="1:13" ht="20.100000000000001" customHeight="1" x14ac:dyDescent="0.15">
      <c r="A121" s="1" t="s">
        <v>13</v>
      </c>
      <c r="B121" s="1" t="s">
        <v>14573</v>
      </c>
      <c r="C121" s="1" t="s">
        <v>14586</v>
      </c>
      <c r="D121" s="1" t="s">
        <v>78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14587</v>
      </c>
      <c r="L121" s="1"/>
      <c r="M121" s="21">
        <f t="shared" si="1"/>
        <v>1</v>
      </c>
    </row>
    <row r="122" spans="1:13" ht="20.100000000000001" customHeight="1" x14ac:dyDescent="0.15">
      <c r="A122" s="1" t="s">
        <v>13</v>
      </c>
      <c r="B122" s="1" t="s">
        <v>14573</v>
      </c>
      <c r="C122" s="1" t="s">
        <v>14588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14589</v>
      </c>
      <c r="L122" s="1"/>
      <c r="M122" s="21">
        <f t="shared" si="1"/>
        <v>1</v>
      </c>
    </row>
    <row r="123" spans="1:13" ht="20.100000000000001" customHeight="1" x14ac:dyDescent="0.15">
      <c r="A123" s="1" t="s">
        <v>13</v>
      </c>
      <c r="B123" s="1" t="s">
        <v>14573</v>
      </c>
      <c r="C123" s="1" t="s">
        <v>14590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14591</v>
      </c>
      <c r="L123" s="1"/>
      <c r="M123" s="21">
        <f t="shared" si="1"/>
        <v>1</v>
      </c>
    </row>
    <row r="124" spans="1:13" ht="20.100000000000001" customHeight="1" x14ac:dyDescent="0.15">
      <c r="A124" s="1" t="s">
        <v>13</v>
      </c>
      <c r="B124" s="1" t="s">
        <v>14573</v>
      </c>
      <c r="C124" s="1" t="s">
        <v>14592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14593</v>
      </c>
      <c r="L124" s="1"/>
      <c r="M124" s="21">
        <f t="shared" si="1"/>
        <v>1</v>
      </c>
    </row>
    <row r="125" spans="1:13" ht="20.100000000000001" customHeight="1" x14ac:dyDescent="0.15">
      <c r="A125" s="1" t="s">
        <v>13</v>
      </c>
      <c r="B125" s="1" t="s">
        <v>14573</v>
      </c>
      <c r="C125" s="1" t="s">
        <v>14594</v>
      </c>
      <c r="D125" s="1" t="s">
        <v>78</v>
      </c>
      <c r="E125" s="1" t="s">
        <v>51</v>
      </c>
      <c r="F125" s="1" t="s">
        <v>179</v>
      </c>
      <c r="G125" s="1" t="s">
        <v>82</v>
      </c>
      <c r="H125" s="1" t="s">
        <v>1151</v>
      </c>
      <c r="I125" s="1" t="s">
        <v>84</v>
      </c>
      <c r="J125" s="1" t="s">
        <v>130</v>
      </c>
      <c r="K125" s="1" t="s">
        <v>14595</v>
      </c>
      <c r="L125" s="1"/>
      <c r="M125" s="21">
        <f t="shared" si="1"/>
        <v>0</v>
      </c>
    </row>
    <row r="126" spans="1:13" ht="20.100000000000001" customHeight="1" x14ac:dyDescent="0.15">
      <c r="A126" s="1" t="s">
        <v>13</v>
      </c>
      <c r="B126" s="1" t="s">
        <v>14573</v>
      </c>
      <c r="C126" s="1" t="s">
        <v>14596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14597</v>
      </c>
      <c r="L126" s="1"/>
      <c r="M126" s="21">
        <f t="shared" si="1"/>
        <v>1</v>
      </c>
    </row>
    <row r="127" spans="1:13" ht="20.100000000000001" customHeight="1" x14ac:dyDescent="0.15">
      <c r="A127" s="1" t="s">
        <v>13</v>
      </c>
      <c r="B127" s="1" t="s">
        <v>14573</v>
      </c>
      <c r="C127" s="1" t="s">
        <v>14598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14599</v>
      </c>
      <c r="L127" s="1"/>
      <c r="M127" s="21">
        <f t="shared" si="1"/>
        <v>1</v>
      </c>
    </row>
    <row r="128" spans="1:13" ht="20.100000000000001" customHeight="1" x14ac:dyDescent="0.15">
      <c r="A128" s="1" t="s">
        <v>13</v>
      </c>
      <c r="B128" s="1" t="s">
        <v>14573</v>
      </c>
      <c r="C128" s="1" t="s">
        <v>14600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14601</v>
      </c>
      <c r="L128" s="1"/>
      <c r="M128" s="21">
        <f t="shared" si="1"/>
        <v>1</v>
      </c>
    </row>
    <row r="129" spans="1:13" ht="20.100000000000001" customHeight="1" x14ac:dyDescent="0.15">
      <c r="A129" s="1" t="s">
        <v>13</v>
      </c>
      <c r="B129" s="1" t="s">
        <v>14573</v>
      </c>
      <c r="C129" s="1" t="s">
        <v>14602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2234</v>
      </c>
      <c r="I129" s="1" t="s">
        <v>84</v>
      </c>
      <c r="J129" s="1" t="s">
        <v>7191</v>
      </c>
      <c r="K129" s="1" t="s">
        <v>14603</v>
      </c>
      <c r="L129" s="1"/>
      <c r="M129" s="21">
        <f t="shared" si="1"/>
        <v>0</v>
      </c>
    </row>
    <row r="130" spans="1:13" ht="20.100000000000001" customHeight="1" x14ac:dyDescent="0.15">
      <c r="A130" s="1" t="s">
        <v>13</v>
      </c>
      <c r="B130" s="1" t="s">
        <v>14573</v>
      </c>
      <c r="C130" s="1" t="s">
        <v>14604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14605</v>
      </c>
      <c r="L130" s="1"/>
      <c r="M130" s="21">
        <f t="shared" si="1"/>
        <v>1</v>
      </c>
    </row>
    <row r="131" spans="1:13" ht="20.100000000000001" customHeight="1" x14ac:dyDescent="0.15">
      <c r="A131" s="1" t="s">
        <v>13</v>
      </c>
      <c r="B131" s="1" t="s">
        <v>14573</v>
      </c>
      <c r="C131" s="1" t="s">
        <v>14606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14607</v>
      </c>
      <c r="L131" s="1"/>
      <c r="M131" s="21">
        <f t="shared" si="1"/>
        <v>1</v>
      </c>
    </row>
    <row r="132" spans="1:13" ht="20.100000000000001" customHeight="1" x14ac:dyDescent="0.15">
      <c r="A132" s="1" t="s">
        <v>13</v>
      </c>
      <c r="B132" s="1" t="s">
        <v>14573</v>
      </c>
      <c r="C132" s="1" t="s">
        <v>14608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14609</v>
      </c>
      <c r="L132" s="1"/>
      <c r="M132" s="21">
        <f t="shared" si="1"/>
        <v>1</v>
      </c>
    </row>
    <row r="133" spans="1:13" ht="20.100000000000001" customHeight="1" x14ac:dyDescent="0.15">
      <c r="A133" s="1" t="s">
        <v>13</v>
      </c>
      <c r="B133" s="1" t="s">
        <v>14573</v>
      </c>
      <c r="C133" s="1" t="s">
        <v>14610</v>
      </c>
      <c r="D133" s="1" t="s">
        <v>78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14611</v>
      </c>
      <c r="L133" s="1"/>
      <c r="M133" s="21">
        <f t="shared" si="1"/>
        <v>1</v>
      </c>
    </row>
    <row r="134" spans="1:13" ht="20.100000000000001" customHeight="1" x14ac:dyDescent="0.15">
      <c r="A134" s="1" t="s">
        <v>13</v>
      </c>
      <c r="B134" s="1" t="s">
        <v>14612</v>
      </c>
      <c r="C134" s="1" t="s">
        <v>14613</v>
      </c>
      <c r="D134" s="1" t="s">
        <v>50</v>
      </c>
      <c r="E134" s="1" t="s">
        <v>51</v>
      </c>
      <c r="F134" s="1" t="s">
        <v>81</v>
      </c>
      <c r="G134" s="1" t="s">
        <v>82</v>
      </c>
      <c r="H134" s="1" t="s">
        <v>1151</v>
      </c>
      <c r="I134" s="1" t="s">
        <v>84</v>
      </c>
      <c r="J134" s="1" t="s">
        <v>130</v>
      </c>
      <c r="K134" s="1" t="s">
        <v>14614</v>
      </c>
      <c r="L134" s="1"/>
      <c r="M134" s="21">
        <f t="shared" si="1"/>
        <v>0</v>
      </c>
    </row>
    <row r="135" spans="1:13" ht="20.100000000000001" customHeight="1" x14ac:dyDescent="0.15">
      <c r="A135" s="1" t="s">
        <v>13</v>
      </c>
      <c r="B135" s="1" t="s">
        <v>14612</v>
      </c>
      <c r="C135" s="1" t="s">
        <v>14615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95</v>
      </c>
      <c r="I135" s="1" t="s">
        <v>84</v>
      </c>
      <c r="J135" s="1" t="s">
        <v>96</v>
      </c>
      <c r="K135" s="1" t="s">
        <v>14616</v>
      </c>
      <c r="L135" s="1"/>
      <c r="M135" s="21">
        <f t="shared" si="1"/>
        <v>1</v>
      </c>
    </row>
    <row r="136" spans="1:13" ht="20.100000000000001" customHeight="1" x14ac:dyDescent="0.15">
      <c r="A136" s="1" t="s">
        <v>13</v>
      </c>
      <c r="B136" s="1" t="s">
        <v>14612</v>
      </c>
      <c r="C136" s="1" t="s">
        <v>14617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14618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13</v>
      </c>
      <c r="B137" s="1" t="s">
        <v>14612</v>
      </c>
      <c r="C137" s="1" t="s">
        <v>14619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14620</v>
      </c>
      <c r="L137" s="1"/>
      <c r="M137" s="21">
        <f t="shared" si="2"/>
        <v>1</v>
      </c>
    </row>
    <row r="138" spans="1:13" ht="20.100000000000001" customHeight="1" x14ac:dyDescent="0.15">
      <c r="A138" s="1" t="s">
        <v>13</v>
      </c>
      <c r="B138" s="1" t="s">
        <v>14612</v>
      </c>
      <c r="C138" s="1" t="s">
        <v>14621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14622</v>
      </c>
      <c r="L138" s="1"/>
      <c r="M138" s="21">
        <f t="shared" si="2"/>
        <v>1</v>
      </c>
    </row>
    <row r="139" spans="1:13" ht="20.100000000000001" customHeight="1" x14ac:dyDescent="0.15">
      <c r="A139" s="1" t="s">
        <v>13</v>
      </c>
      <c r="B139" s="1" t="s">
        <v>14612</v>
      </c>
      <c r="C139" s="1" t="s">
        <v>14623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14624</v>
      </c>
      <c r="L139" s="1"/>
      <c r="M139" s="21">
        <f t="shared" si="2"/>
        <v>1</v>
      </c>
    </row>
    <row r="140" spans="1:13" ht="20.100000000000001" customHeight="1" x14ac:dyDescent="0.15">
      <c r="A140" s="1" t="s">
        <v>13</v>
      </c>
      <c r="B140" s="1" t="s">
        <v>14612</v>
      </c>
      <c r="C140" s="1" t="s">
        <v>14625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14626</v>
      </c>
      <c r="L140" s="1"/>
      <c r="M140" s="21">
        <f t="shared" si="2"/>
        <v>1</v>
      </c>
    </row>
    <row r="141" spans="1:13" ht="20.100000000000001" customHeight="1" x14ac:dyDescent="0.15">
      <c r="A141" s="1" t="s">
        <v>13</v>
      </c>
      <c r="B141" s="1" t="s">
        <v>14612</v>
      </c>
      <c r="C141" s="1" t="s">
        <v>14627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14628</v>
      </c>
      <c r="L141" s="1"/>
      <c r="M141" s="21">
        <f t="shared" si="2"/>
        <v>1</v>
      </c>
    </row>
    <row r="142" spans="1:13" ht="20.100000000000001" customHeight="1" x14ac:dyDescent="0.15">
      <c r="A142" s="1" t="s">
        <v>13</v>
      </c>
      <c r="B142" s="1" t="s">
        <v>14612</v>
      </c>
      <c r="C142" s="1" t="s">
        <v>14629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14630</v>
      </c>
      <c r="L142" s="1"/>
      <c r="M142" s="21">
        <f t="shared" si="2"/>
        <v>1</v>
      </c>
    </row>
    <row r="143" spans="1:13" ht="20.100000000000001" customHeight="1" x14ac:dyDescent="0.15">
      <c r="A143" s="1" t="s">
        <v>13</v>
      </c>
      <c r="B143" s="1" t="s">
        <v>14612</v>
      </c>
      <c r="C143" s="1" t="s">
        <v>14631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14632</v>
      </c>
      <c r="L143" s="1"/>
      <c r="M143" s="21">
        <f t="shared" si="2"/>
        <v>1</v>
      </c>
    </row>
    <row r="144" spans="1:13" ht="20.100000000000001" customHeight="1" x14ac:dyDescent="0.15">
      <c r="A144" s="1" t="s">
        <v>13</v>
      </c>
      <c r="B144" s="1" t="s">
        <v>14612</v>
      </c>
      <c r="C144" s="1" t="s">
        <v>14633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14634</v>
      </c>
      <c r="L144" s="1"/>
      <c r="M144" s="21">
        <f t="shared" si="2"/>
        <v>1</v>
      </c>
    </row>
    <row r="145" spans="1:13" ht="20.100000000000001" customHeight="1" x14ac:dyDescent="0.15">
      <c r="A145" s="1" t="s">
        <v>13</v>
      </c>
      <c r="B145" s="1" t="s">
        <v>14612</v>
      </c>
      <c r="C145" s="1" t="s">
        <v>14635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95</v>
      </c>
      <c r="I145" s="1" t="s">
        <v>84</v>
      </c>
      <c r="J145" s="1" t="s">
        <v>96</v>
      </c>
      <c r="K145" s="1" t="s">
        <v>14636</v>
      </c>
      <c r="L145" s="1"/>
      <c r="M145" s="21">
        <f t="shared" si="2"/>
        <v>1</v>
      </c>
    </row>
    <row r="146" spans="1:13" ht="20.100000000000001" customHeight="1" x14ac:dyDescent="0.15">
      <c r="A146" s="1" t="s">
        <v>13</v>
      </c>
      <c r="B146" s="1" t="s">
        <v>14612</v>
      </c>
      <c r="C146" s="1" t="s">
        <v>14637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14638</v>
      </c>
      <c r="L146" s="1"/>
      <c r="M146" s="21">
        <f t="shared" si="2"/>
        <v>1</v>
      </c>
    </row>
    <row r="147" spans="1:13" ht="20.100000000000001" customHeight="1" x14ac:dyDescent="0.15">
      <c r="A147" s="1" t="s">
        <v>13</v>
      </c>
      <c r="B147" s="1" t="s">
        <v>14612</v>
      </c>
      <c r="C147" s="1" t="s">
        <v>14639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95</v>
      </c>
      <c r="I147" s="1" t="s">
        <v>84</v>
      </c>
      <c r="J147" s="1" t="s">
        <v>96</v>
      </c>
      <c r="K147" s="1" t="s">
        <v>14640</v>
      </c>
      <c r="L147" s="1"/>
      <c r="M147" s="21">
        <f t="shared" si="2"/>
        <v>1</v>
      </c>
    </row>
    <row r="148" spans="1:13" ht="20.100000000000001" customHeight="1" x14ac:dyDescent="0.15">
      <c r="A148" s="1" t="s">
        <v>13</v>
      </c>
      <c r="B148" s="1" t="s">
        <v>14612</v>
      </c>
      <c r="C148" s="1" t="s">
        <v>14641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14642</v>
      </c>
      <c r="L148" s="1"/>
      <c r="M148" s="21">
        <f t="shared" si="2"/>
        <v>1</v>
      </c>
    </row>
    <row r="149" spans="1:13" ht="20.100000000000001" customHeight="1" x14ac:dyDescent="0.15">
      <c r="A149" s="1" t="s">
        <v>13</v>
      </c>
      <c r="B149" s="1" t="s">
        <v>14612</v>
      </c>
      <c r="C149" s="1" t="s">
        <v>14643</v>
      </c>
      <c r="D149" s="1" t="s">
        <v>78</v>
      </c>
      <c r="E149" s="1" t="s">
        <v>51</v>
      </c>
      <c r="F149" s="1" t="s">
        <v>179</v>
      </c>
      <c r="G149" s="1" t="s">
        <v>82</v>
      </c>
      <c r="H149" s="1" t="s">
        <v>1151</v>
      </c>
      <c r="I149" s="1" t="s">
        <v>84</v>
      </c>
      <c r="J149" s="1" t="s">
        <v>130</v>
      </c>
      <c r="K149" s="1" t="s">
        <v>14644</v>
      </c>
      <c r="L149" s="1"/>
      <c r="M149" s="21">
        <f t="shared" si="2"/>
        <v>0</v>
      </c>
    </row>
    <row r="150" spans="1:13" ht="20.100000000000001" customHeight="1" x14ac:dyDescent="0.15">
      <c r="A150" s="1" t="s">
        <v>13</v>
      </c>
      <c r="B150" s="1" t="s">
        <v>14612</v>
      </c>
      <c r="C150" s="1" t="s">
        <v>14645</v>
      </c>
      <c r="D150" s="1" t="s">
        <v>78</v>
      </c>
      <c r="E150" s="1" t="s">
        <v>51</v>
      </c>
      <c r="F150" s="1" t="s">
        <v>179</v>
      </c>
      <c r="G150" s="1" t="s">
        <v>82</v>
      </c>
      <c r="H150" s="1" t="s">
        <v>1151</v>
      </c>
      <c r="I150" s="1" t="s">
        <v>84</v>
      </c>
      <c r="J150" s="1" t="s">
        <v>130</v>
      </c>
      <c r="K150" s="1" t="s">
        <v>14646</v>
      </c>
      <c r="L150" s="1"/>
      <c r="M150" s="21">
        <f t="shared" si="2"/>
        <v>0</v>
      </c>
    </row>
    <row r="151" spans="1:13" ht="20.100000000000001" customHeight="1" x14ac:dyDescent="0.15">
      <c r="A151" s="1" t="s">
        <v>13</v>
      </c>
      <c r="B151" s="1" t="s">
        <v>14612</v>
      </c>
      <c r="C151" s="1" t="s">
        <v>14647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14648</v>
      </c>
      <c r="L151" s="1"/>
      <c r="M151" s="21">
        <f t="shared" si="2"/>
        <v>1</v>
      </c>
    </row>
    <row r="152" spans="1:13" ht="20.100000000000001" customHeight="1" x14ac:dyDescent="0.15">
      <c r="A152" s="1" t="s">
        <v>13</v>
      </c>
      <c r="B152" s="1" t="s">
        <v>14612</v>
      </c>
      <c r="C152" s="1" t="s">
        <v>14649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1151</v>
      </c>
      <c r="I152" s="1" t="s">
        <v>84</v>
      </c>
      <c r="J152" s="1" t="s">
        <v>130</v>
      </c>
      <c r="K152" s="1" t="s">
        <v>14650</v>
      </c>
      <c r="L152" s="1"/>
      <c r="M152" s="21">
        <f t="shared" si="2"/>
        <v>0</v>
      </c>
    </row>
    <row r="153" spans="1:13" ht="20.100000000000001" customHeight="1" x14ac:dyDescent="0.15">
      <c r="A153" s="1" t="s">
        <v>13</v>
      </c>
      <c r="B153" s="1" t="s">
        <v>14612</v>
      </c>
      <c r="C153" s="1" t="s">
        <v>14651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1151</v>
      </c>
      <c r="I153" s="1" t="s">
        <v>84</v>
      </c>
      <c r="J153" s="1" t="s">
        <v>130</v>
      </c>
      <c r="K153" s="1" t="s">
        <v>14652</v>
      </c>
      <c r="L153" s="1"/>
      <c r="M153" s="21">
        <f t="shared" si="2"/>
        <v>0</v>
      </c>
    </row>
    <row r="154" spans="1:13" ht="20.100000000000001" customHeight="1" x14ac:dyDescent="0.15">
      <c r="A154" s="1" t="s">
        <v>13</v>
      </c>
      <c r="B154" s="1" t="s">
        <v>14612</v>
      </c>
      <c r="C154" s="1" t="s">
        <v>14653</v>
      </c>
      <c r="D154" s="1" t="s">
        <v>78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14654</v>
      </c>
      <c r="L154" s="1"/>
      <c r="M154" s="21">
        <f t="shared" si="2"/>
        <v>1</v>
      </c>
    </row>
    <row r="155" spans="1:13" ht="20.100000000000001" customHeight="1" x14ac:dyDescent="0.15">
      <c r="A155" s="1" t="s">
        <v>13</v>
      </c>
      <c r="B155" s="1" t="s">
        <v>14612</v>
      </c>
      <c r="C155" s="1" t="s">
        <v>14655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84</v>
      </c>
      <c r="J155" s="1" t="s">
        <v>122</v>
      </c>
      <c r="K155" s="1" t="s">
        <v>14656</v>
      </c>
      <c r="L155" s="1"/>
      <c r="M155" s="21">
        <f t="shared" si="2"/>
        <v>1</v>
      </c>
    </row>
    <row r="156" spans="1:13" ht="20.100000000000001" customHeight="1" x14ac:dyDescent="0.15">
      <c r="A156" s="1" t="s">
        <v>13</v>
      </c>
      <c r="B156" s="1" t="s">
        <v>14612</v>
      </c>
      <c r="C156" s="1" t="s">
        <v>14657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14658</v>
      </c>
      <c r="L156" s="1"/>
      <c r="M156" s="21">
        <f t="shared" si="2"/>
        <v>1</v>
      </c>
    </row>
    <row r="157" spans="1:13" ht="20.100000000000001" customHeight="1" x14ac:dyDescent="0.15">
      <c r="A157" s="1" t="s">
        <v>13</v>
      </c>
      <c r="B157" s="1" t="s">
        <v>14612</v>
      </c>
      <c r="C157" s="1" t="s">
        <v>14659</v>
      </c>
      <c r="D157" s="1" t="s">
        <v>78</v>
      </c>
      <c r="E157" s="1" t="s">
        <v>51</v>
      </c>
      <c r="F157" s="1" t="s">
        <v>179</v>
      </c>
      <c r="G157" s="1" t="s">
        <v>82</v>
      </c>
      <c r="H157" s="1" t="s">
        <v>1151</v>
      </c>
      <c r="I157" s="1" t="s">
        <v>84</v>
      </c>
      <c r="J157" s="1" t="s">
        <v>130</v>
      </c>
      <c r="K157" s="1" t="s">
        <v>14660</v>
      </c>
      <c r="L157" s="1"/>
      <c r="M157" s="21">
        <f t="shared" si="2"/>
        <v>0</v>
      </c>
    </row>
    <row r="158" spans="1:13" ht="20.100000000000001" customHeight="1" x14ac:dyDescent="0.15">
      <c r="A158" s="1" t="s">
        <v>13</v>
      </c>
      <c r="B158" s="1" t="s">
        <v>14612</v>
      </c>
      <c r="C158" s="1" t="s">
        <v>14661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14662</v>
      </c>
      <c r="L158" s="1"/>
      <c r="M158" s="21">
        <f t="shared" si="2"/>
        <v>1</v>
      </c>
    </row>
    <row r="159" spans="1:13" ht="20.100000000000001" customHeight="1" x14ac:dyDescent="0.15">
      <c r="A159" s="1" t="s">
        <v>13</v>
      </c>
      <c r="B159" s="1" t="s">
        <v>14612</v>
      </c>
      <c r="C159" s="1" t="s">
        <v>14663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84</v>
      </c>
      <c r="J159" s="1" t="s">
        <v>122</v>
      </c>
      <c r="K159" s="1" t="s">
        <v>14664</v>
      </c>
      <c r="L159" s="1"/>
      <c r="M159" s="21">
        <f t="shared" si="2"/>
        <v>1</v>
      </c>
    </row>
    <row r="160" spans="1:13" ht="20.100000000000001" customHeight="1" x14ac:dyDescent="0.15">
      <c r="A160" s="1" t="s">
        <v>13</v>
      </c>
      <c r="B160" s="1" t="s">
        <v>14612</v>
      </c>
      <c r="C160" s="1" t="s">
        <v>14665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14666</v>
      </c>
      <c r="L160" s="1"/>
      <c r="M160" s="21">
        <f t="shared" si="2"/>
        <v>1</v>
      </c>
    </row>
    <row r="161" spans="1:13" ht="20.100000000000001" customHeight="1" x14ac:dyDescent="0.15">
      <c r="A161" s="1" t="s">
        <v>13</v>
      </c>
      <c r="B161" s="1" t="s">
        <v>14612</v>
      </c>
      <c r="C161" s="1" t="s">
        <v>14667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14668</v>
      </c>
      <c r="L161" s="1"/>
      <c r="M161" s="21">
        <f t="shared" si="2"/>
        <v>1</v>
      </c>
    </row>
    <row r="162" spans="1:13" ht="20.100000000000001" customHeight="1" x14ac:dyDescent="0.15">
      <c r="A162" s="1" t="s">
        <v>13</v>
      </c>
      <c r="B162" s="1" t="s">
        <v>14612</v>
      </c>
      <c r="C162" s="1" t="s">
        <v>14669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14670</v>
      </c>
      <c r="L162" s="1"/>
      <c r="M162" s="21">
        <f t="shared" si="2"/>
        <v>1</v>
      </c>
    </row>
    <row r="163" spans="1:13" ht="20.100000000000001" customHeight="1" x14ac:dyDescent="0.15">
      <c r="A163" s="1" t="s">
        <v>13</v>
      </c>
      <c r="B163" s="1" t="s">
        <v>14612</v>
      </c>
      <c r="C163" s="1" t="s">
        <v>14671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1151</v>
      </c>
      <c r="I163" s="1" t="s">
        <v>84</v>
      </c>
      <c r="J163" s="1" t="s">
        <v>130</v>
      </c>
      <c r="K163" s="1" t="s">
        <v>14672</v>
      </c>
      <c r="L163" s="1"/>
      <c r="M163" s="21">
        <f t="shared" si="2"/>
        <v>0</v>
      </c>
    </row>
    <row r="164" spans="1:13" ht="20.100000000000001" customHeight="1" x14ac:dyDescent="0.15">
      <c r="A164" s="1" t="s">
        <v>13</v>
      </c>
      <c r="B164" s="1" t="s">
        <v>14612</v>
      </c>
      <c r="C164" s="1" t="s">
        <v>14673</v>
      </c>
      <c r="D164" s="1" t="s">
        <v>78</v>
      </c>
      <c r="E164" s="1" t="s">
        <v>51</v>
      </c>
      <c r="F164" s="1" t="s">
        <v>179</v>
      </c>
      <c r="G164" s="1" t="s">
        <v>82</v>
      </c>
      <c r="H164" s="1" t="s">
        <v>1151</v>
      </c>
      <c r="I164" s="1" t="s">
        <v>84</v>
      </c>
      <c r="J164" s="1" t="s">
        <v>130</v>
      </c>
      <c r="K164" s="1" t="s">
        <v>14674</v>
      </c>
      <c r="L164" s="1"/>
      <c r="M164" s="21">
        <f t="shared" si="2"/>
        <v>0</v>
      </c>
    </row>
    <row r="165" spans="1:13" ht="20.100000000000001" customHeight="1" x14ac:dyDescent="0.15">
      <c r="A165" s="1" t="s">
        <v>13</v>
      </c>
      <c r="B165" s="1" t="s">
        <v>14612</v>
      </c>
      <c r="C165" s="1" t="s">
        <v>14675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1151</v>
      </c>
      <c r="I165" s="1" t="s">
        <v>84</v>
      </c>
      <c r="J165" s="1" t="s">
        <v>130</v>
      </c>
      <c r="K165" s="1" t="s">
        <v>14676</v>
      </c>
      <c r="L165" s="1"/>
      <c r="M165" s="21">
        <f t="shared" si="2"/>
        <v>0</v>
      </c>
    </row>
    <row r="166" spans="1:13" ht="20.100000000000001" customHeight="1" x14ac:dyDescent="0.15">
      <c r="A166" s="1" t="s">
        <v>13</v>
      </c>
      <c r="B166" s="1" t="s">
        <v>14612</v>
      </c>
      <c r="C166" s="1" t="s">
        <v>14677</v>
      </c>
      <c r="D166" s="1" t="s">
        <v>78</v>
      </c>
      <c r="E166" s="1" t="s">
        <v>51</v>
      </c>
      <c r="F166" s="1" t="s">
        <v>179</v>
      </c>
      <c r="G166" s="1" t="s">
        <v>82</v>
      </c>
      <c r="H166" s="1" t="s">
        <v>1151</v>
      </c>
      <c r="I166" s="1" t="s">
        <v>84</v>
      </c>
      <c r="J166" s="1" t="s">
        <v>130</v>
      </c>
      <c r="K166" s="1" t="s">
        <v>14678</v>
      </c>
      <c r="L166" s="1"/>
      <c r="M166" s="21">
        <f t="shared" si="2"/>
        <v>0</v>
      </c>
    </row>
    <row r="167" spans="1:13" ht="20.100000000000001" customHeight="1" x14ac:dyDescent="0.15">
      <c r="A167" s="1" t="s">
        <v>13</v>
      </c>
      <c r="B167" s="1" t="s">
        <v>14612</v>
      </c>
      <c r="C167" s="1" t="s">
        <v>14679</v>
      </c>
      <c r="D167" s="1" t="s">
        <v>78</v>
      </c>
      <c r="E167" s="1" t="s">
        <v>51</v>
      </c>
      <c r="F167" s="1" t="s">
        <v>179</v>
      </c>
      <c r="G167" s="1" t="s">
        <v>82</v>
      </c>
      <c r="H167" s="1" t="s">
        <v>1151</v>
      </c>
      <c r="I167" s="1" t="s">
        <v>84</v>
      </c>
      <c r="J167" s="1" t="s">
        <v>130</v>
      </c>
      <c r="K167" s="1" t="s">
        <v>14680</v>
      </c>
      <c r="L167" s="1"/>
      <c r="M167" s="21">
        <f t="shared" si="2"/>
        <v>0</v>
      </c>
    </row>
    <row r="168" spans="1:13" ht="20.100000000000001" customHeight="1" x14ac:dyDescent="0.15">
      <c r="A168" s="1" t="s">
        <v>13</v>
      </c>
      <c r="B168" s="1" t="s">
        <v>14612</v>
      </c>
      <c r="C168" s="1" t="s">
        <v>14681</v>
      </c>
      <c r="D168" s="1" t="s">
        <v>78</v>
      </c>
      <c r="E168" s="1" t="s">
        <v>51</v>
      </c>
      <c r="F168" s="1" t="s">
        <v>179</v>
      </c>
      <c r="G168" s="1" t="s">
        <v>82</v>
      </c>
      <c r="H168" s="1" t="s">
        <v>1151</v>
      </c>
      <c r="I168" s="1" t="s">
        <v>84</v>
      </c>
      <c r="J168" s="1" t="s">
        <v>130</v>
      </c>
      <c r="K168" s="1" t="s">
        <v>14682</v>
      </c>
      <c r="L168" s="1"/>
      <c r="M168" s="21">
        <f t="shared" si="2"/>
        <v>0</v>
      </c>
    </row>
    <row r="169" spans="1:13" ht="20.100000000000001" customHeight="1" x14ac:dyDescent="0.15">
      <c r="A169" s="1" t="s">
        <v>13</v>
      </c>
      <c r="B169" s="1" t="s">
        <v>14612</v>
      </c>
      <c r="C169" s="1" t="s">
        <v>14683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14684</v>
      </c>
      <c r="L169" s="1"/>
      <c r="M169" s="21">
        <f t="shared" si="2"/>
        <v>1</v>
      </c>
    </row>
    <row r="170" spans="1:13" ht="20.100000000000001" customHeight="1" x14ac:dyDescent="0.15">
      <c r="A170" s="1" t="s">
        <v>13</v>
      </c>
      <c r="B170" s="1" t="s">
        <v>14612</v>
      </c>
      <c r="C170" s="1" t="s">
        <v>14685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14686</v>
      </c>
      <c r="L170" s="1"/>
      <c r="M170" s="21">
        <f t="shared" si="2"/>
        <v>1</v>
      </c>
    </row>
    <row r="171" spans="1:13" ht="20.100000000000001" customHeight="1" x14ac:dyDescent="0.15">
      <c r="A171" s="1" t="s">
        <v>13</v>
      </c>
      <c r="B171" s="1" t="s">
        <v>14612</v>
      </c>
      <c r="C171" s="1" t="s">
        <v>14687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1151</v>
      </c>
      <c r="I171" s="1" t="s">
        <v>84</v>
      </c>
      <c r="J171" s="1" t="s">
        <v>130</v>
      </c>
      <c r="K171" s="1" t="s">
        <v>14688</v>
      </c>
      <c r="L171" s="1"/>
      <c r="M171" s="21">
        <f t="shared" si="2"/>
        <v>0</v>
      </c>
    </row>
    <row r="172" spans="1:13" ht="20.100000000000001" customHeight="1" x14ac:dyDescent="0.15">
      <c r="A172" s="1" t="s">
        <v>13</v>
      </c>
      <c r="B172" s="1" t="s">
        <v>14612</v>
      </c>
      <c r="C172" s="1" t="s">
        <v>14689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14690</v>
      </c>
      <c r="L172" s="1"/>
      <c r="M172" s="21">
        <f t="shared" si="2"/>
        <v>1</v>
      </c>
    </row>
    <row r="173" spans="1:13" ht="20.100000000000001" customHeight="1" x14ac:dyDescent="0.15">
      <c r="A173" s="1" t="s">
        <v>13</v>
      </c>
      <c r="B173" s="1" t="s">
        <v>14612</v>
      </c>
      <c r="C173" s="1" t="s">
        <v>14691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2234</v>
      </c>
      <c r="I173" s="1" t="s">
        <v>84</v>
      </c>
      <c r="J173" s="1" t="s">
        <v>7191</v>
      </c>
      <c r="K173" s="1" t="s">
        <v>14692</v>
      </c>
      <c r="L173" s="1"/>
      <c r="M173" s="21">
        <f t="shared" si="2"/>
        <v>0</v>
      </c>
    </row>
    <row r="174" spans="1:13" ht="20.100000000000001" customHeight="1" x14ac:dyDescent="0.15">
      <c r="A174" s="1" t="s">
        <v>13</v>
      </c>
      <c r="B174" s="1" t="s">
        <v>14612</v>
      </c>
      <c r="C174" s="1" t="s">
        <v>14693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2234</v>
      </c>
      <c r="I174" s="1" t="s">
        <v>84</v>
      </c>
      <c r="J174" s="1" t="s">
        <v>7191</v>
      </c>
      <c r="K174" s="1" t="s">
        <v>14694</v>
      </c>
      <c r="L174" s="1"/>
      <c r="M174" s="21">
        <f t="shared" si="2"/>
        <v>0</v>
      </c>
    </row>
    <row r="175" spans="1:13" ht="20.100000000000001" customHeight="1" x14ac:dyDescent="0.15">
      <c r="A175" s="1" t="s">
        <v>13</v>
      </c>
      <c r="B175" s="1" t="s">
        <v>14612</v>
      </c>
      <c r="C175" s="1" t="s">
        <v>14695</v>
      </c>
      <c r="D175" s="1" t="s">
        <v>78</v>
      </c>
      <c r="E175" s="1" t="s">
        <v>51</v>
      </c>
      <c r="F175" s="1" t="s">
        <v>179</v>
      </c>
      <c r="G175" s="1" t="s">
        <v>82</v>
      </c>
      <c r="H175" s="1" t="s">
        <v>2234</v>
      </c>
      <c r="I175" s="1" t="s">
        <v>84</v>
      </c>
      <c r="J175" s="1" t="s">
        <v>7191</v>
      </c>
      <c r="K175" s="1" t="s">
        <v>14696</v>
      </c>
      <c r="L175" s="1"/>
      <c r="M175" s="21">
        <f t="shared" si="2"/>
        <v>0</v>
      </c>
    </row>
    <row r="176" spans="1:13" ht="20.100000000000001" customHeight="1" x14ac:dyDescent="0.15">
      <c r="A176" s="1" t="s">
        <v>13</v>
      </c>
      <c r="B176" s="1" t="s">
        <v>14612</v>
      </c>
      <c r="C176" s="1" t="s">
        <v>14697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14698</v>
      </c>
      <c r="L176" s="1"/>
      <c r="M176" s="21">
        <f t="shared" si="2"/>
        <v>1</v>
      </c>
    </row>
    <row r="177" spans="1:13" ht="20.100000000000001" customHeight="1" x14ac:dyDescent="0.15">
      <c r="A177" s="1" t="s">
        <v>13</v>
      </c>
      <c r="B177" s="1" t="s">
        <v>14612</v>
      </c>
      <c r="C177" s="1" t="s">
        <v>14699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95</v>
      </c>
      <c r="I177" s="1" t="s">
        <v>84</v>
      </c>
      <c r="J177" s="1" t="s">
        <v>96</v>
      </c>
      <c r="K177" s="1" t="s">
        <v>14700</v>
      </c>
      <c r="L177" s="1"/>
      <c r="M177" s="21">
        <f t="shared" si="2"/>
        <v>1</v>
      </c>
    </row>
    <row r="178" spans="1:13" ht="20.100000000000001" customHeight="1" x14ac:dyDescent="0.15">
      <c r="A178" s="1" t="s">
        <v>13</v>
      </c>
      <c r="B178" s="1" t="s">
        <v>14701</v>
      </c>
      <c r="C178" s="1" t="s">
        <v>14702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14703</v>
      </c>
      <c r="L178" s="1"/>
      <c r="M178" s="21">
        <f t="shared" si="2"/>
        <v>1</v>
      </c>
    </row>
    <row r="179" spans="1:13" ht="20.100000000000001" customHeight="1" x14ac:dyDescent="0.15">
      <c r="A179" s="1" t="s">
        <v>13</v>
      </c>
      <c r="B179" s="1" t="s">
        <v>14701</v>
      </c>
      <c r="C179" s="1" t="s">
        <v>14704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14705</v>
      </c>
      <c r="L179" s="1"/>
      <c r="M179" s="21">
        <f t="shared" si="2"/>
        <v>1</v>
      </c>
    </row>
    <row r="180" spans="1:13" ht="20.100000000000001" customHeight="1" x14ac:dyDescent="0.15">
      <c r="A180" s="1" t="s">
        <v>13</v>
      </c>
      <c r="B180" s="1" t="s">
        <v>14701</v>
      </c>
      <c r="C180" s="1" t="s">
        <v>14706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14707</v>
      </c>
      <c r="L180" s="1"/>
      <c r="M180" s="21">
        <f t="shared" si="2"/>
        <v>1</v>
      </c>
    </row>
    <row r="181" spans="1:13" ht="20.100000000000001" customHeight="1" x14ac:dyDescent="0.15">
      <c r="A181" s="1" t="s">
        <v>13</v>
      </c>
      <c r="B181" s="1" t="s">
        <v>14701</v>
      </c>
      <c r="C181" s="1" t="s">
        <v>14708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84</v>
      </c>
      <c r="J181" s="1" t="s">
        <v>122</v>
      </c>
      <c r="K181" s="1" t="s">
        <v>14709</v>
      </c>
      <c r="L181" s="1"/>
      <c r="M181" s="21">
        <f t="shared" si="2"/>
        <v>1</v>
      </c>
    </row>
    <row r="182" spans="1:13" ht="20.100000000000001" customHeight="1" x14ac:dyDescent="0.15">
      <c r="A182" s="1" t="s">
        <v>13</v>
      </c>
      <c r="B182" s="1" t="s">
        <v>14701</v>
      </c>
      <c r="C182" s="1" t="s">
        <v>14710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84</v>
      </c>
      <c r="J182" s="1" t="s">
        <v>122</v>
      </c>
      <c r="K182" s="1" t="s">
        <v>14711</v>
      </c>
      <c r="L182" s="1"/>
      <c r="M182" s="21">
        <f t="shared" si="2"/>
        <v>1</v>
      </c>
    </row>
    <row r="183" spans="1:13" ht="20.100000000000001" customHeight="1" x14ac:dyDescent="0.15">
      <c r="A183" s="1" t="s">
        <v>13</v>
      </c>
      <c r="B183" s="1" t="s">
        <v>14701</v>
      </c>
      <c r="C183" s="1" t="s">
        <v>14712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14713</v>
      </c>
      <c r="L183" s="1"/>
      <c r="M183" s="21">
        <f t="shared" si="2"/>
        <v>1</v>
      </c>
    </row>
    <row r="184" spans="1:13" ht="20.100000000000001" customHeight="1" x14ac:dyDescent="0.15">
      <c r="A184" s="1" t="s">
        <v>13</v>
      </c>
      <c r="B184" s="1" t="s">
        <v>14701</v>
      </c>
      <c r="C184" s="1" t="s">
        <v>14714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14715</v>
      </c>
      <c r="L184" s="1"/>
      <c r="M184" s="21">
        <f t="shared" si="2"/>
        <v>1</v>
      </c>
    </row>
    <row r="185" spans="1:13" ht="20.100000000000001" customHeight="1" x14ac:dyDescent="0.15">
      <c r="A185" s="1" t="s">
        <v>13</v>
      </c>
      <c r="B185" s="1" t="s">
        <v>14701</v>
      </c>
      <c r="C185" s="1" t="s">
        <v>14716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14717</v>
      </c>
      <c r="L185" s="1"/>
      <c r="M185" s="21">
        <f t="shared" si="2"/>
        <v>1</v>
      </c>
    </row>
    <row r="186" spans="1:13" ht="20.100000000000001" customHeight="1" x14ac:dyDescent="0.15">
      <c r="A186" s="1" t="s">
        <v>13</v>
      </c>
      <c r="B186" s="1" t="s">
        <v>14701</v>
      </c>
      <c r="C186" s="1" t="s">
        <v>14718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14719</v>
      </c>
      <c r="L186" s="1"/>
      <c r="M186" s="21">
        <f t="shared" si="2"/>
        <v>1</v>
      </c>
    </row>
    <row r="187" spans="1:13" ht="20.100000000000001" customHeight="1" x14ac:dyDescent="0.15">
      <c r="A187" s="1" t="s">
        <v>13</v>
      </c>
      <c r="B187" s="1" t="s">
        <v>14701</v>
      </c>
      <c r="C187" s="1" t="s">
        <v>14720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14721</v>
      </c>
      <c r="L187" s="1"/>
      <c r="M187" s="21">
        <f t="shared" si="2"/>
        <v>1</v>
      </c>
    </row>
    <row r="188" spans="1:13" ht="20.100000000000001" customHeight="1" x14ac:dyDescent="0.15">
      <c r="A188" s="1" t="s">
        <v>13</v>
      </c>
      <c r="B188" s="1" t="s">
        <v>14701</v>
      </c>
      <c r="C188" s="1" t="s">
        <v>14722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14723</v>
      </c>
      <c r="L188" s="1"/>
      <c r="M188" s="21">
        <f t="shared" si="2"/>
        <v>1</v>
      </c>
    </row>
    <row r="189" spans="1:13" ht="20.100000000000001" customHeight="1" x14ac:dyDescent="0.15">
      <c r="A189" s="1" t="s">
        <v>13</v>
      </c>
      <c r="B189" s="1" t="s">
        <v>14701</v>
      </c>
      <c r="C189" s="1" t="s">
        <v>14724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14725</v>
      </c>
      <c r="L189" s="1"/>
      <c r="M189" s="21">
        <f t="shared" si="2"/>
        <v>1</v>
      </c>
    </row>
    <row r="190" spans="1:13" ht="20.100000000000001" customHeight="1" x14ac:dyDescent="0.15">
      <c r="A190" s="1" t="s">
        <v>13</v>
      </c>
      <c r="B190" s="1" t="s">
        <v>14701</v>
      </c>
      <c r="C190" s="1" t="s">
        <v>14726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14727</v>
      </c>
      <c r="L190" s="1"/>
      <c r="M190" s="21">
        <f t="shared" si="2"/>
        <v>1</v>
      </c>
    </row>
    <row r="191" spans="1:13" ht="20.100000000000001" customHeight="1" x14ac:dyDescent="0.15">
      <c r="A191" s="1" t="s">
        <v>13</v>
      </c>
      <c r="B191" s="1" t="s">
        <v>14701</v>
      </c>
      <c r="C191" s="1" t="s">
        <v>14728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14729</v>
      </c>
      <c r="L191" s="1"/>
      <c r="M191" s="21">
        <f t="shared" si="2"/>
        <v>1</v>
      </c>
    </row>
    <row r="192" spans="1:13" ht="20.100000000000001" customHeight="1" x14ac:dyDescent="0.15">
      <c r="A192" s="1" t="s">
        <v>13</v>
      </c>
      <c r="B192" s="1" t="s">
        <v>14701</v>
      </c>
      <c r="C192" s="1" t="s">
        <v>14730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14731</v>
      </c>
      <c r="L192" s="1"/>
      <c r="M192" s="21">
        <f t="shared" si="2"/>
        <v>1</v>
      </c>
    </row>
    <row r="193" spans="1:13" ht="20.100000000000001" customHeight="1" x14ac:dyDescent="0.15">
      <c r="A193" s="1" t="s">
        <v>13</v>
      </c>
      <c r="B193" s="1" t="s">
        <v>14701</v>
      </c>
      <c r="C193" s="1" t="s">
        <v>14732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14733</v>
      </c>
      <c r="L193" s="1"/>
      <c r="M193" s="21">
        <f t="shared" si="2"/>
        <v>1</v>
      </c>
    </row>
    <row r="194" spans="1:13" ht="20.100000000000001" customHeight="1" x14ac:dyDescent="0.15">
      <c r="A194" s="1" t="s">
        <v>13</v>
      </c>
      <c r="B194" s="1" t="s">
        <v>14701</v>
      </c>
      <c r="C194" s="1" t="s">
        <v>14734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84</v>
      </c>
      <c r="J194" s="1" t="s">
        <v>122</v>
      </c>
      <c r="K194" s="1" t="s">
        <v>14735</v>
      </c>
      <c r="L194" s="1"/>
      <c r="M194" s="21">
        <f t="shared" si="2"/>
        <v>1</v>
      </c>
    </row>
    <row r="195" spans="1:13" ht="20.100000000000001" customHeight="1" x14ac:dyDescent="0.15">
      <c r="A195" s="1" t="s">
        <v>13</v>
      </c>
      <c r="B195" s="1" t="s">
        <v>14701</v>
      </c>
      <c r="C195" s="1" t="s">
        <v>14736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14737</v>
      </c>
      <c r="L195" s="1"/>
      <c r="M195" s="21">
        <f t="shared" si="2"/>
        <v>1</v>
      </c>
    </row>
    <row r="196" spans="1:13" ht="20.100000000000001" customHeight="1" x14ac:dyDescent="0.15">
      <c r="A196" s="1" t="s">
        <v>13</v>
      </c>
      <c r="B196" s="1" t="s">
        <v>14701</v>
      </c>
      <c r="C196" s="1" t="s">
        <v>14738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14739</v>
      </c>
      <c r="L196" s="1"/>
      <c r="M196" s="21">
        <f t="shared" si="2"/>
        <v>1</v>
      </c>
    </row>
    <row r="197" spans="1:13" ht="20.100000000000001" customHeight="1" x14ac:dyDescent="0.15">
      <c r="A197" s="1" t="s">
        <v>13</v>
      </c>
      <c r="B197" s="1" t="s">
        <v>14701</v>
      </c>
      <c r="C197" s="1" t="s">
        <v>14740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14741</v>
      </c>
      <c r="L197" s="1"/>
      <c r="M197" s="21">
        <f t="shared" si="2"/>
        <v>1</v>
      </c>
    </row>
    <row r="198" spans="1:13" ht="20.100000000000001" customHeight="1" x14ac:dyDescent="0.15">
      <c r="A198" s="1" t="s">
        <v>13</v>
      </c>
      <c r="B198" s="1" t="s">
        <v>14742</v>
      </c>
      <c r="C198" s="1" t="s">
        <v>14743</v>
      </c>
      <c r="D198" s="1" t="s">
        <v>50</v>
      </c>
      <c r="E198" s="1" t="s">
        <v>51</v>
      </c>
      <c r="F198" s="1" t="s">
        <v>51</v>
      </c>
      <c r="G198" s="1" t="s">
        <v>82</v>
      </c>
      <c r="H198" s="1" t="s">
        <v>95</v>
      </c>
      <c r="I198" s="1" t="s">
        <v>84</v>
      </c>
      <c r="J198" s="1" t="s">
        <v>96</v>
      </c>
      <c r="K198" s="1" t="s">
        <v>14744</v>
      </c>
      <c r="L198" s="1"/>
      <c r="M198" s="21">
        <f t="shared" si="2"/>
        <v>1</v>
      </c>
    </row>
    <row r="199" spans="1:13" ht="20.100000000000001" customHeight="1" x14ac:dyDescent="0.15">
      <c r="A199" s="1" t="s">
        <v>13</v>
      </c>
      <c r="B199" s="1" t="s">
        <v>14742</v>
      </c>
      <c r="C199" s="1" t="s">
        <v>14745</v>
      </c>
      <c r="D199" s="1" t="s">
        <v>50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14746</v>
      </c>
      <c r="L199" s="1"/>
      <c r="M199" s="21">
        <f t="shared" si="2"/>
        <v>1</v>
      </c>
    </row>
    <row r="200" spans="1:13" ht="20.100000000000001" customHeight="1" x14ac:dyDescent="0.15">
      <c r="A200" s="1" t="s">
        <v>13</v>
      </c>
      <c r="B200" s="1" t="s">
        <v>14742</v>
      </c>
      <c r="C200" s="1" t="s">
        <v>14747</v>
      </c>
      <c r="D200" s="1" t="s">
        <v>50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14748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13</v>
      </c>
      <c r="B201" s="1" t="s">
        <v>14742</v>
      </c>
      <c r="C201" s="1" t="s">
        <v>14749</v>
      </c>
      <c r="D201" s="1" t="s">
        <v>50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14750</v>
      </c>
      <c r="L201" s="1"/>
      <c r="M201" s="21">
        <f t="shared" si="3"/>
        <v>1</v>
      </c>
    </row>
    <row r="202" spans="1:13" ht="20.100000000000001" customHeight="1" x14ac:dyDescent="0.15">
      <c r="A202" s="1" t="s">
        <v>13</v>
      </c>
      <c r="B202" s="1" t="s">
        <v>14742</v>
      </c>
      <c r="C202" s="1" t="s">
        <v>14751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95</v>
      </c>
      <c r="I202" s="1" t="s">
        <v>84</v>
      </c>
      <c r="J202" s="1" t="s">
        <v>96</v>
      </c>
      <c r="K202" s="1" t="s">
        <v>14752</v>
      </c>
      <c r="L202" s="1"/>
      <c r="M202" s="21">
        <f t="shared" si="3"/>
        <v>1</v>
      </c>
    </row>
    <row r="203" spans="1:13" ht="20.100000000000001" customHeight="1" x14ac:dyDescent="0.15">
      <c r="A203" s="1" t="s">
        <v>13</v>
      </c>
      <c r="B203" s="1" t="s">
        <v>14742</v>
      </c>
      <c r="C203" s="1" t="s">
        <v>14753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95</v>
      </c>
      <c r="I203" s="1" t="s">
        <v>84</v>
      </c>
      <c r="J203" s="1" t="s">
        <v>96</v>
      </c>
      <c r="K203" s="1" t="s">
        <v>14754</v>
      </c>
      <c r="L203" s="1"/>
      <c r="M203" s="21">
        <f t="shared" si="3"/>
        <v>1</v>
      </c>
    </row>
    <row r="204" spans="1:13" ht="20.100000000000001" customHeight="1" x14ac:dyDescent="0.15">
      <c r="A204" s="1" t="s">
        <v>13</v>
      </c>
      <c r="B204" s="1" t="s">
        <v>14742</v>
      </c>
      <c r="C204" s="1" t="s">
        <v>14755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95</v>
      </c>
      <c r="I204" s="1" t="s">
        <v>84</v>
      </c>
      <c r="J204" s="1" t="s">
        <v>96</v>
      </c>
      <c r="K204" s="1" t="s">
        <v>14756</v>
      </c>
      <c r="L204" s="1"/>
      <c r="M204" s="21">
        <f t="shared" si="3"/>
        <v>1</v>
      </c>
    </row>
    <row r="205" spans="1:13" ht="20.100000000000001" customHeight="1" x14ac:dyDescent="0.15">
      <c r="A205" s="1" t="s">
        <v>13</v>
      </c>
      <c r="B205" s="1" t="s">
        <v>14742</v>
      </c>
      <c r="C205" s="1" t="s">
        <v>14757</v>
      </c>
      <c r="D205" s="1" t="s">
        <v>78</v>
      </c>
      <c r="E205" s="1" t="s">
        <v>51</v>
      </c>
      <c r="F205" s="1" t="s">
        <v>51</v>
      </c>
      <c r="G205" s="1" t="s">
        <v>82</v>
      </c>
      <c r="H205" s="1" t="s">
        <v>95</v>
      </c>
      <c r="I205" s="1" t="s">
        <v>84</v>
      </c>
      <c r="J205" s="1" t="s">
        <v>96</v>
      </c>
      <c r="K205" s="1" t="s">
        <v>14758</v>
      </c>
      <c r="L205" s="1"/>
      <c r="M205" s="21">
        <f t="shared" si="3"/>
        <v>1</v>
      </c>
    </row>
    <row r="206" spans="1:13" ht="20.100000000000001" customHeight="1" x14ac:dyDescent="0.15">
      <c r="A206" s="1" t="s">
        <v>13</v>
      </c>
      <c r="B206" s="1" t="s">
        <v>14742</v>
      </c>
      <c r="C206" s="1" t="s">
        <v>14759</v>
      </c>
      <c r="D206" s="1" t="s">
        <v>78</v>
      </c>
      <c r="E206" s="1" t="s">
        <v>51</v>
      </c>
      <c r="F206" s="1" t="s">
        <v>51</v>
      </c>
      <c r="G206" s="1" t="s">
        <v>82</v>
      </c>
      <c r="H206" s="1" t="s">
        <v>95</v>
      </c>
      <c r="I206" s="1" t="s">
        <v>84</v>
      </c>
      <c r="J206" s="1" t="s">
        <v>96</v>
      </c>
      <c r="K206" s="1" t="s">
        <v>14760</v>
      </c>
      <c r="L206" s="1"/>
      <c r="M206" s="21">
        <f t="shared" si="3"/>
        <v>1</v>
      </c>
    </row>
    <row r="207" spans="1:13" ht="20.100000000000001" customHeight="1" x14ac:dyDescent="0.15">
      <c r="A207" s="1" t="s">
        <v>13</v>
      </c>
      <c r="B207" s="1" t="s">
        <v>14742</v>
      </c>
      <c r="C207" s="1" t="s">
        <v>14761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1151</v>
      </c>
      <c r="I207" s="1" t="s">
        <v>84</v>
      </c>
      <c r="J207" s="1" t="s">
        <v>130</v>
      </c>
      <c r="K207" s="1" t="s">
        <v>14762</v>
      </c>
      <c r="L207" s="1"/>
      <c r="M207" s="21">
        <f t="shared" si="3"/>
        <v>0</v>
      </c>
    </row>
    <row r="208" spans="1:13" ht="20.100000000000001" customHeight="1" x14ac:dyDescent="0.15">
      <c r="A208" s="1" t="s">
        <v>13</v>
      </c>
      <c r="B208" s="1" t="s">
        <v>14763</v>
      </c>
      <c r="C208" s="1" t="s">
        <v>14764</v>
      </c>
      <c r="D208" s="1" t="s">
        <v>50</v>
      </c>
      <c r="E208" s="1" t="s">
        <v>51</v>
      </c>
      <c r="F208" s="1" t="s">
        <v>26832</v>
      </c>
      <c r="G208" s="1" t="s">
        <v>82</v>
      </c>
      <c r="H208" s="1" t="s">
        <v>129</v>
      </c>
      <c r="I208" s="1" t="s">
        <v>447</v>
      </c>
      <c r="J208" s="1" t="s">
        <v>2362</v>
      </c>
      <c r="K208" s="1" t="s">
        <v>14765</v>
      </c>
      <c r="L208" s="1"/>
      <c r="M208" s="21">
        <f t="shared" si="3"/>
        <v>0</v>
      </c>
    </row>
    <row r="209" spans="1:13" ht="20.100000000000001" customHeight="1" x14ac:dyDescent="0.15">
      <c r="A209" s="1" t="s">
        <v>13</v>
      </c>
      <c r="B209" s="1" t="s">
        <v>14763</v>
      </c>
      <c r="C209" s="1" t="s">
        <v>14766</v>
      </c>
      <c r="D209" s="1" t="s">
        <v>50</v>
      </c>
      <c r="E209" s="1" t="s">
        <v>51</v>
      </c>
      <c r="F209" s="1" t="s">
        <v>26832</v>
      </c>
      <c r="G209" s="1" t="s">
        <v>82</v>
      </c>
      <c r="H209" s="1" t="s">
        <v>129</v>
      </c>
      <c r="I209" s="1" t="s">
        <v>447</v>
      </c>
      <c r="J209" s="1" t="s">
        <v>2362</v>
      </c>
      <c r="K209" s="1" t="s">
        <v>14767</v>
      </c>
      <c r="L209" s="1"/>
      <c r="M209" s="21">
        <f t="shared" si="3"/>
        <v>0</v>
      </c>
    </row>
    <row r="210" spans="1:13" ht="20.100000000000001" customHeight="1" x14ac:dyDescent="0.15">
      <c r="A210" s="1" t="s">
        <v>13</v>
      </c>
      <c r="B210" s="1" t="s">
        <v>14763</v>
      </c>
      <c r="C210" s="1" t="s">
        <v>14768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14769</v>
      </c>
      <c r="L210" s="1"/>
      <c r="M210" s="21">
        <f t="shared" si="3"/>
        <v>1</v>
      </c>
    </row>
    <row r="211" spans="1:13" ht="20.100000000000001" customHeight="1" x14ac:dyDescent="0.15">
      <c r="A211" s="1" t="s">
        <v>13</v>
      </c>
      <c r="B211" s="1" t="s">
        <v>14763</v>
      </c>
      <c r="C211" s="1" t="s">
        <v>14770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14771</v>
      </c>
      <c r="L211" s="1"/>
      <c r="M211" s="21">
        <f t="shared" si="3"/>
        <v>1</v>
      </c>
    </row>
    <row r="212" spans="1:13" ht="20.100000000000001" customHeight="1" x14ac:dyDescent="0.15">
      <c r="A212" s="1" t="s">
        <v>13</v>
      </c>
      <c r="B212" s="1" t="s">
        <v>14763</v>
      </c>
      <c r="C212" s="1" t="s">
        <v>14772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14773</v>
      </c>
      <c r="L212" s="1"/>
      <c r="M212" s="21">
        <f t="shared" si="3"/>
        <v>1</v>
      </c>
    </row>
    <row r="213" spans="1:13" ht="20.100000000000001" customHeight="1" x14ac:dyDescent="0.15">
      <c r="A213" s="1" t="s">
        <v>13</v>
      </c>
      <c r="B213" s="1" t="s">
        <v>14763</v>
      </c>
      <c r="C213" s="1" t="s">
        <v>14774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14775</v>
      </c>
      <c r="L213" s="1"/>
      <c r="M213" s="21">
        <f t="shared" si="3"/>
        <v>1</v>
      </c>
    </row>
    <row r="214" spans="1:13" ht="20.100000000000001" customHeight="1" x14ac:dyDescent="0.15">
      <c r="A214" s="1" t="s">
        <v>13</v>
      </c>
      <c r="B214" s="1" t="s">
        <v>14763</v>
      </c>
      <c r="C214" s="1" t="s">
        <v>14776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14777</v>
      </c>
      <c r="L214" s="1"/>
      <c r="M214" s="21">
        <f t="shared" si="3"/>
        <v>1</v>
      </c>
    </row>
    <row r="215" spans="1:13" ht="20.100000000000001" customHeight="1" x14ac:dyDescent="0.15">
      <c r="A215" s="1" t="s">
        <v>13</v>
      </c>
      <c r="B215" s="1" t="s">
        <v>14763</v>
      </c>
      <c r="C215" s="1" t="s">
        <v>14778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14779</v>
      </c>
      <c r="L215" s="1"/>
      <c r="M215" s="21">
        <f t="shared" si="3"/>
        <v>1</v>
      </c>
    </row>
    <row r="216" spans="1:13" ht="20.100000000000001" customHeight="1" x14ac:dyDescent="0.15">
      <c r="A216" s="1" t="s">
        <v>13</v>
      </c>
      <c r="B216" s="1" t="s">
        <v>14763</v>
      </c>
      <c r="C216" s="1" t="s">
        <v>14780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14781</v>
      </c>
      <c r="L216" s="1"/>
      <c r="M216" s="21">
        <f t="shared" si="3"/>
        <v>1</v>
      </c>
    </row>
    <row r="217" spans="1:13" ht="20.100000000000001" customHeight="1" x14ac:dyDescent="0.15">
      <c r="A217" s="1" t="s">
        <v>13</v>
      </c>
      <c r="B217" s="1" t="s">
        <v>14763</v>
      </c>
      <c r="C217" s="1" t="s">
        <v>14782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14783</v>
      </c>
      <c r="L217" s="1"/>
      <c r="M217" s="21">
        <f t="shared" si="3"/>
        <v>1</v>
      </c>
    </row>
    <row r="218" spans="1:13" ht="20.100000000000001" customHeight="1" x14ac:dyDescent="0.15">
      <c r="A218" s="1" t="s">
        <v>13</v>
      </c>
      <c r="B218" s="1" t="s">
        <v>14763</v>
      </c>
      <c r="C218" s="1" t="s">
        <v>14784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14785</v>
      </c>
      <c r="L218" s="1"/>
      <c r="M218" s="21">
        <f t="shared" si="3"/>
        <v>1</v>
      </c>
    </row>
    <row r="219" spans="1:13" ht="20.100000000000001" customHeight="1" x14ac:dyDescent="0.15">
      <c r="A219" s="1" t="s">
        <v>13</v>
      </c>
      <c r="B219" s="1" t="s">
        <v>14763</v>
      </c>
      <c r="C219" s="1" t="s">
        <v>14786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14787</v>
      </c>
      <c r="L219" s="1"/>
      <c r="M219" s="21">
        <f t="shared" si="3"/>
        <v>1</v>
      </c>
    </row>
    <row r="220" spans="1:13" ht="20.100000000000001" customHeight="1" x14ac:dyDescent="0.15">
      <c r="A220" s="1" t="s">
        <v>13</v>
      </c>
      <c r="B220" s="1" t="s">
        <v>14788</v>
      </c>
      <c r="C220" s="1" t="s">
        <v>14789</v>
      </c>
      <c r="D220" s="1" t="s">
        <v>50</v>
      </c>
      <c r="E220" s="1" t="s">
        <v>51</v>
      </c>
      <c r="F220" s="1" t="s">
        <v>51</v>
      </c>
      <c r="G220" s="1" t="s">
        <v>82</v>
      </c>
      <c r="H220" s="1" t="s">
        <v>95</v>
      </c>
      <c r="I220" s="1" t="s">
        <v>84</v>
      </c>
      <c r="J220" s="1" t="s">
        <v>96</v>
      </c>
      <c r="K220" s="1" t="s">
        <v>14790</v>
      </c>
      <c r="L220" s="1"/>
      <c r="M220" s="21">
        <f t="shared" si="3"/>
        <v>1</v>
      </c>
    </row>
    <row r="221" spans="1:13" ht="20.100000000000001" customHeight="1" x14ac:dyDescent="0.15">
      <c r="A221" s="1" t="s">
        <v>13</v>
      </c>
      <c r="B221" s="1" t="s">
        <v>14788</v>
      </c>
      <c r="C221" s="1" t="s">
        <v>14791</v>
      </c>
      <c r="D221" s="1" t="s">
        <v>50</v>
      </c>
      <c r="E221" s="1" t="s">
        <v>51</v>
      </c>
      <c r="F221" s="1" t="s">
        <v>51</v>
      </c>
      <c r="G221" s="1" t="s">
        <v>82</v>
      </c>
      <c r="H221" s="1" t="s">
        <v>95</v>
      </c>
      <c r="I221" s="1" t="s">
        <v>84</v>
      </c>
      <c r="J221" s="1" t="s">
        <v>96</v>
      </c>
      <c r="K221" s="1" t="s">
        <v>14792</v>
      </c>
      <c r="L221" s="1"/>
      <c r="M221" s="21">
        <f t="shared" si="3"/>
        <v>1</v>
      </c>
    </row>
    <row r="222" spans="1:13" ht="20.100000000000001" customHeight="1" x14ac:dyDescent="0.15">
      <c r="A222" s="1" t="s">
        <v>13</v>
      </c>
      <c r="B222" s="1" t="s">
        <v>14788</v>
      </c>
      <c r="C222" s="1" t="s">
        <v>14793</v>
      </c>
      <c r="D222" s="1" t="s">
        <v>50</v>
      </c>
      <c r="E222" s="1" t="s">
        <v>51</v>
      </c>
      <c r="F222" s="1" t="s">
        <v>81</v>
      </c>
      <c r="G222" s="1" t="s">
        <v>82</v>
      </c>
      <c r="H222" s="1" t="s">
        <v>1151</v>
      </c>
      <c r="I222" s="1" t="s">
        <v>84</v>
      </c>
      <c r="J222" s="1" t="s">
        <v>130</v>
      </c>
      <c r="K222" s="1" t="s">
        <v>14794</v>
      </c>
      <c r="L222" s="1"/>
      <c r="M222" s="21">
        <f t="shared" si="3"/>
        <v>0</v>
      </c>
    </row>
    <row r="223" spans="1:13" ht="20.100000000000001" customHeight="1" x14ac:dyDescent="0.15">
      <c r="A223" s="1" t="s">
        <v>13</v>
      </c>
      <c r="B223" s="1" t="s">
        <v>14788</v>
      </c>
      <c r="C223" s="1" t="s">
        <v>14795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95</v>
      </c>
      <c r="I223" s="1" t="s">
        <v>84</v>
      </c>
      <c r="J223" s="1" t="s">
        <v>96</v>
      </c>
      <c r="K223" s="1" t="s">
        <v>14796</v>
      </c>
      <c r="L223" s="1"/>
      <c r="M223" s="21">
        <f t="shared" si="3"/>
        <v>1</v>
      </c>
    </row>
    <row r="224" spans="1:13" ht="20.100000000000001" customHeight="1" x14ac:dyDescent="0.15">
      <c r="A224" s="1" t="s">
        <v>13</v>
      </c>
      <c r="B224" s="1" t="s">
        <v>14788</v>
      </c>
      <c r="C224" s="1" t="s">
        <v>14797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95</v>
      </c>
      <c r="I224" s="1" t="s">
        <v>84</v>
      </c>
      <c r="J224" s="1" t="s">
        <v>96</v>
      </c>
      <c r="K224" s="1" t="s">
        <v>14798</v>
      </c>
      <c r="L224" s="1"/>
      <c r="M224" s="21">
        <f t="shared" si="3"/>
        <v>1</v>
      </c>
    </row>
    <row r="225" spans="1:13" ht="20.100000000000001" customHeight="1" x14ac:dyDescent="0.15">
      <c r="A225" s="1" t="s">
        <v>13</v>
      </c>
      <c r="B225" s="1" t="s">
        <v>14788</v>
      </c>
      <c r="C225" s="1" t="s">
        <v>14799</v>
      </c>
      <c r="D225" s="1" t="s">
        <v>78</v>
      </c>
      <c r="E225" s="1" t="s">
        <v>51</v>
      </c>
      <c r="F225" s="1" t="s">
        <v>81</v>
      </c>
      <c r="G225" s="1" t="s">
        <v>82</v>
      </c>
      <c r="H225" s="1" t="s">
        <v>212</v>
      </c>
      <c r="I225" s="1" t="s">
        <v>181</v>
      </c>
      <c r="J225" s="1" t="s">
        <v>1137</v>
      </c>
      <c r="K225" s="1" t="s">
        <v>14800</v>
      </c>
      <c r="L225" s="1"/>
      <c r="M225" s="21">
        <f t="shared" si="3"/>
        <v>0</v>
      </c>
    </row>
    <row r="226" spans="1:13" ht="20.100000000000001" customHeight="1" x14ac:dyDescent="0.15">
      <c r="A226" s="1" t="s">
        <v>13</v>
      </c>
      <c r="B226" s="1" t="s">
        <v>14788</v>
      </c>
      <c r="C226" s="1" t="s">
        <v>14801</v>
      </c>
      <c r="D226" s="1" t="s">
        <v>78</v>
      </c>
      <c r="E226" s="1" t="s">
        <v>51</v>
      </c>
      <c r="F226" s="1" t="s">
        <v>51</v>
      </c>
      <c r="G226" s="1" t="s">
        <v>82</v>
      </c>
      <c r="H226" s="1" t="s">
        <v>95</v>
      </c>
      <c r="I226" s="1" t="s">
        <v>84</v>
      </c>
      <c r="J226" s="1" t="s">
        <v>96</v>
      </c>
      <c r="K226" s="1" t="s">
        <v>14802</v>
      </c>
      <c r="L226" s="1"/>
      <c r="M226" s="21">
        <f t="shared" si="3"/>
        <v>1</v>
      </c>
    </row>
    <row r="227" spans="1:13" ht="20.100000000000001" customHeight="1" x14ac:dyDescent="0.15">
      <c r="A227" s="1" t="s">
        <v>13</v>
      </c>
      <c r="B227" s="1" t="s">
        <v>14788</v>
      </c>
      <c r="C227" s="1" t="s">
        <v>14803</v>
      </c>
      <c r="D227" s="1" t="s">
        <v>78</v>
      </c>
      <c r="E227" s="1" t="s">
        <v>51</v>
      </c>
      <c r="F227" s="1" t="s">
        <v>51</v>
      </c>
      <c r="G227" s="1" t="s">
        <v>82</v>
      </c>
      <c r="H227" s="1" t="s">
        <v>95</v>
      </c>
      <c r="I227" s="1" t="s">
        <v>84</v>
      </c>
      <c r="J227" s="1" t="s">
        <v>96</v>
      </c>
      <c r="K227" s="1" t="s">
        <v>14804</v>
      </c>
      <c r="L227" s="1"/>
      <c r="M227" s="21">
        <f t="shared" si="3"/>
        <v>1</v>
      </c>
    </row>
    <row r="228" spans="1:13" ht="20.100000000000001" customHeight="1" x14ac:dyDescent="0.15">
      <c r="A228" s="1" t="s">
        <v>13</v>
      </c>
      <c r="B228" s="1" t="s">
        <v>14788</v>
      </c>
      <c r="C228" s="1" t="s">
        <v>14805</v>
      </c>
      <c r="D228" s="1" t="s">
        <v>78</v>
      </c>
      <c r="E228" s="1" t="s">
        <v>51</v>
      </c>
      <c r="F228" s="1" t="s">
        <v>51</v>
      </c>
      <c r="G228" s="1" t="s">
        <v>82</v>
      </c>
      <c r="H228" s="1" t="s">
        <v>95</v>
      </c>
      <c r="I228" s="1" t="s">
        <v>84</v>
      </c>
      <c r="J228" s="1" t="s">
        <v>96</v>
      </c>
      <c r="K228" s="1" t="s">
        <v>14806</v>
      </c>
      <c r="L228" s="1"/>
      <c r="M228" s="21">
        <f t="shared" si="3"/>
        <v>1</v>
      </c>
    </row>
    <row r="229" spans="1:13" ht="20.100000000000001" customHeight="1" x14ac:dyDescent="0.15">
      <c r="A229" s="1" t="s">
        <v>13</v>
      </c>
      <c r="B229" s="1" t="s">
        <v>14788</v>
      </c>
      <c r="C229" s="1" t="s">
        <v>14807</v>
      </c>
      <c r="D229" s="1" t="s">
        <v>78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14808</v>
      </c>
      <c r="L229" s="1"/>
      <c r="M229" s="21">
        <f t="shared" si="3"/>
        <v>1</v>
      </c>
    </row>
    <row r="230" spans="1:13" ht="20.100000000000001" customHeight="1" x14ac:dyDescent="0.15">
      <c r="A230" s="1" t="s">
        <v>13</v>
      </c>
      <c r="B230" s="1" t="s">
        <v>14788</v>
      </c>
      <c r="C230" s="1" t="s">
        <v>14809</v>
      </c>
      <c r="D230" s="1" t="s">
        <v>78</v>
      </c>
      <c r="E230" s="1" t="s">
        <v>51</v>
      </c>
      <c r="F230" s="1" t="s">
        <v>179</v>
      </c>
      <c r="G230" s="1" t="s">
        <v>82</v>
      </c>
      <c r="H230" s="1" t="s">
        <v>4727</v>
      </c>
      <c r="I230" s="1" t="s">
        <v>84</v>
      </c>
      <c r="J230" s="1" t="s">
        <v>448</v>
      </c>
      <c r="K230" s="1" t="s">
        <v>14810</v>
      </c>
      <c r="L230" s="1"/>
      <c r="M230" s="21">
        <f t="shared" si="3"/>
        <v>0</v>
      </c>
    </row>
    <row r="231" spans="1:13" ht="20.100000000000001" customHeight="1" x14ac:dyDescent="0.15">
      <c r="A231" s="1" t="s">
        <v>13</v>
      </c>
      <c r="B231" s="1" t="s">
        <v>14788</v>
      </c>
      <c r="C231" s="1" t="s">
        <v>14811</v>
      </c>
      <c r="D231" s="1" t="s">
        <v>78</v>
      </c>
      <c r="E231" s="1" t="s">
        <v>51</v>
      </c>
      <c r="F231" s="1" t="s">
        <v>51</v>
      </c>
      <c r="G231" s="1" t="s">
        <v>82</v>
      </c>
      <c r="H231" s="1" t="s">
        <v>95</v>
      </c>
      <c r="I231" s="1" t="s">
        <v>84</v>
      </c>
      <c r="J231" s="1" t="s">
        <v>96</v>
      </c>
      <c r="K231" s="1" t="s">
        <v>14812</v>
      </c>
      <c r="L231" s="1"/>
      <c r="M231" s="21">
        <f t="shared" si="3"/>
        <v>1</v>
      </c>
    </row>
    <row r="232" spans="1:13" ht="20.100000000000001" customHeight="1" x14ac:dyDescent="0.15">
      <c r="A232" s="1" t="s">
        <v>13</v>
      </c>
      <c r="B232" s="1" t="s">
        <v>14788</v>
      </c>
      <c r="C232" s="1" t="s">
        <v>14813</v>
      </c>
      <c r="D232" s="1" t="s">
        <v>78</v>
      </c>
      <c r="E232" s="1" t="s">
        <v>51</v>
      </c>
      <c r="F232" s="1" t="s">
        <v>51</v>
      </c>
      <c r="G232" s="1" t="s">
        <v>82</v>
      </c>
      <c r="H232" s="1" t="s">
        <v>95</v>
      </c>
      <c r="I232" s="1" t="s">
        <v>84</v>
      </c>
      <c r="J232" s="1" t="s">
        <v>96</v>
      </c>
      <c r="K232" s="1" t="s">
        <v>14814</v>
      </c>
      <c r="L232" s="1"/>
      <c r="M232" s="21">
        <f t="shared" si="3"/>
        <v>1</v>
      </c>
    </row>
    <row r="233" spans="1:13" ht="20.100000000000001" customHeight="1" x14ac:dyDescent="0.15">
      <c r="A233" s="1" t="s">
        <v>13</v>
      </c>
      <c r="B233" s="1" t="s">
        <v>14788</v>
      </c>
      <c r="C233" s="1" t="s">
        <v>14815</v>
      </c>
      <c r="D233" s="1" t="s">
        <v>78</v>
      </c>
      <c r="E233" s="1" t="s">
        <v>51</v>
      </c>
      <c r="F233" s="1" t="s">
        <v>51</v>
      </c>
      <c r="G233" s="1" t="s">
        <v>82</v>
      </c>
      <c r="H233" s="1" t="s">
        <v>95</v>
      </c>
      <c r="I233" s="1" t="s">
        <v>84</v>
      </c>
      <c r="J233" s="1" t="s">
        <v>96</v>
      </c>
      <c r="K233" s="1" t="s">
        <v>14816</v>
      </c>
      <c r="L233" s="1"/>
      <c r="M233" s="21">
        <f t="shared" si="3"/>
        <v>1</v>
      </c>
    </row>
    <row r="234" spans="1:13" ht="20.100000000000001" customHeight="1" x14ac:dyDescent="0.15">
      <c r="A234" s="1" t="s">
        <v>13</v>
      </c>
      <c r="B234" s="1" t="s">
        <v>14788</v>
      </c>
      <c r="C234" s="1" t="s">
        <v>14817</v>
      </c>
      <c r="D234" s="1" t="s">
        <v>78</v>
      </c>
      <c r="E234" s="1" t="s">
        <v>51</v>
      </c>
      <c r="F234" s="1" t="s">
        <v>51</v>
      </c>
      <c r="G234" s="1" t="s">
        <v>82</v>
      </c>
      <c r="H234" s="1" t="s">
        <v>95</v>
      </c>
      <c r="I234" s="1" t="s">
        <v>84</v>
      </c>
      <c r="J234" s="1" t="s">
        <v>96</v>
      </c>
      <c r="K234" s="1" t="s">
        <v>14818</v>
      </c>
      <c r="L234" s="1"/>
      <c r="M234" s="21">
        <f t="shared" si="3"/>
        <v>1</v>
      </c>
    </row>
    <row r="235" spans="1:13" ht="20.100000000000001" customHeight="1" x14ac:dyDescent="0.15">
      <c r="A235" s="1" t="s">
        <v>13</v>
      </c>
      <c r="B235" s="1" t="s">
        <v>14788</v>
      </c>
      <c r="C235" s="1" t="s">
        <v>14819</v>
      </c>
      <c r="D235" s="1" t="s">
        <v>78</v>
      </c>
      <c r="E235" s="1" t="s">
        <v>51</v>
      </c>
      <c r="F235" s="1" t="s">
        <v>51</v>
      </c>
      <c r="G235" s="1" t="s">
        <v>82</v>
      </c>
      <c r="H235" s="1" t="s">
        <v>95</v>
      </c>
      <c r="I235" s="1" t="s">
        <v>84</v>
      </c>
      <c r="J235" s="1" t="s">
        <v>96</v>
      </c>
      <c r="K235" s="1" t="s">
        <v>14820</v>
      </c>
      <c r="L235" s="1"/>
      <c r="M235" s="21">
        <f t="shared" si="3"/>
        <v>1</v>
      </c>
    </row>
    <row r="236" spans="1:13" ht="20.100000000000001" customHeight="1" x14ac:dyDescent="0.15">
      <c r="A236" s="1" t="s">
        <v>13</v>
      </c>
      <c r="B236" s="1" t="s">
        <v>14788</v>
      </c>
      <c r="C236" s="1" t="s">
        <v>14821</v>
      </c>
      <c r="D236" s="1" t="s">
        <v>78</v>
      </c>
      <c r="E236" s="1" t="s">
        <v>51</v>
      </c>
      <c r="F236" s="1" t="s">
        <v>51</v>
      </c>
      <c r="G236" s="1" t="s">
        <v>82</v>
      </c>
      <c r="H236" s="1" t="s">
        <v>95</v>
      </c>
      <c r="I236" s="1" t="s">
        <v>84</v>
      </c>
      <c r="J236" s="1" t="s">
        <v>96</v>
      </c>
      <c r="K236" s="1" t="s">
        <v>14822</v>
      </c>
      <c r="L236" s="1"/>
      <c r="M236" s="21">
        <f t="shared" si="3"/>
        <v>1</v>
      </c>
    </row>
    <row r="237" spans="1:13" ht="20.100000000000001" customHeight="1" x14ac:dyDescent="0.15">
      <c r="A237" s="1" t="s">
        <v>13</v>
      </c>
      <c r="B237" s="1" t="s">
        <v>14823</v>
      </c>
      <c r="C237" s="1" t="s">
        <v>14824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14825</v>
      </c>
      <c r="L237" s="1"/>
      <c r="M237" s="21">
        <f t="shared" si="3"/>
        <v>1</v>
      </c>
    </row>
    <row r="238" spans="1:13" ht="20.100000000000001" customHeight="1" x14ac:dyDescent="0.15">
      <c r="A238" s="1" t="s">
        <v>13</v>
      </c>
      <c r="B238" s="1" t="s">
        <v>14823</v>
      </c>
      <c r="C238" s="1" t="s">
        <v>14826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14827</v>
      </c>
      <c r="L238" s="1"/>
      <c r="M238" s="21">
        <f t="shared" si="3"/>
        <v>1</v>
      </c>
    </row>
    <row r="239" spans="1:13" ht="20.100000000000001" customHeight="1" x14ac:dyDescent="0.15">
      <c r="A239" s="1" t="s">
        <v>13</v>
      </c>
      <c r="B239" s="1" t="s">
        <v>14828</v>
      </c>
      <c r="C239" s="1" t="s">
        <v>14829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14830</v>
      </c>
      <c r="L239" s="1"/>
      <c r="M239" s="21">
        <f t="shared" si="3"/>
        <v>1</v>
      </c>
    </row>
    <row r="240" spans="1:13" ht="20.100000000000001" customHeight="1" x14ac:dyDescent="0.15">
      <c r="A240" s="1" t="s">
        <v>13</v>
      </c>
      <c r="B240" s="1" t="s">
        <v>14828</v>
      </c>
      <c r="C240" s="1" t="s">
        <v>14831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14832</v>
      </c>
      <c r="L240" s="1"/>
      <c r="M240" s="21">
        <f t="shared" si="3"/>
        <v>1</v>
      </c>
    </row>
    <row r="241" spans="1:13" ht="20.100000000000001" customHeight="1" x14ac:dyDescent="0.15">
      <c r="A241" s="1" t="s">
        <v>13</v>
      </c>
      <c r="B241" s="1" t="s">
        <v>14828</v>
      </c>
      <c r="C241" s="1" t="s">
        <v>14833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14834</v>
      </c>
      <c r="L241" s="1"/>
      <c r="M241" s="21">
        <f t="shared" si="3"/>
        <v>1</v>
      </c>
    </row>
    <row r="242" spans="1:13" ht="20.100000000000001" customHeight="1" x14ac:dyDescent="0.15">
      <c r="A242" s="1" t="s">
        <v>13</v>
      </c>
      <c r="B242" s="1" t="s">
        <v>14828</v>
      </c>
      <c r="C242" s="1" t="s">
        <v>14835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14836</v>
      </c>
      <c r="L242" s="1"/>
      <c r="M242" s="21">
        <f t="shared" si="3"/>
        <v>1</v>
      </c>
    </row>
    <row r="243" spans="1:13" ht="20.100000000000001" customHeight="1" x14ac:dyDescent="0.15">
      <c r="A243" s="1" t="s">
        <v>13</v>
      </c>
      <c r="B243" s="1" t="s">
        <v>14828</v>
      </c>
      <c r="C243" s="1" t="s">
        <v>14837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14838</v>
      </c>
      <c r="L243" s="1"/>
      <c r="M243" s="21">
        <f t="shared" si="3"/>
        <v>1</v>
      </c>
    </row>
    <row r="244" spans="1:13" ht="20.100000000000001" customHeight="1" x14ac:dyDescent="0.15">
      <c r="A244" s="1" t="s">
        <v>13</v>
      </c>
      <c r="B244" s="1" t="s">
        <v>14828</v>
      </c>
      <c r="C244" s="1" t="s">
        <v>14839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14840</v>
      </c>
      <c r="L244" s="1"/>
      <c r="M244" s="21">
        <f t="shared" si="3"/>
        <v>1</v>
      </c>
    </row>
    <row r="245" spans="1:13" ht="20.100000000000001" customHeight="1" x14ac:dyDescent="0.15">
      <c r="A245" s="1" t="s">
        <v>13</v>
      </c>
      <c r="B245" s="1" t="s">
        <v>14828</v>
      </c>
      <c r="C245" s="1" t="s">
        <v>14841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14842</v>
      </c>
      <c r="L245" s="1"/>
      <c r="M245" s="21">
        <f t="shared" si="3"/>
        <v>1</v>
      </c>
    </row>
    <row r="246" spans="1:13" ht="20.100000000000001" customHeight="1" x14ac:dyDescent="0.15">
      <c r="A246" s="1" t="s">
        <v>13</v>
      </c>
      <c r="B246" s="1" t="s">
        <v>14828</v>
      </c>
      <c r="C246" s="1" t="s">
        <v>14843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14844</v>
      </c>
      <c r="L246" s="1"/>
      <c r="M246" s="21">
        <f t="shared" si="3"/>
        <v>1</v>
      </c>
    </row>
    <row r="247" spans="1:13" ht="20.100000000000001" customHeight="1" x14ac:dyDescent="0.15">
      <c r="A247" s="1" t="s">
        <v>13</v>
      </c>
      <c r="B247" s="1" t="s">
        <v>14828</v>
      </c>
      <c r="C247" s="1" t="s">
        <v>14845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14846</v>
      </c>
      <c r="L247" s="1"/>
      <c r="M247" s="21">
        <f t="shared" si="3"/>
        <v>1</v>
      </c>
    </row>
    <row r="248" spans="1:13" ht="20.100000000000001" customHeight="1" x14ac:dyDescent="0.15">
      <c r="A248" s="1" t="s">
        <v>13</v>
      </c>
      <c r="B248" s="1" t="s">
        <v>14828</v>
      </c>
      <c r="C248" s="1" t="s">
        <v>14847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14848</v>
      </c>
      <c r="L248" s="1"/>
      <c r="M248" s="21">
        <f t="shared" si="3"/>
        <v>1</v>
      </c>
    </row>
    <row r="249" spans="1:13" ht="20.100000000000001" customHeight="1" x14ac:dyDescent="0.15">
      <c r="A249" s="1" t="s">
        <v>13</v>
      </c>
      <c r="B249" s="1" t="s">
        <v>14828</v>
      </c>
      <c r="C249" s="1" t="s">
        <v>14849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14850</v>
      </c>
      <c r="L249" s="1"/>
      <c r="M249" s="21">
        <f t="shared" si="3"/>
        <v>1</v>
      </c>
    </row>
    <row r="250" spans="1:13" ht="20.100000000000001" customHeight="1" x14ac:dyDescent="0.15">
      <c r="A250" s="1" t="s">
        <v>13</v>
      </c>
      <c r="B250" s="1" t="s">
        <v>14828</v>
      </c>
      <c r="C250" s="1" t="s">
        <v>14851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14852</v>
      </c>
      <c r="L250" s="1"/>
      <c r="M250" s="21">
        <f t="shared" si="3"/>
        <v>1</v>
      </c>
    </row>
    <row r="251" spans="1:13" ht="20.100000000000001" customHeight="1" x14ac:dyDescent="0.15">
      <c r="A251" s="1" t="s">
        <v>13</v>
      </c>
      <c r="B251" s="1" t="s">
        <v>14828</v>
      </c>
      <c r="C251" s="1" t="s">
        <v>14853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14854</v>
      </c>
      <c r="L251" s="1"/>
      <c r="M251" s="21">
        <f t="shared" si="3"/>
        <v>1</v>
      </c>
    </row>
    <row r="252" spans="1:13" ht="20.100000000000001" customHeight="1" x14ac:dyDescent="0.15">
      <c r="A252" s="1" t="s">
        <v>13</v>
      </c>
      <c r="B252" s="1" t="s">
        <v>14828</v>
      </c>
      <c r="C252" s="1" t="s">
        <v>14855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14856</v>
      </c>
      <c r="L252" s="1"/>
      <c r="M252" s="21">
        <f t="shared" si="3"/>
        <v>1</v>
      </c>
    </row>
    <row r="253" spans="1:13" ht="20.100000000000001" customHeight="1" x14ac:dyDescent="0.15">
      <c r="A253" s="1" t="s">
        <v>13</v>
      </c>
      <c r="B253" s="1" t="s">
        <v>14828</v>
      </c>
      <c r="C253" s="1" t="s">
        <v>14857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14858</v>
      </c>
      <c r="L253" s="1"/>
      <c r="M253" s="21">
        <f t="shared" si="3"/>
        <v>1</v>
      </c>
    </row>
    <row r="254" spans="1:13" ht="20.100000000000001" customHeight="1" x14ac:dyDescent="0.15">
      <c r="A254" s="1" t="s">
        <v>13</v>
      </c>
      <c r="B254" s="1" t="s">
        <v>14828</v>
      </c>
      <c r="C254" s="1" t="s">
        <v>14859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14860</v>
      </c>
      <c r="L254" s="1"/>
      <c r="M254" s="21">
        <f t="shared" si="3"/>
        <v>1</v>
      </c>
    </row>
    <row r="255" spans="1:13" ht="20.100000000000001" customHeight="1" x14ac:dyDescent="0.15">
      <c r="A255" s="1" t="s">
        <v>13</v>
      </c>
      <c r="B255" s="1" t="s">
        <v>14828</v>
      </c>
      <c r="C255" s="1" t="s">
        <v>14861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14862</v>
      </c>
      <c r="L255" s="1"/>
      <c r="M255" s="21">
        <f t="shared" si="3"/>
        <v>1</v>
      </c>
    </row>
    <row r="256" spans="1:13" ht="20.100000000000001" customHeight="1" x14ac:dyDescent="0.15">
      <c r="A256" s="1" t="s">
        <v>13</v>
      </c>
      <c r="B256" s="1" t="s">
        <v>14828</v>
      </c>
      <c r="C256" s="1" t="s">
        <v>14863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14864</v>
      </c>
      <c r="L256" s="1"/>
      <c r="M256" s="21">
        <f t="shared" si="3"/>
        <v>1</v>
      </c>
    </row>
    <row r="257" spans="1:13" ht="20.100000000000001" customHeight="1" x14ac:dyDescent="0.15">
      <c r="A257" s="1" t="s">
        <v>13</v>
      </c>
      <c r="B257" s="1" t="s">
        <v>14828</v>
      </c>
      <c r="C257" s="1" t="s">
        <v>14865</v>
      </c>
      <c r="D257" s="1" t="s">
        <v>78</v>
      </c>
      <c r="E257" s="1" t="s">
        <v>51</v>
      </c>
      <c r="F257" s="1" t="s">
        <v>179</v>
      </c>
      <c r="G257" s="1" t="s">
        <v>82</v>
      </c>
      <c r="H257" s="1" t="s">
        <v>129</v>
      </c>
      <c r="I257" s="1" t="s">
        <v>447</v>
      </c>
      <c r="J257" s="1" t="s">
        <v>2362</v>
      </c>
      <c r="K257" s="1" t="s">
        <v>14866</v>
      </c>
      <c r="L257" s="1"/>
      <c r="M257" s="21">
        <f t="shared" si="3"/>
        <v>0</v>
      </c>
    </row>
    <row r="258" spans="1:13" ht="20.100000000000001" customHeight="1" x14ac:dyDescent="0.15">
      <c r="A258" s="1" t="s">
        <v>13</v>
      </c>
      <c r="B258" s="1" t="s">
        <v>14828</v>
      </c>
      <c r="C258" s="1" t="s">
        <v>14867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14868</v>
      </c>
      <c r="L258" s="1"/>
      <c r="M258" s="21">
        <f t="shared" si="3"/>
        <v>1</v>
      </c>
    </row>
    <row r="259" spans="1:13" ht="20.100000000000001" customHeight="1" x14ac:dyDescent="0.15">
      <c r="A259" s="1" t="s">
        <v>13</v>
      </c>
      <c r="B259" s="1" t="s">
        <v>14828</v>
      </c>
      <c r="C259" s="1" t="s">
        <v>14869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14870</v>
      </c>
      <c r="L259" s="1"/>
      <c r="M259" s="21">
        <f t="shared" si="3"/>
        <v>1</v>
      </c>
    </row>
    <row r="260" spans="1:13" ht="20.100000000000001" customHeight="1" x14ac:dyDescent="0.15">
      <c r="A260" s="1" t="s">
        <v>13</v>
      </c>
      <c r="B260" s="1" t="s">
        <v>5959</v>
      </c>
      <c r="C260" s="1" t="s">
        <v>14871</v>
      </c>
      <c r="D260" s="1" t="s">
        <v>50</v>
      </c>
      <c r="E260" s="1" t="s">
        <v>51</v>
      </c>
      <c r="F260" s="1" t="s">
        <v>26832</v>
      </c>
      <c r="G260" s="1" t="s">
        <v>82</v>
      </c>
      <c r="H260" s="1" t="s">
        <v>180</v>
      </c>
      <c r="I260" s="1" t="s">
        <v>84</v>
      </c>
      <c r="J260" s="1" t="s">
        <v>7191</v>
      </c>
      <c r="K260" s="1" t="s">
        <v>14872</v>
      </c>
      <c r="L260" s="1"/>
      <c r="M260" s="21">
        <f t="shared" si="3"/>
        <v>0</v>
      </c>
    </row>
    <row r="261" spans="1:13" ht="20.100000000000001" customHeight="1" x14ac:dyDescent="0.15">
      <c r="A261" s="1" t="s">
        <v>13</v>
      </c>
      <c r="B261" s="1" t="s">
        <v>5959</v>
      </c>
      <c r="C261" s="1" t="s">
        <v>14873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14874</v>
      </c>
      <c r="L261" s="1"/>
      <c r="M261" s="21">
        <f t="shared" si="3"/>
        <v>1</v>
      </c>
    </row>
    <row r="262" spans="1:13" ht="20.100000000000001" customHeight="1" x14ac:dyDescent="0.15">
      <c r="A262" s="1" t="s">
        <v>13</v>
      </c>
      <c r="B262" s="1" t="s">
        <v>5959</v>
      </c>
      <c r="C262" s="1" t="s">
        <v>14875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14876</v>
      </c>
      <c r="L262" s="1"/>
      <c r="M262" s="21">
        <f t="shared" si="3"/>
        <v>1</v>
      </c>
    </row>
    <row r="263" spans="1:13" ht="20.100000000000001" customHeight="1" x14ac:dyDescent="0.15">
      <c r="A263" s="1" t="s">
        <v>13</v>
      </c>
      <c r="B263" s="1" t="s">
        <v>5959</v>
      </c>
      <c r="C263" s="1" t="s">
        <v>14877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14878</v>
      </c>
      <c r="L263" s="1"/>
      <c r="M263" s="21">
        <f t="shared" si="3"/>
        <v>1</v>
      </c>
    </row>
    <row r="264" spans="1:13" ht="20.100000000000001" customHeight="1" x14ac:dyDescent="0.15">
      <c r="A264" s="1" t="s">
        <v>13</v>
      </c>
      <c r="B264" s="1" t="s">
        <v>5959</v>
      </c>
      <c r="C264" s="1" t="s">
        <v>14879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14880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13</v>
      </c>
      <c r="B265" s="1" t="s">
        <v>5959</v>
      </c>
      <c r="C265" s="1" t="s">
        <v>14881</v>
      </c>
      <c r="D265" s="1" t="s">
        <v>78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14882</v>
      </c>
      <c r="L265" s="1"/>
      <c r="M265" s="21">
        <f t="shared" si="4"/>
        <v>1</v>
      </c>
    </row>
    <row r="266" spans="1:13" ht="20.100000000000001" customHeight="1" x14ac:dyDescent="0.15">
      <c r="A266" s="1" t="s">
        <v>13</v>
      </c>
      <c r="B266" s="1" t="s">
        <v>14883</v>
      </c>
      <c r="C266" s="1" t="s">
        <v>14884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95</v>
      </c>
      <c r="I266" s="1" t="s">
        <v>84</v>
      </c>
      <c r="J266" s="1" t="s">
        <v>96</v>
      </c>
      <c r="K266" s="1" t="s">
        <v>14885</v>
      </c>
      <c r="L266" s="1"/>
      <c r="M266" s="21">
        <f t="shared" si="4"/>
        <v>1</v>
      </c>
    </row>
    <row r="267" spans="1:13" ht="20.100000000000001" customHeight="1" x14ac:dyDescent="0.15">
      <c r="A267" s="1" t="s">
        <v>13</v>
      </c>
      <c r="B267" s="1" t="s">
        <v>14883</v>
      </c>
      <c r="C267" s="1" t="s">
        <v>14886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95</v>
      </c>
      <c r="I267" s="1" t="s">
        <v>84</v>
      </c>
      <c r="J267" s="1" t="s">
        <v>96</v>
      </c>
      <c r="K267" s="1" t="s">
        <v>14887</v>
      </c>
      <c r="L267" s="1"/>
      <c r="M267" s="21">
        <f t="shared" si="4"/>
        <v>1</v>
      </c>
    </row>
    <row r="268" spans="1:13" ht="20.100000000000001" customHeight="1" x14ac:dyDescent="0.15">
      <c r="A268" s="1" t="s">
        <v>13</v>
      </c>
      <c r="B268" s="1" t="s">
        <v>14883</v>
      </c>
      <c r="C268" s="1" t="s">
        <v>14888</v>
      </c>
      <c r="D268" s="1" t="s">
        <v>50</v>
      </c>
      <c r="E268" s="1" t="s">
        <v>51</v>
      </c>
      <c r="F268" s="1" t="s">
        <v>81</v>
      </c>
      <c r="G268" s="1" t="s">
        <v>82</v>
      </c>
      <c r="H268" s="1" t="s">
        <v>83</v>
      </c>
      <c r="I268" s="1" t="s">
        <v>84</v>
      </c>
      <c r="J268" s="1" t="s">
        <v>1137</v>
      </c>
      <c r="K268" s="1" t="s">
        <v>14889</v>
      </c>
      <c r="L268" s="1"/>
      <c r="M268" s="21">
        <f t="shared" si="4"/>
        <v>0</v>
      </c>
    </row>
    <row r="269" spans="1:13" ht="20.100000000000001" customHeight="1" x14ac:dyDescent="0.15">
      <c r="A269" s="1" t="s">
        <v>13</v>
      </c>
      <c r="B269" s="1" t="s">
        <v>14883</v>
      </c>
      <c r="C269" s="1" t="s">
        <v>14890</v>
      </c>
      <c r="D269" s="1" t="s">
        <v>50</v>
      </c>
      <c r="E269" s="1" t="s">
        <v>51</v>
      </c>
      <c r="F269" s="1" t="s">
        <v>81</v>
      </c>
      <c r="G269" s="1" t="s">
        <v>82</v>
      </c>
      <c r="H269" s="1" t="s">
        <v>83</v>
      </c>
      <c r="I269" s="1" t="s">
        <v>84</v>
      </c>
      <c r="J269" s="1" t="s">
        <v>1137</v>
      </c>
      <c r="K269" s="1" t="s">
        <v>14891</v>
      </c>
      <c r="L269" s="1"/>
      <c r="M269" s="21">
        <f t="shared" si="4"/>
        <v>0</v>
      </c>
    </row>
    <row r="270" spans="1:13" ht="20.100000000000001" customHeight="1" x14ac:dyDescent="0.15">
      <c r="A270" s="1" t="s">
        <v>13</v>
      </c>
      <c r="B270" s="1" t="s">
        <v>14883</v>
      </c>
      <c r="C270" s="1" t="s">
        <v>14892</v>
      </c>
      <c r="D270" s="1" t="s">
        <v>50</v>
      </c>
      <c r="E270" s="1" t="s">
        <v>51</v>
      </c>
      <c r="F270" s="1" t="s">
        <v>81</v>
      </c>
      <c r="G270" s="1" t="s">
        <v>82</v>
      </c>
      <c r="H270" s="1" t="s">
        <v>83</v>
      </c>
      <c r="I270" s="1" t="s">
        <v>84</v>
      </c>
      <c r="J270" s="1" t="s">
        <v>1137</v>
      </c>
      <c r="K270" s="1" t="s">
        <v>14893</v>
      </c>
      <c r="L270" s="1"/>
      <c r="M270" s="21">
        <f t="shared" si="4"/>
        <v>0</v>
      </c>
    </row>
    <row r="271" spans="1:13" ht="20.100000000000001" customHeight="1" x14ac:dyDescent="0.15">
      <c r="A271" s="1" t="s">
        <v>13</v>
      </c>
      <c r="B271" s="1" t="s">
        <v>14883</v>
      </c>
      <c r="C271" s="1" t="s">
        <v>14894</v>
      </c>
      <c r="D271" s="1" t="s">
        <v>50</v>
      </c>
      <c r="E271" s="1" t="s">
        <v>51</v>
      </c>
      <c r="F271" s="1" t="s">
        <v>81</v>
      </c>
      <c r="G271" s="1" t="s">
        <v>82</v>
      </c>
      <c r="H271" s="1" t="s">
        <v>83</v>
      </c>
      <c r="I271" s="1" t="s">
        <v>84</v>
      </c>
      <c r="J271" s="1" t="s">
        <v>1137</v>
      </c>
      <c r="K271" s="1" t="s">
        <v>14895</v>
      </c>
      <c r="L271" s="1"/>
      <c r="M271" s="21">
        <f t="shared" si="4"/>
        <v>0</v>
      </c>
    </row>
    <row r="272" spans="1:13" ht="20.100000000000001" customHeight="1" x14ac:dyDescent="0.15">
      <c r="A272" s="1" t="s">
        <v>13</v>
      </c>
      <c r="B272" s="1" t="s">
        <v>14883</v>
      </c>
      <c r="C272" s="1" t="s">
        <v>14896</v>
      </c>
      <c r="D272" s="1" t="s">
        <v>50</v>
      </c>
      <c r="E272" s="1" t="s">
        <v>51</v>
      </c>
      <c r="F272" s="1" t="s">
        <v>81</v>
      </c>
      <c r="G272" s="1" t="s">
        <v>82</v>
      </c>
      <c r="H272" s="1" t="s">
        <v>83</v>
      </c>
      <c r="I272" s="1" t="s">
        <v>84</v>
      </c>
      <c r="J272" s="1" t="s">
        <v>1137</v>
      </c>
      <c r="K272" s="1" t="s">
        <v>14897</v>
      </c>
      <c r="L272" s="1"/>
      <c r="M272" s="21">
        <f t="shared" si="4"/>
        <v>0</v>
      </c>
    </row>
    <row r="273" spans="1:13" ht="20.100000000000001" customHeight="1" x14ac:dyDescent="0.15">
      <c r="A273" s="1" t="s">
        <v>13</v>
      </c>
      <c r="B273" s="1" t="s">
        <v>14883</v>
      </c>
      <c r="C273" s="1" t="s">
        <v>14898</v>
      </c>
      <c r="D273" s="1" t="s">
        <v>50</v>
      </c>
      <c r="E273" s="1" t="s">
        <v>51</v>
      </c>
      <c r="F273" s="1" t="s">
        <v>81</v>
      </c>
      <c r="G273" s="1" t="s">
        <v>82</v>
      </c>
      <c r="H273" s="1" t="s">
        <v>83</v>
      </c>
      <c r="I273" s="1" t="s">
        <v>84</v>
      </c>
      <c r="J273" s="1" t="s">
        <v>1137</v>
      </c>
      <c r="K273" s="1" t="s">
        <v>14899</v>
      </c>
      <c r="L273" s="1"/>
      <c r="M273" s="21">
        <f t="shared" si="4"/>
        <v>0</v>
      </c>
    </row>
    <row r="274" spans="1:13" ht="20.100000000000001" customHeight="1" x14ac:dyDescent="0.15">
      <c r="A274" s="1" t="s">
        <v>13</v>
      </c>
      <c r="B274" s="1" t="s">
        <v>14883</v>
      </c>
      <c r="C274" s="1" t="s">
        <v>14900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95</v>
      </c>
      <c r="I274" s="1" t="s">
        <v>84</v>
      </c>
      <c r="J274" s="1" t="s">
        <v>96</v>
      </c>
      <c r="K274" s="1" t="s">
        <v>14901</v>
      </c>
      <c r="L274" s="1"/>
      <c r="M274" s="21">
        <f t="shared" si="4"/>
        <v>1</v>
      </c>
    </row>
    <row r="275" spans="1:13" ht="20.100000000000001" customHeight="1" x14ac:dyDescent="0.15">
      <c r="A275" s="1" t="s">
        <v>13</v>
      </c>
      <c r="B275" s="1" t="s">
        <v>14883</v>
      </c>
      <c r="C275" s="1" t="s">
        <v>14902</v>
      </c>
      <c r="D275" s="1" t="s">
        <v>50</v>
      </c>
      <c r="E275" s="1" t="s">
        <v>51</v>
      </c>
      <c r="F275" s="1" t="s">
        <v>51</v>
      </c>
      <c r="G275" s="1" t="s">
        <v>82</v>
      </c>
      <c r="H275" s="1" t="s">
        <v>95</v>
      </c>
      <c r="I275" s="1" t="s">
        <v>84</v>
      </c>
      <c r="J275" s="1" t="s">
        <v>96</v>
      </c>
      <c r="K275" s="1" t="s">
        <v>14903</v>
      </c>
      <c r="L275" s="1"/>
      <c r="M275" s="21">
        <f t="shared" si="4"/>
        <v>1</v>
      </c>
    </row>
    <row r="276" spans="1:13" ht="20.100000000000001" customHeight="1" x14ac:dyDescent="0.15">
      <c r="A276" s="1" t="s">
        <v>13</v>
      </c>
      <c r="B276" s="1" t="s">
        <v>14883</v>
      </c>
      <c r="C276" s="1" t="s">
        <v>14904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95</v>
      </c>
      <c r="I276" s="1" t="s">
        <v>84</v>
      </c>
      <c r="J276" s="1" t="s">
        <v>96</v>
      </c>
      <c r="K276" s="1" t="s">
        <v>14905</v>
      </c>
      <c r="L276" s="1"/>
      <c r="M276" s="21">
        <f t="shared" si="4"/>
        <v>1</v>
      </c>
    </row>
    <row r="277" spans="1:13" ht="20.100000000000001" customHeight="1" x14ac:dyDescent="0.15">
      <c r="A277" s="1" t="s">
        <v>13</v>
      </c>
      <c r="B277" s="1" t="s">
        <v>14883</v>
      </c>
      <c r="C277" s="1" t="s">
        <v>14906</v>
      </c>
      <c r="D277" s="1" t="s">
        <v>78</v>
      </c>
      <c r="E277" s="1" t="s">
        <v>51</v>
      </c>
      <c r="F277" s="1" t="s">
        <v>51</v>
      </c>
      <c r="G277" s="1" t="s">
        <v>82</v>
      </c>
      <c r="H277" s="1" t="s">
        <v>95</v>
      </c>
      <c r="I277" s="1" t="s">
        <v>84</v>
      </c>
      <c r="J277" s="1" t="s">
        <v>96</v>
      </c>
      <c r="K277" s="1" t="s">
        <v>14907</v>
      </c>
      <c r="L277" s="1"/>
      <c r="M277" s="21">
        <f t="shared" si="4"/>
        <v>1</v>
      </c>
    </row>
    <row r="278" spans="1:13" ht="20.100000000000001" customHeight="1" x14ac:dyDescent="0.15">
      <c r="A278" s="1" t="s">
        <v>13</v>
      </c>
      <c r="B278" s="1" t="s">
        <v>14883</v>
      </c>
      <c r="C278" s="1" t="s">
        <v>14908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95</v>
      </c>
      <c r="I278" s="1" t="s">
        <v>84</v>
      </c>
      <c r="J278" s="1" t="s">
        <v>96</v>
      </c>
      <c r="K278" s="1" t="s">
        <v>14909</v>
      </c>
      <c r="L278" s="1"/>
      <c r="M278" s="21">
        <f t="shared" si="4"/>
        <v>1</v>
      </c>
    </row>
    <row r="279" spans="1:13" ht="20.100000000000001" customHeight="1" x14ac:dyDescent="0.15">
      <c r="A279" s="1" t="s">
        <v>13</v>
      </c>
      <c r="B279" s="1" t="s">
        <v>14883</v>
      </c>
      <c r="C279" s="1" t="s">
        <v>14910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95</v>
      </c>
      <c r="I279" s="1" t="s">
        <v>84</v>
      </c>
      <c r="J279" s="1" t="s">
        <v>96</v>
      </c>
      <c r="K279" s="1" t="s">
        <v>14911</v>
      </c>
      <c r="L279" s="1"/>
      <c r="M279" s="21">
        <f t="shared" si="4"/>
        <v>1</v>
      </c>
    </row>
    <row r="280" spans="1:13" ht="20.100000000000001" customHeight="1" x14ac:dyDescent="0.15">
      <c r="A280" s="1" t="s">
        <v>13</v>
      </c>
      <c r="B280" s="1" t="s">
        <v>14883</v>
      </c>
      <c r="C280" s="1" t="s">
        <v>14912</v>
      </c>
      <c r="D280" s="1" t="s">
        <v>78</v>
      </c>
      <c r="E280" s="1" t="s">
        <v>51</v>
      </c>
      <c r="F280" s="1" t="s">
        <v>51</v>
      </c>
      <c r="G280" s="1" t="s">
        <v>82</v>
      </c>
      <c r="H280" s="1" t="s">
        <v>95</v>
      </c>
      <c r="I280" s="1" t="s">
        <v>84</v>
      </c>
      <c r="J280" s="1" t="s">
        <v>96</v>
      </c>
      <c r="K280" s="1" t="s">
        <v>14913</v>
      </c>
      <c r="L280" s="1"/>
      <c r="M280" s="21">
        <f t="shared" si="4"/>
        <v>1</v>
      </c>
    </row>
    <row r="281" spans="1:13" ht="20.100000000000001" customHeight="1" x14ac:dyDescent="0.15">
      <c r="A281" s="1" t="s">
        <v>13</v>
      </c>
      <c r="B281" s="1" t="s">
        <v>14883</v>
      </c>
      <c r="C281" s="1" t="s">
        <v>14914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95</v>
      </c>
      <c r="I281" s="1" t="s">
        <v>84</v>
      </c>
      <c r="J281" s="1" t="s">
        <v>96</v>
      </c>
      <c r="K281" s="1" t="s">
        <v>14915</v>
      </c>
      <c r="L281" s="1"/>
      <c r="M281" s="21">
        <f t="shared" si="4"/>
        <v>1</v>
      </c>
    </row>
    <row r="282" spans="1:13" ht="20.100000000000001" customHeight="1" x14ac:dyDescent="0.15">
      <c r="A282" s="1" t="s">
        <v>13</v>
      </c>
      <c r="B282" s="1" t="s">
        <v>14883</v>
      </c>
      <c r="C282" s="1" t="s">
        <v>14916</v>
      </c>
      <c r="D282" s="1" t="s">
        <v>78</v>
      </c>
      <c r="E282" s="1" t="s">
        <v>51</v>
      </c>
      <c r="F282" s="1" t="s">
        <v>179</v>
      </c>
      <c r="G282" s="1" t="s">
        <v>82</v>
      </c>
      <c r="H282" s="1" t="s">
        <v>83</v>
      </c>
      <c r="I282" s="1" t="s">
        <v>84</v>
      </c>
      <c r="J282" s="1" t="s">
        <v>1137</v>
      </c>
      <c r="K282" s="1" t="s">
        <v>14917</v>
      </c>
      <c r="L282" s="1"/>
      <c r="M282" s="21">
        <f t="shared" si="4"/>
        <v>0</v>
      </c>
    </row>
    <row r="283" spans="1:13" ht="20.100000000000001" customHeight="1" x14ac:dyDescent="0.15">
      <c r="A283" s="1" t="s">
        <v>13</v>
      </c>
      <c r="B283" s="1" t="s">
        <v>14883</v>
      </c>
      <c r="C283" s="1" t="s">
        <v>14918</v>
      </c>
      <c r="D283" s="1" t="s">
        <v>78</v>
      </c>
      <c r="E283" s="1" t="s">
        <v>51</v>
      </c>
      <c r="F283" s="1" t="s">
        <v>51</v>
      </c>
      <c r="G283" s="1" t="s">
        <v>82</v>
      </c>
      <c r="H283" s="1" t="s">
        <v>95</v>
      </c>
      <c r="I283" s="1" t="s">
        <v>84</v>
      </c>
      <c r="J283" s="1" t="s">
        <v>96</v>
      </c>
      <c r="K283" s="1" t="s">
        <v>14919</v>
      </c>
      <c r="L283" s="1"/>
      <c r="M283" s="21">
        <f t="shared" si="4"/>
        <v>1</v>
      </c>
    </row>
    <row r="284" spans="1:13" ht="20.100000000000001" customHeight="1" x14ac:dyDescent="0.15">
      <c r="A284" s="1" t="s">
        <v>13</v>
      </c>
      <c r="B284" s="1" t="s">
        <v>14883</v>
      </c>
      <c r="C284" s="1" t="s">
        <v>14920</v>
      </c>
      <c r="D284" s="1" t="s">
        <v>78</v>
      </c>
      <c r="E284" s="1" t="s">
        <v>51</v>
      </c>
      <c r="F284" s="1" t="s">
        <v>51</v>
      </c>
      <c r="G284" s="1" t="s">
        <v>82</v>
      </c>
      <c r="H284" s="1" t="s">
        <v>95</v>
      </c>
      <c r="I284" s="1" t="s">
        <v>84</v>
      </c>
      <c r="J284" s="1" t="s">
        <v>96</v>
      </c>
      <c r="K284" s="1" t="s">
        <v>14921</v>
      </c>
      <c r="L284" s="1"/>
      <c r="M284" s="21">
        <f t="shared" si="4"/>
        <v>1</v>
      </c>
    </row>
    <row r="285" spans="1:13" ht="20.100000000000001" customHeight="1" x14ac:dyDescent="0.15">
      <c r="A285" s="1" t="s">
        <v>13</v>
      </c>
      <c r="B285" s="1" t="s">
        <v>14883</v>
      </c>
      <c r="C285" s="1" t="s">
        <v>14922</v>
      </c>
      <c r="D285" s="1" t="s">
        <v>78</v>
      </c>
      <c r="E285" s="1" t="s">
        <v>51</v>
      </c>
      <c r="F285" s="1" t="s">
        <v>51</v>
      </c>
      <c r="G285" s="1" t="s">
        <v>82</v>
      </c>
      <c r="H285" s="1" t="s">
        <v>95</v>
      </c>
      <c r="I285" s="1" t="s">
        <v>84</v>
      </c>
      <c r="J285" s="1" t="s">
        <v>96</v>
      </c>
      <c r="K285" s="1" t="s">
        <v>14923</v>
      </c>
      <c r="L285" s="1"/>
      <c r="M285" s="21">
        <f t="shared" si="4"/>
        <v>1</v>
      </c>
    </row>
    <row r="286" spans="1:13" ht="20.100000000000001" customHeight="1" x14ac:dyDescent="0.15">
      <c r="A286" s="1" t="s">
        <v>13</v>
      </c>
      <c r="B286" s="1" t="s">
        <v>14883</v>
      </c>
      <c r="C286" s="1" t="s">
        <v>14924</v>
      </c>
      <c r="D286" s="1" t="s">
        <v>78</v>
      </c>
      <c r="E286" s="1" t="s">
        <v>51</v>
      </c>
      <c r="F286" s="1" t="s">
        <v>179</v>
      </c>
      <c r="G286" s="1" t="s">
        <v>82</v>
      </c>
      <c r="H286" s="1" t="s">
        <v>83</v>
      </c>
      <c r="I286" s="1" t="s">
        <v>84</v>
      </c>
      <c r="J286" s="1" t="s">
        <v>1137</v>
      </c>
      <c r="K286" s="1" t="s">
        <v>14925</v>
      </c>
      <c r="L286" s="1"/>
      <c r="M286" s="21">
        <f t="shared" si="4"/>
        <v>0</v>
      </c>
    </row>
    <row r="287" spans="1:13" ht="20.100000000000001" customHeight="1" x14ac:dyDescent="0.15">
      <c r="A287" s="1" t="s">
        <v>13</v>
      </c>
      <c r="B287" s="1" t="s">
        <v>14883</v>
      </c>
      <c r="C287" s="1" t="s">
        <v>14926</v>
      </c>
      <c r="D287" s="1" t="s">
        <v>78</v>
      </c>
      <c r="E287" s="1" t="s">
        <v>51</v>
      </c>
      <c r="F287" s="1" t="s">
        <v>51</v>
      </c>
      <c r="G287" s="1" t="s">
        <v>82</v>
      </c>
      <c r="H287" s="1" t="s">
        <v>95</v>
      </c>
      <c r="I287" s="1" t="s">
        <v>84</v>
      </c>
      <c r="J287" s="1" t="s">
        <v>96</v>
      </c>
      <c r="K287" s="1" t="s">
        <v>14927</v>
      </c>
      <c r="L287" s="1"/>
      <c r="M287" s="21">
        <f t="shared" si="4"/>
        <v>1</v>
      </c>
    </row>
    <row r="288" spans="1:13" ht="20.100000000000001" customHeight="1" x14ac:dyDescent="0.15">
      <c r="A288" s="1" t="s">
        <v>13</v>
      </c>
      <c r="B288" s="1" t="s">
        <v>14883</v>
      </c>
      <c r="C288" s="1" t="s">
        <v>14928</v>
      </c>
      <c r="D288" s="1" t="s">
        <v>78</v>
      </c>
      <c r="E288" s="1" t="s">
        <v>51</v>
      </c>
      <c r="F288" s="1" t="s">
        <v>51</v>
      </c>
      <c r="G288" s="1" t="s">
        <v>82</v>
      </c>
      <c r="H288" s="1" t="s">
        <v>95</v>
      </c>
      <c r="I288" s="1" t="s">
        <v>84</v>
      </c>
      <c r="J288" s="1" t="s">
        <v>96</v>
      </c>
      <c r="K288" s="1" t="s">
        <v>14929</v>
      </c>
      <c r="L288" s="1"/>
      <c r="M288" s="21">
        <f t="shared" si="4"/>
        <v>1</v>
      </c>
    </row>
    <row r="289" spans="1:13" ht="20.100000000000001" customHeight="1" x14ac:dyDescent="0.15">
      <c r="A289" s="1" t="s">
        <v>13</v>
      </c>
      <c r="B289" s="1" t="s">
        <v>14883</v>
      </c>
      <c r="C289" s="1" t="s">
        <v>14930</v>
      </c>
      <c r="D289" s="1" t="s">
        <v>78</v>
      </c>
      <c r="E289" s="1" t="s">
        <v>51</v>
      </c>
      <c r="F289" s="1" t="s">
        <v>81</v>
      </c>
      <c r="G289" s="1" t="s">
        <v>82</v>
      </c>
      <c r="H289" s="1" t="s">
        <v>83</v>
      </c>
      <c r="I289" s="1" t="s">
        <v>84</v>
      </c>
      <c r="J289" s="1" t="s">
        <v>1137</v>
      </c>
      <c r="K289" s="1" t="s">
        <v>14931</v>
      </c>
      <c r="L289" s="1"/>
      <c r="M289" s="21">
        <f t="shared" si="4"/>
        <v>0</v>
      </c>
    </row>
    <row r="290" spans="1:13" ht="20.100000000000001" customHeight="1" x14ac:dyDescent="0.15">
      <c r="A290" s="1" t="s">
        <v>13</v>
      </c>
      <c r="B290" s="1" t="s">
        <v>14883</v>
      </c>
      <c r="C290" s="1" t="s">
        <v>14932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83</v>
      </c>
      <c r="I290" s="1" t="s">
        <v>84</v>
      </c>
      <c r="J290" s="1" t="s">
        <v>1137</v>
      </c>
      <c r="K290" s="1" t="s">
        <v>14933</v>
      </c>
      <c r="L290" s="1"/>
      <c r="M290" s="21">
        <f t="shared" si="4"/>
        <v>0</v>
      </c>
    </row>
    <row r="291" spans="1:13" ht="20.100000000000001" customHeight="1" x14ac:dyDescent="0.15">
      <c r="A291" s="1" t="s">
        <v>13</v>
      </c>
      <c r="B291" s="1" t="s">
        <v>14883</v>
      </c>
      <c r="C291" s="1" t="s">
        <v>14934</v>
      </c>
      <c r="D291" s="1" t="s">
        <v>78</v>
      </c>
      <c r="E291" s="1" t="s">
        <v>51</v>
      </c>
      <c r="F291" s="1" t="s">
        <v>51</v>
      </c>
      <c r="G291" s="1" t="s">
        <v>82</v>
      </c>
      <c r="H291" s="1" t="s">
        <v>95</v>
      </c>
      <c r="I291" s="1" t="s">
        <v>84</v>
      </c>
      <c r="J291" s="1" t="s">
        <v>96</v>
      </c>
      <c r="K291" s="1" t="s">
        <v>14935</v>
      </c>
      <c r="L291" s="1"/>
      <c r="M291" s="21">
        <f t="shared" si="4"/>
        <v>1</v>
      </c>
    </row>
    <row r="292" spans="1:13" ht="20.100000000000001" customHeight="1" x14ac:dyDescent="0.15">
      <c r="A292" s="1" t="s">
        <v>13</v>
      </c>
      <c r="B292" s="1" t="s">
        <v>14883</v>
      </c>
      <c r="C292" s="1" t="s">
        <v>14936</v>
      </c>
      <c r="D292" s="1" t="s">
        <v>78</v>
      </c>
      <c r="E292" s="1" t="s">
        <v>51</v>
      </c>
      <c r="F292" s="1" t="s">
        <v>51</v>
      </c>
      <c r="G292" s="1" t="s">
        <v>82</v>
      </c>
      <c r="H292" s="1" t="s">
        <v>95</v>
      </c>
      <c r="I292" s="1" t="s">
        <v>84</v>
      </c>
      <c r="J292" s="1" t="s">
        <v>96</v>
      </c>
      <c r="K292" s="1" t="s">
        <v>14937</v>
      </c>
      <c r="L292" s="1"/>
      <c r="M292" s="21">
        <f t="shared" si="4"/>
        <v>1</v>
      </c>
    </row>
    <row r="293" spans="1:13" ht="20.100000000000001" customHeight="1" x14ac:dyDescent="0.15">
      <c r="A293" s="1" t="s">
        <v>13</v>
      </c>
      <c r="B293" s="1" t="s">
        <v>14883</v>
      </c>
      <c r="C293" s="1" t="s">
        <v>14938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83</v>
      </c>
      <c r="I293" s="1" t="s">
        <v>84</v>
      </c>
      <c r="J293" s="1" t="s">
        <v>1137</v>
      </c>
      <c r="K293" s="1" t="s">
        <v>14939</v>
      </c>
      <c r="L293" s="1"/>
      <c r="M293" s="21">
        <f t="shared" si="4"/>
        <v>0</v>
      </c>
    </row>
    <row r="294" spans="1:13" ht="20.100000000000001" customHeight="1" x14ac:dyDescent="0.15">
      <c r="A294" s="1" t="s">
        <v>13</v>
      </c>
      <c r="B294" s="1" t="s">
        <v>14883</v>
      </c>
      <c r="C294" s="1" t="s">
        <v>14940</v>
      </c>
      <c r="D294" s="1" t="s">
        <v>78</v>
      </c>
      <c r="E294" s="1" t="s">
        <v>51</v>
      </c>
      <c r="F294" s="1" t="s">
        <v>51</v>
      </c>
      <c r="G294" s="1" t="s">
        <v>82</v>
      </c>
      <c r="H294" s="1" t="s">
        <v>95</v>
      </c>
      <c r="I294" s="1" t="s">
        <v>84</v>
      </c>
      <c r="J294" s="1" t="s">
        <v>96</v>
      </c>
      <c r="K294" s="1" t="s">
        <v>14941</v>
      </c>
      <c r="L294" s="1"/>
      <c r="M294" s="21">
        <f t="shared" si="4"/>
        <v>1</v>
      </c>
    </row>
    <row r="295" spans="1:13" ht="20.100000000000001" customHeight="1" x14ac:dyDescent="0.15">
      <c r="A295" s="1" t="s">
        <v>13</v>
      </c>
      <c r="B295" s="1" t="s">
        <v>14883</v>
      </c>
      <c r="C295" s="1" t="s">
        <v>14942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95</v>
      </c>
      <c r="I295" s="1" t="s">
        <v>84</v>
      </c>
      <c r="J295" s="1" t="s">
        <v>96</v>
      </c>
      <c r="K295" s="1" t="s">
        <v>14943</v>
      </c>
      <c r="L295" s="1"/>
      <c r="M295" s="21">
        <f t="shared" si="4"/>
        <v>1</v>
      </c>
    </row>
    <row r="296" spans="1:13" ht="20.100000000000001" customHeight="1" x14ac:dyDescent="0.15">
      <c r="A296" s="1" t="s">
        <v>13</v>
      </c>
      <c r="B296" s="1" t="s">
        <v>14944</v>
      </c>
      <c r="C296" s="1" t="s">
        <v>14945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95</v>
      </c>
      <c r="I296" s="1" t="s">
        <v>84</v>
      </c>
      <c r="J296" s="1" t="s">
        <v>96</v>
      </c>
      <c r="K296" s="1" t="s">
        <v>14946</v>
      </c>
      <c r="L296" s="1"/>
      <c r="M296" s="21">
        <f t="shared" si="4"/>
        <v>1</v>
      </c>
    </row>
    <row r="297" spans="1:13" ht="20.100000000000001" customHeight="1" x14ac:dyDescent="0.15">
      <c r="A297" s="1" t="s">
        <v>13</v>
      </c>
      <c r="B297" s="1" t="s">
        <v>14944</v>
      </c>
      <c r="C297" s="1" t="s">
        <v>14947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95</v>
      </c>
      <c r="I297" s="1" t="s">
        <v>84</v>
      </c>
      <c r="J297" s="1" t="s">
        <v>96</v>
      </c>
      <c r="K297" s="1" t="s">
        <v>14948</v>
      </c>
      <c r="L297" s="1"/>
      <c r="M297" s="21">
        <f t="shared" si="4"/>
        <v>1</v>
      </c>
    </row>
    <row r="298" spans="1:13" ht="20.100000000000001" customHeight="1" x14ac:dyDescent="0.15">
      <c r="A298" s="1" t="s">
        <v>13</v>
      </c>
      <c r="B298" s="1" t="s">
        <v>14944</v>
      </c>
      <c r="C298" s="1" t="s">
        <v>14949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95</v>
      </c>
      <c r="I298" s="1" t="s">
        <v>84</v>
      </c>
      <c r="J298" s="1" t="s">
        <v>96</v>
      </c>
      <c r="K298" s="1" t="s">
        <v>14950</v>
      </c>
      <c r="L298" s="1"/>
      <c r="M298" s="21">
        <f t="shared" si="4"/>
        <v>1</v>
      </c>
    </row>
    <row r="299" spans="1:13" ht="20.100000000000001" customHeight="1" x14ac:dyDescent="0.15">
      <c r="A299" s="1" t="s">
        <v>13</v>
      </c>
      <c r="B299" s="1" t="s">
        <v>14944</v>
      </c>
      <c r="C299" s="1" t="s">
        <v>14951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95</v>
      </c>
      <c r="I299" s="1" t="s">
        <v>84</v>
      </c>
      <c r="J299" s="1" t="s">
        <v>96</v>
      </c>
      <c r="K299" s="1" t="s">
        <v>14952</v>
      </c>
      <c r="L299" s="1"/>
      <c r="M299" s="21">
        <f t="shared" si="4"/>
        <v>1</v>
      </c>
    </row>
    <row r="300" spans="1:13" ht="20.100000000000001" customHeight="1" x14ac:dyDescent="0.15">
      <c r="A300" s="1" t="s">
        <v>13</v>
      </c>
      <c r="B300" s="1" t="s">
        <v>14944</v>
      </c>
      <c r="C300" s="1" t="s">
        <v>14953</v>
      </c>
      <c r="D300" s="1" t="s">
        <v>50</v>
      </c>
      <c r="E300" s="1" t="s">
        <v>51</v>
      </c>
      <c r="F300" s="1" t="s">
        <v>51</v>
      </c>
      <c r="G300" s="1" t="s">
        <v>82</v>
      </c>
      <c r="H300" s="1" t="s">
        <v>95</v>
      </c>
      <c r="I300" s="1" t="s">
        <v>84</v>
      </c>
      <c r="J300" s="1" t="s">
        <v>96</v>
      </c>
      <c r="K300" s="1" t="s">
        <v>14954</v>
      </c>
      <c r="L300" s="1"/>
      <c r="M300" s="21">
        <f t="shared" si="4"/>
        <v>1</v>
      </c>
    </row>
    <row r="301" spans="1:13" ht="20.100000000000001" customHeight="1" x14ac:dyDescent="0.15">
      <c r="A301" s="1" t="s">
        <v>13</v>
      </c>
      <c r="B301" s="1" t="s">
        <v>14944</v>
      </c>
      <c r="C301" s="1" t="s">
        <v>14955</v>
      </c>
      <c r="D301" s="1" t="s">
        <v>50</v>
      </c>
      <c r="E301" s="1" t="s">
        <v>51</v>
      </c>
      <c r="F301" s="1" t="s">
        <v>51</v>
      </c>
      <c r="G301" s="1" t="s">
        <v>82</v>
      </c>
      <c r="H301" s="1" t="s">
        <v>95</v>
      </c>
      <c r="I301" s="1" t="s">
        <v>84</v>
      </c>
      <c r="J301" s="1" t="s">
        <v>96</v>
      </c>
      <c r="K301" s="1" t="s">
        <v>14956</v>
      </c>
      <c r="L301" s="1"/>
      <c r="M301" s="21">
        <f t="shared" si="4"/>
        <v>1</v>
      </c>
    </row>
    <row r="302" spans="1:13" ht="20.100000000000001" customHeight="1" x14ac:dyDescent="0.15">
      <c r="A302" s="1" t="s">
        <v>13</v>
      </c>
      <c r="B302" s="1" t="s">
        <v>14944</v>
      </c>
      <c r="C302" s="1" t="s">
        <v>14957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95</v>
      </c>
      <c r="I302" s="1" t="s">
        <v>84</v>
      </c>
      <c r="J302" s="1" t="s">
        <v>96</v>
      </c>
      <c r="K302" s="1" t="s">
        <v>14958</v>
      </c>
      <c r="L302" s="1"/>
      <c r="M302" s="21">
        <f t="shared" si="4"/>
        <v>1</v>
      </c>
    </row>
    <row r="303" spans="1:13" ht="20.100000000000001" customHeight="1" x14ac:dyDescent="0.15">
      <c r="A303" s="1" t="s">
        <v>13</v>
      </c>
      <c r="B303" s="1" t="s">
        <v>14944</v>
      </c>
      <c r="C303" s="1" t="s">
        <v>14959</v>
      </c>
      <c r="D303" s="1" t="s">
        <v>50</v>
      </c>
      <c r="E303" s="1" t="s">
        <v>51</v>
      </c>
      <c r="F303" s="1" t="s">
        <v>51</v>
      </c>
      <c r="G303" s="1" t="s">
        <v>82</v>
      </c>
      <c r="H303" s="1" t="s">
        <v>95</v>
      </c>
      <c r="I303" s="1" t="s">
        <v>84</v>
      </c>
      <c r="J303" s="1" t="s">
        <v>96</v>
      </c>
      <c r="K303" s="1" t="s">
        <v>14960</v>
      </c>
      <c r="L303" s="1"/>
      <c r="M303" s="21">
        <f t="shared" si="4"/>
        <v>1</v>
      </c>
    </row>
    <row r="304" spans="1:13" ht="20.100000000000001" customHeight="1" x14ac:dyDescent="0.15">
      <c r="A304" s="1" t="s">
        <v>13</v>
      </c>
      <c r="B304" s="1" t="s">
        <v>14944</v>
      </c>
      <c r="C304" s="1" t="s">
        <v>14961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95</v>
      </c>
      <c r="I304" s="1" t="s">
        <v>84</v>
      </c>
      <c r="J304" s="1" t="s">
        <v>96</v>
      </c>
      <c r="K304" s="1" t="s">
        <v>14962</v>
      </c>
      <c r="L304" s="1"/>
      <c r="M304" s="21">
        <f t="shared" si="4"/>
        <v>1</v>
      </c>
    </row>
    <row r="305" spans="1:13" ht="20.100000000000001" customHeight="1" x14ac:dyDescent="0.15">
      <c r="A305" s="1" t="s">
        <v>13</v>
      </c>
      <c r="B305" s="1" t="s">
        <v>14944</v>
      </c>
      <c r="C305" s="1" t="s">
        <v>14963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95</v>
      </c>
      <c r="I305" s="1" t="s">
        <v>84</v>
      </c>
      <c r="J305" s="1" t="s">
        <v>96</v>
      </c>
      <c r="K305" s="1" t="s">
        <v>14964</v>
      </c>
      <c r="L305" s="1"/>
      <c r="M305" s="21">
        <f t="shared" si="4"/>
        <v>1</v>
      </c>
    </row>
    <row r="306" spans="1:13" ht="20.100000000000001" customHeight="1" x14ac:dyDescent="0.15">
      <c r="A306" s="1" t="s">
        <v>13</v>
      </c>
      <c r="B306" s="1" t="s">
        <v>14944</v>
      </c>
      <c r="C306" s="1" t="s">
        <v>14965</v>
      </c>
      <c r="D306" s="1" t="s">
        <v>50</v>
      </c>
      <c r="E306" s="1" t="s">
        <v>51</v>
      </c>
      <c r="F306" s="1" t="s">
        <v>81</v>
      </c>
      <c r="G306" s="1" t="s">
        <v>82</v>
      </c>
      <c r="H306" s="1" t="s">
        <v>1151</v>
      </c>
      <c r="I306" s="1" t="s">
        <v>84</v>
      </c>
      <c r="J306" s="1" t="s">
        <v>130</v>
      </c>
      <c r="K306" s="1" t="s">
        <v>14966</v>
      </c>
      <c r="L306" s="1"/>
      <c r="M306" s="21">
        <f t="shared" si="4"/>
        <v>0</v>
      </c>
    </row>
    <row r="307" spans="1:13" ht="20.100000000000001" customHeight="1" x14ac:dyDescent="0.15">
      <c r="A307" s="1" t="s">
        <v>13</v>
      </c>
      <c r="B307" s="1" t="s">
        <v>14944</v>
      </c>
      <c r="C307" s="1" t="s">
        <v>14967</v>
      </c>
      <c r="D307" s="1" t="s">
        <v>50</v>
      </c>
      <c r="E307" s="1" t="s">
        <v>51</v>
      </c>
      <c r="F307" s="1" t="s">
        <v>81</v>
      </c>
      <c r="G307" s="1" t="s">
        <v>82</v>
      </c>
      <c r="H307" s="1" t="s">
        <v>1151</v>
      </c>
      <c r="I307" s="1" t="s">
        <v>84</v>
      </c>
      <c r="J307" s="1" t="s">
        <v>130</v>
      </c>
      <c r="K307" s="1" t="s">
        <v>14968</v>
      </c>
      <c r="L307" s="1"/>
      <c r="M307" s="21">
        <f t="shared" si="4"/>
        <v>0</v>
      </c>
    </row>
    <row r="308" spans="1:13" ht="20.100000000000001" customHeight="1" x14ac:dyDescent="0.15">
      <c r="A308" s="1" t="s">
        <v>13</v>
      </c>
      <c r="B308" s="1" t="s">
        <v>14944</v>
      </c>
      <c r="C308" s="1" t="s">
        <v>14969</v>
      </c>
      <c r="D308" s="1" t="s">
        <v>50</v>
      </c>
      <c r="E308" s="1" t="s">
        <v>51</v>
      </c>
      <c r="F308" s="1" t="s">
        <v>81</v>
      </c>
      <c r="G308" s="1" t="s">
        <v>82</v>
      </c>
      <c r="H308" s="1" t="s">
        <v>1151</v>
      </c>
      <c r="I308" s="1" t="s">
        <v>84</v>
      </c>
      <c r="J308" s="1" t="s">
        <v>130</v>
      </c>
      <c r="K308" s="1" t="s">
        <v>14970</v>
      </c>
      <c r="L308" s="1"/>
      <c r="M308" s="21">
        <f t="shared" si="4"/>
        <v>0</v>
      </c>
    </row>
    <row r="309" spans="1:13" ht="20.100000000000001" customHeight="1" x14ac:dyDescent="0.15">
      <c r="A309" s="1" t="s">
        <v>13</v>
      </c>
      <c r="B309" s="1" t="s">
        <v>14944</v>
      </c>
      <c r="C309" s="1" t="s">
        <v>14971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95</v>
      </c>
      <c r="I309" s="1" t="s">
        <v>84</v>
      </c>
      <c r="J309" s="1" t="s">
        <v>96</v>
      </c>
      <c r="K309" s="1" t="s">
        <v>14972</v>
      </c>
      <c r="L309" s="1"/>
      <c r="M309" s="21">
        <f t="shared" si="4"/>
        <v>1</v>
      </c>
    </row>
    <row r="310" spans="1:13" ht="20.100000000000001" customHeight="1" x14ac:dyDescent="0.15">
      <c r="A310" s="1" t="s">
        <v>13</v>
      </c>
      <c r="B310" s="1" t="s">
        <v>14944</v>
      </c>
      <c r="C310" s="1" t="s">
        <v>14973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95</v>
      </c>
      <c r="I310" s="1" t="s">
        <v>84</v>
      </c>
      <c r="J310" s="1" t="s">
        <v>96</v>
      </c>
      <c r="K310" s="1" t="s">
        <v>58</v>
      </c>
      <c r="L310" s="1"/>
      <c r="M310" s="21">
        <f t="shared" si="4"/>
        <v>1</v>
      </c>
    </row>
    <row r="311" spans="1:13" ht="20.100000000000001" customHeight="1" x14ac:dyDescent="0.15">
      <c r="A311" s="1" t="s">
        <v>13</v>
      </c>
      <c r="B311" s="1" t="s">
        <v>14944</v>
      </c>
      <c r="C311" s="1" t="s">
        <v>14974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95</v>
      </c>
      <c r="I311" s="1" t="s">
        <v>84</v>
      </c>
      <c r="J311" s="1" t="s">
        <v>96</v>
      </c>
      <c r="K311" s="1" t="s">
        <v>14975</v>
      </c>
      <c r="L311" s="1"/>
      <c r="M311" s="21">
        <f t="shared" si="4"/>
        <v>1</v>
      </c>
    </row>
    <row r="312" spans="1:13" ht="20.100000000000001" customHeight="1" x14ac:dyDescent="0.15">
      <c r="A312" s="1" t="s">
        <v>13</v>
      </c>
      <c r="B312" s="1" t="s">
        <v>14944</v>
      </c>
      <c r="C312" s="1" t="s">
        <v>14976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95</v>
      </c>
      <c r="I312" s="1" t="s">
        <v>84</v>
      </c>
      <c r="J312" s="1" t="s">
        <v>96</v>
      </c>
      <c r="K312" s="1" t="s">
        <v>14977</v>
      </c>
      <c r="L312" s="1"/>
      <c r="M312" s="21">
        <f t="shared" si="4"/>
        <v>1</v>
      </c>
    </row>
    <row r="313" spans="1:13" ht="20.100000000000001" customHeight="1" x14ac:dyDescent="0.15">
      <c r="A313" s="1" t="s">
        <v>13</v>
      </c>
      <c r="B313" s="1" t="s">
        <v>14944</v>
      </c>
      <c r="C313" s="1" t="s">
        <v>14978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96</v>
      </c>
      <c r="K313" s="1" t="s">
        <v>14979</v>
      </c>
      <c r="L313" s="1"/>
      <c r="M313" s="21">
        <f t="shared" si="4"/>
        <v>1</v>
      </c>
    </row>
    <row r="314" spans="1:13" ht="20.100000000000001" customHeight="1" x14ac:dyDescent="0.15">
      <c r="A314" s="1" t="s">
        <v>13</v>
      </c>
      <c r="B314" s="1" t="s">
        <v>14944</v>
      </c>
      <c r="C314" s="1" t="s">
        <v>14980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96</v>
      </c>
      <c r="K314" s="1" t="s">
        <v>14981</v>
      </c>
      <c r="L314" s="1"/>
      <c r="M314" s="21">
        <f t="shared" si="4"/>
        <v>1</v>
      </c>
    </row>
    <row r="315" spans="1:13" ht="20.100000000000001" customHeight="1" x14ac:dyDescent="0.15">
      <c r="A315" s="1" t="s">
        <v>13</v>
      </c>
      <c r="B315" s="1" t="s">
        <v>14944</v>
      </c>
      <c r="C315" s="1" t="s">
        <v>14982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95</v>
      </c>
      <c r="I315" s="1" t="s">
        <v>84</v>
      </c>
      <c r="J315" s="1" t="s">
        <v>96</v>
      </c>
      <c r="K315" s="1" t="s">
        <v>14983</v>
      </c>
      <c r="L315" s="1"/>
      <c r="M315" s="21">
        <f t="shared" si="4"/>
        <v>1</v>
      </c>
    </row>
    <row r="316" spans="1:13" ht="20.100000000000001" customHeight="1" x14ac:dyDescent="0.15">
      <c r="A316" s="1" t="s">
        <v>13</v>
      </c>
      <c r="B316" s="1" t="s">
        <v>14944</v>
      </c>
      <c r="C316" s="1" t="s">
        <v>14984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95</v>
      </c>
      <c r="I316" s="1" t="s">
        <v>84</v>
      </c>
      <c r="J316" s="1" t="s">
        <v>96</v>
      </c>
      <c r="K316" s="1" t="s">
        <v>14985</v>
      </c>
      <c r="L316" s="1"/>
      <c r="M316" s="21">
        <f t="shared" si="4"/>
        <v>1</v>
      </c>
    </row>
    <row r="317" spans="1:13" ht="20.100000000000001" customHeight="1" x14ac:dyDescent="0.15">
      <c r="A317" s="1" t="s">
        <v>13</v>
      </c>
      <c r="B317" s="1" t="s">
        <v>14944</v>
      </c>
      <c r="C317" s="1" t="s">
        <v>14986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95</v>
      </c>
      <c r="I317" s="1" t="s">
        <v>84</v>
      </c>
      <c r="J317" s="1" t="s">
        <v>96</v>
      </c>
      <c r="K317" s="1" t="s">
        <v>14987</v>
      </c>
      <c r="L317" s="1"/>
      <c r="M317" s="21">
        <f t="shared" si="4"/>
        <v>1</v>
      </c>
    </row>
    <row r="318" spans="1:13" ht="20.100000000000001" customHeight="1" x14ac:dyDescent="0.15">
      <c r="A318" s="1" t="s">
        <v>13</v>
      </c>
      <c r="B318" s="1" t="s">
        <v>14944</v>
      </c>
      <c r="C318" s="1" t="s">
        <v>14988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95</v>
      </c>
      <c r="I318" s="1" t="s">
        <v>84</v>
      </c>
      <c r="J318" s="1" t="s">
        <v>96</v>
      </c>
      <c r="K318" s="1" t="s">
        <v>14989</v>
      </c>
      <c r="L318" s="1"/>
      <c r="M318" s="21">
        <f t="shared" si="4"/>
        <v>1</v>
      </c>
    </row>
    <row r="319" spans="1:13" ht="20.100000000000001" customHeight="1" x14ac:dyDescent="0.15">
      <c r="A319" s="1" t="s">
        <v>13</v>
      </c>
      <c r="B319" s="1" t="s">
        <v>14944</v>
      </c>
      <c r="C319" s="1" t="s">
        <v>14990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96</v>
      </c>
      <c r="K319" s="1" t="s">
        <v>14991</v>
      </c>
      <c r="L319" s="1"/>
      <c r="M319" s="21">
        <f t="shared" si="4"/>
        <v>1</v>
      </c>
    </row>
    <row r="320" spans="1:13" ht="20.100000000000001" customHeight="1" x14ac:dyDescent="0.15">
      <c r="A320" s="1" t="s">
        <v>13</v>
      </c>
      <c r="B320" s="1" t="s">
        <v>14944</v>
      </c>
      <c r="C320" s="1" t="s">
        <v>14992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95</v>
      </c>
      <c r="I320" s="1" t="s">
        <v>84</v>
      </c>
      <c r="J320" s="1" t="s">
        <v>96</v>
      </c>
      <c r="K320" s="1" t="s">
        <v>14993</v>
      </c>
      <c r="L320" s="1"/>
      <c r="M320" s="21">
        <f t="shared" si="4"/>
        <v>1</v>
      </c>
    </row>
    <row r="321" spans="1:13" ht="20.100000000000001" customHeight="1" x14ac:dyDescent="0.15">
      <c r="A321" s="1" t="s">
        <v>13</v>
      </c>
      <c r="B321" s="1" t="s">
        <v>14944</v>
      </c>
      <c r="C321" s="1" t="s">
        <v>14994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96</v>
      </c>
      <c r="K321" s="1" t="s">
        <v>14995</v>
      </c>
      <c r="L321" s="1"/>
      <c r="M321" s="21">
        <f t="shared" si="4"/>
        <v>1</v>
      </c>
    </row>
    <row r="322" spans="1:13" ht="20.100000000000001" customHeight="1" x14ac:dyDescent="0.15">
      <c r="A322" s="1" t="s">
        <v>13</v>
      </c>
      <c r="B322" s="1" t="s">
        <v>14944</v>
      </c>
      <c r="C322" s="1" t="s">
        <v>14996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96</v>
      </c>
      <c r="K322" s="1" t="s">
        <v>14997</v>
      </c>
      <c r="L322" s="1"/>
      <c r="M322" s="21">
        <f t="shared" si="4"/>
        <v>1</v>
      </c>
    </row>
    <row r="323" spans="1:13" ht="20.100000000000001" customHeight="1" x14ac:dyDescent="0.15">
      <c r="A323" s="1" t="s">
        <v>13</v>
      </c>
      <c r="B323" s="1" t="s">
        <v>14944</v>
      </c>
      <c r="C323" s="1" t="s">
        <v>14998</v>
      </c>
      <c r="D323" s="1" t="s">
        <v>50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96</v>
      </c>
      <c r="K323" s="1" t="s">
        <v>14999</v>
      </c>
      <c r="L323" s="1"/>
      <c r="M323" s="21">
        <f t="shared" si="4"/>
        <v>1</v>
      </c>
    </row>
    <row r="324" spans="1:13" ht="20.100000000000001" customHeight="1" x14ac:dyDescent="0.15">
      <c r="A324" s="1" t="s">
        <v>13</v>
      </c>
      <c r="B324" s="1" t="s">
        <v>14944</v>
      </c>
      <c r="C324" s="1" t="s">
        <v>15000</v>
      </c>
      <c r="D324" s="1" t="s">
        <v>78</v>
      </c>
      <c r="E324" s="1" t="s">
        <v>51</v>
      </c>
      <c r="F324" s="1" t="s">
        <v>179</v>
      </c>
      <c r="G324" s="1" t="s">
        <v>82</v>
      </c>
      <c r="H324" s="1" t="s">
        <v>212</v>
      </c>
      <c r="I324" s="1" t="s">
        <v>181</v>
      </c>
      <c r="J324" s="1" t="s">
        <v>1137</v>
      </c>
      <c r="K324" s="1" t="s">
        <v>15001</v>
      </c>
      <c r="L324" s="1"/>
      <c r="M324" s="21">
        <f t="shared" si="4"/>
        <v>0</v>
      </c>
    </row>
    <row r="325" spans="1:13" ht="20.100000000000001" customHeight="1" x14ac:dyDescent="0.15">
      <c r="A325" s="1" t="s">
        <v>13</v>
      </c>
      <c r="B325" s="1" t="s">
        <v>14944</v>
      </c>
      <c r="C325" s="1" t="s">
        <v>15002</v>
      </c>
      <c r="D325" s="1" t="s">
        <v>78</v>
      </c>
      <c r="E325" s="1" t="s">
        <v>51</v>
      </c>
      <c r="F325" s="1" t="s">
        <v>179</v>
      </c>
      <c r="G325" s="1" t="s">
        <v>82</v>
      </c>
      <c r="H325" s="1" t="s">
        <v>212</v>
      </c>
      <c r="I325" s="1" t="s">
        <v>181</v>
      </c>
      <c r="J325" s="1" t="s">
        <v>1137</v>
      </c>
      <c r="K325" s="1" t="s">
        <v>15003</v>
      </c>
      <c r="L325" s="1"/>
      <c r="M325" s="21">
        <f t="shared" si="4"/>
        <v>0</v>
      </c>
    </row>
    <row r="326" spans="1:13" ht="20.100000000000001" customHeight="1" x14ac:dyDescent="0.15">
      <c r="A326" s="1" t="s">
        <v>13</v>
      </c>
      <c r="B326" s="1" t="s">
        <v>14944</v>
      </c>
      <c r="C326" s="1" t="s">
        <v>15004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96</v>
      </c>
      <c r="K326" s="1" t="s">
        <v>15005</v>
      </c>
      <c r="L326" s="1"/>
      <c r="M326" s="21">
        <f t="shared" si="4"/>
        <v>1</v>
      </c>
    </row>
    <row r="327" spans="1:13" ht="20.100000000000001" customHeight="1" x14ac:dyDescent="0.15">
      <c r="A327" s="1" t="s">
        <v>13</v>
      </c>
      <c r="B327" s="1" t="s">
        <v>14944</v>
      </c>
      <c r="C327" s="1" t="s">
        <v>15006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96</v>
      </c>
      <c r="K327" s="1" t="s">
        <v>15007</v>
      </c>
      <c r="L327" s="1"/>
      <c r="M327" s="21">
        <f t="shared" si="4"/>
        <v>1</v>
      </c>
    </row>
    <row r="328" spans="1:13" ht="20.100000000000001" customHeight="1" x14ac:dyDescent="0.15">
      <c r="A328" s="1" t="s">
        <v>13</v>
      </c>
      <c r="B328" s="1" t="s">
        <v>14944</v>
      </c>
      <c r="C328" s="1" t="s">
        <v>15008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96</v>
      </c>
      <c r="K328" s="1" t="s">
        <v>15009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13</v>
      </c>
      <c r="B329" s="1" t="s">
        <v>14944</v>
      </c>
      <c r="C329" s="1" t="s">
        <v>15010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95</v>
      </c>
      <c r="I329" s="1" t="s">
        <v>84</v>
      </c>
      <c r="J329" s="1" t="s">
        <v>96</v>
      </c>
      <c r="K329" s="1" t="s">
        <v>15011</v>
      </c>
      <c r="L329" s="1"/>
      <c r="M329" s="21">
        <f t="shared" si="5"/>
        <v>1</v>
      </c>
    </row>
    <row r="330" spans="1:13" ht="20.100000000000001" customHeight="1" x14ac:dyDescent="0.15">
      <c r="A330" s="1" t="s">
        <v>13</v>
      </c>
      <c r="B330" s="1" t="s">
        <v>14944</v>
      </c>
      <c r="C330" s="1" t="s">
        <v>15012</v>
      </c>
      <c r="D330" s="1" t="s">
        <v>78</v>
      </c>
      <c r="E330" s="1" t="s">
        <v>51</v>
      </c>
      <c r="F330" s="1" t="s">
        <v>179</v>
      </c>
      <c r="G330" s="1" t="s">
        <v>82</v>
      </c>
      <c r="H330" s="1" t="s">
        <v>212</v>
      </c>
      <c r="I330" s="1" t="s">
        <v>181</v>
      </c>
      <c r="J330" s="1" t="s">
        <v>1137</v>
      </c>
      <c r="K330" s="1" t="s">
        <v>15013</v>
      </c>
      <c r="L330" s="1"/>
      <c r="M330" s="21">
        <f t="shared" si="5"/>
        <v>0</v>
      </c>
    </row>
    <row r="331" spans="1:13" ht="20.100000000000001" customHeight="1" x14ac:dyDescent="0.15">
      <c r="A331" s="1" t="s">
        <v>13</v>
      </c>
      <c r="B331" s="1" t="s">
        <v>14944</v>
      </c>
      <c r="C331" s="1" t="s">
        <v>15014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96</v>
      </c>
      <c r="K331" s="1" t="s">
        <v>15015</v>
      </c>
      <c r="L331" s="1"/>
      <c r="M331" s="21">
        <f t="shared" si="5"/>
        <v>1</v>
      </c>
    </row>
    <row r="332" spans="1:13" ht="20.100000000000001" customHeight="1" x14ac:dyDescent="0.15">
      <c r="A332" s="1" t="s">
        <v>13</v>
      </c>
      <c r="B332" s="1" t="s">
        <v>14944</v>
      </c>
      <c r="C332" s="1" t="s">
        <v>15016</v>
      </c>
      <c r="D332" s="1" t="s">
        <v>78</v>
      </c>
      <c r="E332" s="1" t="s">
        <v>51</v>
      </c>
      <c r="F332" s="1" t="s">
        <v>179</v>
      </c>
      <c r="G332" s="1" t="s">
        <v>82</v>
      </c>
      <c r="H332" s="1" t="s">
        <v>212</v>
      </c>
      <c r="I332" s="1" t="s">
        <v>181</v>
      </c>
      <c r="J332" s="1" t="s">
        <v>1137</v>
      </c>
      <c r="K332" s="1" t="s">
        <v>15017</v>
      </c>
      <c r="L332" s="1"/>
      <c r="M332" s="21">
        <f t="shared" si="5"/>
        <v>0</v>
      </c>
    </row>
    <row r="333" spans="1:13" ht="20.100000000000001" customHeight="1" x14ac:dyDescent="0.15">
      <c r="A333" s="1" t="s">
        <v>13</v>
      </c>
      <c r="B333" s="1" t="s">
        <v>14944</v>
      </c>
      <c r="C333" s="1" t="s">
        <v>15018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15019</v>
      </c>
      <c r="L333" s="1"/>
      <c r="M333" s="21">
        <f t="shared" si="5"/>
        <v>1</v>
      </c>
    </row>
    <row r="334" spans="1:13" ht="20.100000000000001" customHeight="1" x14ac:dyDescent="0.15">
      <c r="A334" s="1" t="s">
        <v>13</v>
      </c>
      <c r="B334" s="1" t="s">
        <v>14944</v>
      </c>
      <c r="C334" s="1" t="s">
        <v>15020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95</v>
      </c>
      <c r="I334" s="1" t="s">
        <v>84</v>
      </c>
      <c r="J334" s="1" t="s">
        <v>96</v>
      </c>
      <c r="K334" s="1" t="s">
        <v>15021</v>
      </c>
      <c r="L334" s="1"/>
      <c r="M334" s="21">
        <f t="shared" si="5"/>
        <v>1</v>
      </c>
    </row>
    <row r="335" spans="1:13" ht="20.100000000000001" customHeight="1" x14ac:dyDescent="0.15">
      <c r="A335" s="1" t="s">
        <v>13</v>
      </c>
      <c r="B335" s="1" t="s">
        <v>14944</v>
      </c>
      <c r="C335" s="1" t="s">
        <v>15022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95</v>
      </c>
      <c r="I335" s="1" t="s">
        <v>84</v>
      </c>
      <c r="J335" s="1" t="s">
        <v>96</v>
      </c>
      <c r="K335" s="1" t="s">
        <v>15023</v>
      </c>
      <c r="L335" s="1"/>
      <c r="M335" s="21">
        <f t="shared" si="5"/>
        <v>1</v>
      </c>
    </row>
    <row r="336" spans="1:13" ht="20.100000000000001" customHeight="1" x14ac:dyDescent="0.15">
      <c r="A336" s="1" t="s">
        <v>13</v>
      </c>
      <c r="B336" s="1" t="s">
        <v>14944</v>
      </c>
      <c r="C336" s="1" t="s">
        <v>15024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15025</v>
      </c>
      <c r="L336" s="1"/>
      <c r="M336" s="21">
        <f t="shared" si="5"/>
        <v>1</v>
      </c>
    </row>
    <row r="337" spans="1:13" ht="20.100000000000001" customHeight="1" x14ac:dyDescent="0.15">
      <c r="A337" s="1" t="s">
        <v>13</v>
      </c>
      <c r="B337" s="1" t="s">
        <v>14944</v>
      </c>
      <c r="C337" s="1" t="s">
        <v>15026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95</v>
      </c>
      <c r="I337" s="1" t="s">
        <v>84</v>
      </c>
      <c r="J337" s="1" t="s">
        <v>96</v>
      </c>
      <c r="K337" s="1" t="s">
        <v>15027</v>
      </c>
      <c r="L337" s="1"/>
      <c r="M337" s="21">
        <f t="shared" si="5"/>
        <v>1</v>
      </c>
    </row>
    <row r="338" spans="1:13" ht="20.100000000000001" customHeight="1" x14ac:dyDescent="0.15">
      <c r="A338" s="1" t="s">
        <v>13</v>
      </c>
      <c r="B338" s="1" t="s">
        <v>14944</v>
      </c>
      <c r="C338" s="1" t="s">
        <v>15028</v>
      </c>
      <c r="D338" s="1" t="s">
        <v>78</v>
      </c>
      <c r="E338" s="1" t="s">
        <v>51</v>
      </c>
      <c r="F338" s="1" t="s">
        <v>81</v>
      </c>
      <c r="G338" s="1" t="s">
        <v>82</v>
      </c>
      <c r="H338" s="1" t="s">
        <v>4727</v>
      </c>
      <c r="I338" s="1" t="s">
        <v>84</v>
      </c>
      <c r="J338" s="1" t="s">
        <v>448</v>
      </c>
      <c r="K338" s="1" t="s">
        <v>15029</v>
      </c>
      <c r="L338" s="1"/>
      <c r="M338" s="21">
        <f t="shared" si="5"/>
        <v>0</v>
      </c>
    </row>
    <row r="339" spans="1:13" ht="20.100000000000001" customHeight="1" x14ac:dyDescent="0.15">
      <c r="A339" s="1" t="s">
        <v>13</v>
      </c>
      <c r="B339" s="1" t="s">
        <v>14944</v>
      </c>
      <c r="C339" s="1" t="s">
        <v>15030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95</v>
      </c>
      <c r="I339" s="1" t="s">
        <v>84</v>
      </c>
      <c r="J339" s="1" t="s">
        <v>96</v>
      </c>
      <c r="K339" s="1" t="s">
        <v>15031</v>
      </c>
      <c r="L339" s="1"/>
      <c r="M339" s="21">
        <f t="shared" si="5"/>
        <v>1</v>
      </c>
    </row>
    <row r="340" spans="1:13" ht="20.100000000000001" customHeight="1" x14ac:dyDescent="0.15">
      <c r="A340" s="1" t="s">
        <v>13</v>
      </c>
      <c r="B340" s="1" t="s">
        <v>14944</v>
      </c>
      <c r="C340" s="1" t="s">
        <v>15032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95</v>
      </c>
      <c r="I340" s="1" t="s">
        <v>84</v>
      </c>
      <c r="J340" s="1" t="s">
        <v>96</v>
      </c>
      <c r="K340" s="1" t="s">
        <v>15033</v>
      </c>
      <c r="L340" s="1"/>
      <c r="M340" s="21">
        <f t="shared" si="5"/>
        <v>1</v>
      </c>
    </row>
    <row r="341" spans="1:13" ht="20.100000000000001" customHeight="1" x14ac:dyDescent="0.15">
      <c r="A341" s="1" t="s">
        <v>13</v>
      </c>
      <c r="B341" s="1" t="s">
        <v>14944</v>
      </c>
      <c r="C341" s="1" t="s">
        <v>15034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95</v>
      </c>
      <c r="I341" s="1" t="s">
        <v>84</v>
      </c>
      <c r="J341" s="1" t="s">
        <v>96</v>
      </c>
      <c r="K341" s="1" t="s">
        <v>15035</v>
      </c>
      <c r="L341" s="1"/>
      <c r="M341" s="21">
        <f t="shared" si="5"/>
        <v>1</v>
      </c>
    </row>
    <row r="342" spans="1:13" ht="20.100000000000001" customHeight="1" x14ac:dyDescent="0.15">
      <c r="A342" s="1" t="s">
        <v>13</v>
      </c>
      <c r="B342" s="1" t="s">
        <v>14944</v>
      </c>
      <c r="C342" s="1" t="s">
        <v>15036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95</v>
      </c>
      <c r="I342" s="1" t="s">
        <v>84</v>
      </c>
      <c r="J342" s="1" t="s">
        <v>96</v>
      </c>
      <c r="K342" s="1" t="s">
        <v>15037</v>
      </c>
      <c r="L342" s="1"/>
      <c r="M342" s="21">
        <f t="shared" si="5"/>
        <v>1</v>
      </c>
    </row>
    <row r="343" spans="1:13" ht="20.100000000000001" customHeight="1" x14ac:dyDescent="0.15">
      <c r="A343" s="1" t="s">
        <v>13</v>
      </c>
      <c r="B343" s="1" t="s">
        <v>14944</v>
      </c>
      <c r="C343" s="1" t="s">
        <v>15038</v>
      </c>
      <c r="D343" s="1" t="s">
        <v>78</v>
      </c>
      <c r="E343" s="1" t="s">
        <v>51</v>
      </c>
      <c r="F343" s="1" t="s">
        <v>51</v>
      </c>
      <c r="G343" s="1" t="s">
        <v>82</v>
      </c>
      <c r="H343" s="1" t="s">
        <v>95</v>
      </c>
      <c r="I343" s="1" t="s">
        <v>84</v>
      </c>
      <c r="J343" s="1" t="s">
        <v>96</v>
      </c>
      <c r="K343" s="1" t="s">
        <v>15039</v>
      </c>
      <c r="L343" s="1"/>
      <c r="M343" s="21">
        <f t="shared" si="5"/>
        <v>1</v>
      </c>
    </row>
    <row r="344" spans="1:13" ht="20.100000000000001" customHeight="1" x14ac:dyDescent="0.15">
      <c r="A344" s="1" t="s">
        <v>13</v>
      </c>
      <c r="B344" s="1" t="s">
        <v>14944</v>
      </c>
      <c r="C344" s="1" t="s">
        <v>15040</v>
      </c>
      <c r="D344" s="1" t="s">
        <v>78</v>
      </c>
      <c r="E344" s="1" t="s">
        <v>51</v>
      </c>
      <c r="F344" s="1" t="s">
        <v>179</v>
      </c>
      <c r="G344" s="1" t="s">
        <v>82</v>
      </c>
      <c r="H344" s="1" t="s">
        <v>4727</v>
      </c>
      <c r="I344" s="1" t="s">
        <v>84</v>
      </c>
      <c r="J344" s="1" t="s">
        <v>448</v>
      </c>
      <c r="K344" s="1" t="s">
        <v>15041</v>
      </c>
      <c r="L344" s="1"/>
      <c r="M344" s="21">
        <f t="shared" si="5"/>
        <v>0</v>
      </c>
    </row>
    <row r="345" spans="1:13" ht="20.100000000000001" customHeight="1" x14ac:dyDescent="0.15">
      <c r="A345" s="1" t="s">
        <v>13</v>
      </c>
      <c r="B345" s="1" t="s">
        <v>14944</v>
      </c>
      <c r="C345" s="1" t="s">
        <v>15042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15043</v>
      </c>
      <c r="L345" s="1"/>
      <c r="M345" s="21">
        <f t="shared" si="5"/>
        <v>1</v>
      </c>
    </row>
    <row r="346" spans="1:13" ht="20.100000000000001" customHeight="1" x14ac:dyDescent="0.15">
      <c r="A346" s="1" t="s">
        <v>13</v>
      </c>
      <c r="B346" s="1" t="s">
        <v>14944</v>
      </c>
      <c r="C346" s="1" t="s">
        <v>15044</v>
      </c>
      <c r="D346" s="1" t="s">
        <v>78</v>
      </c>
      <c r="E346" s="1" t="s">
        <v>51</v>
      </c>
      <c r="F346" s="1" t="s">
        <v>51</v>
      </c>
      <c r="G346" s="1" t="s">
        <v>82</v>
      </c>
      <c r="H346" s="1" t="s">
        <v>95</v>
      </c>
      <c r="I346" s="1" t="s">
        <v>84</v>
      </c>
      <c r="J346" s="1" t="s">
        <v>96</v>
      </c>
      <c r="K346" s="1" t="s">
        <v>15045</v>
      </c>
      <c r="L346" s="1"/>
      <c r="M346" s="21">
        <f t="shared" si="5"/>
        <v>1</v>
      </c>
    </row>
    <row r="347" spans="1:13" ht="20.100000000000001" customHeight="1" x14ac:dyDescent="0.15">
      <c r="A347" s="1" t="s">
        <v>13</v>
      </c>
      <c r="B347" s="1" t="s">
        <v>14944</v>
      </c>
      <c r="C347" s="1" t="s">
        <v>15046</v>
      </c>
      <c r="D347" s="1" t="s">
        <v>78</v>
      </c>
      <c r="E347" s="1" t="s">
        <v>51</v>
      </c>
      <c r="F347" s="1" t="s">
        <v>51</v>
      </c>
      <c r="G347" s="1" t="s">
        <v>82</v>
      </c>
      <c r="H347" s="1" t="s">
        <v>95</v>
      </c>
      <c r="I347" s="1" t="s">
        <v>84</v>
      </c>
      <c r="J347" s="1" t="s">
        <v>96</v>
      </c>
      <c r="K347" s="1" t="s">
        <v>15047</v>
      </c>
      <c r="L347" s="1"/>
      <c r="M347" s="21">
        <f t="shared" si="5"/>
        <v>1</v>
      </c>
    </row>
    <row r="348" spans="1:13" ht="20.100000000000001" customHeight="1" x14ac:dyDescent="0.15">
      <c r="A348" s="1" t="s">
        <v>13</v>
      </c>
      <c r="B348" s="1" t="s">
        <v>14944</v>
      </c>
      <c r="C348" s="1" t="s">
        <v>15048</v>
      </c>
      <c r="D348" s="1" t="s">
        <v>78</v>
      </c>
      <c r="E348" s="1" t="s">
        <v>51</v>
      </c>
      <c r="F348" s="1" t="s">
        <v>51</v>
      </c>
      <c r="G348" s="1" t="s">
        <v>82</v>
      </c>
      <c r="H348" s="1" t="s">
        <v>95</v>
      </c>
      <c r="I348" s="1" t="s">
        <v>84</v>
      </c>
      <c r="J348" s="1" t="s">
        <v>96</v>
      </c>
      <c r="K348" s="1" t="s">
        <v>15049</v>
      </c>
      <c r="L348" s="1"/>
      <c r="M348" s="21">
        <f t="shared" si="5"/>
        <v>1</v>
      </c>
    </row>
    <row r="349" spans="1:13" ht="20.100000000000001" customHeight="1" x14ac:dyDescent="0.15">
      <c r="A349" s="1" t="s">
        <v>13</v>
      </c>
      <c r="B349" s="1" t="s">
        <v>14944</v>
      </c>
      <c r="C349" s="1" t="s">
        <v>15050</v>
      </c>
      <c r="D349" s="1" t="s">
        <v>78</v>
      </c>
      <c r="E349" s="1" t="s">
        <v>51</v>
      </c>
      <c r="F349" s="1" t="s">
        <v>51</v>
      </c>
      <c r="G349" s="1" t="s">
        <v>82</v>
      </c>
      <c r="H349" s="1" t="s">
        <v>95</v>
      </c>
      <c r="I349" s="1" t="s">
        <v>84</v>
      </c>
      <c r="J349" s="1" t="s">
        <v>96</v>
      </c>
      <c r="K349" s="1" t="s">
        <v>15051</v>
      </c>
      <c r="L349" s="1"/>
      <c r="M349" s="21">
        <f t="shared" si="5"/>
        <v>1</v>
      </c>
    </row>
    <row r="350" spans="1:13" ht="20.100000000000001" customHeight="1" x14ac:dyDescent="0.15">
      <c r="A350" s="1" t="s">
        <v>13</v>
      </c>
      <c r="B350" s="1" t="s">
        <v>14944</v>
      </c>
      <c r="C350" s="1" t="s">
        <v>15052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95</v>
      </c>
      <c r="I350" s="1" t="s">
        <v>84</v>
      </c>
      <c r="J350" s="1" t="s">
        <v>96</v>
      </c>
      <c r="K350" s="1" t="s">
        <v>15053</v>
      </c>
      <c r="L350" s="1"/>
      <c r="M350" s="21">
        <f t="shared" si="5"/>
        <v>1</v>
      </c>
    </row>
    <row r="351" spans="1:13" ht="20.100000000000001" customHeight="1" x14ac:dyDescent="0.15">
      <c r="A351" s="1" t="s">
        <v>13</v>
      </c>
      <c r="B351" s="1" t="s">
        <v>14944</v>
      </c>
      <c r="C351" s="1" t="s">
        <v>15054</v>
      </c>
      <c r="D351" s="1" t="s">
        <v>78</v>
      </c>
      <c r="E351" s="1" t="s">
        <v>51</v>
      </c>
      <c r="F351" s="1" t="s">
        <v>51</v>
      </c>
      <c r="G351" s="1" t="s">
        <v>82</v>
      </c>
      <c r="H351" s="1" t="s">
        <v>95</v>
      </c>
      <c r="I351" s="1" t="s">
        <v>84</v>
      </c>
      <c r="J351" s="1" t="s">
        <v>96</v>
      </c>
      <c r="K351" s="1" t="s">
        <v>15055</v>
      </c>
      <c r="L351" s="1"/>
      <c r="M351" s="21">
        <f t="shared" si="5"/>
        <v>1</v>
      </c>
    </row>
    <row r="352" spans="1:13" ht="20.100000000000001" customHeight="1" x14ac:dyDescent="0.15">
      <c r="A352" s="1" t="s">
        <v>13</v>
      </c>
      <c r="B352" s="1" t="s">
        <v>14944</v>
      </c>
      <c r="C352" s="1" t="s">
        <v>15056</v>
      </c>
      <c r="D352" s="1" t="s">
        <v>78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96</v>
      </c>
      <c r="K352" s="1" t="s">
        <v>15057</v>
      </c>
      <c r="L352" s="1"/>
      <c r="M352" s="21">
        <f t="shared" si="5"/>
        <v>1</v>
      </c>
    </row>
    <row r="353" spans="1:13" ht="20.100000000000001" customHeight="1" x14ac:dyDescent="0.15">
      <c r="A353" s="1" t="s">
        <v>13</v>
      </c>
      <c r="B353" s="1" t="s">
        <v>14944</v>
      </c>
      <c r="C353" s="1" t="s">
        <v>15058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95</v>
      </c>
      <c r="I353" s="1" t="s">
        <v>84</v>
      </c>
      <c r="J353" s="1" t="s">
        <v>96</v>
      </c>
      <c r="K353" s="1" t="s">
        <v>15059</v>
      </c>
      <c r="L353" s="1"/>
      <c r="M353" s="21">
        <f t="shared" si="5"/>
        <v>1</v>
      </c>
    </row>
    <row r="354" spans="1:13" ht="20.100000000000001" customHeight="1" x14ac:dyDescent="0.15">
      <c r="A354" s="1" t="s">
        <v>13</v>
      </c>
      <c r="B354" s="1" t="s">
        <v>14944</v>
      </c>
      <c r="C354" s="1" t="s">
        <v>15060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95</v>
      </c>
      <c r="I354" s="1" t="s">
        <v>84</v>
      </c>
      <c r="J354" s="1" t="s">
        <v>96</v>
      </c>
      <c r="K354" s="1" t="s">
        <v>15061</v>
      </c>
      <c r="L354" s="1"/>
      <c r="M354" s="21">
        <f t="shared" si="5"/>
        <v>1</v>
      </c>
    </row>
    <row r="355" spans="1:13" ht="20.100000000000001" customHeight="1" x14ac:dyDescent="0.15">
      <c r="A355" s="1" t="s">
        <v>13</v>
      </c>
      <c r="B355" s="1" t="s">
        <v>14944</v>
      </c>
      <c r="C355" s="1" t="s">
        <v>15062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95</v>
      </c>
      <c r="I355" s="1" t="s">
        <v>84</v>
      </c>
      <c r="J355" s="1" t="s">
        <v>96</v>
      </c>
      <c r="K355" s="1" t="s">
        <v>15063</v>
      </c>
      <c r="L355" s="1"/>
      <c r="M355" s="21">
        <f t="shared" si="5"/>
        <v>1</v>
      </c>
    </row>
    <row r="356" spans="1:13" ht="20.100000000000001" customHeight="1" x14ac:dyDescent="0.15">
      <c r="A356" s="1" t="s">
        <v>13</v>
      </c>
      <c r="B356" s="1" t="s">
        <v>14944</v>
      </c>
      <c r="C356" s="1" t="s">
        <v>15064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95</v>
      </c>
      <c r="I356" s="1" t="s">
        <v>84</v>
      </c>
      <c r="J356" s="1" t="s">
        <v>96</v>
      </c>
      <c r="K356" s="1" t="s">
        <v>15065</v>
      </c>
      <c r="L356" s="1"/>
      <c r="M356" s="21">
        <f t="shared" si="5"/>
        <v>1</v>
      </c>
    </row>
    <row r="357" spans="1:13" ht="20.100000000000001" customHeight="1" x14ac:dyDescent="0.15">
      <c r="A357" s="1" t="s">
        <v>13</v>
      </c>
      <c r="B357" s="1" t="s">
        <v>14944</v>
      </c>
      <c r="C357" s="1" t="s">
        <v>15066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95</v>
      </c>
      <c r="I357" s="1" t="s">
        <v>84</v>
      </c>
      <c r="J357" s="1" t="s">
        <v>96</v>
      </c>
      <c r="K357" s="1" t="s">
        <v>15067</v>
      </c>
      <c r="L357" s="1"/>
      <c r="M357" s="21">
        <f t="shared" si="5"/>
        <v>1</v>
      </c>
    </row>
    <row r="358" spans="1:13" ht="20.100000000000001" customHeight="1" x14ac:dyDescent="0.15">
      <c r="A358" s="1" t="s">
        <v>13</v>
      </c>
      <c r="B358" s="1" t="s">
        <v>14944</v>
      </c>
      <c r="C358" s="1" t="s">
        <v>15068</v>
      </c>
      <c r="D358" s="1" t="s">
        <v>78</v>
      </c>
      <c r="E358" s="1" t="s">
        <v>51</v>
      </c>
      <c r="F358" s="1" t="s">
        <v>51</v>
      </c>
      <c r="G358" s="1" t="s">
        <v>82</v>
      </c>
      <c r="H358" s="1" t="s">
        <v>95</v>
      </c>
      <c r="I358" s="1" t="s">
        <v>84</v>
      </c>
      <c r="J358" s="1" t="s">
        <v>96</v>
      </c>
      <c r="K358" s="1" t="s">
        <v>15069</v>
      </c>
      <c r="L358" s="1"/>
      <c r="M358" s="21">
        <f t="shared" si="5"/>
        <v>1</v>
      </c>
    </row>
    <row r="359" spans="1:13" ht="20.100000000000001" customHeight="1" x14ac:dyDescent="0.15">
      <c r="A359" s="1" t="s">
        <v>13</v>
      </c>
      <c r="B359" s="1" t="s">
        <v>14944</v>
      </c>
      <c r="C359" s="1" t="s">
        <v>15070</v>
      </c>
      <c r="D359" s="1" t="s">
        <v>78</v>
      </c>
      <c r="E359" s="1" t="s">
        <v>51</v>
      </c>
      <c r="F359" s="1" t="s">
        <v>51</v>
      </c>
      <c r="G359" s="1" t="s">
        <v>82</v>
      </c>
      <c r="H359" s="1" t="s">
        <v>95</v>
      </c>
      <c r="I359" s="1" t="s">
        <v>84</v>
      </c>
      <c r="J359" s="1" t="s">
        <v>96</v>
      </c>
      <c r="K359" s="1" t="s">
        <v>15071</v>
      </c>
      <c r="L359" s="1"/>
      <c r="M359" s="21">
        <f t="shared" si="5"/>
        <v>1</v>
      </c>
    </row>
    <row r="360" spans="1:13" ht="20.100000000000001" customHeight="1" x14ac:dyDescent="0.15">
      <c r="A360" s="1" t="s">
        <v>13</v>
      </c>
      <c r="B360" s="1" t="s">
        <v>14944</v>
      </c>
      <c r="C360" s="1" t="s">
        <v>15072</v>
      </c>
      <c r="D360" s="1" t="s">
        <v>78</v>
      </c>
      <c r="E360" s="1" t="s">
        <v>51</v>
      </c>
      <c r="F360" s="1" t="s">
        <v>51</v>
      </c>
      <c r="G360" s="1" t="s">
        <v>82</v>
      </c>
      <c r="H360" s="1" t="s">
        <v>95</v>
      </c>
      <c r="I360" s="1" t="s">
        <v>84</v>
      </c>
      <c r="J360" s="1" t="s">
        <v>96</v>
      </c>
      <c r="K360" s="1" t="s">
        <v>15073</v>
      </c>
      <c r="L360" s="1"/>
      <c r="M360" s="21">
        <f t="shared" si="5"/>
        <v>1</v>
      </c>
    </row>
    <row r="361" spans="1:13" ht="20.100000000000001" customHeight="1" x14ac:dyDescent="0.15">
      <c r="A361" s="1" t="s">
        <v>13</v>
      </c>
      <c r="B361" s="1" t="s">
        <v>14944</v>
      </c>
      <c r="C361" s="1" t="s">
        <v>15074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95</v>
      </c>
      <c r="I361" s="1" t="s">
        <v>84</v>
      </c>
      <c r="J361" s="1" t="s">
        <v>96</v>
      </c>
      <c r="K361" s="1" t="s">
        <v>15075</v>
      </c>
      <c r="L361" s="1"/>
      <c r="M361" s="21">
        <f t="shared" si="5"/>
        <v>1</v>
      </c>
    </row>
    <row r="362" spans="1:13" ht="20.100000000000001" customHeight="1" x14ac:dyDescent="0.15">
      <c r="A362" s="1" t="s">
        <v>13</v>
      </c>
      <c r="B362" s="1" t="s">
        <v>14944</v>
      </c>
      <c r="C362" s="1" t="s">
        <v>15076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95</v>
      </c>
      <c r="I362" s="1" t="s">
        <v>84</v>
      </c>
      <c r="J362" s="1" t="s">
        <v>96</v>
      </c>
      <c r="K362" s="1" t="s">
        <v>15077</v>
      </c>
      <c r="L362" s="1"/>
      <c r="M362" s="21">
        <f t="shared" si="5"/>
        <v>1</v>
      </c>
    </row>
    <row r="363" spans="1:13" ht="20.100000000000001" customHeight="1" x14ac:dyDescent="0.15">
      <c r="A363" s="1" t="s">
        <v>13</v>
      </c>
      <c r="B363" s="1" t="s">
        <v>14944</v>
      </c>
      <c r="C363" s="1" t="s">
        <v>15078</v>
      </c>
      <c r="D363" s="1" t="s">
        <v>78</v>
      </c>
      <c r="E363" s="1" t="s">
        <v>51</v>
      </c>
      <c r="F363" s="1" t="s">
        <v>51</v>
      </c>
      <c r="G363" s="1" t="s">
        <v>82</v>
      </c>
      <c r="H363" s="1" t="s">
        <v>95</v>
      </c>
      <c r="I363" s="1" t="s">
        <v>84</v>
      </c>
      <c r="J363" s="1" t="s">
        <v>96</v>
      </c>
      <c r="K363" s="1" t="s">
        <v>15079</v>
      </c>
      <c r="L363" s="1"/>
      <c r="M363" s="21">
        <f t="shared" si="5"/>
        <v>1</v>
      </c>
    </row>
    <row r="364" spans="1:13" ht="20.100000000000001" customHeight="1" x14ac:dyDescent="0.15">
      <c r="A364" s="1" t="s">
        <v>13</v>
      </c>
      <c r="B364" s="1" t="s">
        <v>15080</v>
      </c>
      <c r="C364" s="1" t="s">
        <v>15081</v>
      </c>
      <c r="D364" s="1" t="s">
        <v>50</v>
      </c>
      <c r="E364" s="1" t="s">
        <v>51</v>
      </c>
      <c r="F364" s="1" t="s">
        <v>51</v>
      </c>
      <c r="G364" s="1" t="s">
        <v>82</v>
      </c>
      <c r="H364" s="1" t="s">
        <v>95</v>
      </c>
      <c r="I364" s="1" t="s">
        <v>84</v>
      </c>
      <c r="J364" s="1" t="s">
        <v>96</v>
      </c>
      <c r="K364" s="1" t="s">
        <v>15082</v>
      </c>
      <c r="L364" s="1"/>
      <c r="M364" s="21">
        <f t="shared" si="5"/>
        <v>1</v>
      </c>
    </row>
    <row r="365" spans="1:13" ht="20.100000000000001" customHeight="1" x14ac:dyDescent="0.15">
      <c r="A365" s="1" t="s">
        <v>13</v>
      </c>
      <c r="B365" s="1" t="s">
        <v>15080</v>
      </c>
      <c r="C365" s="1" t="s">
        <v>15083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95</v>
      </c>
      <c r="I365" s="1" t="s">
        <v>84</v>
      </c>
      <c r="J365" s="1" t="s">
        <v>96</v>
      </c>
      <c r="K365" s="1" t="s">
        <v>15084</v>
      </c>
      <c r="L365" s="1"/>
      <c r="M365" s="21">
        <f t="shared" si="5"/>
        <v>1</v>
      </c>
    </row>
    <row r="366" spans="1:13" ht="20.100000000000001" customHeight="1" x14ac:dyDescent="0.15">
      <c r="A366" s="1" t="s">
        <v>13</v>
      </c>
      <c r="B366" s="1" t="s">
        <v>15080</v>
      </c>
      <c r="C366" s="1" t="s">
        <v>15085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95</v>
      </c>
      <c r="I366" s="1" t="s">
        <v>84</v>
      </c>
      <c r="J366" s="1" t="s">
        <v>96</v>
      </c>
      <c r="K366" s="1" t="s">
        <v>15086</v>
      </c>
      <c r="L366" s="1"/>
      <c r="M366" s="21">
        <f t="shared" si="5"/>
        <v>1</v>
      </c>
    </row>
    <row r="367" spans="1:13" ht="20.100000000000001" customHeight="1" x14ac:dyDescent="0.15">
      <c r="A367" s="1" t="s">
        <v>13</v>
      </c>
      <c r="B367" s="1" t="s">
        <v>15080</v>
      </c>
      <c r="C367" s="1" t="s">
        <v>15087</v>
      </c>
      <c r="D367" s="1" t="s">
        <v>50</v>
      </c>
      <c r="E367" s="1" t="s">
        <v>51</v>
      </c>
      <c r="F367" s="1" t="s">
        <v>51</v>
      </c>
      <c r="G367" s="1" t="s">
        <v>82</v>
      </c>
      <c r="H367" s="1" t="s">
        <v>95</v>
      </c>
      <c r="I367" s="1" t="s">
        <v>84</v>
      </c>
      <c r="J367" s="1" t="s">
        <v>96</v>
      </c>
      <c r="K367" s="1" t="s">
        <v>15088</v>
      </c>
      <c r="L367" s="1"/>
      <c r="M367" s="21">
        <f t="shared" si="5"/>
        <v>1</v>
      </c>
    </row>
    <row r="368" spans="1:13" ht="20.100000000000001" customHeight="1" x14ac:dyDescent="0.15">
      <c r="A368" s="1" t="s">
        <v>13</v>
      </c>
      <c r="B368" s="1" t="s">
        <v>15080</v>
      </c>
      <c r="C368" s="1" t="s">
        <v>15089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96</v>
      </c>
      <c r="K368" s="1" t="s">
        <v>15090</v>
      </c>
      <c r="L368" s="1"/>
      <c r="M368" s="21">
        <f t="shared" si="5"/>
        <v>1</v>
      </c>
    </row>
    <row r="369" spans="1:13" ht="20.100000000000001" customHeight="1" x14ac:dyDescent="0.15">
      <c r="A369" s="1" t="s">
        <v>13</v>
      </c>
      <c r="B369" s="1" t="s">
        <v>15080</v>
      </c>
      <c r="C369" s="1" t="s">
        <v>15091</v>
      </c>
      <c r="D369" s="1" t="s">
        <v>50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96</v>
      </c>
      <c r="K369" s="1" t="s">
        <v>15092</v>
      </c>
      <c r="L369" s="1"/>
      <c r="M369" s="21">
        <f t="shared" si="5"/>
        <v>1</v>
      </c>
    </row>
    <row r="370" spans="1:13" ht="20.100000000000001" customHeight="1" x14ac:dyDescent="0.15">
      <c r="A370" s="1" t="s">
        <v>13</v>
      </c>
      <c r="B370" s="1" t="s">
        <v>15080</v>
      </c>
      <c r="C370" s="1" t="s">
        <v>15093</v>
      </c>
      <c r="D370" s="1" t="s">
        <v>78</v>
      </c>
      <c r="E370" s="1" t="s">
        <v>51</v>
      </c>
      <c r="F370" s="1" t="s">
        <v>81</v>
      </c>
      <c r="G370" s="1" t="s">
        <v>82</v>
      </c>
      <c r="H370" s="1" t="s">
        <v>212</v>
      </c>
      <c r="I370" s="1" t="s">
        <v>181</v>
      </c>
      <c r="J370" s="1" t="s">
        <v>1137</v>
      </c>
      <c r="K370" s="1" t="s">
        <v>15094</v>
      </c>
      <c r="L370" s="1"/>
      <c r="M370" s="21">
        <f t="shared" si="5"/>
        <v>0</v>
      </c>
    </row>
    <row r="371" spans="1:13" ht="20.100000000000001" customHeight="1" x14ac:dyDescent="0.15">
      <c r="A371" s="1" t="s">
        <v>13</v>
      </c>
      <c r="B371" s="1" t="s">
        <v>15080</v>
      </c>
      <c r="C371" s="1" t="s">
        <v>15095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96</v>
      </c>
      <c r="K371" s="1" t="s">
        <v>15096</v>
      </c>
      <c r="L371" s="1"/>
      <c r="M371" s="21">
        <f t="shared" si="5"/>
        <v>1</v>
      </c>
    </row>
    <row r="372" spans="1:13" ht="20.100000000000001" customHeight="1" x14ac:dyDescent="0.15">
      <c r="A372" s="1" t="s">
        <v>13</v>
      </c>
      <c r="B372" s="1" t="s">
        <v>15080</v>
      </c>
      <c r="C372" s="1" t="s">
        <v>15097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121</v>
      </c>
      <c r="I372" s="1" t="s">
        <v>84</v>
      </c>
      <c r="J372" s="1" t="s">
        <v>122</v>
      </c>
      <c r="K372" s="1" t="s">
        <v>15098</v>
      </c>
      <c r="L372" s="1"/>
      <c r="M372" s="21">
        <f t="shared" si="5"/>
        <v>1</v>
      </c>
    </row>
    <row r="373" spans="1:13" ht="20.100000000000001" customHeight="1" x14ac:dyDescent="0.15">
      <c r="A373" s="1" t="s">
        <v>13</v>
      </c>
      <c r="B373" s="1" t="s">
        <v>15080</v>
      </c>
      <c r="C373" s="1" t="s">
        <v>15099</v>
      </c>
      <c r="D373" s="1" t="s">
        <v>78</v>
      </c>
      <c r="E373" s="1" t="s">
        <v>51</v>
      </c>
      <c r="F373" s="1" t="s">
        <v>51</v>
      </c>
      <c r="G373" s="1" t="s">
        <v>82</v>
      </c>
      <c r="H373" s="1" t="s">
        <v>95</v>
      </c>
      <c r="I373" s="1" t="s">
        <v>84</v>
      </c>
      <c r="J373" s="1" t="s">
        <v>96</v>
      </c>
      <c r="K373" s="1" t="s">
        <v>15100</v>
      </c>
      <c r="L373" s="1"/>
      <c r="M373" s="21">
        <f t="shared" si="5"/>
        <v>1</v>
      </c>
    </row>
    <row r="374" spans="1:13" ht="20.100000000000001" customHeight="1" x14ac:dyDescent="0.15">
      <c r="A374" s="1" t="s">
        <v>13</v>
      </c>
      <c r="B374" s="1" t="s">
        <v>15080</v>
      </c>
      <c r="C374" s="1" t="s">
        <v>15101</v>
      </c>
      <c r="D374" s="1" t="s">
        <v>78</v>
      </c>
      <c r="E374" s="1" t="s">
        <v>51</v>
      </c>
      <c r="F374" s="1" t="s">
        <v>51</v>
      </c>
      <c r="G374" s="1" t="s">
        <v>82</v>
      </c>
      <c r="H374" s="1" t="s">
        <v>95</v>
      </c>
      <c r="I374" s="1" t="s">
        <v>84</v>
      </c>
      <c r="J374" s="1" t="s">
        <v>96</v>
      </c>
      <c r="K374" s="1" t="s">
        <v>15102</v>
      </c>
      <c r="L374" s="1"/>
      <c r="M374" s="21">
        <f t="shared" si="5"/>
        <v>1</v>
      </c>
    </row>
    <row r="375" spans="1:13" ht="20.100000000000001" customHeight="1" x14ac:dyDescent="0.15">
      <c r="A375" s="1" t="s">
        <v>13</v>
      </c>
      <c r="B375" s="1" t="s">
        <v>15080</v>
      </c>
      <c r="C375" s="1" t="s">
        <v>15103</v>
      </c>
      <c r="D375" s="1" t="s">
        <v>78</v>
      </c>
      <c r="E375" s="1" t="s">
        <v>51</v>
      </c>
      <c r="F375" s="1" t="s">
        <v>179</v>
      </c>
      <c r="G375" s="1" t="s">
        <v>82</v>
      </c>
      <c r="H375" s="1" t="s">
        <v>4727</v>
      </c>
      <c r="I375" s="1" t="s">
        <v>84</v>
      </c>
      <c r="J375" s="1" t="s">
        <v>448</v>
      </c>
      <c r="K375" s="1" t="s">
        <v>15104</v>
      </c>
      <c r="L375" s="1"/>
      <c r="M375" s="21">
        <f t="shared" si="5"/>
        <v>0</v>
      </c>
    </row>
    <row r="376" spans="1:13" ht="20.100000000000001" customHeight="1" x14ac:dyDescent="0.15">
      <c r="A376" s="1" t="s">
        <v>13</v>
      </c>
      <c r="B376" s="1" t="s">
        <v>15080</v>
      </c>
      <c r="C376" s="1" t="s">
        <v>15105</v>
      </c>
      <c r="D376" s="1" t="s">
        <v>78</v>
      </c>
      <c r="E376" s="1" t="s">
        <v>51</v>
      </c>
      <c r="F376" s="1" t="s">
        <v>51</v>
      </c>
      <c r="G376" s="1" t="s">
        <v>82</v>
      </c>
      <c r="H376" s="1" t="s">
        <v>95</v>
      </c>
      <c r="I376" s="1" t="s">
        <v>84</v>
      </c>
      <c r="J376" s="1" t="s">
        <v>96</v>
      </c>
      <c r="K376" s="1" t="s">
        <v>15106</v>
      </c>
      <c r="L376" s="1"/>
      <c r="M376" s="21">
        <f t="shared" si="5"/>
        <v>1</v>
      </c>
    </row>
    <row r="377" spans="1:13" ht="20.100000000000001" customHeight="1" x14ac:dyDescent="0.15">
      <c r="A377" s="1" t="s">
        <v>13</v>
      </c>
      <c r="B377" s="1" t="s">
        <v>15080</v>
      </c>
      <c r="C377" s="1" t="s">
        <v>15107</v>
      </c>
      <c r="D377" s="1" t="s">
        <v>78</v>
      </c>
      <c r="E377" s="1" t="s">
        <v>51</v>
      </c>
      <c r="F377" s="1" t="s">
        <v>51</v>
      </c>
      <c r="G377" s="1" t="s">
        <v>82</v>
      </c>
      <c r="H377" s="1" t="s">
        <v>95</v>
      </c>
      <c r="I377" s="1" t="s">
        <v>84</v>
      </c>
      <c r="J377" s="1" t="s">
        <v>96</v>
      </c>
      <c r="K377" s="1" t="s">
        <v>15108</v>
      </c>
      <c r="L377" s="1"/>
      <c r="M377" s="21">
        <f t="shared" si="5"/>
        <v>1</v>
      </c>
    </row>
    <row r="378" spans="1:13" ht="20.100000000000001" customHeight="1" x14ac:dyDescent="0.15">
      <c r="A378" s="1" t="s">
        <v>13</v>
      </c>
      <c r="B378" s="1" t="s">
        <v>15080</v>
      </c>
      <c r="C378" s="1" t="s">
        <v>15109</v>
      </c>
      <c r="D378" s="1" t="s">
        <v>78</v>
      </c>
      <c r="E378" s="1" t="s">
        <v>51</v>
      </c>
      <c r="F378" s="1" t="s">
        <v>51</v>
      </c>
      <c r="G378" s="1" t="s">
        <v>82</v>
      </c>
      <c r="H378" s="1" t="s">
        <v>95</v>
      </c>
      <c r="I378" s="1" t="s">
        <v>84</v>
      </c>
      <c r="J378" s="1" t="s">
        <v>96</v>
      </c>
      <c r="K378" s="1" t="s">
        <v>15110</v>
      </c>
      <c r="L378" s="1"/>
      <c r="M378" s="21">
        <f t="shared" si="5"/>
        <v>1</v>
      </c>
    </row>
    <row r="379" spans="1:13" ht="20.100000000000001" customHeight="1" x14ac:dyDescent="0.15">
      <c r="A379" s="1" t="s">
        <v>13</v>
      </c>
      <c r="B379" s="1" t="s">
        <v>15080</v>
      </c>
      <c r="C379" s="1" t="s">
        <v>15111</v>
      </c>
      <c r="D379" s="1" t="s">
        <v>78</v>
      </c>
      <c r="E379" s="1" t="s">
        <v>51</v>
      </c>
      <c r="F379" s="1" t="s">
        <v>51</v>
      </c>
      <c r="G379" s="1" t="s">
        <v>82</v>
      </c>
      <c r="H379" s="1" t="s">
        <v>95</v>
      </c>
      <c r="I379" s="1" t="s">
        <v>84</v>
      </c>
      <c r="J379" s="1" t="s">
        <v>96</v>
      </c>
      <c r="K379" s="1" t="s">
        <v>15112</v>
      </c>
      <c r="L379" s="1"/>
      <c r="M379" s="21">
        <f t="shared" si="5"/>
        <v>1</v>
      </c>
    </row>
    <row r="380" spans="1:13" ht="20.100000000000001" customHeight="1" x14ac:dyDescent="0.15">
      <c r="A380" s="1" t="s">
        <v>13</v>
      </c>
      <c r="B380" s="1" t="s">
        <v>15080</v>
      </c>
      <c r="C380" s="1" t="s">
        <v>15113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95</v>
      </c>
      <c r="I380" s="1" t="s">
        <v>84</v>
      </c>
      <c r="J380" s="1" t="s">
        <v>96</v>
      </c>
      <c r="K380" s="1" t="s">
        <v>15114</v>
      </c>
      <c r="L380" s="1"/>
      <c r="M380" s="21">
        <f t="shared" si="5"/>
        <v>1</v>
      </c>
    </row>
    <row r="381" spans="1:13" ht="20.100000000000001" customHeight="1" x14ac:dyDescent="0.15">
      <c r="A381" s="1" t="s">
        <v>13</v>
      </c>
      <c r="B381" s="1" t="s">
        <v>15080</v>
      </c>
      <c r="C381" s="1" t="s">
        <v>15115</v>
      </c>
      <c r="D381" s="1" t="s">
        <v>78</v>
      </c>
      <c r="E381" s="1" t="s">
        <v>51</v>
      </c>
      <c r="F381" s="1" t="s">
        <v>51</v>
      </c>
      <c r="G381" s="1" t="s">
        <v>82</v>
      </c>
      <c r="H381" s="1" t="s">
        <v>95</v>
      </c>
      <c r="I381" s="1" t="s">
        <v>84</v>
      </c>
      <c r="J381" s="1" t="s">
        <v>96</v>
      </c>
      <c r="K381" s="1" t="s">
        <v>15116</v>
      </c>
      <c r="L381" s="1"/>
      <c r="M381" s="21">
        <f t="shared" si="5"/>
        <v>1</v>
      </c>
    </row>
    <row r="382" spans="1:13" ht="20.100000000000001" customHeight="1" x14ac:dyDescent="0.15">
      <c r="A382" s="1" t="s">
        <v>13</v>
      </c>
      <c r="B382" s="1" t="s">
        <v>15080</v>
      </c>
      <c r="C382" s="1" t="s">
        <v>15117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95</v>
      </c>
      <c r="I382" s="1" t="s">
        <v>84</v>
      </c>
      <c r="J382" s="1" t="s">
        <v>96</v>
      </c>
      <c r="K382" s="1" t="s">
        <v>15118</v>
      </c>
      <c r="L382" s="1"/>
      <c r="M382" s="21">
        <f t="shared" si="5"/>
        <v>1</v>
      </c>
    </row>
    <row r="383" spans="1:13" ht="20.100000000000001" customHeight="1" x14ac:dyDescent="0.15">
      <c r="A383" s="1" t="s">
        <v>13</v>
      </c>
      <c r="B383" s="1" t="s">
        <v>15080</v>
      </c>
      <c r="C383" s="1" t="s">
        <v>15119</v>
      </c>
      <c r="D383" s="1" t="s">
        <v>78</v>
      </c>
      <c r="E383" s="1" t="s">
        <v>51</v>
      </c>
      <c r="F383" s="1" t="s">
        <v>51</v>
      </c>
      <c r="G383" s="1" t="s">
        <v>82</v>
      </c>
      <c r="H383" s="1" t="s">
        <v>95</v>
      </c>
      <c r="I383" s="1" t="s">
        <v>84</v>
      </c>
      <c r="J383" s="1" t="s">
        <v>96</v>
      </c>
      <c r="K383" s="1" t="s">
        <v>15120</v>
      </c>
      <c r="L383" s="1"/>
      <c r="M383" s="21">
        <f t="shared" si="5"/>
        <v>1</v>
      </c>
    </row>
    <row r="384" spans="1:13" ht="20.100000000000001" customHeight="1" x14ac:dyDescent="0.15">
      <c r="A384" s="1" t="s">
        <v>13</v>
      </c>
      <c r="B384" s="1" t="s">
        <v>15080</v>
      </c>
      <c r="C384" s="1" t="s">
        <v>15121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4727</v>
      </c>
      <c r="I384" s="1" t="s">
        <v>84</v>
      </c>
      <c r="J384" s="1" t="s">
        <v>448</v>
      </c>
      <c r="K384" s="1" t="s">
        <v>15122</v>
      </c>
      <c r="L384" s="1"/>
      <c r="M384" s="21">
        <f t="shared" si="5"/>
        <v>0</v>
      </c>
    </row>
    <row r="385" spans="1:13" ht="20.100000000000001" customHeight="1" x14ac:dyDescent="0.15">
      <c r="A385" s="1" t="s">
        <v>13</v>
      </c>
      <c r="B385" s="1" t="s">
        <v>15080</v>
      </c>
      <c r="C385" s="1" t="s">
        <v>15123</v>
      </c>
      <c r="D385" s="1" t="s">
        <v>78</v>
      </c>
      <c r="E385" s="1" t="s">
        <v>51</v>
      </c>
      <c r="F385" s="1" t="s">
        <v>51</v>
      </c>
      <c r="G385" s="1" t="s">
        <v>82</v>
      </c>
      <c r="H385" s="1" t="s">
        <v>95</v>
      </c>
      <c r="I385" s="1" t="s">
        <v>84</v>
      </c>
      <c r="J385" s="1" t="s">
        <v>96</v>
      </c>
      <c r="K385" s="1" t="s">
        <v>15124</v>
      </c>
      <c r="L385" s="1"/>
      <c r="M385" s="21">
        <f t="shared" si="5"/>
        <v>1</v>
      </c>
    </row>
    <row r="386" spans="1:13" ht="20.100000000000001" customHeight="1" x14ac:dyDescent="0.15">
      <c r="A386" s="1" t="s">
        <v>13</v>
      </c>
      <c r="B386" s="1" t="s">
        <v>15080</v>
      </c>
      <c r="C386" s="1" t="s">
        <v>15125</v>
      </c>
      <c r="D386" s="1" t="s">
        <v>78</v>
      </c>
      <c r="E386" s="1" t="s">
        <v>51</v>
      </c>
      <c r="F386" s="1" t="s">
        <v>51</v>
      </c>
      <c r="G386" s="1" t="s">
        <v>82</v>
      </c>
      <c r="H386" s="1" t="s">
        <v>95</v>
      </c>
      <c r="I386" s="1" t="s">
        <v>84</v>
      </c>
      <c r="J386" s="1" t="s">
        <v>96</v>
      </c>
      <c r="K386" s="1" t="s">
        <v>15126</v>
      </c>
      <c r="L386" s="1"/>
      <c r="M386" s="21">
        <f t="shared" si="5"/>
        <v>1</v>
      </c>
    </row>
    <row r="387" spans="1:13" ht="20.100000000000001" customHeight="1" x14ac:dyDescent="0.15">
      <c r="A387" s="1" t="s">
        <v>15127</v>
      </c>
      <c r="B387" s="1" t="s">
        <v>15128</v>
      </c>
      <c r="C387" s="1" t="s">
        <v>15129</v>
      </c>
      <c r="D387" s="1" t="s">
        <v>50</v>
      </c>
      <c r="E387" s="1" t="s">
        <v>51</v>
      </c>
      <c r="F387" s="1" t="s">
        <v>81</v>
      </c>
      <c r="G387" s="1" t="s">
        <v>82</v>
      </c>
      <c r="H387" s="1" t="s">
        <v>83</v>
      </c>
      <c r="I387" s="1" t="s">
        <v>181</v>
      </c>
      <c r="J387" s="1" t="s">
        <v>11769</v>
      </c>
      <c r="K387" s="1" t="s">
        <v>15130</v>
      </c>
      <c r="L387" s="1"/>
      <c r="M387" s="21">
        <f t="shared" si="5"/>
        <v>0</v>
      </c>
    </row>
    <row r="388" spans="1:13" ht="20.100000000000001" customHeight="1" x14ac:dyDescent="0.15">
      <c r="A388" s="1" t="s">
        <v>15127</v>
      </c>
      <c r="B388" s="1" t="s">
        <v>15131</v>
      </c>
      <c r="C388" s="1" t="s">
        <v>15132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84</v>
      </c>
      <c r="J388" s="1" t="s">
        <v>130</v>
      </c>
      <c r="K388" s="1" t="s">
        <v>15133</v>
      </c>
      <c r="L388" s="1"/>
      <c r="M388" s="21">
        <f t="shared" si="5"/>
        <v>1</v>
      </c>
    </row>
    <row r="389" spans="1:13" ht="20.100000000000001" customHeight="1" x14ac:dyDescent="0.15">
      <c r="A389" s="1" t="s">
        <v>15127</v>
      </c>
      <c r="B389" s="1" t="s">
        <v>15131</v>
      </c>
      <c r="C389" s="1" t="s">
        <v>15134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84</v>
      </c>
      <c r="J389" s="1" t="s">
        <v>130</v>
      </c>
      <c r="K389" s="1" t="s">
        <v>15135</v>
      </c>
      <c r="L389" s="1"/>
      <c r="M389" s="21">
        <f t="shared" si="5"/>
        <v>1</v>
      </c>
    </row>
    <row r="390" spans="1:13" ht="20.100000000000001" customHeight="1" x14ac:dyDescent="0.15">
      <c r="A390" s="1" t="s">
        <v>15127</v>
      </c>
      <c r="B390" s="1" t="s">
        <v>15131</v>
      </c>
      <c r="C390" s="1" t="s">
        <v>15136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84</v>
      </c>
      <c r="J390" s="1" t="s">
        <v>130</v>
      </c>
      <c r="K390" s="1" t="s">
        <v>15137</v>
      </c>
      <c r="L390" s="1"/>
      <c r="M390" s="21">
        <f t="shared" si="5"/>
        <v>1</v>
      </c>
    </row>
    <row r="391" spans="1:13" ht="20.100000000000001" customHeight="1" x14ac:dyDescent="0.15">
      <c r="A391" s="1" t="s">
        <v>15127</v>
      </c>
      <c r="B391" s="1" t="s">
        <v>15131</v>
      </c>
      <c r="C391" s="1" t="s">
        <v>15138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84</v>
      </c>
      <c r="J391" s="1" t="s">
        <v>130</v>
      </c>
      <c r="K391" s="1" t="s">
        <v>15139</v>
      </c>
      <c r="L391" s="1"/>
      <c r="M391" s="21">
        <f t="shared" si="5"/>
        <v>1</v>
      </c>
    </row>
    <row r="392" spans="1:13" ht="20.100000000000001" customHeight="1" x14ac:dyDescent="0.15">
      <c r="A392" s="1" t="s">
        <v>15127</v>
      </c>
      <c r="B392" s="1" t="s">
        <v>15131</v>
      </c>
      <c r="C392" s="1" t="s">
        <v>15140</v>
      </c>
      <c r="D392" s="1" t="s">
        <v>50</v>
      </c>
      <c r="E392" s="1" t="s">
        <v>51</v>
      </c>
      <c r="F392" s="1" t="s">
        <v>81</v>
      </c>
      <c r="G392" s="1" t="s">
        <v>82</v>
      </c>
      <c r="H392" s="1" t="s">
        <v>1151</v>
      </c>
      <c r="I392" s="1" t="s">
        <v>84</v>
      </c>
      <c r="J392" s="1" t="s">
        <v>130</v>
      </c>
      <c r="K392" s="1" t="s">
        <v>15141</v>
      </c>
      <c r="L392" s="1"/>
      <c r="M392" s="21">
        <f t="shared" ref="M392:M455" si="6">IF(F392="○",1,0)</f>
        <v>0</v>
      </c>
    </row>
    <row r="393" spans="1:13" ht="20.100000000000001" customHeight="1" x14ac:dyDescent="0.15">
      <c r="A393" s="1" t="s">
        <v>15127</v>
      </c>
      <c r="B393" s="1" t="s">
        <v>15131</v>
      </c>
      <c r="C393" s="1" t="s">
        <v>15142</v>
      </c>
      <c r="D393" s="1" t="s">
        <v>50</v>
      </c>
      <c r="E393" s="1" t="s">
        <v>51</v>
      </c>
      <c r="F393" s="1" t="s">
        <v>81</v>
      </c>
      <c r="G393" s="1" t="s">
        <v>82</v>
      </c>
      <c r="H393" s="1" t="s">
        <v>1151</v>
      </c>
      <c r="I393" s="1" t="s">
        <v>84</v>
      </c>
      <c r="J393" s="1" t="s">
        <v>130</v>
      </c>
      <c r="K393" s="1" t="s">
        <v>15143</v>
      </c>
      <c r="L393" s="1"/>
      <c r="M393" s="21">
        <f t="shared" si="6"/>
        <v>0</v>
      </c>
    </row>
    <row r="394" spans="1:13" ht="20.100000000000001" customHeight="1" x14ac:dyDescent="0.15">
      <c r="A394" s="1" t="s">
        <v>15127</v>
      </c>
      <c r="B394" s="1" t="s">
        <v>15131</v>
      </c>
      <c r="C394" s="1" t="s">
        <v>15144</v>
      </c>
      <c r="D394" s="1" t="s">
        <v>50</v>
      </c>
      <c r="E394" s="1" t="s">
        <v>51</v>
      </c>
      <c r="F394" s="1" t="s">
        <v>81</v>
      </c>
      <c r="G394" s="1" t="s">
        <v>82</v>
      </c>
      <c r="H394" s="1" t="s">
        <v>1151</v>
      </c>
      <c r="I394" s="1" t="s">
        <v>84</v>
      </c>
      <c r="J394" s="1" t="s">
        <v>130</v>
      </c>
      <c r="K394" s="1" t="s">
        <v>15145</v>
      </c>
      <c r="L394" s="1"/>
      <c r="M394" s="21">
        <f t="shared" si="6"/>
        <v>0</v>
      </c>
    </row>
    <row r="395" spans="1:13" ht="20.100000000000001" customHeight="1" x14ac:dyDescent="0.15">
      <c r="A395" s="1" t="s">
        <v>15127</v>
      </c>
      <c r="B395" s="1" t="s">
        <v>15131</v>
      </c>
      <c r="C395" s="1" t="s">
        <v>15146</v>
      </c>
      <c r="D395" s="1" t="s">
        <v>50</v>
      </c>
      <c r="E395" s="1" t="s">
        <v>51</v>
      </c>
      <c r="F395" s="1" t="s">
        <v>81</v>
      </c>
      <c r="G395" s="1" t="s">
        <v>82</v>
      </c>
      <c r="H395" s="1" t="s">
        <v>1151</v>
      </c>
      <c r="I395" s="1" t="s">
        <v>84</v>
      </c>
      <c r="J395" s="1" t="s">
        <v>130</v>
      </c>
      <c r="K395" s="1" t="s">
        <v>15147</v>
      </c>
      <c r="L395" s="1"/>
      <c r="M395" s="21">
        <f t="shared" si="6"/>
        <v>0</v>
      </c>
    </row>
    <row r="396" spans="1:13" ht="20.100000000000001" customHeight="1" x14ac:dyDescent="0.15">
      <c r="A396" s="1" t="s">
        <v>15127</v>
      </c>
      <c r="B396" s="1" t="s">
        <v>15131</v>
      </c>
      <c r="C396" s="1" t="s">
        <v>15148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84</v>
      </c>
      <c r="J396" s="1" t="s">
        <v>130</v>
      </c>
      <c r="K396" s="1" t="s">
        <v>15149</v>
      </c>
      <c r="L396" s="1"/>
      <c r="M396" s="21">
        <f t="shared" si="6"/>
        <v>1</v>
      </c>
    </row>
    <row r="397" spans="1:13" ht="20.100000000000001" customHeight="1" x14ac:dyDescent="0.15">
      <c r="A397" s="1" t="s">
        <v>15127</v>
      </c>
      <c r="B397" s="1" t="s">
        <v>15131</v>
      </c>
      <c r="C397" s="1" t="s">
        <v>15150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84</v>
      </c>
      <c r="J397" s="1" t="s">
        <v>130</v>
      </c>
      <c r="K397" s="1" t="s">
        <v>15151</v>
      </c>
      <c r="L397" s="1"/>
      <c r="M397" s="21">
        <f t="shared" si="6"/>
        <v>1</v>
      </c>
    </row>
    <row r="398" spans="1:13" ht="20.100000000000001" customHeight="1" x14ac:dyDescent="0.15">
      <c r="A398" s="1" t="s">
        <v>15127</v>
      </c>
      <c r="B398" s="1" t="s">
        <v>15131</v>
      </c>
      <c r="C398" s="1" t="s">
        <v>15152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84</v>
      </c>
      <c r="J398" s="1" t="s">
        <v>130</v>
      </c>
      <c r="K398" s="1" t="s">
        <v>15153</v>
      </c>
      <c r="L398" s="1"/>
      <c r="M398" s="21">
        <f t="shared" si="6"/>
        <v>1</v>
      </c>
    </row>
    <row r="399" spans="1:13" ht="20.100000000000001" customHeight="1" x14ac:dyDescent="0.15">
      <c r="A399" s="1" t="s">
        <v>15127</v>
      </c>
      <c r="B399" s="1" t="s">
        <v>15131</v>
      </c>
      <c r="C399" s="1" t="s">
        <v>15154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84</v>
      </c>
      <c r="J399" s="1" t="s">
        <v>130</v>
      </c>
      <c r="K399" s="1" t="s">
        <v>15155</v>
      </c>
      <c r="L399" s="1"/>
      <c r="M399" s="21">
        <f t="shared" si="6"/>
        <v>1</v>
      </c>
    </row>
    <row r="400" spans="1:13" ht="20.100000000000001" customHeight="1" x14ac:dyDescent="0.15">
      <c r="A400" s="1" t="s">
        <v>15127</v>
      </c>
      <c r="B400" s="1" t="s">
        <v>15131</v>
      </c>
      <c r="C400" s="1" t="s">
        <v>15156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84</v>
      </c>
      <c r="J400" s="1" t="s">
        <v>130</v>
      </c>
      <c r="K400" s="1" t="s">
        <v>15157</v>
      </c>
      <c r="L400" s="1"/>
      <c r="M400" s="21">
        <f t="shared" si="6"/>
        <v>1</v>
      </c>
    </row>
    <row r="401" spans="1:13" ht="20.100000000000001" customHeight="1" x14ac:dyDescent="0.15">
      <c r="A401" s="1" t="s">
        <v>15127</v>
      </c>
      <c r="B401" s="1" t="s">
        <v>15131</v>
      </c>
      <c r="C401" s="1" t="s">
        <v>15158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84</v>
      </c>
      <c r="J401" s="1" t="s">
        <v>130</v>
      </c>
      <c r="K401" s="1" t="s">
        <v>15159</v>
      </c>
      <c r="L401" s="1"/>
      <c r="M401" s="21">
        <f t="shared" si="6"/>
        <v>1</v>
      </c>
    </row>
    <row r="402" spans="1:13" ht="20.100000000000001" customHeight="1" x14ac:dyDescent="0.15">
      <c r="A402" s="1" t="s">
        <v>15127</v>
      </c>
      <c r="B402" s="1" t="s">
        <v>15131</v>
      </c>
      <c r="C402" s="1" t="s">
        <v>15160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84</v>
      </c>
      <c r="J402" s="1" t="s">
        <v>130</v>
      </c>
      <c r="K402" s="1" t="s">
        <v>15161</v>
      </c>
      <c r="L402" s="1"/>
      <c r="M402" s="21">
        <f t="shared" si="6"/>
        <v>1</v>
      </c>
    </row>
    <row r="403" spans="1:13" ht="20.100000000000001" customHeight="1" x14ac:dyDescent="0.15">
      <c r="A403" s="1" t="s">
        <v>15127</v>
      </c>
      <c r="B403" s="1" t="s">
        <v>15131</v>
      </c>
      <c r="C403" s="1" t="s">
        <v>15162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84</v>
      </c>
      <c r="J403" s="1" t="s">
        <v>130</v>
      </c>
      <c r="K403" s="1" t="s">
        <v>15163</v>
      </c>
      <c r="L403" s="1"/>
      <c r="M403" s="21">
        <f t="shared" si="6"/>
        <v>1</v>
      </c>
    </row>
    <row r="404" spans="1:13" ht="20.100000000000001" customHeight="1" x14ac:dyDescent="0.15">
      <c r="A404" s="1" t="s">
        <v>15127</v>
      </c>
      <c r="B404" s="1" t="s">
        <v>15131</v>
      </c>
      <c r="C404" s="1" t="s">
        <v>15164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84</v>
      </c>
      <c r="J404" s="1" t="s">
        <v>130</v>
      </c>
      <c r="K404" s="1" t="s">
        <v>15165</v>
      </c>
      <c r="L404" s="1"/>
      <c r="M404" s="21">
        <f t="shared" si="6"/>
        <v>1</v>
      </c>
    </row>
    <row r="405" spans="1:13" ht="20.100000000000001" customHeight="1" x14ac:dyDescent="0.15">
      <c r="A405" s="1" t="s">
        <v>15127</v>
      </c>
      <c r="B405" s="1" t="s">
        <v>15131</v>
      </c>
      <c r="C405" s="1" t="s">
        <v>15166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15167</v>
      </c>
      <c r="L405" s="1"/>
      <c r="M405" s="21">
        <f t="shared" si="6"/>
        <v>1</v>
      </c>
    </row>
    <row r="406" spans="1:13" ht="20.100000000000001" customHeight="1" x14ac:dyDescent="0.15">
      <c r="A406" s="1" t="s">
        <v>15127</v>
      </c>
      <c r="B406" s="1" t="s">
        <v>15131</v>
      </c>
      <c r="C406" s="1" t="s">
        <v>15168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15169</v>
      </c>
      <c r="L406" s="1"/>
      <c r="M406" s="21">
        <f t="shared" si="6"/>
        <v>1</v>
      </c>
    </row>
    <row r="407" spans="1:13" ht="20.100000000000001" customHeight="1" x14ac:dyDescent="0.15">
      <c r="A407" s="1" t="s">
        <v>15127</v>
      </c>
      <c r="B407" s="1" t="s">
        <v>15131</v>
      </c>
      <c r="C407" s="1" t="s">
        <v>15170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53</v>
      </c>
      <c r="I407" s="1" t="s">
        <v>84</v>
      </c>
      <c r="J407" s="1" t="s">
        <v>130</v>
      </c>
      <c r="K407" s="1" t="s">
        <v>15171</v>
      </c>
      <c r="L407" s="1"/>
      <c r="M407" s="21">
        <f t="shared" si="6"/>
        <v>1</v>
      </c>
    </row>
    <row r="408" spans="1:13" ht="20.100000000000001" customHeight="1" x14ac:dyDescent="0.15">
      <c r="A408" s="1" t="s">
        <v>15127</v>
      </c>
      <c r="B408" s="1" t="s">
        <v>15131</v>
      </c>
      <c r="C408" s="1" t="s">
        <v>15172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84</v>
      </c>
      <c r="J408" s="1" t="s">
        <v>130</v>
      </c>
      <c r="K408" s="1" t="s">
        <v>15173</v>
      </c>
      <c r="L408" s="1"/>
      <c r="M408" s="21">
        <f t="shared" si="6"/>
        <v>1</v>
      </c>
    </row>
    <row r="409" spans="1:13" ht="20.100000000000001" customHeight="1" x14ac:dyDescent="0.15">
      <c r="A409" s="1" t="s">
        <v>15127</v>
      </c>
      <c r="B409" s="1" t="s">
        <v>15131</v>
      </c>
      <c r="C409" s="1" t="s">
        <v>15174</v>
      </c>
      <c r="D409" s="1" t="s">
        <v>78</v>
      </c>
      <c r="E409" s="1" t="s">
        <v>51</v>
      </c>
      <c r="F409" s="1" t="s">
        <v>81</v>
      </c>
      <c r="G409" s="1" t="s">
        <v>82</v>
      </c>
      <c r="H409" s="1" t="s">
        <v>212</v>
      </c>
      <c r="I409" s="1" t="s">
        <v>181</v>
      </c>
      <c r="J409" s="1" t="s">
        <v>1137</v>
      </c>
      <c r="K409" s="1" t="s">
        <v>15175</v>
      </c>
      <c r="L409" s="1"/>
      <c r="M409" s="21">
        <f t="shared" si="6"/>
        <v>0</v>
      </c>
    </row>
    <row r="410" spans="1:13" ht="20.100000000000001" customHeight="1" x14ac:dyDescent="0.15">
      <c r="A410" s="1" t="s">
        <v>15127</v>
      </c>
      <c r="B410" s="1" t="s">
        <v>15131</v>
      </c>
      <c r="C410" s="1" t="s">
        <v>15176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53</v>
      </c>
      <c r="I410" s="1" t="s">
        <v>84</v>
      </c>
      <c r="J410" s="1" t="s">
        <v>130</v>
      </c>
      <c r="K410" s="1" t="s">
        <v>15177</v>
      </c>
      <c r="L410" s="1"/>
      <c r="M410" s="21">
        <f t="shared" si="6"/>
        <v>1</v>
      </c>
    </row>
    <row r="411" spans="1:13" ht="20.100000000000001" customHeight="1" x14ac:dyDescent="0.15">
      <c r="A411" s="1" t="s">
        <v>15127</v>
      </c>
      <c r="B411" s="1" t="s">
        <v>15131</v>
      </c>
      <c r="C411" s="1" t="s">
        <v>15178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53</v>
      </c>
      <c r="I411" s="1" t="s">
        <v>84</v>
      </c>
      <c r="J411" s="1" t="s">
        <v>130</v>
      </c>
      <c r="K411" s="1" t="s">
        <v>15179</v>
      </c>
      <c r="L411" s="1"/>
      <c r="M411" s="21">
        <f t="shared" si="6"/>
        <v>1</v>
      </c>
    </row>
    <row r="412" spans="1:13" ht="20.100000000000001" customHeight="1" x14ac:dyDescent="0.15">
      <c r="A412" s="1" t="s">
        <v>15127</v>
      </c>
      <c r="B412" s="1" t="s">
        <v>15131</v>
      </c>
      <c r="C412" s="1" t="s">
        <v>15180</v>
      </c>
      <c r="D412" s="1" t="s">
        <v>78</v>
      </c>
      <c r="E412" s="1" t="s">
        <v>51</v>
      </c>
      <c r="F412" s="1" t="s">
        <v>81</v>
      </c>
      <c r="G412" s="1" t="s">
        <v>82</v>
      </c>
      <c r="H412" s="1" t="s">
        <v>1151</v>
      </c>
      <c r="I412" s="1" t="s">
        <v>84</v>
      </c>
      <c r="J412" s="1" t="s">
        <v>130</v>
      </c>
      <c r="K412" s="1" t="s">
        <v>15181</v>
      </c>
      <c r="L412" s="1"/>
      <c r="M412" s="21">
        <f t="shared" si="6"/>
        <v>0</v>
      </c>
    </row>
    <row r="413" spans="1:13" ht="20.100000000000001" customHeight="1" x14ac:dyDescent="0.15">
      <c r="A413" s="1" t="s">
        <v>15127</v>
      </c>
      <c r="B413" s="1" t="s">
        <v>15131</v>
      </c>
      <c r="C413" s="1" t="s">
        <v>15182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84</v>
      </c>
      <c r="J413" s="1" t="s">
        <v>130</v>
      </c>
      <c r="K413" s="1" t="s">
        <v>15183</v>
      </c>
      <c r="L413" s="1"/>
      <c r="M413" s="21">
        <f t="shared" si="6"/>
        <v>1</v>
      </c>
    </row>
    <row r="414" spans="1:13" ht="20.100000000000001" customHeight="1" x14ac:dyDescent="0.15">
      <c r="A414" s="1" t="s">
        <v>15127</v>
      </c>
      <c r="B414" s="1" t="s">
        <v>15131</v>
      </c>
      <c r="C414" s="1" t="s">
        <v>15184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15185</v>
      </c>
      <c r="L414" s="1"/>
      <c r="M414" s="21">
        <f t="shared" si="6"/>
        <v>1</v>
      </c>
    </row>
    <row r="415" spans="1:13" ht="20.100000000000001" customHeight="1" x14ac:dyDescent="0.15">
      <c r="A415" s="1" t="s">
        <v>15127</v>
      </c>
      <c r="B415" s="1" t="s">
        <v>15131</v>
      </c>
      <c r="C415" s="1" t="s">
        <v>15186</v>
      </c>
      <c r="D415" s="1" t="s">
        <v>78</v>
      </c>
      <c r="E415" s="1" t="s">
        <v>51</v>
      </c>
      <c r="F415" s="1" t="s">
        <v>81</v>
      </c>
      <c r="G415" s="1" t="s">
        <v>82</v>
      </c>
      <c r="H415" s="1" t="s">
        <v>1151</v>
      </c>
      <c r="I415" s="1" t="s">
        <v>84</v>
      </c>
      <c r="J415" s="1" t="s">
        <v>130</v>
      </c>
      <c r="K415" s="1" t="s">
        <v>15187</v>
      </c>
      <c r="L415" s="1"/>
      <c r="M415" s="21">
        <f t="shared" si="6"/>
        <v>0</v>
      </c>
    </row>
    <row r="416" spans="1:13" ht="20.100000000000001" customHeight="1" x14ac:dyDescent="0.15">
      <c r="A416" s="1" t="s">
        <v>15127</v>
      </c>
      <c r="B416" s="1" t="s">
        <v>15131</v>
      </c>
      <c r="C416" s="1" t="s">
        <v>15188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1151</v>
      </c>
      <c r="I416" s="1" t="s">
        <v>84</v>
      </c>
      <c r="J416" s="1" t="s">
        <v>130</v>
      </c>
      <c r="K416" s="1" t="s">
        <v>15189</v>
      </c>
      <c r="L416" s="1"/>
      <c r="M416" s="21">
        <f t="shared" si="6"/>
        <v>0</v>
      </c>
    </row>
    <row r="417" spans="1:13" ht="20.100000000000001" customHeight="1" x14ac:dyDescent="0.15">
      <c r="A417" s="1" t="s">
        <v>15127</v>
      </c>
      <c r="B417" s="1" t="s">
        <v>15131</v>
      </c>
      <c r="C417" s="1" t="s">
        <v>15190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15191</v>
      </c>
      <c r="L417" s="1"/>
      <c r="M417" s="21">
        <f t="shared" si="6"/>
        <v>1</v>
      </c>
    </row>
    <row r="418" spans="1:13" ht="20.100000000000001" customHeight="1" x14ac:dyDescent="0.15">
      <c r="A418" s="1" t="s">
        <v>15127</v>
      </c>
      <c r="B418" s="1" t="s">
        <v>15131</v>
      </c>
      <c r="C418" s="1" t="s">
        <v>15192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15193</v>
      </c>
      <c r="L418" s="1"/>
      <c r="M418" s="21">
        <f t="shared" si="6"/>
        <v>1</v>
      </c>
    </row>
    <row r="419" spans="1:13" ht="20.100000000000001" customHeight="1" x14ac:dyDescent="0.15">
      <c r="A419" s="1" t="s">
        <v>15127</v>
      </c>
      <c r="B419" s="1" t="s">
        <v>15131</v>
      </c>
      <c r="C419" s="1" t="s">
        <v>15194</v>
      </c>
      <c r="D419" s="1" t="s">
        <v>78</v>
      </c>
      <c r="E419" s="1" t="s">
        <v>51</v>
      </c>
      <c r="F419" s="1" t="s">
        <v>81</v>
      </c>
      <c r="G419" s="1" t="s">
        <v>82</v>
      </c>
      <c r="H419" s="1" t="s">
        <v>1151</v>
      </c>
      <c r="I419" s="1" t="s">
        <v>84</v>
      </c>
      <c r="J419" s="1" t="s">
        <v>130</v>
      </c>
      <c r="K419" s="1" t="s">
        <v>15195</v>
      </c>
      <c r="L419" s="1"/>
      <c r="M419" s="21">
        <f t="shared" si="6"/>
        <v>0</v>
      </c>
    </row>
    <row r="420" spans="1:13" ht="20.100000000000001" customHeight="1" x14ac:dyDescent="0.15">
      <c r="A420" s="1" t="s">
        <v>15127</v>
      </c>
      <c r="B420" s="1" t="s">
        <v>15131</v>
      </c>
      <c r="C420" s="1" t="s">
        <v>15196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15197</v>
      </c>
      <c r="L420" s="1"/>
      <c r="M420" s="21">
        <f t="shared" si="6"/>
        <v>1</v>
      </c>
    </row>
    <row r="421" spans="1:13" ht="20.100000000000001" customHeight="1" x14ac:dyDescent="0.15">
      <c r="A421" s="1" t="s">
        <v>15127</v>
      </c>
      <c r="B421" s="1" t="s">
        <v>15131</v>
      </c>
      <c r="C421" s="1" t="s">
        <v>15198</v>
      </c>
      <c r="D421" s="1" t="s">
        <v>78</v>
      </c>
      <c r="E421" s="1" t="s">
        <v>51</v>
      </c>
      <c r="F421" s="1" t="s">
        <v>179</v>
      </c>
      <c r="G421" s="1" t="s">
        <v>82</v>
      </c>
      <c r="H421" s="1" t="s">
        <v>1151</v>
      </c>
      <c r="I421" s="1" t="s">
        <v>84</v>
      </c>
      <c r="J421" s="1" t="s">
        <v>130</v>
      </c>
      <c r="K421" s="1" t="s">
        <v>15199</v>
      </c>
      <c r="L421" s="1"/>
      <c r="M421" s="21">
        <f t="shared" si="6"/>
        <v>0</v>
      </c>
    </row>
    <row r="422" spans="1:13" ht="20.100000000000001" customHeight="1" x14ac:dyDescent="0.15">
      <c r="A422" s="1" t="s">
        <v>15127</v>
      </c>
      <c r="B422" s="1" t="s">
        <v>15131</v>
      </c>
      <c r="C422" s="1" t="s">
        <v>15200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84</v>
      </c>
      <c r="J422" s="1" t="s">
        <v>130</v>
      </c>
      <c r="K422" s="1" t="s">
        <v>15201</v>
      </c>
      <c r="L422" s="1"/>
      <c r="M422" s="21">
        <f t="shared" si="6"/>
        <v>1</v>
      </c>
    </row>
    <row r="423" spans="1:13" ht="20.100000000000001" customHeight="1" x14ac:dyDescent="0.15">
      <c r="A423" s="1" t="s">
        <v>15127</v>
      </c>
      <c r="B423" s="1" t="s">
        <v>15131</v>
      </c>
      <c r="C423" s="1" t="s">
        <v>15202</v>
      </c>
      <c r="D423" s="1" t="s">
        <v>78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15203</v>
      </c>
      <c r="L423" s="1"/>
      <c r="M423" s="21">
        <f t="shared" si="6"/>
        <v>1</v>
      </c>
    </row>
    <row r="424" spans="1:13" ht="20.100000000000001" customHeight="1" x14ac:dyDescent="0.15">
      <c r="A424" s="1" t="s">
        <v>15127</v>
      </c>
      <c r="B424" s="1" t="s">
        <v>15131</v>
      </c>
      <c r="C424" s="1" t="s">
        <v>15204</v>
      </c>
      <c r="D424" s="1" t="s">
        <v>78</v>
      </c>
      <c r="E424" s="1" t="s">
        <v>51</v>
      </c>
      <c r="F424" s="1" t="s">
        <v>179</v>
      </c>
      <c r="G424" s="1" t="s">
        <v>82</v>
      </c>
      <c r="H424" s="1" t="s">
        <v>1151</v>
      </c>
      <c r="I424" s="1" t="s">
        <v>84</v>
      </c>
      <c r="J424" s="1" t="s">
        <v>130</v>
      </c>
      <c r="K424" s="1" t="s">
        <v>15205</v>
      </c>
      <c r="L424" s="1"/>
      <c r="M424" s="21">
        <f t="shared" si="6"/>
        <v>0</v>
      </c>
    </row>
    <row r="425" spans="1:13" ht="20.100000000000001" customHeight="1" x14ac:dyDescent="0.15">
      <c r="A425" s="1" t="s">
        <v>15127</v>
      </c>
      <c r="B425" s="1" t="s">
        <v>15131</v>
      </c>
      <c r="C425" s="1" t="s">
        <v>15206</v>
      </c>
      <c r="D425" s="1" t="s">
        <v>78</v>
      </c>
      <c r="E425" s="1" t="s">
        <v>51</v>
      </c>
      <c r="F425" s="1" t="s">
        <v>81</v>
      </c>
      <c r="G425" s="1" t="s">
        <v>82</v>
      </c>
      <c r="H425" s="1" t="s">
        <v>1151</v>
      </c>
      <c r="I425" s="1" t="s">
        <v>84</v>
      </c>
      <c r="J425" s="1" t="s">
        <v>130</v>
      </c>
      <c r="K425" s="1" t="s">
        <v>15207</v>
      </c>
      <c r="L425" s="1"/>
      <c r="M425" s="21">
        <f t="shared" si="6"/>
        <v>0</v>
      </c>
    </row>
    <row r="426" spans="1:13" ht="20.100000000000001" customHeight="1" x14ac:dyDescent="0.15">
      <c r="A426" s="1" t="s">
        <v>15127</v>
      </c>
      <c r="B426" s="1" t="s">
        <v>15131</v>
      </c>
      <c r="C426" s="1" t="s">
        <v>15208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53</v>
      </c>
      <c r="I426" s="1" t="s">
        <v>84</v>
      </c>
      <c r="J426" s="1" t="s">
        <v>130</v>
      </c>
      <c r="K426" s="1" t="s">
        <v>15209</v>
      </c>
      <c r="L426" s="1"/>
      <c r="M426" s="21">
        <f t="shared" si="6"/>
        <v>1</v>
      </c>
    </row>
    <row r="427" spans="1:13" ht="20.100000000000001" customHeight="1" x14ac:dyDescent="0.15">
      <c r="A427" s="1" t="s">
        <v>15127</v>
      </c>
      <c r="B427" s="1" t="s">
        <v>15131</v>
      </c>
      <c r="C427" s="1" t="s">
        <v>15210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84</v>
      </c>
      <c r="J427" s="1" t="s">
        <v>130</v>
      </c>
      <c r="K427" s="1" t="s">
        <v>15211</v>
      </c>
      <c r="L427" s="1"/>
      <c r="M427" s="21">
        <f t="shared" si="6"/>
        <v>1</v>
      </c>
    </row>
    <row r="428" spans="1:13" ht="20.100000000000001" customHeight="1" x14ac:dyDescent="0.15">
      <c r="A428" s="1" t="s">
        <v>15127</v>
      </c>
      <c r="B428" s="1" t="s">
        <v>15131</v>
      </c>
      <c r="C428" s="1" t="s">
        <v>15212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53</v>
      </c>
      <c r="I428" s="1" t="s">
        <v>84</v>
      </c>
      <c r="J428" s="1" t="s">
        <v>130</v>
      </c>
      <c r="K428" s="1" t="s">
        <v>15213</v>
      </c>
      <c r="L428" s="1"/>
      <c r="M428" s="21">
        <f t="shared" si="6"/>
        <v>1</v>
      </c>
    </row>
    <row r="429" spans="1:13" ht="20.100000000000001" customHeight="1" x14ac:dyDescent="0.15">
      <c r="A429" s="1" t="s">
        <v>15127</v>
      </c>
      <c r="B429" s="1" t="s">
        <v>15131</v>
      </c>
      <c r="C429" s="1" t="s">
        <v>15214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53</v>
      </c>
      <c r="I429" s="1" t="s">
        <v>84</v>
      </c>
      <c r="J429" s="1" t="s">
        <v>130</v>
      </c>
      <c r="K429" s="1" t="s">
        <v>15215</v>
      </c>
      <c r="L429" s="1"/>
      <c r="M429" s="21">
        <f t="shared" si="6"/>
        <v>1</v>
      </c>
    </row>
    <row r="430" spans="1:13" ht="20.100000000000001" customHeight="1" x14ac:dyDescent="0.15">
      <c r="A430" s="1" t="s">
        <v>15127</v>
      </c>
      <c r="B430" s="1" t="s">
        <v>15131</v>
      </c>
      <c r="C430" s="1" t="s">
        <v>15216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53</v>
      </c>
      <c r="I430" s="1" t="s">
        <v>84</v>
      </c>
      <c r="J430" s="1" t="s">
        <v>130</v>
      </c>
      <c r="K430" s="1" t="s">
        <v>15217</v>
      </c>
      <c r="L430" s="1"/>
      <c r="M430" s="21">
        <f t="shared" si="6"/>
        <v>1</v>
      </c>
    </row>
    <row r="431" spans="1:13" ht="20.100000000000001" customHeight="1" x14ac:dyDescent="0.15">
      <c r="A431" s="1" t="s">
        <v>15127</v>
      </c>
      <c r="B431" s="1" t="s">
        <v>15131</v>
      </c>
      <c r="C431" s="1" t="s">
        <v>15218</v>
      </c>
      <c r="D431" s="1" t="s">
        <v>78</v>
      </c>
      <c r="E431" s="1" t="s">
        <v>51</v>
      </c>
      <c r="F431" s="1" t="s">
        <v>51</v>
      </c>
      <c r="G431" s="1" t="s">
        <v>52</v>
      </c>
      <c r="H431" s="1" t="s">
        <v>53</v>
      </c>
      <c r="I431" s="1" t="s">
        <v>84</v>
      </c>
      <c r="J431" s="1" t="s">
        <v>130</v>
      </c>
      <c r="K431" s="1" t="s">
        <v>15219</v>
      </c>
      <c r="L431" s="1"/>
      <c r="M431" s="21">
        <f t="shared" si="6"/>
        <v>1</v>
      </c>
    </row>
    <row r="432" spans="1:13" ht="20.100000000000001" customHeight="1" x14ac:dyDescent="0.15">
      <c r="A432" s="1" t="s">
        <v>15127</v>
      </c>
      <c r="B432" s="1" t="s">
        <v>15131</v>
      </c>
      <c r="C432" s="1" t="s">
        <v>15220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15221</v>
      </c>
      <c r="L432" s="1"/>
      <c r="M432" s="21">
        <f t="shared" si="6"/>
        <v>1</v>
      </c>
    </row>
    <row r="433" spans="1:13" ht="20.100000000000001" customHeight="1" x14ac:dyDescent="0.15">
      <c r="A433" s="1" t="s">
        <v>15127</v>
      </c>
      <c r="B433" s="1" t="s">
        <v>15131</v>
      </c>
      <c r="C433" s="1" t="s">
        <v>15222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15223</v>
      </c>
      <c r="L433" s="1"/>
      <c r="M433" s="21">
        <f t="shared" si="6"/>
        <v>1</v>
      </c>
    </row>
    <row r="434" spans="1:13" ht="20.100000000000001" customHeight="1" x14ac:dyDescent="0.15">
      <c r="A434" s="1" t="s">
        <v>15127</v>
      </c>
      <c r="B434" s="1" t="s">
        <v>15224</v>
      </c>
      <c r="C434" s="1" t="s">
        <v>15225</v>
      </c>
      <c r="D434" s="1" t="s">
        <v>78</v>
      </c>
      <c r="E434" s="1" t="s">
        <v>51</v>
      </c>
      <c r="F434" s="1" t="s">
        <v>179</v>
      </c>
      <c r="G434" s="1" t="s">
        <v>82</v>
      </c>
      <c r="H434" s="1" t="s">
        <v>2234</v>
      </c>
      <c r="I434" s="1" t="s">
        <v>84</v>
      </c>
      <c r="J434" s="1" t="s">
        <v>7191</v>
      </c>
      <c r="K434" s="1" t="s">
        <v>15226</v>
      </c>
      <c r="L434" s="1"/>
      <c r="M434" s="21">
        <f t="shared" si="6"/>
        <v>0</v>
      </c>
    </row>
    <row r="435" spans="1:13" ht="20.100000000000001" customHeight="1" x14ac:dyDescent="0.15">
      <c r="A435" s="1" t="s">
        <v>15127</v>
      </c>
      <c r="B435" s="1" t="s">
        <v>15227</v>
      </c>
      <c r="C435" s="1" t="s">
        <v>15228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212</v>
      </c>
      <c r="I435" s="1" t="s">
        <v>7857</v>
      </c>
      <c r="J435" s="1" t="s">
        <v>122</v>
      </c>
      <c r="K435" s="1" t="s">
        <v>15229</v>
      </c>
      <c r="L435" s="1"/>
      <c r="M435" s="21">
        <f t="shared" si="6"/>
        <v>0</v>
      </c>
    </row>
    <row r="436" spans="1:13" ht="20.100000000000001" customHeight="1" x14ac:dyDescent="0.15">
      <c r="A436" s="1" t="s">
        <v>15127</v>
      </c>
      <c r="B436" s="1" t="s">
        <v>15227</v>
      </c>
      <c r="C436" s="1" t="s">
        <v>15230</v>
      </c>
      <c r="D436" s="1" t="s">
        <v>50</v>
      </c>
      <c r="E436" s="1" t="s">
        <v>51</v>
      </c>
      <c r="F436" s="1" t="s">
        <v>81</v>
      </c>
      <c r="G436" s="1" t="s">
        <v>82</v>
      </c>
      <c r="H436" s="1" t="s">
        <v>212</v>
      </c>
      <c r="I436" s="1" t="s">
        <v>7857</v>
      </c>
      <c r="J436" s="1" t="s">
        <v>122</v>
      </c>
      <c r="K436" s="1" t="s">
        <v>15231</v>
      </c>
      <c r="L436" s="1"/>
      <c r="M436" s="21">
        <f t="shared" si="6"/>
        <v>0</v>
      </c>
    </row>
    <row r="437" spans="1:13" ht="20.100000000000001" customHeight="1" x14ac:dyDescent="0.15">
      <c r="A437" s="1" t="s">
        <v>15127</v>
      </c>
      <c r="B437" s="1" t="s">
        <v>15227</v>
      </c>
      <c r="C437" s="1" t="s">
        <v>15232</v>
      </c>
      <c r="D437" s="1" t="s">
        <v>50</v>
      </c>
      <c r="E437" s="1" t="s">
        <v>51</v>
      </c>
      <c r="F437" s="1" t="s">
        <v>81</v>
      </c>
      <c r="G437" s="1" t="s">
        <v>82</v>
      </c>
      <c r="H437" s="1" t="s">
        <v>1151</v>
      </c>
      <c r="I437" s="1" t="s">
        <v>84</v>
      </c>
      <c r="J437" s="1" t="s">
        <v>130</v>
      </c>
      <c r="K437" s="1" t="s">
        <v>15233</v>
      </c>
      <c r="L437" s="1"/>
      <c r="M437" s="21">
        <f t="shared" si="6"/>
        <v>0</v>
      </c>
    </row>
    <row r="438" spans="1:13" ht="20.100000000000001" customHeight="1" x14ac:dyDescent="0.15">
      <c r="A438" s="1" t="s">
        <v>15127</v>
      </c>
      <c r="B438" s="1" t="s">
        <v>15227</v>
      </c>
      <c r="C438" s="1" t="s">
        <v>15234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15235</v>
      </c>
      <c r="L438" s="1"/>
      <c r="M438" s="21">
        <f t="shared" si="6"/>
        <v>1</v>
      </c>
    </row>
    <row r="439" spans="1:13" ht="20.100000000000001" customHeight="1" x14ac:dyDescent="0.15">
      <c r="A439" s="1" t="s">
        <v>15127</v>
      </c>
      <c r="B439" s="1" t="s">
        <v>15227</v>
      </c>
      <c r="C439" s="1" t="s">
        <v>15236</v>
      </c>
      <c r="D439" s="1" t="s">
        <v>50</v>
      </c>
      <c r="E439" s="1" t="s">
        <v>51</v>
      </c>
      <c r="F439" s="1" t="s">
        <v>81</v>
      </c>
      <c r="G439" s="1" t="s">
        <v>82</v>
      </c>
      <c r="H439" s="1" t="s">
        <v>1151</v>
      </c>
      <c r="I439" s="1" t="s">
        <v>84</v>
      </c>
      <c r="J439" s="1" t="s">
        <v>130</v>
      </c>
      <c r="K439" s="1" t="s">
        <v>15237</v>
      </c>
      <c r="L439" s="1"/>
      <c r="M439" s="21">
        <f t="shared" si="6"/>
        <v>0</v>
      </c>
    </row>
    <row r="440" spans="1:13" ht="20.100000000000001" customHeight="1" x14ac:dyDescent="0.15">
      <c r="A440" s="1" t="s">
        <v>15127</v>
      </c>
      <c r="B440" s="1" t="s">
        <v>15227</v>
      </c>
      <c r="C440" s="1" t="s">
        <v>15238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15239</v>
      </c>
      <c r="L440" s="1"/>
      <c r="M440" s="21">
        <f t="shared" si="6"/>
        <v>1</v>
      </c>
    </row>
    <row r="441" spans="1:13" ht="20.100000000000001" customHeight="1" x14ac:dyDescent="0.15">
      <c r="A441" s="1" t="s">
        <v>15127</v>
      </c>
      <c r="B441" s="1" t="s">
        <v>15227</v>
      </c>
      <c r="C441" s="1" t="s">
        <v>15240</v>
      </c>
      <c r="D441" s="1" t="s">
        <v>50</v>
      </c>
      <c r="E441" s="1" t="s">
        <v>51</v>
      </c>
      <c r="F441" s="1" t="s">
        <v>81</v>
      </c>
      <c r="G441" s="1" t="s">
        <v>82</v>
      </c>
      <c r="H441" s="1" t="s">
        <v>1151</v>
      </c>
      <c r="I441" s="1" t="s">
        <v>84</v>
      </c>
      <c r="J441" s="1" t="s">
        <v>130</v>
      </c>
      <c r="K441" s="1" t="s">
        <v>15241</v>
      </c>
      <c r="L441" s="1"/>
      <c r="M441" s="21">
        <f t="shared" si="6"/>
        <v>0</v>
      </c>
    </row>
    <row r="442" spans="1:13" ht="20.100000000000001" customHeight="1" x14ac:dyDescent="0.15">
      <c r="A442" s="1" t="s">
        <v>15127</v>
      </c>
      <c r="B442" s="1" t="s">
        <v>15227</v>
      </c>
      <c r="C442" s="1" t="s">
        <v>15242</v>
      </c>
      <c r="D442" s="1" t="s">
        <v>50</v>
      </c>
      <c r="E442" s="1" t="s">
        <v>51</v>
      </c>
      <c r="F442" s="1" t="s">
        <v>81</v>
      </c>
      <c r="G442" s="1" t="s">
        <v>82</v>
      </c>
      <c r="H442" s="1" t="s">
        <v>1151</v>
      </c>
      <c r="I442" s="1" t="s">
        <v>84</v>
      </c>
      <c r="J442" s="1" t="s">
        <v>130</v>
      </c>
      <c r="K442" s="1" t="s">
        <v>15243</v>
      </c>
      <c r="L442" s="1"/>
      <c r="M442" s="21">
        <f t="shared" si="6"/>
        <v>0</v>
      </c>
    </row>
    <row r="443" spans="1:13" ht="20.100000000000001" customHeight="1" x14ac:dyDescent="0.15">
      <c r="A443" s="1" t="s">
        <v>15127</v>
      </c>
      <c r="B443" s="1" t="s">
        <v>15227</v>
      </c>
      <c r="C443" s="1" t="s">
        <v>15244</v>
      </c>
      <c r="D443" s="1" t="s">
        <v>50</v>
      </c>
      <c r="E443" s="1" t="s">
        <v>51</v>
      </c>
      <c r="F443" s="1" t="s">
        <v>81</v>
      </c>
      <c r="G443" s="1" t="s">
        <v>82</v>
      </c>
      <c r="H443" s="1" t="s">
        <v>1151</v>
      </c>
      <c r="I443" s="1" t="s">
        <v>84</v>
      </c>
      <c r="J443" s="1" t="s">
        <v>130</v>
      </c>
      <c r="K443" s="1" t="s">
        <v>15245</v>
      </c>
      <c r="L443" s="1"/>
      <c r="M443" s="21">
        <f t="shared" si="6"/>
        <v>0</v>
      </c>
    </row>
    <row r="444" spans="1:13" ht="20.100000000000001" customHeight="1" x14ac:dyDescent="0.15">
      <c r="A444" s="1" t="s">
        <v>15127</v>
      </c>
      <c r="B444" s="1" t="s">
        <v>15227</v>
      </c>
      <c r="C444" s="1" t="s">
        <v>15246</v>
      </c>
      <c r="D444" s="1" t="s">
        <v>50</v>
      </c>
      <c r="E444" s="1" t="s">
        <v>51</v>
      </c>
      <c r="F444" s="1" t="s">
        <v>81</v>
      </c>
      <c r="G444" s="1" t="s">
        <v>82</v>
      </c>
      <c r="H444" s="1" t="s">
        <v>1151</v>
      </c>
      <c r="I444" s="1" t="s">
        <v>84</v>
      </c>
      <c r="J444" s="1" t="s">
        <v>130</v>
      </c>
      <c r="K444" s="1" t="s">
        <v>15247</v>
      </c>
      <c r="L444" s="1"/>
      <c r="M444" s="21">
        <f t="shared" si="6"/>
        <v>0</v>
      </c>
    </row>
    <row r="445" spans="1:13" ht="20.100000000000001" customHeight="1" x14ac:dyDescent="0.15">
      <c r="A445" s="1" t="s">
        <v>15127</v>
      </c>
      <c r="B445" s="1" t="s">
        <v>15227</v>
      </c>
      <c r="C445" s="1" t="s">
        <v>15248</v>
      </c>
      <c r="D445" s="1" t="s">
        <v>50</v>
      </c>
      <c r="E445" s="1" t="s">
        <v>51</v>
      </c>
      <c r="F445" s="1" t="s">
        <v>81</v>
      </c>
      <c r="G445" s="1" t="s">
        <v>82</v>
      </c>
      <c r="H445" s="1" t="s">
        <v>1151</v>
      </c>
      <c r="I445" s="1" t="s">
        <v>84</v>
      </c>
      <c r="J445" s="1" t="s">
        <v>130</v>
      </c>
      <c r="K445" s="1" t="s">
        <v>15249</v>
      </c>
      <c r="L445" s="1"/>
      <c r="M445" s="21">
        <f t="shared" si="6"/>
        <v>0</v>
      </c>
    </row>
    <row r="446" spans="1:13" ht="20.100000000000001" customHeight="1" x14ac:dyDescent="0.15">
      <c r="A446" s="1" t="s">
        <v>15127</v>
      </c>
      <c r="B446" s="1" t="s">
        <v>15227</v>
      </c>
      <c r="C446" s="1" t="s">
        <v>15250</v>
      </c>
      <c r="D446" s="1" t="s">
        <v>50</v>
      </c>
      <c r="E446" s="1" t="s">
        <v>51</v>
      </c>
      <c r="F446" s="1" t="s">
        <v>81</v>
      </c>
      <c r="G446" s="1" t="s">
        <v>82</v>
      </c>
      <c r="H446" s="1" t="s">
        <v>1151</v>
      </c>
      <c r="I446" s="1" t="s">
        <v>84</v>
      </c>
      <c r="J446" s="1" t="s">
        <v>130</v>
      </c>
      <c r="K446" s="1" t="s">
        <v>15251</v>
      </c>
      <c r="L446" s="1"/>
      <c r="M446" s="21">
        <f t="shared" si="6"/>
        <v>0</v>
      </c>
    </row>
    <row r="447" spans="1:13" ht="20.100000000000001" customHeight="1" x14ac:dyDescent="0.15">
      <c r="A447" s="1" t="s">
        <v>15127</v>
      </c>
      <c r="B447" s="1" t="s">
        <v>15227</v>
      </c>
      <c r="C447" s="1" t="s">
        <v>15252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53</v>
      </c>
      <c r="I447" s="1" t="s">
        <v>84</v>
      </c>
      <c r="J447" s="1" t="s">
        <v>130</v>
      </c>
      <c r="K447" s="1" t="s">
        <v>15253</v>
      </c>
      <c r="L447" s="1"/>
      <c r="M447" s="21">
        <f t="shared" si="6"/>
        <v>1</v>
      </c>
    </row>
    <row r="448" spans="1:13" ht="20.100000000000001" customHeight="1" x14ac:dyDescent="0.15">
      <c r="A448" s="1" t="s">
        <v>15127</v>
      </c>
      <c r="B448" s="1" t="s">
        <v>15227</v>
      </c>
      <c r="C448" s="1" t="s">
        <v>15254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84</v>
      </c>
      <c r="J448" s="1" t="s">
        <v>130</v>
      </c>
      <c r="K448" s="1" t="s">
        <v>15255</v>
      </c>
      <c r="L448" s="1"/>
      <c r="M448" s="21">
        <f t="shared" si="6"/>
        <v>1</v>
      </c>
    </row>
    <row r="449" spans="1:13" ht="20.100000000000001" customHeight="1" x14ac:dyDescent="0.15">
      <c r="A449" s="1" t="s">
        <v>15127</v>
      </c>
      <c r="B449" s="1" t="s">
        <v>15227</v>
      </c>
      <c r="C449" s="1" t="s">
        <v>15256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53</v>
      </c>
      <c r="I449" s="1" t="s">
        <v>84</v>
      </c>
      <c r="J449" s="1" t="s">
        <v>130</v>
      </c>
      <c r="K449" s="1" t="s">
        <v>15257</v>
      </c>
      <c r="L449" s="1"/>
      <c r="M449" s="21">
        <f t="shared" si="6"/>
        <v>1</v>
      </c>
    </row>
    <row r="450" spans="1:13" ht="20.100000000000001" customHeight="1" x14ac:dyDescent="0.15">
      <c r="A450" s="1" t="s">
        <v>15127</v>
      </c>
      <c r="B450" s="1" t="s">
        <v>15227</v>
      </c>
      <c r="C450" s="1" t="s">
        <v>15258</v>
      </c>
      <c r="D450" s="1" t="s">
        <v>50</v>
      </c>
      <c r="E450" s="1" t="s">
        <v>51</v>
      </c>
      <c r="F450" s="1" t="s">
        <v>81</v>
      </c>
      <c r="G450" s="1" t="s">
        <v>82</v>
      </c>
      <c r="H450" s="1" t="s">
        <v>2234</v>
      </c>
      <c r="I450" s="1" t="s">
        <v>84</v>
      </c>
      <c r="J450" s="1" t="s">
        <v>7191</v>
      </c>
      <c r="K450" s="1" t="s">
        <v>15259</v>
      </c>
      <c r="L450" s="1"/>
      <c r="M450" s="21">
        <f t="shared" si="6"/>
        <v>0</v>
      </c>
    </row>
    <row r="451" spans="1:13" ht="20.100000000000001" customHeight="1" x14ac:dyDescent="0.15">
      <c r="A451" s="1" t="s">
        <v>15127</v>
      </c>
      <c r="B451" s="1" t="s">
        <v>15227</v>
      </c>
      <c r="C451" s="1" t="s">
        <v>15260</v>
      </c>
      <c r="D451" s="1" t="s">
        <v>50</v>
      </c>
      <c r="E451" s="1" t="s">
        <v>51</v>
      </c>
      <c r="F451" s="1" t="s">
        <v>81</v>
      </c>
      <c r="G451" s="1" t="s">
        <v>82</v>
      </c>
      <c r="H451" s="1" t="s">
        <v>2234</v>
      </c>
      <c r="I451" s="1" t="s">
        <v>84</v>
      </c>
      <c r="J451" s="1" t="s">
        <v>7191</v>
      </c>
      <c r="K451" s="1" t="s">
        <v>15261</v>
      </c>
      <c r="L451" s="1"/>
      <c r="M451" s="21">
        <f t="shared" si="6"/>
        <v>0</v>
      </c>
    </row>
    <row r="452" spans="1:13" ht="20.100000000000001" customHeight="1" x14ac:dyDescent="0.15">
      <c r="A452" s="1" t="s">
        <v>15127</v>
      </c>
      <c r="B452" s="1" t="s">
        <v>15227</v>
      </c>
      <c r="C452" s="1" t="s">
        <v>15262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53</v>
      </c>
      <c r="I452" s="1" t="s">
        <v>84</v>
      </c>
      <c r="J452" s="1" t="s">
        <v>130</v>
      </c>
      <c r="K452" s="1" t="s">
        <v>15263</v>
      </c>
      <c r="L452" s="1"/>
      <c r="M452" s="21">
        <f t="shared" si="6"/>
        <v>1</v>
      </c>
    </row>
    <row r="453" spans="1:13" ht="20.100000000000001" customHeight="1" x14ac:dyDescent="0.15">
      <c r="A453" s="1" t="s">
        <v>15127</v>
      </c>
      <c r="B453" s="1" t="s">
        <v>15227</v>
      </c>
      <c r="C453" s="1" t="s">
        <v>15264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53</v>
      </c>
      <c r="I453" s="1" t="s">
        <v>84</v>
      </c>
      <c r="J453" s="1" t="s">
        <v>130</v>
      </c>
      <c r="K453" s="1" t="s">
        <v>15265</v>
      </c>
      <c r="L453" s="1"/>
      <c r="M453" s="21">
        <f t="shared" si="6"/>
        <v>1</v>
      </c>
    </row>
    <row r="454" spans="1:13" ht="20.100000000000001" customHeight="1" x14ac:dyDescent="0.15">
      <c r="A454" s="1" t="s">
        <v>15127</v>
      </c>
      <c r="B454" s="1" t="s">
        <v>15227</v>
      </c>
      <c r="C454" s="1" t="s">
        <v>15266</v>
      </c>
      <c r="D454" s="1" t="s">
        <v>50</v>
      </c>
      <c r="E454" s="1" t="s">
        <v>51</v>
      </c>
      <c r="F454" s="1" t="s">
        <v>81</v>
      </c>
      <c r="G454" s="1" t="s">
        <v>82</v>
      </c>
      <c r="H454" s="1" t="s">
        <v>129</v>
      </c>
      <c r="I454" s="1" t="s">
        <v>447</v>
      </c>
      <c r="J454" s="1" t="s">
        <v>2362</v>
      </c>
      <c r="K454" s="1" t="s">
        <v>15267</v>
      </c>
      <c r="L454" s="1"/>
      <c r="M454" s="21">
        <f t="shared" si="6"/>
        <v>0</v>
      </c>
    </row>
    <row r="455" spans="1:13" ht="20.100000000000001" customHeight="1" x14ac:dyDescent="0.15">
      <c r="A455" s="1" t="s">
        <v>15127</v>
      </c>
      <c r="B455" s="1" t="s">
        <v>15227</v>
      </c>
      <c r="C455" s="1" t="s">
        <v>15268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84</v>
      </c>
      <c r="J455" s="1" t="s">
        <v>130</v>
      </c>
      <c r="K455" s="1" t="s">
        <v>15269</v>
      </c>
      <c r="L455" s="1"/>
      <c r="M455" s="21">
        <f t="shared" si="6"/>
        <v>1</v>
      </c>
    </row>
    <row r="456" spans="1:13" ht="20.100000000000001" customHeight="1" x14ac:dyDescent="0.15">
      <c r="A456" s="1" t="s">
        <v>15127</v>
      </c>
      <c r="B456" s="1" t="s">
        <v>15227</v>
      </c>
      <c r="C456" s="1" t="s">
        <v>15270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53</v>
      </c>
      <c r="I456" s="1" t="s">
        <v>84</v>
      </c>
      <c r="J456" s="1" t="s">
        <v>130</v>
      </c>
      <c r="K456" s="1" t="s">
        <v>15271</v>
      </c>
      <c r="L456" s="1"/>
      <c r="M456" s="21">
        <f t="shared" ref="M456:M492" si="7">IF(F456="○",1,0)</f>
        <v>1</v>
      </c>
    </row>
    <row r="457" spans="1:13" ht="20.100000000000001" customHeight="1" x14ac:dyDescent="0.15">
      <c r="A457" s="1" t="s">
        <v>15127</v>
      </c>
      <c r="B457" s="1" t="s">
        <v>15227</v>
      </c>
      <c r="C457" s="1" t="s">
        <v>15272</v>
      </c>
      <c r="D457" s="1" t="s">
        <v>50</v>
      </c>
      <c r="E457" s="1" t="s">
        <v>51</v>
      </c>
      <c r="F457" s="1" t="s">
        <v>81</v>
      </c>
      <c r="G457" s="1" t="s">
        <v>82</v>
      </c>
      <c r="H457" s="1" t="s">
        <v>83</v>
      </c>
      <c r="I457" s="1" t="s">
        <v>181</v>
      </c>
      <c r="J457" s="1" t="s">
        <v>11769</v>
      </c>
      <c r="K457" s="1" t="s">
        <v>15273</v>
      </c>
      <c r="L457" s="1"/>
      <c r="M457" s="21">
        <f t="shared" si="7"/>
        <v>0</v>
      </c>
    </row>
    <row r="458" spans="1:13" ht="20.100000000000001" customHeight="1" x14ac:dyDescent="0.15">
      <c r="A458" s="1" t="s">
        <v>15127</v>
      </c>
      <c r="B458" s="1" t="s">
        <v>15227</v>
      </c>
      <c r="C458" s="1" t="s">
        <v>15274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53</v>
      </c>
      <c r="I458" s="1" t="s">
        <v>84</v>
      </c>
      <c r="J458" s="1" t="s">
        <v>130</v>
      </c>
      <c r="K458" s="1" t="s">
        <v>15275</v>
      </c>
      <c r="L458" s="1"/>
      <c r="M458" s="21">
        <f t="shared" si="7"/>
        <v>1</v>
      </c>
    </row>
    <row r="459" spans="1:13" ht="20.100000000000001" customHeight="1" x14ac:dyDescent="0.15">
      <c r="A459" s="1" t="s">
        <v>15127</v>
      </c>
      <c r="B459" s="1" t="s">
        <v>15227</v>
      </c>
      <c r="C459" s="1" t="s">
        <v>15276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53</v>
      </c>
      <c r="I459" s="1" t="s">
        <v>84</v>
      </c>
      <c r="J459" s="1" t="s">
        <v>130</v>
      </c>
      <c r="K459" s="1" t="s">
        <v>15277</v>
      </c>
      <c r="L459" s="1"/>
      <c r="M459" s="21">
        <f t="shared" si="7"/>
        <v>1</v>
      </c>
    </row>
    <row r="460" spans="1:13" ht="20.100000000000001" customHeight="1" x14ac:dyDescent="0.15">
      <c r="A460" s="1" t="s">
        <v>15127</v>
      </c>
      <c r="B460" s="1" t="s">
        <v>15227</v>
      </c>
      <c r="C460" s="1" t="s">
        <v>15278</v>
      </c>
      <c r="D460" s="1" t="s">
        <v>78</v>
      </c>
      <c r="E460" s="1" t="s">
        <v>51</v>
      </c>
      <c r="F460" s="1" t="s">
        <v>179</v>
      </c>
      <c r="G460" s="1" t="s">
        <v>82</v>
      </c>
      <c r="H460" s="1" t="s">
        <v>212</v>
      </c>
      <c r="I460" s="1" t="s">
        <v>7857</v>
      </c>
      <c r="J460" s="1" t="s">
        <v>122</v>
      </c>
      <c r="K460" s="1" t="s">
        <v>15279</v>
      </c>
      <c r="L460" s="1"/>
      <c r="M460" s="21">
        <f t="shared" si="7"/>
        <v>0</v>
      </c>
    </row>
    <row r="461" spans="1:13" ht="20.100000000000001" customHeight="1" x14ac:dyDescent="0.15">
      <c r="A461" s="1" t="s">
        <v>15127</v>
      </c>
      <c r="B461" s="1" t="s">
        <v>15227</v>
      </c>
      <c r="C461" s="1" t="s">
        <v>15280</v>
      </c>
      <c r="D461" s="1" t="s">
        <v>78</v>
      </c>
      <c r="E461" s="1" t="s">
        <v>51</v>
      </c>
      <c r="F461" s="1" t="s">
        <v>179</v>
      </c>
      <c r="G461" s="1" t="s">
        <v>82</v>
      </c>
      <c r="H461" s="1" t="s">
        <v>212</v>
      </c>
      <c r="I461" s="1" t="s">
        <v>7857</v>
      </c>
      <c r="J461" s="1" t="s">
        <v>122</v>
      </c>
      <c r="K461" s="1" t="s">
        <v>15281</v>
      </c>
      <c r="L461" s="1"/>
      <c r="M461" s="21">
        <f t="shared" si="7"/>
        <v>0</v>
      </c>
    </row>
    <row r="462" spans="1:13" ht="20.100000000000001" customHeight="1" x14ac:dyDescent="0.15">
      <c r="A462" s="1" t="s">
        <v>15127</v>
      </c>
      <c r="B462" s="1" t="s">
        <v>15227</v>
      </c>
      <c r="C462" s="1" t="s">
        <v>15282</v>
      </c>
      <c r="D462" s="1" t="s">
        <v>78</v>
      </c>
      <c r="E462" s="1" t="s">
        <v>51</v>
      </c>
      <c r="F462" s="1" t="s">
        <v>51</v>
      </c>
      <c r="G462" s="1" t="s">
        <v>52</v>
      </c>
      <c r="H462" s="1" t="s">
        <v>121</v>
      </c>
      <c r="I462" s="1" t="s">
        <v>84</v>
      </c>
      <c r="J462" s="1" t="s">
        <v>122</v>
      </c>
      <c r="K462" s="1" t="s">
        <v>15283</v>
      </c>
      <c r="L462" s="1"/>
      <c r="M462" s="21">
        <f t="shared" si="7"/>
        <v>1</v>
      </c>
    </row>
    <row r="463" spans="1:13" ht="20.100000000000001" customHeight="1" x14ac:dyDescent="0.15">
      <c r="A463" s="1" t="s">
        <v>15127</v>
      </c>
      <c r="B463" s="1" t="s">
        <v>15227</v>
      </c>
      <c r="C463" s="1" t="s">
        <v>15284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84</v>
      </c>
      <c r="J463" s="1" t="s">
        <v>122</v>
      </c>
      <c r="K463" s="1" t="s">
        <v>15285</v>
      </c>
      <c r="L463" s="1"/>
      <c r="M463" s="21">
        <f t="shared" si="7"/>
        <v>1</v>
      </c>
    </row>
    <row r="464" spans="1:13" ht="20.100000000000001" customHeight="1" x14ac:dyDescent="0.15">
      <c r="A464" s="1" t="s">
        <v>15127</v>
      </c>
      <c r="B464" s="1" t="s">
        <v>15227</v>
      </c>
      <c r="C464" s="1" t="s">
        <v>15286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84</v>
      </c>
      <c r="J464" s="1" t="s">
        <v>130</v>
      </c>
      <c r="K464" s="1" t="s">
        <v>15287</v>
      </c>
      <c r="L464" s="1"/>
      <c r="M464" s="21">
        <f t="shared" si="7"/>
        <v>1</v>
      </c>
    </row>
    <row r="465" spans="1:13" ht="20.100000000000001" customHeight="1" x14ac:dyDescent="0.15">
      <c r="A465" s="1" t="s">
        <v>15127</v>
      </c>
      <c r="B465" s="1" t="s">
        <v>15227</v>
      </c>
      <c r="C465" s="1" t="s">
        <v>15288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121</v>
      </c>
      <c r="I465" s="1" t="s">
        <v>84</v>
      </c>
      <c r="J465" s="1" t="s">
        <v>122</v>
      </c>
      <c r="K465" s="1" t="s">
        <v>15289</v>
      </c>
      <c r="L465" s="1"/>
      <c r="M465" s="21">
        <f t="shared" si="7"/>
        <v>1</v>
      </c>
    </row>
    <row r="466" spans="1:13" ht="20.100000000000001" customHeight="1" x14ac:dyDescent="0.15">
      <c r="A466" s="1" t="s">
        <v>15127</v>
      </c>
      <c r="B466" s="1" t="s">
        <v>15227</v>
      </c>
      <c r="C466" s="1" t="s">
        <v>15290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84</v>
      </c>
      <c r="J466" s="1" t="s">
        <v>122</v>
      </c>
      <c r="K466" s="1" t="s">
        <v>15291</v>
      </c>
      <c r="L466" s="1"/>
      <c r="M466" s="21">
        <f t="shared" si="7"/>
        <v>1</v>
      </c>
    </row>
    <row r="467" spans="1:13" ht="20.100000000000001" customHeight="1" x14ac:dyDescent="0.15">
      <c r="A467" s="1" t="s">
        <v>15127</v>
      </c>
      <c r="B467" s="1" t="s">
        <v>15227</v>
      </c>
      <c r="C467" s="1" t="s">
        <v>15292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84</v>
      </c>
      <c r="J467" s="1" t="s">
        <v>122</v>
      </c>
      <c r="K467" s="1" t="s">
        <v>15293</v>
      </c>
      <c r="L467" s="1"/>
      <c r="M467" s="21">
        <f t="shared" si="7"/>
        <v>1</v>
      </c>
    </row>
    <row r="468" spans="1:13" ht="20.100000000000001" customHeight="1" x14ac:dyDescent="0.15">
      <c r="A468" s="1" t="s">
        <v>15127</v>
      </c>
      <c r="B468" s="1" t="s">
        <v>15227</v>
      </c>
      <c r="C468" s="1" t="s">
        <v>15294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53</v>
      </c>
      <c r="I468" s="1" t="s">
        <v>84</v>
      </c>
      <c r="J468" s="1" t="s">
        <v>130</v>
      </c>
      <c r="K468" s="1" t="s">
        <v>15295</v>
      </c>
      <c r="L468" s="1"/>
      <c r="M468" s="21">
        <f t="shared" si="7"/>
        <v>1</v>
      </c>
    </row>
    <row r="469" spans="1:13" ht="20.100000000000001" customHeight="1" x14ac:dyDescent="0.15">
      <c r="A469" s="1" t="s">
        <v>15127</v>
      </c>
      <c r="B469" s="1" t="s">
        <v>15227</v>
      </c>
      <c r="C469" s="1" t="s">
        <v>15296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84</v>
      </c>
      <c r="J469" s="1" t="s">
        <v>130</v>
      </c>
      <c r="K469" s="1" t="s">
        <v>15297</v>
      </c>
      <c r="L469" s="1"/>
      <c r="M469" s="21">
        <f t="shared" si="7"/>
        <v>1</v>
      </c>
    </row>
    <row r="470" spans="1:13" ht="20.100000000000001" customHeight="1" x14ac:dyDescent="0.15">
      <c r="A470" s="1" t="s">
        <v>15127</v>
      </c>
      <c r="B470" s="1" t="s">
        <v>15227</v>
      </c>
      <c r="C470" s="1" t="s">
        <v>15298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84</v>
      </c>
      <c r="J470" s="1" t="s">
        <v>130</v>
      </c>
      <c r="K470" s="1" t="s">
        <v>15299</v>
      </c>
      <c r="L470" s="1"/>
      <c r="M470" s="21">
        <f t="shared" si="7"/>
        <v>1</v>
      </c>
    </row>
    <row r="471" spans="1:13" ht="20.100000000000001" customHeight="1" x14ac:dyDescent="0.15">
      <c r="A471" s="1" t="s">
        <v>15127</v>
      </c>
      <c r="B471" s="1" t="s">
        <v>15227</v>
      </c>
      <c r="C471" s="1" t="s">
        <v>15300</v>
      </c>
      <c r="D471" s="1" t="s">
        <v>78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84</v>
      </c>
      <c r="J471" s="1" t="s">
        <v>130</v>
      </c>
      <c r="K471" s="1" t="s">
        <v>15301</v>
      </c>
      <c r="L471" s="1"/>
      <c r="M471" s="21">
        <f t="shared" si="7"/>
        <v>1</v>
      </c>
    </row>
    <row r="472" spans="1:13" ht="20.100000000000001" customHeight="1" x14ac:dyDescent="0.15">
      <c r="A472" s="1" t="s">
        <v>15302</v>
      </c>
      <c r="B472" s="1" t="s">
        <v>15303</v>
      </c>
      <c r="C472" s="1" t="s">
        <v>15304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53</v>
      </c>
      <c r="I472" s="1" t="s">
        <v>84</v>
      </c>
      <c r="J472" s="1" t="s">
        <v>130</v>
      </c>
      <c r="K472" s="1" t="s">
        <v>15305</v>
      </c>
      <c r="L472" s="1"/>
      <c r="M472" s="21">
        <f t="shared" si="7"/>
        <v>1</v>
      </c>
    </row>
    <row r="473" spans="1:13" ht="20.100000000000001" customHeight="1" x14ac:dyDescent="0.15">
      <c r="A473" s="1" t="s">
        <v>15302</v>
      </c>
      <c r="B473" s="1" t="s">
        <v>15303</v>
      </c>
      <c r="C473" s="1" t="s">
        <v>15306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84</v>
      </c>
      <c r="J473" s="1" t="s">
        <v>130</v>
      </c>
      <c r="K473" s="1" t="s">
        <v>15307</v>
      </c>
      <c r="L473" s="1"/>
      <c r="M473" s="21">
        <f t="shared" si="7"/>
        <v>1</v>
      </c>
    </row>
    <row r="474" spans="1:13" ht="20.100000000000001" customHeight="1" x14ac:dyDescent="0.15">
      <c r="A474" s="1" t="s">
        <v>15302</v>
      </c>
      <c r="B474" s="1" t="s">
        <v>15303</v>
      </c>
      <c r="C474" s="1" t="s">
        <v>15308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15309</v>
      </c>
      <c r="L474" s="1"/>
      <c r="M474" s="21">
        <f t="shared" si="7"/>
        <v>1</v>
      </c>
    </row>
    <row r="475" spans="1:13" ht="20.100000000000001" customHeight="1" x14ac:dyDescent="0.15">
      <c r="A475" s="1" t="s">
        <v>15302</v>
      </c>
      <c r="B475" s="1" t="s">
        <v>15303</v>
      </c>
      <c r="C475" s="1" t="s">
        <v>15310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15311</v>
      </c>
      <c r="L475" s="1"/>
      <c r="M475" s="21">
        <f t="shared" si="7"/>
        <v>1</v>
      </c>
    </row>
    <row r="476" spans="1:13" ht="20.100000000000001" customHeight="1" x14ac:dyDescent="0.15">
      <c r="A476" s="1" t="s">
        <v>15302</v>
      </c>
      <c r="B476" s="1" t="s">
        <v>15303</v>
      </c>
      <c r="C476" s="1" t="s">
        <v>15312</v>
      </c>
      <c r="D476" s="1" t="s">
        <v>78</v>
      </c>
      <c r="E476" s="1" t="s">
        <v>51</v>
      </c>
      <c r="F476" s="1" t="s">
        <v>179</v>
      </c>
      <c r="G476" s="1" t="s">
        <v>82</v>
      </c>
      <c r="H476" s="1" t="s">
        <v>212</v>
      </c>
      <c r="I476" s="1" t="s">
        <v>181</v>
      </c>
      <c r="J476" s="1" t="s">
        <v>1137</v>
      </c>
      <c r="K476" s="1" t="s">
        <v>15313</v>
      </c>
      <c r="L476" s="1"/>
      <c r="M476" s="21">
        <f t="shared" si="7"/>
        <v>0</v>
      </c>
    </row>
    <row r="477" spans="1:13" ht="20.100000000000001" customHeight="1" x14ac:dyDescent="0.15">
      <c r="A477" s="1" t="s">
        <v>15302</v>
      </c>
      <c r="B477" s="1" t="s">
        <v>15303</v>
      </c>
      <c r="C477" s="1" t="s">
        <v>15314</v>
      </c>
      <c r="D477" s="1" t="s">
        <v>78</v>
      </c>
      <c r="E477" s="1" t="s">
        <v>51</v>
      </c>
      <c r="F477" s="1" t="s">
        <v>179</v>
      </c>
      <c r="G477" s="1" t="s">
        <v>82</v>
      </c>
      <c r="H477" s="1" t="s">
        <v>212</v>
      </c>
      <c r="I477" s="1" t="s">
        <v>181</v>
      </c>
      <c r="J477" s="1" t="s">
        <v>1137</v>
      </c>
      <c r="K477" s="1" t="s">
        <v>15315</v>
      </c>
      <c r="L477" s="1"/>
      <c r="M477" s="21">
        <f t="shared" si="7"/>
        <v>0</v>
      </c>
    </row>
    <row r="478" spans="1:13" ht="20.100000000000001" customHeight="1" x14ac:dyDescent="0.15">
      <c r="A478" s="1" t="s">
        <v>15302</v>
      </c>
      <c r="B478" s="1" t="s">
        <v>15303</v>
      </c>
      <c r="C478" s="1" t="s">
        <v>15316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121</v>
      </c>
      <c r="I478" s="1" t="s">
        <v>84</v>
      </c>
      <c r="J478" s="1" t="s">
        <v>122</v>
      </c>
      <c r="K478" s="1" t="s">
        <v>15317</v>
      </c>
      <c r="L478" s="1"/>
      <c r="M478" s="21">
        <f t="shared" si="7"/>
        <v>1</v>
      </c>
    </row>
    <row r="479" spans="1:13" ht="20.100000000000001" customHeight="1" x14ac:dyDescent="0.15">
      <c r="A479" s="1" t="s">
        <v>15302</v>
      </c>
      <c r="B479" s="1" t="s">
        <v>15303</v>
      </c>
      <c r="C479" s="1" t="s">
        <v>15318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84</v>
      </c>
      <c r="J479" s="1" t="s">
        <v>130</v>
      </c>
      <c r="K479" s="1" t="s">
        <v>15319</v>
      </c>
      <c r="L479" s="1"/>
      <c r="M479" s="21">
        <f t="shared" si="7"/>
        <v>1</v>
      </c>
    </row>
    <row r="480" spans="1:13" ht="20.100000000000001" customHeight="1" x14ac:dyDescent="0.15">
      <c r="A480" s="1" t="s">
        <v>15302</v>
      </c>
      <c r="B480" s="1" t="s">
        <v>15303</v>
      </c>
      <c r="C480" s="1" t="s">
        <v>15320</v>
      </c>
      <c r="D480" s="1" t="s">
        <v>78</v>
      </c>
      <c r="E480" s="1" t="s">
        <v>51</v>
      </c>
      <c r="F480" s="1" t="s">
        <v>179</v>
      </c>
      <c r="G480" s="1" t="s">
        <v>82</v>
      </c>
      <c r="H480" s="1" t="s">
        <v>83</v>
      </c>
      <c r="I480" s="1" t="s">
        <v>84</v>
      </c>
      <c r="J480" s="1" t="s">
        <v>1137</v>
      </c>
      <c r="K480" s="1" t="s">
        <v>15321</v>
      </c>
      <c r="L480" s="1"/>
      <c r="M480" s="21">
        <f t="shared" si="7"/>
        <v>0</v>
      </c>
    </row>
    <row r="481" spans="1:13" ht="20.100000000000001" customHeight="1" x14ac:dyDescent="0.15">
      <c r="A481" s="1" t="s">
        <v>15302</v>
      </c>
      <c r="B481" s="1" t="s">
        <v>15322</v>
      </c>
      <c r="C481" s="1" t="s">
        <v>15323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84</v>
      </c>
      <c r="J481" s="1" t="s">
        <v>130</v>
      </c>
      <c r="K481" s="1" t="s">
        <v>15324</v>
      </c>
      <c r="L481" s="1"/>
      <c r="M481" s="21">
        <f t="shared" si="7"/>
        <v>1</v>
      </c>
    </row>
    <row r="482" spans="1:13" ht="20.100000000000001" customHeight="1" x14ac:dyDescent="0.15">
      <c r="A482" s="1" t="s">
        <v>15302</v>
      </c>
      <c r="B482" s="1" t="s">
        <v>15322</v>
      </c>
      <c r="C482" s="1" t="s">
        <v>15325</v>
      </c>
      <c r="D482" s="1" t="s">
        <v>78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84</v>
      </c>
      <c r="J482" s="1" t="s">
        <v>130</v>
      </c>
      <c r="K482" s="1" t="s">
        <v>15326</v>
      </c>
      <c r="L482" s="1"/>
      <c r="M482" s="21">
        <f t="shared" si="7"/>
        <v>1</v>
      </c>
    </row>
    <row r="483" spans="1:13" ht="20.100000000000001" customHeight="1" x14ac:dyDescent="0.15">
      <c r="A483" s="1" t="s">
        <v>15302</v>
      </c>
      <c r="B483" s="1" t="s">
        <v>15327</v>
      </c>
      <c r="C483" s="1" t="s">
        <v>15328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15329</v>
      </c>
      <c r="L483" s="1"/>
      <c r="M483" s="21">
        <f t="shared" si="7"/>
        <v>1</v>
      </c>
    </row>
    <row r="484" spans="1:13" ht="20.100000000000001" customHeight="1" x14ac:dyDescent="0.15">
      <c r="A484" s="1" t="s">
        <v>15302</v>
      </c>
      <c r="B484" s="1" t="s">
        <v>15327</v>
      </c>
      <c r="C484" s="1" t="s">
        <v>15330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15331</v>
      </c>
      <c r="L484" s="1"/>
      <c r="M484" s="21">
        <f t="shared" si="7"/>
        <v>1</v>
      </c>
    </row>
    <row r="485" spans="1:13" ht="20.100000000000001" customHeight="1" x14ac:dyDescent="0.15">
      <c r="A485" s="1" t="s">
        <v>15302</v>
      </c>
      <c r="B485" s="1" t="s">
        <v>15327</v>
      </c>
      <c r="C485" s="1" t="s">
        <v>15332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15333</v>
      </c>
      <c r="L485" s="1"/>
      <c r="M485" s="21">
        <f t="shared" si="7"/>
        <v>1</v>
      </c>
    </row>
    <row r="486" spans="1:13" ht="20.100000000000001" customHeight="1" x14ac:dyDescent="0.15">
      <c r="A486" s="1" t="s">
        <v>15302</v>
      </c>
      <c r="B486" s="1" t="s">
        <v>15327</v>
      </c>
      <c r="C486" s="1" t="s">
        <v>15334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15335</v>
      </c>
      <c r="L486" s="1"/>
      <c r="M486" s="21">
        <f t="shared" si="7"/>
        <v>1</v>
      </c>
    </row>
    <row r="487" spans="1:13" ht="20.100000000000001" customHeight="1" x14ac:dyDescent="0.15">
      <c r="A487" s="1" t="s">
        <v>15302</v>
      </c>
      <c r="B487" s="1" t="s">
        <v>15327</v>
      </c>
      <c r="C487" s="1" t="s">
        <v>15336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84</v>
      </c>
      <c r="J487" s="1" t="s">
        <v>130</v>
      </c>
      <c r="K487" s="1" t="s">
        <v>15337</v>
      </c>
      <c r="L487" s="1"/>
      <c r="M487" s="21">
        <f t="shared" si="7"/>
        <v>1</v>
      </c>
    </row>
    <row r="488" spans="1:13" ht="20.100000000000001" customHeight="1" x14ac:dyDescent="0.15">
      <c r="A488" s="1" t="s">
        <v>15302</v>
      </c>
      <c r="B488" s="1" t="s">
        <v>15327</v>
      </c>
      <c r="C488" s="1" t="s">
        <v>15338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84</v>
      </c>
      <c r="J488" s="1" t="s">
        <v>130</v>
      </c>
      <c r="K488" s="1" t="s">
        <v>15339</v>
      </c>
      <c r="L488" s="1"/>
      <c r="M488" s="21">
        <f t="shared" si="7"/>
        <v>1</v>
      </c>
    </row>
    <row r="489" spans="1:13" ht="20.100000000000001" customHeight="1" x14ac:dyDescent="0.15">
      <c r="A489" s="1" t="s">
        <v>15302</v>
      </c>
      <c r="B489" s="1" t="s">
        <v>15327</v>
      </c>
      <c r="C489" s="1" t="s">
        <v>15340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15341</v>
      </c>
      <c r="L489" s="1"/>
      <c r="M489" s="21">
        <f t="shared" si="7"/>
        <v>1</v>
      </c>
    </row>
    <row r="490" spans="1:13" ht="20.100000000000001" customHeight="1" x14ac:dyDescent="0.15">
      <c r="A490" s="1" t="s">
        <v>15302</v>
      </c>
      <c r="B490" s="1" t="s">
        <v>15327</v>
      </c>
      <c r="C490" s="1" t="s">
        <v>15342</v>
      </c>
      <c r="D490" s="1" t="s">
        <v>78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15343</v>
      </c>
      <c r="L490" s="1"/>
      <c r="M490" s="21">
        <f t="shared" si="7"/>
        <v>1</v>
      </c>
    </row>
    <row r="491" spans="1:13" ht="20.100000000000001" customHeight="1" x14ac:dyDescent="0.15">
      <c r="A491" s="1" t="s">
        <v>15302</v>
      </c>
      <c r="B491" s="1" t="s">
        <v>15327</v>
      </c>
      <c r="C491" s="1" t="s">
        <v>15344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84</v>
      </c>
      <c r="J491" s="1" t="s">
        <v>130</v>
      </c>
      <c r="K491" s="1" t="s">
        <v>15345</v>
      </c>
      <c r="L491" s="1"/>
      <c r="M491" s="21">
        <f t="shared" si="7"/>
        <v>1</v>
      </c>
    </row>
    <row r="492" spans="1:13" ht="20.100000000000001" customHeight="1" x14ac:dyDescent="0.15">
      <c r="A492" s="1" t="s">
        <v>15302</v>
      </c>
      <c r="B492" s="1" t="s">
        <v>15327</v>
      </c>
      <c r="C492" s="1" t="s">
        <v>15346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15347</v>
      </c>
      <c r="L492" s="1"/>
      <c r="M492" s="21">
        <f t="shared" si="7"/>
        <v>1</v>
      </c>
    </row>
    <row r="493" spans="1:13" ht="20.100000000000001" customHeight="1" x14ac:dyDescent="0.15">
      <c r="A493" s="1" t="s">
        <v>15302</v>
      </c>
      <c r="B493" s="1" t="s">
        <v>15327</v>
      </c>
      <c r="C493" s="1" t="s">
        <v>15348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15349</v>
      </c>
      <c r="L493" s="1"/>
      <c r="M493" s="21">
        <f t="shared" ref="M493:M556" si="8">IF(F493="○",1,0)</f>
        <v>1</v>
      </c>
    </row>
    <row r="494" spans="1:13" ht="20.100000000000001" customHeight="1" x14ac:dyDescent="0.15">
      <c r="A494" s="1" t="s">
        <v>15302</v>
      </c>
      <c r="B494" s="1" t="s">
        <v>15327</v>
      </c>
      <c r="C494" s="1" t="s">
        <v>15350</v>
      </c>
      <c r="D494" s="1" t="s">
        <v>78</v>
      </c>
      <c r="E494" s="1" t="s">
        <v>51</v>
      </c>
      <c r="F494" s="1" t="s">
        <v>179</v>
      </c>
      <c r="G494" s="1" t="s">
        <v>82</v>
      </c>
      <c r="H494" s="1" t="s">
        <v>83</v>
      </c>
      <c r="I494" s="1" t="s">
        <v>84</v>
      </c>
      <c r="J494" s="1" t="s">
        <v>1137</v>
      </c>
      <c r="K494" s="1" t="s">
        <v>15351</v>
      </c>
      <c r="L494" s="1"/>
      <c r="M494" s="21">
        <f t="shared" si="8"/>
        <v>0</v>
      </c>
    </row>
    <row r="495" spans="1:13" ht="20.100000000000001" customHeight="1" x14ac:dyDescent="0.15">
      <c r="A495" s="1" t="s">
        <v>15302</v>
      </c>
      <c r="B495" s="1" t="s">
        <v>15327</v>
      </c>
      <c r="C495" s="1" t="s">
        <v>15352</v>
      </c>
      <c r="D495" s="1" t="s">
        <v>78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84</v>
      </c>
      <c r="J495" s="1" t="s">
        <v>130</v>
      </c>
      <c r="K495" s="1" t="s">
        <v>15353</v>
      </c>
      <c r="L495" s="1"/>
      <c r="M495" s="21">
        <f t="shared" si="8"/>
        <v>1</v>
      </c>
    </row>
    <row r="496" spans="1:13" ht="20.100000000000001" customHeight="1" x14ac:dyDescent="0.15">
      <c r="A496" s="1" t="s">
        <v>15302</v>
      </c>
      <c r="B496" s="1" t="s">
        <v>15327</v>
      </c>
      <c r="C496" s="1" t="s">
        <v>15354</v>
      </c>
      <c r="D496" s="1" t="s">
        <v>78</v>
      </c>
      <c r="E496" s="1" t="s">
        <v>51</v>
      </c>
      <c r="F496" s="1" t="s">
        <v>179</v>
      </c>
      <c r="G496" s="1" t="s">
        <v>82</v>
      </c>
      <c r="H496" s="1" t="s">
        <v>83</v>
      </c>
      <c r="I496" s="1" t="s">
        <v>84</v>
      </c>
      <c r="J496" s="1" t="s">
        <v>1137</v>
      </c>
      <c r="K496" s="1" t="s">
        <v>15355</v>
      </c>
      <c r="L496" s="1"/>
      <c r="M496" s="21">
        <f t="shared" si="8"/>
        <v>0</v>
      </c>
    </row>
    <row r="497" spans="1:13" ht="20.100000000000001" customHeight="1" x14ac:dyDescent="0.15">
      <c r="A497" s="1" t="s">
        <v>15302</v>
      </c>
      <c r="B497" s="1" t="s">
        <v>15356</v>
      </c>
      <c r="C497" s="1" t="s">
        <v>15357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84</v>
      </c>
      <c r="J497" s="1" t="s">
        <v>130</v>
      </c>
      <c r="K497" s="1" t="s">
        <v>15358</v>
      </c>
      <c r="L497" s="1"/>
      <c r="M497" s="21">
        <f t="shared" si="8"/>
        <v>1</v>
      </c>
    </row>
    <row r="498" spans="1:13" ht="20.100000000000001" customHeight="1" x14ac:dyDescent="0.15">
      <c r="A498" s="1" t="s">
        <v>15302</v>
      </c>
      <c r="B498" s="1" t="s">
        <v>15356</v>
      </c>
      <c r="C498" s="1" t="s">
        <v>15359</v>
      </c>
      <c r="D498" s="1" t="s">
        <v>78</v>
      </c>
      <c r="E498" s="1" t="s">
        <v>51</v>
      </c>
      <c r="F498" s="1" t="s">
        <v>81</v>
      </c>
      <c r="G498" s="1" t="s">
        <v>82</v>
      </c>
      <c r="H498" s="1" t="s">
        <v>212</v>
      </c>
      <c r="I498" s="1" t="s">
        <v>181</v>
      </c>
      <c r="J498" s="1" t="s">
        <v>1137</v>
      </c>
      <c r="K498" s="1" t="s">
        <v>15360</v>
      </c>
      <c r="L498" s="1"/>
      <c r="M498" s="21">
        <f t="shared" si="8"/>
        <v>0</v>
      </c>
    </row>
    <row r="499" spans="1:13" ht="20.100000000000001" customHeight="1" x14ac:dyDescent="0.15">
      <c r="A499" s="1" t="s">
        <v>15302</v>
      </c>
      <c r="B499" s="1" t="s">
        <v>15356</v>
      </c>
      <c r="C499" s="1" t="s">
        <v>15361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84</v>
      </c>
      <c r="J499" s="1" t="s">
        <v>130</v>
      </c>
      <c r="K499" s="1" t="s">
        <v>15362</v>
      </c>
      <c r="L499" s="1"/>
      <c r="M499" s="21">
        <f t="shared" si="8"/>
        <v>1</v>
      </c>
    </row>
    <row r="500" spans="1:13" ht="20.100000000000001" customHeight="1" x14ac:dyDescent="0.15">
      <c r="A500" s="1" t="s">
        <v>15302</v>
      </c>
      <c r="B500" s="1" t="s">
        <v>15356</v>
      </c>
      <c r="C500" s="1" t="s">
        <v>15363</v>
      </c>
      <c r="D500" s="1" t="s">
        <v>78</v>
      </c>
      <c r="E500" s="1" t="s">
        <v>51</v>
      </c>
      <c r="F500" s="1" t="s">
        <v>179</v>
      </c>
      <c r="G500" s="1" t="s">
        <v>82</v>
      </c>
      <c r="H500" s="1" t="s">
        <v>83</v>
      </c>
      <c r="I500" s="1" t="s">
        <v>84</v>
      </c>
      <c r="J500" s="1" t="s">
        <v>1137</v>
      </c>
      <c r="K500" s="1" t="s">
        <v>15364</v>
      </c>
      <c r="L500" s="1"/>
      <c r="M500" s="21">
        <f t="shared" si="8"/>
        <v>0</v>
      </c>
    </row>
    <row r="501" spans="1:13" ht="20.100000000000001" customHeight="1" x14ac:dyDescent="0.15">
      <c r="A501" s="1" t="s">
        <v>15302</v>
      </c>
      <c r="B501" s="1" t="s">
        <v>15365</v>
      </c>
      <c r="C501" s="1" t="s">
        <v>15366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84</v>
      </c>
      <c r="J501" s="1" t="s">
        <v>130</v>
      </c>
      <c r="K501" s="1" t="s">
        <v>15367</v>
      </c>
      <c r="L501" s="1"/>
      <c r="M501" s="21">
        <f t="shared" si="8"/>
        <v>1</v>
      </c>
    </row>
    <row r="502" spans="1:13" ht="20.100000000000001" customHeight="1" x14ac:dyDescent="0.15">
      <c r="A502" s="1" t="s">
        <v>15302</v>
      </c>
      <c r="B502" s="1" t="s">
        <v>15365</v>
      </c>
      <c r="C502" s="1" t="s">
        <v>15368</v>
      </c>
      <c r="D502" s="1" t="s">
        <v>78</v>
      </c>
      <c r="E502" s="1" t="s">
        <v>51</v>
      </c>
      <c r="F502" s="1" t="s">
        <v>51</v>
      </c>
      <c r="G502" s="1" t="s">
        <v>52</v>
      </c>
      <c r="H502" s="1" t="s">
        <v>121</v>
      </c>
      <c r="I502" s="1" t="s">
        <v>84</v>
      </c>
      <c r="J502" s="1" t="s">
        <v>122</v>
      </c>
      <c r="K502" s="1" t="s">
        <v>15369</v>
      </c>
      <c r="L502" s="1"/>
      <c r="M502" s="21">
        <f t="shared" si="8"/>
        <v>1</v>
      </c>
    </row>
    <row r="503" spans="1:13" ht="20.100000000000001" customHeight="1" x14ac:dyDescent="0.15">
      <c r="A503" s="1" t="s">
        <v>15302</v>
      </c>
      <c r="B503" s="1" t="s">
        <v>15365</v>
      </c>
      <c r="C503" s="1" t="s">
        <v>15370</v>
      </c>
      <c r="D503" s="1" t="s">
        <v>78</v>
      </c>
      <c r="E503" s="1" t="s">
        <v>51</v>
      </c>
      <c r="F503" s="1" t="s">
        <v>81</v>
      </c>
      <c r="G503" s="1" t="s">
        <v>82</v>
      </c>
      <c r="H503" s="1" t="s">
        <v>212</v>
      </c>
      <c r="I503" s="1" t="s">
        <v>181</v>
      </c>
      <c r="J503" s="1" t="s">
        <v>1137</v>
      </c>
      <c r="K503" s="1" t="s">
        <v>15371</v>
      </c>
      <c r="L503" s="1"/>
      <c r="M503" s="21">
        <f t="shared" si="8"/>
        <v>0</v>
      </c>
    </row>
    <row r="504" spans="1:13" ht="20.100000000000001" customHeight="1" x14ac:dyDescent="0.15">
      <c r="A504" s="1" t="s">
        <v>15302</v>
      </c>
      <c r="B504" s="1" t="s">
        <v>15365</v>
      </c>
      <c r="C504" s="1" t="s">
        <v>15372</v>
      </c>
      <c r="D504" s="1" t="s">
        <v>78</v>
      </c>
      <c r="E504" s="1" t="s">
        <v>51</v>
      </c>
      <c r="F504" s="1" t="s">
        <v>179</v>
      </c>
      <c r="G504" s="1" t="s">
        <v>82</v>
      </c>
      <c r="H504" s="1" t="s">
        <v>212</v>
      </c>
      <c r="I504" s="1" t="s">
        <v>181</v>
      </c>
      <c r="J504" s="1" t="s">
        <v>1137</v>
      </c>
      <c r="K504" s="1" t="s">
        <v>15373</v>
      </c>
      <c r="L504" s="1"/>
      <c r="M504" s="21">
        <f t="shared" si="8"/>
        <v>0</v>
      </c>
    </row>
    <row r="505" spans="1:13" ht="20.100000000000001" customHeight="1" x14ac:dyDescent="0.15">
      <c r="A505" s="1" t="s">
        <v>15302</v>
      </c>
      <c r="B505" s="1" t="s">
        <v>15365</v>
      </c>
      <c r="C505" s="1" t="s">
        <v>15374</v>
      </c>
      <c r="D505" s="1" t="s">
        <v>78</v>
      </c>
      <c r="E505" s="1" t="s">
        <v>51</v>
      </c>
      <c r="F505" s="1" t="s">
        <v>81</v>
      </c>
      <c r="G505" s="1" t="s">
        <v>82</v>
      </c>
      <c r="H505" s="1" t="s">
        <v>212</v>
      </c>
      <c r="I505" s="1" t="s">
        <v>181</v>
      </c>
      <c r="J505" s="1" t="s">
        <v>1137</v>
      </c>
      <c r="K505" s="1" t="s">
        <v>15375</v>
      </c>
      <c r="L505" s="1"/>
      <c r="M505" s="21">
        <f t="shared" si="8"/>
        <v>0</v>
      </c>
    </row>
    <row r="506" spans="1:13" ht="20.100000000000001" customHeight="1" x14ac:dyDescent="0.15">
      <c r="A506" s="1" t="s">
        <v>15302</v>
      </c>
      <c r="B506" s="1" t="s">
        <v>15365</v>
      </c>
      <c r="C506" s="1" t="s">
        <v>15376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84</v>
      </c>
      <c r="J506" s="1" t="s">
        <v>130</v>
      </c>
      <c r="K506" s="1" t="s">
        <v>15377</v>
      </c>
      <c r="L506" s="1"/>
      <c r="M506" s="21">
        <f t="shared" si="8"/>
        <v>1</v>
      </c>
    </row>
    <row r="507" spans="1:13" ht="20.100000000000001" customHeight="1" x14ac:dyDescent="0.15">
      <c r="A507" s="1" t="s">
        <v>15302</v>
      </c>
      <c r="B507" s="1" t="s">
        <v>15378</v>
      </c>
      <c r="C507" s="1" t="s">
        <v>15379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84</v>
      </c>
      <c r="J507" s="1" t="s">
        <v>130</v>
      </c>
      <c r="K507" s="1" t="s">
        <v>15380</v>
      </c>
      <c r="L507" s="1"/>
      <c r="M507" s="21">
        <f t="shared" si="8"/>
        <v>1</v>
      </c>
    </row>
    <row r="508" spans="1:13" ht="20.100000000000001" customHeight="1" x14ac:dyDescent="0.15">
      <c r="A508" s="1" t="s">
        <v>15302</v>
      </c>
      <c r="B508" s="1" t="s">
        <v>15378</v>
      </c>
      <c r="C508" s="1" t="s">
        <v>15381</v>
      </c>
      <c r="D508" s="1" t="s">
        <v>78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84</v>
      </c>
      <c r="J508" s="1" t="s">
        <v>130</v>
      </c>
      <c r="K508" s="1" t="s">
        <v>15382</v>
      </c>
      <c r="L508" s="1"/>
      <c r="M508" s="21">
        <f t="shared" si="8"/>
        <v>1</v>
      </c>
    </row>
    <row r="509" spans="1:13" ht="20.100000000000001" customHeight="1" x14ac:dyDescent="0.15">
      <c r="A509" s="1" t="s">
        <v>15302</v>
      </c>
      <c r="B509" s="1" t="s">
        <v>15378</v>
      </c>
      <c r="C509" s="1" t="s">
        <v>15383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84</v>
      </c>
      <c r="J509" s="1" t="s">
        <v>130</v>
      </c>
      <c r="K509" s="1" t="s">
        <v>15384</v>
      </c>
      <c r="L509" s="1"/>
      <c r="M509" s="21">
        <f t="shared" si="8"/>
        <v>1</v>
      </c>
    </row>
    <row r="510" spans="1:13" ht="20.100000000000001" customHeight="1" x14ac:dyDescent="0.15">
      <c r="A510" s="1" t="s">
        <v>15302</v>
      </c>
      <c r="B510" s="1" t="s">
        <v>15385</v>
      </c>
      <c r="C510" s="1" t="s">
        <v>15386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84</v>
      </c>
      <c r="J510" s="1" t="s">
        <v>122</v>
      </c>
      <c r="K510" s="1" t="s">
        <v>15387</v>
      </c>
      <c r="L510" s="1"/>
      <c r="M510" s="21">
        <f t="shared" si="8"/>
        <v>1</v>
      </c>
    </row>
    <row r="511" spans="1:13" ht="20.100000000000001" customHeight="1" x14ac:dyDescent="0.15">
      <c r="A511" s="1" t="s">
        <v>15302</v>
      </c>
      <c r="B511" s="1" t="s">
        <v>15385</v>
      </c>
      <c r="C511" s="1" t="s">
        <v>15388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84</v>
      </c>
      <c r="J511" s="1" t="s">
        <v>122</v>
      </c>
      <c r="K511" s="1" t="s">
        <v>15389</v>
      </c>
      <c r="L511" s="1"/>
      <c r="M511" s="21">
        <f t="shared" si="8"/>
        <v>1</v>
      </c>
    </row>
    <row r="512" spans="1:13" ht="20.100000000000001" customHeight="1" x14ac:dyDescent="0.15">
      <c r="A512" s="1" t="s">
        <v>15302</v>
      </c>
      <c r="B512" s="1" t="s">
        <v>15385</v>
      </c>
      <c r="C512" s="1" t="s">
        <v>15390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84</v>
      </c>
      <c r="J512" s="1" t="s">
        <v>122</v>
      </c>
      <c r="K512" s="1" t="s">
        <v>15391</v>
      </c>
      <c r="L512" s="1"/>
      <c r="M512" s="21">
        <f t="shared" si="8"/>
        <v>1</v>
      </c>
    </row>
    <row r="513" spans="1:13" ht="20.100000000000001" customHeight="1" x14ac:dyDescent="0.15">
      <c r="A513" s="1" t="s">
        <v>15302</v>
      </c>
      <c r="B513" s="1" t="s">
        <v>15385</v>
      </c>
      <c r="C513" s="1" t="s">
        <v>15392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121</v>
      </c>
      <c r="I513" s="1" t="s">
        <v>84</v>
      </c>
      <c r="J513" s="1" t="s">
        <v>122</v>
      </c>
      <c r="K513" s="1" t="s">
        <v>15393</v>
      </c>
      <c r="L513" s="1"/>
      <c r="M513" s="21">
        <f t="shared" si="8"/>
        <v>1</v>
      </c>
    </row>
    <row r="514" spans="1:13" ht="20.100000000000001" customHeight="1" x14ac:dyDescent="0.15">
      <c r="A514" s="1" t="s">
        <v>15302</v>
      </c>
      <c r="B514" s="1" t="s">
        <v>15385</v>
      </c>
      <c r="C514" s="1" t="s">
        <v>15394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84</v>
      </c>
      <c r="J514" s="1" t="s">
        <v>130</v>
      </c>
      <c r="K514" s="1" t="s">
        <v>15395</v>
      </c>
      <c r="L514" s="1"/>
      <c r="M514" s="21">
        <f t="shared" si="8"/>
        <v>1</v>
      </c>
    </row>
    <row r="515" spans="1:13" ht="20.100000000000001" customHeight="1" x14ac:dyDescent="0.15">
      <c r="A515" s="1" t="s">
        <v>15302</v>
      </c>
      <c r="B515" s="1" t="s">
        <v>15385</v>
      </c>
      <c r="C515" s="1" t="s">
        <v>15396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84</v>
      </c>
      <c r="J515" s="1" t="s">
        <v>130</v>
      </c>
      <c r="K515" s="1" t="s">
        <v>15397</v>
      </c>
      <c r="L515" s="1"/>
      <c r="M515" s="21">
        <f t="shared" si="8"/>
        <v>1</v>
      </c>
    </row>
    <row r="516" spans="1:13" ht="20.100000000000001" customHeight="1" x14ac:dyDescent="0.15">
      <c r="A516" s="1" t="s">
        <v>15302</v>
      </c>
      <c r="B516" s="1" t="s">
        <v>15385</v>
      </c>
      <c r="C516" s="1" t="s">
        <v>15398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84</v>
      </c>
      <c r="J516" s="1" t="s">
        <v>130</v>
      </c>
      <c r="K516" s="1" t="s">
        <v>15399</v>
      </c>
      <c r="L516" s="1"/>
      <c r="M516" s="21">
        <f t="shared" si="8"/>
        <v>1</v>
      </c>
    </row>
    <row r="517" spans="1:13" ht="20.100000000000001" customHeight="1" x14ac:dyDescent="0.15">
      <c r="A517" s="1" t="s">
        <v>15302</v>
      </c>
      <c r="B517" s="1" t="s">
        <v>15400</v>
      </c>
      <c r="C517" s="1" t="s">
        <v>15401</v>
      </c>
      <c r="D517" s="1" t="s">
        <v>50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84</v>
      </c>
      <c r="J517" s="1" t="s">
        <v>130</v>
      </c>
      <c r="K517" s="1" t="s">
        <v>15402</v>
      </c>
      <c r="L517" s="1"/>
      <c r="M517" s="21">
        <f t="shared" si="8"/>
        <v>1</v>
      </c>
    </row>
    <row r="518" spans="1:13" ht="20.100000000000001" customHeight="1" x14ac:dyDescent="0.15">
      <c r="A518" s="1" t="s">
        <v>15302</v>
      </c>
      <c r="B518" s="1" t="s">
        <v>15400</v>
      </c>
      <c r="C518" s="1" t="s">
        <v>15403</v>
      </c>
      <c r="D518" s="1" t="s">
        <v>50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84</v>
      </c>
      <c r="J518" s="1" t="s">
        <v>130</v>
      </c>
      <c r="K518" s="1" t="s">
        <v>15404</v>
      </c>
      <c r="L518" s="1"/>
      <c r="M518" s="21">
        <f t="shared" si="8"/>
        <v>1</v>
      </c>
    </row>
    <row r="519" spans="1:13" ht="20.100000000000001" customHeight="1" x14ac:dyDescent="0.15">
      <c r="A519" s="1" t="s">
        <v>15302</v>
      </c>
      <c r="B519" s="1" t="s">
        <v>15400</v>
      </c>
      <c r="C519" s="1" t="s">
        <v>15405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84</v>
      </c>
      <c r="J519" s="1" t="s">
        <v>130</v>
      </c>
      <c r="K519" s="1" t="s">
        <v>15406</v>
      </c>
      <c r="L519" s="1"/>
      <c r="M519" s="21">
        <f t="shared" si="8"/>
        <v>1</v>
      </c>
    </row>
    <row r="520" spans="1:13" ht="20.100000000000001" customHeight="1" x14ac:dyDescent="0.15">
      <c r="A520" s="1" t="s">
        <v>15302</v>
      </c>
      <c r="B520" s="1" t="s">
        <v>15400</v>
      </c>
      <c r="C520" s="1" t="s">
        <v>15407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84</v>
      </c>
      <c r="J520" s="1" t="s">
        <v>130</v>
      </c>
      <c r="K520" s="1" t="s">
        <v>15408</v>
      </c>
      <c r="L520" s="1"/>
      <c r="M520" s="21">
        <f t="shared" si="8"/>
        <v>1</v>
      </c>
    </row>
    <row r="521" spans="1:13" ht="20.100000000000001" customHeight="1" x14ac:dyDescent="0.15">
      <c r="A521" s="1" t="s">
        <v>15302</v>
      </c>
      <c r="B521" s="1" t="s">
        <v>15409</v>
      </c>
      <c r="C521" s="1" t="s">
        <v>15410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84</v>
      </c>
      <c r="J521" s="1" t="s">
        <v>130</v>
      </c>
      <c r="K521" s="1" t="s">
        <v>15411</v>
      </c>
      <c r="L521" s="1"/>
      <c r="M521" s="21">
        <f t="shared" si="8"/>
        <v>1</v>
      </c>
    </row>
    <row r="522" spans="1:13" ht="20.100000000000001" customHeight="1" x14ac:dyDescent="0.15">
      <c r="A522" s="1" t="s">
        <v>15302</v>
      </c>
      <c r="B522" s="1" t="s">
        <v>15409</v>
      </c>
      <c r="C522" s="1" t="s">
        <v>15412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84</v>
      </c>
      <c r="J522" s="1" t="s">
        <v>130</v>
      </c>
      <c r="K522" s="1" t="s">
        <v>15413</v>
      </c>
      <c r="L522" s="1"/>
      <c r="M522" s="21">
        <f t="shared" si="8"/>
        <v>1</v>
      </c>
    </row>
    <row r="523" spans="1:13" ht="20.100000000000001" customHeight="1" x14ac:dyDescent="0.15">
      <c r="A523" s="1" t="s">
        <v>15302</v>
      </c>
      <c r="B523" s="1" t="s">
        <v>15409</v>
      </c>
      <c r="C523" s="1" t="s">
        <v>15414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84</v>
      </c>
      <c r="J523" s="1" t="s">
        <v>130</v>
      </c>
      <c r="K523" s="1" t="s">
        <v>15415</v>
      </c>
      <c r="L523" s="1"/>
      <c r="M523" s="21">
        <f t="shared" si="8"/>
        <v>1</v>
      </c>
    </row>
    <row r="524" spans="1:13" ht="20.100000000000001" customHeight="1" x14ac:dyDescent="0.15">
      <c r="A524" s="1" t="s">
        <v>15302</v>
      </c>
      <c r="B524" s="1" t="s">
        <v>15409</v>
      </c>
      <c r="C524" s="1" t="s">
        <v>15416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84</v>
      </c>
      <c r="J524" s="1" t="s">
        <v>130</v>
      </c>
      <c r="K524" s="1" t="s">
        <v>15417</v>
      </c>
      <c r="L524" s="1"/>
      <c r="M524" s="21">
        <f t="shared" si="8"/>
        <v>1</v>
      </c>
    </row>
    <row r="525" spans="1:13" ht="20.100000000000001" customHeight="1" x14ac:dyDescent="0.15">
      <c r="A525" s="1" t="s">
        <v>15302</v>
      </c>
      <c r="B525" s="1" t="s">
        <v>15409</v>
      </c>
      <c r="C525" s="1" t="s">
        <v>15418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84</v>
      </c>
      <c r="J525" s="1" t="s">
        <v>130</v>
      </c>
      <c r="K525" s="1" t="s">
        <v>15419</v>
      </c>
      <c r="L525" s="1"/>
      <c r="M525" s="21">
        <f t="shared" si="8"/>
        <v>1</v>
      </c>
    </row>
    <row r="526" spans="1:13" ht="20.100000000000001" customHeight="1" x14ac:dyDescent="0.15">
      <c r="A526" s="1" t="s">
        <v>15302</v>
      </c>
      <c r="B526" s="1" t="s">
        <v>15409</v>
      </c>
      <c r="C526" s="1" t="s">
        <v>15420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53</v>
      </c>
      <c r="I526" s="1" t="s">
        <v>84</v>
      </c>
      <c r="J526" s="1" t="s">
        <v>130</v>
      </c>
      <c r="K526" s="1" t="s">
        <v>15421</v>
      </c>
      <c r="L526" s="1"/>
      <c r="M526" s="21">
        <f t="shared" si="8"/>
        <v>1</v>
      </c>
    </row>
    <row r="527" spans="1:13" ht="20.100000000000001" customHeight="1" x14ac:dyDescent="0.15">
      <c r="A527" s="1" t="s">
        <v>15302</v>
      </c>
      <c r="B527" s="1" t="s">
        <v>15409</v>
      </c>
      <c r="C527" s="1" t="s">
        <v>15422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121</v>
      </c>
      <c r="I527" s="1" t="s">
        <v>84</v>
      </c>
      <c r="J527" s="1" t="s">
        <v>122</v>
      </c>
      <c r="K527" s="1" t="s">
        <v>15423</v>
      </c>
      <c r="L527" s="1"/>
      <c r="M527" s="21">
        <f t="shared" si="8"/>
        <v>1</v>
      </c>
    </row>
    <row r="528" spans="1:13" ht="20.100000000000001" customHeight="1" x14ac:dyDescent="0.15">
      <c r="A528" s="1" t="s">
        <v>15302</v>
      </c>
      <c r="B528" s="1" t="s">
        <v>15409</v>
      </c>
      <c r="C528" s="1" t="s">
        <v>15424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84</v>
      </c>
      <c r="J528" s="1" t="s">
        <v>130</v>
      </c>
      <c r="K528" s="1" t="s">
        <v>15425</v>
      </c>
      <c r="L528" s="1"/>
      <c r="M528" s="21">
        <f t="shared" si="8"/>
        <v>1</v>
      </c>
    </row>
    <row r="529" spans="1:13" ht="20.100000000000001" customHeight="1" x14ac:dyDescent="0.15">
      <c r="A529" s="1" t="s">
        <v>15302</v>
      </c>
      <c r="B529" s="1" t="s">
        <v>15409</v>
      </c>
      <c r="C529" s="1" t="s">
        <v>15426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84</v>
      </c>
      <c r="J529" s="1" t="s">
        <v>130</v>
      </c>
      <c r="K529" s="1" t="s">
        <v>15427</v>
      </c>
      <c r="L529" s="1"/>
      <c r="M529" s="21">
        <f t="shared" si="8"/>
        <v>1</v>
      </c>
    </row>
    <row r="530" spans="1:13" ht="20.100000000000001" customHeight="1" x14ac:dyDescent="0.15">
      <c r="A530" s="1" t="s">
        <v>15302</v>
      </c>
      <c r="B530" s="1" t="s">
        <v>15409</v>
      </c>
      <c r="C530" s="1" t="s">
        <v>15428</v>
      </c>
      <c r="D530" s="1" t="s">
        <v>78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84</v>
      </c>
      <c r="J530" s="1" t="s">
        <v>130</v>
      </c>
      <c r="K530" s="1" t="s">
        <v>15429</v>
      </c>
      <c r="L530" s="1"/>
      <c r="M530" s="21">
        <f t="shared" si="8"/>
        <v>1</v>
      </c>
    </row>
    <row r="531" spans="1:13" ht="20.100000000000001" customHeight="1" x14ac:dyDescent="0.15">
      <c r="A531" s="1" t="s">
        <v>15302</v>
      </c>
      <c r="B531" s="1" t="s">
        <v>15409</v>
      </c>
      <c r="C531" s="1" t="s">
        <v>15430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84</v>
      </c>
      <c r="J531" s="1" t="s">
        <v>130</v>
      </c>
      <c r="K531" s="1" t="s">
        <v>15431</v>
      </c>
      <c r="L531" s="1"/>
      <c r="M531" s="21">
        <f t="shared" si="8"/>
        <v>1</v>
      </c>
    </row>
    <row r="532" spans="1:13" ht="20.100000000000001" customHeight="1" x14ac:dyDescent="0.15">
      <c r="A532" s="1" t="s">
        <v>15302</v>
      </c>
      <c r="B532" s="1" t="s">
        <v>15409</v>
      </c>
      <c r="C532" s="1" t="s">
        <v>15432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84</v>
      </c>
      <c r="J532" s="1" t="s">
        <v>130</v>
      </c>
      <c r="K532" s="1" t="s">
        <v>15433</v>
      </c>
      <c r="L532" s="1"/>
      <c r="M532" s="21">
        <f t="shared" si="8"/>
        <v>1</v>
      </c>
    </row>
    <row r="533" spans="1:13" ht="20.100000000000001" customHeight="1" x14ac:dyDescent="0.15">
      <c r="A533" s="1" t="s">
        <v>15302</v>
      </c>
      <c r="B533" s="1" t="s">
        <v>15409</v>
      </c>
      <c r="C533" s="1" t="s">
        <v>15434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84</v>
      </c>
      <c r="J533" s="1" t="s">
        <v>130</v>
      </c>
      <c r="K533" s="1" t="s">
        <v>15435</v>
      </c>
      <c r="L533" s="1"/>
      <c r="M533" s="21">
        <f t="shared" si="8"/>
        <v>1</v>
      </c>
    </row>
    <row r="534" spans="1:13" ht="20.100000000000001" customHeight="1" x14ac:dyDescent="0.15">
      <c r="A534" s="1" t="s">
        <v>15302</v>
      </c>
      <c r="B534" s="1" t="s">
        <v>15409</v>
      </c>
      <c r="C534" s="1" t="s">
        <v>15436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84</v>
      </c>
      <c r="J534" s="1" t="s">
        <v>130</v>
      </c>
      <c r="K534" s="1" t="s">
        <v>15437</v>
      </c>
      <c r="L534" s="1"/>
      <c r="M534" s="21">
        <f t="shared" si="8"/>
        <v>1</v>
      </c>
    </row>
    <row r="535" spans="1:13" ht="20.100000000000001" customHeight="1" x14ac:dyDescent="0.15">
      <c r="A535" s="1" t="s">
        <v>15302</v>
      </c>
      <c r="B535" s="1" t="s">
        <v>15409</v>
      </c>
      <c r="C535" s="1" t="s">
        <v>15438</v>
      </c>
      <c r="D535" s="1" t="s">
        <v>78</v>
      </c>
      <c r="E535" s="1" t="s">
        <v>51</v>
      </c>
      <c r="F535" s="1" t="s">
        <v>81</v>
      </c>
      <c r="G535" s="1" t="s">
        <v>82</v>
      </c>
      <c r="H535" s="1" t="s">
        <v>2234</v>
      </c>
      <c r="I535" s="1" t="s">
        <v>84</v>
      </c>
      <c r="J535" s="1" t="s">
        <v>7191</v>
      </c>
      <c r="K535" s="1" t="s">
        <v>15439</v>
      </c>
      <c r="L535" s="1"/>
      <c r="M535" s="21">
        <f t="shared" si="8"/>
        <v>0</v>
      </c>
    </row>
    <row r="536" spans="1:13" ht="20.100000000000001" customHeight="1" x14ac:dyDescent="0.15">
      <c r="A536" s="1" t="s">
        <v>15302</v>
      </c>
      <c r="B536" s="1" t="s">
        <v>15440</v>
      </c>
      <c r="C536" s="1" t="s">
        <v>15441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53</v>
      </c>
      <c r="I536" s="1" t="s">
        <v>84</v>
      </c>
      <c r="J536" s="1" t="s">
        <v>130</v>
      </c>
      <c r="K536" s="1" t="s">
        <v>15442</v>
      </c>
      <c r="L536" s="1"/>
      <c r="M536" s="21">
        <f t="shared" si="8"/>
        <v>1</v>
      </c>
    </row>
    <row r="537" spans="1:13" ht="20.100000000000001" customHeight="1" x14ac:dyDescent="0.15">
      <c r="A537" s="1" t="s">
        <v>15302</v>
      </c>
      <c r="B537" s="1" t="s">
        <v>15440</v>
      </c>
      <c r="C537" s="1" t="s">
        <v>15443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84</v>
      </c>
      <c r="J537" s="1" t="s">
        <v>130</v>
      </c>
      <c r="K537" s="1" t="s">
        <v>15444</v>
      </c>
      <c r="L537" s="1"/>
      <c r="M537" s="21">
        <f t="shared" si="8"/>
        <v>1</v>
      </c>
    </row>
    <row r="538" spans="1:13" ht="20.100000000000001" customHeight="1" x14ac:dyDescent="0.15">
      <c r="A538" s="1" t="s">
        <v>15302</v>
      </c>
      <c r="B538" s="1" t="s">
        <v>15440</v>
      </c>
      <c r="C538" s="1" t="s">
        <v>15445</v>
      </c>
      <c r="D538" s="1" t="s">
        <v>50</v>
      </c>
      <c r="E538" s="1" t="s">
        <v>51</v>
      </c>
      <c r="F538" s="1" t="s">
        <v>51</v>
      </c>
      <c r="G538" s="1" t="s">
        <v>52</v>
      </c>
      <c r="H538" s="1" t="s">
        <v>53</v>
      </c>
      <c r="I538" s="1" t="s">
        <v>84</v>
      </c>
      <c r="J538" s="1" t="s">
        <v>130</v>
      </c>
      <c r="K538" s="1" t="s">
        <v>15446</v>
      </c>
      <c r="L538" s="1"/>
      <c r="M538" s="21">
        <f t="shared" si="8"/>
        <v>1</v>
      </c>
    </row>
    <row r="539" spans="1:13" ht="20.100000000000001" customHeight="1" x14ac:dyDescent="0.15">
      <c r="A539" s="1" t="s">
        <v>15302</v>
      </c>
      <c r="B539" s="1" t="s">
        <v>15440</v>
      </c>
      <c r="C539" s="1" t="s">
        <v>15447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121</v>
      </c>
      <c r="I539" s="1" t="s">
        <v>84</v>
      </c>
      <c r="J539" s="1" t="s">
        <v>122</v>
      </c>
      <c r="K539" s="1" t="s">
        <v>15448</v>
      </c>
      <c r="L539" s="1"/>
      <c r="M539" s="21">
        <f t="shared" si="8"/>
        <v>1</v>
      </c>
    </row>
    <row r="540" spans="1:13" ht="20.100000000000001" customHeight="1" x14ac:dyDescent="0.15">
      <c r="A540" s="1" t="s">
        <v>15302</v>
      </c>
      <c r="B540" s="1" t="s">
        <v>15440</v>
      </c>
      <c r="C540" s="1" t="s">
        <v>15449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84</v>
      </c>
      <c r="J540" s="1" t="s">
        <v>130</v>
      </c>
      <c r="K540" s="1" t="s">
        <v>15450</v>
      </c>
      <c r="L540" s="1"/>
      <c r="M540" s="21">
        <f t="shared" si="8"/>
        <v>1</v>
      </c>
    </row>
    <row r="541" spans="1:13" ht="20.100000000000001" customHeight="1" x14ac:dyDescent="0.15">
      <c r="A541" s="1" t="s">
        <v>15302</v>
      </c>
      <c r="B541" s="1" t="s">
        <v>15440</v>
      </c>
      <c r="C541" s="1" t="s">
        <v>15451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84</v>
      </c>
      <c r="J541" s="1" t="s">
        <v>130</v>
      </c>
      <c r="K541" s="1" t="s">
        <v>15452</v>
      </c>
      <c r="L541" s="1"/>
      <c r="M541" s="21">
        <f t="shared" si="8"/>
        <v>1</v>
      </c>
    </row>
    <row r="542" spans="1:13" ht="20.100000000000001" customHeight="1" x14ac:dyDescent="0.15">
      <c r="A542" s="1" t="s">
        <v>15302</v>
      </c>
      <c r="B542" s="1" t="s">
        <v>15440</v>
      </c>
      <c r="C542" s="1" t="s">
        <v>15453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84</v>
      </c>
      <c r="J542" s="1" t="s">
        <v>130</v>
      </c>
      <c r="K542" s="1" t="s">
        <v>15454</v>
      </c>
      <c r="L542" s="1"/>
      <c r="M542" s="21">
        <f t="shared" si="8"/>
        <v>1</v>
      </c>
    </row>
    <row r="543" spans="1:13" ht="20.100000000000001" customHeight="1" x14ac:dyDescent="0.15">
      <c r="A543" s="1" t="s">
        <v>15302</v>
      </c>
      <c r="B543" s="1" t="s">
        <v>15455</v>
      </c>
      <c r="C543" s="1" t="s">
        <v>15456</v>
      </c>
      <c r="D543" s="1" t="s">
        <v>50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84</v>
      </c>
      <c r="J543" s="1" t="s">
        <v>130</v>
      </c>
      <c r="K543" s="1" t="s">
        <v>15457</v>
      </c>
      <c r="L543" s="1"/>
      <c r="M543" s="21">
        <f t="shared" si="8"/>
        <v>1</v>
      </c>
    </row>
    <row r="544" spans="1:13" ht="20.100000000000001" customHeight="1" x14ac:dyDescent="0.15">
      <c r="A544" s="1" t="s">
        <v>15302</v>
      </c>
      <c r="B544" s="1" t="s">
        <v>15455</v>
      </c>
      <c r="C544" s="1" t="s">
        <v>15458</v>
      </c>
      <c r="D544" s="1" t="s">
        <v>78</v>
      </c>
      <c r="E544" s="1" t="s">
        <v>51</v>
      </c>
      <c r="F544" s="1" t="s">
        <v>51</v>
      </c>
      <c r="G544" s="1" t="s">
        <v>52</v>
      </c>
      <c r="H544" s="1" t="s">
        <v>121</v>
      </c>
      <c r="I544" s="1" t="s">
        <v>84</v>
      </c>
      <c r="J544" s="1" t="s">
        <v>122</v>
      </c>
      <c r="K544" s="1" t="s">
        <v>15459</v>
      </c>
      <c r="L544" s="1"/>
      <c r="M544" s="21">
        <f t="shared" si="8"/>
        <v>1</v>
      </c>
    </row>
    <row r="545" spans="1:13" ht="20.100000000000001" customHeight="1" x14ac:dyDescent="0.15">
      <c r="A545" s="1" t="s">
        <v>15302</v>
      </c>
      <c r="B545" s="1" t="s">
        <v>15455</v>
      </c>
      <c r="C545" s="1" t="s">
        <v>15460</v>
      </c>
      <c r="D545" s="1" t="s">
        <v>78</v>
      </c>
      <c r="E545" s="1" t="s">
        <v>51</v>
      </c>
      <c r="F545" s="1" t="s">
        <v>179</v>
      </c>
      <c r="G545" s="1" t="s">
        <v>82</v>
      </c>
      <c r="H545" s="1" t="s">
        <v>83</v>
      </c>
      <c r="I545" s="1" t="s">
        <v>84</v>
      </c>
      <c r="J545" s="1" t="s">
        <v>1137</v>
      </c>
      <c r="K545" s="1" t="s">
        <v>15461</v>
      </c>
      <c r="L545" s="1"/>
      <c r="M545" s="21">
        <f t="shared" si="8"/>
        <v>0</v>
      </c>
    </row>
    <row r="546" spans="1:13" ht="20.100000000000001" customHeight="1" x14ac:dyDescent="0.15">
      <c r="A546" s="1" t="s">
        <v>15302</v>
      </c>
      <c r="B546" s="1" t="s">
        <v>15462</v>
      </c>
      <c r="C546" s="1" t="s">
        <v>15463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53</v>
      </c>
      <c r="I546" s="1" t="s">
        <v>84</v>
      </c>
      <c r="J546" s="1" t="s">
        <v>130</v>
      </c>
      <c r="K546" s="1" t="s">
        <v>15464</v>
      </c>
      <c r="L546" s="1"/>
      <c r="M546" s="21">
        <f t="shared" si="8"/>
        <v>1</v>
      </c>
    </row>
    <row r="547" spans="1:13" ht="20.100000000000001" customHeight="1" x14ac:dyDescent="0.15">
      <c r="A547" s="1" t="s">
        <v>15302</v>
      </c>
      <c r="B547" s="1" t="s">
        <v>15465</v>
      </c>
      <c r="C547" s="1" t="s">
        <v>15466</v>
      </c>
      <c r="D547" s="1" t="s">
        <v>50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84</v>
      </c>
      <c r="J547" s="1" t="s">
        <v>130</v>
      </c>
      <c r="K547" s="1" t="s">
        <v>15467</v>
      </c>
      <c r="L547" s="1"/>
      <c r="M547" s="21">
        <f t="shared" si="8"/>
        <v>1</v>
      </c>
    </row>
    <row r="548" spans="1:13" ht="20.100000000000001" customHeight="1" x14ac:dyDescent="0.15">
      <c r="A548" s="1" t="s">
        <v>15302</v>
      </c>
      <c r="B548" s="1" t="s">
        <v>15465</v>
      </c>
      <c r="C548" s="1" t="s">
        <v>15468</v>
      </c>
      <c r="D548" s="1" t="s">
        <v>50</v>
      </c>
      <c r="E548" s="1" t="s">
        <v>51</v>
      </c>
      <c r="F548" s="1" t="s">
        <v>51</v>
      </c>
      <c r="G548" s="1" t="s">
        <v>52</v>
      </c>
      <c r="H548" s="1" t="s">
        <v>53</v>
      </c>
      <c r="I548" s="1" t="s">
        <v>84</v>
      </c>
      <c r="J548" s="1" t="s">
        <v>130</v>
      </c>
      <c r="K548" s="1" t="s">
        <v>15469</v>
      </c>
      <c r="L548" s="1"/>
      <c r="M548" s="21">
        <f t="shared" si="8"/>
        <v>1</v>
      </c>
    </row>
    <row r="549" spans="1:13" ht="20.100000000000001" customHeight="1" x14ac:dyDescent="0.15">
      <c r="A549" s="1" t="s">
        <v>15302</v>
      </c>
      <c r="B549" s="1" t="s">
        <v>15465</v>
      </c>
      <c r="C549" s="1" t="s">
        <v>15470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84</v>
      </c>
      <c r="J549" s="1" t="s">
        <v>130</v>
      </c>
      <c r="K549" s="1" t="s">
        <v>15471</v>
      </c>
      <c r="L549" s="1"/>
      <c r="M549" s="21">
        <f t="shared" si="8"/>
        <v>1</v>
      </c>
    </row>
    <row r="550" spans="1:13" ht="20.100000000000001" customHeight="1" x14ac:dyDescent="0.15">
      <c r="A550" s="1" t="s">
        <v>15302</v>
      </c>
      <c r="B550" s="1" t="s">
        <v>15465</v>
      </c>
      <c r="C550" s="1" t="s">
        <v>15472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84</v>
      </c>
      <c r="J550" s="1" t="s">
        <v>130</v>
      </c>
      <c r="K550" s="1" t="s">
        <v>15473</v>
      </c>
      <c r="L550" s="1"/>
      <c r="M550" s="21">
        <f t="shared" si="8"/>
        <v>1</v>
      </c>
    </row>
    <row r="551" spans="1:13" ht="20.100000000000001" customHeight="1" x14ac:dyDescent="0.15">
      <c r="A551" s="1" t="s">
        <v>15302</v>
      </c>
      <c r="B551" s="1" t="s">
        <v>15465</v>
      </c>
      <c r="C551" s="1" t="s">
        <v>15474</v>
      </c>
      <c r="D551" s="1" t="s">
        <v>78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84</v>
      </c>
      <c r="J551" s="1" t="s">
        <v>130</v>
      </c>
      <c r="K551" s="1" t="s">
        <v>15475</v>
      </c>
      <c r="L551" s="1"/>
      <c r="M551" s="21">
        <f t="shared" si="8"/>
        <v>1</v>
      </c>
    </row>
    <row r="552" spans="1:13" ht="20.100000000000001" customHeight="1" x14ac:dyDescent="0.15">
      <c r="A552" s="1" t="s">
        <v>15302</v>
      </c>
      <c r="B552" s="1" t="s">
        <v>15465</v>
      </c>
      <c r="C552" s="1" t="s">
        <v>15476</v>
      </c>
      <c r="D552" s="1" t="s">
        <v>78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84</v>
      </c>
      <c r="J552" s="1" t="s">
        <v>130</v>
      </c>
      <c r="K552" s="1" t="s">
        <v>15477</v>
      </c>
      <c r="L552" s="1"/>
      <c r="M552" s="21">
        <f t="shared" si="8"/>
        <v>1</v>
      </c>
    </row>
    <row r="553" spans="1:13" ht="20.100000000000001" customHeight="1" x14ac:dyDescent="0.15">
      <c r="A553" s="1" t="s">
        <v>15302</v>
      </c>
      <c r="B553" s="1" t="s">
        <v>15465</v>
      </c>
      <c r="C553" s="1" t="s">
        <v>15478</v>
      </c>
      <c r="D553" s="1" t="s">
        <v>78</v>
      </c>
      <c r="E553" s="1" t="s">
        <v>51</v>
      </c>
      <c r="F553" s="1" t="s">
        <v>179</v>
      </c>
      <c r="G553" s="1" t="s">
        <v>82</v>
      </c>
      <c r="H553" s="1" t="s">
        <v>4727</v>
      </c>
      <c r="I553" s="1" t="s">
        <v>84</v>
      </c>
      <c r="J553" s="1" t="s">
        <v>448</v>
      </c>
      <c r="K553" s="1" t="s">
        <v>15479</v>
      </c>
      <c r="L553" s="1"/>
      <c r="M553" s="21">
        <f t="shared" si="8"/>
        <v>0</v>
      </c>
    </row>
    <row r="554" spans="1:13" ht="20.100000000000001" customHeight="1" x14ac:dyDescent="0.15">
      <c r="A554" s="1" t="s">
        <v>15302</v>
      </c>
      <c r="B554" s="1" t="s">
        <v>15465</v>
      </c>
      <c r="C554" s="1" t="s">
        <v>15480</v>
      </c>
      <c r="D554" s="1" t="s">
        <v>78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84</v>
      </c>
      <c r="J554" s="1" t="s">
        <v>130</v>
      </c>
      <c r="K554" s="1" t="s">
        <v>15481</v>
      </c>
      <c r="L554" s="1"/>
      <c r="M554" s="21">
        <f t="shared" si="8"/>
        <v>1</v>
      </c>
    </row>
    <row r="555" spans="1:13" ht="20.100000000000001" customHeight="1" x14ac:dyDescent="0.15">
      <c r="A555" s="1" t="s">
        <v>15302</v>
      </c>
      <c r="B555" s="1" t="s">
        <v>15465</v>
      </c>
      <c r="C555" s="1" t="s">
        <v>15482</v>
      </c>
      <c r="D555" s="1" t="s">
        <v>78</v>
      </c>
      <c r="E555" s="1" t="s">
        <v>51</v>
      </c>
      <c r="F555" s="1" t="s">
        <v>51</v>
      </c>
      <c r="G555" s="1" t="s">
        <v>52</v>
      </c>
      <c r="H555" s="1" t="s">
        <v>53</v>
      </c>
      <c r="I555" s="1" t="s">
        <v>84</v>
      </c>
      <c r="J555" s="1" t="s">
        <v>130</v>
      </c>
      <c r="K555" s="1" t="s">
        <v>15483</v>
      </c>
      <c r="L555" s="1"/>
      <c r="M555" s="21">
        <f t="shared" si="8"/>
        <v>1</v>
      </c>
    </row>
    <row r="556" spans="1:13" ht="20.100000000000001" customHeight="1" x14ac:dyDescent="0.15">
      <c r="A556" s="1" t="s">
        <v>15302</v>
      </c>
      <c r="B556" s="1" t="s">
        <v>15465</v>
      </c>
      <c r="C556" s="1" t="s">
        <v>15484</v>
      </c>
      <c r="D556" s="1" t="s">
        <v>78</v>
      </c>
      <c r="E556" s="1" t="s">
        <v>51</v>
      </c>
      <c r="F556" s="1" t="s">
        <v>179</v>
      </c>
      <c r="G556" s="1" t="s">
        <v>82</v>
      </c>
      <c r="H556" s="1" t="s">
        <v>4727</v>
      </c>
      <c r="I556" s="1" t="s">
        <v>84</v>
      </c>
      <c r="J556" s="1" t="s">
        <v>448</v>
      </c>
      <c r="K556" s="1" t="s">
        <v>15485</v>
      </c>
      <c r="L556" s="1"/>
      <c r="M556" s="21">
        <f t="shared" si="8"/>
        <v>0</v>
      </c>
    </row>
  </sheetData>
  <autoFilter ref="A7:L556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6"/>
  <sheetViews>
    <sheetView topLeftCell="A122" workbookViewId="0">
      <selection activeCell="E138" sqref="E13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15753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SUBTOTAL(3,E8:E136)</f>
        <v>129</v>
      </c>
      <c r="F6" s="24">
        <f>SUBTOTAL(9,M8:M136)</f>
        <v>68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15487</v>
      </c>
      <c r="B8" s="1" t="s">
        <v>15488</v>
      </c>
      <c r="C8" s="1" t="s">
        <v>23242</v>
      </c>
      <c r="D8" s="1" t="s">
        <v>50</v>
      </c>
      <c r="E8" s="1" t="s">
        <v>51</v>
      </c>
      <c r="F8" s="1" t="s">
        <v>81</v>
      </c>
      <c r="G8" s="1" t="s">
        <v>82</v>
      </c>
      <c r="H8" s="18" t="s">
        <v>1151</v>
      </c>
      <c r="I8" s="18" t="s">
        <v>447</v>
      </c>
      <c r="J8" s="1" t="s">
        <v>4704</v>
      </c>
      <c r="K8" s="1" t="s">
        <v>23243</v>
      </c>
      <c r="L8" s="1"/>
      <c r="M8" s="21">
        <f t="shared" ref="M8:M39" si="0">IF(F8="○",1,0)</f>
        <v>0</v>
      </c>
    </row>
    <row r="9" spans="1:14" ht="20.100000000000001" customHeight="1" x14ac:dyDescent="0.15">
      <c r="A9" s="1" t="s">
        <v>15487</v>
      </c>
      <c r="B9" s="1" t="s">
        <v>15488</v>
      </c>
      <c r="C9" s="1" t="s">
        <v>15489</v>
      </c>
      <c r="D9" s="1" t="s">
        <v>50</v>
      </c>
      <c r="E9" s="1" t="s">
        <v>51</v>
      </c>
      <c r="F9" s="1" t="s">
        <v>81</v>
      </c>
      <c r="G9" s="1" t="s">
        <v>82</v>
      </c>
      <c r="H9" s="18" t="s">
        <v>1151</v>
      </c>
      <c r="I9" s="18" t="s">
        <v>447</v>
      </c>
      <c r="J9" s="1" t="s">
        <v>4704</v>
      </c>
      <c r="K9" s="1" t="s">
        <v>15490</v>
      </c>
      <c r="L9" s="1"/>
      <c r="M9" s="21">
        <f t="shared" si="0"/>
        <v>0</v>
      </c>
    </row>
    <row r="10" spans="1:14" ht="20.100000000000001" customHeight="1" x14ac:dyDescent="0.15">
      <c r="A10" s="1" t="s">
        <v>15487</v>
      </c>
      <c r="B10" s="1" t="s">
        <v>15488</v>
      </c>
      <c r="C10" s="1" t="s">
        <v>15491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1151</v>
      </c>
      <c r="I10" s="1" t="s">
        <v>447</v>
      </c>
      <c r="J10" s="1" t="s">
        <v>4704</v>
      </c>
      <c r="K10" s="1" t="s">
        <v>15492</v>
      </c>
      <c r="L10" s="1"/>
      <c r="M10" s="21">
        <f t="shared" si="0"/>
        <v>0</v>
      </c>
    </row>
    <row r="11" spans="1:14" ht="20.100000000000001" customHeight="1" x14ac:dyDescent="0.15">
      <c r="A11" s="1" t="s">
        <v>15487</v>
      </c>
      <c r="B11" s="1" t="s">
        <v>15488</v>
      </c>
      <c r="C11" s="1" t="s">
        <v>15493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1151</v>
      </c>
      <c r="I11" s="1" t="s">
        <v>447</v>
      </c>
      <c r="J11" s="1" t="s">
        <v>4704</v>
      </c>
      <c r="K11" s="1" t="s">
        <v>15494</v>
      </c>
      <c r="L11" s="1"/>
      <c r="M11" s="21">
        <f t="shared" si="0"/>
        <v>0</v>
      </c>
    </row>
    <row r="12" spans="1:14" ht="20.100000000000001" customHeight="1" x14ac:dyDescent="0.15">
      <c r="A12" s="1" t="s">
        <v>15487</v>
      </c>
      <c r="B12" s="1" t="s">
        <v>15488</v>
      </c>
      <c r="C12" s="1" t="s">
        <v>15495</v>
      </c>
      <c r="D12" s="1" t="s">
        <v>50</v>
      </c>
      <c r="E12" s="1" t="s">
        <v>51</v>
      </c>
      <c r="F12" s="1" t="s">
        <v>81</v>
      </c>
      <c r="G12" s="1" t="s">
        <v>82</v>
      </c>
      <c r="H12" s="1" t="s">
        <v>1151</v>
      </c>
      <c r="I12" s="1" t="s">
        <v>447</v>
      </c>
      <c r="J12" s="1" t="s">
        <v>4704</v>
      </c>
      <c r="K12" s="1" t="s">
        <v>15496</v>
      </c>
      <c r="L12" s="1"/>
      <c r="M12" s="21">
        <f t="shared" si="0"/>
        <v>0</v>
      </c>
    </row>
    <row r="13" spans="1:14" ht="20.100000000000001" customHeight="1" x14ac:dyDescent="0.15">
      <c r="A13" s="1" t="s">
        <v>15487</v>
      </c>
      <c r="B13" s="1" t="s">
        <v>15488</v>
      </c>
      <c r="C13" s="1" t="s">
        <v>15497</v>
      </c>
      <c r="D13" s="1" t="s">
        <v>50</v>
      </c>
      <c r="E13" s="1" t="s">
        <v>51</v>
      </c>
      <c r="F13" s="1" t="s">
        <v>81</v>
      </c>
      <c r="G13" s="1" t="s">
        <v>82</v>
      </c>
      <c r="H13" s="1" t="s">
        <v>1151</v>
      </c>
      <c r="I13" s="1" t="s">
        <v>447</v>
      </c>
      <c r="J13" s="1" t="s">
        <v>4704</v>
      </c>
      <c r="K13" s="1" t="s">
        <v>15498</v>
      </c>
      <c r="L13" s="1"/>
      <c r="M13" s="21">
        <f t="shared" si="0"/>
        <v>0</v>
      </c>
      <c r="N13" s="3"/>
    </row>
    <row r="14" spans="1:14" ht="20.100000000000001" customHeight="1" x14ac:dyDescent="0.15">
      <c r="A14" s="1" t="s">
        <v>15487</v>
      </c>
      <c r="B14" s="1" t="s">
        <v>15488</v>
      </c>
      <c r="C14" s="1" t="s">
        <v>15499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447</v>
      </c>
      <c r="J14" s="1" t="s">
        <v>2039</v>
      </c>
      <c r="K14" s="1" t="s">
        <v>15500</v>
      </c>
      <c r="L14" s="1"/>
      <c r="M14" s="21">
        <f t="shared" si="0"/>
        <v>1</v>
      </c>
    </row>
    <row r="15" spans="1:14" ht="20.100000000000001" customHeight="1" x14ac:dyDescent="0.15">
      <c r="A15" s="1" t="s">
        <v>15487</v>
      </c>
      <c r="B15" s="1" t="s">
        <v>15488</v>
      </c>
      <c r="C15" s="1" t="s">
        <v>15501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447</v>
      </c>
      <c r="J15" s="1" t="s">
        <v>2039</v>
      </c>
      <c r="K15" s="1" t="s">
        <v>15502</v>
      </c>
      <c r="L15" s="1"/>
      <c r="M15" s="21">
        <f t="shared" si="0"/>
        <v>1</v>
      </c>
    </row>
    <row r="16" spans="1:14" ht="20.100000000000001" customHeight="1" x14ac:dyDescent="0.15">
      <c r="A16" s="1" t="s">
        <v>15487</v>
      </c>
      <c r="B16" s="1" t="s">
        <v>15488</v>
      </c>
      <c r="C16" s="1" t="s">
        <v>15503</v>
      </c>
      <c r="D16" s="1" t="s">
        <v>50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447</v>
      </c>
      <c r="J16" s="1" t="s">
        <v>4704</v>
      </c>
      <c r="K16" s="1" t="s">
        <v>15504</v>
      </c>
      <c r="L16" s="1"/>
      <c r="M16" s="21">
        <f t="shared" si="0"/>
        <v>0</v>
      </c>
    </row>
    <row r="17" spans="1:13" ht="20.100000000000001" customHeight="1" x14ac:dyDescent="0.15">
      <c r="A17" s="1" t="s">
        <v>15487</v>
      </c>
      <c r="B17" s="1" t="s">
        <v>15488</v>
      </c>
      <c r="C17" s="1" t="s">
        <v>15505</v>
      </c>
      <c r="D17" s="1" t="s">
        <v>50</v>
      </c>
      <c r="E17" s="1" t="s">
        <v>51</v>
      </c>
      <c r="F17" s="1" t="s">
        <v>81</v>
      </c>
      <c r="G17" s="1" t="s">
        <v>82</v>
      </c>
      <c r="H17" s="1" t="s">
        <v>1151</v>
      </c>
      <c r="I17" s="1" t="s">
        <v>447</v>
      </c>
      <c r="J17" s="1" t="s">
        <v>4704</v>
      </c>
      <c r="K17" s="1" t="s">
        <v>15506</v>
      </c>
      <c r="L17" s="1"/>
      <c r="M17" s="21">
        <f t="shared" si="0"/>
        <v>0</v>
      </c>
    </row>
    <row r="18" spans="1:13" ht="20.100000000000001" customHeight="1" x14ac:dyDescent="0.15">
      <c r="A18" s="1" t="s">
        <v>15487</v>
      </c>
      <c r="B18" s="1" t="s">
        <v>15488</v>
      </c>
      <c r="C18" s="1" t="s">
        <v>15507</v>
      </c>
      <c r="D18" s="1" t="s">
        <v>50</v>
      </c>
      <c r="E18" s="1" t="s">
        <v>51</v>
      </c>
      <c r="F18" s="1" t="s">
        <v>81</v>
      </c>
      <c r="G18" s="1" t="s">
        <v>82</v>
      </c>
      <c r="H18" s="1" t="s">
        <v>1151</v>
      </c>
      <c r="I18" s="1" t="s">
        <v>447</v>
      </c>
      <c r="J18" s="1" t="s">
        <v>4704</v>
      </c>
      <c r="K18" s="1" t="s">
        <v>15508</v>
      </c>
      <c r="L18" s="1"/>
      <c r="M18" s="21">
        <f t="shared" si="0"/>
        <v>0</v>
      </c>
    </row>
    <row r="19" spans="1:13" ht="20.100000000000001" customHeight="1" x14ac:dyDescent="0.15">
      <c r="A19" s="1" t="s">
        <v>15487</v>
      </c>
      <c r="B19" s="1" t="s">
        <v>15488</v>
      </c>
      <c r="C19" s="1" t="s">
        <v>15509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447</v>
      </c>
      <c r="J19" s="1" t="s">
        <v>2039</v>
      </c>
      <c r="K19" s="1" t="s">
        <v>15510</v>
      </c>
      <c r="L19" s="1"/>
      <c r="M19" s="21">
        <f t="shared" si="0"/>
        <v>1</v>
      </c>
    </row>
    <row r="20" spans="1:13" ht="20.100000000000001" customHeight="1" x14ac:dyDescent="0.15">
      <c r="A20" s="1" t="s">
        <v>15487</v>
      </c>
      <c r="B20" s="1" t="s">
        <v>15488</v>
      </c>
      <c r="C20" s="1" t="s">
        <v>15511</v>
      </c>
      <c r="D20" s="1" t="s">
        <v>50</v>
      </c>
      <c r="E20" s="1" t="s">
        <v>51</v>
      </c>
      <c r="F20" s="1" t="s">
        <v>81</v>
      </c>
      <c r="G20" s="1" t="s">
        <v>82</v>
      </c>
      <c r="H20" s="1" t="s">
        <v>1151</v>
      </c>
      <c r="I20" s="1" t="s">
        <v>447</v>
      </c>
      <c r="J20" s="1" t="s">
        <v>4704</v>
      </c>
      <c r="K20" s="1" t="s">
        <v>15512</v>
      </c>
      <c r="L20" s="1"/>
      <c r="M20" s="21">
        <f t="shared" si="0"/>
        <v>0</v>
      </c>
    </row>
    <row r="21" spans="1:13" ht="20.100000000000001" customHeight="1" x14ac:dyDescent="0.15">
      <c r="A21" s="1" t="s">
        <v>15487</v>
      </c>
      <c r="B21" s="1" t="s">
        <v>15488</v>
      </c>
      <c r="C21" s="1" t="s">
        <v>15513</v>
      </c>
      <c r="D21" s="1" t="s">
        <v>50</v>
      </c>
      <c r="E21" s="1" t="s">
        <v>51</v>
      </c>
      <c r="F21" s="1" t="s">
        <v>81</v>
      </c>
      <c r="G21" s="1" t="s">
        <v>82</v>
      </c>
      <c r="H21" s="1" t="s">
        <v>1151</v>
      </c>
      <c r="I21" s="1" t="s">
        <v>447</v>
      </c>
      <c r="J21" s="1" t="s">
        <v>4704</v>
      </c>
      <c r="K21" s="1" t="s">
        <v>15514</v>
      </c>
      <c r="L21" s="1"/>
      <c r="M21" s="21">
        <f t="shared" si="0"/>
        <v>0</v>
      </c>
    </row>
    <row r="22" spans="1:13" ht="20.100000000000001" customHeight="1" x14ac:dyDescent="0.15">
      <c r="A22" s="1" t="s">
        <v>15487</v>
      </c>
      <c r="B22" s="1" t="s">
        <v>15488</v>
      </c>
      <c r="C22" s="1" t="s">
        <v>15515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447</v>
      </c>
      <c r="J22" s="1" t="s">
        <v>2039</v>
      </c>
      <c r="K22" s="1" t="s">
        <v>15516</v>
      </c>
      <c r="L22" s="1"/>
      <c r="M22" s="21">
        <f t="shared" si="0"/>
        <v>1</v>
      </c>
    </row>
    <row r="23" spans="1:13" ht="20.100000000000001" customHeight="1" x14ac:dyDescent="0.15">
      <c r="A23" s="1" t="s">
        <v>15487</v>
      </c>
      <c r="B23" s="1" t="s">
        <v>15488</v>
      </c>
      <c r="C23" s="1" t="s">
        <v>15517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15518</v>
      </c>
      <c r="K23" s="1" t="s">
        <v>15519</v>
      </c>
      <c r="L23" s="1"/>
      <c r="M23" s="21">
        <f t="shared" si="0"/>
        <v>1</v>
      </c>
    </row>
    <row r="24" spans="1:13" ht="20.100000000000001" customHeight="1" x14ac:dyDescent="0.15">
      <c r="A24" s="1" t="s">
        <v>15487</v>
      </c>
      <c r="B24" s="1" t="s">
        <v>15488</v>
      </c>
      <c r="C24" s="1" t="s">
        <v>15520</v>
      </c>
      <c r="D24" s="1" t="s">
        <v>50</v>
      </c>
      <c r="E24" s="1" t="s">
        <v>51</v>
      </c>
      <c r="F24" s="1" t="s">
        <v>81</v>
      </c>
      <c r="G24" s="1" t="s">
        <v>82</v>
      </c>
      <c r="H24" s="1" t="s">
        <v>1151</v>
      </c>
      <c r="I24" s="1" t="s">
        <v>447</v>
      </c>
      <c r="J24" s="1" t="s">
        <v>4704</v>
      </c>
      <c r="K24" s="1" t="s">
        <v>15521</v>
      </c>
      <c r="L24" s="1"/>
      <c r="M24" s="21">
        <f t="shared" si="0"/>
        <v>0</v>
      </c>
    </row>
    <row r="25" spans="1:13" ht="20.100000000000001" customHeight="1" x14ac:dyDescent="0.15">
      <c r="A25" s="1" t="s">
        <v>15487</v>
      </c>
      <c r="B25" s="1" t="s">
        <v>15488</v>
      </c>
      <c r="C25" s="1" t="s">
        <v>15522</v>
      </c>
      <c r="D25" s="1" t="s">
        <v>50</v>
      </c>
      <c r="E25" s="1" t="s">
        <v>51</v>
      </c>
      <c r="F25" s="1" t="s">
        <v>81</v>
      </c>
      <c r="G25" s="1" t="s">
        <v>82</v>
      </c>
      <c r="H25" s="1" t="s">
        <v>1151</v>
      </c>
      <c r="I25" s="1" t="s">
        <v>447</v>
      </c>
      <c r="J25" s="1" t="s">
        <v>4704</v>
      </c>
      <c r="K25" s="1" t="s">
        <v>15523</v>
      </c>
      <c r="L25" s="1"/>
      <c r="M25" s="21">
        <f t="shared" si="0"/>
        <v>0</v>
      </c>
    </row>
    <row r="26" spans="1:13" ht="20.100000000000001" customHeight="1" x14ac:dyDescent="0.15">
      <c r="A26" s="1" t="s">
        <v>15487</v>
      </c>
      <c r="B26" s="1" t="s">
        <v>15488</v>
      </c>
      <c r="C26" s="1" t="s">
        <v>15524</v>
      </c>
      <c r="D26" s="1" t="s">
        <v>50</v>
      </c>
      <c r="E26" s="1" t="s">
        <v>51</v>
      </c>
      <c r="F26" s="1" t="s">
        <v>81</v>
      </c>
      <c r="G26" s="1" t="s">
        <v>82</v>
      </c>
      <c r="H26" s="1" t="s">
        <v>1151</v>
      </c>
      <c r="I26" s="1" t="s">
        <v>447</v>
      </c>
      <c r="J26" s="1" t="s">
        <v>4704</v>
      </c>
      <c r="K26" s="1" t="s">
        <v>15525</v>
      </c>
      <c r="L26" s="1"/>
      <c r="M26" s="21">
        <f t="shared" si="0"/>
        <v>0</v>
      </c>
    </row>
    <row r="27" spans="1:13" ht="20.100000000000001" customHeight="1" x14ac:dyDescent="0.15">
      <c r="A27" s="1" t="s">
        <v>15487</v>
      </c>
      <c r="B27" s="1" t="s">
        <v>15488</v>
      </c>
      <c r="C27" s="1" t="s">
        <v>15526</v>
      </c>
      <c r="D27" s="1" t="s">
        <v>50</v>
      </c>
      <c r="E27" s="1" t="s">
        <v>51</v>
      </c>
      <c r="F27" s="1" t="s">
        <v>81</v>
      </c>
      <c r="G27" s="1" t="s">
        <v>82</v>
      </c>
      <c r="H27" s="1" t="s">
        <v>1151</v>
      </c>
      <c r="I27" s="1" t="s">
        <v>447</v>
      </c>
      <c r="J27" s="1" t="s">
        <v>4704</v>
      </c>
      <c r="K27" s="1" t="s">
        <v>15527</v>
      </c>
      <c r="L27" s="1"/>
      <c r="M27" s="21">
        <f t="shared" si="0"/>
        <v>0</v>
      </c>
    </row>
    <row r="28" spans="1:13" ht="20.100000000000001" customHeight="1" x14ac:dyDescent="0.15">
      <c r="A28" s="1" t="s">
        <v>15487</v>
      </c>
      <c r="B28" s="1" t="s">
        <v>15488</v>
      </c>
      <c r="C28" s="1" t="s">
        <v>15528</v>
      </c>
      <c r="D28" s="1" t="s">
        <v>50</v>
      </c>
      <c r="E28" s="1" t="s">
        <v>51</v>
      </c>
      <c r="F28" s="1" t="s">
        <v>81</v>
      </c>
      <c r="G28" s="1" t="s">
        <v>82</v>
      </c>
      <c r="H28" s="1" t="s">
        <v>1151</v>
      </c>
      <c r="I28" s="1" t="s">
        <v>447</v>
      </c>
      <c r="J28" s="1" t="s">
        <v>4704</v>
      </c>
      <c r="K28" s="1" t="s">
        <v>15529</v>
      </c>
      <c r="L28" s="1"/>
      <c r="M28" s="21">
        <f t="shared" si="0"/>
        <v>0</v>
      </c>
    </row>
    <row r="29" spans="1:13" ht="20.100000000000001" customHeight="1" x14ac:dyDescent="0.15">
      <c r="A29" s="1" t="s">
        <v>15487</v>
      </c>
      <c r="B29" s="1" t="s">
        <v>15530</v>
      </c>
      <c r="C29" s="1" t="s">
        <v>15531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447</v>
      </c>
      <c r="J29" s="1" t="s">
        <v>2039</v>
      </c>
      <c r="K29" s="1" t="s">
        <v>15532</v>
      </c>
      <c r="L29" s="1"/>
      <c r="M29" s="21">
        <f t="shared" si="0"/>
        <v>1</v>
      </c>
    </row>
    <row r="30" spans="1:13" ht="20.100000000000001" customHeight="1" x14ac:dyDescent="0.15">
      <c r="A30" s="1" t="s">
        <v>15487</v>
      </c>
      <c r="B30" s="1" t="s">
        <v>15530</v>
      </c>
      <c r="C30" s="1" t="s">
        <v>15533</v>
      </c>
      <c r="D30" s="1" t="s">
        <v>50</v>
      </c>
      <c r="E30" s="1" t="s">
        <v>51</v>
      </c>
      <c r="F30" s="1" t="s">
        <v>81</v>
      </c>
      <c r="G30" s="1" t="s">
        <v>82</v>
      </c>
      <c r="H30" s="1" t="s">
        <v>1151</v>
      </c>
      <c r="I30" s="1" t="s">
        <v>447</v>
      </c>
      <c r="J30" s="1" t="s">
        <v>4704</v>
      </c>
      <c r="K30" s="1" t="s">
        <v>15534</v>
      </c>
      <c r="L30" s="1"/>
      <c r="M30" s="21">
        <f t="shared" si="0"/>
        <v>0</v>
      </c>
    </row>
    <row r="31" spans="1:13" ht="20.100000000000001" customHeight="1" x14ac:dyDescent="0.15">
      <c r="A31" s="1" t="s">
        <v>15487</v>
      </c>
      <c r="B31" s="1" t="s">
        <v>15530</v>
      </c>
      <c r="C31" s="1" t="s">
        <v>15535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447</v>
      </c>
      <c r="J31" s="1" t="s">
        <v>2039</v>
      </c>
      <c r="K31" s="1" t="s">
        <v>15536</v>
      </c>
      <c r="L31" s="1"/>
      <c r="M31" s="21">
        <f t="shared" si="0"/>
        <v>1</v>
      </c>
    </row>
    <row r="32" spans="1:13" ht="20.100000000000001" customHeight="1" x14ac:dyDescent="0.15">
      <c r="A32" s="1" t="s">
        <v>15487</v>
      </c>
      <c r="B32" s="1" t="s">
        <v>15530</v>
      </c>
      <c r="C32" s="1" t="s">
        <v>15537</v>
      </c>
      <c r="D32" s="1" t="s">
        <v>50</v>
      </c>
      <c r="E32" s="1" t="s">
        <v>51</v>
      </c>
      <c r="F32" s="1" t="s">
        <v>81</v>
      </c>
      <c r="G32" s="1" t="s">
        <v>82</v>
      </c>
      <c r="H32" s="1" t="s">
        <v>1151</v>
      </c>
      <c r="I32" s="1" t="s">
        <v>447</v>
      </c>
      <c r="J32" s="1" t="s">
        <v>4704</v>
      </c>
      <c r="K32" s="1" t="s">
        <v>15538</v>
      </c>
      <c r="L32" s="1"/>
      <c r="M32" s="21">
        <f t="shared" si="0"/>
        <v>0</v>
      </c>
    </row>
    <row r="33" spans="1:13" ht="20.100000000000001" customHeight="1" x14ac:dyDescent="0.15">
      <c r="A33" s="1" t="s">
        <v>15487</v>
      </c>
      <c r="B33" s="1" t="s">
        <v>15530</v>
      </c>
      <c r="C33" s="1" t="s">
        <v>15539</v>
      </c>
      <c r="D33" s="1" t="s">
        <v>50</v>
      </c>
      <c r="E33" s="1" t="s">
        <v>51</v>
      </c>
      <c r="F33" s="1" t="s">
        <v>81</v>
      </c>
      <c r="G33" s="1" t="s">
        <v>82</v>
      </c>
      <c r="H33" s="1" t="s">
        <v>1151</v>
      </c>
      <c r="I33" s="1" t="s">
        <v>447</v>
      </c>
      <c r="J33" s="1" t="s">
        <v>4704</v>
      </c>
      <c r="K33" s="1" t="s">
        <v>15540</v>
      </c>
      <c r="L33" s="1"/>
      <c r="M33" s="21">
        <f t="shared" si="0"/>
        <v>0</v>
      </c>
    </row>
    <row r="34" spans="1:13" ht="20.100000000000001" customHeight="1" x14ac:dyDescent="0.15">
      <c r="A34" s="1" t="s">
        <v>15487</v>
      </c>
      <c r="B34" s="1" t="s">
        <v>15530</v>
      </c>
      <c r="C34" s="1" t="s">
        <v>15541</v>
      </c>
      <c r="D34" s="1" t="s">
        <v>50</v>
      </c>
      <c r="E34" s="1" t="s">
        <v>51</v>
      </c>
      <c r="F34" s="1" t="s">
        <v>81</v>
      </c>
      <c r="G34" s="1" t="s">
        <v>82</v>
      </c>
      <c r="H34" s="1" t="s">
        <v>1151</v>
      </c>
      <c r="I34" s="1" t="s">
        <v>447</v>
      </c>
      <c r="J34" s="1" t="s">
        <v>4704</v>
      </c>
      <c r="K34" s="1" t="s">
        <v>15542</v>
      </c>
      <c r="L34" s="1"/>
      <c r="M34" s="21">
        <f t="shared" si="0"/>
        <v>0</v>
      </c>
    </row>
    <row r="35" spans="1:13" ht="20.100000000000001" customHeight="1" x14ac:dyDescent="0.15">
      <c r="A35" s="1" t="s">
        <v>15487</v>
      </c>
      <c r="B35" s="1" t="s">
        <v>15530</v>
      </c>
      <c r="C35" s="1" t="s">
        <v>15543</v>
      </c>
      <c r="D35" s="1" t="s">
        <v>50</v>
      </c>
      <c r="E35" s="1" t="s">
        <v>51</v>
      </c>
      <c r="F35" s="1" t="s">
        <v>81</v>
      </c>
      <c r="G35" s="1" t="s">
        <v>82</v>
      </c>
      <c r="H35" s="1" t="s">
        <v>1151</v>
      </c>
      <c r="I35" s="1" t="s">
        <v>447</v>
      </c>
      <c r="J35" s="1" t="s">
        <v>4704</v>
      </c>
      <c r="K35" s="1" t="s">
        <v>15544</v>
      </c>
      <c r="L35" s="1"/>
      <c r="M35" s="21">
        <f t="shared" si="0"/>
        <v>0</v>
      </c>
    </row>
    <row r="36" spans="1:13" ht="20.100000000000001" customHeight="1" x14ac:dyDescent="0.15">
      <c r="A36" s="1" t="s">
        <v>15487</v>
      </c>
      <c r="B36" s="1" t="s">
        <v>15530</v>
      </c>
      <c r="C36" s="1" t="s">
        <v>15545</v>
      </c>
      <c r="D36" s="1" t="s">
        <v>50</v>
      </c>
      <c r="E36" s="1" t="s">
        <v>51</v>
      </c>
      <c r="F36" s="1" t="s">
        <v>81</v>
      </c>
      <c r="G36" s="1" t="s">
        <v>82</v>
      </c>
      <c r="H36" s="1" t="s">
        <v>1151</v>
      </c>
      <c r="I36" s="1" t="s">
        <v>447</v>
      </c>
      <c r="J36" s="1" t="s">
        <v>4704</v>
      </c>
      <c r="K36" s="1" t="s">
        <v>15546</v>
      </c>
      <c r="L36" s="1"/>
      <c r="M36" s="21">
        <f t="shared" si="0"/>
        <v>0</v>
      </c>
    </row>
    <row r="37" spans="1:13" ht="20.100000000000001" customHeight="1" x14ac:dyDescent="0.15">
      <c r="A37" s="1" t="s">
        <v>15487</v>
      </c>
      <c r="B37" s="1" t="s">
        <v>15530</v>
      </c>
      <c r="C37" s="1" t="s">
        <v>15547</v>
      </c>
      <c r="D37" s="1" t="s">
        <v>50</v>
      </c>
      <c r="E37" s="1" t="s">
        <v>51</v>
      </c>
      <c r="F37" s="1" t="s">
        <v>81</v>
      </c>
      <c r="G37" s="1" t="s">
        <v>82</v>
      </c>
      <c r="H37" s="1" t="s">
        <v>1151</v>
      </c>
      <c r="I37" s="1" t="s">
        <v>447</v>
      </c>
      <c r="J37" s="1" t="s">
        <v>4704</v>
      </c>
      <c r="K37" s="1" t="s">
        <v>15548</v>
      </c>
      <c r="L37" s="1"/>
      <c r="M37" s="21">
        <f t="shared" si="0"/>
        <v>0</v>
      </c>
    </row>
    <row r="38" spans="1:13" ht="20.100000000000001" customHeight="1" x14ac:dyDescent="0.15">
      <c r="A38" s="1" t="s">
        <v>15487</v>
      </c>
      <c r="B38" s="1" t="s">
        <v>15530</v>
      </c>
      <c r="C38" s="1" t="s">
        <v>15549</v>
      </c>
      <c r="D38" s="1" t="s">
        <v>50</v>
      </c>
      <c r="E38" s="1" t="s">
        <v>51</v>
      </c>
      <c r="F38" s="1" t="s">
        <v>81</v>
      </c>
      <c r="G38" s="1" t="s">
        <v>82</v>
      </c>
      <c r="H38" s="1" t="s">
        <v>1151</v>
      </c>
      <c r="I38" s="1" t="s">
        <v>447</v>
      </c>
      <c r="J38" s="1" t="s">
        <v>4704</v>
      </c>
      <c r="K38" s="1" t="s">
        <v>15550</v>
      </c>
      <c r="L38" s="1"/>
      <c r="M38" s="21">
        <f t="shared" si="0"/>
        <v>0</v>
      </c>
    </row>
    <row r="39" spans="1:13" ht="20.100000000000001" customHeight="1" x14ac:dyDescent="0.15">
      <c r="A39" s="1" t="s">
        <v>15487</v>
      </c>
      <c r="B39" s="1" t="s">
        <v>15530</v>
      </c>
      <c r="C39" s="1" t="s">
        <v>15551</v>
      </c>
      <c r="D39" s="1" t="s">
        <v>78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447</v>
      </c>
      <c r="J39" s="1" t="s">
        <v>2039</v>
      </c>
      <c r="K39" s="1" t="s">
        <v>15552</v>
      </c>
      <c r="L39" s="1"/>
      <c r="M39" s="21">
        <f t="shared" si="0"/>
        <v>1</v>
      </c>
    </row>
    <row r="40" spans="1:13" ht="20.100000000000001" customHeight="1" x14ac:dyDescent="0.15">
      <c r="A40" s="1" t="s">
        <v>15487</v>
      </c>
      <c r="B40" s="1" t="s">
        <v>15530</v>
      </c>
      <c r="C40" s="1" t="s">
        <v>15553</v>
      </c>
      <c r="D40" s="1" t="s">
        <v>78</v>
      </c>
      <c r="E40" s="1" t="s">
        <v>51</v>
      </c>
      <c r="F40" s="1" t="s">
        <v>179</v>
      </c>
      <c r="G40" s="1" t="s">
        <v>82</v>
      </c>
      <c r="H40" s="1" t="s">
        <v>212</v>
      </c>
      <c r="I40" s="1" t="s">
        <v>7857</v>
      </c>
      <c r="J40" s="1" t="s">
        <v>122</v>
      </c>
      <c r="K40" s="1" t="s">
        <v>15554</v>
      </c>
      <c r="L40" s="1"/>
      <c r="M40" s="21">
        <f t="shared" ref="M40:M65" si="1">IF(F40="○",1,0)</f>
        <v>0</v>
      </c>
    </row>
    <row r="41" spans="1:13" ht="20.100000000000001" customHeight="1" x14ac:dyDescent="0.15">
      <c r="A41" s="1" t="s">
        <v>15487</v>
      </c>
      <c r="B41" s="1" t="s">
        <v>15555</v>
      </c>
      <c r="C41" s="1" t="s">
        <v>15556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447</v>
      </c>
      <c r="J41" s="1" t="s">
        <v>2039</v>
      </c>
      <c r="K41" s="1" t="s">
        <v>15557</v>
      </c>
      <c r="L41" s="1"/>
      <c r="M41" s="21">
        <f t="shared" si="1"/>
        <v>1</v>
      </c>
    </row>
    <row r="42" spans="1:13" ht="20.100000000000001" customHeight="1" x14ac:dyDescent="0.15">
      <c r="A42" s="1" t="s">
        <v>15487</v>
      </c>
      <c r="B42" s="1" t="s">
        <v>15555</v>
      </c>
      <c r="C42" s="1" t="s">
        <v>15558</v>
      </c>
      <c r="D42" s="1" t="s">
        <v>50</v>
      </c>
      <c r="E42" s="1" t="s">
        <v>51</v>
      </c>
      <c r="F42" s="1" t="s">
        <v>81</v>
      </c>
      <c r="G42" s="1" t="s">
        <v>82</v>
      </c>
      <c r="H42" s="1" t="s">
        <v>1151</v>
      </c>
      <c r="I42" s="1" t="s">
        <v>447</v>
      </c>
      <c r="J42" s="1" t="s">
        <v>4704</v>
      </c>
      <c r="K42" s="1" t="s">
        <v>15559</v>
      </c>
      <c r="L42" s="1"/>
      <c r="M42" s="21">
        <f t="shared" si="1"/>
        <v>0</v>
      </c>
    </row>
    <row r="43" spans="1:13" ht="20.100000000000001" customHeight="1" x14ac:dyDescent="0.15">
      <c r="A43" s="1" t="s">
        <v>15487</v>
      </c>
      <c r="B43" s="1" t="s">
        <v>15560</v>
      </c>
      <c r="C43" s="1" t="s">
        <v>15561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447</v>
      </c>
      <c r="J43" s="1" t="s">
        <v>2039</v>
      </c>
      <c r="K43" s="1" t="s">
        <v>15562</v>
      </c>
      <c r="L43" s="1"/>
      <c r="M43" s="21">
        <f t="shared" si="1"/>
        <v>1</v>
      </c>
    </row>
    <row r="44" spans="1:13" ht="20.100000000000001" customHeight="1" x14ac:dyDescent="0.15">
      <c r="A44" s="1" t="s">
        <v>15487</v>
      </c>
      <c r="B44" s="1" t="s">
        <v>15560</v>
      </c>
      <c r="C44" s="1" t="s">
        <v>15563</v>
      </c>
      <c r="D44" s="1" t="s">
        <v>50</v>
      </c>
      <c r="E44" s="1" t="s">
        <v>51</v>
      </c>
      <c r="F44" s="1" t="s">
        <v>81</v>
      </c>
      <c r="G44" s="1" t="s">
        <v>82</v>
      </c>
      <c r="H44" s="1" t="s">
        <v>1151</v>
      </c>
      <c r="I44" s="1" t="s">
        <v>447</v>
      </c>
      <c r="J44" s="1" t="s">
        <v>4704</v>
      </c>
      <c r="K44" s="1" t="s">
        <v>15564</v>
      </c>
      <c r="L44" s="1"/>
      <c r="M44" s="21">
        <f t="shared" si="1"/>
        <v>0</v>
      </c>
    </row>
    <row r="45" spans="1:13" ht="20.100000000000001" customHeight="1" x14ac:dyDescent="0.15">
      <c r="A45" s="1" t="s">
        <v>15487</v>
      </c>
      <c r="B45" s="1" t="s">
        <v>15560</v>
      </c>
      <c r="C45" s="1" t="s">
        <v>15565</v>
      </c>
      <c r="D45" s="1" t="s">
        <v>50</v>
      </c>
      <c r="E45" s="1" t="s">
        <v>51</v>
      </c>
      <c r="F45" s="1" t="s">
        <v>81</v>
      </c>
      <c r="G45" s="1" t="s">
        <v>82</v>
      </c>
      <c r="H45" s="1" t="s">
        <v>1151</v>
      </c>
      <c r="I45" s="1" t="s">
        <v>447</v>
      </c>
      <c r="J45" s="1" t="s">
        <v>4704</v>
      </c>
      <c r="K45" s="1" t="s">
        <v>15566</v>
      </c>
      <c r="L45" s="1"/>
      <c r="M45" s="21">
        <f t="shared" si="1"/>
        <v>0</v>
      </c>
    </row>
    <row r="46" spans="1:13" ht="20.100000000000001" customHeight="1" x14ac:dyDescent="0.15">
      <c r="A46" s="1" t="s">
        <v>15487</v>
      </c>
      <c r="B46" s="1" t="s">
        <v>15560</v>
      </c>
      <c r="C46" s="1" t="s">
        <v>15567</v>
      </c>
      <c r="D46" s="1" t="s">
        <v>50</v>
      </c>
      <c r="E46" s="1" t="s">
        <v>51</v>
      </c>
      <c r="F46" s="1" t="s">
        <v>81</v>
      </c>
      <c r="G46" s="1" t="s">
        <v>82</v>
      </c>
      <c r="H46" s="1" t="s">
        <v>1151</v>
      </c>
      <c r="I46" s="1" t="s">
        <v>447</v>
      </c>
      <c r="J46" s="1" t="s">
        <v>4704</v>
      </c>
      <c r="K46" s="1" t="s">
        <v>15568</v>
      </c>
      <c r="L46" s="1"/>
      <c r="M46" s="21">
        <f t="shared" si="1"/>
        <v>0</v>
      </c>
    </row>
    <row r="47" spans="1:13" ht="20.100000000000001" customHeight="1" x14ac:dyDescent="0.15">
      <c r="A47" s="1" t="s">
        <v>15487</v>
      </c>
      <c r="B47" s="1" t="s">
        <v>15560</v>
      </c>
      <c r="C47" s="1" t="s">
        <v>15569</v>
      </c>
      <c r="D47" s="1" t="s">
        <v>50</v>
      </c>
      <c r="E47" s="1" t="s">
        <v>51</v>
      </c>
      <c r="F47" s="1" t="s">
        <v>81</v>
      </c>
      <c r="G47" s="1" t="s">
        <v>82</v>
      </c>
      <c r="H47" s="1" t="s">
        <v>1151</v>
      </c>
      <c r="I47" s="1" t="s">
        <v>447</v>
      </c>
      <c r="J47" s="1" t="s">
        <v>4704</v>
      </c>
      <c r="K47" s="1" t="s">
        <v>15570</v>
      </c>
      <c r="L47" s="1"/>
      <c r="M47" s="21">
        <f t="shared" si="1"/>
        <v>0</v>
      </c>
    </row>
    <row r="48" spans="1:13" ht="20.100000000000001" customHeight="1" x14ac:dyDescent="0.15">
      <c r="A48" s="1" t="s">
        <v>15487</v>
      </c>
      <c r="B48" s="1" t="s">
        <v>15560</v>
      </c>
      <c r="C48" s="1" t="s">
        <v>15571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1151</v>
      </c>
      <c r="I48" s="1" t="s">
        <v>447</v>
      </c>
      <c r="J48" s="1" t="s">
        <v>4704</v>
      </c>
      <c r="K48" s="1" t="s">
        <v>15572</v>
      </c>
      <c r="L48" s="1"/>
      <c r="M48" s="21">
        <f t="shared" si="1"/>
        <v>0</v>
      </c>
    </row>
    <row r="49" spans="1:13" ht="20.100000000000001" customHeight="1" x14ac:dyDescent="0.15">
      <c r="A49" s="1" t="s">
        <v>15487</v>
      </c>
      <c r="B49" s="1" t="s">
        <v>15560</v>
      </c>
      <c r="C49" s="1" t="s">
        <v>15573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447</v>
      </c>
      <c r="J49" s="1" t="s">
        <v>2039</v>
      </c>
      <c r="K49" s="1" t="s">
        <v>15574</v>
      </c>
      <c r="L49" s="1"/>
      <c r="M49" s="21">
        <f t="shared" si="1"/>
        <v>1</v>
      </c>
    </row>
    <row r="50" spans="1:13" ht="20.100000000000001" customHeight="1" x14ac:dyDescent="0.15">
      <c r="A50" s="1" t="s">
        <v>15487</v>
      </c>
      <c r="B50" s="1" t="s">
        <v>15560</v>
      </c>
      <c r="C50" s="1" t="s">
        <v>15575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447</v>
      </c>
      <c r="J50" s="1" t="s">
        <v>2039</v>
      </c>
      <c r="K50" s="1" t="s">
        <v>15576</v>
      </c>
      <c r="L50" s="1"/>
      <c r="M50" s="21">
        <f t="shared" si="1"/>
        <v>1</v>
      </c>
    </row>
    <row r="51" spans="1:13" ht="20.100000000000001" customHeight="1" x14ac:dyDescent="0.15">
      <c r="A51" s="1" t="s">
        <v>15487</v>
      </c>
      <c r="B51" s="1" t="s">
        <v>15560</v>
      </c>
      <c r="C51" s="1" t="s">
        <v>15577</v>
      </c>
      <c r="D51" s="1" t="s">
        <v>50</v>
      </c>
      <c r="E51" s="1" t="s">
        <v>51</v>
      </c>
      <c r="F51" s="1" t="s">
        <v>179</v>
      </c>
      <c r="G51" s="1" t="s">
        <v>82</v>
      </c>
      <c r="H51" s="1" t="s">
        <v>95</v>
      </c>
      <c r="I51" s="1" t="s">
        <v>447</v>
      </c>
      <c r="J51" s="1" t="s">
        <v>2039</v>
      </c>
      <c r="K51" s="1" t="s">
        <v>15578</v>
      </c>
      <c r="L51" s="1"/>
      <c r="M51" s="21">
        <f t="shared" si="1"/>
        <v>0</v>
      </c>
    </row>
    <row r="52" spans="1:13" ht="20.100000000000001" customHeight="1" x14ac:dyDescent="0.15">
      <c r="A52" s="1" t="s">
        <v>15487</v>
      </c>
      <c r="B52" s="1" t="s">
        <v>15560</v>
      </c>
      <c r="C52" s="1" t="s">
        <v>15579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2140</v>
      </c>
      <c r="I52" s="1" t="s">
        <v>447</v>
      </c>
      <c r="J52" s="1" t="s">
        <v>663</v>
      </c>
      <c r="K52" s="1" t="s">
        <v>15580</v>
      </c>
      <c r="L52" s="1"/>
      <c r="M52" s="21">
        <f t="shared" si="1"/>
        <v>0</v>
      </c>
    </row>
    <row r="53" spans="1:13" ht="20.100000000000001" customHeight="1" x14ac:dyDescent="0.15">
      <c r="A53" s="1" t="s">
        <v>15581</v>
      </c>
      <c r="B53" s="1" t="s">
        <v>15582</v>
      </c>
      <c r="C53" s="1" t="s">
        <v>15583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212</v>
      </c>
      <c r="I53" s="1" t="s">
        <v>7857</v>
      </c>
      <c r="J53" s="1" t="s">
        <v>122</v>
      </c>
      <c r="K53" s="1" t="s">
        <v>15584</v>
      </c>
      <c r="L53" s="1"/>
      <c r="M53" s="21">
        <f t="shared" si="1"/>
        <v>0</v>
      </c>
    </row>
    <row r="54" spans="1:13" ht="20.100000000000001" customHeight="1" x14ac:dyDescent="0.15">
      <c r="A54" s="1" t="s">
        <v>15581</v>
      </c>
      <c r="B54" s="1" t="s">
        <v>15585</v>
      </c>
      <c r="C54" s="1" t="s">
        <v>15586</v>
      </c>
      <c r="D54" s="1" t="s">
        <v>78</v>
      </c>
      <c r="E54" s="1" t="s">
        <v>51</v>
      </c>
      <c r="F54" s="1" t="s">
        <v>81</v>
      </c>
      <c r="G54" s="1" t="s">
        <v>82</v>
      </c>
      <c r="H54" s="1" t="s">
        <v>212</v>
      </c>
      <c r="I54" s="1" t="s">
        <v>7857</v>
      </c>
      <c r="J54" s="1" t="s">
        <v>122</v>
      </c>
      <c r="K54" s="1" t="s">
        <v>15587</v>
      </c>
      <c r="L54" s="1"/>
      <c r="M54" s="21">
        <f t="shared" si="1"/>
        <v>0</v>
      </c>
    </row>
    <row r="55" spans="1:13" ht="20.100000000000001" customHeight="1" x14ac:dyDescent="0.15">
      <c r="A55" s="1" t="s">
        <v>15581</v>
      </c>
      <c r="B55" s="1" t="s">
        <v>15588</v>
      </c>
      <c r="C55" s="1" t="s">
        <v>15589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447</v>
      </c>
      <c r="J55" s="1" t="s">
        <v>2039</v>
      </c>
      <c r="K55" s="1" t="s">
        <v>15590</v>
      </c>
      <c r="L55" s="1"/>
      <c r="M55" s="21">
        <f t="shared" si="1"/>
        <v>1</v>
      </c>
    </row>
    <row r="56" spans="1:13" ht="20.100000000000001" customHeight="1" x14ac:dyDescent="0.15">
      <c r="A56" s="1" t="s">
        <v>15581</v>
      </c>
      <c r="B56" s="1" t="s">
        <v>15591</v>
      </c>
      <c r="C56" s="1" t="s">
        <v>15592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447</v>
      </c>
      <c r="J56" s="1" t="s">
        <v>2039</v>
      </c>
      <c r="K56" s="1" t="s">
        <v>15593</v>
      </c>
      <c r="L56" s="1"/>
      <c r="M56" s="21">
        <f t="shared" si="1"/>
        <v>1</v>
      </c>
    </row>
    <row r="57" spans="1:13" ht="20.100000000000001" customHeight="1" x14ac:dyDescent="0.15">
      <c r="A57" s="1" t="s">
        <v>15581</v>
      </c>
      <c r="B57" s="1" t="s">
        <v>15591</v>
      </c>
      <c r="C57" s="1" t="s">
        <v>15594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1151</v>
      </c>
      <c r="I57" s="1" t="s">
        <v>740</v>
      </c>
      <c r="J57" s="1" t="s">
        <v>182</v>
      </c>
      <c r="K57" s="1" t="s">
        <v>15595</v>
      </c>
      <c r="L57" s="1"/>
      <c r="M57" s="21">
        <f t="shared" si="1"/>
        <v>0</v>
      </c>
    </row>
    <row r="58" spans="1:13" ht="20.100000000000001" customHeight="1" x14ac:dyDescent="0.15">
      <c r="A58" s="1" t="s">
        <v>15581</v>
      </c>
      <c r="B58" s="1" t="s">
        <v>15596</v>
      </c>
      <c r="C58" s="1" t="s">
        <v>15597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15518</v>
      </c>
      <c r="K58" s="1" t="s">
        <v>15598</v>
      </c>
      <c r="L58" s="1"/>
      <c r="M58" s="21">
        <f t="shared" si="1"/>
        <v>1</v>
      </c>
    </row>
    <row r="59" spans="1:13" ht="20.100000000000001" customHeight="1" x14ac:dyDescent="0.15">
      <c r="A59" s="1" t="s">
        <v>15581</v>
      </c>
      <c r="B59" s="1" t="s">
        <v>15599</v>
      </c>
      <c r="C59" s="1" t="s">
        <v>15600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447</v>
      </c>
      <c r="J59" s="1" t="s">
        <v>2039</v>
      </c>
      <c r="K59" s="1" t="s">
        <v>15601</v>
      </c>
      <c r="L59" s="1"/>
      <c r="M59" s="21">
        <f t="shared" si="1"/>
        <v>1</v>
      </c>
    </row>
    <row r="60" spans="1:13" ht="20.100000000000001" customHeight="1" x14ac:dyDescent="0.15">
      <c r="A60" s="1" t="s">
        <v>15581</v>
      </c>
      <c r="B60" s="1" t="s">
        <v>15599</v>
      </c>
      <c r="C60" s="1" t="s">
        <v>15602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447</v>
      </c>
      <c r="J60" s="1" t="s">
        <v>2039</v>
      </c>
      <c r="K60" s="1" t="s">
        <v>15603</v>
      </c>
      <c r="L60" s="1"/>
      <c r="M60" s="21">
        <f t="shared" si="1"/>
        <v>1</v>
      </c>
    </row>
    <row r="61" spans="1:13" ht="20.100000000000001" customHeight="1" x14ac:dyDescent="0.15">
      <c r="A61" s="1" t="s">
        <v>15581</v>
      </c>
      <c r="B61" s="1" t="s">
        <v>15599</v>
      </c>
      <c r="C61" s="1" t="s">
        <v>15604</v>
      </c>
      <c r="D61" s="1" t="s">
        <v>50</v>
      </c>
      <c r="E61" s="1" t="s">
        <v>51</v>
      </c>
      <c r="F61" s="1" t="s">
        <v>81</v>
      </c>
      <c r="G61" s="1" t="s">
        <v>82</v>
      </c>
      <c r="H61" s="1" t="s">
        <v>1151</v>
      </c>
      <c r="I61" s="1" t="s">
        <v>447</v>
      </c>
      <c r="J61" s="1" t="s">
        <v>4704</v>
      </c>
      <c r="K61" s="1" t="s">
        <v>15605</v>
      </c>
      <c r="L61" s="1"/>
      <c r="M61" s="21">
        <f t="shared" si="1"/>
        <v>0</v>
      </c>
    </row>
    <row r="62" spans="1:13" ht="20.100000000000001" customHeight="1" x14ac:dyDescent="0.15">
      <c r="A62" s="1" t="s">
        <v>15581</v>
      </c>
      <c r="B62" s="1" t="s">
        <v>15599</v>
      </c>
      <c r="C62" s="1" t="s">
        <v>15606</v>
      </c>
      <c r="D62" s="1" t="s">
        <v>50</v>
      </c>
      <c r="E62" s="1" t="s">
        <v>51</v>
      </c>
      <c r="F62" s="1" t="s">
        <v>81</v>
      </c>
      <c r="G62" s="1" t="s">
        <v>82</v>
      </c>
      <c r="H62" s="1" t="s">
        <v>1151</v>
      </c>
      <c r="I62" s="1" t="s">
        <v>447</v>
      </c>
      <c r="J62" s="1" t="s">
        <v>4704</v>
      </c>
      <c r="K62" s="1" t="s">
        <v>15607</v>
      </c>
      <c r="L62" s="1"/>
      <c r="M62" s="21">
        <f t="shared" si="1"/>
        <v>0</v>
      </c>
    </row>
    <row r="63" spans="1:13" ht="20.100000000000001" customHeight="1" x14ac:dyDescent="0.15">
      <c r="A63" s="1" t="s">
        <v>15581</v>
      </c>
      <c r="B63" s="1" t="s">
        <v>15599</v>
      </c>
      <c r="C63" s="1" t="s">
        <v>15608</v>
      </c>
      <c r="D63" s="1" t="s">
        <v>50</v>
      </c>
      <c r="E63" s="1" t="s">
        <v>51</v>
      </c>
      <c r="F63" s="1" t="s">
        <v>81</v>
      </c>
      <c r="G63" s="1" t="s">
        <v>82</v>
      </c>
      <c r="H63" s="1" t="s">
        <v>1151</v>
      </c>
      <c r="I63" s="1" t="s">
        <v>447</v>
      </c>
      <c r="J63" s="1" t="s">
        <v>4704</v>
      </c>
      <c r="K63" s="1" t="s">
        <v>15609</v>
      </c>
      <c r="L63" s="1"/>
      <c r="M63" s="21">
        <f t="shared" si="1"/>
        <v>0</v>
      </c>
    </row>
    <row r="64" spans="1:13" ht="20.100000000000001" customHeight="1" x14ac:dyDescent="0.15">
      <c r="A64" s="1" t="s">
        <v>15581</v>
      </c>
      <c r="B64" s="1" t="s">
        <v>15599</v>
      </c>
      <c r="C64" s="1" t="s">
        <v>15610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447</v>
      </c>
      <c r="J64" s="1" t="s">
        <v>2039</v>
      </c>
      <c r="K64" s="1" t="s">
        <v>15611</v>
      </c>
      <c r="L64" s="1"/>
      <c r="M64" s="21">
        <f t="shared" si="1"/>
        <v>1</v>
      </c>
    </row>
    <row r="65" spans="1:13" ht="20.100000000000001" customHeight="1" x14ac:dyDescent="0.15">
      <c r="A65" s="1" t="s">
        <v>15581</v>
      </c>
      <c r="B65" s="1" t="s">
        <v>15599</v>
      </c>
      <c r="C65" s="1" t="s">
        <v>15612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447</v>
      </c>
      <c r="J65" s="1" t="s">
        <v>2039</v>
      </c>
      <c r="K65" s="1" t="s">
        <v>15613</v>
      </c>
      <c r="L65" s="1"/>
      <c r="M65" s="21">
        <f t="shared" si="1"/>
        <v>1</v>
      </c>
    </row>
    <row r="66" spans="1:13" ht="20.100000000000001" customHeight="1" x14ac:dyDescent="0.15">
      <c r="A66" s="1" t="s">
        <v>15581</v>
      </c>
      <c r="B66" s="1" t="s">
        <v>15599</v>
      </c>
      <c r="C66" s="1" t="s">
        <v>15614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447</v>
      </c>
      <c r="J66" s="1" t="s">
        <v>2039</v>
      </c>
      <c r="K66" s="1" t="s">
        <v>15615</v>
      </c>
      <c r="L66" s="1"/>
      <c r="M66" s="21">
        <f t="shared" ref="M66:M136" si="2">IF(F66="○",1,0)</f>
        <v>1</v>
      </c>
    </row>
    <row r="67" spans="1:13" ht="20.100000000000001" customHeight="1" x14ac:dyDescent="0.15">
      <c r="A67" s="1" t="s">
        <v>15581</v>
      </c>
      <c r="B67" s="1" t="s">
        <v>15599</v>
      </c>
      <c r="C67" s="1" t="s">
        <v>15616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447</v>
      </c>
      <c r="J67" s="1" t="s">
        <v>2039</v>
      </c>
      <c r="K67" s="1" t="s">
        <v>15617</v>
      </c>
      <c r="L67" s="1"/>
      <c r="M67" s="21">
        <f t="shared" si="2"/>
        <v>1</v>
      </c>
    </row>
    <row r="68" spans="1:13" ht="20.100000000000001" customHeight="1" x14ac:dyDescent="0.15">
      <c r="A68" s="1" t="s">
        <v>15581</v>
      </c>
      <c r="B68" s="1" t="s">
        <v>15618</v>
      </c>
      <c r="C68" s="1" t="s">
        <v>15619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447</v>
      </c>
      <c r="J68" s="1" t="s">
        <v>2039</v>
      </c>
      <c r="K68" s="1" t="s">
        <v>15620</v>
      </c>
      <c r="L68" s="1"/>
      <c r="M68" s="21">
        <f t="shared" si="2"/>
        <v>1</v>
      </c>
    </row>
    <row r="69" spans="1:13" ht="20.100000000000001" customHeight="1" x14ac:dyDescent="0.15">
      <c r="A69" s="1" t="s">
        <v>15581</v>
      </c>
      <c r="B69" s="1" t="s">
        <v>15618</v>
      </c>
      <c r="C69" s="1" t="s">
        <v>15621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447</v>
      </c>
      <c r="J69" s="1" t="s">
        <v>2039</v>
      </c>
      <c r="K69" s="1" t="s">
        <v>15622</v>
      </c>
      <c r="L69" s="1"/>
      <c r="M69" s="21">
        <f t="shared" si="2"/>
        <v>1</v>
      </c>
    </row>
    <row r="70" spans="1:13" ht="20.100000000000001" customHeight="1" x14ac:dyDescent="0.15">
      <c r="A70" s="1" t="s">
        <v>15581</v>
      </c>
      <c r="B70" s="1" t="s">
        <v>15618</v>
      </c>
      <c r="C70" s="1" t="s">
        <v>15623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95</v>
      </c>
      <c r="I70" s="1" t="s">
        <v>447</v>
      </c>
      <c r="J70" s="1" t="s">
        <v>2039</v>
      </c>
      <c r="K70" s="1" t="s">
        <v>15624</v>
      </c>
      <c r="L70" s="1"/>
      <c r="M70" s="21">
        <f t="shared" si="2"/>
        <v>1</v>
      </c>
    </row>
    <row r="71" spans="1:13" ht="20.100000000000001" customHeight="1" x14ac:dyDescent="0.15">
      <c r="A71" s="1" t="s">
        <v>15581</v>
      </c>
      <c r="B71" s="1" t="s">
        <v>15618</v>
      </c>
      <c r="C71" s="1" t="s">
        <v>15625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447</v>
      </c>
      <c r="J71" s="1" t="s">
        <v>2039</v>
      </c>
      <c r="K71" s="1" t="s">
        <v>15626</v>
      </c>
      <c r="L71" s="1"/>
      <c r="M71" s="21">
        <f t="shared" si="2"/>
        <v>1</v>
      </c>
    </row>
    <row r="72" spans="1:13" ht="20.100000000000001" customHeight="1" x14ac:dyDescent="0.15">
      <c r="A72" s="1" t="s">
        <v>15581</v>
      </c>
      <c r="B72" s="1" t="s">
        <v>15618</v>
      </c>
      <c r="C72" s="1" t="s">
        <v>15627</v>
      </c>
      <c r="D72" s="1" t="s">
        <v>78</v>
      </c>
      <c r="E72" s="1" t="s">
        <v>51</v>
      </c>
      <c r="F72" s="1" t="s">
        <v>81</v>
      </c>
      <c r="G72" s="1" t="s">
        <v>82</v>
      </c>
      <c r="H72" s="1" t="s">
        <v>212</v>
      </c>
      <c r="I72" s="1" t="s">
        <v>7857</v>
      </c>
      <c r="J72" s="1" t="s">
        <v>122</v>
      </c>
      <c r="K72" s="1" t="s">
        <v>15628</v>
      </c>
      <c r="L72" s="1"/>
      <c r="M72" s="21">
        <f t="shared" si="2"/>
        <v>0</v>
      </c>
    </row>
    <row r="73" spans="1:13" ht="20.100000000000001" customHeight="1" x14ac:dyDescent="0.15">
      <c r="A73" s="1" t="s">
        <v>15581</v>
      </c>
      <c r="B73" s="1" t="s">
        <v>15618</v>
      </c>
      <c r="C73" s="1" t="s">
        <v>15629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212</v>
      </c>
      <c r="I73" s="1" t="s">
        <v>7857</v>
      </c>
      <c r="J73" s="1" t="s">
        <v>122</v>
      </c>
      <c r="K73" s="1" t="s">
        <v>15630</v>
      </c>
      <c r="L73" s="1"/>
      <c r="M73" s="21">
        <f t="shared" si="2"/>
        <v>0</v>
      </c>
    </row>
    <row r="74" spans="1:13" ht="20.100000000000001" customHeight="1" x14ac:dyDescent="0.15">
      <c r="A74" s="1" t="s">
        <v>15581</v>
      </c>
      <c r="B74" s="1" t="s">
        <v>15618</v>
      </c>
      <c r="C74" s="1" t="s">
        <v>15631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15518</v>
      </c>
      <c r="K74" s="1" t="s">
        <v>15632</v>
      </c>
      <c r="L74" s="1"/>
      <c r="M74" s="21">
        <f t="shared" si="2"/>
        <v>1</v>
      </c>
    </row>
    <row r="75" spans="1:13" ht="20.100000000000001" customHeight="1" x14ac:dyDescent="0.15">
      <c r="A75" s="1" t="s">
        <v>15581</v>
      </c>
      <c r="B75" s="1" t="s">
        <v>15618</v>
      </c>
      <c r="C75" s="1" t="s">
        <v>15633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447</v>
      </c>
      <c r="J75" s="1" t="s">
        <v>2039</v>
      </c>
      <c r="K75" s="1" t="s">
        <v>15634</v>
      </c>
      <c r="L75" s="1"/>
      <c r="M75" s="21">
        <f t="shared" si="2"/>
        <v>1</v>
      </c>
    </row>
    <row r="76" spans="1:13" ht="20.100000000000001" customHeight="1" x14ac:dyDescent="0.15">
      <c r="A76" s="1" t="s">
        <v>15581</v>
      </c>
      <c r="B76" s="1" t="s">
        <v>15635</v>
      </c>
      <c r="C76" s="1" t="s">
        <v>15636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212</v>
      </c>
      <c r="I76" s="1" t="s">
        <v>7857</v>
      </c>
      <c r="J76" s="1" t="s">
        <v>122</v>
      </c>
      <c r="K76" s="1" t="s">
        <v>15637</v>
      </c>
      <c r="L76" s="1"/>
      <c r="M76" s="21">
        <f t="shared" si="2"/>
        <v>0</v>
      </c>
    </row>
    <row r="77" spans="1:13" ht="20.100000000000001" customHeight="1" x14ac:dyDescent="0.15">
      <c r="A77" s="1" t="s">
        <v>15581</v>
      </c>
      <c r="B77" s="1" t="s">
        <v>15638</v>
      </c>
      <c r="C77" s="1" t="s">
        <v>15639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447</v>
      </c>
      <c r="J77" s="1" t="s">
        <v>2039</v>
      </c>
      <c r="K77" s="1" t="s">
        <v>15640</v>
      </c>
      <c r="L77" s="1"/>
      <c r="M77" s="21">
        <f t="shared" si="2"/>
        <v>1</v>
      </c>
    </row>
    <row r="78" spans="1:13" ht="20.100000000000001" customHeight="1" x14ac:dyDescent="0.15">
      <c r="A78" s="1" t="s">
        <v>15581</v>
      </c>
      <c r="B78" s="1" t="s">
        <v>15638</v>
      </c>
      <c r="C78" s="1" t="s">
        <v>15641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447</v>
      </c>
      <c r="J78" s="1" t="s">
        <v>2039</v>
      </c>
      <c r="K78" s="1" t="s">
        <v>15642</v>
      </c>
      <c r="L78" s="1"/>
      <c r="M78" s="21">
        <f t="shared" si="2"/>
        <v>1</v>
      </c>
    </row>
    <row r="79" spans="1:13" ht="20.100000000000001" customHeight="1" x14ac:dyDescent="0.15">
      <c r="A79" s="1" t="s">
        <v>15581</v>
      </c>
      <c r="B79" s="1" t="s">
        <v>15638</v>
      </c>
      <c r="C79" s="1" t="s">
        <v>15643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447</v>
      </c>
      <c r="J79" s="1" t="s">
        <v>2039</v>
      </c>
      <c r="K79" s="1" t="s">
        <v>15644</v>
      </c>
      <c r="L79" s="1"/>
      <c r="M79" s="21">
        <f t="shared" si="2"/>
        <v>1</v>
      </c>
    </row>
    <row r="80" spans="1:13" ht="20.100000000000001" customHeight="1" x14ac:dyDescent="0.15">
      <c r="A80" s="1" t="s">
        <v>15581</v>
      </c>
      <c r="B80" s="1" t="s">
        <v>15638</v>
      </c>
      <c r="C80" s="1" t="s">
        <v>15645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15518</v>
      </c>
      <c r="K80" s="1" t="s">
        <v>15646</v>
      </c>
      <c r="L80" s="1"/>
      <c r="M80" s="21">
        <f t="shared" si="2"/>
        <v>1</v>
      </c>
    </row>
    <row r="81" spans="1:13" ht="20.100000000000001" customHeight="1" x14ac:dyDescent="0.15">
      <c r="A81" s="1" t="s">
        <v>15581</v>
      </c>
      <c r="B81" s="1" t="s">
        <v>15638</v>
      </c>
      <c r="C81" s="1" t="s">
        <v>15647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447</v>
      </c>
      <c r="J81" s="1" t="s">
        <v>2039</v>
      </c>
      <c r="K81" s="1" t="s">
        <v>15648</v>
      </c>
      <c r="L81" s="1"/>
      <c r="M81" s="21">
        <f t="shared" si="2"/>
        <v>1</v>
      </c>
    </row>
    <row r="82" spans="1:13" ht="20.100000000000001" customHeight="1" x14ac:dyDescent="0.15">
      <c r="A82" s="1" t="s">
        <v>15581</v>
      </c>
      <c r="B82" s="1" t="s">
        <v>15638</v>
      </c>
      <c r="C82" s="1" t="s">
        <v>15649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447</v>
      </c>
      <c r="J82" s="1" t="s">
        <v>2039</v>
      </c>
      <c r="K82" s="1" t="s">
        <v>15650</v>
      </c>
      <c r="L82" s="1"/>
      <c r="M82" s="21">
        <f t="shared" si="2"/>
        <v>1</v>
      </c>
    </row>
    <row r="83" spans="1:13" ht="20.100000000000001" customHeight="1" x14ac:dyDescent="0.15">
      <c r="A83" s="1" t="s">
        <v>15581</v>
      </c>
      <c r="B83" s="1" t="s">
        <v>15638</v>
      </c>
      <c r="C83" s="1" t="s">
        <v>15651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447</v>
      </c>
      <c r="J83" s="1" t="s">
        <v>2039</v>
      </c>
      <c r="K83" s="1" t="s">
        <v>15652</v>
      </c>
      <c r="L83" s="1"/>
      <c r="M83" s="21">
        <f t="shared" si="2"/>
        <v>1</v>
      </c>
    </row>
    <row r="84" spans="1:13" ht="20.100000000000001" customHeight="1" x14ac:dyDescent="0.15">
      <c r="A84" s="1" t="s">
        <v>15581</v>
      </c>
      <c r="B84" s="1" t="s">
        <v>15638</v>
      </c>
      <c r="C84" s="1" t="s">
        <v>15653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447</v>
      </c>
      <c r="J84" s="1" t="s">
        <v>2039</v>
      </c>
      <c r="K84" s="1" t="s">
        <v>15654</v>
      </c>
      <c r="L84" s="1"/>
      <c r="M84" s="21">
        <f t="shared" si="2"/>
        <v>1</v>
      </c>
    </row>
    <row r="85" spans="1:13" ht="20.100000000000001" customHeight="1" x14ac:dyDescent="0.15">
      <c r="A85" s="1" t="s">
        <v>15581</v>
      </c>
      <c r="B85" s="1" t="s">
        <v>15638</v>
      </c>
      <c r="C85" s="1" t="s">
        <v>15655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447</v>
      </c>
      <c r="J85" s="1" t="s">
        <v>2039</v>
      </c>
      <c r="K85" s="1" t="s">
        <v>15656</v>
      </c>
      <c r="L85" s="1"/>
      <c r="M85" s="21">
        <f t="shared" si="2"/>
        <v>1</v>
      </c>
    </row>
    <row r="86" spans="1:13" ht="20.100000000000001" customHeight="1" x14ac:dyDescent="0.15">
      <c r="A86" s="1" t="s">
        <v>15581</v>
      </c>
      <c r="B86" s="1" t="s">
        <v>15638</v>
      </c>
      <c r="C86" s="1" t="s">
        <v>15657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15518</v>
      </c>
      <c r="K86" s="1" t="s">
        <v>15658</v>
      </c>
      <c r="L86" s="1"/>
      <c r="M86" s="21">
        <f t="shared" si="2"/>
        <v>1</v>
      </c>
    </row>
    <row r="87" spans="1:13" ht="20.100000000000001" customHeight="1" x14ac:dyDescent="0.15">
      <c r="A87" s="1" t="s">
        <v>15581</v>
      </c>
      <c r="B87" s="1" t="s">
        <v>15638</v>
      </c>
      <c r="C87" s="1" t="s">
        <v>15659</v>
      </c>
      <c r="D87" s="1" t="s">
        <v>78</v>
      </c>
      <c r="E87" s="1" t="s">
        <v>51</v>
      </c>
      <c r="F87" s="1" t="s">
        <v>179</v>
      </c>
      <c r="G87" s="1" t="s">
        <v>82</v>
      </c>
      <c r="H87" s="1" t="s">
        <v>2140</v>
      </c>
      <c r="I87" s="1" t="s">
        <v>447</v>
      </c>
      <c r="J87" s="1" t="s">
        <v>663</v>
      </c>
      <c r="K87" s="1" t="s">
        <v>15660</v>
      </c>
      <c r="L87" s="1"/>
      <c r="M87" s="21">
        <f t="shared" si="2"/>
        <v>0</v>
      </c>
    </row>
    <row r="88" spans="1:13" ht="20.100000000000001" customHeight="1" x14ac:dyDescent="0.15">
      <c r="A88" s="1" t="s">
        <v>15581</v>
      </c>
      <c r="B88" s="1" t="s">
        <v>15661</v>
      </c>
      <c r="C88" s="1" t="s">
        <v>15662</v>
      </c>
      <c r="D88" s="1" t="s">
        <v>50</v>
      </c>
      <c r="E88" s="1" t="s">
        <v>51</v>
      </c>
      <c r="F88" s="1" t="s">
        <v>51</v>
      </c>
      <c r="G88" s="1" t="s">
        <v>82</v>
      </c>
      <c r="H88" s="1" t="s">
        <v>95</v>
      </c>
      <c r="I88" s="1" t="s">
        <v>447</v>
      </c>
      <c r="J88" s="1" t="s">
        <v>2039</v>
      </c>
      <c r="K88" s="1" t="s">
        <v>15663</v>
      </c>
      <c r="L88" s="1"/>
      <c r="M88" s="21">
        <f t="shared" si="2"/>
        <v>1</v>
      </c>
    </row>
    <row r="89" spans="1:13" ht="20.100000000000001" customHeight="1" x14ac:dyDescent="0.15">
      <c r="A89" s="1" t="s">
        <v>15581</v>
      </c>
      <c r="B89" s="1" t="s">
        <v>15661</v>
      </c>
      <c r="C89" s="1" t="s">
        <v>15664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447</v>
      </c>
      <c r="J89" s="1" t="s">
        <v>2039</v>
      </c>
      <c r="K89" s="1" t="s">
        <v>15665</v>
      </c>
      <c r="L89" s="1"/>
      <c r="M89" s="21">
        <f t="shared" si="2"/>
        <v>1</v>
      </c>
    </row>
    <row r="90" spans="1:13" ht="20.100000000000001" customHeight="1" x14ac:dyDescent="0.15">
      <c r="A90" s="1" t="s">
        <v>15581</v>
      </c>
      <c r="B90" s="1" t="s">
        <v>15661</v>
      </c>
      <c r="C90" s="1" t="s">
        <v>15666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447</v>
      </c>
      <c r="J90" s="1" t="s">
        <v>2039</v>
      </c>
      <c r="K90" s="1" t="s">
        <v>15667</v>
      </c>
      <c r="L90" s="1"/>
      <c r="M90" s="21">
        <f t="shared" si="2"/>
        <v>1</v>
      </c>
    </row>
    <row r="91" spans="1:13" ht="20.100000000000001" customHeight="1" x14ac:dyDescent="0.15">
      <c r="A91" s="1" t="s">
        <v>15581</v>
      </c>
      <c r="B91" s="1" t="s">
        <v>15661</v>
      </c>
      <c r="C91" s="1" t="s">
        <v>15668</v>
      </c>
      <c r="D91" s="1" t="s">
        <v>78</v>
      </c>
      <c r="E91" s="1" t="s">
        <v>51</v>
      </c>
      <c r="F91" s="1" t="s">
        <v>81</v>
      </c>
      <c r="G91" s="1" t="s">
        <v>82</v>
      </c>
      <c r="H91" s="1" t="s">
        <v>212</v>
      </c>
      <c r="I91" s="1" t="s">
        <v>7857</v>
      </c>
      <c r="J91" s="1" t="s">
        <v>122</v>
      </c>
      <c r="K91" s="1" t="s">
        <v>15669</v>
      </c>
      <c r="L91" s="1"/>
      <c r="M91" s="21">
        <f t="shared" si="2"/>
        <v>0</v>
      </c>
    </row>
    <row r="92" spans="1:13" ht="20.100000000000001" customHeight="1" x14ac:dyDescent="0.15">
      <c r="A92" s="1" t="s">
        <v>15581</v>
      </c>
      <c r="B92" s="1" t="s">
        <v>15670</v>
      </c>
      <c r="C92" s="1" t="s">
        <v>15671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447</v>
      </c>
      <c r="J92" s="1" t="s">
        <v>2039</v>
      </c>
      <c r="K92" s="1" t="s">
        <v>15672</v>
      </c>
      <c r="L92" s="1"/>
      <c r="M92" s="21">
        <f t="shared" si="2"/>
        <v>1</v>
      </c>
    </row>
    <row r="93" spans="1:13" ht="20.100000000000001" customHeight="1" x14ac:dyDescent="0.15">
      <c r="A93" s="1" t="s">
        <v>15581</v>
      </c>
      <c r="B93" s="1" t="s">
        <v>15673</v>
      </c>
      <c r="C93" s="1" t="s">
        <v>15674</v>
      </c>
      <c r="D93" s="1" t="s">
        <v>50</v>
      </c>
      <c r="E93" s="1" t="s">
        <v>51</v>
      </c>
      <c r="F93" s="1" t="s">
        <v>179</v>
      </c>
      <c r="G93" s="1" t="s">
        <v>82</v>
      </c>
      <c r="H93" s="1" t="s">
        <v>2140</v>
      </c>
      <c r="I93" s="1" t="s">
        <v>447</v>
      </c>
      <c r="J93" s="1" t="s">
        <v>663</v>
      </c>
      <c r="K93" s="1" t="s">
        <v>15675</v>
      </c>
      <c r="L93" s="1"/>
      <c r="M93" s="21">
        <f t="shared" si="2"/>
        <v>0</v>
      </c>
    </row>
    <row r="94" spans="1:13" ht="20.100000000000001" customHeight="1" x14ac:dyDescent="0.15">
      <c r="A94" s="1" t="s">
        <v>15581</v>
      </c>
      <c r="B94" s="1" t="s">
        <v>15673</v>
      </c>
      <c r="C94" s="1" t="s">
        <v>15676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447</v>
      </c>
      <c r="J94" s="1" t="s">
        <v>2039</v>
      </c>
      <c r="K94" s="1" t="s">
        <v>15677</v>
      </c>
      <c r="L94" s="1"/>
      <c r="M94" s="21">
        <f t="shared" si="2"/>
        <v>1</v>
      </c>
    </row>
    <row r="95" spans="1:13" ht="20.100000000000001" customHeight="1" x14ac:dyDescent="0.15">
      <c r="A95" s="1" t="s">
        <v>15581</v>
      </c>
      <c r="B95" s="1" t="s">
        <v>15673</v>
      </c>
      <c r="C95" s="1" t="s">
        <v>15678</v>
      </c>
      <c r="D95" s="1" t="s">
        <v>50</v>
      </c>
      <c r="E95" s="1" t="s">
        <v>51</v>
      </c>
      <c r="F95" s="1" t="s">
        <v>81</v>
      </c>
      <c r="G95" s="1" t="s">
        <v>82</v>
      </c>
      <c r="H95" s="1" t="s">
        <v>1151</v>
      </c>
      <c r="I95" s="1" t="s">
        <v>447</v>
      </c>
      <c r="J95" s="1" t="s">
        <v>4704</v>
      </c>
      <c r="K95" s="1" t="s">
        <v>15679</v>
      </c>
      <c r="L95" s="1"/>
      <c r="M95" s="21">
        <f t="shared" si="2"/>
        <v>0</v>
      </c>
    </row>
    <row r="96" spans="1:13" ht="20.100000000000001" customHeight="1" x14ac:dyDescent="0.15">
      <c r="A96" s="1" t="s">
        <v>15581</v>
      </c>
      <c r="B96" s="1" t="s">
        <v>15673</v>
      </c>
      <c r="C96" s="1" t="s">
        <v>15680</v>
      </c>
      <c r="D96" s="1" t="s">
        <v>50</v>
      </c>
      <c r="E96" s="1" t="s">
        <v>51</v>
      </c>
      <c r="F96" s="1" t="s">
        <v>81</v>
      </c>
      <c r="G96" s="1" t="s">
        <v>82</v>
      </c>
      <c r="H96" s="1" t="s">
        <v>1151</v>
      </c>
      <c r="I96" s="1" t="s">
        <v>447</v>
      </c>
      <c r="J96" s="1" t="s">
        <v>4704</v>
      </c>
      <c r="K96" s="1" t="s">
        <v>15681</v>
      </c>
      <c r="L96" s="1"/>
      <c r="M96" s="21">
        <f t="shared" si="2"/>
        <v>0</v>
      </c>
    </row>
    <row r="97" spans="1:13" ht="20.100000000000001" customHeight="1" x14ac:dyDescent="0.15">
      <c r="A97" s="1" t="s">
        <v>15581</v>
      </c>
      <c r="B97" s="1" t="s">
        <v>15673</v>
      </c>
      <c r="C97" s="1" t="s">
        <v>15682</v>
      </c>
      <c r="D97" s="1" t="s">
        <v>50</v>
      </c>
      <c r="E97" s="1" t="s">
        <v>51</v>
      </c>
      <c r="F97" s="1" t="s">
        <v>81</v>
      </c>
      <c r="G97" s="1" t="s">
        <v>82</v>
      </c>
      <c r="H97" s="1" t="s">
        <v>1151</v>
      </c>
      <c r="I97" s="1" t="s">
        <v>447</v>
      </c>
      <c r="J97" s="1" t="s">
        <v>4704</v>
      </c>
      <c r="K97" s="1" t="s">
        <v>15683</v>
      </c>
      <c r="L97" s="1"/>
      <c r="M97" s="21">
        <f t="shared" si="2"/>
        <v>0</v>
      </c>
    </row>
    <row r="98" spans="1:13" ht="20.100000000000001" customHeight="1" x14ac:dyDescent="0.15">
      <c r="A98" s="1" t="s">
        <v>15581</v>
      </c>
      <c r="B98" s="1" t="s">
        <v>15673</v>
      </c>
      <c r="C98" s="1" t="s">
        <v>15684</v>
      </c>
      <c r="D98" s="1" t="s">
        <v>50</v>
      </c>
      <c r="E98" s="1" t="s">
        <v>51</v>
      </c>
      <c r="F98" s="1" t="s">
        <v>81</v>
      </c>
      <c r="G98" s="1" t="s">
        <v>82</v>
      </c>
      <c r="H98" s="1" t="s">
        <v>1151</v>
      </c>
      <c r="I98" s="1" t="s">
        <v>447</v>
      </c>
      <c r="J98" s="1" t="s">
        <v>4704</v>
      </c>
      <c r="K98" s="1" t="s">
        <v>15685</v>
      </c>
      <c r="L98" s="1"/>
      <c r="M98" s="21">
        <f t="shared" si="2"/>
        <v>0</v>
      </c>
    </row>
    <row r="99" spans="1:13" ht="20.100000000000001" customHeight="1" x14ac:dyDescent="0.15">
      <c r="A99" s="1" t="s">
        <v>15581</v>
      </c>
      <c r="B99" s="1" t="s">
        <v>15673</v>
      </c>
      <c r="C99" s="1" t="s">
        <v>15686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95</v>
      </c>
      <c r="I99" s="1" t="s">
        <v>447</v>
      </c>
      <c r="J99" s="1" t="s">
        <v>2039</v>
      </c>
      <c r="K99" s="1" t="s">
        <v>15687</v>
      </c>
      <c r="L99" s="1"/>
      <c r="M99" s="21">
        <f t="shared" si="2"/>
        <v>1</v>
      </c>
    </row>
    <row r="100" spans="1:13" ht="20.100000000000001" customHeight="1" x14ac:dyDescent="0.15">
      <c r="A100" s="1" t="s">
        <v>15581</v>
      </c>
      <c r="B100" s="1" t="s">
        <v>15673</v>
      </c>
      <c r="C100" s="1" t="s">
        <v>15688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447</v>
      </c>
      <c r="J100" s="1" t="s">
        <v>2039</v>
      </c>
      <c r="K100" s="1" t="s">
        <v>15689</v>
      </c>
      <c r="L100" s="1"/>
      <c r="M100" s="21">
        <f t="shared" si="2"/>
        <v>1</v>
      </c>
    </row>
    <row r="101" spans="1:13" ht="20.100000000000001" customHeight="1" x14ac:dyDescent="0.15">
      <c r="A101" s="1" t="s">
        <v>15581</v>
      </c>
      <c r="B101" s="1" t="s">
        <v>15673</v>
      </c>
      <c r="C101" s="1" t="s">
        <v>15690</v>
      </c>
      <c r="D101" s="1" t="s">
        <v>50</v>
      </c>
      <c r="E101" s="1" t="s">
        <v>51</v>
      </c>
      <c r="F101" s="1" t="s">
        <v>81</v>
      </c>
      <c r="G101" s="1" t="s">
        <v>82</v>
      </c>
      <c r="H101" s="1" t="s">
        <v>1151</v>
      </c>
      <c r="I101" s="1" t="s">
        <v>447</v>
      </c>
      <c r="J101" s="1" t="s">
        <v>4704</v>
      </c>
      <c r="K101" s="1" t="s">
        <v>15691</v>
      </c>
      <c r="L101" s="1"/>
      <c r="M101" s="21">
        <f t="shared" si="2"/>
        <v>0</v>
      </c>
    </row>
    <row r="102" spans="1:13" ht="20.100000000000001" customHeight="1" x14ac:dyDescent="0.15">
      <c r="A102" s="1" t="s">
        <v>15581</v>
      </c>
      <c r="B102" s="1" t="s">
        <v>15673</v>
      </c>
      <c r="C102" s="1" t="s">
        <v>15692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447</v>
      </c>
      <c r="J102" s="1" t="s">
        <v>2039</v>
      </c>
      <c r="K102" s="1" t="s">
        <v>15693</v>
      </c>
      <c r="L102" s="1"/>
      <c r="M102" s="21">
        <f t="shared" si="2"/>
        <v>1</v>
      </c>
    </row>
    <row r="103" spans="1:13" ht="20.100000000000001" customHeight="1" x14ac:dyDescent="0.15">
      <c r="A103" s="1" t="s">
        <v>15581</v>
      </c>
      <c r="B103" s="1" t="s">
        <v>15673</v>
      </c>
      <c r="C103" s="1" t="s">
        <v>15694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95</v>
      </c>
      <c r="I103" s="1" t="s">
        <v>447</v>
      </c>
      <c r="J103" s="1" t="s">
        <v>2039</v>
      </c>
      <c r="K103" s="1" t="s">
        <v>15695</v>
      </c>
      <c r="L103" s="1"/>
      <c r="M103" s="21">
        <f t="shared" si="2"/>
        <v>1</v>
      </c>
    </row>
    <row r="104" spans="1:13" ht="20.100000000000001" customHeight="1" x14ac:dyDescent="0.15">
      <c r="A104" s="1" t="s">
        <v>15581</v>
      </c>
      <c r="B104" s="1" t="s">
        <v>15673</v>
      </c>
      <c r="C104" s="1" t="s">
        <v>15696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447</v>
      </c>
      <c r="J104" s="1" t="s">
        <v>2039</v>
      </c>
      <c r="K104" s="1" t="s">
        <v>15697</v>
      </c>
      <c r="L104" s="1"/>
      <c r="M104" s="21">
        <f t="shared" si="2"/>
        <v>1</v>
      </c>
    </row>
    <row r="105" spans="1:13" ht="20.100000000000001" customHeight="1" x14ac:dyDescent="0.15">
      <c r="A105" s="1" t="s">
        <v>15581</v>
      </c>
      <c r="B105" s="1" t="s">
        <v>15673</v>
      </c>
      <c r="C105" s="1" t="s">
        <v>15698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95</v>
      </c>
      <c r="I105" s="1" t="s">
        <v>447</v>
      </c>
      <c r="J105" s="1" t="s">
        <v>2039</v>
      </c>
      <c r="K105" s="1" t="s">
        <v>15699</v>
      </c>
      <c r="L105" s="1"/>
      <c r="M105" s="21">
        <f t="shared" si="2"/>
        <v>1</v>
      </c>
    </row>
    <row r="106" spans="1:13" ht="20.100000000000001" customHeight="1" x14ac:dyDescent="0.15">
      <c r="A106" s="1" t="s">
        <v>15581</v>
      </c>
      <c r="B106" s="1" t="s">
        <v>15673</v>
      </c>
      <c r="C106" s="1" t="s">
        <v>15700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447</v>
      </c>
      <c r="J106" s="1" t="s">
        <v>2039</v>
      </c>
      <c r="K106" s="1" t="s">
        <v>15701</v>
      </c>
      <c r="L106" s="1"/>
      <c r="M106" s="21">
        <f t="shared" si="2"/>
        <v>1</v>
      </c>
    </row>
    <row r="107" spans="1:13" ht="20.100000000000001" customHeight="1" x14ac:dyDescent="0.15">
      <c r="A107" s="1" t="s">
        <v>15581</v>
      </c>
      <c r="B107" s="1" t="s">
        <v>15673</v>
      </c>
      <c r="C107" s="1" t="s">
        <v>15702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447</v>
      </c>
      <c r="J107" s="1" t="s">
        <v>2039</v>
      </c>
      <c r="K107" s="1" t="s">
        <v>15703</v>
      </c>
      <c r="L107" s="1"/>
      <c r="M107" s="21">
        <f t="shared" si="2"/>
        <v>1</v>
      </c>
    </row>
    <row r="108" spans="1:13" ht="20.100000000000001" customHeight="1" x14ac:dyDescent="0.15">
      <c r="A108" s="1" t="s">
        <v>15581</v>
      </c>
      <c r="B108" s="1" t="s">
        <v>15673</v>
      </c>
      <c r="C108" s="1" t="s">
        <v>15704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447</v>
      </c>
      <c r="J108" s="1" t="s">
        <v>2039</v>
      </c>
      <c r="K108" s="1" t="s">
        <v>15705</v>
      </c>
      <c r="L108" s="1"/>
      <c r="M108" s="21">
        <f t="shared" si="2"/>
        <v>1</v>
      </c>
    </row>
    <row r="109" spans="1:13" ht="20.100000000000001" customHeight="1" x14ac:dyDescent="0.15">
      <c r="A109" s="1" t="s">
        <v>15581</v>
      </c>
      <c r="B109" s="1" t="s">
        <v>15673</v>
      </c>
      <c r="C109" s="1" t="s">
        <v>15706</v>
      </c>
      <c r="D109" s="1" t="s">
        <v>78</v>
      </c>
      <c r="E109" s="1" t="s">
        <v>51</v>
      </c>
      <c r="F109" s="1" t="s">
        <v>81</v>
      </c>
      <c r="G109" s="1" t="s">
        <v>82</v>
      </c>
      <c r="H109" s="1" t="s">
        <v>212</v>
      </c>
      <c r="I109" s="1" t="s">
        <v>7857</v>
      </c>
      <c r="J109" s="1" t="s">
        <v>122</v>
      </c>
      <c r="K109" s="1" t="s">
        <v>15707</v>
      </c>
      <c r="L109" s="1"/>
      <c r="M109" s="21">
        <f t="shared" si="2"/>
        <v>0</v>
      </c>
    </row>
    <row r="110" spans="1:13" ht="20.100000000000001" customHeight="1" x14ac:dyDescent="0.15">
      <c r="A110" s="1" t="s">
        <v>15581</v>
      </c>
      <c r="B110" s="1" t="s">
        <v>15673</v>
      </c>
      <c r="C110" s="1" t="s">
        <v>15708</v>
      </c>
      <c r="D110" s="1" t="s">
        <v>78</v>
      </c>
      <c r="E110" s="1" t="s">
        <v>51</v>
      </c>
      <c r="F110" s="1" t="s">
        <v>179</v>
      </c>
      <c r="G110" s="1" t="s">
        <v>82</v>
      </c>
      <c r="H110" s="1" t="s">
        <v>212</v>
      </c>
      <c r="I110" s="1" t="s">
        <v>7857</v>
      </c>
      <c r="J110" s="1" t="s">
        <v>122</v>
      </c>
      <c r="K110" s="1" t="s">
        <v>15709</v>
      </c>
      <c r="L110" s="1"/>
      <c r="M110" s="21">
        <f t="shared" si="2"/>
        <v>0</v>
      </c>
    </row>
    <row r="111" spans="1:13" ht="20.100000000000001" customHeight="1" x14ac:dyDescent="0.15">
      <c r="A111" s="1" t="s">
        <v>15581</v>
      </c>
      <c r="B111" s="1" t="s">
        <v>15673</v>
      </c>
      <c r="C111" s="1" t="s">
        <v>15710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447</v>
      </c>
      <c r="J111" s="1" t="s">
        <v>2039</v>
      </c>
      <c r="K111" s="1" t="s">
        <v>15711</v>
      </c>
      <c r="L111" s="1"/>
      <c r="M111" s="21">
        <f t="shared" si="2"/>
        <v>1</v>
      </c>
    </row>
    <row r="112" spans="1:13" ht="20.100000000000001" customHeight="1" x14ac:dyDescent="0.15">
      <c r="A112" s="1" t="s">
        <v>15581</v>
      </c>
      <c r="B112" s="1" t="s">
        <v>15673</v>
      </c>
      <c r="C112" s="1" t="s">
        <v>15712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95</v>
      </c>
      <c r="I112" s="1" t="s">
        <v>447</v>
      </c>
      <c r="J112" s="1" t="s">
        <v>2039</v>
      </c>
      <c r="K112" s="1" t="s">
        <v>15713</v>
      </c>
      <c r="L112" s="1"/>
      <c r="M112" s="21">
        <f t="shared" si="2"/>
        <v>1</v>
      </c>
    </row>
    <row r="113" spans="1:13" ht="20.100000000000001" customHeight="1" x14ac:dyDescent="0.15">
      <c r="A113" s="1" t="s">
        <v>15581</v>
      </c>
      <c r="B113" s="1" t="s">
        <v>15673</v>
      </c>
      <c r="C113" s="1" t="s">
        <v>15714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447</v>
      </c>
      <c r="J113" s="1" t="s">
        <v>2039</v>
      </c>
      <c r="K113" s="1" t="s">
        <v>15715</v>
      </c>
      <c r="L113" s="1"/>
      <c r="M113" s="21">
        <f t="shared" si="2"/>
        <v>1</v>
      </c>
    </row>
    <row r="114" spans="1:13" ht="20.100000000000001" customHeight="1" x14ac:dyDescent="0.15">
      <c r="A114" s="1" t="s">
        <v>15581</v>
      </c>
      <c r="B114" s="1" t="s">
        <v>15673</v>
      </c>
      <c r="C114" s="1" t="s">
        <v>15716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1151</v>
      </c>
      <c r="I114" s="1" t="s">
        <v>740</v>
      </c>
      <c r="J114" s="1" t="s">
        <v>182</v>
      </c>
      <c r="K114" s="1" t="s">
        <v>15717</v>
      </c>
      <c r="L114" s="1"/>
      <c r="M114" s="21">
        <f t="shared" si="2"/>
        <v>0</v>
      </c>
    </row>
    <row r="115" spans="1:13" ht="20.100000000000001" customHeight="1" x14ac:dyDescent="0.15">
      <c r="A115" s="1" t="s">
        <v>15581</v>
      </c>
      <c r="B115" s="1" t="s">
        <v>15673</v>
      </c>
      <c r="C115" s="1" t="s">
        <v>15718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1151</v>
      </c>
      <c r="I115" s="1" t="s">
        <v>740</v>
      </c>
      <c r="J115" s="1" t="s">
        <v>182</v>
      </c>
      <c r="K115" s="1" t="s">
        <v>15719</v>
      </c>
      <c r="L115" s="1"/>
      <c r="M115" s="21">
        <f t="shared" si="2"/>
        <v>0</v>
      </c>
    </row>
    <row r="116" spans="1:13" ht="20.100000000000001" customHeight="1" x14ac:dyDescent="0.15">
      <c r="A116" s="1" t="s">
        <v>15581</v>
      </c>
      <c r="B116" s="1" t="s">
        <v>15673</v>
      </c>
      <c r="C116" s="1" t="s">
        <v>15720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447</v>
      </c>
      <c r="J116" s="1" t="s">
        <v>2039</v>
      </c>
      <c r="K116" s="1" t="s">
        <v>15721</v>
      </c>
      <c r="L116" s="1"/>
      <c r="M116" s="21">
        <f t="shared" si="2"/>
        <v>1</v>
      </c>
    </row>
    <row r="117" spans="1:13" ht="20.100000000000001" customHeight="1" x14ac:dyDescent="0.15">
      <c r="A117" s="1" t="s">
        <v>15722</v>
      </c>
      <c r="B117" s="1" t="s">
        <v>15723</v>
      </c>
      <c r="C117" s="1" t="s">
        <v>15724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84</v>
      </c>
      <c r="J117" s="1" t="s">
        <v>15518</v>
      </c>
      <c r="K117" s="1" t="s">
        <v>15725</v>
      </c>
      <c r="L117" s="1"/>
      <c r="M117" s="21">
        <f t="shared" si="2"/>
        <v>1</v>
      </c>
    </row>
    <row r="118" spans="1:13" ht="20.100000000000001" customHeight="1" x14ac:dyDescent="0.15">
      <c r="A118" s="1" t="s">
        <v>15722</v>
      </c>
      <c r="B118" s="1" t="s">
        <v>15723</v>
      </c>
      <c r="C118" s="1" t="s">
        <v>15726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447</v>
      </c>
      <c r="J118" s="1" t="s">
        <v>2039</v>
      </c>
      <c r="K118" s="1" t="s">
        <v>358</v>
      </c>
      <c r="L118" s="1"/>
      <c r="M118" s="21">
        <f t="shared" si="2"/>
        <v>1</v>
      </c>
    </row>
    <row r="119" spans="1:13" ht="20.100000000000001" customHeight="1" x14ac:dyDescent="0.15">
      <c r="A119" s="1" t="s">
        <v>15722</v>
      </c>
      <c r="B119" s="1" t="s">
        <v>15727</v>
      </c>
      <c r="C119" s="1" t="s">
        <v>15728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95</v>
      </c>
      <c r="I119" s="1" t="s">
        <v>447</v>
      </c>
      <c r="J119" s="1" t="s">
        <v>2039</v>
      </c>
      <c r="K119" s="1" t="s">
        <v>15729</v>
      </c>
      <c r="L119" s="1"/>
      <c r="M119" s="21">
        <f t="shared" si="2"/>
        <v>1</v>
      </c>
    </row>
    <row r="120" spans="1:13" ht="20.100000000000001" customHeight="1" x14ac:dyDescent="0.15">
      <c r="A120" s="1" t="s">
        <v>15722</v>
      </c>
      <c r="B120" s="1" t="s">
        <v>15727</v>
      </c>
      <c r="C120" s="1" t="s">
        <v>15730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447</v>
      </c>
      <c r="J120" s="1" t="s">
        <v>2039</v>
      </c>
      <c r="K120" s="1" t="s">
        <v>15731</v>
      </c>
      <c r="L120" s="1"/>
      <c r="M120" s="21">
        <f t="shared" si="2"/>
        <v>1</v>
      </c>
    </row>
    <row r="121" spans="1:13" ht="20.100000000000001" customHeight="1" x14ac:dyDescent="0.15">
      <c r="A121" s="1" t="s">
        <v>15722</v>
      </c>
      <c r="B121" s="1" t="s">
        <v>15732</v>
      </c>
      <c r="C121" s="1" t="s">
        <v>15733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15518</v>
      </c>
      <c r="K121" s="1" t="s">
        <v>15734</v>
      </c>
      <c r="L121" s="1"/>
      <c r="M121" s="21">
        <f t="shared" si="2"/>
        <v>1</v>
      </c>
    </row>
    <row r="122" spans="1:13" ht="20.100000000000001" customHeight="1" x14ac:dyDescent="0.15">
      <c r="A122" s="1" t="s">
        <v>15722</v>
      </c>
      <c r="B122" s="1" t="s">
        <v>15732</v>
      </c>
      <c r="C122" s="1" t="s">
        <v>15735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447</v>
      </c>
      <c r="J122" s="1" t="s">
        <v>2039</v>
      </c>
      <c r="K122" s="1" t="s">
        <v>15736</v>
      </c>
      <c r="L122" s="1"/>
      <c r="M122" s="21">
        <f t="shared" si="2"/>
        <v>1</v>
      </c>
    </row>
    <row r="123" spans="1:13" ht="20.100000000000001" customHeight="1" x14ac:dyDescent="0.15">
      <c r="A123" s="1" t="s">
        <v>15722</v>
      </c>
      <c r="B123" s="1" t="s">
        <v>15737</v>
      </c>
      <c r="C123" s="1" t="s">
        <v>15738</v>
      </c>
      <c r="D123" s="1" t="s">
        <v>50</v>
      </c>
      <c r="E123" s="1" t="s">
        <v>51</v>
      </c>
      <c r="F123" s="1" t="s">
        <v>81</v>
      </c>
      <c r="G123" s="1" t="s">
        <v>82</v>
      </c>
      <c r="H123" s="1" t="s">
        <v>2140</v>
      </c>
      <c r="I123" s="1" t="s">
        <v>447</v>
      </c>
      <c r="J123" s="1" t="s">
        <v>663</v>
      </c>
      <c r="K123" s="1" t="s">
        <v>15739</v>
      </c>
      <c r="L123" s="1"/>
      <c r="M123" s="21">
        <f t="shared" si="2"/>
        <v>0</v>
      </c>
    </row>
    <row r="124" spans="1:13" ht="20.100000000000001" customHeight="1" x14ac:dyDescent="0.15">
      <c r="A124" s="1" t="s">
        <v>15722</v>
      </c>
      <c r="B124" s="1" t="s">
        <v>15737</v>
      </c>
      <c r="C124" s="1" t="s">
        <v>15740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447</v>
      </c>
      <c r="J124" s="1" t="s">
        <v>2039</v>
      </c>
      <c r="K124" s="1" t="s">
        <v>15741</v>
      </c>
      <c r="L124" s="1"/>
      <c r="M124" s="21">
        <f t="shared" si="2"/>
        <v>1</v>
      </c>
    </row>
    <row r="125" spans="1:13" ht="20.100000000000001" customHeight="1" x14ac:dyDescent="0.15">
      <c r="A125" s="1" t="s">
        <v>15722</v>
      </c>
      <c r="B125" s="1" t="s">
        <v>15737</v>
      </c>
      <c r="C125" s="1" t="s">
        <v>26925</v>
      </c>
      <c r="D125" s="1" t="s">
        <v>50</v>
      </c>
      <c r="E125" s="1" t="s">
        <v>51</v>
      </c>
      <c r="F125" s="1" t="s">
        <v>51</v>
      </c>
      <c r="G125" s="1" t="s">
        <v>26835</v>
      </c>
      <c r="H125" s="1" t="s">
        <v>26906</v>
      </c>
      <c r="I125" s="1" t="s">
        <v>26907</v>
      </c>
      <c r="J125" s="1" t="s">
        <v>26908</v>
      </c>
      <c r="K125" s="1" t="s">
        <v>26926</v>
      </c>
      <c r="L125" s="1"/>
      <c r="M125" s="21">
        <f t="shared" ref="M125:M130" si="3">IF(F125="○",1,0)</f>
        <v>1</v>
      </c>
    </row>
    <row r="126" spans="1:13" ht="20.100000000000001" customHeight="1" x14ac:dyDescent="0.15">
      <c r="A126" s="1" t="s">
        <v>15722</v>
      </c>
      <c r="B126" s="1" t="s">
        <v>15737</v>
      </c>
      <c r="C126" s="1" t="s">
        <v>26928</v>
      </c>
      <c r="D126" s="1" t="s">
        <v>50</v>
      </c>
      <c r="E126" s="1" t="s">
        <v>51</v>
      </c>
      <c r="F126" s="1" t="s">
        <v>51</v>
      </c>
      <c r="G126" s="1" t="s">
        <v>26835</v>
      </c>
      <c r="H126" s="1" t="s">
        <v>26906</v>
      </c>
      <c r="I126" s="1" t="s">
        <v>26907</v>
      </c>
      <c r="J126" s="1" t="s">
        <v>26908</v>
      </c>
      <c r="K126" s="1" t="s">
        <v>26927</v>
      </c>
      <c r="L126" s="1"/>
      <c r="M126" s="21">
        <f t="shared" si="3"/>
        <v>1</v>
      </c>
    </row>
    <row r="127" spans="1:13" ht="20.100000000000001" customHeight="1" x14ac:dyDescent="0.15">
      <c r="A127" s="1" t="s">
        <v>15722</v>
      </c>
      <c r="B127" s="1" t="s">
        <v>15737</v>
      </c>
      <c r="C127" s="1" t="s">
        <v>26929</v>
      </c>
      <c r="D127" s="1" t="s">
        <v>50</v>
      </c>
      <c r="E127" s="1" t="s">
        <v>51</v>
      </c>
      <c r="F127" s="1" t="s">
        <v>51</v>
      </c>
      <c r="G127" s="1" t="s">
        <v>26835</v>
      </c>
      <c r="H127" s="1" t="s">
        <v>26906</v>
      </c>
      <c r="I127" s="1" t="s">
        <v>26907</v>
      </c>
      <c r="J127" s="1" t="s">
        <v>26908</v>
      </c>
      <c r="K127" s="1" t="s">
        <v>26930</v>
      </c>
      <c r="L127" s="1"/>
      <c r="M127" s="21">
        <f t="shared" si="3"/>
        <v>1</v>
      </c>
    </row>
    <row r="128" spans="1:13" ht="20.100000000000001" customHeight="1" x14ac:dyDescent="0.15">
      <c r="A128" s="1" t="s">
        <v>15722</v>
      </c>
      <c r="B128" s="1" t="s">
        <v>15737</v>
      </c>
      <c r="C128" s="1" t="s">
        <v>26933</v>
      </c>
      <c r="D128" s="1" t="s">
        <v>50</v>
      </c>
      <c r="E128" s="1" t="s">
        <v>51</v>
      </c>
      <c r="F128" s="1" t="s">
        <v>51</v>
      </c>
      <c r="G128" s="1" t="s">
        <v>26835</v>
      </c>
      <c r="H128" s="1" t="s">
        <v>26906</v>
      </c>
      <c r="I128" s="1" t="s">
        <v>26907</v>
      </c>
      <c r="J128" s="1" t="s">
        <v>26908</v>
      </c>
      <c r="K128" s="1" t="s">
        <v>26931</v>
      </c>
      <c r="L128" s="1"/>
      <c r="M128" s="21">
        <f t="shared" si="3"/>
        <v>1</v>
      </c>
    </row>
    <row r="129" spans="1:13" ht="20.100000000000001" customHeight="1" x14ac:dyDescent="0.15">
      <c r="A129" s="1" t="s">
        <v>15722</v>
      </c>
      <c r="B129" s="1" t="s">
        <v>15737</v>
      </c>
      <c r="C129" s="1" t="s">
        <v>26934</v>
      </c>
      <c r="D129" s="1" t="s">
        <v>50</v>
      </c>
      <c r="E129" s="1" t="s">
        <v>51</v>
      </c>
      <c r="F129" s="1" t="s">
        <v>51</v>
      </c>
      <c r="G129" s="1" t="s">
        <v>26835</v>
      </c>
      <c r="H129" s="1" t="s">
        <v>26906</v>
      </c>
      <c r="I129" s="1" t="s">
        <v>26907</v>
      </c>
      <c r="J129" s="1" t="s">
        <v>26908</v>
      </c>
      <c r="K129" s="1" t="s">
        <v>26932</v>
      </c>
      <c r="L129" s="1"/>
      <c r="M129" s="21">
        <f t="shared" si="3"/>
        <v>1</v>
      </c>
    </row>
    <row r="130" spans="1:13" ht="20.100000000000001" customHeight="1" x14ac:dyDescent="0.15">
      <c r="A130" s="1" t="s">
        <v>15722</v>
      </c>
      <c r="B130" s="1" t="s">
        <v>15737</v>
      </c>
      <c r="C130" s="1" t="s">
        <v>26935</v>
      </c>
      <c r="D130" s="1" t="s">
        <v>26936</v>
      </c>
      <c r="E130" s="1" t="s">
        <v>51</v>
      </c>
      <c r="F130" s="1" t="s">
        <v>51</v>
      </c>
      <c r="G130" s="1" t="s">
        <v>26835</v>
      </c>
      <c r="H130" s="1" t="s">
        <v>26906</v>
      </c>
      <c r="I130" s="1" t="s">
        <v>26907</v>
      </c>
      <c r="J130" s="1" t="s">
        <v>26908</v>
      </c>
      <c r="K130" s="1" t="s">
        <v>26937</v>
      </c>
      <c r="L130" s="1"/>
      <c r="M130" s="21">
        <f t="shared" si="3"/>
        <v>1</v>
      </c>
    </row>
    <row r="131" spans="1:13" ht="20.100000000000001" customHeight="1" x14ac:dyDescent="0.15">
      <c r="A131" s="1" t="s">
        <v>15722</v>
      </c>
      <c r="B131" s="1" t="s">
        <v>15742</v>
      </c>
      <c r="C131" s="1" t="s">
        <v>15743</v>
      </c>
      <c r="D131" s="1" t="s">
        <v>78</v>
      </c>
      <c r="E131" s="1" t="s">
        <v>51</v>
      </c>
      <c r="F131" s="1" t="s">
        <v>81</v>
      </c>
      <c r="G131" s="1" t="s">
        <v>82</v>
      </c>
      <c r="H131" s="1" t="s">
        <v>212</v>
      </c>
      <c r="I131" s="1" t="s">
        <v>7857</v>
      </c>
      <c r="J131" s="1" t="s">
        <v>122</v>
      </c>
      <c r="K131" s="1" t="s">
        <v>15744</v>
      </c>
      <c r="L131" s="1"/>
      <c r="M131" s="21">
        <f t="shared" si="2"/>
        <v>0</v>
      </c>
    </row>
    <row r="132" spans="1:13" ht="20.100000000000001" customHeight="1" x14ac:dyDescent="0.15">
      <c r="A132" s="1" t="s">
        <v>15722</v>
      </c>
      <c r="B132" s="1" t="s">
        <v>15742</v>
      </c>
      <c r="C132" s="1" t="s">
        <v>15745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212</v>
      </c>
      <c r="I132" s="1" t="s">
        <v>7857</v>
      </c>
      <c r="J132" s="1" t="s">
        <v>122</v>
      </c>
      <c r="K132" s="1" t="s">
        <v>15746</v>
      </c>
      <c r="L132" s="1"/>
      <c r="M132" s="21">
        <f t="shared" si="2"/>
        <v>0</v>
      </c>
    </row>
    <row r="133" spans="1:13" ht="20.100000000000001" customHeight="1" x14ac:dyDescent="0.15">
      <c r="A133" s="1" t="s">
        <v>15722</v>
      </c>
      <c r="B133" s="1" t="s">
        <v>15742</v>
      </c>
      <c r="C133" s="1" t="s">
        <v>15747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212</v>
      </c>
      <c r="I133" s="1" t="s">
        <v>7857</v>
      </c>
      <c r="J133" s="1" t="s">
        <v>122</v>
      </c>
      <c r="K133" s="1" t="s">
        <v>15748</v>
      </c>
      <c r="L133" s="1"/>
      <c r="M133" s="21">
        <f t="shared" si="2"/>
        <v>0</v>
      </c>
    </row>
    <row r="134" spans="1:13" ht="20.100000000000001" customHeight="1" x14ac:dyDescent="0.15">
      <c r="A134" s="1" t="s">
        <v>15722</v>
      </c>
      <c r="B134" s="1" t="s">
        <v>15742</v>
      </c>
      <c r="C134" s="1" t="s">
        <v>15749</v>
      </c>
      <c r="D134" s="1" t="s">
        <v>78</v>
      </c>
      <c r="E134" s="1" t="s">
        <v>51</v>
      </c>
      <c r="F134" s="1" t="s">
        <v>179</v>
      </c>
      <c r="G134" s="1" t="s">
        <v>82</v>
      </c>
      <c r="H134" s="1" t="s">
        <v>212</v>
      </c>
      <c r="I134" s="1" t="s">
        <v>7857</v>
      </c>
      <c r="J134" s="1" t="s">
        <v>122</v>
      </c>
      <c r="K134" s="1" t="s">
        <v>15750</v>
      </c>
      <c r="L134" s="1"/>
      <c r="M134" s="21">
        <f t="shared" si="2"/>
        <v>0</v>
      </c>
    </row>
    <row r="135" spans="1:13" ht="20.100000000000001" customHeight="1" x14ac:dyDescent="0.15">
      <c r="A135" s="1" t="s">
        <v>15722</v>
      </c>
      <c r="B135" s="1" t="s">
        <v>15742</v>
      </c>
      <c r="C135" s="1" t="s">
        <v>15751</v>
      </c>
      <c r="D135" s="1" t="s">
        <v>78</v>
      </c>
      <c r="E135" s="1" t="s">
        <v>51</v>
      </c>
      <c r="F135" s="1" t="s">
        <v>179</v>
      </c>
      <c r="G135" s="1" t="s">
        <v>82</v>
      </c>
      <c r="H135" s="1" t="s">
        <v>2140</v>
      </c>
      <c r="I135" s="1" t="s">
        <v>447</v>
      </c>
      <c r="J135" s="1" t="s">
        <v>663</v>
      </c>
      <c r="K135" s="1" t="s">
        <v>15752</v>
      </c>
      <c r="L135" s="1"/>
      <c r="M135" s="21">
        <f t="shared" si="2"/>
        <v>0</v>
      </c>
    </row>
    <row r="136" spans="1:13" ht="39.950000000000003" customHeight="1" x14ac:dyDescent="0.15">
      <c r="A136" s="124" t="s">
        <v>26993</v>
      </c>
      <c r="B136" s="124" t="s">
        <v>26994</v>
      </c>
      <c r="C136" s="51" t="s">
        <v>26995</v>
      </c>
      <c r="D136" s="51" t="s">
        <v>78</v>
      </c>
      <c r="E136" s="51" t="s">
        <v>51</v>
      </c>
      <c r="F136" s="122" t="s">
        <v>26996</v>
      </c>
      <c r="G136" s="51" t="s">
        <v>52</v>
      </c>
      <c r="H136" s="51" t="s">
        <v>121</v>
      </c>
      <c r="I136" s="51" t="s">
        <v>84</v>
      </c>
      <c r="J136" s="51" t="s">
        <v>122</v>
      </c>
      <c r="K136" s="51" t="s">
        <v>14565</v>
      </c>
      <c r="L136" s="121" t="s">
        <v>26997</v>
      </c>
      <c r="M136" s="21">
        <f t="shared" si="2"/>
        <v>0</v>
      </c>
    </row>
  </sheetData>
  <autoFilter ref="A7:L136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85"/>
  <sheetViews>
    <sheetView topLeftCell="A482" workbookViewId="0">
      <selection activeCell="E491" sqref="E491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15754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SUBTOTAL(3,E8:E485)</f>
        <v>478</v>
      </c>
      <c r="F6" s="24">
        <f>SUBTOTAL(9,M8:M485)</f>
        <v>347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15755</v>
      </c>
      <c r="B8" s="1" t="s">
        <v>15756</v>
      </c>
      <c r="C8" s="1" t="s">
        <v>23244</v>
      </c>
      <c r="D8" s="1" t="s">
        <v>78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84</v>
      </c>
      <c r="J8" s="1" t="s">
        <v>15518</v>
      </c>
      <c r="K8" s="1" t="s">
        <v>23245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15755</v>
      </c>
      <c r="B9" s="1" t="s">
        <v>15757</v>
      </c>
      <c r="C9" s="1" t="s">
        <v>15758</v>
      </c>
      <c r="D9" s="1" t="s">
        <v>50</v>
      </c>
      <c r="E9" s="1" t="s">
        <v>51</v>
      </c>
      <c r="F9" s="1" t="s">
        <v>81</v>
      </c>
      <c r="G9" s="1" t="s">
        <v>82</v>
      </c>
      <c r="H9" s="18" t="s">
        <v>2038</v>
      </c>
      <c r="I9" s="18" t="s">
        <v>84</v>
      </c>
      <c r="J9" s="1" t="s">
        <v>96</v>
      </c>
      <c r="K9" s="1" t="s">
        <v>15759</v>
      </c>
      <c r="L9" s="1"/>
      <c r="M9" s="21">
        <f t="shared" si="0"/>
        <v>0</v>
      </c>
    </row>
    <row r="10" spans="1:14" ht="20.100000000000001" customHeight="1" x14ac:dyDescent="0.15">
      <c r="A10" s="1" t="s">
        <v>15755</v>
      </c>
      <c r="B10" s="1" t="s">
        <v>15757</v>
      </c>
      <c r="C10" s="1" t="s">
        <v>15760</v>
      </c>
      <c r="D10" s="1" t="s">
        <v>78</v>
      </c>
      <c r="E10" s="1" t="s">
        <v>51</v>
      </c>
      <c r="F10" s="1" t="s">
        <v>179</v>
      </c>
      <c r="G10" s="1" t="s">
        <v>82</v>
      </c>
      <c r="H10" s="1" t="s">
        <v>2140</v>
      </c>
      <c r="I10" s="1" t="s">
        <v>84</v>
      </c>
      <c r="J10" s="1" t="s">
        <v>2362</v>
      </c>
      <c r="K10" s="1" t="s">
        <v>15761</v>
      </c>
      <c r="L10" s="1"/>
      <c r="M10" s="21">
        <f t="shared" si="0"/>
        <v>0</v>
      </c>
    </row>
    <row r="11" spans="1:14" ht="20.100000000000001" customHeight="1" x14ac:dyDescent="0.15">
      <c r="A11" s="1" t="s">
        <v>15755</v>
      </c>
      <c r="B11" s="1" t="s">
        <v>15762</v>
      </c>
      <c r="C11" s="1" t="s">
        <v>15763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15518</v>
      </c>
      <c r="K11" s="1" t="s">
        <v>15764</v>
      </c>
      <c r="L11" s="1"/>
      <c r="M11" s="21">
        <f t="shared" si="0"/>
        <v>1</v>
      </c>
    </row>
    <row r="12" spans="1:14" ht="20.100000000000001" customHeight="1" x14ac:dyDescent="0.15">
      <c r="A12" s="1" t="s">
        <v>15755</v>
      </c>
      <c r="B12" s="1" t="s">
        <v>15762</v>
      </c>
      <c r="C12" s="1" t="s">
        <v>15765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15518</v>
      </c>
      <c r="K12" s="1" t="s">
        <v>15766</v>
      </c>
      <c r="L12" s="1"/>
      <c r="M12" s="21">
        <f t="shared" si="0"/>
        <v>1</v>
      </c>
    </row>
    <row r="13" spans="1:14" ht="20.100000000000001" customHeight="1" x14ac:dyDescent="0.15">
      <c r="A13" s="1" t="s">
        <v>15755</v>
      </c>
      <c r="B13" s="1" t="s">
        <v>15762</v>
      </c>
      <c r="C13" s="1" t="s">
        <v>15767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15518</v>
      </c>
      <c r="K13" s="1" t="s">
        <v>15768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15755</v>
      </c>
      <c r="B14" s="1" t="s">
        <v>15762</v>
      </c>
      <c r="C14" s="1" t="s">
        <v>15769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15518</v>
      </c>
      <c r="K14" s="1" t="s">
        <v>15770</v>
      </c>
      <c r="L14" s="1"/>
      <c r="M14" s="21">
        <f t="shared" si="0"/>
        <v>1</v>
      </c>
    </row>
    <row r="15" spans="1:14" ht="20.100000000000001" customHeight="1" x14ac:dyDescent="0.15">
      <c r="A15" s="1" t="s">
        <v>15755</v>
      </c>
      <c r="B15" s="1" t="s">
        <v>15762</v>
      </c>
      <c r="C15" s="1" t="s">
        <v>15771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1151</v>
      </c>
      <c r="I15" s="1" t="s">
        <v>84</v>
      </c>
      <c r="J15" s="1" t="s">
        <v>130</v>
      </c>
      <c r="K15" s="1" t="s">
        <v>15772</v>
      </c>
      <c r="L15" s="1"/>
      <c r="M15" s="21">
        <f t="shared" si="0"/>
        <v>0</v>
      </c>
    </row>
    <row r="16" spans="1:14" ht="20.100000000000001" customHeight="1" x14ac:dyDescent="0.15">
      <c r="A16" s="1" t="s">
        <v>15755</v>
      </c>
      <c r="B16" s="1" t="s">
        <v>15762</v>
      </c>
      <c r="C16" s="1" t="s">
        <v>15773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84</v>
      </c>
      <c r="J16" s="1" t="s">
        <v>130</v>
      </c>
      <c r="K16" s="1" t="s">
        <v>15774</v>
      </c>
      <c r="L16" s="1"/>
      <c r="M16" s="21">
        <f t="shared" si="0"/>
        <v>0</v>
      </c>
    </row>
    <row r="17" spans="1:13" ht="20.100000000000001" customHeight="1" x14ac:dyDescent="0.15">
      <c r="A17" s="1" t="s">
        <v>15755</v>
      </c>
      <c r="B17" s="1" t="s">
        <v>15762</v>
      </c>
      <c r="C17" s="1" t="s">
        <v>15775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15518</v>
      </c>
      <c r="K17" s="1" t="s">
        <v>15776</v>
      </c>
      <c r="L17" s="1"/>
      <c r="M17" s="21">
        <f t="shared" si="0"/>
        <v>1</v>
      </c>
    </row>
    <row r="18" spans="1:13" ht="20.100000000000001" customHeight="1" x14ac:dyDescent="0.15">
      <c r="A18" s="1" t="s">
        <v>15755</v>
      </c>
      <c r="B18" s="1" t="s">
        <v>15762</v>
      </c>
      <c r="C18" s="1" t="s">
        <v>15777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446</v>
      </c>
      <c r="I18" s="1" t="s">
        <v>84</v>
      </c>
      <c r="J18" s="1" t="s">
        <v>96</v>
      </c>
      <c r="K18" s="1" t="s">
        <v>15778</v>
      </c>
      <c r="L18" s="1"/>
      <c r="M18" s="21">
        <f t="shared" si="0"/>
        <v>0</v>
      </c>
    </row>
    <row r="19" spans="1:13" ht="20.100000000000001" customHeight="1" x14ac:dyDescent="0.15">
      <c r="A19" s="1" t="s">
        <v>15755</v>
      </c>
      <c r="B19" s="1" t="s">
        <v>15762</v>
      </c>
      <c r="C19" s="1" t="s">
        <v>15779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446</v>
      </c>
      <c r="I19" s="1" t="s">
        <v>84</v>
      </c>
      <c r="J19" s="1" t="s">
        <v>96</v>
      </c>
      <c r="K19" s="1" t="s">
        <v>15780</v>
      </c>
      <c r="L19" s="1"/>
      <c r="M19" s="21">
        <f t="shared" si="0"/>
        <v>0</v>
      </c>
    </row>
    <row r="20" spans="1:13" ht="20.100000000000001" customHeight="1" x14ac:dyDescent="0.15">
      <c r="A20" s="1" t="s">
        <v>15755</v>
      </c>
      <c r="B20" s="1" t="s">
        <v>15762</v>
      </c>
      <c r="C20" s="1" t="s">
        <v>15781</v>
      </c>
      <c r="D20" s="1" t="s">
        <v>78</v>
      </c>
      <c r="E20" s="1" t="s">
        <v>51</v>
      </c>
      <c r="F20" s="1" t="s">
        <v>179</v>
      </c>
      <c r="G20" s="1" t="s">
        <v>82</v>
      </c>
      <c r="H20" s="1" t="s">
        <v>446</v>
      </c>
      <c r="I20" s="1" t="s">
        <v>84</v>
      </c>
      <c r="J20" s="1" t="s">
        <v>96</v>
      </c>
      <c r="K20" s="1" t="s">
        <v>15782</v>
      </c>
      <c r="L20" s="1"/>
      <c r="M20" s="21">
        <f t="shared" si="0"/>
        <v>0</v>
      </c>
    </row>
    <row r="21" spans="1:13" ht="20.100000000000001" customHeight="1" x14ac:dyDescent="0.15">
      <c r="A21" s="1" t="s">
        <v>15755</v>
      </c>
      <c r="B21" s="1" t="s">
        <v>15762</v>
      </c>
      <c r="C21" s="1" t="s">
        <v>15783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446</v>
      </c>
      <c r="I21" s="1" t="s">
        <v>84</v>
      </c>
      <c r="J21" s="1" t="s">
        <v>96</v>
      </c>
      <c r="K21" s="1" t="s">
        <v>15784</v>
      </c>
      <c r="L21" s="1"/>
      <c r="M21" s="21">
        <f t="shared" si="0"/>
        <v>0</v>
      </c>
    </row>
    <row r="22" spans="1:13" ht="20.100000000000001" customHeight="1" x14ac:dyDescent="0.15">
      <c r="A22" s="1" t="s">
        <v>15755</v>
      </c>
      <c r="B22" s="1" t="s">
        <v>5568</v>
      </c>
      <c r="C22" s="1" t="s">
        <v>15785</v>
      </c>
      <c r="D22" s="1" t="s">
        <v>50</v>
      </c>
      <c r="E22" s="1" t="s">
        <v>51</v>
      </c>
      <c r="F22" s="1" t="s">
        <v>26827</v>
      </c>
      <c r="G22" s="1" t="s">
        <v>26835</v>
      </c>
      <c r="H22" s="1" t="s">
        <v>26836</v>
      </c>
      <c r="I22" s="1" t="s">
        <v>84</v>
      </c>
      <c r="J22" s="1" t="s">
        <v>26837</v>
      </c>
      <c r="K22" s="1" t="s">
        <v>15786</v>
      </c>
      <c r="L22" s="1"/>
      <c r="M22" s="21">
        <f t="shared" si="0"/>
        <v>1</v>
      </c>
    </row>
    <row r="23" spans="1:13" ht="20.100000000000001" customHeight="1" x14ac:dyDescent="0.15">
      <c r="A23" s="1" t="s">
        <v>15755</v>
      </c>
      <c r="B23" s="1" t="s">
        <v>5568</v>
      </c>
      <c r="C23" s="1" t="s">
        <v>15787</v>
      </c>
      <c r="D23" s="1" t="s">
        <v>78</v>
      </c>
      <c r="E23" s="1" t="s">
        <v>51</v>
      </c>
      <c r="F23" s="1" t="s">
        <v>26827</v>
      </c>
      <c r="G23" s="1" t="s">
        <v>52</v>
      </c>
      <c r="H23" s="1" t="s">
        <v>121</v>
      </c>
      <c r="I23" s="1" t="s">
        <v>84</v>
      </c>
      <c r="J23" s="1" t="s">
        <v>15518</v>
      </c>
      <c r="K23" s="1" t="s">
        <v>15788</v>
      </c>
      <c r="L23" s="1"/>
      <c r="M23" s="21">
        <f t="shared" si="0"/>
        <v>1</v>
      </c>
    </row>
    <row r="24" spans="1:13" ht="20.100000000000001" customHeight="1" x14ac:dyDescent="0.15">
      <c r="A24" s="1" t="s">
        <v>15755</v>
      </c>
      <c r="B24" s="1" t="s">
        <v>5568</v>
      </c>
      <c r="C24" s="1" t="s">
        <v>15789</v>
      </c>
      <c r="D24" s="1" t="s">
        <v>78</v>
      </c>
      <c r="E24" s="1" t="s">
        <v>51</v>
      </c>
      <c r="F24" s="1" t="s">
        <v>179</v>
      </c>
      <c r="G24" s="1" t="s">
        <v>82</v>
      </c>
      <c r="H24" s="1" t="s">
        <v>2140</v>
      </c>
      <c r="I24" s="1" t="s">
        <v>84</v>
      </c>
      <c r="J24" s="1" t="s">
        <v>2362</v>
      </c>
      <c r="K24" s="1" t="s">
        <v>15790</v>
      </c>
      <c r="L24" s="1"/>
      <c r="M24" s="21">
        <f t="shared" si="0"/>
        <v>0</v>
      </c>
    </row>
    <row r="25" spans="1:13" ht="20.100000000000001" customHeight="1" x14ac:dyDescent="0.15">
      <c r="A25" s="1" t="s">
        <v>15755</v>
      </c>
      <c r="B25" s="1" t="s">
        <v>5568</v>
      </c>
      <c r="C25" s="1" t="s">
        <v>15791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15518</v>
      </c>
      <c r="K25" s="1" t="s">
        <v>15792</v>
      </c>
      <c r="L25" s="1"/>
      <c r="M25" s="21">
        <f t="shared" si="0"/>
        <v>1</v>
      </c>
    </row>
    <row r="26" spans="1:13" ht="20.100000000000001" customHeight="1" x14ac:dyDescent="0.15">
      <c r="A26" s="1" t="s">
        <v>15755</v>
      </c>
      <c r="B26" s="1" t="s">
        <v>5568</v>
      </c>
      <c r="C26" s="1" t="s">
        <v>15793</v>
      </c>
      <c r="D26" s="1" t="s">
        <v>78</v>
      </c>
      <c r="E26" s="1" t="s">
        <v>51</v>
      </c>
      <c r="F26" s="1" t="s">
        <v>179</v>
      </c>
      <c r="G26" s="1" t="s">
        <v>82</v>
      </c>
      <c r="H26" s="1" t="s">
        <v>2140</v>
      </c>
      <c r="I26" s="1" t="s">
        <v>84</v>
      </c>
      <c r="J26" s="1" t="s">
        <v>2362</v>
      </c>
      <c r="K26" s="1" t="s">
        <v>15794</v>
      </c>
      <c r="L26" s="1"/>
      <c r="M26" s="21">
        <f t="shared" si="0"/>
        <v>0</v>
      </c>
    </row>
    <row r="27" spans="1:13" ht="20.100000000000001" customHeight="1" x14ac:dyDescent="0.15">
      <c r="A27" s="1" t="s">
        <v>15755</v>
      </c>
      <c r="B27" s="1" t="s">
        <v>5568</v>
      </c>
      <c r="C27" s="1" t="s">
        <v>15795</v>
      </c>
      <c r="D27" s="1" t="s">
        <v>78</v>
      </c>
      <c r="E27" s="1" t="s">
        <v>51</v>
      </c>
      <c r="F27" s="1" t="s">
        <v>26827</v>
      </c>
      <c r="G27" s="1" t="s">
        <v>26835</v>
      </c>
      <c r="H27" s="1" t="s">
        <v>26836</v>
      </c>
      <c r="I27" s="1" t="s">
        <v>84</v>
      </c>
      <c r="J27" s="1" t="s">
        <v>26837</v>
      </c>
      <c r="K27" s="1" t="s">
        <v>15796</v>
      </c>
      <c r="L27" s="1"/>
      <c r="M27" s="21">
        <f t="shared" si="0"/>
        <v>1</v>
      </c>
    </row>
    <row r="28" spans="1:13" ht="20.100000000000001" customHeight="1" x14ac:dyDescent="0.15">
      <c r="A28" s="1" t="s">
        <v>15755</v>
      </c>
      <c r="B28" s="1" t="s">
        <v>5568</v>
      </c>
      <c r="C28" s="1" t="s">
        <v>15797</v>
      </c>
      <c r="D28" s="1" t="s">
        <v>78</v>
      </c>
      <c r="E28" s="1" t="s">
        <v>51</v>
      </c>
      <c r="F28" s="1" t="s">
        <v>179</v>
      </c>
      <c r="G28" s="1" t="s">
        <v>26835</v>
      </c>
      <c r="H28" s="1" t="s">
        <v>26836</v>
      </c>
      <c r="I28" s="1" t="s">
        <v>84</v>
      </c>
      <c r="J28" s="1" t="s">
        <v>26837</v>
      </c>
      <c r="K28" s="1" t="s">
        <v>15798</v>
      </c>
      <c r="L28" s="1"/>
      <c r="M28" s="21">
        <f t="shared" si="0"/>
        <v>0</v>
      </c>
    </row>
    <row r="29" spans="1:13" ht="20.100000000000001" customHeight="1" x14ac:dyDescent="0.15">
      <c r="A29" s="1" t="s">
        <v>15755</v>
      </c>
      <c r="B29" s="1" t="s">
        <v>5568</v>
      </c>
      <c r="C29" s="1" t="s">
        <v>15799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15518</v>
      </c>
      <c r="K29" s="1" t="s">
        <v>15800</v>
      </c>
      <c r="L29" s="1"/>
      <c r="M29" s="21">
        <f t="shared" si="0"/>
        <v>1</v>
      </c>
    </row>
    <row r="30" spans="1:13" ht="20.100000000000001" customHeight="1" x14ac:dyDescent="0.15">
      <c r="A30" s="1" t="s">
        <v>15755</v>
      </c>
      <c r="B30" s="1" t="s">
        <v>5568</v>
      </c>
      <c r="C30" s="1" t="s">
        <v>15801</v>
      </c>
      <c r="D30" s="1" t="s">
        <v>78</v>
      </c>
      <c r="E30" s="1" t="s">
        <v>51</v>
      </c>
      <c r="F30" s="1" t="s">
        <v>26827</v>
      </c>
      <c r="G30" s="1" t="s">
        <v>26835</v>
      </c>
      <c r="H30" s="1" t="s">
        <v>26836</v>
      </c>
      <c r="I30" s="1" t="s">
        <v>84</v>
      </c>
      <c r="J30" s="1" t="s">
        <v>26837</v>
      </c>
      <c r="K30" s="1" t="s">
        <v>15802</v>
      </c>
      <c r="L30" s="1"/>
      <c r="M30" s="21">
        <f t="shared" si="0"/>
        <v>1</v>
      </c>
    </row>
    <row r="31" spans="1:13" ht="20.100000000000001" customHeight="1" x14ac:dyDescent="0.15">
      <c r="A31" s="1" t="s">
        <v>15755</v>
      </c>
      <c r="B31" s="1" t="s">
        <v>5568</v>
      </c>
      <c r="C31" s="1" t="s">
        <v>15803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15518</v>
      </c>
      <c r="K31" s="1" t="s">
        <v>15804</v>
      </c>
      <c r="L31" s="1"/>
      <c r="M31" s="21">
        <f t="shared" si="0"/>
        <v>1</v>
      </c>
    </row>
    <row r="32" spans="1:13" ht="20.100000000000001" customHeight="1" x14ac:dyDescent="0.15">
      <c r="A32" s="1" t="s">
        <v>15755</v>
      </c>
      <c r="B32" s="1" t="s">
        <v>5568</v>
      </c>
      <c r="C32" s="1" t="s">
        <v>15805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15518</v>
      </c>
      <c r="K32" s="1" t="s">
        <v>15806</v>
      </c>
      <c r="L32" s="1"/>
      <c r="M32" s="21">
        <f t="shared" si="0"/>
        <v>1</v>
      </c>
    </row>
    <row r="33" spans="1:13" ht="20.100000000000001" customHeight="1" x14ac:dyDescent="0.15">
      <c r="A33" s="1" t="s">
        <v>15755</v>
      </c>
      <c r="B33" s="1" t="s">
        <v>5568</v>
      </c>
      <c r="C33" s="1" t="s">
        <v>15807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446</v>
      </c>
      <c r="I33" s="1" t="s">
        <v>84</v>
      </c>
      <c r="J33" s="1" t="s">
        <v>96</v>
      </c>
      <c r="K33" s="1" t="s">
        <v>15808</v>
      </c>
      <c r="L33" s="1"/>
      <c r="M33" s="21">
        <f t="shared" si="0"/>
        <v>0</v>
      </c>
    </row>
    <row r="34" spans="1:13" ht="20.100000000000001" customHeight="1" x14ac:dyDescent="0.15">
      <c r="A34" s="1" t="s">
        <v>15755</v>
      </c>
      <c r="B34" s="1" t="s">
        <v>5568</v>
      </c>
      <c r="C34" s="1" t="s">
        <v>15809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15518</v>
      </c>
      <c r="K34" s="1" t="s">
        <v>15810</v>
      </c>
      <c r="L34" s="1"/>
      <c r="M34" s="21">
        <f t="shared" si="0"/>
        <v>1</v>
      </c>
    </row>
    <row r="35" spans="1:13" ht="20.100000000000001" customHeight="1" x14ac:dyDescent="0.15">
      <c r="A35" s="1" t="s">
        <v>15755</v>
      </c>
      <c r="B35" s="1" t="s">
        <v>15811</v>
      </c>
      <c r="C35" s="1" t="s">
        <v>15812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15518</v>
      </c>
      <c r="K35" s="1" t="s">
        <v>15813</v>
      </c>
      <c r="L35" s="1"/>
      <c r="M35" s="21">
        <f t="shared" si="0"/>
        <v>1</v>
      </c>
    </row>
    <row r="36" spans="1:13" ht="20.100000000000001" customHeight="1" x14ac:dyDescent="0.15">
      <c r="A36" s="1" t="s">
        <v>15755</v>
      </c>
      <c r="B36" s="1" t="s">
        <v>15811</v>
      </c>
      <c r="C36" s="1" t="s">
        <v>15814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15518</v>
      </c>
      <c r="K36" s="1" t="s">
        <v>15815</v>
      </c>
      <c r="L36" s="1"/>
      <c r="M36" s="21">
        <f t="shared" si="0"/>
        <v>1</v>
      </c>
    </row>
    <row r="37" spans="1:13" ht="20.100000000000001" customHeight="1" x14ac:dyDescent="0.15">
      <c r="A37" s="1" t="s">
        <v>15755</v>
      </c>
      <c r="B37" s="1" t="s">
        <v>15811</v>
      </c>
      <c r="C37" s="1" t="s">
        <v>15816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15518</v>
      </c>
      <c r="K37" s="1" t="s">
        <v>15817</v>
      </c>
      <c r="L37" s="1"/>
      <c r="M37" s="21">
        <f t="shared" si="0"/>
        <v>1</v>
      </c>
    </row>
    <row r="38" spans="1:13" ht="20.100000000000001" customHeight="1" x14ac:dyDescent="0.15">
      <c r="A38" s="1" t="s">
        <v>15755</v>
      </c>
      <c r="B38" s="1" t="s">
        <v>15811</v>
      </c>
      <c r="C38" s="1" t="s">
        <v>15818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15518</v>
      </c>
      <c r="K38" s="1" t="s">
        <v>15819</v>
      </c>
      <c r="L38" s="1"/>
      <c r="M38" s="21">
        <f t="shared" si="0"/>
        <v>1</v>
      </c>
    </row>
    <row r="39" spans="1:13" ht="20.100000000000001" customHeight="1" x14ac:dyDescent="0.15">
      <c r="A39" s="1" t="s">
        <v>15755</v>
      </c>
      <c r="B39" s="1" t="s">
        <v>15811</v>
      </c>
      <c r="C39" s="1" t="s">
        <v>15820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15518</v>
      </c>
      <c r="K39" s="1" t="s">
        <v>15821</v>
      </c>
      <c r="L39" s="1"/>
      <c r="M39" s="21">
        <f t="shared" si="0"/>
        <v>1</v>
      </c>
    </row>
    <row r="40" spans="1:13" ht="20.100000000000001" customHeight="1" x14ac:dyDescent="0.15">
      <c r="A40" s="1" t="s">
        <v>15755</v>
      </c>
      <c r="B40" s="1" t="s">
        <v>15811</v>
      </c>
      <c r="C40" s="1" t="s">
        <v>15822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15518</v>
      </c>
      <c r="K40" s="1" t="s">
        <v>15823</v>
      </c>
      <c r="L40" s="1"/>
      <c r="M40" s="21">
        <f t="shared" si="0"/>
        <v>1</v>
      </c>
    </row>
    <row r="41" spans="1:13" ht="20.100000000000001" customHeight="1" x14ac:dyDescent="0.15">
      <c r="A41" s="1" t="s">
        <v>15755</v>
      </c>
      <c r="B41" s="1" t="s">
        <v>15811</v>
      </c>
      <c r="C41" s="1" t="s">
        <v>15824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212</v>
      </c>
      <c r="I41" s="1" t="s">
        <v>84</v>
      </c>
      <c r="J41" s="1" t="s">
        <v>122</v>
      </c>
      <c r="K41" s="1" t="s">
        <v>15825</v>
      </c>
      <c r="L41" s="1"/>
      <c r="M41" s="21">
        <f t="shared" si="0"/>
        <v>0</v>
      </c>
    </row>
    <row r="42" spans="1:13" ht="20.100000000000001" customHeight="1" x14ac:dyDescent="0.15">
      <c r="A42" s="1" t="s">
        <v>15755</v>
      </c>
      <c r="B42" s="1" t="s">
        <v>15811</v>
      </c>
      <c r="C42" s="1" t="s">
        <v>15826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15518</v>
      </c>
      <c r="K42" s="1" t="s">
        <v>15827</v>
      </c>
      <c r="L42" s="1"/>
      <c r="M42" s="21">
        <f t="shared" si="0"/>
        <v>1</v>
      </c>
    </row>
    <row r="43" spans="1:13" ht="20.100000000000001" customHeight="1" x14ac:dyDescent="0.15">
      <c r="A43" s="1" t="s">
        <v>15755</v>
      </c>
      <c r="B43" s="1" t="s">
        <v>15811</v>
      </c>
      <c r="C43" s="1" t="s">
        <v>15828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15518</v>
      </c>
      <c r="K43" s="1" t="s">
        <v>15829</v>
      </c>
      <c r="L43" s="1"/>
      <c r="M43" s="21">
        <f t="shared" si="0"/>
        <v>1</v>
      </c>
    </row>
    <row r="44" spans="1:13" ht="20.100000000000001" customHeight="1" x14ac:dyDescent="0.15">
      <c r="A44" s="1" t="s">
        <v>15755</v>
      </c>
      <c r="B44" s="1" t="s">
        <v>15811</v>
      </c>
      <c r="C44" s="1" t="s">
        <v>15830</v>
      </c>
      <c r="D44" s="1" t="s">
        <v>78</v>
      </c>
      <c r="E44" s="1" t="s">
        <v>51</v>
      </c>
      <c r="F44" s="1" t="s">
        <v>179</v>
      </c>
      <c r="G44" s="1" t="s">
        <v>82</v>
      </c>
      <c r="H44" s="1" t="s">
        <v>129</v>
      </c>
      <c r="I44" s="1" t="s">
        <v>84</v>
      </c>
      <c r="J44" s="1" t="s">
        <v>130</v>
      </c>
      <c r="K44" s="1" t="s">
        <v>15831</v>
      </c>
      <c r="L44" s="1"/>
      <c r="M44" s="21">
        <f t="shared" si="0"/>
        <v>0</v>
      </c>
    </row>
    <row r="45" spans="1:13" ht="20.100000000000001" customHeight="1" x14ac:dyDescent="0.15">
      <c r="A45" s="1" t="s">
        <v>15755</v>
      </c>
      <c r="B45" s="1" t="s">
        <v>15811</v>
      </c>
      <c r="C45" s="1" t="s">
        <v>15832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129</v>
      </c>
      <c r="I45" s="1" t="s">
        <v>84</v>
      </c>
      <c r="J45" s="1" t="s">
        <v>130</v>
      </c>
      <c r="K45" s="1" t="s">
        <v>15833</v>
      </c>
      <c r="L45" s="1"/>
      <c r="M45" s="21">
        <f t="shared" si="0"/>
        <v>0</v>
      </c>
    </row>
    <row r="46" spans="1:13" ht="20.100000000000001" customHeight="1" x14ac:dyDescent="0.15">
      <c r="A46" s="1" t="s">
        <v>15755</v>
      </c>
      <c r="B46" s="1" t="s">
        <v>15811</v>
      </c>
      <c r="C46" s="1" t="s">
        <v>15834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129</v>
      </c>
      <c r="I46" s="1" t="s">
        <v>84</v>
      </c>
      <c r="J46" s="1" t="s">
        <v>130</v>
      </c>
      <c r="K46" s="1" t="s">
        <v>15835</v>
      </c>
      <c r="L46" s="1"/>
      <c r="M46" s="21">
        <f t="shared" si="0"/>
        <v>0</v>
      </c>
    </row>
    <row r="47" spans="1:13" ht="20.100000000000001" customHeight="1" x14ac:dyDescent="0.15">
      <c r="A47" s="1" t="s">
        <v>15755</v>
      </c>
      <c r="B47" s="1" t="s">
        <v>15811</v>
      </c>
      <c r="C47" s="1" t="s">
        <v>15836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129</v>
      </c>
      <c r="I47" s="1" t="s">
        <v>84</v>
      </c>
      <c r="J47" s="1" t="s">
        <v>130</v>
      </c>
      <c r="K47" s="1" t="s">
        <v>15837</v>
      </c>
      <c r="L47" s="1"/>
      <c r="M47" s="21">
        <f t="shared" si="0"/>
        <v>0</v>
      </c>
    </row>
    <row r="48" spans="1:13" ht="20.100000000000001" customHeight="1" x14ac:dyDescent="0.15">
      <c r="A48" s="1" t="s">
        <v>15755</v>
      </c>
      <c r="B48" s="1" t="s">
        <v>15811</v>
      </c>
      <c r="C48" s="1" t="s">
        <v>15838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15518</v>
      </c>
      <c r="K48" s="1" t="s">
        <v>15839</v>
      </c>
      <c r="L48" s="1"/>
      <c r="M48" s="21">
        <f t="shared" si="0"/>
        <v>1</v>
      </c>
    </row>
    <row r="49" spans="1:13" ht="20.100000000000001" customHeight="1" x14ac:dyDescent="0.15">
      <c r="A49" s="1" t="s">
        <v>15755</v>
      </c>
      <c r="B49" s="1" t="s">
        <v>15811</v>
      </c>
      <c r="C49" s="1" t="s">
        <v>15840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15518</v>
      </c>
      <c r="K49" s="1" t="s">
        <v>15841</v>
      </c>
      <c r="L49" s="1"/>
      <c r="M49" s="21">
        <f t="shared" si="0"/>
        <v>1</v>
      </c>
    </row>
    <row r="50" spans="1:13" ht="20.100000000000001" customHeight="1" x14ac:dyDescent="0.15">
      <c r="A50" s="1" t="s">
        <v>15755</v>
      </c>
      <c r="B50" s="1" t="s">
        <v>15842</v>
      </c>
      <c r="C50" s="1" t="s">
        <v>15843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15518</v>
      </c>
      <c r="K50" s="1" t="s">
        <v>15844</v>
      </c>
      <c r="L50" s="1"/>
      <c r="M50" s="21">
        <f t="shared" si="0"/>
        <v>1</v>
      </c>
    </row>
    <row r="51" spans="1:13" ht="20.100000000000001" customHeight="1" x14ac:dyDescent="0.15">
      <c r="A51" s="1" t="s">
        <v>15755</v>
      </c>
      <c r="B51" s="1" t="s">
        <v>15842</v>
      </c>
      <c r="C51" s="1" t="s">
        <v>15845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15518</v>
      </c>
      <c r="K51" s="1" t="s">
        <v>15846</v>
      </c>
      <c r="L51" s="1"/>
      <c r="M51" s="21">
        <f t="shared" si="0"/>
        <v>1</v>
      </c>
    </row>
    <row r="52" spans="1:13" ht="20.100000000000001" customHeight="1" x14ac:dyDescent="0.15">
      <c r="A52" s="1" t="s">
        <v>15755</v>
      </c>
      <c r="B52" s="1" t="s">
        <v>15842</v>
      </c>
      <c r="C52" s="1" t="s">
        <v>15847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15518</v>
      </c>
      <c r="K52" s="1" t="s">
        <v>15848</v>
      </c>
      <c r="L52" s="1"/>
      <c r="M52" s="21">
        <f t="shared" si="0"/>
        <v>1</v>
      </c>
    </row>
    <row r="53" spans="1:13" ht="20.100000000000001" customHeight="1" x14ac:dyDescent="0.15">
      <c r="A53" s="1" t="s">
        <v>15755</v>
      </c>
      <c r="B53" s="1" t="s">
        <v>15842</v>
      </c>
      <c r="C53" s="1" t="s">
        <v>15849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15518</v>
      </c>
      <c r="K53" s="1" t="s">
        <v>15850</v>
      </c>
      <c r="L53" s="1"/>
      <c r="M53" s="21">
        <f t="shared" si="0"/>
        <v>1</v>
      </c>
    </row>
    <row r="54" spans="1:13" ht="20.100000000000001" customHeight="1" x14ac:dyDescent="0.15">
      <c r="A54" s="1" t="s">
        <v>15755</v>
      </c>
      <c r="B54" s="1" t="s">
        <v>15842</v>
      </c>
      <c r="C54" s="1" t="s">
        <v>15851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15518</v>
      </c>
      <c r="K54" s="1" t="s">
        <v>15852</v>
      </c>
      <c r="L54" s="1"/>
      <c r="M54" s="21">
        <f t="shared" si="0"/>
        <v>1</v>
      </c>
    </row>
    <row r="55" spans="1:13" ht="20.100000000000001" customHeight="1" x14ac:dyDescent="0.15">
      <c r="A55" s="1" t="s">
        <v>15755</v>
      </c>
      <c r="B55" s="1" t="s">
        <v>15842</v>
      </c>
      <c r="C55" s="1" t="s">
        <v>15853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15518</v>
      </c>
      <c r="K55" s="1" t="s">
        <v>15854</v>
      </c>
      <c r="L55" s="1"/>
      <c r="M55" s="21">
        <f t="shared" si="0"/>
        <v>1</v>
      </c>
    </row>
    <row r="56" spans="1:13" ht="20.100000000000001" customHeight="1" x14ac:dyDescent="0.15">
      <c r="A56" s="1" t="s">
        <v>15755</v>
      </c>
      <c r="B56" s="1" t="s">
        <v>15842</v>
      </c>
      <c r="C56" s="1" t="s">
        <v>15855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15518</v>
      </c>
      <c r="K56" s="1" t="s">
        <v>15856</v>
      </c>
      <c r="L56" s="1"/>
      <c r="M56" s="21">
        <f t="shared" si="0"/>
        <v>1</v>
      </c>
    </row>
    <row r="57" spans="1:13" ht="20.100000000000001" customHeight="1" x14ac:dyDescent="0.15">
      <c r="A57" s="1" t="s">
        <v>15755</v>
      </c>
      <c r="B57" s="1" t="s">
        <v>15842</v>
      </c>
      <c r="C57" s="1" t="s">
        <v>15857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15518</v>
      </c>
      <c r="K57" s="1" t="s">
        <v>15858</v>
      </c>
      <c r="L57" s="1"/>
      <c r="M57" s="21">
        <f t="shared" si="0"/>
        <v>1</v>
      </c>
    </row>
    <row r="58" spans="1:13" ht="20.100000000000001" customHeight="1" x14ac:dyDescent="0.15">
      <c r="A58" s="1" t="s">
        <v>15755</v>
      </c>
      <c r="B58" s="1" t="s">
        <v>15842</v>
      </c>
      <c r="C58" s="1" t="s">
        <v>15859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83</v>
      </c>
      <c r="I58" s="1" t="s">
        <v>84</v>
      </c>
      <c r="J58" s="1" t="s">
        <v>1137</v>
      </c>
      <c r="K58" s="1" t="s">
        <v>15860</v>
      </c>
      <c r="L58" s="1"/>
      <c r="M58" s="21">
        <f t="shared" si="0"/>
        <v>0</v>
      </c>
    </row>
    <row r="59" spans="1:13" ht="20.100000000000001" customHeight="1" x14ac:dyDescent="0.15">
      <c r="A59" s="1" t="s">
        <v>15755</v>
      </c>
      <c r="B59" s="1" t="s">
        <v>15842</v>
      </c>
      <c r="C59" s="1" t="s">
        <v>15861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83</v>
      </c>
      <c r="I59" s="1" t="s">
        <v>84</v>
      </c>
      <c r="J59" s="1" t="s">
        <v>1137</v>
      </c>
      <c r="K59" s="1" t="s">
        <v>15862</v>
      </c>
      <c r="L59" s="1"/>
      <c r="M59" s="21">
        <f t="shared" si="0"/>
        <v>0</v>
      </c>
    </row>
    <row r="60" spans="1:13" ht="20.100000000000001" customHeight="1" x14ac:dyDescent="0.15">
      <c r="A60" s="1" t="s">
        <v>15755</v>
      </c>
      <c r="B60" s="1" t="s">
        <v>15842</v>
      </c>
      <c r="C60" s="1" t="s">
        <v>15863</v>
      </c>
      <c r="D60" s="1" t="s">
        <v>78</v>
      </c>
      <c r="E60" s="1" t="s">
        <v>51</v>
      </c>
      <c r="F60" s="1" t="s">
        <v>179</v>
      </c>
      <c r="G60" s="1" t="s">
        <v>82</v>
      </c>
      <c r="H60" s="1" t="s">
        <v>83</v>
      </c>
      <c r="I60" s="1" t="s">
        <v>84</v>
      </c>
      <c r="J60" s="1" t="s">
        <v>1137</v>
      </c>
      <c r="K60" s="1" t="s">
        <v>15864</v>
      </c>
      <c r="L60" s="1"/>
      <c r="M60" s="21">
        <f t="shared" si="0"/>
        <v>0</v>
      </c>
    </row>
    <row r="61" spans="1:13" ht="20.100000000000001" customHeight="1" x14ac:dyDescent="0.15">
      <c r="A61" s="1" t="s">
        <v>15755</v>
      </c>
      <c r="B61" s="1" t="s">
        <v>15842</v>
      </c>
      <c r="C61" s="1" t="s">
        <v>15865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15518</v>
      </c>
      <c r="K61" s="1" t="s">
        <v>15866</v>
      </c>
      <c r="L61" s="1"/>
      <c r="M61" s="21">
        <f t="shared" si="0"/>
        <v>1</v>
      </c>
    </row>
    <row r="62" spans="1:13" ht="20.100000000000001" customHeight="1" x14ac:dyDescent="0.15">
      <c r="A62" s="1" t="s">
        <v>15755</v>
      </c>
      <c r="B62" s="1" t="s">
        <v>15842</v>
      </c>
      <c r="C62" s="1" t="s">
        <v>15867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15518</v>
      </c>
      <c r="K62" s="1" t="s">
        <v>15868</v>
      </c>
      <c r="L62" s="1"/>
      <c r="M62" s="21">
        <f t="shared" si="0"/>
        <v>1</v>
      </c>
    </row>
    <row r="63" spans="1:13" ht="20.100000000000001" customHeight="1" x14ac:dyDescent="0.15">
      <c r="A63" s="1" t="s">
        <v>15755</v>
      </c>
      <c r="B63" s="1" t="s">
        <v>15842</v>
      </c>
      <c r="C63" s="1" t="s">
        <v>15869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83</v>
      </c>
      <c r="I63" s="1" t="s">
        <v>84</v>
      </c>
      <c r="J63" s="1" t="s">
        <v>1137</v>
      </c>
      <c r="K63" s="1" t="s">
        <v>15870</v>
      </c>
      <c r="L63" s="1"/>
      <c r="M63" s="21">
        <f t="shared" si="0"/>
        <v>0</v>
      </c>
    </row>
    <row r="64" spans="1:13" ht="20.100000000000001" customHeight="1" x14ac:dyDescent="0.15">
      <c r="A64" s="1" t="s">
        <v>15755</v>
      </c>
      <c r="B64" s="1" t="s">
        <v>15842</v>
      </c>
      <c r="C64" s="1" t="s">
        <v>15871</v>
      </c>
      <c r="D64" s="1" t="s">
        <v>78</v>
      </c>
      <c r="E64" s="1" t="s">
        <v>51</v>
      </c>
      <c r="F64" s="1" t="s">
        <v>81</v>
      </c>
      <c r="G64" s="1" t="s">
        <v>82</v>
      </c>
      <c r="H64" s="1" t="s">
        <v>83</v>
      </c>
      <c r="I64" s="1" t="s">
        <v>84</v>
      </c>
      <c r="J64" s="1" t="s">
        <v>1137</v>
      </c>
      <c r="K64" s="1" t="s">
        <v>15872</v>
      </c>
      <c r="L64" s="1"/>
      <c r="M64" s="21">
        <f t="shared" si="0"/>
        <v>0</v>
      </c>
    </row>
    <row r="65" spans="1:13" ht="20.100000000000001" customHeight="1" x14ac:dyDescent="0.15">
      <c r="A65" s="1" t="s">
        <v>15755</v>
      </c>
      <c r="B65" s="1" t="s">
        <v>15842</v>
      </c>
      <c r="C65" s="1" t="s">
        <v>15873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83</v>
      </c>
      <c r="I65" s="1" t="s">
        <v>84</v>
      </c>
      <c r="J65" s="1" t="s">
        <v>1137</v>
      </c>
      <c r="K65" s="1" t="s">
        <v>15874</v>
      </c>
      <c r="L65" s="1"/>
      <c r="M65" s="21">
        <f t="shared" si="0"/>
        <v>0</v>
      </c>
    </row>
    <row r="66" spans="1:13" ht="20.100000000000001" customHeight="1" x14ac:dyDescent="0.15">
      <c r="A66" s="1" t="s">
        <v>15755</v>
      </c>
      <c r="B66" s="1" t="s">
        <v>15842</v>
      </c>
      <c r="C66" s="1" t="s">
        <v>15875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15518</v>
      </c>
      <c r="K66" s="1" t="s">
        <v>15876</v>
      </c>
      <c r="L66" s="1"/>
      <c r="M66" s="21">
        <f t="shared" si="0"/>
        <v>1</v>
      </c>
    </row>
    <row r="67" spans="1:13" ht="20.100000000000001" customHeight="1" x14ac:dyDescent="0.15">
      <c r="A67" s="1" t="s">
        <v>15755</v>
      </c>
      <c r="B67" s="1" t="s">
        <v>15842</v>
      </c>
      <c r="C67" s="1" t="s">
        <v>15877</v>
      </c>
      <c r="D67" s="1" t="s">
        <v>78</v>
      </c>
      <c r="E67" s="1" t="s">
        <v>51</v>
      </c>
      <c r="F67" s="1" t="s">
        <v>81</v>
      </c>
      <c r="G67" s="1" t="s">
        <v>82</v>
      </c>
      <c r="H67" s="1" t="s">
        <v>83</v>
      </c>
      <c r="I67" s="1" t="s">
        <v>84</v>
      </c>
      <c r="J67" s="1" t="s">
        <v>1137</v>
      </c>
      <c r="K67" s="1" t="s">
        <v>15878</v>
      </c>
      <c r="L67" s="1"/>
      <c r="M67" s="21">
        <f t="shared" si="0"/>
        <v>0</v>
      </c>
    </row>
    <row r="68" spans="1:13" ht="20.100000000000001" customHeight="1" x14ac:dyDescent="0.15">
      <c r="A68" s="1" t="s">
        <v>15755</v>
      </c>
      <c r="B68" s="1" t="s">
        <v>15842</v>
      </c>
      <c r="C68" s="1" t="s">
        <v>15879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83</v>
      </c>
      <c r="I68" s="1" t="s">
        <v>84</v>
      </c>
      <c r="J68" s="1" t="s">
        <v>1137</v>
      </c>
      <c r="K68" s="1" t="s">
        <v>15880</v>
      </c>
      <c r="L68" s="1"/>
      <c r="M68" s="21">
        <f t="shared" si="0"/>
        <v>0</v>
      </c>
    </row>
    <row r="69" spans="1:13" ht="20.100000000000001" customHeight="1" x14ac:dyDescent="0.15">
      <c r="A69" s="1" t="s">
        <v>15755</v>
      </c>
      <c r="B69" s="1" t="s">
        <v>15842</v>
      </c>
      <c r="C69" s="1" t="s">
        <v>15881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15518</v>
      </c>
      <c r="K69" s="1" t="s">
        <v>15882</v>
      </c>
      <c r="L69" s="1"/>
      <c r="M69" s="21">
        <f t="shared" si="0"/>
        <v>1</v>
      </c>
    </row>
    <row r="70" spans="1:13" ht="20.100000000000001" customHeight="1" x14ac:dyDescent="0.15">
      <c r="A70" s="1" t="s">
        <v>15755</v>
      </c>
      <c r="B70" s="1" t="s">
        <v>15842</v>
      </c>
      <c r="C70" s="1" t="s">
        <v>15883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83</v>
      </c>
      <c r="I70" s="1" t="s">
        <v>84</v>
      </c>
      <c r="J70" s="1" t="s">
        <v>1137</v>
      </c>
      <c r="K70" s="1" t="s">
        <v>15884</v>
      </c>
      <c r="L70" s="1"/>
      <c r="M70" s="21">
        <f t="shared" si="0"/>
        <v>0</v>
      </c>
    </row>
    <row r="71" spans="1:13" ht="20.100000000000001" customHeight="1" x14ac:dyDescent="0.15">
      <c r="A71" s="1" t="s">
        <v>15755</v>
      </c>
      <c r="B71" s="1" t="s">
        <v>15885</v>
      </c>
      <c r="C71" s="1" t="s">
        <v>15886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15518</v>
      </c>
      <c r="K71" s="1" t="s">
        <v>15887</v>
      </c>
      <c r="L71" s="1"/>
      <c r="M71" s="21">
        <f t="shared" si="0"/>
        <v>1</v>
      </c>
    </row>
    <row r="72" spans="1:13" ht="20.100000000000001" customHeight="1" x14ac:dyDescent="0.15">
      <c r="A72" s="1" t="s">
        <v>15755</v>
      </c>
      <c r="B72" s="1" t="s">
        <v>15885</v>
      </c>
      <c r="C72" s="1" t="s">
        <v>15888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15518</v>
      </c>
      <c r="K72" s="1" t="s">
        <v>15889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15755</v>
      </c>
      <c r="B73" s="1" t="s">
        <v>15885</v>
      </c>
      <c r="C73" s="1" t="s">
        <v>15890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15518</v>
      </c>
      <c r="K73" s="1" t="s">
        <v>15891</v>
      </c>
      <c r="L73" s="1"/>
      <c r="M73" s="21">
        <f t="shared" si="1"/>
        <v>1</v>
      </c>
    </row>
    <row r="74" spans="1:13" ht="20.100000000000001" customHeight="1" x14ac:dyDescent="0.15">
      <c r="A74" s="1" t="s">
        <v>15755</v>
      </c>
      <c r="B74" s="1" t="s">
        <v>15885</v>
      </c>
      <c r="C74" s="1" t="s">
        <v>15892</v>
      </c>
      <c r="D74" s="1" t="s">
        <v>78</v>
      </c>
      <c r="E74" s="1" t="s">
        <v>51</v>
      </c>
      <c r="F74" s="1" t="s">
        <v>26827</v>
      </c>
      <c r="G74" s="1" t="s">
        <v>26835</v>
      </c>
      <c r="H74" s="1" t="s">
        <v>26836</v>
      </c>
      <c r="I74" s="1" t="s">
        <v>84</v>
      </c>
      <c r="J74" s="1" t="s">
        <v>26837</v>
      </c>
      <c r="K74" s="1" t="s">
        <v>15893</v>
      </c>
      <c r="L74" s="1"/>
      <c r="M74" s="21">
        <f t="shared" si="1"/>
        <v>1</v>
      </c>
    </row>
    <row r="75" spans="1:13" ht="20.100000000000001" customHeight="1" x14ac:dyDescent="0.15">
      <c r="A75" s="1" t="s">
        <v>15755</v>
      </c>
      <c r="B75" s="1" t="s">
        <v>15885</v>
      </c>
      <c r="C75" s="1" t="s">
        <v>15894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15518</v>
      </c>
      <c r="K75" s="1" t="s">
        <v>15895</v>
      </c>
      <c r="L75" s="1"/>
      <c r="M75" s="21">
        <f t="shared" si="1"/>
        <v>1</v>
      </c>
    </row>
    <row r="76" spans="1:13" ht="20.100000000000001" customHeight="1" x14ac:dyDescent="0.15">
      <c r="A76" s="1" t="s">
        <v>15755</v>
      </c>
      <c r="B76" s="1" t="s">
        <v>15885</v>
      </c>
      <c r="C76" s="1" t="s">
        <v>15896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15518</v>
      </c>
      <c r="K76" s="1" t="s">
        <v>15897</v>
      </c>
      <c r="L76" s="1"/>
      <c r="M76" s="21">
        <f t="shared" si="1"/>
        <v>1</v>
      </c>
    </row>
    <row r="77" spans="1:13" ht="20.100000000000001" customHeight="1" x14ac:dyDescent="0.15">
      <c r="A77" s="1" t="s">
        <v>15755</v>
      </c>
      <c r="B77" s="1" t="s">
        <v>15885</v>
      </c>
      <c r="C77" s="1" t="s">
        <v>15898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446</v>
      </c>
      <c r="I77" s="1" t="s">
        <v>84</v>
      </c>
      <c r="J77" s="1" t="s">
        <v>96</v>
      </c>
      <c r="K77" s="1" t="s">
        <v>15899</v>
      </c>
      <c r="L77" s="1"/>
      <c r="M77" s="21">
        <f t="shared" si="1"/>
        <v>0</v>
      </c>
    </row>
    <row r="78" spans="1:13" ht="20.100000000000001" customHeight="1" x14ac:dyDescent="0.15">
      <c r="A78" s="1" t="s">
        <v>15755</v>
      </c>
      <c r="B78" s="1" t="s">
        <v>15885</v>
      </c>
      <c r="C78" s="1" t="s">
        <v>15900</v>
      </c>
      <c r="D78" s="1" t="s">
        <v>78</v>
      </c>
      <c r="E78" s="1" t="s">
        <v>51</v>
      </c>
      <c r="F78" s="1" t="s">
        <v>26827</v>
      </c>
      <c r="G78" s="1" t="s">
        <v>26835</v>
      </c>
      <c r="H78" s="1" t="s">
        <v>26836</v>
      </c>
      <c r="I78" s="1" t="s">
        <v>84</v>
      </c>
      <c r="J78" s="1" t="s">
        <v>26837</v>
      </c>
      <c r="K78" s="1" t="s">
        <v>15901</v>
      </c>
      <c r="L78" s="1"/>
      <c r="M78" s="21">
        <f t="shared" si="1"/>
        <v>1</v>
      </c>
    </row>
    <row r="79" spans="1:13" ht="20.100000000000001" customHeight="1" x14ac:dyDescent="0.15">
      <c r="A79" s="1" t="s">
        <v>15755</v>
      </c>
      <c r="B79" s="1" t="s">
        <v>15885</v>
      </c>
      <c r="C79" s="1" t="s">
        <v>15902</v>
      </c>
      <c r="D79" s="1" t="s">
        <v>78</v>
      </c>
      <c r="E79" s="1" t="s">
        <v>51</v>
      </c>
      <c r="F79" s="1" t="s">
        <v>26827</v>
      </c>
      <c r="G79" s="1" t="s">
        <v>26835</v>
      </c>
      <c r="H79" s="1" t="s">
        <v>26836</v>
      </c>
      <c r="I79" s="1" t="s">
        <v>84</v>
      </c>
      <c r="J79" s="1" t="s">
        <v>26837</v>
      </c>
      <c r="K79" s="1" t="s">
        <v>15903</v>
      </c>
      <c r="L79" s="1"/>
      <c r="M79" s="21">
        <f t="shared" si="1"/>
        <v>1</v>
      </c>
    </row>
    <row r="80" spans="1:13" ht="20.100000000000001" customHeight="1" x14ac:dyDescent="0.15">
      <c r="A80" s="1" t="s">
        <v>15755</v>
      </c>
      <c r="B80" s="1" t="s">
        <v>15885</v>
      </c>
      <c r="C80" s="1" t="s">
        <v>15904</v>
      </c>
      <c r="D80" s="1" t="s">
        <v>78</v>
      </c>
      <c r="E80" s="1" t="s">
        <v>51</v>
      </c>
      <c r="F80" s="1" t="s">
        <v>26827</v>
      </c>
      <c r="G80" s="1" t="s">
        <v>26835</v>
      </c>
      <c r="H80" s="1" t="s">
        <v>26836</v>
      </c>
      <c r="I80" s="1" t="s">
        <v>84</v>
      </c>
      <c r="J80" s="1" t="s">
        <v>26837</v>
      </c>
      <c r="K80" s="1" t="s">
        <v>15905</v>
      </c>
      <c r="L80" s="1"/>
      <c r="M80" s="21">
        <f t="shared" si="1"/>
        <v>1</v>
      </c>
    </row>
    <row r="81" spans="1:13" ht="20.100000000000001" customHeight="1" x14ac:dyDescent="0.15">
      <c r="A81" s="1" t="s">
        <v>15755</v>
      </c>
      <c r="B81" s="1" t="s">
        <v>15885</v>
      </c>
      <c r="C81" s="1" t="s">
        <v>15906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446</v>
      </c>
      <c r="I81" s="1" t="s">
        <v>84</v>
      </c>
      <c r="J81" s="1" t="s">
        <v>96</v>
      </c>
      <c r="K81" s="1" t="s">
        <v>15907</v>
      </c>
      <c r="L81" s="1"/>
      <c r="M81" s="21">
        <f t="shared" si="1"/>
        <v>0</v>
      </c>
    </row>
    <row r="82" spans="1:13" ht="20.100000000000001" customHeight="1" x14ac:dyDescent="0.15">
      <c r="A82" s="1" t="s">
        <v>15755</v>
      </c>
      <c r="B82" s="1" t="s">
        <v>15885</v>
      </c>
      <c r="C82" s="1" t="s">
        <v>15908</v>
      </c>
      <c r="D82" s="1" t="s">
        <v>78</v>
      </c>
      <c r="E82" s="1" t="s">
        <v>51</v>
      </c>
      <c r="F82" s="1" t="s">
        <v>179</v>
      </c>
      <c r="G82" s="1" t="s">
        <v>82</v>
      </c>
      <c r="H82" s="1" t="s">
        <v>446</v>
      </c>
      <c r="I82" s="1" t="s">
        <v>84</v>
      </c>
      <c r="J82" s="1" t="s">
        <v>96</v>
      </c>
      <c r="K82" s="1" t="s">
        <v>15909</v>
      </c>
      <c r="L82" s="1"/>
      <c r="M82" s="21">
        <f t="shared" si="1"/>
        <v>0</v>
      </c>
    </row>
    <row r="83" spans="1:13" ht="20.100000000000001" customHeight="1" x14ac:dyDescent="0.15">
      <c r="A83" s="1" t="s">
        <v>15755</v>
      </c>
      <c r="B83" s="1" t="s">
        <v>15885</v>
      </c>
      <c r="C83" s="1" t="s">
        <v>15910</v>
      </c>
      <c r="D83" s="1" t="s">
        <v>78</v>
      </c>
      <c r="E83" s="1" t="s">
        <v>51</v>
      </c>
      <c r="F83" s="1" t="s">
        <v>179</v>
      </c>
      <c r="G83" s="1" t="s">
        <v>82</v>
      </c>
      <c r="H83" s="1" t="s">
        <v>446</v>
      </c>
      <c r="I83" s="1" t="s">
        <v>84</v>
      </c>
      <c r="J83" s="1" t="s">
        <v>96</v>
      </c>
      <c r="K83" s="1" t="s">
        <v>15911</v>
      </c>
      <c r="L83" s="1"/>
      <c r="M83" s="21">
        <f t="shared" si="1"/>
        <v>0</v>
      </c>
    </row>
    <row r="84" spans="1:13" ht="20.100000000000001" customHeight="1" x14ac:dyDescent="0.15">
      <c r="A84" s="1" t="s">
        <v>15755</v>
      </c>
      <c r="B84" s="1" t="s">
        <v>15885</v>
      </c>
      <c r="C84" s="1" t="s">
        <v>15912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15518</v>
      </c>
      <c r="K84" s="1" t="s">
        <v>15913</v>
      </c>
      <c r="L84" s="1"/>
      <c r="M84" s="21">
        <f t="shared" si="1"/>
        <v>1</v>
      </c>
    </row>
    <row r="85" spans="1:13" ht="20.100000000000001" customHeight="1" x14ac:dyDescent="0.15">
      <c r="A85" s="1" t="s">
        <v>15755</v>
      </c>
      <c r="B85" s="1" t="s">
        <v>15914</v>
      </c>
      <c r="C85" s="1" t="s">
        <v>15915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15518</v>
      </c>
      <c r="K85" s="1" t="s">
        <v>15916</v>
      </c>
      <c r="L85" s="1"/>
      <c r="M85" s="21">
        <f t="shared" si="1"/>
        <v>1</v>
      </c>
    </row>
    <row r="86" spans="1:13" ht="20.100000000000001" customHeight="1" x14ac:dyDescent="0.15">
      <c r="A86" s="1" t="s">
        <v>15755</v>
      </c>
      <c r="B86" s="1" t="s">
        <v>15914</v>
      </c>
      <c r="C86" s="1" t="s">
        <v>15917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15518</v>
      </c>
      <c r="K86" s="1" t="s">
        <v>15918</v>
      </c>
      <c r="L86" s="1"/>
      <c r="M86" s="21">
        <f t="shared" si="1"/>
        <v>1</v>
      </c>
    </row>
    <row r="87" spans="1:13" ht="20.100000000000001" customHeight="1" x14ac:dyDescent="0.15">
      <c r="A87" s="1" t="s">
        <v>15755</v>
      </c>
      <c r="B87" s="1" t="s">
        <v>15914</v>
      </c>
      <c r="C87" s="1" t="s">
        <v>15919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15518</v>
      </c>
      <c r="K87" s="1" t="s">
        <v>15920</v>
      </c>
      <c r="L87" s="1"/>
      <c r="M87" s="21">
        <f t="shared" si="1"/>
        <v>1</v>
      </c>
    </row>
    <row r="88" spans="1:13" ht="20.100000000000001" customHeight="1" x14ac:dyDescent="0.15">
      <c r="A88" s="1" t="s">
        <v>15755</v>
      </c>
      <c r="B88" s="1" t="s">
        <v>15914</v>
      </c>
      <c r="C88" s="1" t="s">
        <v>15921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15518</v>
      </c>
      <c r="K88" s="1" t="s">
        <v>15922</v>
      </c>
      <c r="L88" s="1"/>
      <c r="M88" s="21">
        <f t="shared" si="1"/>
        <v>1</v>
      </c>
    </row>
    <row r="89" spans="1:13" ht="20.100000000000001" customHeight="1" x14ac:dyDescent="0.15">
      <c r="A89" s="1" t="s">
        <v>15755</v>
      </c>
      <c r="B89" s="1" t="s">
        <v>15914</v>
      </c>
      <c r="C89" s="1" t="s">
        <v>15923</v>
      </c>
      <c r="D89" s="1" t="s">
        <v>78</v>
      </c>
      <c r="E89" s="1" t="s">
        <v>51</v>
      </c>
      <c r="F89" s="1" t="s">
        <v>179</v>
      </c>
      <c r="G89" s="1" t="s">
        <v>82</v>
      </c>
      <c r="H89" s="1" t="s">
        <v>1151</v>
      </c>
      <c r="I89" s="1" t="s">
        <v>84</v>
      </c>
      <c r="J89" s="1" t="s">
        <v>130</v>
      </c>
      <c r="K89" s="1" t="s">
        <v>15924</v>
      </c>
      <c r="L89" s="1"/>
      <c r="M89" s="21">
        <f t="shared" si="1"/>
        <v>0</v>
      </c>
    </row>
    <row r="90" spans="1:13" ht="20.100000000000001" customHeight="1" x14ac:dyDescent="0.15">
      <c r="A90" s="1" t="s">
        <v>15755</v>
      </c>
      <c r="B90" s="1" t="s">
        <v>15914</v>
      </c>
      <c r="C90" s="1" t="s">
        <v>15925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1151</v>
      </c>
      <c r="I90" s="1" t="s">
        <v>84</v>
      </c>
      <c r="J90" s="1" t="s">
        <v>130</v>
      </c>
      <c r="K90" s="1" t="s">
        <v>15926</v>
      </c>
      <c r="L90" s="1"/>
      <c r="M90" s="21">
        <f t="shared" si="1"/>
        <v>0</v>
      </c>
    </row>
    <row r="91" spans="1:13" ht="20.100000000000001" customHeight="1" x14ac:dyDescent="0.15">
      <c r="A91" s="1" t="s">
        <v>15755</v>
      </c>
      <c r="B91" s="1" t="s">
        <v>15914</v>
      </c>
      <c r="C91" s="1" t="s">
        <v>15927</v>
      </c>
      <c r="D91" s="1" t="s">
        <v>78</v>
      </c>
      <c r="E91" s="1" t="s">
        <v>51</v>
      </c>
      <c r="F91" s="1" t="s">
        <v>81</v>
      </c>
      <c r="G91" s="1" t="s">
        <v>82</v>
      </c>
      <c r="H91" s="1" t="s">
        <v>1151</v>
      </c>
      <c r="I91" s="1" t="s">
        <v>84</v>
      </c>
      <c r="J91" s="1" t="s">
        <v>130</v>
      </c>
      <c r="K91" s="1" t="s">
        <v>15928</v>
      </c>
      <c r="L91" s="1"/>
      <c r="M91" s="21">
        <f t="shared" si="1"/>
        <v>0</v>
      </c>
    </row>
    <row r="92" spans="1:13" ht="20.100000000000001" customHeight="1" x14ac:dyDescent="0.15">
      <c r="A92" s="1" t="s">
        <v>15755</v>
      </c>
      <c r="B92" s="1" t="s">
        <v>15914</v>
      </c>
      <c r="C92" s="1" t="s">
        <v>15929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1151</v>
      </c>
      <c r="I92" s="1" t="s">
        <v>84</v>
      </c>
      <c r="J92" s="1" t="s">
        <v>130</v>
      </c>
      <c r="K92" s="1" t="s">
        <v>15930</v>
      </c>
      <c r="L92" s="1"/>
      <c r="M92" s="21">
        <f t="shared" si="1"/>
        <v>0</v>
      </c>
    </row>
    <row r="93" spans="1:13" ht="20.100000000000001" customHeight="1" x14ac:dyDescent="0.15">
      <c r="A93" s="1" t="s">
        <v>15755</v>
      </c>
      <c r="B93" s="1" t="s">
        <v>15914</v>
      </c>
      <c r="C93" s="1" t="s">
        <v>15931</v>
      </c>
      <c r="D93" s="1" t="s">
        <v>78</v>
      </c>
      <c r="E93" s="1" t="s">
        <v>51</v>
      </c>
      <c r="F93" s="1" t="s">
        <v>179</v>
      </c>
      <c r="G93" s="1" t="s">
        <v>82</v>
      </c>
      <c r="H93" s="1" t="s">
        <v>446</v>
      </c>
      <c r="I93" s="1" t="s">
        <v>84</v>
      </c>
      <c r="J93" s="1" t="s">
        <v>96</v>
      </c>
      <c r="K93" s="1" t="s">
        <v>15932</v>
      </c>
      <c r="L93" s="1"/>
      <c r="M93" s="21">
        <f t="shared" si="1"/>
        <v>0</v>
      </c>
    </row>
    <row r="94" spans="1:13" ht="20.100000000000001" customHeight="1" x14ac:dyDescent="0.15">
      <c r="A94" s="1" t="s">
        <v>15755</v>
      </c>
      <c r="B94" s="1" t="s">
        <v>15914</v>
      </c>
      <c r="C94" s="1" t="s">
        <v>15933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15518</v>
      </c>
      <c r="K94" s="1" t="s">
        <v>15934</v>
      </c>
      <c r="L94" s="1"/>
      <c r="M94" s="21">
        <f t="shared" si="1"/>
        <v>1</v>
      </c>
    </row>
    <row r="95" spans="1:13" ht="20.100000000000001" customHeight="1" x14ac:dyDescent="0.15">
      <c r="A95" s="1" t="s">
        <v>15755</v>
      </c>
      <c r="B95" s="1" t="s">
        <v>15914</v>
      </c>
      <c r="C95" s="1" t="s">
        <v>15935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15518</v>
      </c>
      <c r="K95" s="1" t="s">
        <v>15936</v>
      </c>
      <c r="L95" s="1"/>
      <c r="M95" s="21">
        <f t="shared" si="1"/>
        <v>1</v>
      </c>
    </row>
    <row r="96" spans="1:13" ht="20.100000000000001" customHeight="1" x14ac:dyDescent="0.15">
      <c r="A96" s="1" t="s">
        <v>15755</v>
      </c>
      <c r="B96" s="1" t="s">
        <v>15937</v>
      </c>
      <c r="C96" s="1" t="s">
        <v>15938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15518</v>
      </c>
      <c r="K96" s="1" t="s">
        <v>15939</v>
      </c>
      <c r="L96" s="1"/>
      <c r="M96" s="21">
        <f t="shared" si="1"/>
        <v>1</v>
      </c>
    </row>
    <row r="97" spans="1:13" ht="20.100000000000001" customHeight="1" x14ac:dyDescent="0.15">
      <c r="A97" s="1" t="s">
        <v>15755</v>
      </c>
      <c r="B97" s="1" t="s">
        <v>15937</v>
      </c>
      <c r="C97" s="1" t="s">
        <v>15940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15518</v>
      </c>
      <c r="K97" s="1" t="s">
        <v>15941</v>
      </c>
      <c r="L97" s="1"/>
      <c r="M97" s="21">
        <f t="shared" si="1"/>
        <v>1</v>
      </c>
    </row>
    <row r="98" spans="1:13" ht="20.100000000000001" customHeight="1" x14ac:dyDescent="0.15">
      <c r="A98" s="1" t="s">
        <v>15755</v>
      </c>
      <c r="B98" s="1" t="s">
        <v>15942</v>
      </c>
      <c r="C98" s="1" t="s">
        <v>15943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1141</v>
      </c>
      <c r="J98" s="1" t="s">
        <v>96</v>
      </c>
      <c r="K98" s="1" t="s">
        <v>15944</v>
      </c>
      <c r="L98" s="1"/>
      <c r="M98" s="21">
        <f t="shared" si="1"/>
        <v>1</v>
      </c>
    </row>
    <row r="99" spans="1:13" ht="20.100000000000001" customHeight="1" x14ac:dyDescent="0.15">
      <c r="A99" s="1" t="s">
        <v>15755</v>
      </c>
      <c r="B99" s="1" t="s">
        <v>15942</v>
      </c>
      <c r="C99" s="1" t="s">
        <v>15945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1141</v>
      </c>
      <c r="J99" s="1" t="s">
        <v>96</v>
      </c>
      <c r="K99" s="1" t="s">
        <v>15946</v>
      </c>
      <c r="L99" s="1"/>
      <c r="M99" s="21">
        <f t="shared" si="1"/>
        <v>1</v>
      </c>
    </row>
    <row r="100" spans="1:13" ht="20.100000000000001" customHeight="1" x14ac:dyDescent="0.15">
      <c r="A100" s="1" t="s">
        <v>15755</v>
      </c>
      <c r="B100" s="1" t="s">
        <v>15942</v>
      </c>
      <c r="C100" s="1" t="s">
        <v>15947</v>
      </c>
      <c r="D100" s="1" t="s">
        <v>78</v>
      </c>
      <c r="E100" s="1" t="s">
        <v>51</v>
      </c>
      <c r="F100" s="1" t="s">
        <v>81</v>
      </c>
      <c r="G100" s="1" t="s">
        <v>82</v>
      </c>
      <c r="H100" s="1" t="s">
        <v>2234</v>
      </c>
      <c r="I100" s="1" t="s">
        <v>84</v>
      </c>
      <c r="J100" s="1" t="s">
        <v>7191</v>
      </c>
      <c r="K100" s="1" t="s">
        <v>15948</v>
      </c>
      <c r="L100" s="1"/>
      <c r="M100" s="21">
        <f t="shared" si="1"/>
        <v>0</v>
      </c>
    </row>
    <row r="101" spans="1:13" ht="20.100000000000001" customHeight="1" x14ac:dyDescent="0.15">
      <c r="A101" s="1" t="s">
        <v>15755</v>
      </c>
      <c r="B101" s="1" t="s">
        <v>15942</v>
      </c>
      <c r="C101" s="1" t="s">
        <v>15949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129</v>
      </c>
      <c r="I101" s="1" t="s">
        <v>84</v>
      </c>
      <c r="J101" s="1" t="s">
        <v>130</v>
      </c>
      <c r="K101" s="1" t="s">
        <v>15950</v>
      </c>
      <c r="L101" s="1"/>
      <c r="M101" s="21">
        <f t="shared" si="1"/>
        <v>0</v>
      </c>
    </row>
    <row r="102" spans="1:13" ht="20.100000000000001" customHeight="1" x14ac:dyDescent="0.15">
      <c r="A102" s="1" t="s">
        <v>15755</v>
      </c>
      <c r="B102" s="1" t="s">
        <v>15942</v>
      </c>
      <c r="C102" s="1" t="s">
        <v>15951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1141</v>
      </c>
      <c r="J102" s="1" t="s">
        <v>96</v>
      </c>
      <c r="K102" s="1" t="s">
        <v>15952</v>
      </c>
      <c r="L102" s="1"/>
      <c r="M102" s="21">
        <f t="shared" si="1"/>
        <v>1</v>
      </c>
    </row>
    <row r="103" spans="1:13" ht="20.100000000000001" customHeight="1" x14ac:dyDescent="0.15">
      <c r="A103" s="1" t="s">
        <v>15755</v>
      </c>
      <c r="B103" s="1" t="s">
        <v>15942</v>
      </c>
      <c r="C103" s="1" t="s">
        <v>15953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1141</v>
      </c>
      <c r="J103" s="1" t="s">
        <v>96</v>
      </c>
      <c r="K103" s="1" t="s">
        <v>15954</v>
      </c>
      <c r="L103" s="1"/>
      <c r="M103" s="21">
        <f t="shared" si="1"/>
        <v>1</v>
      </c>
    </row>
    <row r="104" spans="1:13" ht="20.100000000000001" customHeight="1" x14ac:dyDescent="0.15">
      <c r="A104" s="1" t="s">
        <v>15755</v>
      </c>
      <c r="B104" s="1" t="s">
        <v>15955</v>
      </c>
      <c r="C104" s="1" t="s">
        <v>15956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446</v>
      </c>
      <c r="I104" s="1" t="s">
        <v>84</v>
      </c>
      <c r="J104" s="1" t="s">
        <v>96</v>
      </c>
      <c r="K104" s="1" t="s">
        <v>15957</v>
      </c>
      <c r="L104" s="1"/>
      <c r="M104" s="21">
        <f t="shared" si="1"/>
        <v>0</v>
      </c>
    </row>
    <row r="105" spans="1:13" ht="20.100000000000001" customHeight="1" x14ac:dyDescent="0.15">
      <c r="A105" s="1" t="s">
        <v>15755</v>
      </c>
      <c r="B105" s="1" t="s">
        <v>15955</v>
      </c>
      <c r="C105" s="1" t="s">
        <v>15958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15518</v>
      </c>
      <c r="K105" s="1" t="s">
        <v>15959</v>
      </c>
      <c r="L105" s="1"/>
      <c r="M105" s="21">
        <f t="shared" si="1"/>
        <v>1</v>
      </c>
    </row>
    <row r="106" spans="1:13" ht="20.100000000000001" customHeight="1" x14ac:dyDescent="0.15">
      <c r="A106" s="1" t="s">
        <v>15755</v>
      </c>
      <c r="B106" s="1" t="s">
        <v>15955</v>
      </c>
      <c r="C106" s="1" t="s">
        <v>15960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15518</v>
      </c>
      <c r="K106" s="1" t="s">
        <v>15961</v>
      </c>
      <c r="L106" s="1"/>
      <c r="M106" s="21">
        <f t="shared" si="1"/>
        <v>1</v>
      </c>
    </row>
    <row r="107" spans="1:13" ht="20.100000000000001" customHeight="1" x14ac:dyDescent="0.15">
      <c r="A107" s="1" t="s">
        <v>15755</v>
      </c>
      <c r="B107" s="1" t="s">
        <v>15955</v>
      </c>
      <c r="C107" s="1" t="s">
        <v>15962</v>
      </c>
      <c r="D107" s="1" t="s">
        <v>78</v>
      </c>
      <c r="E107" s="1" t="s">
        <v>51</v>
      </c>
      <c r="F107" s="1" t="s">
        <v>179</v>
      </c>
      <c r="G107" s="1" t="s">
        <v>82</v>
      </c>
      <c r="H107" s="1" t="s">
        <v>446</v>
      </c>
      <c r="I107" s="1" t="s">
        <v>84</v>
      </c>
      <c r="J107" s="1" t="s">
        <v>96</v>
      </c>
      <c r="K107" s="1" t="s">
        <v>15963</v>
      </c>
      <c r="L107" s="1"/>
      <c r="M107" s="21">
        <f t="shared" si="1"/>
        <v>0</v>
      </c>
    </row>
    <row r="108" spans="1:13" ht="20.100000000000001" customHeight="1" x14ac:dyDescent="0.15">
      <c r="A108" s="1" t="s">
        <v>15755</v>
      </c>
      <c r="B108" s="1" t="s">
        <v>15955</v>
      </c>
      <c r="C108" s="1" t="s">
        <v>15964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15518</v>
      </c>
      <c r="K108" s="1" t="s">
        <v>15965</v>
      </c>
      <c r="L108" s="1"/>
      <c r="M108" s="21">
        <f t="shared" si="1"/>
        <v>1</v>
      </c>
    </row>
    <row r="109" spans="1:13" ht="20.100000000000001" customHeight="1" x14ac:dyDescent="0.15">
      <c r="A109" s="1" t="s">
        <v>15755</v>
      </c>
      <c r="B109" s="1" t="s">
        <v>7720</v>
      </c>
      <c r="C109" s="1" t="s">
        <v>15966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1141</v>
      </c>
      <c r="J109" s="1" t="s">
        <v>96</v>
      </c>
      <c r="K109" s="1" t="s">
        <v>15967</v>
      </c>
      <c r="L109" s="1"/>
      <c r="M109" s="21">
        <f t="shared" si="1"/>
        <v>1</v>
      </c>
    </row>
    <row r="110" spans="1:13" ht="20.100000000000001" customHeight="1" x14ac:dyDescent="0.15">
      <c r="A110" s="1" t="s">
        <v>15755</v>
      </c>
      <c r="B110" s="1" t="s">
        <v>7720</v>
      </c>
      <c r="C110" s="1" t="s">
        <v>15968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1141</v>
      </c>
      <c r="J110" s="1" t="s">
        <v>96</v>
      </c>
      <c r="K110" s="1" t="s">
        <v>15969</v>
      </c>
      <c r="L110" s="1"/>
      <c r="M110" s="21">
        <f t="shared" si="1"/>
        <v>1</v>
      </c>
    </row>
    <row r="111" spans="1:13" ht="20.100000000000001" customHeight="1" x14ac:dyDescent="0.15">
      <c r="A111" s="1" t="s">
        <v>15755</v>
      </c>
      <c r="B111" s="1" t="s">
        <v>7720</v>
      </c>
      <c r="C111" s="1" t="s">
        <v>15970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1141</v>
      </c>
      <c r="J111" s="1" t="s">
        <v>96</v>
      </c>
      <c r="K111" s="1" t="s">
        <v>15971</v>
      </c>
      <c r="L111" s="1"/>
      <c r="M111" s="21">
        <f t="shared" si="1"/>
        <v>1</v>
      </c>
    </row>
    <row r="112" spans="1:13" ht="20.100000000000001" customHeight="1" x14ac:dyDescent="0.15">
      <c r="A112" s="1" t="s">
        <v>15755</v>
      </c>
      <c r="B112" s="1" t="s">
        <v>7720</v>
      </c>
      <c r="C112" s="1" t="s">
        <v>15972</v>
      </c>
      <c r="D112" s="1" t="s">
        <v>78</v>
      </c>
      <c r="E112" s="1" t="s">
        <v>51</v>
      </c>
      <c r="F112" s="1" t="s">
        <v>179</v>
      </c>
      <c r="G112" s="1" t="s">
        <v>82</v>
      </c>
      <c r="H112" s="1" t="s">
        <v>129</v>
      </c>
      <c r="I112" s="1" t="s">
        <v>84</v>
      </c>
      <c r="J112" s="1" t="s">
        <v>130</v>
      </c>
      <c r="K112" s="1" t="s">
        <v>15973</v>
      </c>
      <c r="L112" s="1"/>
      <c r="M112" s="21">
        <f t="shared" si="1"/>
        <v>0</v>
      </c>
    </row>
    <row r="113" spans="1:13" ht="20.100000000000001" customHeight="1" x14ac:dyDescent="0.15">
      <c r="A113" s="1" t="s">
        <v>15755</v>
      </c>
      <c r="B113" s="1" t="s">
        <v>7720</v>
      </c>
      <c r="C113" s="1" t="s">
        <v>15974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1141</v>
      </c>
      <c r="J113" s="1" t="s">
        <v>96</v>
      </c>
      <c r="K113" s="1" t="s">
        <v>15975</v>
      </c>
      <c r="L113" s="1"/>
      <c r="M113" s="21">
        <f t="shared" si="1"/>
        <v>1</v>
      </c>
    </row>
    <row r="114" spans="1:13" ht="20.100000000000001" customHeight="1" x14ac:dyDescent="0.15">
      <c r="A114" s="1" t="s">
        <v>15755</v>
      </c>
      <c r="B114" s="1" t="s">
        <v>7720</v>
      </c>
      <c r="C114" s="1" t="s">
        <v>15976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1141</v>
      </c>
      <c r="J114" s="1" t="s">
        <v>96</v>
      </c>
      <c r="K114" s="1" t="s">
        <v>15977</v>
      </c>
      <c r="L114" s="1"/>
      <c r="M114" s="21">
        <f t="shared" si="1"/>
        <v>1</v>
      </c>
    </row>
    <row r="115" spans="1:13" ht="20.100000000000001" customHeight="1" x14ac:dyDescent="0.15">
      <c r="A115" s="1" t="s">
        <v>15755</v>
      </c>
      <c r="B115" s="1" t="s">
        <v>7720</v>
      </c>
      <c r="C115" s="1" t="s">
        <v>15978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84</v>
      </c>
      <c r="J115" s="1" t="s">
        <v>15518</v>
      </c>
      <c r="K115" s="1" t="s">
        <v>15979</v>
      </c>
      <c r="L115" s="1"/>
      <c r="M115" s="21">
        <f t="shared" si="1"/>
        <v>1</v>
      </c>
    </row>
    <row r="116" spans="1:13" ht="20.100000000000001" customHeight="1" x14ac:dyDescent="0.15">
      <c r="A116" s="1" t="s">
        <v>15755</v>
      </c>
      <c r="B116" s="1" t="s">
        <v>7720</v>
      </c>
      <c r="C116" s="1" t="s">
        <v>15980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1141</v>
      </c>
      <c r="J116" s="1" t="s">
        <v>96</v>
      </c>
      <c r="K116" s="1" t="s">
        <v>15981</v>
      </c>
      <c r="L116" s="1"/>
      <c r="M116" s="21">
        <f t="shared" si="1"/>
        <v>1</v>
      </c>
    </row>
    <row r="117" spans="1:13" ht="20.100000000000001" customHeight="1" x14ac:dyDescent="0.15">
      <c r="A117" s="1" t="s">
        <v>15755</v>
      </c>
      <c r="B117" s="1" t="s">
        <v>7720</v>
      </c>
      <c r="C117" s="1" t="s">
        <v>15982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1141</v>
      </c>
      <c r="J117" s="1" t="s">
        <v>96</v>
      </c>
      <c r="K117" s="1" t="s">
        <v>15983</v>
      </c>
      <c r="L117" s="1"/>
      <c r="M117" s="21">
        <f t="shared" si="1"/>
        <v>1</v>
      </c>
    </row>
    <row r="118" spans="1:13" ht="20.100000000000001" customHeight="1" x14ac:dyDescent="0.15">
      <c r="A118" s="1" t="s">
        <v>15755</v>
      </c>
      <c r="B118" s="1" t="s">
        <v>7720</v>
      </c>
      <c r="C118" s="1" t="s">
        <v>15984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1141</v>
      </c>
      <c r="J118" s="1" t="s">
        <v>96</v>
      </c>
      <c r="K118" s="1" t="s">
        <v>15985</v>
      </c>
      <c r="L118" s="1"/>
      <c r="M118" s="21">
        <f t="shared" si="1"/>
        <v>1</v>
      </c>
    </row>
    <row r="119" spans="1:13" ht="20.100000000000001" customHeight="1" x14ac:dyDescent="0.15">
      <c r="A119" s="1" t="s">
        <v>15755</v>
      </c>
      <c r="B119" s="1" t="s">
        <v>7720</v>
      </c>
      <c r="C119" s="1" t="s">
        <v>15986</v>
      </c>
      <c r="D119" s="1" t="s">
        <v>78</v>
      </c>
      <c r="E119" s="1" t="s">
        <v>51</v>
      </c>
      <c r="F119" s="1" t="s">
        <v>81</v>
      </c>
      <c r="G119" s="1" t="s">
        <v>82</v>
      </c>
      <c r="H119" s="1" t="s">
        <v>446</v>
      </c>
      <c r="I119" s="1" t="s">
        <v>84</v>
      </c>
      <c r="J119" s="1" t="s">
        <v>96</v>
      </c>
      <c r="K119" s="1" t="s">
        <v>15987</v>
      </c>
      <c r="L119" s="1"/>
      <c r="M119" s="21">
        <f t="shared" si="1"/>
        <v>0</v>
      </c>
    </row>
    <row r="120" spans="1:13" ht="20.100000000000001" customHeight="1" x14ac:dyDescent="0.15">
      <c r="A120" s="1" t="s">
        <v>15755</v>
      </c>
      <c r="B120" s="1" t="s">
        <v>7720</v>
      </c>
      <c r="C120" s="1" t="s">
        <v>15988</v>
      </c>
      <c r="D120" s="1" t="s">
        <v>78</v>
      </c>
      <c r="E120" s="1" t="s">
        <v>51</v>
      </c>
      <c r="F120" s="1" t="s">
        <v>179</v>
      </c>
      <c r="G120" s="1" t="s">
        <v>82</v>
      </c>
      <c r="H120" s="1" t="s">
        <v>446</v>
      </c>
      <c r="I120" s="1" t="s">
        <v>84</v>
      </c>
      <c r="J120" s="1" t="s">
        <v>96</v>
      </c>
      <c r="K120" s="1" t="s">
        <v>15989</v>
      </c>
      <c r="L120" s="1"/>
      <c r="M120" s="21">
        <f t="shared" si="1"/>
        <v>0</v>
      </c>
    </row>
    <row r="121" spans="1:13" ht="20.100000000000001" customHeight="1" x14ac:dyDescent="0.15">
      <c r="A121" s="1" t="s">
        <v>15755</v>
      </c>
      <c r="B121" s="1" t="s">
        <v>7720</v>
      </c>
      <c r="C121" s="1" t="s">
        <v>15990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1141</v>
      </c>
      <c r="J121" s="1" t="s">
        <v>96</v>
      </c>
      <c r="K121" s="1" t="s">
        <v>15991</v>
      </c>
      <c r="L121" s="1"/>
      <c r="M121" s="21">
        <f t="shared" si="1"/>
        <v>1</v>
      </c>
    </row>
    <row r="122" spans="1:13" ht="20.100000000000001" customHeight="1" x14ac:dyDescent="0.15">
      <c r="A122" s="1" t="s">
        <v>15755</v>
      </c>
      <c r="B122" s="1" t="s">
        <v>7720</v>
      </c>
      <c r="C122" s="1" t="s">
        <v>15992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1141</v>
      </c>
      <c r="J122" s="1" t="s">
        <v>96</v>
      </c>
      <c r="K122" s="1" t="s">
        <v>15993</v>
      </c>
      <c r="L122" s="1"/>
      <c r="M122" s="21">
        <f t="shared" si="1"/>
        <v>1</v>
      </c>
    </row>
    <row r="123" spans="1:13" ht="20.100000000000001" customHeight="1" x14ac:dyDescent="0.15">
      <c r="A123" s="1" t="s">
        <v>15755</v>
      </c>
      <c r="B123" s="1" t="s">
        <v>7720</v>
      </c>
      <c r="C123" s="1" t="s">
        <v>15994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1141</v>
      </c>
      <c r="J123" s="1" t="s">
        <v>96</v>
      </c>
      <c r="K123" s="1" t="s">
        <v>15995</v>
      </c>
      <c r="L123" s="1"/>
      <c r="M123" s="21">
        <f t="shared" si="1"/>
        <v>1</v>
      </c>
    </row>
    <row r="124" spans="1:13" ht="20.100000000000001" customHeight="1" x14ac:dyDescent="0.15">
      <c r="A124" s="1" t="s">
        <v>15755</v>
      </c>
      <c r="B124" s="1" t="s">
        <v>15996</v>
      </c>
      <c r="C124" s="1" t="s">
        <v>15997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1141</v>
      </c>
      <c r="J124" s="1" t="s">
        <v>96</v>
      </c>
      <c r="K124" s="1" t="s">
        <v>15998</v>
      </c>
      <c r="L124" s="1"/>
      <c r="M124" s="21">
        <f t="shared" si="1"/>
        <v>1</v>
      </c>
    </row>
    <row r="125" spans="1:13" ht="20.100000000000001" customHeight="1" x14ac:dyDescent="0.15">
      <c r="A125" s="1" t="s">
        <v>15755</v>
      </c>
      <c r="B125" s="1" t="s">
        <v>15996</v>
      </c>
      <c r="C125" s="1" t="s">
        <v>15999</v>
      </c>
      <c r="D125" s="1" t="s">
        <v>50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1141</v>
      </c>
      <c r="J125" s="1" t="s">
        <v>96</v>
      </c>
      <c r="K125" s="1" t="s">
        <v>16000</v>
      </c>
      <c r="L125" s="1"/>
      <c r="M125" s="21">
        <f t="shared" si="1"/>
        <v>1</v>
      </c>
    </row>
    <row r="126" spans="1:13" ht="20.100000000000001" customHeight="1" x14ac:dyDescent="0.15">
      <c r="A126" s="1" t="s">
        <v>15755</v>
      </c>
      <c r="B126" s="1" t="s">
        <v>15996</v>
      </c>
      <c r="C126" s="1" t="s">
        <v>16001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1141</v>
      </c>
      <c r="J126" s="1" t="s">
        <v>96</v>
      </c>
      <c r="K126" s="1" t="s">
        <v>16002</v>
      </c>
      <c r="L126" s="1"/>
      <c r="M126" s="21">
        <f t="shared" si="1"/>
        <v>1</v>
      </c>
    </row>
    <row r="127" spans="1:13" ht="20.100000000000001" customHeight="1" x14ac:dyDescent="0.15">
      <c r="A127" s="1" t="s">
        <v>15755</v>
      </c>
      <c r="B127" s="1" t="s">
        <v>15996</v>
      </c>
      <c r="C127" s="1" t="s">
        <v>16003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1141</v>
      </c>
      <c r="J127" s="1" t="s">
        <v>96</v>
      </c>
      <c r="K127" s="1" t="s">
        <v>16004</v>
      </c>
      <c r="L127" s="1"/>
      <c r="M127" s="21">
        <f t="shared" si="1"/>
        <v>1</v>
      </c>
    </row>
    <row r="128" spans="1:13" ht="20.100000000000001" customHeight="1" x14ac:dyDescent="0.15">
      <c r="A128" s="1" t="s">
        <v>15755</v>
      </c>
      <c r="B128" s="1" t="s">
        <v>15996</v>
      </c>
      <c r="C128" s="1" t="s">
        <v>16005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84</v>
      </c>
      <c r="J128" s="1" t="s">
        <v>15518</v>
      </c>
      <c r="K128" s="1" t="s">
        <v>16006</v>
      </c>
      <c r="L128" s="1"/>
      <c r="M128" s="21">
        <f t="shared" si="1"/>
        <v>1</v>
      </c>
    </row>
    <row r="129" spans="1:13" ht="20.100000000000001" customHeight="1" x14ac:dyDescent="0.15">
      <c r="A129" s="1" t="s">
        <v>15755</v>
      </c>
      <c r="B129" s="1" t="s">
        <v>15996</v>
      </c>
      <c r="C129" s="1" t="s">
        <v>16007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84</v>
      </c>
      <c r="J129" s="1" t="s">
        <v>15518</v>
      </c>
      <c r="K129" s="1" t="s">
        <v>16008</v>
      </c>
      <c r="L129" s="1"/>
      <c r="M129" s="21">
        <f t="shared" si="1"/>
        <v>1</v>
      </c>
    </row>
    <row r="130" spans="1:13" ht="20.100000000000001" customHeight="1" x14ac:dyDescent="0.15">
      <c r="A130" s="1" t="s">
        <v>15755</v>
      </c>
      <c r="B130" s="1" t="s">
        <v>15996</v>
      </c>
      <c r="C130" s="1" t="s">
        <v>16009</v>
      </c>
      <c r="D130" s="1" t="s">
        <v>78</v>
      </c>
      <c r="E130" s="1" t="s">
        <v>51</v>
      </c>
      <c r="F130" s="1" t="s">
        <v>81</v>
      </c>
      <c r="G130" s="1" t="s">
        <v>82</v>
      </c>
      <c r="H130" s="1" t="s">
        <v>2234</v>
      </c>
      <c r="I130" s="1" t="s">
        <v>84</v>
      </c>
      <c r="J130" s="1" t="s">
        <v>7191</v>
      </c>
      <c r="K130" s="1" t="s">
        <v>16010</v>
      </c>
      <c r="L130" s="1"/>
      <c r="M130" s="21">
        <f t="shared" si="1"/>
        <v>0</v>
      </c>
    </row>
    <row r="131" spans="1:13" ht="20.100000000000001" customHeight="1" x14ac:dyDescent="0.15">
      <c r="A131" s="1" t="s">
        <v>15755</v>
      </c>
      <c r="B131" s="1" t="s">
        <v>15996</v>
      </c>
      <c r="C131" s="1" t="s">
        <v>16011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1141</v>
      </c>
      <c r="J131" s="1" t="s">
        <v>96</v>
      </c>
      <c r="K131" s="1" t="s">
        <v>16012</v>
      </c>
      <c r="L131" s="1"/>
      <c r="M131" s="21">
        <f t="shared" si="1"/>
        <v>1</v>
      </c>
    </row>
    <row r="132" spans="1:13" ht="20.100000000000001" customHeight="1" x14ac:dyDescent="0.15">
      <c r="A132" s="1" t="s">
        <v>15755</v>
      </c>
      <c r="B132" s="1" t="s">
        <v>15996</v>
      </c>
      <c r="C132" s="1" t="s">
        <v>16013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1141</v>
      </c>
      <c r="J132" s="1" t="s">
        <v>96</v>
      </c>
      <c r="K132" s="1" t="s">
        <v>16014</v>
      </c>
      <c r="L132" s="1"/>
      <c r="M132" s="21">
        <f t="shared" si="1"/>
        <v>1</v>
      </c>
    </row>
    <row r="133" spans="1:13" ht="20.100000000000001" customHeight="1" x14ac:dyDescent="0.15">
      <c r="A133" s="1" t="s">
        <v>15755</v>
      </c>
      <c r="B133" s="1" t="s">
        <v>15996</v>
      </c>
      <c r="C133" s="1" t="s">
        <v>16015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446</v>
      </c>
      <c r="I133" s="1" t="s">
        <v>84</v>
      </c>
      <c r="J133" s="1" t="s">
        <v>96</v>
      </c>
      <c r="K133" s="1" t="s">
        <v>16016</v>
      </c>
      <c r="L133" s="1"/>
      <c r="M133" s="21">
        <f t="shared" si="1"/>
        <v>0</v>
      </c>
    </row>
    <row r="134" spans="1:13" ht="20.100000000000001" customHeight="1" x14ac:dyDescent="0.15">
      <c r="A134" s="1" t="s">
        <v>15755</v>
      </c>
      <c r="B134" s="1" t="s">
        <v>15996</v>
      </c>
      <c r="C134" s="1" t="s">
        <v>16017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1141</v>
      </c>
      <c r="J134" s="1" t="s">
        <v>96</v>
      </c>
      <c r="K134" s="1" t="s">
        <v>16018</v>
      </c>
      <c r="L134" s="1"/>
      <c r="M134" s="21">
        <f t="shared" si="1"/>
        <v>1</v>
      </c>
    </row>
    <row r="135" spans="1:13" ht="20.100000000000001" customHeight="1" x14ac:dyDescent="0.15">
      <c r="A135" s="1" t="s">
        <v>15755</v>
      </c>
      <c r="B135" s="1" t="s">
        <v>15996</v>
      </c>
      <c r="C135" s="1" t="s">
        <v>16019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1141</v>
      </c>
      <c r="J135" s="1" t="s">
        <v>96</v>
      </c>
      <c r="K135" s="1" t="s">
        <v>16020</v>
      </c>
      <c r="L135" s="1"/>
      <c r="M135" s="21">
        <f t="shared" si="1"/>
        <v>1</v>
      </c>
    </row>
    <row r="136" spans="1:13" ht="20.100000000000001" customHeight="1" x14ac:dyDescent="0.15">
      <c r="A136" s="1" t="s">
        <v>15755</v>
      </c>
      <c r="B136" s="1" t="s">
        <v>15996</v>
      </c>
      <c r="C136" s="1" t="s">
        <v>16021</v>
      </c>
      <c r="D136" s="1" t="s">
        <v>78</v>
      </c>
      <c r="E136" s="1" t="s">
        <v>51</v>
      </c>
      <c r="F136" s="1" t="s">
        <v>179</v>
      </c>
      <c r="G136" s="1" t="s">
        <v>52</v>
      </c>
      <c r="H136" s="1" t="s">
        <v>121</v>
      </c>
      <c r="I136" s="1" t="s">
        <v>84</v>
      </c>
      <c r="J136" s="1" t="s">
        <v>15518</v>
      </c>
      <c r="K136" s="1" t="s">
        <v>16022</v>
      </c>
      <c r="L136" s="1"/>
      <c r="M136" s="21">
        <f t="shared" ref="M136:M199" si="2">IF(F136="○",1,0)</f>
        <v>0</v>
      </c>
    </row>
    <row r="137" spans="1:13" ht="20.100000000000001" customHeight="1" x14ac:dyDescent="0.15">
      <c r="A137" s="1" t="s">
        <v>15755</v>
      </c>
      <c r="B137" s="1" t="s">
        <v>15996</v>
      </c>
      <c r="C137" s="1" t="s">
        <v>16023</v>
      </c>
      <c r="D137" s="1" t="s">
        <v>849</v>
      </c>
      <c r="E137" s="1" t="s">
        <v>51</v>
      </c>
      <c r="F137" s="1" t="s">
        <v>26832</v>
      </c>
      <c r="G137" s="1" t="s">
        <v>52</v>
      </c>
      <c r="H137" s="1" t="s">
        <v>121</v>
      </c>
      <c r="I137" s="1" t="s">
        <v>84</v>
      </c>
      <c r="J137" s="1" t="s">
        <v>15518</v>
      </c>
      <c r="K137" s="1" t="s">
        <v>16024</v>
      </c>
      <c r="L137" s="1"/>
      <c r="M137" s="21">
        <f t="shared" si="2"/>
        <v>0</v>
      </c>
    </row>
    <row r="138" spans="1:13" ht="20.100000000000001" customHeight="1" x14ac:dyDescent="0.15">
      <c r="A138" s="1" t="s">
        <v>16025</v>
      </c>
      <c r="B138" s="1" t="s">
        <v>16026</v>
      </c>
      <c r="C138" s="1" t="s">
        <v>16027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84</v>
      </c>
      <c r="J138" s="1" t="s">
        <v>122</v>
      </c>
      <c r="K138" s="1" t="s">
        <v>16028</v>
      </c>
      <c r="L138" s="1"/>
      <c r="M138" s="21">
        <f t="shared" si="2"/>
        <v>1</v>
      </c>
    </row>
    <row r="139" spans="1:13" ht="20.100000000000001" customHeight="1" x14ac:dyDescent="0.15">
      <c r="A139" s="1" t="s">
        <v>16025</v>
      </c>
      <c r="B139" s="1" t="s">
        <v>16026</v>
      </c>
      <c r="C139" s="1" t="s">
        <v>16029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207</v>
      </c>
      <c r="I139" s="1" t="s">
        <v>84</v>
      </c>
      <c r="J139" s="1" t="s">
        <v>122</v>
      </c>
      <c r="K139" s="1" t="s">
        <v>16030</v>
      </c>
      <c r="L139" s="1"/>
      <c r="M139" s="21">
        <f t="shared" si="2"/>
        <v>1</v>
      </c>
    </row>
    <row r="140" spans="1:13" ht="20.100000000000001" customHeight="1" x14ac:dyDescent="0.15">
      <c r="A140" s="1" t="s">
        <v>16025</v>
      </c>
      <c r="B140" s="1" t="s">
        <v>16026</v>
      </c>
      <c r="C140" s="1" t="s">
        <v>16031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207</v>
      </c>
      <c r="I140" s="1" t="s">
        <v>84</v>
      </c>
      <c r="J140" s="1" t="s">
        <v>122</v>
      </c>
      <c r="K140" s="1" t="s">
        <v>26838</v>
      </c>
      <c r="L140" s="1"/>
      <c r="M140" s="21">
        <f t="shared" si="2"/>
        <v>1</v>
      </c>
    </row>
    <row r="141" spans="1:13" ht="20.100000000000001" customHeight="1" x14ac:dyDescent="0.15">
      <c r="A141" s="1" t="s">
        <v>16025</v>
      </c>
      <c r="B141" s="1" t="s">
        <v>16026</v>
      </c>
      <c r="C141" s="1" t="s">
        <v>16032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2234</v>
      </c>
      <c r="I141" s="1" t="s">
        <v>84</v>
      </c>
      <c r="J141" s="1" t="s">
        <v>7191</v>
      </c>
      <c r="K141" s="1" t="s">
        <v>16033</v>
      </c>
      <c r="L141" s="1"/>
      <c r="M141" s="21">
        <f t="shared" si="2"/>
        <v>0</v>
      </c>
    </row>
    <row r="142" spans="1:13" ht="20.100000000000001" customHeight="1" x14ac:dyDescent="0.15">
      <c r="A142" s="1" t="s">
        <v>16025</v>
      </c>
      <c r="B142" s="1" t="s">
        <v>16026</v>
      </c>
      <c r="C142" s="1" t="s">
        <v>16034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15518</v>
      </c>
      <c r="K142" s="1" t="s">
        <v>16035</v>
      </c>
      <c r="L142" s="1"/>
      <c r="M142" s="21">
        <f t="shared" si="2"/>
        <v>1</v>
      </c>
    </row>
    <row r="143" spans="1:13" ht="20.100000000000001" customHeight="1" x14ac:dyDescent="0.15">
      <c r="A143" s="1" t="s">
        <v>16025</v>
      </c>
      <c r="B143" s="1" t="s">
        <v>16026</v>
      </c>
      <c r="C143" s="1" t="s">
        <v>16036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207</v>
      </c>
      <c r="I143" s="1" t="s">
        <v>84</v>
      </c>
      <c r="J143" s="1" t="s">
        <v>122</v>
      </c>
      <c r="K143" s="1" t="s">
        <v>16037</v>
      </c>
      <c r="L143" s="1"/>
      <c r="M143" s="21">
        <f t="shared" si="2"/>
        <v>1</v>
      </c>
    </row>
    <row r="144" spans="1:13" ht="20.100000000000001" customHeight="1" x14ac:dyDescent="0.15">
      <c r="A144" s="1" t="s">
        <v>16025</v>
      </c>
      <c r="B144" s="1" t="s">
        <v>16038</v>
      </c>
      <c r="C144" s="1" t="s">
        <v>16039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1141</v>
      </c>
      <c r="J144" s="1" t="s">
        <v>96</v>
      </c>
      <c r="K144" s="1" t="s">
        <v>16040</v>
      </c>
      <c r="L144" s="1"/>
      <c r="M144" s="21">
        <f t="shared" si="2"/>
        <v>1</v>
      </c>
    </row>
    <row r="145" spans="1:13" ht="20.100000000000001" customHeight="1" x14ac:dyDescent="0.15">
      <c r="A145" s="1" t="s">
        <v>16025</v>
      </c>
      <c r="B145" s="1" t="s">
        <v>16038</v>
      </c>
      <c r="C145" s="1" t="s">
        <v>16041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1141</v>
      </c>
      <c r="J145" s="1" t="s">
        <v>96</v>
      </c>
      <c r="K145" s="1" t="s">
        <v>16042</v>
      </c>
      <c r="L145" s="1"/>
      <c r="M145" s="21">
        <f t="shared" si="2"/>
        <v>1</v>
      </c>
    </row>
    <row r="146" spans="1:13" ht="20.100000000000001" customHeight="1" x14ac:dyDescent="0.15">
      <c r="A146" s="1" t="s">
        <v>16025</v>
      </c>
      <c r="B146" s="1" t="s">
        <v>16038</v>
      </c>
      <c r="C146" s="1" t="s">
        <v>16043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16044</v>
      </c>
      <c r="L146" s="1"/>
      <c r="M146" s="21">
        <f t="shared" si="2"/>
        <v>1</v>
      </c>
    </row>
    <row r="147" spans="1:13" ht="20.100000000000001" customHeight="1" x14ac:dyDescent="0.15">
      <c r="A147" s="1" t="s">
        <v>16025</v>
      </c>
      <c r="B147" s="1" t="s">
        <v>16038</v>
      </c>
      <c r="C147" s="1" t="s">
        <v>16045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16046</v>
      </c>
      <c r="L147" s="1"/>
      <c r="M147" s="21">
        <f t="shared" si="2"/>
        <v>1</v>
      </c>
    </row>
    <row r="148" spans="1:13" ht="20.100000000000001" customHeight="1" x14ac:dyDescent="0.15">
      <c r="A148" s="1" t="s">
        <v>16025</v>
      </c>
      <c r="B148" s="1" t="s">
        <v>16038</v>
      </c>
      <c r="C148" s="1" t="s">
        <v>16047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16048</v>
      </c>
      <c r="L148" s="1"/>
      <c r="M148" s="21">
        <f t="shared" si="2"/>
        <v>1</v>
      </c>
    </row>
    <row r="149" spans="1:13" ht="20.100000000000001" customHeight="1" x14ac:dyDescent="0.15">
      <c r="A149" s="1" t="s">
        <v>16025</v>
      </c>
      <c r="B149" s="1" t="s">
        <v>16038</v>
      </c>
      <c r="C149" s="1" t="s">
        <v>16049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16050</v>
      </c>
      <c r="L149" s="1"/>
      <c r="M149" s="21">
        <f t="shared" si="2"/>
        <v>1</v>
      </c>
    </row>
    <row r="150" spans="1:13" ht="20.100000000000001" customHeight="1" x14ac:dyDescent="0.15">
      <c r="A150" s="1" t="s">
        <v>16025</v>
      </c>
      <c r="B150" s="1" t="s">
        <v>16051</v>
      </c>
      <c r="C150" s="1" t="s">
        <v>16052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207</v>
      </c>
      <c r="I150" s="1" t="s">
        <v>84</v>
      </c>
      <c r="J150" s="1" t="s">
        <v>122</v>
      </c>
      <c r="K150" s="1" t="s">
        <v>16053</v>
      </c>
      <c r="L150" s="1"/>
      <c r="M150" s="21">
        <f t="shared" si="2"/>
        <v>1</v>
      </c>
    </row>
    <row r="151" spans="1:13" ht="20.100000000000001" customHeight="1" x14ac:dyDescent="0.15">
      <c r="A151" s="1" t="s">
        <v>16025</v>
      </c>
      <c r="B151" s="1" t="s">
        <v>16051</v>
      </c>
      <c r="C151" s="1" t="s">
        <v>16054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84</v>
      </c>
      <c r="J151" s="1" t="s">
        <v>122</v>
      </c>
      <c r="K151" s="1" t="s">
        <v>16055</v>
      </c>
      <c r="L151" s="1"/>
      <c r="M151" s="21">
        <f t="shared" si="2"/>
        <v>1</v>
      </c>
    </row>
    <row r="152" spans="1:13" ht="20.100000000000001" customHeight="1" x14ac:dyDescent="0.15">
      <c r="A152" s="1" t="s">
        <v>16025</v>
      </c>
      <c r="B152" s="1" t="s">
        <v>16051</v>
      </c>
      <c r="C152" s="1" t="s">
        <v>16056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212</v>
      </c>
      <c r="I152" s="1" t="s">
        <v>84</v>
      </c>
      <c r="J152" s="1" t="s">
        <v>122</v>
      </c>
      <c r="K152" s="1" t="s">
        <v>16057</v>
      </c>
      <c r="L152" s="1"/>
      <c r="M152" s="21">
        <f t="shared" si="2"/>
        <v>0</v>
      </c>
    </row>
    <row r="153" spans="1:13" ht="20.100000000000001" customHeight="1" x14ac:dyDescent="0.15">
      <c r="A153" s="1" t="s">
        <v>16025</v>
      </c>
      <c r="B153" s="1" t="s">
        <v>16051</v>
      </c>
      <c r="C153" s="1" t="s">
        <v>16058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212</v>
      </c>
      <c r="I153" s="1" t="s">
        <v>84</v>
      </c>
      <c r="J153" s="1" t="s">
        <v>122</v>
      </c>
      <c r="K153" s="1" t="s">
        <v>16059</v>
      </c>
      <c r="L153" s="1"/>
      <c r="M153" s="21">
        <f t="shared" si="2"/>
        <v>0</v>
      </c>
    </row>
    <row r="154" spans="1:13" ht="20.100000000000001" customHeight="1" x14ac:dyDescent="0.15">
      <c r="A154" s="1" t="s">
        <v>16025</v>
      </c>
      <c r="B154" s="1" t="s">
        <v>16051</v>
      </c>
      <c r="C154" s="1" t="s">
        <v>16060</v>
      </c>
      <c r="D154" s="1" t="s">
        <v>78</v>
      </c>
      <c r="E154" s="1" t="s">
        <v>26827</v>
      </c>
      <c r="F154" s="1" t="s">
        <v>179</v>
      </c>
      <c r="G154" s="1" t="s">
        <v>82</v>
      </c>
      <c r="H154" s="1" t="s">
        <v>212</v>
      </c>
      <c r="I154" s="1" t="s">
        <v>84</v>
      </c>
      <c r="J154" s="1" t="s">
        <v>122</v>
      </c>
      <c r="K154" s="1" t="s">
        <v>16061</v>
      </c>
      <c r="L154" s="1"/>
      <c r="M154" s="21">
        <f t="shared" si="2"/>
        <v>0</v>
      </c>
    </row>
    <row r="155" spans="1:13" ht="20.100000000000001" customHeight="1" x14ac:dyDescent="0.15">
      <c r="A155" s="1" t="s">
        <v>16025</v>
      </c>
      <c r="B155" s="1" t="s">
        <v>16062</v>
      </c>
      <c r="C155" s="1" t="s">
        <v>16063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207</v>
      </c>
      <c r="I155" s="1" t="s">
        <v>84</v>
      </c>
      <c r="J155" s="1" t="s">
        <v>122</v>
      </c>
      <c r="K155" s="1" t="s">
        <v>26839</v>
      </c>
      <c r="L155" s="1"/>
      <c r="M155" s="21">
        <f t="shared" si="2"/>
        <v>1</v>
      </c>
    </row>
    <row r="156" spans="1:13" ht="20.100000000000001" customHeight="1" x14ac:dyDescent="0.15">
      <c r="A156" s="1" t="s">
        <v>16025</v>
      </c>
      <c r="B156" s="1" t="s">
        <v>16062</v>
      </c>
      <c r="C156" s="1" t="s">
        <v>16064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207</v>
      </c>
      <c r="I156" s="1" t="s">
        <v>84</v>
      </c>
      <c r="J156" s="1" t="s">
        <v>122</v>
      </c>
      <c r="K156" s="1" t="s">
        <v>26840</v>
      </c>
      <c r="L156" s="1"/>
      <c r="M156" s="21">
        <f t="shared" si="2"/>
        <v>1</v>
      </c>
    </row>
    <row r="157" spans="1:13" ht="20.100000000000001" customHeight="1" x14ac:dyDescent="0.15">
      <c r="A157" s="1" t="s">
        <v>16025</v>
      </c>
      <c r="B157" s="1" t="s">
        <v>16062</v>
      </c>
      <c r="C157" s="1" t="s">
        <v>16065</v>
      </c>
      <c r="D157" s="1" t="s">
        <v>78</v>
      </c>
      <c r="E157" s="1" t="s">
        <v>51</v>
      </c>
      <c r="F157" s="1" t="s">
        <v>81</v>
      </c>
      <c r="G157" s="1" t="s">
        <v>82</v>
      </c>
      <c r="H157" s="1" t="s">
        <v>1151</v>
      </c>
      <c r="I157" s="1" t="s">
        <v>84</v>
      </c>
      <c r="J157" s="1" t="s">
        <v>130</v>
      </c>
      <c r="K157" s="1" t="s">
        <v>16066</v>
      </c>
      <c r="L157" s="1"/>
      <c r="M157" s="21">
        <f t="shared" si="2"/>
        <v>0</v>
      </c>
    </row>
    <row r="158" spans="1:13" ht="20.100000000000001" customHeight="1" x14ac:dyDescent="0.15">
      <c r="A158" s="1" t="s">
        <v>16025</v>
      </c>
      <c r="B158" s="1" t="s">
        <v>16067</v>
      </c>
      <c r="C158" s="1" t="s">
        <v>16068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1141</v>
      </c>
      <c r="J158" s="1" t="s">
        <v>96</v>
      </c>
      <c r="K158" s="1" t="s">
        <v>16069</v>
      </c>
      <c r="L158" s="1"/>
      <c r="M158" s="21">
        <f t="shared" si="2"/>
        <v>1</v>
      </c>
    </row>
    <row r="159" spans="1:13" ht="20.100000000000001" customHeight="1" x14ac:dyDescent="0.15">
      <c r="A159" s="1" t="s">
        <v>16025</v>
      </c>
      <c r="B159" s="1" t="s">
        <v>16067</v>
      </c>
      <c r="C159" s="1" t="s">
        <v>16070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1141</v>
      </c>
      <c r="J159" s="1" t="s">
        <v>96</v>
      </c>
      <c r="K159" s="1" t="s">
        <v>16071</v>
      </c>
      <c r="L159" s="1"/>
      <c r="M159" s="21">
        <f t="shared" si="2"/>
        <v>1</v>
      </c>
    </row>
    <row r="160" spans="1:13" ht="20.100000000000001" customHeight="1" x14ac:dyDescent="0.15">
      <c r="A160" s="1" t="s">
        <v>16025</v>
      </c>
      <c r="B160" s="1" t="s">
        <v>16067</v>
      </c>
      <c r="C160" s="1" t="s">
        <v>16072</v>
      </c>
      <c r="D160" s="1" t="s">
        <v>78</v>
      </c>
      <c r="E160" s="1" t="s">
        <v>51</v>
      </c>
      <c r="F160" s="1" t="s">
        <v>179</v>
      </c>
      <c r="G160" s="1" t="s">
        <v>82</v>
      </c>
      <c r="H160" s="1" t="s">
        <v>129</v>
      </c>
      <c r="I160" s="1" t="s">
        <v>84</v>
      </c>
      <c r="J160" s="1" t="s">
        <v>130</v>
      </c>
      <c r="K160" s="1" t="s">
        <v>16073</v>
      </c>
      <c r="L160" s="1"/>
      <c r="M160" s="21">
        <f t="shared" si="2"/>
        <v>0</v>
      </c>
    </row>
    <row r="161" spans="1:13" ht="20.100000000000001" customHeight="1" x14ac:dyDescent="0.15">
      <c r="A161" s="1" t="s">
        <v>16025</v>
      </c>
      <c r="B161" s="1" t="s">
        <v>16067</v>
      </c>
      <c r="C161" s="1" t="s">
        <v>16074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2038</v>
      </c>
      <c r="I161" s="1" t="s">
        <v>84</v>
      </c>
      <c r="J161" s="1" t="s">
        <v>96</v>
      </c>
      <c r="K161" s="1" t="s">
        <v>16075</v>
      </c>
      <c r="L161" s="1"/>
      <c r="M161" s="21">
        <f t="shared" si="2"/>
        <v>0</v>
      </c>
    </row>
    <row r="162" spans="1:13" ht="20.100000000000001" customHeight="1" x14ac:dyDescent="0.15">
      <c r="A162" s="1" t="s">
        <v>16025</v>
      </c>
      <c r="B162" s="1" t="s">
        <v>16067</v>
      </c>
      <c r="C162" s="1" t="s">
        <v>16076</v>
      </c>
      <c r="D162" s="1" t="s">
        <v>78</v>
      </c>
      <c r="E162" s="1" t="s">
        <v>51</v>
      </c>
      <c r="F162" s="1" t="s">
        <v>179</v>
      </c>
      <c r="G162" s="1" t="s">
        <v>82</v>
      </c>
      <c r="H162" s="1" t="s">
        <v>2038</v>
      </c>
      <c r="I162" s="1" t="s">
        <v>84</v>
      </c>
      <c r="J162" s="1" t="s">
        <v>96</v>
      </c>
      <c r="K162" s="1" t="s">
        <v>16077</v>
      </c>
      <c r="L162" s="1"/>
      <c r="M162" s="21">
        <f t="shared" si="2"/>
        <v>0</v>
      </c>
    </row>
    <row r="163" spans="1:13" ht="20.100000000000001" customHeight="1" x14ac:dyDescent="0.15">
      <c r="A163" s="1" t="s">
        <v>16025</v>
      </c>
      <c r="B163" s="1" t="s">
        <v>16078</v>
      </c>
      <c r="C163" s="1" t="s">
        <v>16079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1141</v>
      </c>
      <c r="J163" s="1" t="s">
        <v>96</v>
      </c>
      <c r="K163" s="1" t="s">
        <v>16080</v>
      </c>
      <c r="L163" s="1"/>
      <c r="M163" s="21">
        <f t="shared" si="2"/>
        <v>1</v>
      </c>
    </row>
    <row r="164" spans="1:13" ht="20.100000000000001" customHeight="1" x14ac:dyDescent="0.15">
      <c r="A164" s="1" t="s">
        <v>16025</v>
      </c>
      <c r="B164" s="1" t="s">
        <v>16078</v>
      </c>
      <c r="C164" s="1" t="s">
        <v>16081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1141</v>
      </c>
      <c r="J164" s="1" t="s">
        <v>96</v>
      </c>
      <c r="K164" s="1" t="s">
        <v>16082</v>
      </c>
      <c r="L164" s="1"/>
      <c r="M164" s="21">
        <f t="shared" si="2"/>
        <v>1</v>
      </c>
    </row>
    <row r="165" spans="1:13" ht="20.100000000000001" customHeight="1" x14ac:dyDescent="0.15">
      <c r="A165" s="1" t="s">
        <v>16025</v>
      </c>
      <c r="B165" s="1" t="s">
        <v>16078</v>
      </c>
      <c r="C165" s="1" t="s">
        <v>16083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1141</v>
      </c>
      <c r="J165" s="1" t="s">
        <v>96</v>
      </c>
      <c r="K165" s="1" t="s">
        <v>16084</v>
      </c>
      <c r="L165" s="1"/>
      <c r="M165" s="21">
        <f t="shared" si="2"/>
        <v>1</v>
      </c>
    </row>
    <row r="166" spans="1:13" ht="20.100000000000001" customHeight="1" x14ac:dyDescent="0.15">
      <c r="A166" s="1" t="s">
        <v>16025</v>
      </c>
      <c r="B166" s="1" t="s">
        <v>16078</v>
      </c>
      <c r="C166" s="1" t="s">
        <v>16085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1141</v>
      </c>
      <c r="J166" s="1" t="s">
        <v>96</v>
      </c>
      <c r="K166" s="1" t="s">
        <v>16086</v>
      </c>
      <c r="L166" s="1"/>
      <c r="M166" s="21">
        <f t="shared" si="2"/>
        <v>1</v>
      </c>
    </row>
    <row r="167" spans="1:13" ht="20.100000000000001" customHeight="1" x14ac:dyDescent="0.15">
      <c r="A167" s="1" t="s">
        <v>16025</v>
      </c>
      <c r="B167" s="1" t="s">
        <v>16078</v>
      </c>
      <c r="C167" s="1" t="s">
        <v>16087</v>
      </c>
      <c r="D167" s="1" t="s">
        <v>78</v>
      </c>
      <c r="E167" s="1" t="s">
        <v>51</v>
      </c>
      <c r="F167" s="1" t="s">
        <v>179</v>
      </c>
      <c r="G167" s="1" t="s">
        <v>82</v>
      </c>
      <c r="H167" s="1" t="s">
        <v>129</v>
      </c>
      <c r="I167" s="1" t="s">
        <v>84</v>
      </c>
      <c r="J167" s="1" t="s">
        <v>130</v>
      </c>
      <c r="K167" s="1" t="s">
        <v>16088</v>
      </c>
      <c r="L167" s="1"/>
      <c r="M167" s="21">
        <f t="shared" si="2"/>
        <v>0</v>
      </c>
    </row>
    <row r="168" spans="1:13" ht="20.100000000000001" customHeight="1" x14ac:dyDescent="0.15">
      <c r="A168" s="1" t="s">
        <v>16025</v>
      </c>
      <c r="B168" s="1" t="s">
        <v>16078</v>
      </c>
      <c r="C168" s="1" t="s">
        <v>16089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84</v>
      </c>
      <c r="J168" s="1" t="s">
        <v>15518</v>
      </c>
      <c r="K168" s="1" t="s">
        <v>16090</v>
      </c>
      <c r="L168" s="1"/>
      <c r="M168" s="21">
        <f t="shared" si="2"/>
        <v>1</v>
      </c>
    </row>
    <row r="169" spans="1:13" ht="20.100000000000001" customHeight="1" x14ac:dyDescent="0.15">
      <c r="A169" s="1" t="s">
        <v>16025</v>
      </c>
      <c r="B169" s="1" t="s">
        <v>16078</v>
      </c>
      <c r="C169" s="1" t="s">
        <v>16091</v>
      </c>
      <c r="D169" s="1" t="s">
        <v>78</v>
      </c>
      <c r="E169" s="1" t="s">
        <v>51</v>
      </c>
      <c r="F169" s="1" t="s">
        <v>179</v>
      </c>
      <c r="G169" s="1" t="s">
        <v>82</v>
      </c>
      <c r="H169" s="1" t="s">
        <v>2038</v>
      </c>
      <c r="I169" s="1" t="s">
        <v>84</v>
      </c>
      <c r="J169" s="1" t="s">
        <v>96</v>
      </c>
      <c r="K169" s="1" t="s">
        <v>16092</v>
      </c>
      <c r="L169" s="1"/>
      <c r="M169" s="21">
        <f t="shared" si="2"/>
        <v>0</v>
      </c>
    </row>
    <row r="170" spans="1:13" ht="20.100000000000001" customHeight="1" x14ac:dyDescent="0.15">
      <c r="A170" s="1" t="s">
        <v>16025</v>
      </c>
      <c r="B170" s="1" t="s">
        <v>16078</v>
      </c>
      <c r="C170" s="1" t="s">
        <v>16093</v>
      </c>
      <c r="D170" s="1" t="s">
        <v>78</v>
      </c>
      <c r="E170" s="1" t="s">
        <v>51</v>
      </c>
      <c r="F170" s="1" t="s">
        <v>179</v>
      </c>
      <c r="G170" s="1" t="s">
        <v>82</v>
      </c>
      <c r="H170" s="1" t="s">
        <v>2038</v>
      </c>
      <c r="I170" s="1" t="s">
        <v>84</v>
      </c>
      <c r="J170" s="1" t="s">
        <v>96</v>
      </c>
      <c r="K170" s="1" t="s">
        <v>16094</v>
      </c>
      <c r="L170" s="1"/>
      <c r="M170" s="21">
        <f t="shared" si="2"/>
        <v>0</v>
      </c>
    </row>
    <row r="171" spans="1:13" ht="20.100000000000001" customHeight="1" x14ac:dyDescent="0.15">
      <c r="A171" s="1" t="s">
        <v>16025</v>
      </c>
      <c r="B171" s="1" t="s">
        <v>16078</v>
      </c>
      <c r="C171" s="1" t="s">
        <v>16095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2038</v>
      </c>
      <c r="I171" s="1" t="s">
        <v>84</v>
      </c>
      <c r="J171" s="1" t="s">
        <v>96</v>
      </c>
      <c r="K171" s="1" t="s">
        <v>16096</v>
      </c>
      <c r="L171" s="1"/>
      <c r="M171" s="21">
        <f t="shared" si="2"/>
        <v>0</v>
      </c>
    </row>
    <row r="172" spans="1:13" ht="20.100000000000001" customHeight="1" x14ac:dyDescent="0.15">
      <c r="A172" s="1" t="s">
        <v>16025</v>
      </c>
      <c r="B172" s="1" t="s">
        <v>16078</v>
      </c>
      <c r="C172" s="1" t="s">
        <v>16097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1141</v>
      </c>
      <c r="J172" s="1" t="s">
        <v>96</v>
      </c>
      <c r="K172" s="1" t="s">
        <v>16098</v>
      </c>
      <c r="L172" s="1"/>
      <c r="M172" s="21">
        <f t="shared" si="2"/>
        <v>1</v>
      </c>
    </row>
    <row r="173" spans="1:13" ht="20.100000000000001" customHeight="1" x14ac:dyDescent="0.15">
      <c r="A173" s="1" t="s">
        <v>16025</v>
      </c>
      <c r="B173" s="1" t="s">
        <v>16078</v>
      </c>
      <c r="C173" s="1" t="s">
        <v>16099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2038</v>
      </c>
      <c r="I173" s="1" t="s">
        <v>84</v>
      </c>
      <c r="J173" s="1" t="s">
        <v>96</v>
      </c>
      <c r="K173" s="1" t="s">
        <v>16100</v>
      </c>
      <c r="L173" s="1"/>
      <c r="M173" s="21">
        <f t="shared" si="2"/>
        <v>0</v>
      </c>
    </row>
    <row r="174" spans="1:13" ht="20.100000000000001" customHeight="1" x14ac:dyDescent="0.15">
      <c r="A174" s="1" t="s">
        <v>16025</v>
      </c>
      <c r="B174" s="1" t="s">
        <v>16078</v>
      </c>
      <c r="C174" s="1" t="s">
        <v>16101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1141</v>
      </c>
      <c r="J174" s="1" t="s">
        <v>96</v>
      </c>
      <c r="K174" s="1" t="s">
        <v>16102</v>
      </c>
      <c r="L174" s="1"/>
      <c r="M174" s="21">
        <f t="shared" si="2"/>
        <v>1</v>
      </c>
    </row>
    <row r="175" spans="1:13" ht="20.100000000000001" customHeight="1" x14ac:dyDescent="0.15">
      <c r="A175" s="1" t="s">
        <v>16025</v>
      </c>
      <c r="B175" s="1" t="s">
        <v>16078</v>
      </c>
      <c r="C175" s="1" t="s">
        <v>16103</v>
      </c>
      <c r="D175" s="1" t="s">
        <v>78</v>
      </c>
      <c r="E175" s="1" t="s">
        <v>51</v>
      </c>
      <c r="F175" s="1" t="s">
        <v>179</v>
      </c>
      <c r="G175" s="1" t="s">
        <v>82</v>
      </c>
      <c r="H175" s="1" t="s">
        <v>83</v>
      </c>
      <c r="I175" s="1" t="s">
        <v>84</v>
      </c>
      <c r="J175" s="1" t="s">
        <v>1137</v>
      </c>
      <c r="K175" s="1" t="s">
        <v>16104</v>
      </c>
      <c r="L175" s="1"/>
      <c r="M175" s="21">
        <f t="shared" si="2"/>
        <v>0</v>
      </c>
    </row>
    <row r="176" spans="1:13" ht="20.100000000000001" customHeight="1" x14ac:dyDescent="0.15">
      <c r="A176" s="1" t="s">
        <v>16025</v>
      </c>
      <c r="B176" s="1" t="s">
        <v>16078</v>
      </c>
      <c r="C176" s="1" t="s">
        <v>16105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83</v>
      </c>
      <c r="I176" s="1" t="s">
        <v>84</v>
      </c>
      <c r="J176" s="1" t="s">
        <v>1137</v>
      </c>
      <c r="K176" s="1" t="s">
        <v>16106</v>
      </c>
      <c r="L176" s="1"/>
      <c r="M176" s="21">
        <f t="shared" si="2"/>
        <v>0</v>
      </c>
    </row>
    <row r="177" spans="1:13" ht="20.100000000000001" customHeight="1" x14ac:dyDescent="0.15">
      <c r="A177" s="1" t="s">
        <v>16025</v>
      </c>
      <c r="B177" s="1" t="s">
        <v>16078</v>
      </c>
      <c r="C177" s="1" t="s">
        <v>16107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83</v>
      </c>
      <c r="I177" s="1" t="s">
        <v>84</v>
      </c>
      <c r="J177" s="1" t="s">
        <v>1137</v>
      </c>
      <c r="K177" s="1" t="s">
        <v>16108</v>
      </c>
      <c r="L177" s="1"/>
      <c r="M177" s="21">
        <f t="shared" si="2"/>
        <v>0</v>
      </c>
    </row>
    <row r="178" spans="1:13" ht="20.100000000000001" customHeight="1" x14ac:dyDescent="0.15">
      <c r="A178" s="1" t="s">
        <v>16025</v>
      </c>
      <c r="B178" s="1" t="s">
        <v>16078</v>
      </c>
      <c r="C178" s="1" t="s">
        <v>16109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83</v>
      </c>
      <c r="I178" s="1" t="s">
        <v>84</v>
      </c>
      <c r="J178" s="1" t="s">
        <v>1137</v>
      </c>
      <c r="K178" s="1" t="s">
        <v>16110</v>
      </c>
      <c r="L178" s="1"/>
      <c r="M178" s="21">
        <f t="shared" si="2"/>
        <v>0</v>
      </c>
    </row>
    <row r="179" spans="1:13" ht="20.100000000000001" customHeight="1" x14ac:dyDescent="0.15">
      <c r="A179" s="1" t="s">
        <v>16025</v>
      </c>
      <c r="B179" s="1" t="s">
        <v>16111</v>
      </c>
      <c r="C179" s="1" t="s">
        <v>16112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1141</v>
      </c>
      <c r="J179" s="1" t="s">
        <v>96</v>
      </c>
      <c r="K179" s="1" t="s">
        <v>16113</v>
      </c>
      <c r="L179" s="1"/>
      <c r="M179" s="21">
        <f t="shared" si="2"/>
        <v>1</v>
      </c>
    </row>
    <row r="180" spans="1:13" ht="20.100000000000001" customHeight="1" x14ac:dyDescent="0.15">
      <c r="A180" s="1" t="s">
        <v>16025</v>
      </c>
      <c r="B180" s="1" t="s">
        <v>16111</v>
      </c>
      <c r="C180" s="1" t="s">
        <v>16114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83</v>
      </c>
      <c r="I180" s="1" t="s">
        <v>84</v>
      </c>
      <c r="J180" s="1" t="s">
        <v>1137</v>
      </c>
      <c r="K180" s="1" t="s">
        <v>16115</v>
      </c>
      <c r="L180" s="1"/>
      <c r="M180" s="21">
        <f t="shared" si="2"/>
        <v>0</v>
      </c>
    </row>
    <row r="181" spans="1:13" ht="20.100000000000001" customHeight="1" x14ac:dyDescent="0.15">
      <c r="A181" s="1" t="s">
        <v>16025</v>
      </c>
      <c r="B181" s="1" t="s">
        <v>16116</v>
      </c>
      <c r="C181" s="1" t="s">
        <v>16117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1141</v>
      </c>
      <c r="J181" s="1" t="s">
        <v>96</v>
      </c>
      <c r="K181" s="1" t="s">
        <v>16118</v>
      </c>
      <c r="L181" s="1"/>
      <c r="M181" s="21">
        <f t="shared" si="2"/>
        <v>1</v>
      </c>
    </row>
    <row r="182" spans="1:13" ht="20.100000000000001" customHeight="1" x14ac:dyDescent="0.15">
      <c r="A182" s="1" t="s">
        <v>16025</v>
      </c>
      <c r="B182" s="1" t="s">
        <v>16116</v>
      </c>
      <c r="C182" s="1" t="s">
        <v>16119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1141</v>
      </c>
      <c r="J182" s="1" t="s">
        <v>96</v>
      </c>
      <c r="K182" s="1" t="s">
        <v>16120</v>
      </c>
      <c r="L182" s="1"/>
      <c r="M182" s="21">
        <f t="shared" si="2"/>
        <v>1</v>
      </c>
    </row>
    <row r="183" spans="1:13" ht="20.100000000000001" customHeight="1" x14ac:dyDescent="0.15">
      <c r="A183" s="1" t="s">
        <v>16025</v>
      </c>
      <c r="B183" s="1" t="s">
        <v>16116</v>
      </c>
      <c r="C183" s="1" t="s">
        <v>16121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1141</v>
      </c>
      <c r="J183" s="1" t="s">
        <v>96</v>
      </c>
      <c r="K183" s="1" t="s">
        <v>16122</v>
      </c>
      <c r="L183" s="1"/>
      <c r="M183" s="21">
        <f t="shared" si="2"/>
        <v>1</v>
      </c>
    </row>
    <row r="184" spans="1:13" ht="20.100000000000001" customHeight="1" x14ac:dyDescent="0.15">
      <c r="A184" s="1" t="s">
        <v>16025</v>
      </c>
      <c r="B184" s="1" t="s">
        <v>16116</v>
      </c>
      <c r="C184" s="1" t="s">
        <v>16123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1141</v>
      </c>
      <c r="J184" s="1" t="s">
        <v>96</v>
      </c>
      <c r="K184" s="1" t="s">
        <v>16124</v>
      </c>
      <c r="L184" s="1"/>
      <c r="M184" s="21">
        <f t="shared" si="2"/>
        <v>1</v>
      </c>
    </row>
    <row r="185" spans="1:13" ht="20.100000000000001" customHeight="1" x14ac:dyDescent="0.15">
      <c r="A185" s="1" t="s">
        <v>16025</v>
      </c>
      <c r="B185" s="1" t="s">
        <v>16116</v>
      </c>
      <c r="C185" s="1" t="s">
        <v>16125</v>
      </c>
      <c r="D185" s="1" t="s">
        <v>78</v>
      </c>
      <c r="E185" s="1" t="s">
        <v>51</v>
      </c>
      <c r="F185" s="1" t="s">
        <v>179</v>
      </c>
      <c r="G185" s="1" t="s">
        <v>82</v>
      </c>
      <c r="H185" s="1" t="s">
        <v>129</v>
      </c>
      <c r="I185" s="1" t="s">
        <v>84</v>
      </c>
      <c r="J185" s="1" t="s">
        <v>130</v>
      </c>
      <c r="K185" s="1" t="s">
        <v>16126</v>
      </c>
      <c r="L185" s="1"/>
      <c r="M185" s="21">
        <f t="shared" si="2"/>
        <v>0</v>
      </c>
    </row>
    <row r="186" spans="1:13" ht="20.100000000000001" customHeight="1" x14ac:dyDescent="0.15">
      <c r="A186" s="1" t="s">
        <v>16025</v>
      </c>
      <c r="B186" s="1" t="s">
        <v>16116</v>
      </c>
      <c r="C186" s="1" t="s">
        <v>16127</v>
      </c>
      <c r="D186" s="1" t="s">
        <v>78</v>
      </c>
      <c r="E186" s="1" t="s">
        <v>51</v>
      </c>
      <c r="F186" s="1" t="s">
        <v>179</v>
      </c>
      <c r="G186" s="1" t="s">
        <v>82</v>
      </c>
      <c r="H186" s="1" t="s">
        <v>129</v>
      </c>
      <c r="I186" s="1" t="s">
        <v>84</v>
      </c>
      <c r="J186" s="1" t="s">
        <v>130</v>
      </c>
      <c r="K186" s="1" t="s">
        <v>16128</v>
      </c>
      <c r="L186" s="1"/>
      <c r="M186" s="21">
        <f t="shared" si="2"/>
        <v>0</v>
      </c>
    </row>
    <row r="187" spans="1:13" ht="20.100000000000001" customHeight="1" x14ac:dyDescent="0.15">
      <c r="A187" s="1" t="s">
        <v>16025</v>
      </c>
      <c r="B187" s="1" t="s">
        <v>16116</v>
      </c>
      <c r="C187" s="1" t="s">
        <v>16129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1141</v>
      </c>
      <c r="J187" s="1" t="s">
        <v>96</v>
      </c>
      <c r="K187" s="1" t="s">
        <v>16130</v>
      </c>
      <c r="L187" s="1"/>
      <c r="M187" s="21">
        <f t="shared" si="2"/>
        <v>1</v>
      </c>
    </row>
    <row r="188" spans="1:13" ht="20.100000000000001" customHeight="1" x14ac:dyDescent="0.15">
      <c r="A188" s="1" t="s">
        <v>16025</v>
      </c>
      <c r="B188" s="1" t="s">
        <v>16116</v>
      </c>
      <c r="C188" s="1" t="s">
        <v>16131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1141</v>
      </c>
      <c r="J188" s="1" t="s">
        <v>96</v>
      </c>
      <c r="K188" s="1" t="s">
        <v>16132</v>
      </c>
      <c r="L188" s="1"/>
      <c r="M188" s="21">
        <f t="shared" si="2"/>
        <v>1</v>
      </c>
    </row>
    <row r="189" spans="1:13" ht="20.100000000000001" customHeight="1" x14ac:dyDescent="0.15">
      <c r="A189" s="1" t="s">
        <v>16025</v>
      </c>
      <c r="B189" s="1" t="s">
        <v>16116</v>
      </c>
      <c r="C189" s="1" t="s">
        <v>16133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2038</v>
      </c>
      <c r="I189" s="1" t="s">
        <v>84</v>
      </c>
      <c r="J189" s="1" t="s">
        <v>96</v>
      </c>
      <c r="K189" s="1" t="s">
        <v>16134</v>
      </c>
      <c r="L189" s="1"/>
      <c r="M189" s="21">
        <f t="shared" si="2"/>
        <v>0</v>
      </c>
    </row>
    <row r="190" spans="1:13" ht="20.100000000000001" customHeight="1" x14ac:dyDescent="0.15">
      <c r="A190" s="1" t="s">
        <v>16025</v>
      </c>
      <c r="B190" s="1" t="s">
        <v>16116</v>
      </c>
      <c r="C190" s="1" t="s">
        <v>16135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15518</v>
      </c>
      <c r="K190" s="1" t="s">
        <v>16136</v>
      </c>
      <c r="L190" s="1"/>
      <c r="M190" s="21">
        <f t="shared" si="2"/>
        <v>1</v>
      </c>
    </row>
    <row r="191" spans="1:13" ht="20.100000000000001" customHeight="1" x14ac:dyDescent="0.15">
      <c r="A191" s="1" t="s">
        <v>16025</v>
      </c>
      <c r="B191" s="1" t="s">
        <v>16116</v>
      </c>
      <c r="C191" s="1" t="s">
        <v>16137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1141</v>
      </c>
      <c r="J191" s="1" t="s">
        <v>96</v>
      </c>
      <c r="K191" s="1" t="s">
        <v>16138</v>
      </c>
      <c r="L191" s="1"/>
      <c r="M191" s="21">
        <f t="shared" si="2"/>
        <v>1</v>
      </c>
    </row>
    <row r="192" spans="1:13" ht="20.100000000000001" customHeight="1" x14ac:dyDescent="0.15">
      <c r="A192" s="1" t="s">
        <v>16025</v>
      </c>
      <c r="B192" s="1" t="s">
        <v>16116</v>
      </c>
      <c r="C192" s="1" t="s">
        <v>16139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1141</v>
      </c>
      <c r="J192" s="1" t="s">
        <v>96</v>
      </c>
      <c r="K192" s="1" t="s">
        <v>16140</v>
      </c>
      <c r="L192" s="1"/>
      <c r="M192" s="21">
        <f t="shared" si="2"/>
        <v>1</v>
      </c>
    </row>
    <row r="193" spans="1:13" ht="20.100000000000001" customHeight="1" x14ac:dyDescent="0.15">
      <c r="A193" s="1" t="s">
        <v>16025</v>
      </c>
      <c r="B193" s="1" t="s">
        <v>16141</v>
      </c>
      <c r="C193" s="1" t="s">
        <v>16142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1141</v>
      </c>
      <c r="J193" s="1" t="s">
        <v>96</v>
      </c>
      <c r="K193" s="1" t="s">
        <v>16143</v>
      </c>
      <c r="L193" s="1"/>
      <c r="M193" s="21">
        <f t="shared" si="2"/>
        <v>1</v>
      </c>
    </row>
    <row r="194" spans="1:13" ht="20.100000000000001" customHeight="1" x14ac:dyDescent="0.15">
      <c r="A194" s="1" t="s">
        <v>16025</v>
      </c>
      <c r="B194" s="1" t="s">
        <v>16141</v>
      </c>
      <c r="C194" s="1" t="s">
        <v>16144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1141</v>
      </c>
      <c r="J194" s="1" t="s">
        <v>96</v>
      </c>
      <c r="K194" s="1" t="s">
        <v>16145</v>
      </c>
      <c r="L194" s="1"/>
      <c r="M194" s="21">
        <f t="shared" si="2"/>
        <v>1</v>
      </c>
    </row>
    <row r="195" spans="1:13" ht="20.100000000000001" customHeight="1" x14ac:dyDescent="0.15">
      <c r="A195" s="1" t="s">
        <v>16025</v>
      </c>
      <c r="B195" s="1" t="s">
        <v>16141</v>
      </c>
      <c r="C195" s="1" t="s">
        <v>16146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1141</v>
      </c>
      <c r="J195" s="1" t="s">
        <v>96</v>
      </c>
      <c r="K195" s="1" t="s">
        <v>16147</v>
      </c>
      <c r="L195" s="1"/>
      <c r="M195" s="21">
        <f t="shared" si="2"/>
        <v>1</v>
      </c>
    </row>
    <row r="196" spans="1:13" ht="20.100000000000001" customHeight="1" x14ac:dyDescent="0.15">
      <c r="A196" s="1" t="s">
        <v>16025</v>
      </c>
      <c r="B196" s="1" t="s">
        <v>16141</v>
      </c>
      <c r="C196" s="1" t="s">
        <v>16148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1141</v>
      </c>
      <c r="J196" s="1" t="s">
        <v>96</v>
      </c>
      <c r="K196" s="1" t="s">
        <v>16149</v>
      </c>
      <c r="L196" s="1"/>
      <c r="M196" s="21">
        <f t="shared" si="2"/>
        <v>1</v>
      </c>
    </row>
    <row r="197" spans="1:13" ht="20.100000000000001" customHeight="1" x14ac:dyDescent="0.15">
      <c r="A197" s="1" t="s">
        <v>16025</v>
      </c>
      <c r="B197" s="1" t="s">
        <v>16141</v>
      </c>
      <c r="C197" s="1" t="s">
        <v>16150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1141</v>
      </c>
      <c r="J197" s="1" t="s">
        <v>96</v>
      </c>
      <c r="K197" s="1" t="s">
        <v>16151</v>
      </c>
      <c r="L197" s="1"/>
      <c r="M197" s="21">
        <f t="shared" si="2"/>
        <v>1</v>
      </c>
    </row>
    <row r="198" spans="1:13" ht="20.100000000000001" customHeight="1" x14ac:dyDescent="0.15">
      <c r="A198" s="1" t="s">
        <v>16025</v>
      </c>
      <c r="B198" s="1" t="s">
        <v>16141</v>
      </c>
      <c r="C198" s="1" t="s">
        <v>16152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1151</v>
      </c>
      <c r="I198" s="1" t="s">
        <v>84</v>
      </c>
      <c r="J198" s="1" t="s">
        <v>130</v>
      </c>
      <c r="K198" s="1" t="s">
        <v>16153</v>
      </c>
      <c r="L198" s="1"/>
      <c r="M198" s="21">
        <f t="shared" si="2"/>
        <v>0</v>
      </c>
    </row>
    <row r="199" spans="1:13" ht="20.100000000000001" customHeight="1" x14ac:dyDescent="0.15">
      <c r="A199" s="1" t="s">
        <v>16025</v>
      </c>
      <c r="B199" s="1" t="s">
        <v>16141</v>
      </c>
      <c r="C199" s="1" t="s">
        <v>16154</v>
      </c>
      <c r="D199" s="1" t="s">
        <v>78</v>
      </c>
      <c r="E199" s="1" t="s">
        <v>51</v>
      </c>
      <c r="F199" s="1" t="s">
        <v>179</v>
      </c>
      <c r="G199" s="1" t="s">
        <v>82</v>
      </c>
      <c r="H199" s="1" t="s">
        <v>2234</v>
      </c>
      <c r="I199" s="1" t="s">
        <v>84</v>
      </c>
      <c r="J199" s="1" t="s">
        <v>7191</v>
      </c>
      <c r="K199" s="1" t="s">
        <v>16155</v>
      </c>
      <c r="L199" s="1"/>
      <c r="M199" s="21">
        <f t="shared" si="2"/>
        <v>0</v>
      </c>
    </row>
    <row r="200" spans="1:13" ht="20.100000000000001" customHeight="1" x14ac:dyDescent="0.15">
      <c r="A200" s="1" t="s">
        <v>16025</v>
      </c>
      <c r="B200" s="1" t="s">
        <v>16141</v>
      </c>
      <c r="C200" s="1" t="s">
        <v>16156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1141</v>
      </c>
      <c r="J200" s="1" t="s">
        <v>96</v>
      </c>
      <c r="K200" s="1" t="s">
        <v>16157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16025</v>
      </c>
      <c r="B201" s="1" t="s">
        <v>16141</v>
      </c>
      <c r="C201" s="1" t="s">
        <v>16158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15518</v>
      </c>
      <c r="K201" s="1" t="s">
        <v>16159</v>
      </c>
      <c r="L201" s="1"/>
      <c r="M201" s="21">
        <f t="shared" si="3"/>
        <v>1</v>
      </c>
    </row>
    <row r="202" spans="1:13" ht="20.100000000000001" customHeight="1" x14ac:dyDescent="0.15">
      <c r="A202" s="1" t="s">
        <v>16025</v>
      </c>
      <c r="B202" s="1" t="s">
        <v>16141</v>
      </c>
      <c r="C202" s="1" t="s">
        <v>16160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1141</v>
      </c>
      <c r="J202" s="1" t="s">
        <v>96</v>
      </c>
      <c r="K202" s="1" t="s">
        <v>16161</v>
      </c>
      <c r="L202" s="1"/>
      <c r="M202" s="21">
        <f t="shared" si="3"/>
        <v>1</v>
      </c>
    </row>
    <row r="203" spans="1:13" ht="20.100000000000001" customHeight="1" x14ac:dyDescent="0.15">
      <c r="A203" s="1" t="s">
        <v>16025</v>
      </c>
      <c r="B203" s="1" t="s">
        <v>16162</v>
      </c>
      <c r="C203" s="1" t="s">
        <v>16163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1141</v>
      </c>
      <c r="J203" s="1" t="s">
        <v>96</v>
      </c>
      <c r="K203" s="1" t="s">
        <v>16164</v>
      </c>
      <c r="L203" s="1"/>
      <c r="M203" s="21">
        <f t="shared" si="3"/>
        <v>1</v>
      </c>
    </row>
    <row r="204" spans="1:13" ht="20.100000000000001" customHeight="1" x14ac:dyDescent="0.15">
      <c r="A204" s="1" t="s">
        <v>16025</v>
      </c>
      <c r="B204" s="1" t="s">
        <v>16162</v>
      </c>
      <c r="C204" s="1" t="s">
        <v>16165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1141</v>
      </c>
      <c r="J204" s="1" t="s">
        <v>96</v>
      </c>
      <c r="K204" s="1" t="s">
        <v>16166</v>
      </c>
      <c r="L204" s="1"/>
      <c r="M204" s="21">
        <f t="shared" si="3"/>
        <v>1</v>
      </c>
    </row>
    <row r="205" spans="1:13" ht="20.100000000000001" customHeight="1" x14ac:dyDescent="0.15">
      <c r="A205" s="1" t="s">
        <v>16025</v>
      </c>
      <c r="B205" s="1" t="s">
        <v>16167</v>
      </c>
      <c r="C205" s="1" t="s">
        <v>16168</v>
      </c>
      <c r="D205" s="1" t="s">
        <v>50</v>
      </c>
      <c r="E205" s="1" t="s">
        <v>51</v>
      </c>
      <c r="F205" s="1" t="s">
        <v>51</v>
      </c>
      <c r="G205" s="1" t="s">
        <v>82</v>
      </c>
      <c r="H205" s="1" t="s">
        <v>207</v>
      </c>
      <c r="I205" s="1" t="s">
        <v>84</v>
      </c>
      <c r="J205" s="1" t="s">
        <v>122</v>
      </c>
      <c r="K205" s="1" t="s">
        <v>26841</v>
      </c>
      <c r="L205" s="1"/>
      <c r="M205" s="21">
        <f t="shared" si="3"/>
        <v>1</v>
      </c>
    </row>
    <row r="206" spans="1:13" ht="20.100000000000001" customHeight="1" x14ac:dyDescent="0.15">
      <c r="A206" s="1" t="s">
        <v>16025</v>
      </c>
      <c r="B206" s="1" t="s">
        <v>16167</v>
      </c>
      <c r="C206" s="1" t="s">
        <v>16169</v>
      </c>
      <c r="D206" s="1" t="s">
        <v>50</v>
      </c>
      <c r="E206" s="1" t="s">
        <v>51</v>
      </c>
      <c r="F206" s="1" t="s">
        <v>51</v>
      </c>
      <c r="G206" s="1" t="s">
        <v>82</v>
      </c>
      <c r="H206" s="1" t="s">
        <v>207</v>
      </c>
      <c r="I206" s="1" t="s">
        <v>84</v>
      </c>
      <c r="J206" s="1" t="s">
        <v>122</v>
      </c>
      <c r="K206" s="1" t="s">
        <v>26842</v>
      </c>
      <c r="L206" s="1"/>
      <c r="M206" s="21">
        <f t="shared" si="3"/>
        <v>1</v>
      </c>
    </row>
    <row r="207" spans="1:13" ht="20.100000000000001" customHeight="1" x14ac:dyDescent="0.15">
      <c r="A207" s="1" t="s">
        <v>16025</v>
      </c>
      <c r="B207" s="1" t="s">
        <v>16167</v>
      </c>
      <c r="C207" s="1" t="s">
        <v>16170</v>
      </c>
      <c r="D207" s="1" t="s">
        <v>50</v>
      </c>
      <c r="E207" s="1" t="s">
        <v>51</v>
      </c>
      <c r="F207" s="1" t="s">
        <v>51</v>
      </c>
      <c r="G207" s="1" t="s">
        <v>82</v>
      </c>
      <c r="H207" s="1" t="s">
        <v>207</v>
      </c>
      <c r="I207" s="1" t="s">
        <v>84</v>
      </c>
      <c r="J207" s="1" t="s">
        <v>122</v>
      </c>
      <c r="K207" s="1" t="s">
        <v>26843</v>
      </c>
      <c r="L207" s="1"/>
      <c r="M207" s="21">
        <f t="shared" si="3"/>
        <v>1</v>
      </c>
    </row>
    <row r="208" spans="1:13" ht="20.100000000000001" customHeight="1" x14ac:dyDescent="0.15">
      <c r="A208" s="1" t="s">
        <v>16025</v>
      </c>
      <c r="B208" s="1" t="s">
        <v>16167</v>
      </c>
      <c r="C208" s="1" t="s">
        <v>16171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15518</v>
      </c>
      <c r="K208" s="1" t="s">
        <v>16172</v>
      </c>
      <c r="L208" s="1"/>
      <c r="M208" s="21">
        <f t="shared" si="3"/>
        <v>1</v>
      </c>
    </row>
    <row r="209" spans="1:13" ht="20.100000000000001" customHeight="1" x14ac:dyDescent="0.15">
      <c r="A209" s="1" t="s">
        <v>16025</v>
      </c>
      <c r="B209" s="1" t="s">
        <v>16167</v>
      </c>
      <c r="C209" s="1" t="s">
        <v>16173</v>
      </c>
      <c r="D209" s="1" t="s">
        <v>78</v>
      </c>
      <c r="E209" s="1" t="s">
        <v>51</v>
      </c>
      <c r="F209" s="1" t="s">
        <v>81</v>
      </c>
      <c r="G209" s="1" t="s">
        <v>82</v>
      </c>
      <c r="H209" s="1" t="s">
        <v>1151</v>
      </c>
      <c r="I209" s="1" t="s">
        <v>84</v>
      </c>
      <c r="J209" s="1" t="s">
        <v>130</v>
      </c>
      <c r="K209" s="1" t="s">
        <v>16174</v>
      </c>
      <c r="L209" s="1"/>
      <c r="M209" s="21">
        <f t="shared" si="3"/>
        <v>0</v>
      </c>
    </row>
    <row r="210" spans="1:13" ht="20.100000000000001" customHeight="1" x14ac:dyDescent="0.15">
      <c r="A210" s="1" t="s">
        <v>16025</v>
      </c>
      <c r="B210" s="1" t="s">
        <v>16167</v>
      </c>
      <c r="C210" s="1" t="s">
        <v>16175</v>
      </c>
      <c r="D210" s="1" t="s">
        <v>78</v>
      </c>
      <c r="E210" s="1" t="s">
        <v>51</v>
      </c>
      <c r="F210" s="1" t="s">
        <v>51</v>
      </c>
      <c r="G210" s="1" t="s">
        <v>82</v>
      </c>
      <c r="H210" s="1" t="s">
        <v>207</v>
      </c>
      <c r="I210" s="1" t="s">
        <v>84</v>
      </c>
      <c r="J210" s="1" t="s">
        <v>122</v>
      </c>
      <c r="K210" s="1" t="s">
        <v>16176</v>
      </c>
      <c r="L210" s="1"/>
      <c r="M210" s="21">
        <f t="shared" si="3"/>
        <v>1</v>
      </c>
    </row>
    <row r="211" spans="1:13" ht="20.100000000000001" customHeight="1" x14ac:dyDescent="0.15">
      <c r="A211" s="1" t="s">
        <v>16025</v>
      </c>
      <c r="B211" s="1" t="s">
        <v>16167</v>
      </c>
      <c r="C211" s="1" t="s">
        <v>16177</v>
      </c>
      <c r="D211" s="1" t="s">
        <v>78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16178</v>
      </c>
      <c r="L211" s="1"/>
      <c r="M211" s="21">
        <f t="shared" si="3"/>
        <v>1</v>
      </c>
    </row>
    <row r="212" spans="1:13" ht="20.100000000000001" customHeight="1" x14ac:dyDescent="0.15">
      <c r="A212" s="1" t="s">
        <v>16025</v>
      </c>
      <c r="B212" s="1" t="s">
        <v>16167</v>
      </c>
      <c r="C212" s="1" t="s">
        <v>16179</v>
      </c>
      <c r="D212" s="1" t="s">
        <v>78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16180</v>
      </c>
      <c r="L212" s="1"/>
      <c r="M212" s="21">
        <f t="shared" si="3"/>
        <v>1</v>
      </c>
    </row>
    <row r="213" spans="1:13" ht="20.100000000000001" customHeight="1" x14ac:dyDescent="0.15">
      <c r="A213" s="1" t="s">
        <v>16025</v>
      </c>
      <c r="B213" s="1" t="s">
        <v>16167</v>
      </c>
      <c r="C213" s="1" t="s">
        <v>16181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83</v>
      </c>
      <c r="I213" s="1" t="s">
        <v>84</v>
      </c>
      <c r="J213" s="1" t="s">
        <v>1137</v>
      </c>
      <c r="K213" s="1" t="s">
        <v>16182</v>
      </c>
      <c r="L213" s="1"/>
      <c r="M213" s="21">
        <f t="shared" si="3"/>
        <v>0</v>
      </c>
    </row>
    <row r="214" spans="1:13" ht="39.950000000000003" customHeight="1" x14ac:dyDescent="0.15">
      <c r="A214" s="32" t="s">
        <v>27009</v>
      </c>
      <c r="B214" s="32" t="s">
        <v>27010</v>
      </c>
      <c r="C214" s="1" t="s">
        <v>16183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15518</v>
      </c>
      <c r="K214" s="1" t="s">
        <v>16184</v>
      </c>
      <c r="L214" s="33" t="s">
        <v>27008</v>
      </c>
      <c r="M214" s="21">
        <f t="shared" si="3"/>
        <v>1</v>
      </c>
    </row>
    <row r="215" spans="1:13" ht="20.100000000000001" customHeight="1" x14ac:dyDescent="0.15">
      <c r="A215" s="1" t="s">
        <v>16025</v>
      </c>
      <c r="B215" s="1" t="s">
        <v>16185</v>
      </c>
      <c r="C215" s="1" t="s">
        <v>16186</v>
      </c>
      <c r="D215" s="1" t="s">
        <v>50</v>
      </c>
      <c r="E215" s="1" t="s">
        <v>26827</v>
      </c>
      <c r="F215" s="1" t="s">
        <v>179</v>
      </c>
      <c r="G215" s="1" t="s">
        <v>82</v>
      </c>
      <c r="H215" s="1" t="s">
        <v>212</v>
      </c>
      <c r="I215" s="1" t="s">
        <v>84</v>
      </c>
      <c r="J215" s="1" t="s">
        <v>122</v>
      </c>
      <c r="K215" s="1" t="s">
        <v>16187</v>
      </c>
      <c r="L215" s="1"/>
      <c r="M215" s="21">
        <f t="shared" si="3"/>
        <v>0</v>
      </c>
    </row>
    <row r="216" spans="1:13" ht="20.100000000000001" customHeight="1" x14ac:dyDescent="0.15">
      <c r="A216" s="1" t="s">
        <v>16025</v>
      </c>
      <c r="B216" s="1" t="s">
        <v>16185</v>
      </c>
      <c r="C216" s="1" t="s">
        <v>16188</v>
      </c>
      <c r="D216" s="1" t="s">
        <v>78</v>
      </c>
      <c r="E216" s="1" t="s">
        <v>51</v>
      </c>
      <c r="F216" s="1" t="s">
        <v>179</v>
      </c>
      <c r="G216" s="1" t="s">
        <v>82</v>
      </c>
      <c r="H216" s="1" t="s">
        <v>212</v>
      </c>
      <c r="I216" s="1" t="s">
        <v>84</v>
      </c>
      <c r="J216" s="1" t="s">
        <v>122</v>
      </c>
      <c r="K216" s="1" t="s">
        <v>16189</v>
      </c>
      <c r="L216" s="1"/>
      <c r="M216" s="21">
        <f t="shared" si="3"/>
        <v>0</v>
      </c>
    </row>
    <row r="217" spans="1:13" ht="20.100000000000001" customHeight="1" x14ac:dyDescent="0.15">
      <c r="A217" s="1" t="s">
        <v>16025</v>
      </c>
      <c r="B217" s="1" t="s">
        <v>16185</v>
      </c>
      <c r="C217" s="1" t="s">
        <v>16190</v>
      </c>
      <c r="D217" s="1" t="s">
        <v>78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16191</v>
      </c>
      <c r="L217" s="1"/>
      <c r="M217" s="21">
        <f t="shared" si="3"/>
        <v>1</v>
      </c>
    </row>
    <row r="218" spans="1:13" ht="20.100000000000001" customHeight="1" x14ac:dyDescent="0.15">
      <c r="A218" s="1" t="s">
        <v>16025</v>
      </c>
      <c r="B218" s="1" t="s">
        <v>16185</v>
      </c>
      <c r="C218" s="1" t="s">
        <v>16192</v>
      </c>
      <c r="D218" s="1" t="s">
        <v>78</v>
      </c>
      <c r="E218" s="1" t="s">
        <v>51</v>
      </c>
      <c r="F218" s="1" t="s">
        <v>179</v>
      </c>
      <c r="G218" s="1" t="s">
        <v>82</v>
      </c>
      <c r="H218" s="1" t="s">
        <v>212</v>
      </c>
      <c r="I218" s="1" t="s">
        <v>84</v>
      </c>
      <c r="J218" s="1" t="s">
        <v>122</v>
      </c>
      <c r="K218" s="1" t="s">
        <v>16193</v>
      </c>
      <c r="L218" s="1"/>
      <c r="M218" s="21">
        <f t="shared" si="3"/>
        <v>0</v>
      </c>
    </row>
    <row r="219" spans="1:13" ht="20.100000000000001" customHeight="1" x14ac:dyDescent="0.15">
      <c r="A219" s="1" t="s">
        <v>16025</v>
      </c>
      <c r="B219" s="1" t="s">
        <v>16185</v>
      </c>
      <c r="C219" s="1" t="s">
        <v>16194</v>
      </c>
      <c r="D219" s="1" t="s">
        <v>78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16195</v>
      </c>
      <c r="L219" s="1"/>
      <c r="M219" s="21">
        <f t="shared" si="3"/>
        <v>1</v>
      </c>
    </row>
    <row r="220" spans="1:13" ht="20.100000000000001" customHeight="1" x14ac:dyDescent="0.15">
      <c r="A220" s="1" t="s">
        <v>16025</v>
      </c>
      <c r="B220" s="1" t="s">
        <v>16196</v>
      </c>
      <c r="C220" s="1" t="s">
        <v>16197</v>
      </c>
      <c r="D220" s="1" t="s">
        <v>50</v>
      </c>
      <c r="E220" s="1" t="s">
        <v>51</v>
      </c>
      <c r="F220" s="1" t="s">
        <v>81</v>
      </c>
      <c r="G220" s="1" t="s">
        <v>82</v>
      </c>
      <c r="H220" s="1" t="s">
        <v>1151</v>
      </c>
      <c r="I220" s="1" t="s">
        <v>84</v>
      </c>
      <c r="J220" s="1" t="s">
        <v>130</v>
      </c>
      <c r="K220" s="1" t="s">
        <v>16198</v>
      </c>
      <c r="L220" s="1"/>
      <c r="M220" s="21">
        <f t="shared" si="3"/>
        <v>0</v>
      </c>
    </row>
    <row r="221" spans="1:13" ht="20.100000000000001" customHeight="1" x14ac:dyDescent="0.15">
      <c r="A221" s="1" t="s">
        <v>16025</v>
      </c>
      <c r="B221" s="1" t="s">
        <v>16196</v>
      </c>
      <c r="C221" s="1" t="s">
        <v>16199</v>
      </c>
      <c r="D221" s="1" t="s">
        <v>50</v>
      </c>
      <c r="E221" s="1" t="s">
        <v>51</v>
      </c>
      <c r="F221" s="1" t="s">
        <v>81</v>
      </c>
      <c r="G221" s="1" t="s">
        <v>82</v>
      </c>
      <c r="H221" s="1" t="s">
        <v>1151</v>
      </c>
      <c r="I221" s="1" t="s">
        <v>84</v>
      </c>
      <c r="J221" s="1" t="s">
        <v>130</v>
      </c>
      <c r="K221" s="1" t="s">
        <v>16200</v>
      </c>
      <c r="L221" s="1"/>
      <c r="M221" s="21">
        <f t="shared" si="3"/>
        <v>0</v>
      </c>
    </row>
    <row r="222" spans="1:13" ht="20.100000000000001" customHeight="1" x14ac:dyDescent="0.15">
      <c r="A222" s="1" t="s">
        <v>16025</v>
      </c>
      <c r="B222" s="1" t="s">
        <v>16196</v>
      </c>
      <c r="C222" s="1" t="s">
        <v>16201</v>
      </c>
      <c r="D222" s="1" t="s">
        <v>50</v>
      </c>
      <c r="E222" s="1" t="s">
        <v>51</v>
      </c>
      <c r="F222" s="1" t="s">
        <v>81</v>
      </c>
      <c r="G222" s="1" t="s">
        <v>82</v>
      </c>
      <c r="H222" s="1" t="s">
        <v>1151</v>
      </c>
      <c r="I222" s="1" t="s">
        <v>84</v>
      </c>
      <c r="J222" s="1" t="s">
        <v>130</v>
      </c>
      <c r="K222" s="1" t="s">
        <v>16202</v>
      </c>
      <c r="L222" s="1"/>
      <c r="M222" s="21">
        <f t="shared" si="3"/>
        <v>0</v>
      </c>
    </row>
    <row r="223" spans="1:13" ht="20.100000000000001" customHeight="1" x14ac:dyDescent="0.15">
      <c r="A223" s="1" t="s">
        <v>16025</v>
      </c>
      <c r="B223" s="1" t="s">
        <v>16196</v>
      </c>
      <c r="C223" s="1" t="s">
        <v>16203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15518</v>
      </c>
      <c r="K223" s="1" t="s">
        <v>16204</v>
      </c>
      <c r="L223" s="1"/>
      <c r="M223" s="21">
        <f t="shared" si="3"/>
        <v>1</v>
      </c>
    </row>
    <row r="224" spans="1:13" ht="20.100000000000001" customHeight="1" x14ac:dyDescent="0.15">
      <c r="A224" s="1" t="s">
        <v>16025</v>
      </c>
      <c r="B224" s="1" t="s">
        <v>16196</v>
      </c>
      <c r="C224" s="1" t="s">
        <v>16205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15518</v>
      </c>
      <c r="K224" s="1" t="s">
        <v>16206</v>
      </c>
      <c r="L224" s="1"/>
      <c r="M224" s="21">
        <f t="shared" si="3"/>
        <v>1</v>
      </c>
    </row>
    <row r="225" spans="1:13" ht="20.100000000000001" customHeight="1" x14ac:dyDescent="0.15">
      <c r="A225" s="1" t="s">
        <v>16025</v>
      </c>
      <c r="B225" s="1" t="s">
        <v>16196</v>
      </c>
      <c r="C225" s="1" t="s">
        <v>16207</v>
      </c>
      <c r="D225" s="1" t="s">
        <v>78</v>
      </c>
      <c r="E225" s="1" t="s">
        <v>51</v>
      </c>
      <c r="F225" s="1" t="s">
        <v>51</v>
      </c>
      <c r="G225" s="1" t="s">
        <v>82</v>
      </c>
      <c r="H225" s="1" t="s">
        <v>207</v>
      </c>
      <c r="I225" s="1" t="s">
        <v>84</v>
      </c>
      <c r="J225" s="1" t="s">
        <v>122</v>
      </c>
      <c r="K225" s="1" t="s">
        <v>16208</v>
      </c>
      <c r="L225" s="1"/>
      <c r="M225" s="21">
        <f t="shared" si="3"/>
        <v>1</v>
      </c>
    </row>
    <row r="226" spans="1:13" ht="20.100000000000001" customHeight="1" x14ac:dyDescent="0.15">
      <c r="A226" s="1" t="s">
        <v>16025</v>
      </c>
      <c r="B226" s="1" t="s">
        <v>16196</v>
      </c>
      <c r="C226" s="1" t="s">
        <v>16209</v>
      </c>
      <c r="D226" s="1" t="s">
        <v>78</v>
      </c>
      <c r="E226" s="1" t="s">
        <v>51</v>
      </c>
      <c r="F226" s="1" t="s">
        <v>51</v>
      </c>
      <c r="G226" s="1" t="s">
        <v>82</v>
      </c>
      <c r="H226" s="1" t="s">
        <v>207</v>
      </c>
      <c r="I226" s="1" t="s">
        <v>84</v>
      </c>
      <c r="J226" s="1" t="s">
        <v>122</v>
      </c>
      <c r="K226" s="1" t="s">
        <v>16210</v>
      </c>
      <c r="L226" s="1"/>
      <c r="M226" s="21">
        <f t="shared" si="3"/>
        <v>1</v>
      </c>
    </row>
    <row r="227" spans="1:13" ht="20.100000000000001" customHeight="1" x14ac:dyDescent="0.15">
      <c r="A227" s="1" t="s">
        <v>16025</v>
      </c>
      <c r="B227" s="1" t="s">
        <v>16211</v>
      </c>
      <c r="C227" s="1" t="s">
        <v>16212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1141</v>
      </c>
      <c r="J227" s="1" t="s">
        <v>96</v>
      </c>
      <c r="K227" s="1" t="s">
        <v>16213</v>
      </c>
      <c r="L227" s="1"/>
      <c r="M227" s="21">
        <f t="shared" si="3"/>
        <v>1</v>
      </c>
    </row>
    <row r="228" spans="1:13" ht="20.100000000000001" customHeight="1" x14ac:dyDescent="0.15">
      <c r="A228" s="1" t="s">
        <v>16025</v>
      </c>
      <c r="B228" s="1" t="s">
        <v>16211</v>
      </c>
      <c r="C228" s="1" t="s">
        <v>16214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1141</v>
      </c>
      <c r="J228" s="1" t="s">
        <v>96</v>
      </c>
      <c r="K228" s="1" t="s">
        <v>16215</v>
      </c>
      <c r="L228" s="1"/>
      <c r="M228" s="21">
        <f t="shared" si="3"/>
        <v>1</v>
      </c>
    </row>
    <row r="229" spans="1:13" ht="20.100000000000001" customHeight="1" x14ac:dyDescent="0.15">
      <c r="A229" s="1" t="s">
        <v>16025</v>
      </c>
      <c r="B229" s="1" t="s">
        <v>16211</v>
      </c>
      <c r="C229" s="1" t="s">
        <v>16216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1141</v>
      </c>
      <c r="J229" s="1" t="s">
        <v>96</v>
      </c>
      <c r="K229" s="1" t="s">
        <v>16217</v>
      </c>
      <c r="L229" s="1"/>
      <c r="M229" s="21">
        <f t="shared" si="3"/>
        <v>1</v>
      </c>
    </row>
    <row r="230" spans="1:13" ht="20.100000000000001" customHeight="1" x14ac:dyDescent="0.15">
      <c r="A230" s="1" t="s">
        <v>16025</v>
      </c>
      <c r="B230" s="1" t="s">
        <v>16211</v>
      </c>
      <c r="C230" s="1" t="s">
        <v>16218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15518</v>
      </c>
      <c r="K230" s="1" t="s">
        <v>16219</v>
      </c>
      <c r="L230" s="1"/>
      <c r="M230" s="21">
        <f t="shared" si="3"/>
        <v>1</v>
      </c>
    </row>
    <row r="231" spans="1:13" ht="20.100000000000001" customHeight="1" x14ac:dyDescent="0.15">
      <c r="A231" s="1" t="s">
        <v>16025</v>
      </c>
      <c r="B231" s="1" t="s">
        <v>16220</v>
      </c>
      <c r="C231" s="1" t="s">
        <v>16221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16222</v>
      </c>
      <c r="L231" s="1"/>
      <c r="M231" s="21">
        <f t="shared" si="3"/>
        <v>1</v>
      </c>
    </row>
    <row r="232" spans="1:13" ht="20.100000000000001" customHeight="1" x14ac:dyDescent="0.15">
      <c r="A232" s="1" t="s">
        <v>16025</v>
      </c>
      <c r="B232" s="1" t="s">
        <v>16220</v>
      </c>
      <c r="C232" s="1" t="s">
        <v>16223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16224</v>
      </c>
      <c r="L232" s="1"/>
      <c r="M232" s="21">
        <f t="shared" si="3"/>
        <v>1</v>
      </c>
    </row>
    <row r="233" spans="1:13" ht="20.100000000000001" customHeight="1" x14ac:dyDescent="0.15">
      <c r="A233" s="1" t="s">
        <v>16025</v>
      </c>
      <c r="B233" s="1" t="s">
        <v>16220</v>
      </c>
      <c r="C233" s="1" t="s">
        <v>16225</v>
      </c>
      <c r="D233" s="1" t="s">
        <v>78</v>
      </c>
      <c r="E233" s="1" t="s">
        <v>51</v>
      </c>
      <c r="F233" s="1" t="s">
        <v>179</v>
      </c>
      <c r="G233" s="1" t="s">
        <v>82</v>
      </c>
      <c r="H233" s="1" t="s">
        <v>83</v>
      </c>
      <c r="I233" s="1" t="s">
        <v>84</v>
      </c>
      <c r="J233" s="1" t="s">
        <v>1137</v>
      </c>
      <c r="K233" s="1" t="s">
        <v>16226</v>
      </c>
      <c r="L233" s="1"/>
      <c r="M233" s="21">
        <f t="shared" si="3"/>
        <v>0</v>
      </c>
    </row>
    <row r="234" spans="1:13" ht="20.100000000000001" customHeight="1" x14ac:dyDescent="0.15">
      <c r="A234" s="1" t="s">
        <v>16025</v>
      </c>
      <c r="B234" s="1" t="s">
        <v>16220</v>
      </c>
      <c r="C234" s="1" t="s">
        <v>16227</v>
      </c>
      <c r="D234" s="1" t="s">
        <v>78</v>
      </c>
      <c r="E234" s="1" t="s">
        <v>51</v>
      </c>
      <c r="F234" s="1" t="s">
        <v>179</v>
      </c>
      <c r="G234" s="1" t="s">
        <v>82</v>
      </c>
      <c r="H234" s="1" t="s">
        <v>83</v>
      </c>
      <c r="I234" s="1" t="s">
        <v>84</v>
      </c>
      <c r="J234" s="1" t="s">
        <v>1137</v>
      </c>
      <c r="K234" s="1" t="s">
        <v>16228</v>
      </c>
      <c r="L234" s="1"/>
      <c r="M234" s="21">
        <f t="shared" si="3"/>
        <v>0</v>
      </c>
    </row>
    <row r="235" spans="1:13" ht="20.100000000000001" customHeight="1" x14ac:dyDescent="0.15">
      <c r="A235" s="1" t="s">
        <v>16025</v>
      </c>
      <c r="B235" s="1" t="s">
        <v>16229</v>
      </c>
      <c r="C235" s="1" t="s">
        <v>16230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16231</v>
      </c>
      <c r="L235" s="1"/>
      <c r="M235" s="21">
        <f t="shared" si="3"/>
        <v>1</v>
      </c>
    </row>
    <row r="236" spans="1:13" ht="20.100000000000001" customHeight="1" x14ac:dyDescent="0.15">
      <c r="A236" s="1" t="s">
        <v>16025</v>
      </c>
      <c r="B236" s="1" t="s">
        <v>16229</v>
      </c>
      <c r="C236" s="1" t="s">
        <v>16232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16233</v>
      </c>
      <c r="L236" s="1"/>
      <c r="M236" s="21">
        <f t="shared" si="3"/>
        <v>1</v>
      </c>
    </row>
    <row r="237" spans="1:13" ht="20.100000000000001" customHeight="1" x14ac:dyDescent="0.15">
      <c r="A237" s="1" t="s">
        <v>16025</v>
      </c>
      <c r="B237" s="1" t="s">
        <v>16229</v>
      </c>
      <c r="C237" s="1" t="s">
        <v>16234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16235</v>
      </c>
      <c r="L237" s="1"/>
      <c r="M237" s="21">
        <f t="shared" si="3"/>
        <v>1</v>
      </c>
    </row>
    <row r="238" spans="1:13" ht="20.100000000000001" customHeight="1" x14ac:dyDescent="0.15">
      <c r="A238" s="1" t="s">
        <v>16025</v>
      </c>
      <c r="B238" s="1" t="s">
        <v>16229</v>
      </c>
      <c r="C238" s="1" t="s">
        <v>16236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15518</v>
      </c>
      <c r="K238" s="1" t="s">
        <v>16237</v>
      </c>
      <c r="L238" s="1"/>
      <c r="M238" s="21">
        <f t="shared" si="3"/>
        <v>1</v>
      </c>
    </row>
    <row r="239" spans="1:13" ht="20.100000000000001" customHeight="1" x14ac:dyDescent="0.15">
      <c r="A239" s="1" t="s">
        <v>16025</v>
      </c>
      <c r="B239" s="1" t="s">
        <v>16229</v>
      </c>
      <c r="C239" s="1" t="s">
        <v>16238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1141</v>
      </c>
      <c r="J239" s="1" t="s">
        <v>96</v>
      </c>
      <c r="K239" s="1" t="s">
        <v>16239</v>
      </c>
      <c r="L239" s="1"/>
      <c r="M239" s="21">
        <f t="shared" si="3"/>
        <v>1</v>
      </c>
    </row>
    <row r="240" spans="1:13" ht="20.100000000000001" customHeight="1" x14ac:dyDescent="0.15">
      <c r="A240" s="1" t="s">
        <v>16025</v>
      </c>
      <c r="B240" s="1" t="s">
        <v>16229</v>
      </c>
      <c r="C240" s="1" t="s">
        <v>16240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1141</v>
      </c>
      <c r="J240" s="1" t="s">
        <v>96</v>
      </c>
      <c r="K240" s="1" t="s">
        <v>16241</v>
      </c>
      <c r="L240" s="1"/>
      <c r="M240" s="21">
        <f t="shared" si="3"/>
        <v>1</v>
      </c>
    </row>
    <row r="241" spans="1:14" ht="20.100000000000001" customHeight="1" x14ac:dyDescent="0.15">
      <c r="A241" s="1" t="s">
        <v>16025</v>
      </c>
      <c r="B241" s="1" t="s">
        <v>16229</v>
      </c>
      <c r="C241" s="1" t="s">
        <v>16242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83</v>
      </c>
      <c r="I241" s="1" t="s">
        <v>84</v>
      </c>
      <c r="J241" s="1" t="s">
        <v>1137</v>
      </c>
      <c r="K241" s="1" t="s">
        <v>16243</v>
      </c>
      <c r="L241" s="1"/>
      <c r="M241" s="21">
        <f t="shared" si="3"/>
        <v>0</v>
      </c>
    </row>
    <row r="242" spans="1:14" ht="20.100000000000001" customHeight="1" x14ac:dyDescent="0.15">
      <c r="A242" s="1" t="s">
        <v>16025</v>
      </c>
      <c r="B242" s="1" t="s">
        <v>16229</v>
      </c>
      <c r="C242" s="1" t="s">
        <v>16244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1141</v>
      </c>
      <c r="J242" s="1" t="s">
        <v>96</v>
      </c>
      <c r="K242" s="1" t="s">
        <v>16245</v>
      </c>
      <c r="L242" s="1"/>
      <c r="M242" s="21">
        <f t="shared" si="3"/>
        <v>1</v>
      </c>
    </row>
    <row r="243" spans="1:14" ht="20.100000000000001" customHeight="1" x14ac:dyDescent="0.15">
      <c r="A243" s="1" t="s">
        <v>16025</v>
      </c>
      <c r="B243" s="1" t="s">
        <v>16229</v>
      </c>
      <c r="C243" s="1" t="s">
        <v>16246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83</v>
      </c>
      <c r="I243" s="1" t="s">
        <v>84</v>
      </c>
      <c r="J243" s="1" t="s">
        <v>1137</v>
      </c>
      <c r="K243" s="1" t="s">
        <v>16247</v>
      </c>
      <c r="L243" s="1"/>
      <c r="M243" s="21">
        <f t="shared" si="3"/>
        <v>0</v>
      </c>
    </row>
    <row r="244" spans="1:14" ht="20.100000000000001" customHeight="1" x14ac:dyDescent="0.15">
      <c r="A244" s="1" t="s">
        <v>16025</v>
      </c>
      <c r="B244" s="1" t="s">
        <v>16248</v>
      </c>
      <c r="C244" s="1" t="s">
        <v>16249</v>
      </c>
      <c r="D244" s="1" t="s">
        <v>78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16250</v>
      </c>
      <c r="L244" s="1"/>
      <c r="M244" s="21">
        <f t="shared" si="3"/>
        <v>1</v>
      </c>
    </row>
    <row r="245" spans="1:14" ht="20.100000000000001" customHeight="1" x14ac:dyDescent="0.15">
      <c r="A245" s="1" t="s">
        <v>16025</v>
      </c>
      <c r="B245" s="1" t="s">
        <v>16248</v>
      </c>
      <c r="C245" s="1" t="s">
        <v>16251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16252</v>
      </c>
      <c r="L245" s="1"/>
      <c r="M245" s="21">
        <f t="shared" si="3"/>
        <v>1</v>
      </c>
    </row>
    <row r="246" spans="1:14" ht="20.100000000000001" customHeight="1" x14ac:dyDescent="0.15">
      <c r="A246" s="1" t="s">
        <v>16025</v>
      </c>
      <c r="B246" s="1" t="s">
        <v>16248</v>
      </c>
      <c r="C246" s="1" t="s">
        <v>16253</v>
      </c>
      <c r="D246" s="1" t="s">
        <v>78</v>
      </c>
      <c r="E246" s="1" t="s">
        <v>51</v>
      </c>
      <c r="F246" s="1" t="s">
        <v>179</v>
      </c>
      <c r="G246" s="1" t="s">
        <v>82</v>
      </c>
      <c r="H246" s="1" t="s">
        <v>180</v>
      </c>
      <c r="I246" s="1" t="s">
        <v>84</v>
      </c>
      <c r="J246" s="1" t="s">
        <v>7191</v>
      </c>
      <c r="K246" s="1" t="s">
        <v>16254</v>
      </c>
      <c r="L246" s="1"/>
      <c r="M246" s="21">
        <f t="shared" si="3"/>
        <v>0</v>
      </c>
    </row>
    <row r="247" spans="1:14" ht="20.100000000000001" customHeight="1" x14ac:dyDescent="0.15">
      <c r="A247" s="1" t="s">
        <v>16025</v>
      </c>
      <c r="B247" s="1" t="s">
        <v>16248</v>
      </c>
      <c r="C247" s="1" t="s">
        <v>16255</v>
      </c>
      <c r="D247" s="1" t="s">
        <v>78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16256</v>
      </c>
      <c r="L247" s="1"/>
      <c r="M247" s="21">
        <f t="shared" si="3"/>
        <v>1</v>
      </c>
    </row>
    <row r="248" spans="1:14" ht="20.100000000000001" customHeight="1" x14ac:dyDescent="0.15">
      <c r="A248" s="1" t="s">
        <v>16025</v>
      </c>
      <c r="B248" s="1" t="s">
        <v>16257</v>
      </c>
      <c r="C248" s="1" t="s">
        <v>16258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1141</v>
      </c>
      <c r="J248" s="1" t="s">
        <v>96</v>
      </c>
      <c r="K248" s="1" t="s">
        <v>16259</v>
      </c>
      <c r="L248" s="1"/>
      <c r="M248" s="21">
        <f t="shared" si="3"/>
        <v>1</v>
      </c>
    </row>
    <row r="249" spans="1:14" ht="20.100000000000001" customHeight="1" x14ac:dyDescent="0.15">
      <c r="A249" s="1" t="s">
        <v>16025</v>
      </c>
      <c r="B249" s="1" t="s">
        <v>16257</v>
      </c>
      <c r="C249" s="1" t="s">
        <v>16260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1141</v>
      </c>
      <c r="J249" s="1" t="s">
        <v>96</v>
      </c>
      <c r="K249" s="1" t="s">
        <v>16261</v>
      </c>
      <c r="L249" s="1"/>
      <c r="M249" s="21">
        <f t="shared" si="3"/>
        <v>1</v>
      </c>
    </row>
    <row r="250" spans="1:14" ht="20.100000000000001" customHeight="1" x14ac:dyDescent="0.15">
      <c r="A250" s="1" t="s">
        <v>16025</v>
      </c>
      <c r="B250" s="1" t="s">
        <v>4040</v>
      </c>
      <c r="C250" s="1" t="s">
        <v>16262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26844</v>
      </c>
      <c r="L250" s="1"/>
      <c r="M250" s="21">
        <f t="shared" si="3"/>
        <v>1</v>
      </c>
    </row>
    <row r="251" spans="1:14" ht="39.950000000000003" customHeight="1" x14ac:dyDescent="0.15">
      <c r="A251" s="120" t="s">
        <v>27011</v>
      </c>
      <c r="B251" s="120" t="s">
        <v>27012</v>
      </c>
      <c r="C251" s="51" t="s">
        <v>16263</v>
      </c>
      <c r="D251" s="51" t="s">
        <v>50</v>
      </c>
      <c r="E251" s="51" t="s">
        <v>51</v>
      </c>
      <c r="F251" s="51" t="s">
        <v>51</v>
      </c>
      <c r="G251" s="51" t="s">
        <v>82</v>
      </c>
      <c r="H251" s="51" t="s">
        <v>207</v>
      </c>
      <c r="I251" s="51" t="s">
        <v>84</v>
      </c>
      <c r="J251" s="51" t="s">
        <v>122</v>
      </c>
      <c r="K251" s="51" t="s">
        <v>16264</v>
      </c>
      <c r="L251" s="121" t="s">
        <v>27001</v>
      </c>
      <c r="M251" s="123">
        <f t="shared" si="3"/>
        <v>1</v>
      </c>
      <c r="N251" s="123"/>
    </row>
    <row r="252" spans="1:14" ht="20.100000000000001" customHeight="1" x14ac:dyDescent="0.15">
      <c r="A252" s="1" t="s">
        <v>16025</v>
      </c>
      <c r="B252" s="1" t="s">
        <v>4040</v>
      </c>
      <c r="C252" s="1" t="s">
        <v>16265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16266</v>
      </c>
      <c r="L252" s="1"/>
      <c r="M252" s="21">
        <f t="shared" si="3"/>
        <v>1</v>
      </c>
    </row>
    <row r="253" spans="1:14" ht="20.100000000000001" customHeight="1" x14ac:dyDescent="0.15">
      <c r="A253" s="1" t="s">
        <v>16025</v>
      </c>
      <c r="B253" s="1" t="s">
        <v>4040</v>
      </c>
      <c r="C253" s="1" t="s">
        <v>16267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15518</v>
      </c>
      <c r="K253" s="1" t="s">
        <v>16268</v>
      </c>
      <c r="L253" s="1"/>
      <c r="M253" s="21">
        <f t="shared" si="3"/>
        <v>1</v>
      </c>
    </row>
    <row r="254" spans="1:14" ht="20.100000000000001" customHeight="1" x14ac:dyDescent="0.15">
      <c r="A254" s="1" t="s">
        <v>16269</v>
      </c>
      <c r="B254" s="1" t="s">
        <v>16270</v>
      </c>
      <c r="C254" s="1" t="s">
        <v>16271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15518</v>
      </c>
      <c r="K254" s="1" t="s">
        <v>16272</v>
      </c>
      <c r="L254" s="1"/>
      <c r="M254" s="21">
        <f t="shared" si="3"/>
        <v>1</v>
      </c>
    </row>
    <row r="255" spans="1:14" ht="20.100000000000001" customHeight="1" x14ac:dyDescent="0.15">
      <c r="A255" s="1" t="s">
        <v>16269</v>
      </c>
      <c r="B255" s="1" t="s">
        <v>16270</v>
      </c>
      <c r="C255" s="1" t="s">
        <v>16273</v>
      </c>
      <c r="D255" s="1" t="s">
        <v>78</v>
      </c>
      <c r="E255" s="1" t="s">
        <v>51</v>
      </c>
      <c r="F255" s="1" t="s">
        <v>179</v>
      </c>
      <c r="G255" s="1" t="s">
        <v>82</v>
      </c>
      <c r="H255" s="1" t="s">
        <v>1151</v>
      </c>
      <c r="I255" s="1" t="s">
        <v>84</v>
      </c>
      <c r="J255" s="1" t="s">
        <v>130</v>
      </c>
      <c r="K255" s="1" t="s">
        <v>16274</v>
      </c>
      <c r="L255" s="1"/>
      <c r="M255" s="21">
        <f t="shared" si="3"/>
        <v>0</v>
      </c>
    </row>
    <row r="256" spans="1:14" ht="20.100000000000001" customHeight="1" x14ac:dyDescent="0.15">
      <c r="A256" s="1" t="s">
        <v>16269</v>
      </c>
      <c r="B256" s="1" t="s">
        <v>16270</v>
      </c>
      <c r="C256" s="1" t="s">
        <v>16275</v>
      </c>
      <c r="D256" s="1" t="s">
        <v>78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16276</v>
      </c>
      <c r="L256" s="1"/>
      <c r="M256" s="21">
        <f t="shared" si="3"/>
        <v>1</v>
      </c>
    </row>
    <row r="257" spans="1:13" ht="20.100000000000001" customHeight="1" x14ac:dyDescent="0.15">
      <c r="A257" s="1" t="s">
        <v>16269</v>
      </c>
      <c r="B257" s="1" t="s">
        <v>16270</v>
      </c>
      <c r="C257" s="1" t="s">
        <v>16277</v>
      </c>
      <c r="D257" s="1" t="s">
        <v>78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16278</v>
      </c>
      <c r="L257" s="1"/>
      <c r="M257" s="21">
        <f t="shared" si="3"/>
        <v>1</v>
      </c>
    </row>
    <row r="258" spans="1:13" ht="20.100000000000001" customHeight="1" x14ac:dyDescent="0.15">
      <c r="A258" s="1" t="s">
        <v>16269</v>
      </c>
      <c r="B258" s="1" t="s">
        <v>16279</v>
      </c>
      <c r="C258" s="1" t="s">
        <v>16280</v>
      </c>
      <c r="D258" s="1" t="s">
        <v>50</v>
      </c>
      <c r="E258" s="1" t="s">
        <v>51</v>
      </c>
      <c r="F258" s="1" t="s">
        <v>51</v>
      </c>
      <c r="G258" s="1" t="s">
        <v>82</v>
      </c>
      <c r="H258" s="1" t="s">
        <v>207</v>
      </c>
      <c r="I258" s="1" t="s">
        <v>84</v>
      </c>
      <c r="J258" s="1" t="s">
        <v>122</v>
      </c>
      <c r="K258" s="1" t="s">
        <v>26845</v>
      </c>
      <c r="L258" s="1"/>
      <c r="M258" s="21">
        <f t="shared" si="3"/>
        <v>1</v>
      </c>
    </row>
    <row r="259" spans="1:13" ht="20.100000000000001" customHeight="1" x14ac:dyDescent="0.15">
      <c r="A259" s="1" t="s">
        <v>16269</v>
      </c>
      <c r="B259" s="1" t="s">
        <v>16279</v>
      </c>
      <c r="C259" s="1" t="s">
        <v>16281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26846</v>
      </c>
      <c r="L259" s="1"/>
      <c r="M259" s="21">
        <f t="shared" si="3"/>
        <v>1</v>
      </c>
    </row>
    <row r="260" spans="1:13" ht="20.100000000000001" customHeight="1" x14ac:dyDescent="0.15">
      <c r="A260" s="1" t="s">
        <v>16269</v>
      </c>
      <c r="B260" s="1" t="s">
        <v>16279</v>
      </c>
      <c r="C260" s="1" t="s">
        <v>16282</v>
      </c>
      <c r="D260" s="1" t="s">
        <v>78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16283</v>
      </c>
      <c r="L260" s="1"/>
      <c r="M260" s="21">
        <f t="shared" si="3"/>
        <v>1</v>
      </c>
    </row>
    <row r="261" spans="1:13" ht="20.100000000000001" customHeight="1" x14ac:dyDescent="0.15">
      <c r="A261" s="1" t="s">
        <v>16269</v>
      </c>
      <c r="B261" s="1" t="s">
        <v>16279</v>
      </c>
      <c r="C261" s="1" t="s">
        <v>16284</v>
      </c>
      <c r="D261" s="1" t="s">
        <v>78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16285</v>
      </c>
      <c r="L261" s="1"/>
      <c r="M261" s="21">
        <f t="shared" si="3"/>
        <v>1</v>
      </c>
    </row>
    <row r="262" spans="1:13" ht="20.100000000000001" customHeight="1" x14ac:dyDescent="0.15">
      <c r="A262" s="1" t="s">
        <v>16269</v>
      </c>
      <c r="B262" s="1" t="s">
        <v>16279</v>
      </c>
      <c r="C262" s="1" t="s">
        <v>16286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84</v>
      </c>
      <c r="J262" s="1" t="s">
        <v>122</v>
      </c>
      <c r="K262" s="1" t="s">
        <v>16287</v>
      </c>
      <c r="L262" s="1"/>
      <c r="M262" s="21">
        <f t="shared" si="3"/>
        <v>1</v>
      </c>
    </row>
    <row r="263" spans="1:13" ht="20.100000000000001" customHeight="1" x14ac:dyDescent="0.15">
      <c r="A263" s="1" t="s">
        <v>16269</v>
      </c>
      <c r="B263" s="1" t="s">
        <v>16279</v>
      </c>
      <c r="C263" s="1" t="s">
        <v>16288</v>
      </c>
      <c r="D263" s="1" t="s">
        <v>78</v>
      </c>
      <c r="E263" s="1" t="s">
        <v>51</v>
      </c>
      <c r="F263" s="1" t="s">
        <v>51</v>
      </c>
      <c r="G263" s="1" t="s">
        <v>82</v>
      </c>
      <c r="H263" s="1" t="s">
        <v>207</v>
      </c>
      <c r="I263" s="1" t="s">
        <v>84</v>
      </c>
      <c r="J263" s="1" t="s">
        <v>122</v>
      </c>
      <c r="K263" s="1" t="s">
        <v>16289</v>
      </c>
      <c r="L263" s="1"/>
      <c r="M263" s="21">
        <f t="shared" si="3"/>
        <v>1</v>
      </c>
    </row>
    <row r="264" spans="1:13" ht="20.100000000000001" customHeight="1" x14ac:dyDescent="0.15">
      <c r="A264" s="1" t="s">
        <v>16269</v>
      </c>
      <c r="B264" s="1" t="s">
        <v>16290</v>
      </c>
      <c r="C264" s="1" t="s">
        <v>16291</v>
      </c>
      <c r="D264" s="1" t="s">
        <v>50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26847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16269</v>
      </c>
      <c r="B265" s="1" t="s">
        <v>16292</v>
      </c>
      <c r="C265" s="1" t="s">
        <v>16293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122</v>
      </c>
      <c r="K265" s="1" t="s">
        <v>26848</v>
      </c>
      <c r="L265" s="1"/>
      <c r="M265" s="21">
        <f t="shared" si="4"/>
        <v>1</v>
      </c>
    </row>
    <row r="266" spans="1:13" ht="20.100000000000001" customHeight="1" x14ac:dyDescent="0.15">
      <c r="A266" s="1" t="s">
        <v>16269</v>
      </c>
      <c r="B266" s="1" t="s">
        <v>16292</v>
      </c>
      <c r="C266" s="1" t="s">
        <v>16294</v>
      </c>
      <c r="D266" s="1" t="s">
        <v>78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122</v>
      </c>
      <c r="K266" s="1" t="s">
        <v>16295</v>
      </c>
      <c r="L266" s="1"/>
      <c r="M266" s="21">
        <f t="shared" si="4"/>
        <v>1</v>
      </c>
    </row>
    <row r="267" spans="1:13" ht="20.100000000000001" customHeight="1" x14ac:dyDescent="0.15">
      <c r="A267" s="1" t="s">
        <v>16269</v>
      </c>
      <c r="B267" s="1" t="s">
        <v>16292</v>
      </c>
      <c r="C267" s="1" t="s">
        <v>16296</v>
      </c>
      <c r="D267" s="1" t="s">
        <v>849</v>
      </c>
      <c r="E267" s="1" t="s">
        <v>51</v>
      </c>
      <c r="F267" s="1" t="s">
        <v>26832</v>
      </c>
      <c r="G267" s="1" t="s">
        <v>82</v>
      </c>
      <c r="H267" s="1" t="s">
        <v>446</v>
      </c>
      <c r="I267" s="1" t="s">
        <v>84</v>
      </c>
      <c r="J267" s="1" t="s">
        <v>96</v>
      </c>
      <c r="K267" s="1" t="s">
        <v>16297</v>
      </c>
      <c r="L267" s="1"/>
      <c r="M267" s="21">
        <f t="shared" si="4"/>
        <v>0</v>
      </c>
    </row>
    <row r="268" spans="1:13" ht="20.100000000000001" customHeight="1" x14ac:dyDescent="0.15">
      <c r="A268" s="1" t="s">
        <v>16269</v>
      </c>
      <c r="B268" s="1" t="s">
        <v>16298</v>
      </c>
      <c r="C268" s="1" t="s">
        <v>16299</v>
      </c>
      <c r="D268" s="1" t="s">
        <v>50</v>
      </c>
      <c r="E268" s="1" t="s">
        <v>51</v>
      </c>
      <c r="F268" s="1" t="s">
        <v>51</v>
      </c>
      <c r="G268" s="1" t="s">
        <v>82</v>
      </c>
      <c r="H268" s="1" t="s">
        <v>207</v>
      </c>
      <c r="I268" s="1" t="s">
        <v>84</v>
      </c>
      <c r="J268" s="1" t="s">
        <v>122</v>
      </c>
      <c r="K268" s="1" t="s">
        <v>16300</v>
      </c>
      <c r="L268" s="1"/>
      <c r="M268" s="21">
        <f t="shared" si="4"/>
        <v>1</v>
      </c>
    </row>
    <row r="269" spans="1:13" ht="20.100000000000001" customHeight="1" x14ac:dyDescent="0.15">
      <c r="A269" s="1" t="s">
        <v>16269</v>
      </c>
      <c r="B269" s="1" t="s">
        <v>16301</v>
      </c>
      <c r="C269" s="1" t="s">
        <v>16302</v>
      </c>
      <c r="D269" s="1" t="s">
        <v>78</v>
      </c>
      <c r="E269" s="1" t="s">
        <v>51</v>
      </c>
      <c r="F269" s="1" t="s">
        <v>179</v>
      </c>
      <c r="G269" s="1" t="s">
        <v>82</v>
      </c>
      <c r="H269" s="1" t="s">
        <v>212</v>
      </c>
      <c r="I269" s="1" t="s">
        <v>84</v>
      </c>
      <c r="J269" s="1" t="s">
        <v>122</v>
      </c>
      <c r="K269" s="1" t="s">
        <v>16303</v>
      </c>
      <c r="L269" s="1"/>
      <c r="M269" s="21">
        <f t="shared" si="4"/>
        <v>0</v>
      </c>
    </row>
    <row r="270" spans="1:13" ht="20.100000000000001" customHeight="1" x14ac:dyDescent="0.15">
      <c r="A270" s="1" t="s">
        <v>16269</v>
      </c>
      <c r="B270" s="1" t="s">
        <v>16304</v>
      </c>
      <c r="C270" s="1" t="s">
        <v>16305</v>
      </c>
      <c r="D270" s="1" t="s">
        <v>50</v>
      </c>
      <c r="E270" s="1" t="s">
        <v>51</v>
      </c>
      <c r="F270" s="1" t="s">
        <v>51</v>
      </c>
      <c r="G270" s="1" t="s">
        <v>82</v>
      </c>
      <c r="H270" s="1" t="s">
        <v>207</v>
      </c>
      <c r="I270" s="1" t="s">
        <v>84</v>
      </c>
      <c r="J270" s="1" t="s">
        <v>122</v>
      </c>
      <c r="K270" s="1" t="s">
        <v>26849</v>
      </c>
      <c r="L270" s="1"/>
      <c r="M270" s="21">
        <f t="shared" si="4"/>
        <v>1</v>
      </c>
    </row>
    <row r="271" spans="1:13" ht="20.100000000000001" customHeight="1" x14ac:dyDescent="0.15">
      <c r="A271" s="1" t="s">
        <v>16269</v>
      </c>
      <c r="B271" s="1" t="s">
        <v>16304</v>
      </c>
      <c r="C271" s="1" t="s">
        <v>16306</v>
      </c>
      <c r="D271" s="1" t="s">
        <v>50</v>
      </c>
      <c r="E271" s="1" t="s">
        <v>51</v>
      </c>
      <c r="F271" s="1" t="s">
        <v>51</v>
      </c>
      <c r="G271" s="1" t="s">
        <v>82</v>
      </c>
      <c r="H271" s="1" t="s">
        <v>207</v>
      </c>
      <c r="I271" s="1" t="s">
        <v>84</v>
      </c>
      <c r="J271" s="1" t="s">
        <v>122</v>
      </c>
      <c r="K271" s="1" t="s">
        <v>26850</v>
      </c>
      <c r="L271" s="1"/>
      <c r="M271" s="21">
        <f t="shared" si="4"/>
        <v>1</v>
      </c>
    </row>
    <row r="272" spans="1:13" ht="20.100000000000001" customHeight="1" x14ac:dyDescent="0.15">
      <c r="A272" s="1" t="s">
        <v>16269</v>
      </c>
      <c r="B272" s="1" t="s">
        <v>16304</v>
      </c>
      <c r="C272" s="1" t="s">
        <v>16307</v>
      </c>
      <c r="D272" s="1" t="s">
        <v>78</v>
      </c>
      <c r="E272" s="1" t="s">
        <v>51</v>
      </c>
      <c r="F272" s="1" t="s">
        <v>179</v>
      </c>
      <c r="G272" s="1" t="s">
        <v>82</v>
      </c>
      <c r="H272" s="1" t="s">
        <v>1151</v>
      </c>
      <c r="I272" s="1" t="s">
        <v>84</v>
      </c>
      <c r="J272" s="1" t="s">
        <v>130</v>
      </c>
      <c r="K272" s="1" t="s">
        <v>16308</v>
      </c>
      <c r="L272" s="1"/>
      <c r="M272" s="21">
        <f t="shared" si="4"/>
        <v>0</v>
      </c>
    </row>
    <row r="273" spans="1:14" ht="20.100000000000001" customHeight="1" x14ac:dyDescent="0.15">
      <c r="A273" s="1" t="s">
        <v>16269</v>
      </c>
      <c r="B273" s="1" t="s">
        <v>16304</v>
      </c>
      <c r="C273" s="1" t="s">
        <v>16309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207</v>
      </c>
      <c r="I273" s="1" t="s">
        <v>84</v>
      </c>
      <c r="J273" s="1" t="s">
        <v>122</v>
      </c>
      <c r="K273" s="1" t="s">
        <v>16310</v>
      </c>
      <c r="L273" s="1"/>
      <c r="M273" s="21">
        <f t="shared" si="4"/>
        <v>1</v>
      </c>
    </row>
    <row r="274" spans="1:14" ht="20.100000000000001" customHeight="1" x14ac:dyDescent="0.15">
      <c r="A274" s="1" t="s">
        <v>16269</v>
      </c>
      <c r="B274" s="1" t="s">
        <v>16311</v>
      </c>
      <c r="C274" s="1" t="s">
        <v>16312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84</v>
      </c>
      <c r="J274" s="1" t="s">
        <v>122</v>
      </c>
      <c r="K274" s="1" t="s">
        <v>26851</v>
      </c>
      <c r="L274" s="1"/>
      <c r="M274" s="21">
        <f t="shared" si="4"/>
        <v>1</v>
      </c>
    </row>
    <row r="275" spans="1:14" ht="20.100000000000001" customHeight="1" x14ac:dyDescent="0.15">
      <c r="A275" s="1" t="s">
        <v>16269</v>
      </c>
      <c r="B275" s="1" t="s">
        <v>16313</v>
      </c>
      <c r="C275" s="1" t="s">
        <v>16314</v>
      </c>
      <c r="D275" s="1" t="s">
        <v>50</v>
      </c>
      <c r="E275" s="1" t="s">
        <v>51</v>
      </c>
      <c r="F275" s="1" t="s">
        <v>51</v>
      </c>
      <c r="G275" s="1" t="s">
        <v>82</v>
      </c>
      <c r="H275" s="1" t="s">
        <v>207</v>
      </c>
      <c r="I275" s="1" t="s">
        <v>84</v>
      </c>
      <c r="J275" s="1" t="s">
        <v>122</v>
      </c>
      <c r="K275" s="1" t="s">
        <v>26852</v>
      </c>
      <c r="L275" s="1"/>
      <c r="M275" s="21">
        <f t="shared" si="4"/>
        <v>1</v>
      </c>
    </row>
    <row r="276" spans="1:14" ht="20.100000000000001" customHeight="1" x14ac:dyDescent="0.15">
      <c r="A276" s="1" t="s">
        <v>16269</v>
      </c>
      <c r="B276" s="1" t="s">
        <v>16315</v>
      </c>
      <c r="C276" s="1" t="s">
        <v>16316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15518</v>
      </c>
      <c r="K276" s="1" t="s">
        <v>16317</v>
      </c>
      <c r="L276" s="1"/>
      <c r="M276" s="21">
        <f t="shared" si="4"/>
        <v>1</v>
      </c>
    </row>
    <row r="277" spans="1:14" ht="20.100000000000001" customHeight="1" x14ac:dyDescent="0.15">
      <c r="A277" s="1" t="s">
        <v>16269</v>
      </c>
      <c r="B277" s="1" t="s">
        <v>16315</v>
      </c>
      <c r="C277" s="1" t="s">
        <v>16318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15518</v>
      </c>
      <c r="K277" s="1" t="s">
        <v>16319</v>
      </c>
      <c r="L277" s="1"/>
      <c r="M277" s="21">
        <f t="shared" si="4"/>
        <v>1</v>
      </c>
    </row>
    <row r="278" spans="1:14" ht="20.100000000000001" customHeight="1" x14ac:dyDescent="0.15">
      <c r="A278" s="1" t="s">
        <v>16269</v>
      </c>
      <c r="B278" s="1" t="s">
        <v>16315</v>
      </c>
      <c r="C278" s="1" t="s">
        <v>16320</v>
      </c>
      <c r="D278" s="1" t="s">
        <v>78</v>
      </c>
      <c r="E278" s="1" t="s">
        <v>51</v>
      </c>
      <c r="F278" s="1" t="s">
        <v>179</v>
      </c>
      <c r="G278" s="1" t="s">
        <v>82</v>
      </c>
      <c r="H278" s="1" t="s">
        <v>2234</v>
      </c>
      <c r="I278" s="1" t="s">
        <v>84</v>
      </c>
      <c r="J278" s="1" t="s">
        <v>7191</v>
      </c>
      <c r="K278" s="1" t="s">
        <v>16321</v>
      </c>
      <c r="L278" s="1"/>
      <c r="M278" s="21">
        <f t="shared" si="4"/>
        <v>0</v>
      </c>
    </row>
    <row r="279" spans="1:14" ht="20.100000000000001" customHeight="1" x14ac:dyDescent="0.15">
      <c r="A279" s="1" t="s">
        <v>16269</v>
      </c>
      <c r="B279" s="1" t="s">
        <v>16315</v>
      </c>
      <c r="C279" s="1" t="s">
        <v>16322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15518</v>
      </c>
      <c r="K279" s="1" t="s">
        <v>16323</v>
      </c>
      <c r="L279" s="1"/>
      <c r="M279" s="21">
        <f t="shared" si="4"/>
        <v>1</v>
      </c>
    </row>
    <row r="280" spans="1:14" ht="20.100000000000001" customHeight="1" x14ac:dyDescent="0.15">
      <c r="A280" s="1" t="s">
        <v>16269</v>
      </c>
      <c r="B280" s="1" t="s">
        <v>6478</v>
      </c>
      <c r="C280" s="1" t="s">
        <v>16324</v>
      </c>
      <c r="D280" s="1" t="s">
        <v>50</v>
      </c>
      <c r="E280" s="1" t="s">
        <v>51</v>
      </c>
      <c r="F280" s="1" t="s">
        <v>51</v>
      </c>
      <c r="G280" s="1" t="s">
        <v>82</v>
      </c>
      <c r="H280" s="1" t="s">
        <v>207</v>
      </c>
      <c r="I280" s="1" t="s">
        <v>84</v>
      </c>
      <c r="J280" s="1" t="s">
        <v>122</v>
      </c>
      <c r="K280" s="1" t="s">
        <v>26853</v>
      </c>
      <c r="L280" s="1"/>
      <c r="M280" s="21">
        <f t="shared" si="4"/>
        <v>1</v>
      </c>
    </row>
    <row r="281" spans="1:14" ht="39.950000000000003" customHeight="1" x14ac:dyDescent="0.15">
      <c r="A281" s="120" t="s">
        <v>27007</v>
      </c>
      <c r="B281" s="120" t="s">
        <v>27158</v>
      </c>
      <c r="C281" s="51" t="s">
        <v>16325</v>
      </c>
      <c r="D281" s="51" t="s">
        <v>849</v>
      </c>
      <c r="E281" s="51" t="s">
        <v>51</v>
      </c>
      <c r="F281" s="51" t="s">
        <v>26832</v>
      </c>
      <c r="G281" s="51" t="s">
        <v>82</v>
      </c>
      <c r="H281" s="51" t="s">
        <v>446</v>
      </c>
      <c r="I281" s="51" t="s">
        <v>84</v>
      </c>
      <c r="J281" s="51" t="s">
        <v>96</v>
      </c>
      <c r="K281" s="51" t="s">
        <v>16326</v>
      </c>
      <c r="L281" s="121" t="s">
        <v>27008</v>
      </c>
      <c r="M281" s="123">
        <f t="shared" si="4"/>
        <v>0</v>
      </c>
      <c r="N281" s="123"/>
    </row>
    <row r="282" spans="1:14" ht="20.100000000000001" customHeight="1" x14ac:dyDescent="0.15">
      <c r="A282" s="1" t="s">
        <v>16269</v>
      </c>
      <c r="B282" s="1" t="s">
        <v>5841</v>
      </c>
      <c r="C282" s="1" t="s">
        <v>16327</v>
      </c>
      <c r="D282" s="1" t="s">
        <v>50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122</v>
      </c>
      <c r="K282" s="1" t="s">
        <v>16328</v>
      </c>
      <c r="L282" s="1"/>
      <c r="M282" s="21">
        <f t="shared" si="4"/>
        <v>1</v>
      </c>
    </row>
    <row r="283" spans="1:14" ht="20.100000000000001" customHeight="1" x14ac:dyDescent="0.15">
      <c r="A283" s="1" t="s">
        <v>16269</v>
      </c>
      <c r="B283" s="1" t="s">
        <v>5841</v>
      </c>
      <c r="C283" s="1" t="s">
        <v>16329</v>
      </c>
      <c r="D283" s="1" t="s">
        <v>50</v>
      </c>
      <c r="E283" s="1" t="s">
        <v>51</v>
      </c>
      <c r="F283" s="1" t="s">
        <v>51</v>
      </c>
      <c r="G283" s="1" t="s">
        <v>82</v>
      </c>
      <c r="H283" s="1" t="s">
        <v>207</v>
      </c>
      <c r="I283" s="1" t="s">
        <v>84</v>
      </c>
      <c r="J283" s="1" t="s">
        <v>122</v>
      </c>
      <c r="K283" s="1" t="s">
        <v>16330</v>
      </c>
      <c r="L283" s="1"/>
      <c r="M283" s="21">
        <f t="shared" si="4"/>
        <v>1</v>
      </c>
    </row>
    <row r="284" spans="1:14" ht="20.100000000000001" customHeight="1" x14ac:dyDescent="0.15">
      <c r="A284" s="1" t="s">
        <v>16269</v>
      </c>
      <c r="B284" s="1" t="s">
        <v>5841</v>
      </c>
      <c r="C284" s="1" t="s">
        <v>16331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2234</v>
      </c>
      <c r="I284" s="1" t="s">
        <v>84</v>
      </c>
      <c r="J284" s="1" t="s">
        <v>7191</v>
      </c>
      <c r="K284" s="1" t="s">
        <v>16332</v>
      </c>
      <c r="L284" s="1"/>
      <c r="M284" s="21">
        <f t="shared" si="4"/>
        <v>0</v>
      </c>
    </row>
    <row r="285" spans="1:14" ht="20.100000000000001" customHeight="1" x14ac:dyDescent="0.15">
      <c r="A285" s="1" t="s">
        <v>16269</v>
      </c>
      <c r="B285" s="1" t="s">
        <v>5841</v>
      </c>
      <c r="C285" s="1" t="s">
        <v>16333</v>
      </c>
      <c r="D285" s="1" t="s">
        <v>78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84</v>
      </c>
      <c r="J285" s="1" t="s">
        <v>122</v>
      </c>
      <c r="K285" s="1" t="s">
        <v>16334</v>
      </c>
      <c r="L285" s="1"/>
      <c r="M285" s="21">
        <f t="shared" si="4"/>
        <v>1</v>
      </c>
    </row>
    <row r="286" spans="1:14" ht="20.100000000000001" customHeight="1" x14ac:dyDescent="0.15">
      <c r="A286" s="1" t="s">
        <v>16269</v>
      </c>
      <c r="B286" s="1" t="s">
        <v>5841</v>
      </c>
      <c r="C286" s="1" t="s">
        <v>16335</v>
      </c>
      <c r="D286" s="1" t="s">
        <v>78</v>
      </c>
      <c r="E286" s="1" t="s">
        <v>51</v>
      </c>
      <c r="F286" s="1" t="s">
        <v>51</v>
      </c>
      <c r="G286" s="1" t="s">
        <v>82</v>
      </c>
      <c r="H286" s="1" t="s">
        <v>207</v>
      </c>
      <c r="I286" s="1" t="s">
        <v>84</v>
      </c>
      <c r="J286" s="1" t="s">
        <v>122</v>
      </c>
      <c r="K286" s="1" t="s">
        <v>16336</v>
      </c>
      <c r="L286" s="1"/>
      <c r="M286" s="21">
        <f t="shared" si="4"/>
        <v>1</v>
      </c>
    </row>
    <row r="287" spans="1:14" ht="20.100000000000001" customHeight="1" x14ac:dyDescent="0.15">
      <c r="A287" s="1" t="s">
        <v>16269</v>
      </c>
      <c r="B287" s="1" t="s">
        <v>5841</v>
      </c>
      <c r="C287" s="1" t="s">
        <v>16337</v>
      </c>
      <c r="D287" s="1" t="s">
        <v>78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84</v>
      </c>
      <c r="J287" s="1" t="s">
        <v>122</v>
      </c>
      <c r="K287" s="1" t="s">
        <v>16338</v>
      </c>
      <c r="L287" s="1"/>
      <c r="M287" s="21">
        <f t="shared" si="4"/>
        <v>1</v>
      </c>
    </row>
    <row r="288" spans="1:14" ht="20.100000000000001" customHeight="1" x14ac:dyDescent="0.15">
      <c r="A288" s="1" t="s">
        <v>16269</v>
      </c>
      <c r="B288" s="1" t="s">
        <v>5841</v>
      </c>
      <c r="C288" s="1" t="s">
        <v>16339</v>
      </c>
      <c r="D288" s="1" t="s">
        <v>78</v>
      </c>
      <c r="E288" s="1" t="s">
        <v>51</v>
      </c>
      <c r="F288" s="1" t="s">
        <v>179</v>
      </c>
      <c r="G288" s="1" t="s">
        <v>82</v>
      </c>
      <c r="H288" s="1" t="s">
        <v>83</v>
      </c>
      <c r="I288" s="1" t="s">
        <v>84</v>
      </c>
      <c r="J288" s="1" t="s">
        <v>1137</v>
      </c>
      <c r="K288" s="1" t="s">
        <v>16340</v>
      </c>
      <c r="L288" s="1"/>
      <c r="M288" s="21">
        <f t="shared" si="4"/>
        <v>0</v>
      </c>
    </row>
    <row r="289" spans="1:13" ht="20.100000000000001" customHeight="1" x14ac:dyDescent="0.15">
      <c r="A289" s="1" t="s">
        <v>16269</v>
      </c>
      <c r="B289" s="1" t="s">
        <v>5841</v>
      </c>
      <c r="C289" s="1" t="s">
        <v>16341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83</v>
      </c>
      <c r="I289" s="1" t="s">
        <v>84</v>
      </c>
      <c r="J289" s="1" t="s">
        <v>1137</v>
      </c>
      <c r="K289" s="1" t="s">
        <v>16342</v>
      </c>
      <c r="L289" s="1"/>
      <c r="M289" s="21">
        <f t="shared" si="4"/>
        <v>0</v>
      </c>
    </row>
    <row r="290" spans="1:13" ht="20.100000000000001" customHeight="1" x14ac:dyDescent="0.15">
      <c r="A290" s="1" t="s">
        <v>16269</v>
      </c>
      <c r="B290" s="1" t="s">
        <v>16343</v>
      </c>
      <c r="C290" s="1" t="s">
        <v>16344</v>
      </c>
      <c r="D290" s="1" t="s">
        <v>78</v>
      </c>
      <c r="E290" s="1" t="s">
        <v>51</v>
      </c>
      <c r="F290" s="1" t="s">
        <v>26829</v>
      </c>
      <c r="G290" s="1" t="s">
        <v>82</v>
      </c>
      <c r="H290" s="1" t="s">
        <v>83</v>
      </c>
      <c r="I290" s="1" t="s">
        <v>84</v>
      </c>
      <c r="J290" s="1" t="s">
        <v>1137</v>
      </c>
      <c r="K290" s="1" t="s">
        <v>16345</v>
      </c>
      <c r="L290" s="1"/>
      <c r="M290" s="21">
        <f t="shared" si="4"/>
        <v>0</v>
      </c>
    </row>
    <row r="291" spans="1:13" ht="20.100000000000001" customHeight="1" x14ac:dyDescent="0.15">
      <c r="A291" s="1" t="s">
        <v>16269</v>
      </c>
      <c r="B291" s="1" t="s">
        <v>16346</v>
      </c>
      <c r="C291" s="1" t="s">
        <v>16347</v>
      </c>
      <c r="D291" s="1" t="s">
        <v>50</v>
      </c>
      <c r="E291" s="1" t="s">
        <v>51</v>
      </c>
      <c r="F291" s="1" t="s">
        <v>51</v>
      </c>
      <c r="G291" s="1" t="s">
        <v>82</v>
      </c>
      <c r="H291" s="1" t="s">
        <v>207</v>
      </c>
      <c r="I291" s="1" t="s">
        <v>84</v>
      </c>
      <c r="J291" s="1" t="s">
        <v>122</v>
      </c>
      <c r="K291" s="1" t="s">
        <v>26854</v>
      </c>
      <c r="L291" s="1"/>
      <c r="M291" s="21">
        <f t="shared" si="4"/>
        <v>1</v>
      </c>
    </row>
    <row r="292" spans="1:13" ht="20.100000000000001" customHeight="1" x14ac:dyDescent="0.15">
      <c r="A292" s="1" t="s">
        <v>16269</v>
      </c>
      <c r="B292" s="1" t="s">
        <v>16346</v>
      </c>
      <c r="C292" s="1" t="s">
        <v>16348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83</v>
      </c>
      <c r="I292" s="1" t="s">
        <v>84</v>
      </c>
      <c r="J292" s="1" t="s">
        <v>1137</v>
      </c>
      <c r="K292" s="1" t="s">
        <v>16349</v>
      </c>
      <c r="L292" s="1"/>
      <c r="M292" s="21">
        <f t="shared" si="4"/>
        <v>0</v>
      </c>
    </row>
    <row r="293" spans="1:13" ht="20.100000000000001" customHeight="1" x14ac:dyDescent="0.15">
      <c r="A293" s="1" t="s">
        <v>16269</v>
      </c>
      <c r="B293" s="1" t="s">
        <v>16350</v>
      </c>
      <c r="C293" s="1" t="s">
        <v>16351</v>
      </c>
      <c r="D293" s="1" t="s">
        <v>50</v>
      </c>
      <c r="E293" s="1" t="s">
        <v>51</v>
      </c>
      <c r="F293" s="1" t="s">
        <v>51</v>
      </c>
      <c r="G293" s="1" t="s">
        <v>82</v>
      </c>
      <c r="H293" s="1" t="s">
        <v>207</v>
      </c>
      <c r="I293" s="1" t="s">
        <v>84</v>
      </c>
      <c r="J293" s="1" t="s">
        <v>122</v>
      </c>
      <c r="K293" s="1" t="s">
        <v>16352</v>
      </c>
      <c r="L293" s="1"/>
      <c r="M293" s="21">
        <f t="shared" si="4"/>
        <v>1</v>
      </c>
    </row>
    <row r="294" spans="1:13" ht="20.100000000000001" customHeight="1" x14ac:dyDescent="0.15">
      <c r="A294" s="1" t="s">
        <v>16269</v>
      </c>
      <c r="B294" s="1" t="s">
        <v>16350</v>
      </c>
      <c r="C294" s="1" t="s">
        <v>16353</v>
      </c>
      <c r="D294" s="1" t="s">
        <v>50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122</v>
      </c>
      <c r="K294" s="1" t="s">
        <v>16354</v>
      </c>
      <c r="L294" s="1"/>
      <c r="M294" s="21">
        <f t="shared" si="4"/>
        <v>1</v>
      </c>
    </row>
    <row r="295" spans="1:13" ht="20.100000000000001" customHeight="1" x14ac:dyDescent="0.15">
      <c r="A295" s="1" t="s">
        <v>16269</v>
      </c>
      <c r="B295" s="1" t="s">
        <v>16350</v>
      </c>
      <c r="C295" s="1" t="s">
        <v>16355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122</v>
      </c>
      <c r="K295" s="1" t="s">
        <v>16356</v>
      </c>
      <c r="L295" s="1"/>
      <c r="M295" s="21">
        <f t="shared" si="4"/>
        <v>1</v>
      </c>
    </row>
    <row r="296" spans="1:13" ht="20.100000000000001" customHeight="1" x14ac:dyDescent="0.15">
      <c r="A296" s="1" t="s">
        <v>16269</v>
      </c>
      <c r="B296" s="1" t="s">
        <v>16350</v>
      </c>
      <c r="C296" s="1" t="s">
        <v>16357</v>
      </c>
      <c r="D296" s="1" t="s">
        <v>78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16358</v>
      </c>
      <c r="L296" s="1"/>
      <c r="M296" s="21">
        <f t="shared" si="4"/>
        <v>1</v>
      </c>
    </row>
    <row r="297" spans="1:13" ht="20.100000000000001" customHeight="1" x14ac:dyDescent="0.15">
      <c r="A297" s="1" t="s">
        <v>16269</v>
      </c>
      <c r="B297" s="1" t="s">
        <v>16350</v>
      </c>
      <c r="C297" s="1" t="s">
        <v>16359</v>
      </c>
      <c r="D297" s="1" t="s">
        <v>78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16360</v>
      </c>
      <c r="L297" s="1"/>
      <c r="M297" s="21">
        <f t="shared" si="4"/>
        <v>1</v>
      </c>
    </row>
    <row r="298" spans="1:13" ht="20.100000000000001" customHeight="1" x14ac:dyDescent="0.15">
      <c r="A298" s="1" t="s">
        <v>16269</v>
      </c>
      <c r="B298" s="1" t="s">
        <v>16361</v>
      </c>
      <c r="C298" s="1" t="s">
        <v>16362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16363</v>
      </c>
      <c r="L298" s="1"/>
      <c r="M298" s="21">
        <f t="shared" si="4"/>
        <v>1</v>
      </c>
    </row>
    <row r="299" spans="1:13" ht="20.100000000000001" customHeight="1" x14ac:dyDescent="0.15">
      <c r="A299" s="1" t="s">
        <v>16269</v>
      </c>
      <c r="B299" s="1" t="s">
        <v>16361</v>
      </c>
      <c r="C299" s="1" t="s">
        <v>16364</v>
      </c>
      <c r="D299" s="1" t="s">
        <v>78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16365</v>
      </c>
      <c r="L299" s="1"/>
      <c r="M299" s="21">
        <f t="shared" si="4"/>
        <v>1</v>
      </c>
    </row>
    <row r="300" spans="1:13" ht="20.100000000000001" customHeight="1" x14ac:dyDescent="0.15">
      <c r="A300" s="1" t="s">
        <v>16269</v>
      </c>
      <c r="B300" s="1" t="s">
        <v>16361</v>
      </c>
      <c r="C300" s="1" t="s">
        <v>16366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16367</v>
      </c>
      <c r="L300" s="1"/>
      <c r="M300" s="21">
        <f t="shared" si="4"/>
        <v>1</v>
      </c>
    </row>
    <row r="301" spans="1:13" ht="20.100000000000001" customHeight="1" x14ac:dyDescent="0.15">
      <c r="A301" s="1" t="s">
        <v>16269</v>
      </c>
      <c r="B301" s="1" t="s">
        <v>16361</v>
      </c>
      <c r="C301" s="1" t="s">
        <v>16368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16369</v>
      </c>
      <c r="L301" s="1"/>
      <c r="M301" s="21">
        <f t="shared" si="4"/>
        <v>1</v>
      </c>
    </row>
    <row r="302" spans="1:13" ht="20.100000000000001" customHeight="1" x14ac:dyDescent="0.15">
      <c r="A302" s="1" t="s">
        <v>16269</v>
      </c>
      <c r="B302" s="1" t="s">
        <v>16361</v>
      </c>
      <c r="C302" s="1" t="s">
        <v>16370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16371</v>
      </c>
      <c r="L302" s="1"/>
      <c r="M302" s="21">
        <f t="shared" si="4"/>
        <v>1</v>
      </c>
    </row>
    <row r="303" spans="1:13" ht="20.100000000000001" customHeight="1" x14ac:dyDescent="0.15">
      <c r="A303" s="1" t="s">
        <v>16269</v>
      </c>
      <c r="B303" s="1" t="s">
        <v>16361</v>
      </c>
      <c r="C303" s="1" t="s">
        <v>16372</v>
      </c>
      <c r="D303" s="1" t="s">
        <v>78</v>
      </c>
      <c r="E303" s="1" t="s">
        <v>51</v>
      </c>
      <c r="F303" s="1" t="s">
        <v>51</v>
      </c>
      <c r="G303" s="1" t="s">
        <v>82</v>
      </c>
      <c r="H303" s="1" t="s">
        <v>207</v>
      </c>
      <c r="I303" s="1" t="s">
        <v>84</v>
      </c>
      <c r="J303" s="1" t="s">
        <v>122</v>
      </c>
      <c r="K303" s="1" t="s">
        <v>16373</v>
      </c>
      <c r="L303" s="1"/>
      <c r="M303" s="21">
        <f t="shared" si="4"/>
        <v>1</v>
      </c>
    </row>
    <row r="304" spans="1:13" ht="20.100000000000001" customHeight="1" x14ac:dyDescent="0.15">
      <c r="A304" s="1" t="s">
        <v>16269</v>
      </c>
      <c r="B304" s="1" t="s">
        <v>16361</v>
      </c>
      <c r="C304" s="1" t="s">
        <v>16374</v>
      </c>
      <c r="D304" s="1" t="s">
        <v>78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16375</v>
      </c>
      <c r="L304" s="1"/>
      <c r="M304" s="21">
        <f t="shared" si="4"/>
        <v>1</v>
      </c>
    </row>
    <row r="305" spans="1:13" ht="20.100000000000001" customHeight="1" x14ac:dyDescent="0.15">
      <c r="A305" s="1" t="s">
        <v>16269</v>
      </c>
      <c r="B305" s="1" t="s">
        <v>16361</v>
      </c>
      <c r="C305" s="1" t="s">
        <v>16376</v>
      </c>
      <c r="D305" s="1" t="s">
        <v>78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16377</v>
      </c>
      <c r="L305" s="1"/>
      <c r="M305" s="21">
        <f t="shared" si="4"/>
        <v>1</v>
      </c>
    </row>
    <row r="306" spans="1:13" ht="20.100000000000001" customHeight="1" x14ac:dyDescent="0.15">
      <c r="A306" s="1" t="s">
        <v>16269</v>
      </c>
      <c r="B306" s="1" t="s">
        <v>16361</v>
      </c>
      <c r="C306" s="1" t="s">
        <v>16378</v>
      </c>
      <c r="D306" s="1" t="s">
        <v>849</v>
      </c>
      <c r="E306" s="1" t="s">
        <v>51</v>
      </c>
      <c r="F306" s="1" t="s">
        <v>26832</v>
      </c>
      <c r="G306" s="1" t="s">
        <v>52</v>
      </c>
      <c r="H306" s="1" t="s">
        <v>121</v>
      </c>
      <c r="I306" s="1" t="s">
        <v>84</v>
      </c>
      <c r="J306" s="1" t="s">
        <v>15518</v>
      </c>
      <c r="K306" s="1" t="s">
        <v>16350</v>
      </c>
      <c r="L306" s="1"/>
      <c r="M306" s="21">
        <f t="shared" si="4"/>
        <v>0</v>
      </c>
    </row>
    <row r="307" spans="1:13" ht="20.100000000000001" customHeight="1" x14ac:dyDescent="0.15">
      <c r="A307" s="1" t="s">
        <v>16269</v>
      </c>
      <c r="B307" s="1" t="s">
        <v>16379</v>
      </c>
      <c r="C307" s="1" t="s">
        <v>16380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26855</v>
      </c>
      <c r="L307" s="1"/>
      <c r="M307" s="21">
        <f t="shared" si="4"/>
        <v>1</v>
      </c>
    </row>
    <row r="308" spans="1:13" ht="20.100000000000001" customHeight="1" x14ac:dyDescent="0.15">
      <c r="A308" s="1" t="s">
        <v>16269</v>
      </c>
      <c r="B308" s="1" t="s">
        <v>16379</v>
      </c>
      <c r="C308" s="1" t="s">
        <v>16381</v>
      </c>
      <c r="D308" s="1" t="s">
        <v>78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16382</v>
      </c>
      <c r="L308" s="1"/>
      <c r="M308" s="21">
        <f t="shared" si="4"/>
        <v>1</v>
      </c>
    </row>
    <row r="309" spans="1:13" ht="20.100000000000001" customHeight="1" x14ac:dyDescent="0.15">
      <c r="A309" s="1" t="s">
        <v>16269</v>
      </c>
      <c r="B309" s="1" t="s">
        <v>16379</v>
      </c>
      <c r="C309" s="1" t="s">
        <v>16383</v>
      </c>
      <c r="D309" s="1" t="s">
        <v>78</v>
      </c>
      <c r="E309" s="1" t="s">
        <v>51</v>
      </c>
      <c r="F309" s="1" t="s">
        <v>179</v>
      </c>
      <c r="G309" s="1" t="s">
        <v>82</v>
      </c>
      <c r="H309" s="1" t="s">
        <v>1151</v>
      </c>
      <c r="I309" s="1" t="s">
        <v>84</v>
      </c>
      <c r="J309" s="1" t="s">
        <v>130</v>
      </c>
      <c r="K309" s="1" t="s">
        <v>16384</v>
      </c>
      <c r="L309" s="1"/>
      <c r="M309" s="21">
        <f t="shared" si="4"/>
        <v>0</v>
      </c>
    </row>
    <row r="310" spans="1:13" ht="20.100000000000001" customHeight="1" x14ac:dyDescent="0.15">
      <c r="A310" s="1" t="s">
        <v>16269</v>
      </c>
      <c r="B310" s="1" t="s">
        <v>16379</v>
      </c>
      <c r="C310" s="1" t="s">
        <v>16385</v>
      </c>
      <c r="D310" s="1" t="s">
        <v>849</v>
      </c>
      <c r="E310" s="1" t="s">
        <v>51</v>
      </c>
      <c r="F310" s="1" t="s">
        <v>26832</v>
      </c>
      <c r="G310" s="1" t="s">
        <v>52</v>
      </c>
      <c r="H310" s="1" t="s">
        <v>121</v>
      </c>
      <c r="I310" s="1" t="s">
        <v>84</v>
      </c>
      <c r="J310" s="1" t="s">
        <v>15518</v>
      </c>
      <c r="K310" s="1" t="s">
        <v>16379</v>
      </c>
      <c r="L310" s="1"/>
      <c r="M310" s="21">
        <f t="shared" si="4"/>
        <v>0</v>
      </c>
    </row>
    <row r="311" spans="1:13" ht="20.100000000000001" customHeight="1" x14ac:dyDescent="0.15">
      <c r="A311" s="1" t="s">
        <v>16269</v>
      </c>
      <c r="B311" s="1" t="s">
        <v>6785</v>
      </c>
      <c r="C311" s="1" t="s">
        <v>16386</v>
      </c>
      <c r="D311" s="1" t="s">
        <v>78</v>
      </c>
      <c r="E311" s="1" t="s">
        <v>51</v>
      </c>
      <c r="F311" s="1" t="s">
        <v>179</v>
      </c>
      <c r="G311" s="1" t="s">
        <v>82</v>
      </c>
      <c r="H311" s="1" t="s">
        <v>212</v>
      </c>
      <c r="I311" s="1" t="s">
        <v>84</v>
      </c>
      <c r="J311" s="1" t="s">
        <v>122</v>
      </c>
      <c r="K311" s="1" t="s">
        <v>16387</v>
      </c>
      <c r="L311" s="1"/>
      <c r="M311" s="21">
        <f t="shared" si="4"/>
        <v>0</v>
      </c>
    </row>
    <row r="312" spans="1:13" ht="20.100000000000001" customHeight="1" x14ac:dyDescent="0.15">
      <c r="A312" s="1" t="s">
        <v>16269</v>
      </c>
      <c r="B312" s="1" t="s">
        <v>6785</v>
      </c>
      <c r="C312" s="1" t="s">
        <v>16388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15518</v>
      </c>
      <c r="K312" s="1" t="s">
        <v>16389</v>
      </c>
      <c r="L312" s="1"/>
      <c r="M312" s="21">
        <f t="shared" si="4"/>
        <v>1</v>
      </c>
    </row>
    <row r="313" spans="1:13" ht="20.100000000000001" customHeight="1" x14ac:dyDescent="0.15">
      <c r="A313" s="1" t="s">
        <v>16390</v>
      </c>
      <c r="B313" s="1" t="s">
        <v>16391</v>
      </c>
      <c r="C313" s="1" t="s">
        <v>16392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6853</v>
      </c>
      <c r="K313" s="1" t="s">
        <v>16393</v>
      </c>
      <c r="L313" s="1"/>
      <c r="M313" s="21">
        <f t="shared" si="4"/>
        <v>1</v>
      </c>
    </row>
    <row r="314" spans="1:13" ht="20.100000000000001" customHeight="1" x14ac:dyDescent="0.15">
      <c r="A314" s="1" t="s">
        <v>16390</v>
      </c>
      <c r="B314" s="1" t="s">
        <v>16391</v>
      </c>
      <c r="C314" s="1" t="s">
        <v>16394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6853</v>
      </c>
      <c r="K314" s="1" t="s">
        <v>16395</v>
      </c>
      <c r="L314" s="1"/>
      <c r="M314" s="21">
        <f t="shared" si="4"/>
        <v>1</v>
      </c>
    </row>
    <row r="315" spans="1:13" ht="20.100000000000001" customHeight="1" x14ac:dyDescent="0.15">
      <c r="A315" s="1" t="s">
        <v>16390</v>
      </c>
      <c r="B315" s="1" t="s">
        <v>16391</v>
      </c>
      <c r="C315" s="1" t="s">
        <v>16396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95</v>
      </c>
      <c r="I315" s="1" t="s">
        <v>84</v>
      </c>
      <c r="J315" s="1" t="s">
        <v>6853</v>
      </c>
      <c r="K315" s="1" t="s">
        <v>16397</v>
      </c>
      <c r="L315" s="1"/>
      <c r="M315" s="21">
        <f t="shared" si="4"/>
        <v>1</v>
      </c>
    </row>
    <row r="316" spans="1:13" ht="20.100000000000001" customHeight="1" x14ac:dyDescent="0.15">
      <c r="A316" s="1" t="s">
        <v>16390</v>
      </c>
      <c r="B316" s="1" t="s">
        <v>16391</v>
      </c>
      <c r="C316" s="1" t="s">
        <v>16398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95</v>
      </c>
      <c r="I316" s="1" t="s">
        <v>84</v>
      </c>
      <c r="J316" s="1" t="s">
        <v>6853</v>
      </c>
      <c r="K316" s="1" t="s">
        <v>16399</v>
      </c>
      <c r="L316" s="1"/>
      <c r="M316" s="21">
        <f t="shared" si="4"/>
        <v>1</v>
      </c>
    </row>
    <row r="317" spans="1:13" ht="20.100000000000001" customHeight="1" x14ac:dyDescent="0.15">
      <c r="A317" s="1" t="s">
        <v>16390</v>
      </c>
      <c r="B317" s="1" t="s">
        <v>16391</v>
      </c>
      <c r="C317" s="1" t="s">
        <v>16400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95</v>
      </c>
      <c r="I317" s="1" t="s">
        <v>84</v>
      </c>
      <c r="J317" s="1" t="s">
        <v>6853</v>
      </c>
      <c r="K317" s="1" t="s">
        <v>16401</v>
      </c>
      <c r="L317" s="1"/>
      <c r="M317" s="21">
        <f t="shared" si="4"/>
        <v>1</v>
      </c>
    </row>
    <row r="318" spans="1:13" ht="20.100000000000001" customHeight="1" x14ac:dyDescent="0.15">
      <c r="A318" s="1" t="s">
        <v>16390</v>
      </c>
      <c r="B318" s="1" t="s">
        <v>16391</v>
      </c>
      <c r="C318" s="1" t="s">
        <v>16402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95</v>
      </c>
      <c r="I318" s="1" t="s">
        <v>84</v>
      </c>
      <c r="J318" s="1" t="s">
        <v>6853</v>
      </c>
      <c r="K318" s="1" t="s">
        <v>16403</v>
      </c>
      <c r="L318" s="1"/>
      <c r="M318" s="21">
        <f t="shared" si="4"/>
        <v>1</v>
      </c>
    </row>
    <row r="319" spans="1:13" ht="20.100000000000001" customHeight="1" x14ac:dyDescent="0.15">
      <c r="A319" s="1" t="s">
        <v>16390</v>
      </c>
      <c r="B319" s="1" t="s">
        <v>16391</v>
      </c>
      <c r="C319" s="1" t="s">
        <v>16404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6853</v>
      </c>
      <c r="K319" s="1" t="s">
        <v>16405</v>
      </c>
      <c r="L319" s="1"/>
      <c r="M319" s="21">
        <f t="shared" si="4"/>
        <v>1</v>
      </c>
    </row>
    <row r="320" spans="1:13" ht="20.100000000000001" customHeight="1" x14ac:dyDescent="0.15">
      <c r="A320" s="1" t="s">
        <v>16390</v>
      </c>
      <c r="B320" s="1" t="s">
        <v>16391</v>
      </c>
      <c r="C320" s="1" t="s">
        <v>16406</v>
      </c>
      <c r="D320" s="1" t="s">
        <v>78</v>
      </c>
      <c r="E320" s="1" t="s">
        <v>51</v>
      </c>
      <c r="F320" s="1" t="s">
        <v>179</v>
      </c>
      <c r="G320" s="1" t="s">
        <v>82</v>
      </c>
      <c r="H320" s="1" t="s">
        <v>1151</v>
      </c>
      <c r="I320" s="1" t="s">
        <v>84</v>
      </c>
      <c r="J320" s="1" t="s">
        <v>130</v>
      </c>
      <c r="K320" s="1" t="s">
        <v>16407</v>
      </c>
      <c r="L320" s="1"/>
      <c r="M320" s="21">
        <f t="shared" si="4"/>
        <v>0</v>
      </c>
    </row>
    <row r="321" spans="1:13" ht="20.100000000000001" customHeight="1" x14ac:dyDescent="0.15">
      <c r="A321" s="1" t="s">
        <v>16390</v>
      </c>
      <c r="B321" s="1" t="s">
        <v>16391</v>
      </c>
      <c r="C321" s="1" t="s">
        <v>16408</v>
      </c>
      <c r="D321" s="1" t="s">
        <v>78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6853</v>
      </c>
      <c r="K321" s="1" t="s">
        <v>16409</v>
      </c>
      <c r="L321" s="1"/>
      <c r="M321" s="21">
        <f t="shared" si="4"/>
        <v>1</v>
      </c>
    </row>
    <row r="322" spans="1:13" ht="20.100000000000001" customHeight="1" x14ac:dyDescent="0.15">
      <c r="A322" s="1" t="s">
        <v>16390</v>
      </c>
      <c r="B322" s="1" t="s">
        <v>16391</v>
      </c>
      <c r="C322" s="1" t="s">
        <v>16410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6853</v>
      </c>
      <c r="K322" s="1" t="s">
        <v>16411</v>
      </c>
      <c r="L322" s="1"/>
      <c r="M322" s="21">
        <f t="shared" si="4"/>
        <v>1</v>
      </c>
    </row>
    <row r="323" spans="1:13" ht="20.100000000000001" customHeight="1" x14ac:dyDescent="0.15">
      <c r="A323" s="1" t="s">
        <v>16390</v>
      </c>
      <c r="B323" s="1" t="s">
        <v>16391</v>
      </c>
      <c r="C323" s="1" t="s">
        <v>16412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6853</v>
      </c>
      <c r="K323" s="1" t="s">
        <v>16413</v>
      </c>
      <c r="L323" s="1"/>
      <c r="M323" s="21">
        <f t="shared" si="4"/>
        <v>1</v>
      </c>
    </row>
    <row r="324" spans="1:13" ht="20.100000000000001" customHeight="1" x14ac:dyDescent="0.15">
      <c r="A324" s="1" t="s">
        <v>16390</v>
      </c>
      <c r="B324" s="1" t="s">
        <v>16391</v>
      </c>
      <c r="C324" s="1" t="s">
        <v>16414</v>
      </c>
      <c r="D324" s="1" t="s">
        <v>78</v>
      </c>
      <c r="E324" s="1" t="s">
        <v>51</v>
      </c>
      <c r="F324" s="1" t="s">
        <v>51</v>
      </c>
      <c r="G324" s="1" t="s">
        <v>82</v>
      </c>
      <c r="H324" s="1" t="s">
        <v>95</v>
      </c>
      <c r="I324" s="1" t="s">
        <v>84</v>
      </c>
      <c r="J324" s="1" t="s">
        <v>6853</v>
      </c>
      <c r="K324" s="1" t="s">
        <v>16415</v>
      </c>
      <c r="L324" s="1"/>
      <c r="M324" s="21">
        <f t="shared" si="4"/>
        <v>1</v>
      </c>
    </row>
    <row r="325" spans="1:13" ht="20.100000000000001" customHeight="1" x14ac:dyDescent="0.15">
      <c r="A325" s="1" t="s">
        <v>16390</v>
      </c>
      <c r="B325" s="1" t="s">
        <v>16391</v>
      </c>
      <c r="C325" s="1" t="s">
        <v>16416</v>
      </c>
      <c r="D325" s="1" t="s">
        <v>78</v>
      </c>
      <c r="E325" s="1" t="s">
        <v>51</v>
      </c>
      <c r="F325" s="1" t="s">
        <v>179</v>
      </c>
      <c r="G325" s="1" t="s">
        <v>82</v>
      </c>
      <c r="H325" s="1" t="s">
        <v>1151</v>
      </c>
      <c r="I325" s="1" t="s">
        <v>84</v>
      </c>
      <c r="J325" s="1" t="s">
        <v>130</v>
      </c>
      <c r="K325" s="1" t="s">
        <v>16417</v>
      </c>
      <c r="L325" s="1"/>
      <c r="M325" s="21">
        <f t="shared" si="4"/>
        <v>0</v>
      </c>
    </row>
    <row r="326" spans="1:13" ht="20.100000000000001" customHeight="1" x14ac:dyDescent="0.15">
      <c r="A326" s="1" t="s">
        <v>16390</v>
      </c>
      <c r="B326" s="1" t="s">
        <v>16418</v>
      </c>
      <c r="C326" s="1" t="s">
        <v>16419</v>
      </c>
      <c r="D326" s="1" t="s">
        <v>50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6853</v>
      </c>
      <c r="K326" s="1" t="s">
        <v>16420</v>
      </c>
      <c r="L326" s="1"/>
      <c r="M326" s="21">
        <f t="shared" si="4"/>
        <v>1</v>
      </c>
    </row>
    <row r="327" spans="1:13" ht="20.100000000000001" customHeight="1" x14ac:dyDescent="0.15">
      <c r="A327" s="1" t="s">
        <v>16390</v>
      </c>
      <c r="B327" s="1" t="s">
        <v>16418</v>
      </c>
      <c r="C327" s="1" t="s">
        <v>16421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6853</v>
      </c>
      <c r="K327" s="1" t="s">
        <v>16422</v>
      </c>
      <c r="L327" s="1"/>
      <c r="M327" s="21">
        <f t="shared" si="4"/>
        <v>1</v>
      </c>
    </row>
    <row r="328" spans="1:13" ht="20.100000000000001" customHeight="1" x14ac:dyDescent="0.15">
      <c r="A328" s="1" t="s">
        <v>16390</v>
      </c>
      <c r="B328" s="1" t="s">
        <v>16418</v>
      </c>
      <c r="C328" s="1" t="s">
        <v>16423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6853</v>
      </c>
      <c r="K328" s="1" t="s">
        <v>16424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16390</v>
      </c>
      <c r="B329" s="1" t="s">
        <v>16418</v>
      </c>
      <c r="C329" s="1" t="s">
        <v>16425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83</v>
      </c>
      <c r="I329" s="1" t="s">
        <v>84</v>
      </c>
      <c r="J329" s="1" t="s">
        <v>1137</v>
      </c>
      <c r="K329" s="1" t="s">
        <v>16426</v>
      </c>
      <c r="L329" s="1"/>
      <c r="M329" s="21">
        <f t="shared" si="5"/>
        <v>0</v>
      </c>
    </row>
    <row r="330" spans="1:13" ht="20.100000000000001" customHeight="1" x14ac:dyDescent="0.15">
      <c r="A330" s="1" t="s">
        <v>16390</v>
      </c>
      <c r="B330" s="1" t="s">
        <v>16427</v>
      </c>
      <c r="C330" s="1" t="s">
        <v>16428</v>
      </c>
      <c r="D330" s="1" t="s">
        <v>50</v>
      </c>
      <c r="E330" s="1" t="s">
        <v>51</v>
      </c>
      <c r="F330" s="1" t="s">
        <v>51</v>
      </c>
      <c r="G330" s="1" t="s">
        <v>82</v>
      </c>
      <c r="H330" s="1" t="s">
        <v>95</v>
      </c>
      <c r="I330" s="1" t="s">
        <v>84</v>
      </c>
      <c r="J330" s="1" t="s">
        <v>6853</v>
      </c>
      <c r="K330" s="1" t="s">
        <v>16429</v>
      </c>
      <c r="L330" s="1"/>
      <c r="M330" s="21">
        <f t="shared" si="5"/>
        <v>1</v>
      </c>
    </row>
    <row r="331" spans="1:13" ht="20.100000000000001" customHeight="1" x14ac:dyDescent="0.15">
      <c r="A331" s="1" t="s">
        <v>16390</v>
      </c>
      <c r="B331" s="1" t="s">
        <v>16427</v>
      </c>
      <c r="C331" s="1" t="s">
        <v>16430</v>
      </c>
      <c r="D331" s="1" t="s">
        <v>50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6853</v>
      </c>
      <c r="K331" s="1" t="s">
        <v>16431</v>
      </c>
      <c r="L331" s="1"/>
      <c r="M331" s="21">
        <f t="shared" si="5"/>
        <v>1</v>
      </c>
    </row>
    <row r="332" spans="1:13" ht="20.100000000000001" customHeight="1" x14ac:dyDescent="0.15">
      <c r="A332" s="1" t="s">
        <v>16390</v>
      </c>
      <c r="B332" s="1" t="s">
        <v>16427</v>
      </c>
      <c r="C332" s="1" t="s">
        <v>16432</v>
      </c>
      <c r="D332" s="1" t="s">
        <v>50</v>
      </c>
      <c r="E332" s="1" t="s">
        <v>51</v>
      </c>
      <c r="F332" s="1" t="s">
        <v>51</v>
      </c>
      <c r="G332" s="1" t="s">
        <v>82</v>
      </c>
      <c r="H332" s="1" t="s">
        <v>95</v>
      </c>
      <c r="I332" s="1" t="s">
        <v>84</v>
      </c>
      <c r="J332" s="1" t="s">
        <v>6853</v>
      </c>
      <c r="K332" s="1" t="s">
        <v>16433</v>
      </c>
      <c r="L332" s="1"/>
      <c r="M332" s="21">
        <f t="shared" si="5"/>
        <v>1</v>
      </c>
    </row>
    <row r="333" spans="1:13" ht="20.100000000000001" customHeight="1" x14ac:dyDescent="0.15">
      <c r="A333" s="1" t="s">
        <v>16390</v>
      </c>
      <c r="B333" s="1" t="s">
        <v>16427</v>
      </c>
      <c r="C333" s="1" t="s">
        <v>16434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95</v>
      </c>
      <c r="I333" s="1" t="s">
        <v>84</v>
      </c>
      <c r="J333" s="1" t="s">
        <v>6853</v>
      </c>
      <c r="K333" s="1" t="s">
        <v>16435</v>
      </c>
      <c r="L333" s="1"/>
      <c r="M333" s="21">
        <f t="shared" si="5"/>
        <v>1</v>
      </c>
    </row>
    <row r="334" spans="1:13" ht="20.100000000000001" customHeight="1" x14ac:dyDescent="0.15">
      <c r="A334" s="1" t="s">
        <v>16390</v>
      </c>
      <c r="B334" s="1" t="s">
        <v>16427</v>
      </c>
      <c r="C334" s="1" t="s">
        <v>16436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95</v>
      </c>
      <c r="I334" s="1" t="s">
        <v>84</v>
      </c>
      <c r="J334" s="1" t="s">
        <v>6853</v>
      </c>
      <c r="K334" s="1" t="s">
        <v>16437</v>
      </c>
      <c r="L334" s="1"/>
      <c r="M334" s="21">
        <f t="shared" si="5"/>
        <v>1</v>
      </c>
    </row>
    <row r="335" spans="1:13" ht="20.100000000000001" customHeight="1" x14ac:dyDescent="0.15">
      <c r="A335" s="1" t="s">
        <v>16390</v>
      </c>
      <c r="B335" s="1" t="s">
        <v>16427</v>
      </c>
      <c r="C335" s="1" t="s">
        <v>16438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95</v>
      </c>
      <c r="I335" s="1" t="s">
        <v>84</v>
      </c>
      <c r="J335" s="1" t="s">
        <v>6853</v>
      </c>
      <c r="K335" s="1" t="s">
        <v>16439</v>
      </c>
      <c r="L335" s="1"/>
      <c r="M335" s="21">
        <f t="shared" si="5"/>
        <v>1</v>
      </c>
    </row>
    <row r="336" spans="1:13" ht="20.100000000000001" customHeight="1" x14ac:dyDescent="0.15">
      <c r="A336" s="1" t="s">
        <v>16390</v>
      </c>
      <c r="B336" s="1" t="s">
        <v>16427</v>
      </c>
      <c r="C336" s="1" t="s">
        <v>16440</v>
      </c>
      <c r="D336" s="1" t="s">
        <v>78</v>
      </c>
      <c r="E336" s="1" t="s">
        <v>51</v>
      </c>
      <c r="F336" s="1" t="s">
        <v>51</v>
      </c>
      <c r="G336" s="1" t="s">
        <v>82</v>
      </c>
      <c r="H336" s="1" t="s">
        <v>95</v>
      </c>
      <c r="I336" s="1" t="s">
        <v>84</v>
      </c>
      <c r="J336" s="1" t="s">
        <v>6853</v>
      </c>
      <c r="K336" s="1" t="s">
        <v>16441</v>
      </c>
      <c r="L336" s="1"/>
      <c r="M336" s="21">
        <f t="shared" si="5"/>
        <v>1</v>
      </c>
    </row>
    <row r="337" spans="1:13" ht="20.100000000000001" customHeight="1" x14ac:dyDescent="0.15">
      <c r="A337" s="1" t="s">
        <v>16390</v>
      </c>
      <c r="B337" s="1" t="s">
        <v>16427</v>
      </c>
      <c r="C337" s="1" t="s">
        <v>16442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95</v>
      </c>
      <c r="I337" s="1" t="s">
        <v>84</v>
      </c>
      <c r="J337" s="1" t="s">
        <v>6853</v>
      </c>
      <c r="K337" s="1" t="s">
        <v>16443</v>
      </c>
      <c r="L337" s="1"/>
      <c r="M337" s="21">
        <f t="shared" si="5"/>
        <v>1</v>
      </c>
    </row>
    <row r="338" spans="1:13" ht="20.100000000000001" customHeight="1" x14ac:dyDescent="0.15">
      <c r="A338" s="1" t="s">
        <v>16390</v>
      </c>
      <c r="B338" s="1" t="s">
        <v>16427</v>
      </c>
      <c r="C338" s="1" t="s">
        <v>16444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95</v>
      </c>
      <c r="I338" s="1" t="s">
        <v>84</v>
      </c>
      <c r="J338" s="1" t="s">
        <v>6853</v>
      </c>
      <c r="K338" s="1" t="s">
        <v>16445</v>
      </c>
      <c r="L338" s="1"/>
      <c r="M338" s="21">
        <f t="shared" si="5"/>
        <v>1</v>
      </c>
    </row>
    <row r="339" spans="1:13" ht="20.100000000000001" customHeight="1" x14ac:dyDescent="0.15">
      <c r="A339" s="1" t="s">
        <v>16390</v>
      </c>
      <c r="B339" s="1" t="s">
        <v>16427</v>
      </c>
      <c r="C339" s="1" t="s">
        <v>16446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95</v>
      </c>
      <c r="I339" s="1" t="s">
        <v>84</v>
      </c>
      <c r="J339" s="1" t="s">
        <v>6853</v>
      </c>
      <c r="K339" s="1" t="s">
        <v>16447</v>
      </c>
      <c r="L339" s="1"/>
      <c r="M339" s="21">
        <f t="shared" si="5"/>
        <v>1</v>
      </c>
    </row>
    <row r="340" spans="1:13" ht="20.100000000000001" customHeight="1" x14ac:dyDescent="0.15">
      <c r="A340" s="1" t="s">
        <v>16390</v>
      </c>
      <c r="B340" s="1" t="s">
        <v>16427</v>
      </c>
      <c r="C340" s="1" t="s">
        <v>16448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95</v>
      </c>
      <c r="I340" s="1" t="s">
        <v>84</v>
      </c>
      <c r="J340" s="1" t="s">
        <v>6853</v>
      </c>
      <c r="K340" s="1" t="s">
        <v>16449</v>
      </c>
      <c r="L340" s="1"/>
      <c r="M340" s="21">
        <f t="shared" si="5"/>
        <v>1</v>
      </c>
    </row>
    <row r="341" spans="1:13" ht="20.100000000000001" customHeight="1" x14ac:dyDescent="0.15">
      <c r="A341" s="1" t="s">
        <v>16390</v>
      </c>
      <c r="B341" s="1" t="s">
        <v>16450</v>
      </c>
      <c r="C341" s="1" t="s">
        <v>16451</v>
      </c>
      <c r="D341" s="1" t="s">
        <v>50</v>
      </c>
      <c r="E341" s="1" t="s">
        <v>51</v>
      </c>
      <c r="F341" s="1" t="s">
        <v>51</v>
      </c>
      <c r="G341" s="1" t="s">
        <v>82</v>
      </c>
      <c r="H341" s="1" t="s">
        <v>95</v>
      </c>
      <c r="I341" s="1" t="s">
        <v>84</v>
      </c>
      <c r="J341" s="1" t="s">
        <v>6853</v>
      </c>
      <c r="K341" s="1" t="s">
        <v>16452</v>
      </c>
      <c r="L341" s="1"/>
      <c r="M341" s="21">
        <f t="shared" si="5"/>
        <v>1</v>
      </c>
    </row>
    <row r="342" spans="1:13" ht="20.100000000000001" customHeight="1" x14ac:dyDescent="0.15">
      <c r="A342" s="1" t="s">
        <v>16390</v>
      </c>
      <c r="B342" s="1" t="s">
        <v>16450</v>
      </c>
      <c r="C342" s="1" t="s">
        <v>16453</v>
      </c>
      <c r="D342" s="1" t="s">
        <v>50</v>
      </c>
      <c r="E342" s="1" t="s">
        <v>51</v>
      </c>
      <c r="F342" s="1" t="s">
        <v>51</v>
      </c>
      <c r="G342" s="1" t="s">
        <v>82</v>
      </c>
      <c r="H342" s="1" t="s">
        <v>95</v>
      </c>
      <c r="I342" s="1" t="s">
        <v>84</v>
      </c>
      <c r="J342" s="1" t="s">
        <v>6853</v>
      </c>
      <c r="K342" s="1" t="s">
        <v>16454</v>
      </c>
      <c r="L342" s="1"/>
      <c r="M342" s="21">
        <f t="shared" si="5"/>
        <v>1</v>
      </c>
    </row>
    <row r="343" spans="1:13" ht="20.100000000000001" customHeight="1" x14ac:dyDescent="0.15">
      <c r="A343" s="1" t="s">
        <v>16390</v>
      </c>
      <c r="B343" s="1" t="s">
        <v>16450</v>
      </c>
      <c r="C343" s="1" t="s">
        <v>16455</v>
      </c>
      <c r="D343" s="1" t="s">
        <v>78</v>
      </c>
      <c r="E343" s="1" t="s">
        <v>51</v>
      </c>
      <c r="F343" s="1" t="s">
        <v>179</v>
      </c>
      <c r="G343" s="1" t="s">
        <v>82</v>
      </c>
      <c r="H343" s="1" t="s">
        <v>180</v>
      </c>
      <c r="I343" s="1" t="s">
        <v>84</v>
      </c>
      <c r="J343" s="1" t="s">
        <v>7191</v>
      </c>
      <c r="K343" s="1" t="s">
        <v>16456</v>
      </c>
      <c r="L343" s="1"/>
      <c r="M343" s="21">
        <f t="shared" si="5"/>
        <v>0</v>
      </c>
    </row>
    <row r="344" spans="1:13" ht="20.100000000000001" customHeight="1" x14ac:dyDescent="0.15">
      <c r="A344" s="1" t="s">
        <v>16390</v>
      </c>
      <c r="B344" s="1" t="s">
        <v>16450</v>
      </c>
      <c r="C344" s="1" t="s">
        <v>16457</v>
      </c>
      <c r="D344" s="1" t="s">
        <v>78</v>
      </c>
      <c r="E344" s="1" t="s">
        <v>51</v>
      </c>
      <c r="F344" s="1" t="s">
        <v>51</v>
      </c>
      <c r="G344" s="1" t="s">
        <v>82</v>
      </c>
      <c r="H344" s="1" t="s">
        <v>95</v>
      </c>
      <c r="I344" s="1" t="s">
        <v>84</v>
      </c>
      <c r="J344" s="1" t="s">
        <v>6853</v>
      </c>
      <c r="K344" s="1" t="s">
        <v>16458</v>
      </c>
      <c r="L344" s="1"/>
      <c r="M344" s="21">
        <f t="shared" si="5"/>
        <v>1</v>
      </c>
    </row>
    <row r="345" spans="1:13" ht="20.100000000000001" customHeight="1" x14ac:dyDescent="0.15">
      <c r="A345" s="1" t="s">
        <v>16390</v>
      </c>
      <c r="B345" s="1" t="s">
        <v>16459</v>
      </c>
      <c r="C345" s="1" t="s">
        <v>16460</v>
      </c>
      <c r="D345" s="1" t="s">
        <v>50</v>
      </c>
      <c r="E345" s="1" t="s">
        <v>51</v>
      </c>
      <c r="F345" s="1" t="s">
        <v>81</v>
      </c>
      <c r="G345" s="1" t="s">
        <v>82</v>
      </c>
      <c r="H345" s="1" t="s">
        <v>1151</v>
      </c>
      <c r="I345" s="1" t="s">
        <v>84</v>
      </c>
      <c r="J345" s="1" t="s">
        <v>130</v>
      </c>
      <c r="K345" s="1" t="s">
        <v>16461</v>
      </c>
      <c r="L345" s="1"/>
      <c r="M345" s="21">
        <f t="shared" si="5"/>
        <v>0</v>
      </c>
    </row>
    <row r="346" spans="1:13" ht="20.100000000000001" customHeight="1" x14ac:dyDescent="0.15">
      <c r="A346" s="1" t="s">
        <v>16390</v>
      </c>
      <c r="B346" s="1" t="s">
        <v>16459</v>
      </c>
      <c r="C346" s="1" t="s">
        <v>16462</v>
      </c>
      <c r="D346" s="1" t="s">
        <v>50</v>
      </c>
      <c r="E346" s="1" t="s">
        <v>51</v>
      </c>
      <c r="F346" s="1" t="s">
        <v>51</v>
      </c>
      <c r="G346" s="1" t="s">
        <v>82</v>
      </c>
      <c r="H346" s="1" t="s">
        <v>95</v>
      </c>
      <c r="I346" s="1" t="s">
        <v>84</v>
      </c>
      <c r="J346" s="1" t="s">
        <v>6853</v>
      </c>
      <c r="K346" s="1" t="s">
        <v>16463</v>
      </c>
      <c r="L346" s="1"/>
      <c r="M346" s="21">
        <f t="shared" si="5"/>
        <v>1</v>
      </c>
    </row>
    <row r="347" spans="1:13" ht="20.100000000000001" customHeight="1" x14ac:dyDescent="0.15">
      <c r="A347" s="1" t="s">
        <v>16390</v>
      </c>
      <c r="B347" s="1" t="s">
        <v>16459</v>
      </c>
      <c r="C347" s="1" t="s">
        <v>16464</v>
      </c>
      <c r="D347" s="1" t="s">
        <v>50</v>
      </c>
      <c r="E347" s="1" t="s">
        <v>51</v>
      </c>
      <c r="F347" s="1" t="s">
        <v>51</v>
      </c>
      <c r="G347" s="1" t="s">
        <v>82</v>
      </c>
      <c r="H347" s="1" t="s">
        <v>95</v>
      </c>
      <c r="I347" s="1" t="s">
        <v>84</v>
      </c>
      <c r="J347" s="1" t="s">
        <v>6853</v>
      </c>
      <c r="K347" s="1" t="s">
        <v>16465</v>
      </c>
      <c r="L347" s="1"/>
      <c r="M347" s="21">
        <f t="shared" si="5"/>
        <v>1</v>
      </c>
    </row>
    <row r="348" spans="1:13" ht="20.100000000000001" customHeight="1" x14ac:dyDescent="0.15">
      <c r="A348" s="1" t="s">
        <v>16390</v>
      </c>
      <c r="B348" s="1" t="s">
        <v>16459</v>
      </c>
      <c r="C348" s="1" t="s">
        <v>16466</v>
      </c>
      <c r="D348" s="1" t="s">
        <v>50</v>
      </c>
      <c r="E348" s="1" t="s">
        <v>51</v>
      </c>
      <c r="F348" s="1" t="s">
        <v>51</v>
      </c>
      <c r="G348" s="1" t="s">
        <v>82</v>
      </c>
      <c r="H348" s="1" t="s">
        <v>95</v>
      </c>
      <c r="I348" s="1" t="s">
        <v>84</v>
      </c>
      <c r="J348" s="1" t="s">
        <v>6853</v>
      </c>
      <c r="K348" s="1" t="s">
        <v>16467</v>
      </c>
      <c r="L348" s="1"/>
      <c r="M348" s="21">
        <f t="shared" si="5"/>
        <v>1</v>
      </c>
    </row>
    <row r="349" spans="1:13" ht="20.100000000000001" customHeight="1" x14ac:dyDescent="0.15">
      <c r="A349" s="1" t="s">
        <v>16390</v>
      </c>
      <c r="B349" s="1" t="s">
        <v>16459</v>
      </c>
      <c r="C349" s="1" t="s">
        <v>16468</v>
      </c>
      <c r="D349" s="1" t="s">
        <v>78</v>
      </c>
      <c r="E349" s="1" t="s">
        <v>51</v>
      </c>
      <c r="F349" s="1" t="s">
        <v>81</v>
      </c>
      <c r="G349" s="1" t="s">
        <v>82</v>
      </c>
      <c r="H349" s="1" t="s">
        <v>180</v>
      </c>
      <c r="I349" s="1" t="s">
        <v>84</v>
      </c>
      <c r="J349" s="1" t="s">
        <v>7191</v>
      </c>
      <c r="K349" s="1" t="s">
        <v>16469</v>
      </c>
      <c r="L349" s="1"/>
      <c r="M349" s="21">
        <f t="shared" si="5"/>
        <v>0</v>
      </c>
    </row>
    <row r="350" spans="1:13" ht="20.100000000000001" customHeight="1" x14ac:dyDescent="0.15">
      <c r="A350" s="1" t="s">
        <v>16390</v>
      </c>
      <c r="B350" s="1" t="s">
        <v>16459</v>
      </c>
      <c r="C350" s="1" t="s">
        <v>16470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15518</v>
      </c>
      <c r="K350" s="1" t="s">
        <v>16471</v>
      </c>
      <c r="L350" s="1"/>
      <c r="M350" s="21">
        <f t="shared" si="5"/>
        <v>1</v>
      </c>
    </row>
    <row r="351" spans="1:13" ht="20.100000000000001" customHeight="1" x14ac:dyDescent="0.15">
      <c r="A351" s="1" t="s">
        <v>16390</v>
      </c>
      <c r="B351" s="1" t="s">
        <v>16459</v>
      </c>
      <c r="C351" s="1" t="s">
        <v>16472</v>
      </c>
      <c r="D351" s="1" t="s">
        <v>849</v>
      </c>
      <c r="E351" s="1" t="s">
        <v>51</v>
      </c>
      <c r="F351" s="1" t="s">
        <v>26832</v>
      </c>
      <c r="G351" s="1" t="s">
        <v>52</v>
      </c>
      <c r="H351" s="1" t="s">
        <v>121</v>
      </c>
      <c r="I351" s="1" t="s">
        <v>84</v>
      </c>
      <c r="J351" s="1" t="s">
        <v>15518</v>
      </c>
      <c r="K351" s="1" t="s">
        <v>16473</v>
      </c>
      <c r="L351" s="1"/>
      <c r="M351" s="21">
        <f t="shared" si="5"/>
        <v>0</v>
      </c>
    </row>
    <row r="352" spans="1:13" ht="20.100000000000001" customHeight="1" x14ac:dyDescent="0.15">
      <c r="A352" s="1" t="s">
        <v>16390</v>
      </c>
      <c r="B352" s="1" t="s">
        <v>16474</v>
      </c>
      <c r="C352" s="1" t="s">
        <v>16475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6853</v>
      </c>
      <c r="K352" s="1" t="s">
        <v>16476</v>
      </c>
      <c r="L352" s="1"/>
      <c r="M352" s="21">
        <f t="shared" si="5"/>
        <v>1</v>
      </c>
    </row>
    <row r="353" spans="1:13" ht="20.100000000000001" customHeight="1" x14ac:dyDescent="0.15">
      <c r="A353" s="1" t="s">
        <v>16390</v>
      </c>
      <c r="B353" s="1" t="s">
        <v>16474</v>
      </c>
      <c r="C353" s="1" t="s">
        <v>16477</v>
      </c>
      <c r="D353" s="1" t="s">
        <v>78</v>
      </c>
      <c r="E353" s="1" t="s">
        <v>51</v>
      </c>
      <c r="F353" s="1" t="s">
        <v>179</v>
      </c>
      <c r="G353" s="1" t="s">
        <v>82</v>
      </c>
      <c r="H353" s="1" t="s">
        <v>1151</v>
      </c>
      <c r="I353" s="1" t="s">
        <v>84</v>
      </c>
      <c r="J353" s="1" t="s">
        <v>130</v>
      </c>
      <c r="K353" s="1" t="s">
        <v>16478</v>
      </c>
      <c r="L353" s="1"/>
      <c r="M353" s="21">
        <f t="shared" si="5"/>
        <v>0</v>
      </c>
    </row>
    <row r="354" spans="1:13" ht="20.100000000000001" customHeight="1" x14ac:dyDescent="0.15">
      <c r="A354" s="1" t="s">
        <v>16390</v>
      </c>
      <c r="B354" s="1" t="s">
        <v>16474</v>
      </c>
      <c r="C354" s="1" t="s">
        <v>16479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15518</v>
      </c>
      <c r="K354" s="1" t="s">
        <v>16480</v>
      </c>
      <c r="L354" s="1"/>
      <c r="M354" s="21">
        <f t="shared" si="5"/>
        <v>1</v>
      </c>
    </row>
    <row r="355" spans="1:13" ht="20.100000000000001" customHeight="1" x14ac:dyDescent="0.15">
      <c r="A355" s="1" t="s">
        <v>16390</v>
      </c>
      <c r="B355" s="1" t="s">
        <v>16474</v>
      </c>
      <c r="C355" s="1" t="s">
        <v>16481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95</v>
      </c>
      <c r="I355" s="1" t="s">
        <v>84</v>
      </c>
      <c r="J355" s="1" t="s">
        <v>6853</v>
      </c>
      <c r="K355" s="1" t="s">
        <v>16482</v>
      </c>
      <c r="L355" s="1"/>
      <c r="M355" s="21">
        <f t="shared" si="5"/>
        <v>1</v>
      </c>
    </row>
    <row r="356" spans="1:13" ht="20.100000000000001" customHeight="1" x14ac:dyDescent="0.15">
      <c r="A356" s="1" t="s">
        <v>16390</v>
      </c>
      <c r="B356" s="1" t="s">
        <v>16474</v>
      </c>
      <c r="C356" s="1" t="s">
        <v>16483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95</v>
      </c>
      <c r="I356" s="1" t="s">
        <v>84</v>
      </c>
      <c r="J356" s="1" t="s">
        <v>6853</v>
      </c>
      <c r="K356" s="1" t="s">
        <v>16484</v>
      </c>
      <c r="L356" s="1"/>
      <c r="M356" s="21">
        <f t="shared" si="5"/>
        <v>1</v>
      </c>
    </row>
    <row r="357" spans="1:13" ht="20.100000000000001" customHeight="1" x14ac:dyDescent="0.15">
      <c r="A357" s="1" t="s">
        <v>16390</v>
      </c>
      <c r="B357" s="1" t="s">
        <v>16485</v>
      </c>
      <c r="C357" s="1" t="s">
        <v>16486</v>
      </c>
      <c r="D357" s="1" t="s">
        <v>50</v>
      </c>
      <c r="E357" s="1" t="s">
        <v>51</v>
      </c>
      <c r="F357" s="1" t="s">
        <v>51</v>
      </c>
      <c r="G357" s="1" t="s">
        <v>82</v>
      </c>
      <c r="H357" s="1" t="s">
        <v>95</v>
      </c>
      <c r="I357" s="1" t="s">
        <v>84</v>
      </c>
      <c r="J357" s="1" t="s">
        <v>6853</v>
      </c>
      <c r="K357" s="1" t="s">
        <v>16487</v>
      </c>
      <c r="L357" s="1"/>
      <c r="M357" s="21">
        <f t="shared" si="5"/>
        <v>1</v>
      </c>
    </row>
    <row r="358" spans="1:13" ht="20.100000000000001" customHeight="1" x14ac:dyDescent="0.15">
      <c r="A358" s="1" t="s">
        <v>16390</v>
      </c>
      <c r="B358" s="1" t="s">
        <v>16485</v>
      </c>
      <c r="C358" s="1" t="s">
        <v>16488</v>
      </c>
      <c r="D358" s="1" t="s">
        <v>50</v>
      </c>
      <c r="E358" s="1" t="s">
        <v>51</v>
      </c>
      <c r="F358" s="1" t="s">
        <v>51</v>
      </c>
      <c r="G358" s="1" t="s">
        <v>82</v>
      </c>
      <c r="H358" s="1" t="s">
        <v>95</v>
      </c>
      <c r="I358" s="1" t="s">
        <v>84</v>
      </c>
      <c r="J358" s="1" t="s">
        <v>6853</v>
      </c>
      <c r="K358" s="1" t="s">
        <v>16489</v>
      </c>
      <c r="L358" s="1"/>
      <c r="M358" s="21">
        <f t="shared" si="5"/>
        <v>1</v>
      </c>
    </row>
    <row r="359" spans="1:13" ht="20.100000000000001" customHeight="1" x14ac:dyDescent="0.15">
      <c r="A359" s="1" t="s">
        <v>16390</v>
      </c>
      <c r="B359" s="1" t="s">
        <v>16485</v>
      </c>
      <c r="C359" s="1" t="s">
        <v>16490</v>
      </c>
      <c r="D359" s="1" t="s">
        <v>78</v>
      </c>
      <c r="E359" s="1" t="s">
        <v>51</v>
      </c>
      <c r="F359" s="1" t="s">
        <v>81</v>
      </c>
      <c r="G359" s="1" t="s">
        <v>82</v>
      </c>
      <c r="H359" s="1" t="s">
        <v>180</v>
      </c>
      <c r="I359" s="1" t="s">
        <v>84</v>
      </c>
      <c r="J359" s="1" t="s">
        <v>7191</v>
      </c>
      <c r="K359" s="1" t="s">
        <v>16491</v>
      </c>
      <c r="L359" s="1"/>
      <c r="M359" s="21">
        <f t="shared" si="5"/>
        <v>0</v>
      </c>
    </row>
    <row r="360" spans="1:13" ht="20.100000000000001" customHeight="1" x14ac:dyDescent="0.15">
      <c r="A360" s="1" t="s">
        <v>16390</v>
      </c>
      <c r="B360" s="1" t="s">
        <v>16485</v>
      </c>
      <c r="C360" s="1" t="s">
        <v>16492</v>
      </c>
      <c r="D360" s="1" t="s">
        <v>78</v>
      </c>
      <c r="E360" s="1" t="s">
        <v>51</v>
      </c>
      <c r="F360" s="1" t="s">
        <v>81</v>
      </c>
      <c r="G360" s="1" t="s">
        <v>82</v>
      </c>
      <c r="H360" s="1" t="s">
        <v>180</v>
      </c>
      <c r="I360" s="1" t="s">
        <v>84</v>
      </c>
      <c r="J360" s="1" t="s">
        <v>7191</v>
      </c>
      <c r="K360" s="1" t="s">
        <v>16493</v>
      </c>
      <c r="L360" s="1"/>
      <c r="M360" s="21">
        <f t="shared" si="5"/>
        <v>0</v>
      </c>
    </row>
    <row r="361" spans="1:13" ht="20.100000000000001" customHeight="1" x14ac:dyDescent="0.15">
      <c r="A361" s="1" t="s">
        <v>16390</v>
      </c>
      <c r="B361" s="1" t="s">
        <v>16485</v>
      </c>
      <c r="C361" s="1" t="s">
        <v>16494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95</v>
      </c>
      <c r="I361" s="1" t="s">
        <v>84</v>
      </c>
      <c r="J361" s="1" t="s">
        <v>6853</v>
      </c>
      <c r="K361" s="1" t="s">
        <v>16495</v>
      </c>
      <c r="L361" s="1"/>
      <c r="M361" s="21">
        <f t="shared" si="5"/>
        <v>1</v>
      </c>
    </row>
    <row r="362" spans="1:13" ht="20.100000000000001" customHeight="1" x14ac:dyDescent="0.15">
      <c r="A362" s="1" t="s">
        <v>16390</v>
      </c>
      <c r="B362" s="1" t="s">
        <v>16485</v>
      </c>
      <c r="C362" s="1" t="s">
        <v>16496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95</v>
      </c>
      <c r="I362" s="1" t="s">
        <v>84</v>
      </c>
      <c r="J362" s="1" t="s">
        <v>6853</v>
      </c>
      <c r="K362" s="1" t="s">
        <v>16497</v>
      </c>
      <c r="L362" s="1"/>
      <c r="M362" s="21">
        <f t="shared" si="5"/>
        <v>1</v>
      </c>
    </row>
    <row r="363" spans="1:13" ht="20.100000000000001" customHeight="1" x14ac:dyDescent="0.15">
      <c r="A363" s="1" t="s">
        <v>16390</v>
      </c>
      <c r="B363" s="1" t="s">
        <v>16485</v>
      </c>
      <c r="C363" s="1" t="s">
        <v>16498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83</v>
      </c>
      <c r="I363" s="1" t="s">
        <v>84</v>
      </c>
      <c r="J363" s="1" t="s">
        <v>1137</v>
      </c>
      <c r="K363" s="1" t="s">
        <v>16499</v>
      </c>
      <c r="L363" s="1"/>
      <c r="M363" s="21">
        <f t="shared" si="5"/>
        <v>0</v>
      </c>
    </row>
    <row r="364" spans="1:13" ht="20.100000000000001" customHeight="1" x14ac:dyDescent="0.15">
      <c r="A364" s="1" t="s">
        <v>16390</v>
      </c>
      <c r="B364" s="1" t="s">
        <v>16485</v>
      </c>
      <c r="C364" s="1" t="s">
        <v>16500</v>
      </c>
      <c r="D364" s="1" t="s">
        <v>78</v>
      </c>
      <c r="E364" s="1" t="s">
        <v>51</v>
      </c>
      <c r="F364" s="1" t="s">
        <v>51</v>
      </c>
      <c r="G364" s="1" t="s">
        <v>82</v>
      </c>
      <c r="H364" s="1" t="s">
        <v>95</v>
      </c>
      <c r="I364" s="1" t="s">
        <v>84</v>
      </c>
      <c r="J364" s="1" t="s">
        <v>6853</v>
      </c>
      <c r="K364" s="1" t="s">
        <v>16501</v>
      </c>
      <c r="L364" s="1"/>
      <c r="M364" s="21">
        <f t="shared" si="5"/>
        <v>1</v>
      </c>
    </row>
    <row r="365" spans="1:13" ht="20.100000000000001" customHeight="1" x14ac:dyDescent="0.15">
      <c r="A365" s="1" t="s">
        <v>16390</v>
      </c>
      <c r="B365" s="1" t="s">
        <v>16485</v>
      </c>
      <c r="C365" s="1" t="s">
        <v>16502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83</v>
      </c>
      <c r="I365" s="1" t="s">
        <v>84</v>
      </c>
      <c r="J365" s="1" t="s">
        <v>1137</v>
      </c>
      <c r="K365" s="1" t="s">
        <v>16503</v>
      </c>
      <c r="L365" s="1"/>
      <c r="M365" s="21">
        <f t="shared" si="5"/>
        <v>0</v>
      </c>
    </row>
    <row r="366" spans="1:13" ht="20.100000000000001" customHeight="1" x14ac:dyDescent="0.15">
      <c r="A366" s="1" t="s">
        <v>16390</v>
      </c>
      <c r="B366" s="1" t="s">
        <v>16504</v>
      </c>
      <c r="C366" s="1" t="s">
        <v>16505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95</v>
      </c>
      <c r="I366" s="1" t="s">
        <v>84</v>
      </c>
      <c r="J366" s="1" t="s">
        <v>6853</v>
      </c>
      <c r="K366" s="1" t="s">
        <v>16506</v>
      </c>
      <c r="L366" s="1"/>
      <c r="M366" s="21">
        <f t="shared" si="5"/>
        <v>1</v>
      </c>
    </row>
    <row r="367" spans="1:13" ht="20.100000000000001" customHeight="1" x14ac:dyDescent="0.15">
      <c r="A367" s="1" t="s">
        <v>16390</v>
      </c>
      <c r="B367" s="1" t="s">
        <v>16504</v>
      </c>
      <c r="C367" s="1" t="s">
        <v>16507</v>
      </c>
      <c r="D367" s="1" t="s">
        <v>50</v>
      </c>
      <c r="E367" s="1" t="s">
        <v>51</v>
      </c>
      <c r="F367" s="1" t="s">
        <v>51</v>
      </c>
      <c r="G367" s="1" t="s">
        <v>82</v>
      </c>
      <c r="H367" s="1" t="s">
        <v>95</v>
      </c>
      <c r="I367" s="1" t="s">
        <v>84</v>
      </c>
      <c r="J367" s="1" t="s">
        <v>6853</v>
      </c>
      <c r="K367" s="1" t="s">
        <v>16508</v>
      </c>
      <c r="L367" s="1"/>
      <c r="M367" s="21">
        <f t="shared" si="5"/>
        <v>1</v>
      </c>
    </row>
    <row r="368" spans="1:13" ht="20.100000000000001" customHeight="1" x14ac:dyDescent="0.15">
      <c r="A368" s="1" t="s">
        <v>16390</v>
      </c>
      <c r="B368" s="1" t="s">
        <v>16504</v>
      </c>
      <c r="C368" s="1" t="s">
        <v>16509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6853</v>
      </c>
      <c r="K368" s="1" t="s">
        <v>16510</v>
      </c>
      <c r="L368" s="1"/>
      <c r="M368" s="21">
        <f t="shared" si="5"/>
        <v>1</v>
      </c>
    </row>
    <row r="369" spans="1:13" ht="20.100000000000001" customHeight="1" x14ac:dyDescent="0.15">
      <c r="A369" s="1" t="s">
        <v>16390</v>
      </c>
      <c r="B369" s="1" t="s">
        <v>16504</v>
      </c>
      <c r="C369" s="1" t="s">
        <v>16511</v>
      </c>
      <c r="D369" s="1" t="s">
        <v>78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6853</v>
      </c>
      <c r="K369" s="1" t="s">
        <v>16512</v>
      </c>
      <c r="L369" s="1"/>
      <c r="M369" s="21">
        <f t="shared" si="5"/>
        <v>1</v>
      </c>
    </row>
    <row r="370" spans="1:13" ht="20.100000000000001" customHeight="1" x14ac:dyDescent="0.15">
      <c r="A370" s="1" t="s">
        <v>16390</v>
      </c>
      <c r="B370" s="1" t="s">
        <v>16504</v>
      </c>
      <c r="C370" s="1" t="s">
        <v>16513</v>
      </c>
      <c r="D370" s="1" t="s">
        <v>78</v>
      </c>
      <c r="E370" s="1" t="s">
        <v>51</v>
      </c>
      <c r="F370" s="1" t="s">
        <v>179</v>
      </c>
      <c r="G370" s="1" t="s">
        <v>82</v>
      </c>
      <c r="H370" s="1" t="s">
        <v>129</v>
      </c>
      <c r="I370" s="1" t="s">
        <v>84</v>
      </c>
      <c r="J370" s="1" t="s">
        <v>130</v>
      </c>
      <c r="K370" s="1" t="s">
        <v>16514</v>
      </c>
      <c r="L370" s="1"/>
      <c r="M370" s="21">
        <f t="shared" si="5"/>
        <v>0</v>
      </c>
    </row>
    <row r="371" spans="1:13" ht="20.100000000000001" customHeight="1" x14ac:dyDescent="0.15">
      <c r="A371" s="1" t="s">
        <v>16390</v>
      </c>
      <c r="B371" s="1" t="s">
        <v>16504</v>
      </c>
      <c r="C371" s="1" t="s">
        <v>16515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6853</v>
      </c>
      <c r="K371" s="1" t="s">
        <v>16516</v>
      </c>
      <c r="L371" s="1"/>
      <c r="M371" s="21">
        <f t="shared" si="5"/>
        <v>1</v>
      </c>
    </row>
    <row r="372" spans="1:13" ht="20.100000000000001" customHeight="1" x14ac:dyDescent="0.15">
      <c r="A372" s="1" t="s">
        <v>16390</v>
      </c>
      <c r="B372" s="1" t="s">
        <v>16504</v>
      </c>
      <c r="C372" s="1" t="s">
        <v>16517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95</v>
      </c>
      <c r="I372" s="1" t="s">
        <v>84</v>
      </c>
      <c r="J372" s="1" t="s">
        <v>6853</v>
      </c>
      <c r="K372" s="1" t="s">
        <v>16518</v>
      </c>
      <c r="L372" s="1"/>
      <c r="M372" s="21">
        <f t="shared" si="5"/>
        <v>1</v>
      </c>
    </row>
    <row r="373" spans="1:13" ht="20.100000000000001" customHeight="1" x14ac:dyDescent="0.15">
      <c r="A373" s="1" t="s">
        <v>16390</v>
      </c>
      <c r="B373" s="1" t="s">
        <v>16504</v>
      </c>
      <c r="C373" s="1" t="s">
        <v>16519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15518</v>
      </c>
      <c r="K373" s="1" t="s">
        <v>16520</v>
      </c>
      <c r="L373" s="1"/>
      <c r="M373" s="21">
        <f t="shared" si="5"/>
        <v>1</v>
      </c>
    </row>
    <row r="374" spans="1:13" ht="20.100000000000001" customHeight="1" x14ac:dyDescent="0.15">
      <c r="A374" s="1" t="s">
        <v>16390</v>
      </c>
      <c r="B374" s="1" t="s">
        <v>16504</v>
      </c>
      <c r="C374" s="1" t="s">
        <v>16521</v>
      </c>
      <c r="D374" s="1" t="s">
        <v>78</v>
      </c>
      <c r="E374" s="1" t="s">
        <v>51</v>
      </c>
      <c r="F374" s="1" t="s">
        <v>51</v>
      </c>
      <c r="G374" s="1" t="s">
        <v>82</v>
      </c>
      <c r="H374" s="1" t="s">
        <v>95</v>
      </c>
      <c r="I374" s="1" t="s">
        <v>84</v>
      </c>
      <c r="J374" s="1" t="s">
        <v>6853</v>
      </c>
      <c r="K374" s="1" t="s">
        <v>16522</v>
      </c>
      <c r="L374" s="1"/>
      <c r="M374" s="21">
        <f t="shared" si="5"/>
        <v>1</v>
      </c>
    </row>
    <row r="375" spans="1:13" ht="20.100000000000001" customHeight="1" x14ac:dyDescent="0.15">
      <c r="A375" s="1" t="s">
        <v>16390</v>
      </c>
      <c r="B375" s="1" t="s">
        <v>16504</v>
      </c>
      <c r="C375" s="1" t="s">
        <v>16523</v>
      </c>
      <c r="D375" s="1" t="s">
        <v>78</v>
      </c>
      <c r="E375" s="1" t="s">
        <v>51</v>
      </c>
      <c r="F375" s="1" t="s">
        <v>51</v>
      </c>
      <c r="G375" s="1" t="s">
        <v>82</v>
      </c>
      <c r="H375" s="1" t="s">
        <v>95</v>
      </c>
      <c r="I375" s="1" t="s">
        <v>84</v>
      </c>
      <c r="J375" s="1" t="s">
        <v>6853</v>
      </c>
      <c r="K375" s="1" t="s">
        <v>16524</v>
      </c>
      <c r="L375" s="1"/>
      <c r="M375" s="21">
        <f t="shared" si="5"/>
        <v>1</v>
      </c>
    </row>
    <row r="376" spans="1:13" ht="20.100000000000001" customHeight="1" x14ac:dyDescent="0.15">
      <c r="A376" s="1" t="s">
        <v>16390</v>
      </c>
      <c r="B376" s="1" t="s">
        <v>16525</v>
      </c>
      <c r="C376" s="1" t="s">
        <v>16526</v>
      </c>
      <c r="D376" s="1" t="s">
        <v>78</v>
      </c>
      <c r="E376" s="1" t="s">
        <v>51</v>
      </c>
      <c r="F376" s="1" t="s">
        <v>51</v>
      </c>
      <c r="G376" s="1" t="s">
        <v>82</v>
      </c>
      <c r="H376" s="1" t="s">
        <v>95</v>
      </c>
      <c r="I376" s="1" t="s">
        <v>84</v>
      </c>
      <c r="J376" s="1" t="s">
        <v>6853</v>
      </c>
      <c r="K376" s="1" t="s">
        <v>16527</v>
      </c>
      <c r="L376" s="1"/>
      <c r="M376" s="21">
        <f t="shared" si="5"/>
        <v>1</v>
      </c>
    </row>
    <row r="377" spans="1:13" ht="20.100000000000001" customHeight="1" x14ac:dyDescent="0.15">
      <c r="A377" s="1" t="s">
        <v>16390</v>
      </c>
      <c r="B377" s="1" t="s">
        <v>16525</v>
      </c>
      <c r="C377" s="1" t="s">
        <v>16528</v>
      </c>
      <c r="D377" s="1" t="s">
        <v>78</v>
      </c>
      <c r="E377" s="1" t="s">
        <v>51</v>
      </c>
      <c r="F377" s="1" t="s">
        <v>51</v>
      </c>
      <c r="G377" s="1" t="s">
        <v>82</v>
      </c>
      <c r="H377" s="1" t="s">
        <v>95</v>
      </c>
      <c r="I377" s="1" t="s">
        <v>84</v>
      </c>
      <c r="J377" s="1" t="s">
        <v>6853</v>
      </c>
      <c r="K377" s="1" t="s">
        <v>16529</v>
      </c>
      <c r="L377" s="1"/>
      <c r="M377" s="21">
        <f t="shared" si="5"/>
        <v>1</v>
      </c>
    </row>
    <row r="378" spans="1:13" ht="20.100000000000001" customHeight="1" x14ac:dyDescent="0.15">
      <c r="A378" s="1" t="s">
        <v>16390</v>
      </c>
      <c r="B378" s="1" t="s">
        <v>16525</v>
      </c>
      <c r="C378" s="1" t="s">
        <v>16530</v>
      </c>
      <c r="D378" s="1" t="s">
        <v>78</v>
      </c>
      <c r="E378" s="1" t="s">
        <v>51</v>
      </c>
      <c r="F378" s="1" t="s">
        <v>51</v>
      </c>
      <c r="G378" s="1" t="s">
        <v>82</v>
      </c>
      <c r="H378" s="1" t="s">
        <v>95</v>
      </c>
      <c r="I378" s="1" t="s">
        <v>84</v>
      </c>
      <c r="J378" s="1" t="s">
        <v>6853</v>
      </c>
      <c r="K378" s="1" t="s">
        <v>16531</v>
      </c>
      <c r="L378" s="1"/>
      <c r="M378" s="21">
        <f t="shared" si="5"/>
        <v>1</v>
      </c>
    </row>
    <row r="379" spans="1:13" ht="20.100000000000001" customHeight="1" x14ac:dyDescent="0.15">
      <c r="A379" s="1" t="s">
        <v>16390</v>
      </c>
      <c r="B379" s="1" t="s">
        <v>16525</v>
      </c>
      <c r="C379" s="1" t="s">
        <v>16532</v>
      </c>
      <c r="D379" s="1" t="s">
        <v>78</v>
      </c>
      <c r="E379" s="1" t="s">
        <v>51</v>
      </c>
      <c r="F379" s="1" t="s">
        <v>51</v>
      </c>
      <c r="G379" s="1" t="s">
        <v>82</v>
      </c>
      <c r="H379" s="1" t="s">
        <v>95</v>
      </c>
      <c r="I379" s="1" t="s">
        <v>84</v>
      </c>
      <c r="J379" s="1" t="s">
        <v>6853</v>
      </c>
      <c r="K379" s="1" t="s">
        <v>16533</v>
      </c>
      <c r="L379" s="1"/>
      <c r="M379" s="21">
        <f t="shared" si="5"/>
        <v>1</v>
      </c>
    </row>
    <row r="380" spans="1:13" ht="20.100000000000001" customHeight="1" x14ac:dyDescent="0.15">
      <c r="A380" s="1" t="s">
        <v>16390</v>
      </c>
      <c r="B380" s="1" t="s">
        <v>16525</v>
      </c>
      <c r="C380" s="1" t="s">
        <v>16534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95</v>
      </c>
      <c r="I380" s="1" t="s">
        <v>84</v>
      </c>
      <c r="J380" s="1" t="s">
        <v>6853</v>
      </c>
      <c r="K380" s="1" t="s">
        <v>16535</v>
      </c>
      <c r="L380" s="1"/>
      <c r="M380" s="21">
        <f t="shared" si="5"/>
        <v>1</v>
      </c>
    </row>
    <row r="381" spans="1:13" ht="20.100000000000001" customHeight="1" x14ac:dyDescent="0.15">
      <c r="A381" s="1" t="s">
        <v>16390</v>
      </c>
      <c r="B381" s="1" t="s">
        <v>16525</v>
      </c>
      <c r="C381" s="1" t="s">
        <v>16536</v>
      </c>
      <c r="D381" s="1" t="s">
        <v>78</v>
      </c>
      <c r="E381" s="1" t="s">
        <v>51</v>
      </c>
      <c r="F381" s="1" t="s">
        <v>51</v>
      </c>
      <c r="G381" s="1" t="s">
        <v>82</v>
      </c>
      <c r="H381" s="1" t="s">
        <v>95</v>
      </c>
      <c r="I381" s="1" t="s">
        <v>84</v>
      </c>
      <c r="J381" s="1" t="s">
        <v>6853</v>
      </c>
      <c r="K381" s="1" t="s">
        <v>16537</v>
      </c>
      <c r="L381" s="1"/>
      <c r="M381" s="21">
        <f t="shared" si="5"/>
        <v>1</v>
      </c>
    </row>
    <row r="382" spans="1:13" ht="20.100000000000001" customHeight="1" x14ac:dyDescent="0.15">
      <c r="A382" s="1" t="s">
        <v>16390</v>
      </c>
      <c r="B382" s="1" t="s">
        <v>16525</v>
      </c>
      <c r="C382" s="1" t="s">
        <v>16538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95</v>
      </c>
      <c r="I382" s="1" t="s">
        <v>84</v>
      </c>
      <c r="J382" s="1" t="s">
        <v>6853</v>
      </c>
      <c r="K382" s="1" t="s">
        <v>16539</v>
      </c>
      <c r="L382" s="1"/>
      <c r="M382" s="21">
        <f t="shared" si="5"/>
        <v>1</v>
      </c>
    </row>
    <row r="383" spans="1:13" ht="20.100000000000001" customHeight="1" x14ac:dyDescent="0.15">
      <c r="A383" s="1" t="s">
        <v>16390</v>
      </c>
      <c r="B383" s="1" t="s">
        <v>16540</v>
      </c>
      <c r="C383" s="1" t="s">
        <v>16541</v>
      </c>
      <c r="D383" s="1" t="s">
        <v>50</v>
      </c>
      <c r="E383" s="1" t="s">
        <v>51</v>
      </c>
      <c r="F383" s="1" t="s">
        <v>51</v>
      </c>
      <c r="G383" s="1" t="s">
        <v>82</v>
      </c>
      <c r="H383" s="1" t="s">
        <v>95</v>
      </c>
      <c r="I383" s="1" t="s">
        <v>84</v>
      </c>
      <c r="J383" s="1" t="s">
        <v>6853</v>
      </c>
      <c r="K383" s="1" t="s">
        <v>16542</v>
      </c>
      <c r="L383" s="1"/>
      <c r="M383" s="21">
        <f t="shared" si="5"/>
        <v>1</v>
      </c>
    </row>
    <row r="384" spans="1:13" ht="20.100000000000001" customHeight="1" x14ac:dyDescent="0.15">
      <c r="A384" s="1" t="s">
        <v>16390</v>
      </c>
      <c r="B384" s="1" t="s">
        <v>16540</v>
      </c>
      <c r="C384" s="1" t="s">
        <v>16543</v>
      </c>
      <c r="D384" s="1" t="s">
        <v>50</v>
      </c>
      <c r="E384" s="1" t="s">
        <v>51</v>
      </c>
      <c r="F384" s="1" t="s">
        <v>51</v>
      </c>
      <c r="G384" s="1" t="s">
        <v>82</v>
      </c>
      <c r="H384" s="1" t="s">
        <v>95</v>
      </c>
      <c r="I384" s="1" t="s">
        <v>84</v>
      </c>
      <c r="J384" s="1" t="s">
        <v>6853</v>
      </c>
      <c r="K384" s="1" t="s">
        <v>16544</v>
      </c>
      <c r="L384" s="1"/>
      <c r="M384" s="21">
        <f t="shared" si="5"/>
        <v>1</v>
      </c>
    </row>
    <row r="385" spans="1:13" ht="20.100000000000001" customHeight="1" x14ac:dyDescent="0.15">
      <c r="A385" s="1" t="s">
        <v>16390</v>
      </c>
      <c r="B385" s="1" t="s">
        <v>16540</v>
      </c>
      <c r="C385" s="1" t="s">
        <v>16545</v>
      </c>
      <c r="D385" s="1" t="s">
        <v>50</v>
      </c>
      <c r="E385" s="1" t="s">
        <v>51</v>
      </c>
      <c r="F385" s="1" t="s">
        <v>51</v>
      </c>
      <c r="G385" s="1" t="s">
        <v>82</v>
      </c>
      <c r="H385" s="1" t="s">
        <v>95</v>
      </c>
      <c r="I385" s="1" t="s">
        <v>84</v>
      </c>
      <c r="J385" s="1" t="s">
        <v>6853</v>
      </c>
      <c r="K385" s="1" t="s">
        <v>16546</v>
      </c>
      <c r="L385" s="1"/>
      <c r="M385" s="21">
        <f t="shared" si="5"/>
        <v>1</v>
      </c>
    </row>
    <row r="386" spans="1:13" ht="20.100000000000001" customHeight="1" x14ac:dyDescent="0.15">
      <c r="A386" s="1" t="s">
        <v>16390</v>
      </c>
      <c r="B386" s="1" t="s">
        <v>16547</v>
      </c>
      <c r="C386" s="1" t="s">
        <v>16548</v>
      </c>
      <c r="D386" s="1" t="s">
        <v>50</v>
      </c>
      <c r="E386" s="1" t="s">
        <v>51</v>
      </c>
      <c r="F386" s="1" t="s">
        <v>51</v>
      </c>
      <c r="G386" s="1" t="s">
        <v>82</v>
      </c>
      <c r="H386" s="1" t="s">
        <v>95</v>
      </c>
      <c r="I386" s="1" t="s">
        <v>84</v>
      </c>
      <c r="J386" s="1" t="s">
        <v>6853</v>
      </c>
      <c r="K386" s="1" t="s">
        <v>16549</v>
      </c>
      <c r="L386" s="1"/>
      <c r="M386" s="21">
        <f t="shared" si="5"/>
        <v>1</v>
      </c>
    </row>
    <row r="387" spans="1:13" ht="20.100000000000001" customHeight="1" x14ac:dyDescent="0.15">
      <c r="A387" s="1" t="s">
        <v>16390</v>
      </c>
      <c r="B387" s="1" t="s">
        <v>16547</v>
      </c>
      <c r="C387" s="1" t="s">
        <v>16550</v>
      </c>
      <c r="D387" s="1" t="s">
        <v>50</v>
      </c>
      <c r="E387" s="1" t="s">
        <v>51</v>
      </c>
      <c r="F387" s="1" t="s">
        <v>51</v>
      </c>
      <c r="G387" s="1" t="s">
        <v>82</v>
      </c>
      <c r="H387" s="1" t="s">
        <v>95</v>
      </c>
      <c r="I387" s="1" t="s">
        <v>84</v>
      </c>
      <c r="J387" s="1" t="s">
        <v>6853</v>
      </c>
      <c r="K387" s="1" t="s">
        <v>16551</v>
      </c>
      <c r="L387" s="1"/>
      <c r="M387" s="21">
        <f t="shared" si="5"/>
        <v>1</v>
      </c>
    </row>
    <row r="388" spans="1:13" ht="20.100000000000001" customHeight="1" x14ac:dyDescent="0.15">
      <c r="A388" s="1" t="s">
        <v>16390</v>
      </c>
      <c r="B388" s="1" t="s">
        <v>16547</v>
      </c>
      <c r="C388" s="1" t="s">
        <v>16552</v>
      </c>
      <c r="D388" s="1" t="s">
        <v>50</v>
      </c>
      <c r="E388" s="1" t="s">
        <v>51</v>
      </c>
      <c r="F388" s="1" t="s">
        <v>51</v>
      </c>
      <c r="G388" s="1" t="s">
        <v>82</v>
      </c>
      <c r="H388" s="1" t="s">
        <v>95</v>
      </c>
      <c r="I388" s="1" t="s">
        <v>84</v>
      </c>
      <c r="J388" s="1" t="s">
        <v>6853</v>
      </c>
      <c r="K388" s="1" t="s">
        <v>16553</v>
      </c>
      <c r="L388" s="1"/>
      <c r="M388" s="21">
        <f t="shared" si="5"/>
        <v>1</v>
      </c>
    </row>
    <row r="389" spans="1:13" ht="20.100000000000001" customHeight="1" x14ac:dyDescent="0.15">
      <c r="A389" s="1" t="s">
        <v>16390</v>
      </c>
      <c r="B389" s="1" t="s">
        <v>16547</v>
      </c>
      <c r="C389" s="1" t="s">
        <v>16554</v>
      </c>
      <c r="D389" s="1" t="s">
        <v>50</v>
      </c>
      <c r="E389" s="1" t="s">
        <v>51</v>
      </c>
      <c r="F389" s="1" t="s">
        <v>51</v>
      </c>
      <c r="G389" s="1" t="s">
        <v>82</v>
      </c>
      <c r="H389" s="1" t="s">
        <v>95</v>
      </c>
      <c r="I389" s="1" t="s">
        <v>84</v>
      </c>
      <c r="J389" s="1" t="s">
        <v>6853</v>
      </c>
      <c r="K389" s="1" t="s">
        <v>16555</v>
      </c>
      <c r="L389" s="1"/>
      <c r="M389" s="21">
        <f t="shared" si="5"/>
        <v>1</v>
      </c>
    </row>
    <row r="390" spans="1:13" ht="20.100000000000001" customHeight="1" x14ac:dyDescent="0.15">
      <c r="A390" s="1" t="s">
        <v>16390</v>
      </c>
      <c r="B390" s="1" t="s">
        <v>16547</v>
      </c>
      <c r="C390" s="1" t="s">
        <v>16556</v>
      </c>
      <c r="D390" s="1" t="s">
        <v>78</v>
      </c>
      <c r="E390" s="1" t="s">
        <v>51</v>
      </c>
      <c r="F390" s="1" t="s">
        <v>51</v>
      </c>
      <c r="G390" s="1" t="s">
        <v>82</v>
      </c>
      <c r="H390" s="1" t="s">
        <v>95</v>
      </c>
      <c r="I390" s="1" t="s">
        <v>84</v>
      </c>
      <c r="J390" s="1" t="s">
        <v>6853</v>
      </c>
      <c r="K390" s="1" t="s">
        <v>16557</v>
      </c>
      <c r="L390" s="1"/>
      <c r="M390" s="21">
        <f t="shared" si="5"/>
        <v>1</v>
      </c>
    </row>
    <row r="391" spans="1:13" ht="20.100000000000001" customHeight="1" x14ac:dyDescent="0.15">
      <c r="A391" s="1" t="s">
        <v>16390</v>
      </c>
      <c r="B391" s="1" t="s">
        <v>16547</v>
      </c>
      <c r="C391" s="1" t="s">
        <v>16558</v>
      </c>
      <c r="D391" s="1" t="s">
        <v>78</v>
      </c>
      <c r="E391" s="1" t="s">
        <v>51</v>
      </c>
      <c r="F391" s="1" t="s">
        <v>51</v>
      </c>
      <c r="G391" s="1" t="s">
        <v>82</v>
      </c>
      <c r="H391" s="1" t="s">
        <v>95</v>
      </c>
      <c r="I391" s="1" t="s">
        <v>84</v>
      </c>
      <c r="J391" s="1" t="s">
        <v>6853</v>
      </c>
      <c r="K391" s="1" t="s">
        <v>16559</v>
      </c>
      <c r="L391" s="1"/>
      <c r="M391" s="21">
        <f t="shared" si="5"/>
        <v>1</v>
      </c>
    </row>
    <row r="392" spans="1:13" ht="20.100000000000001" customHeight="1" x14ac:dyDescent="0.15">
      <c r="A392" s="1" t="s">
        <v>16390</v>
      </c>
      <c r="B392" s="1" t="s">
        <v>16547</v>
      </c>
      <c r="C392" s="1" t="s">
        <v>16560</v>
      </c>
      <c r="D392" s="1" t="s">
        <v>78</v>
      </c>
      <c r="E392" s="1" t="s">
        <v>51</v>
      </c>
      <c r="F392" s="1" t="s">
        <v>81</v>
      </c>
      <c r="G392" s="1" t="s">
        <v>82</v>
      </c>
      <c r="H392" s="1" t="s">
        <v>129</v>
      </c>
      <c r="I392" s="1" t="s">
        <v>84</v>
      </c>
      <c r="J392" s="1" t="s">
        <v>130</v>
      </c>
      <c r="K392" s="1" t="s">
        <v>16561</v>
      </c>
      <c r="L392" s="1"/>
      <c r="M392" s="21">
        <f t="shared" ref="M392:M419" si="6">IF(F392="○",1,0)</f>
        <v>0</v>
      </c>
    </row>
    <row r="393" spans="1:13" ht="20.100000000000001" customHeight="1" x14ac:dyDescent="0.15">
      <c r="A393" s="1" t="s">
        <v>16390</v>
      </c>
      <c r="B393" s="1" t="s">
        <v>16547</v>
      </c>
      <c r="C393" s="1" t="s">
        <v>16562</v>
      </c>
      <c r="D393" s="1" t="s">
        <v>78</v>
      </c>
      <c r="E393" s="1" t="s">
        <v>51</v>
      </c>
      <c r="F393" s="1" t="s">
        <v>51</v>
      </c>
      <c r="G393" s="1" t="s">
        <v>82</v>
      </c>
      <c r="H393" s="1" t="s">
        <v>95</v>
      </c>
      <c r="I393" s="1" t="s">
        <v>84</v>
      </c>
      <c r="J393" s="1" t="s">
        <v>6853</v>
      </c>
      <c r="K393" s="1" t="s">
        <v>16563</v>
      </c>
      <c r="L393" s="1"/>
      <c r="M393" s="21">
        <f t="shared" si="6"/>
        <v>1</v>
      </c>
    </row>
    <row r="394" spans="1:13" ht="20.100000000000001" customHeight="1" x14ac:dyDescent="0.15">
      <c r="A394" s="1" t="s">
        <v>16390</v>
      </c>
      <c r="B394" s="1" t="s">
        <v>16547</v>
      </c>
      <c r="C394" s="1" t="s">
        <v>16564</v>
      </c>
      <c r="D394" s="1" t="s">
        <v>78</v>
      </c>
      <c r="E394" s="1" t="s">
        <v>51</v>
      </c>
      <c r="F394" s="1" t="s">
        <v>51</v>
      </c>
      <c r="G394" s="1" t="s">
        <v>82</v>
      </c>
      <c r="H394" s="1" t="s">
        <v>95</v>
      </c>
      <c r="I394" s="1" t="s">
        <v>84</v>
      </c>
      <c r="J394" s="1" t="s">
        <v>6853</v>
      </c>
      <c r="K394" s="1" t="s">
        <v>16565</v>
      </c>
      <c r="L394" s="1"/>
      <c r="M394" s="21">
        <f t="shared" si="6"/>
        <v>1</v>
      </c>
    </row>
    <row r="395" spans="1:13" ht="20.100000000000001" customHeight="1" x14ac:dyDescent="0.15">
      <c r="A395" s="1" t="s">
        <v>16390</v>
      </c>
      <c r="B395" s="1" t="s">
        <v>16547</v>
      </c>
      <c r="C395" s="1" t="s">
        <v>16566</v>
      </c>
      <c r="D395" s="1" t="s">
        <v>78</v>
      </c>
      <c r="E395" s="1" t="s">
        <v>51</v>
      </c>
      <c r="F395" s="1" t="s">
        <v>51</v>
      </c>
      <c r="G395" s="1" t="s">
        <v>82</v>
      </c>
      <c r="H395" s="1" t="s">
        <v>95</v>
      </c>
      <c r="I395" s="1" t="s">
        <v>84</v>
      </c>
      <c r="J395" s="1" t="s">
        <v>6853</v>
      </c>
      <c r="K395" s="1" t="s">
        <v>16567</v>
      </c>
      <c r="L395" s="1"/>
      <c r="M395" s="21">
        <f t="shared" si="6"/>
        <v>1</v>
      </c>
    </row>
    <row r="396" spans="1:13" ht="20.100000000000001" customHeight="1" x14ac:dyDescent="0.15">
      <c r="A396" s="1" t="s">
        <v>16390</v>
      </c>
      <c r="B396" s="1" t="s">
        <v>16547</v>
      </c>
      <c r="C396" s="1" t="s">
        <v>16568</v>
      </c>
      <c r="D396" s="1" t="s">
        <v>78</v>
      </c>
      <c r="E396" s="1" t="s">
        <v>51</v>
      </c>
      <c r="F396" s="1" t="s">
        <v>51</v>
      </c>
      <c r="G396" s="1" t="s">
        <v>82</v>
      </c>
      <c r="H396" s="1" t="s">
        <v>95</v>
      </c>
      <c r="I396" s="1" t="s">
        <v>84</v>
      </c>
      <c r="J396" s="1" t="s">
        <v>6853</v>
      </c>
      <c r="K396" s="1" t="s">
        <v>16569</v>
      </c>
      <c r="L396" s="1"/>
      <c r="M396" s="21">
        <f t="shared" si="6"/>
        <v>1</v>
      </c>
    </row>
    <row r="397" spans="1:13" ht="20.100000000000001" customHeight="1" x14ac:dyDescent="0.15">
      <c r="A397" s="1" t="s">
        <v>16390</v>
      </c>
      <c r="B397" s="1" t="s">
        <v>16547</v>
      </c>
      <c r="C397" s="1" t="s">
        <v>16570</v>
      </c>
      <c r="D397" s="1" t="s">
        <v>78</v>
      </c>
      <c r="E397" s="1" t="s">
        <v>51</v>
      </c>
      <c r="F397" s="1" t="s">
        <v>51</v>
      </c>
      <c r="G397" s="1" t="s">
        <v>82</v>
      </c>
      <c r="H397" s="1" t="s">
        <v>95</v>
      </c>
      <c r="I397" s="1" t="s">
        <v>84</v>
      </c>
      <c r="J397" s="1" t="s">
        <v>6853</v>
      </c>
      <c r="K397" s="1" t="s">
        <v>16571</v>
      </c>
      <c r="L397" s="1"/>
      <c r="M397" s="21">
        <f t="shared" si="6"/>
        <v>1</v>
      </c>
    </row>
    <row r="398" spans="1:13" ht="20.100000000000001" customHeight="1" x14ac:dyDescent="0.15">
      <c r="A398" s="1" t="s">
        <v>16390</v>
      </c>
      <c r="B398" s="1" t="s">
        <v>16547</v>
      </c>
      <c r="C398" s="1" t="s">
        <v>16572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83</v>
      </c>
      <c r="I398" s="1" t="s">
        <v>84</v>
      </c>
      <c r="J398" s="1" t="s">
        <v>1137</v>
      </c>
      <c r="K398" s="1" t="s">
        <v>16573</v>
      </c>
      <c r="L398" s="1"/>
      <c r="M398" s="21">
        <f t="shared" si="6"/>
        <v>0</v>
      </c>
    </row>
    <row r="399" spans="1:13" ht="20.100000000000001" customHeight="1" x14ac:dyDescent="0.15">
      <c r="A399" s="1" t="s">
        <v>16390</v>
      </c>
      <c r="B399" s="1" t="s">
        <v>16547</v>
      </c>
      <c r="C399" s="1" t="s">
        <v>16574</v>
      </c>
      <c r="D399" s="1" t="s">
        <v>78</v>
      </c>
      <c r="E399" s="1" t="s">
        <v>51</v>
      </c>
      <c r="F399" s="1" t="s">
        <v>51</v>
      </c>
      <c r="G399" s="1" t="s">
        <v>82</v>
      </c>
      <c r="H399" s="1" t="s">
        <v>95</v>
      </c>
      <c r="I399" s="1" t="s">
        <v>84</v>
      </c>
      <c r="J399" s="1" t="s">
        <v>6853</v>
      </c>
      <c r="K399" s="1" t="s">
        <v>16575</v>
      </c>
      <c r="L399" s="1"/>
      <c r="M399" s="21">
        <f t="shared" si="6"/>
        <v>1</v>
      </c>
    </row>
    <row r="400" spans="1:13" ht="20.100000000000001" customHeight="1" x14ac:dyDescent="0.15">
      <c r="A400" s="1" t="s">
        <v>16390</v>
      </c>
      <c r="B400" s="1" t="s">
        <v>16576</v>
      </c>
      <c r="C400" s="1" t="s">
        <v>16577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95</v>
      </c>
      <c r="I400" s="1" t="s">
        <v>84</v>
      </c>
      <c r="J400" s="1" t="s">
        <v>6853</v>
      </c>
      <c r="K400" s="1" t="s">
        <v>16578</v>
      </c>
      <c r="L400" s="1"/>
      <c r="M400" s="21">
        <f t="shared" si="6"/>
        <v>1</v>
      </c>
    </row>
    <row r="401" spans="1:13" ht="20.100000000000001" customHeight="1" x14ac:dyDescent="0.15">
      <c r="A401" s="1" t="s">
        <v>16390</v>
      </c>
      <c r="B401" s="1" t="s">
        <v>16576</v>
      </c>
      <c r="C401" s="1" t="s">
        <v>16579</v>
      </c>
      <c r="D401" s="1" t="s">
        <v>50</v>
      </c>
      <c r="E401" s="1" t="s">
        <v>51</v>
      </c>
      <c r="F401" s="1" t="s">
        <v>51</v>
      </c>
      <c r="G401" s="1" t="s">
        <v>82</v>
      </c>
      <c r="H401" s="1" t="s">
        <v>95</v>
      </c>
      <c r="I401" s="1" t="s">
        <v>84</v>
      </c>
      <c r="J401" s="1" t="s">
        <v>6853</v>
      </c>
      <c r="K401" s="1" t="s">
        <v>16580</v>
      </c>
      <c r="L401" s="1"/>
      <c r="M401" s="21">
        <f t="shared" si="6"/>
        <v>1</v>
      </c>
    </row>
    <row r="402" spans="1:13" ht="20.100000000000001" customHeight="1" x14ac:dyDescent="0.15">
      <c r="A402" s="1" t="s">
        <v>16390</v>
      </c>
      <c r="B402" s="1" t="s">
        <v>16576</v>
      </c>
      <c r="C402" s="1" t="s">
        <v>16581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6853</v>
      </c>
      <c r="K402" s="1" t="s">
        <v>16582</v>
      </c>
      <c r="L402" s="1"/>
      <c r="M402" s="21">
        <f t="shared" si="6"/>
        <v>1</v>
      </c>
    </row>
    <row r="403" spans="1:13" ht="20.100000000000001" customHeight="1" x14ac:dyDescent="0.15">
      <c r="A403" s="1" t="s">
        <v>16390</v>
      </c>
      <c r="B403" s="1" t="s">
        <v>16576</v>
      </c>
      <c r="C403" s="1" t="s">
        <v>16583</v>
      </c>
      <c r="D403" s="1" t="s">
        <v>50</v>
      </c>
      <c r="E403" s="1" t="s">
        <v>51</v>
      </c>
      <c r="F403" s="1" t="s">
        <v>51</v>
      </c>
      <c r="G403" s="1" t="s">
        <v>82</v>
      </c>
      <c r="H403" s="1" t="s">
        <v>95</v>
      </c>
      <c r="I403" s="1" t="s">
        <v>84</v>
      </c>
      <c r="J403" s="1" t="s">
        <v>6853</v>
      </c>
      <c r="K403" s="1" t="s">
        <v>16584</v>
      </c>
      <c r="L403" s="1"/>
      <c r="M403" s="21">
        <f t="shared" si="6"/>
        <v>1</v>
      </c>
    </row>
    <row r="404" spans="1:13" ht="20.100000000000001" customHeight="1" x14ac:dyDescent="0.15">
      <c r="A404" s="1" t="s">
        <v>16390</v>
      </c>
      <c r="B404" s="1" t="s">
        <v>16576</v>
      </c>
      <c r="C404" s="1" t="s">
        <v>16585</v>
      </c>
      <c r="D404" s="1" t="s">
        <v>78</v>
      </c>
      <c r="E404" s="1" t="s">
        <v>51</v>
      </c>
      <c r="F404" s="1" t="s">
        <v>51</v>
      </c>
      <c r="G404" s="1" t="s">
        <v>82</v>
      </c>
      <c r="H404" s="1" t="s">
        <v>95</v>
      </c>
      <c r="I404" s="1" t="s">
        <v>84</v>
      </c>
      <c r="J404" s="1" t="s">
        <v>6853</v>
      </c>
      <c r="K404" s="1" t="s">
        <v>16586</v>
      </c>
      <c r="L404" s="1"/>
      <c r="M404" s="21">
        <f t="shared" si="6"/>
        <v>1</v>
      </c>
    </row>
    <row r="405" spans="1:13" ht="20.100000000000001" customHeight="1" x14ac:dyDescent="0.15">
      <c r="A405" s="1" t="s">
        <v>16390</v>
      </c>
      <c r="B405" s="1" t="s">
        <v>16576</v>
      </c>
      <c r="C405" s="1" t="s">
        <v>16587</v>
      </c>
      <c r="D405" s="1" t="s">
        <v>78</v>
      </c>
      <c r="E405" s="1" t="s">
        <v>51</v>
      </c>
      <c r="F405" s="1" t="s">
        <v>51</v>
      </c>
      <c r="G405" s="1" t="s">
        <v>82</v>
      </c>
      <c r="H405" s="1" t="s">
        <v>95</v>
      </c>
      <c r="I405" s="1" t="s">
        <v>84</v>
      </c>
      <c r="J405" s="1" t="s">
        <v>6853</v>
      </c>
      <c r="K405" s="1" t="s">
        <v>16588</v>
      </c>
      <c r="L405" s="1"/>
      <c r="M405" s="21">
        <f t="shared" si="6"/>
        <v>1</v>
      </c>
    </row>
    <row r="406" spans="1:13" ht="20.100000000000001" customHeight="1" x14ac:dyDescent="0.15">
      <c r="A406" s="1" t="s">
        <v>16390</v>
      </c>
      <c r="B406" s="1" t="s">
        <v>16576</v>
      </c>
      <c r="C406" s="1" t="s">
        <v>16589</v>
      </c>
      <c r="D406" s="1" t="s">
        <v>78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6853</v>
      </c>
      <c r="K406" s="1" t="s">
        <v>16590</v>
      </c>
      <c r="L406" s="1"/>
      <c r="M406" s="21">
        <f t="shared" si="6"/>
        <v>1</v>
      </c>
    </row>
    <row r="407" spans="1:13" ht="20.100000000000001" customHeight="1" x14ac:dyDescent="0.15">
      <c r="A407" s="1" t="s">
        <v>16390</v>
      </c>
      <c r="B407" s="1" t="s">
        <v>16576</v>
      </c>
      <c r="C407" s="1" t="s">
        <v>16591</v>
      </c>
      <c r="D407" s="1" t="s">
        <v>78</v>
      </c>
      <c r="E407" s="1" t="s">
        <v>51</v>
      </c>
      <c r="F407" s="1" t="s">
        <v>51</v>
      </c>
      <c r="G407" s="1" t="s">
        <v>82</v>
      </c>
      <c r="H407" s="1" t="s">
        <v>95</v>
      </c>
      <c r="I407" s="1" t="s">
        <v>84</v>
      </c>
      <c r="J407" s="1" t="s">
        <v>6853</v>
      </c>
      <c r="K407" s="1" t="s">
        <v>16592</v>
      </c>
      <c r="L407" s="1"/>
      <c r="M407" s="21">
        <f t="shared" si="6"/>
        <v>1</v>
      </c>
    </row>
    <row r="408" spans="1:13" ht="20.100000000000001" customHeight="1" x14ac:dyDescent="0.15">
      <c r="A408" s="1" t="s">
        <v>16390</v>
      </c>
      <c r="B408" s="1" t="s">
        <v>16593</v>
      </c>
      <c r="C408" s="1" t="s">
        <v>16594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95</v>
      </c>
      <c r="I408" s="1" t="s">
        <v>84</v>
      </c>
      <c r="J408" s="1" t="s">
        <v>6853</v>
      </c>
      <c r="K408" s="1" t="s">
        <v>16595</v>
      </c>
      <c r="L408" s="1"/>
      <c r="M408" s="21">
        <f t="shared" si="6"/>
        <v>1</v>
      </c>
    </row>
    <row r="409" spans="1:13" ht="20.100000000000001" customHeight="1" x14ac:dyDescent="0.15">
      <c r="A409" s="1" t="s">
        <v>16390</v>
      </c>
      <c r="B409" s="1" t="s">
        <v>16593</v>
      </c>
      <c r="C409" s="1" t="s">
        <v>16596</v>
      </c>
      <c r="D409" s="1" t="s">
        <v>50</v>
      </c>
      <c r="E409" s="1" t="s">
        <v>51</v>
      </c>
      <c r="F409" s="1" t="s">
        <v>51</v>
      </c>
      <c r="G409" s="1" t="s">
        <v>82</v>
      </c>
      <c r="H409" s="1" t="s">
        <v>95</v>
      </c>
      <c r="I409" s="1" t="s">
        <v>84</v>
      </c>
      <c r="J409" s="1" t="s">
        <v>6853</v>
      </c>
      <c r="K409" s="1" t="s">
        <v>16597</v>
      </c>
      <c r="L409" s="1"/>
      <c r="M409" s="21">
        <f t="shared" si="6"/>
        <v>1</v>
      </c>
    </row>
    <row r="410" spans="1:13" ht="20.100000000000001" customHeight="1" x14ac:dyDescent="0.15">
      <c r="A410" s="1" t="s">
        <v>16390</v>
      </c>
      <c r="B410" s="1" t="s">
        <v>16593</v>
      </c>
      <c r="C410" s="1" t="s">
        <v>16598</v>
      </c>
      <c r="D410" s="1" t="s">
        <v>50</v>
      </c>
      <c r="E410" s="1" t="s">
        <v>51</v>
      </c>
      <c r="F410" s="1" t="s">
        <v>51</v>
      </c>
      <c r="G410" s="1" t="s">
        <v>82</v>
      </c>
      <c r="H410" s="1" t="s">
        <v>95</v>
      </c>
      <c r="I410" s="1" t="s">
        <v>84</v>
      </c>
      <c r="J410" s="1" t="s">
        <v>6853</v>
      </c>
      <c r="K410" s="1" t="s">
        <v>16599</v>
      </c>
      <c r="L410" s="1"/>
      <c r="M410" s="21">
        <f t="shared" si="6"/>
        <v>1</v>
      </c>
    </row>
    <row r="411" spans="1:13" ht="20.100000000000001" customHeight="1" x14ac:dyDescent="0.15">
      <c r="A411" s="1" t="s">
        <v>16390</v>
      </c>
      <c r="B411" s="1" t="s">
        <v>16593</v>
      </c>
      <c r="C411" s="1" t="s">
        <v>16600</v>
      </c>
      <c r="D411" s="1" t="s">
        <v>50</v>
      </c>
      <c r="E411" s="1" t="s">
        <v>51</v>
      </c>
      <c r="F411" s="1" t="s">
        <v>51</v>
      </c>
      <c r="G411" s="1" t="s">
        <v>82</v>
      </c>
      <c r="H411" s="1" t="s">
        <v>95</v>
      </c>
      <c r="I411" s="1" t="s">
        <v>84</v>
      </c>
      <c r="J411" s="1" t="s">
        <v>6853</v>
      </c>
      <c r="K411" s="1" t="s">
        <v>16601</v>
      </c>
      <c r="L411" s="1"/>
      <c r="M411" s="21">
        <f t="shared" si="6"/>
        <v>1</v>
      </c>
    </row>
    <row r="412" spans="1:13" ht="20.100000000000001" customHeight="1" x14ac:dyDescent="0.15">
      <c r="A412" s="1" t="s">
        <v>16390</v>
      </c>
      <c r="B412" s="1" t="s">
        <v>16593</v>
      </c>
      <c r="C412" s="1" t="s">
        <v>16602</v>
      </c>
      <c r="D412" s="1" t="s">
        <v>50</v>
      </c>
      <c r="E412" s="1" t="s">
        <v>51</v>
      </c>
      <c r="F412" s="1" t="s">
        <v>51</v>
      </c>
      <c r="G412" s="1" t="s">
        <v>82</v>
      </c>
      <c r="H412" s="1" t="s">
        <v>95</v>
      </c>
      <c r="I412" s="1" t="s">
        <v>84</v>
      </c>
      <c r="J412" s="1" t="s">
        <v>6853</v>
      </c>
      <c r="K412" s="1" t="s">
        <v>16603</v>
      </c>
      <c r="L412" s="1"/>
      <c r="M412" s="21">
        <f t="shared" si="6"/>
        <v>1</v>
      </c>
    </row>
    <row r="413" spans="1:13" ht="20.100000000000001" customHeight="1" x14ac:dyDescent="0.15">
      <c r="A413" s="1" t="s">
        <v>16390</v>
      </c>
      <c r="B413" s="1" t="s">
        <v>16593</v>
      </c>
      <c r="C413" s="1" t="s">
        <v>16604</v>
      </c>
      <c r="D413" s="1" t="s">
        <v>50</v>
      </c>
      <c r="E413" s="1" t="s">
        <v>51</v>
      </c>
      <c r="F413" s="1" t="s">
        <v>51</v>
      </c>
      <c r="G413" s="1" t="s">
        <v>82</v>
      </c>
      <c r="H413" s="1" t="s">
        <v>95</v>
      </c>
      <c r="I413" s="1" t="s">
        <v>84</v>
      </c>
      <c r="J413" s="1" t="s">
        <v>6853</v>
      </c>
      <c r="K413" s="1" t="s">
        <v>16605</v>
      </c>
      <c r="L413" s="1"/>
      <c r="M413" s="21">
        <f t="shared" si="6"/>
        <v>1</v>
      </c>
    </row>
    <row r="414" spans="1:13" ht="20.100000000000001" customHeight="1" x14ac:dyDescent="0.15">
      <c r="A414" s="1" t="s">
        <v>16390</v>
      </c>
      <c r="B414" s="1" t="s">
        <v>16593</v>
      </c>
      <c r="C414" s="1" t="s">
        <v>16606</v>
      </c>
      <c r="D414" s="1" t="s">
        <v>50</v>
      </c>
      <c r="E414" s="1" t="s">
        <v>51</v>
      </c>
      <c r="F414" s="1" t="s">
        <v>51</v>
      </c>
      <c r="G414" s="1" t="s">
        <v>82</v>
      </c>
      <c r="H414" s="1" t="s">
        <v>95</v>
      </c>
      <c r="I414" s="1" t="s">
        <v>84</v>
      </c>
      <c r="J414" s="1" t="s">
        <v>6853</v>
      </c>
      <c r="K414" s="1" t="s">
        <v>16607</v>
      </c>
      <c r="L414" s="1"/>
      <c r="M414" s="21">
        <f t="shared" si="6"/>
        <v>1</v>
      </c>
    </row>
    <row r="415" spans="1:13" ht="20.100000000000001" customHeight="1" x14ac:dyDescent="0.15">
      <c r="A415" s="1" t="s">
        <v>16390</v>
      </c>
      <c r="B415" s="1" t="s">
        <v>16593</v>
      </c>
      <c r="C415" s="1" t="s">
        <v>16608</v>
      </c>
      <c r="D415" s="1" t="s">
        <v>78</v>
      </c>
      <c r="E415" s="1" t="s">
        <v>51</v>
      </c>
      <c r="F415" s="1" t="s">
        <v>179</v>
      </c>
      <c r="G415" s="1" t="s">
        <v>82</v>
      </c>
      <c r="H415" s="1" t="s">
        <v>2038</v>
      </c>
      <c r="I415" s="1" t="s">
        <v>84</v>
      </c>
      <c r="J415" s="1" t="s">
        <v>96</v>
      </c>
      <c r="K415" s="1" t="s">
        <v>16609</v>
      </c>
      <c r="L415" s="1"/>
      <c r="M415" s="21">
        <f t="shared" si="6"/>
        <v>0</v>
      </c>
    </row>
    <row r="416" spans="1:13" ht="20.100000000000001" customHeight="1" x14ac:dyDescent="0.15">
      <c r="A416" s="1" t="s">
        <v>16390</v>
      </c>
      <c r="B416" s="1" t="s">
        <v>16593</v>
      </c>
      <c r="C416" s="1" t="s">
        <v>16610</v>
      </c>
      <c r="D416" s="1" t="s">
        <v>78</v>
      </c>
      <c r="E416" s="1" t="s">
        <v>51</v>
      </c>
      <c r="F416" s="1" t="s">
        <v>51</v>
      </c>
      <c r="G416" s="1" t="s">
        <v>82</v>
      </c>
      <c r="H416" s="1" t="s">
        <v>95</v>
      </c>
      <c r="I416" s="1" t="s">
        <v>84</v>
      </c>
      <c r="J416" s="1" t="s">
        <v>6853</v>
      </c>
      <c r="K416" s="1" t="s">
        <v>16611</v>
      </c>
      <c r="L416" s="1"/>
      <c r="M416" s="21">
        <f t="shared" si="6"/>
        <v>1</v>
      </c>
    </row>
    <row r="417" spans="1:13" ht="20.100000000000001" customHeight="1" x14ac:dyDescent="0.15">
      <c r="A417" s="1" t="s">
        <v>16390</v>
      </c>
      <c r="B417" s="1" t="s">
        <v>16593</v>
      </c>
      <c r="C417" s="1" t="s">
        <v>16612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15518</v>
      </c>
      <c r="K417" s="1" t="s">
        <v>16613</v>
      </c>
      <c r="L417" s="1"/>
      <c r="M417" s="21">
        <f t="shared" si="6"/>
        <v>1</v>
      </c>
    </row>
    <row r="418" spans="1:13" ht="20.100000000000001" customHeight="1" x14ac:dyDescent="0.15">
      <c r="A418" s="1" t="s">
        <v>16390</v>
      </c>
      <c r="B418" s="1" t="s">
        <v>16593</v>
      </c>
      <c r="C418" s="1" t="s">
        <v>16614</v>
      </c>
      <c r="D418" s="1" t="s">
        <v>78</v>
      </c>
      <c r="E418" s="1" t="s">
        <v>51</v>
      </c>
      <c r="F418" s="1" t="s">
        <v>51</v>
      </c>
      <c r="G418" s="1" t="s">
        <v>82</v>
      </c>
      <c r="H418" s="1" t="s">
        <v>95</v>
      </c>
      <c r="I418" s="1" t="s">
        <v>84</v>
      </c>
      <c r="J418" s="1" t="s">
        <v>6853</v>
      </c>
      <c r="K418" s="1" t="s">
        <v>16615</v>
      </c>
      <c r="L418" s="1"/>
      <c r="M418" s="21">
        <f t="shared" si="6"/>
        <v>1</v>
      </c>
    </row>
    <row r="419" spans="1:13" ht="20.100000000000001" customHeight="1" x14ac:dyDescent="0.15">
      <c r="A419" s="1" t="s">
        <v>16390</v>
      </c>
      <c r="B419" s="1" t="s">
        <v>16593</v>
      </c>
      <c r="C419" s="1" t="s">
        <v>16616</v>
      </c>
      <c r="D419" s="1" t="s">
        <v>78</v>
      </c>
      <c r="E419" s="1" t="s">
        <v>51</v>
      </c>
      <c r="F419" s="1" t="s">
        <v>51</v>
      </c>
      <c r="G419" s="1" t="s">
        <v>82</v>
      </c>
      <c r="H419" s="1" t="s">
        <v>95</v>
      </c>
      <c r="I419" s="1" t="s">
        <v>84</v>
      </c>
      <c r="J419" s="1" t="s">
        <v>6853</v>
      </c>
      <c r="K419" s="1" t="s">
        <v>16617</v>
      </c>
      <c r="L419" s="1"/>
      <c r="M419" s="21">
        <f t="shared" si="6"/>
        <v>1</v>
      </c>
    </row>
    <row r="420" spans="1:13" ht="20.100000000000001" customHeight="1" x14ac:dyDescent="0.15">
      <c r="A420" s="1" t="s">
        <v>16390</v>
      </c>
      <c r="B420" s="1" t="s">
        <v>16593</v>
      </c>
      <c r="C420" s="1" t="s">
        <v>16618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2038</v>
      </c>
      <c r="I420" s="1" t="s">
        <v>84</v>
      </c>
      <c r="J420" s="1" t="s">
        <v>96</v>
      </c>
      <c r="K420" s="1" t="s">
        <v>16619</v>
      </c>
      <c r="L420" s="1"/>
      <c r="M420" s="21">
        <f t="shared" ref="M420:M484" si="7">IF(F420="○",1,0)</f>
        <v>0</v>
      </c>
    </row>
    <row r="421" spans="1:13" ht="20.100000000000001" customHeight="1" x14ac:dyDescent="0.15">
      <c r="A421" s="1" t="s">
        <v>16390</v>
      </c>
      <c r="B421" s="1" t="s">
        <v>16593</v>
      </c>
      <c r="C421" s="1" t="s">
        <v>16620</v>
      </c>
      <c r="D421" s="1" t="s">
        <v>78</v>
      </c>
      <c r="E421" s="1" t="s">
        <v>51</v>
      </c>
      <c r="F421" s="1" t="s">
        <v>179</v>
      </c>
      <c r="G421" s="1" t="s">
        <v>82</v>
      </c>
      <c r="H421" s="1" t="s">
        <v>2038</v>
      </c>
      <c r="I421" s="1" t="s">
        <v>84</v>
      </c>
      <c r="J421" s="1" t="s">
        <v>96</v>
      </c>
      <c r="K421" s="1" t="s">
        <v>16621</v>
      </c>
      <c r="L421" s="1"/>
      <c r="M421" s="21">
        <f t="shared" si="7"/>
        <v>0</v>
      </c>
    </row>
    <row r="422" spans="1:13" ht="20.100000000000001" customHeight="1" x14ac:dyDescent="0.15">
      <c r="A422" s="1" t="s">
        <v>16390</v>
      </c>
      <c r="B422" s="1" t="s">
        <v>16593</v>
      </c>
      <c r="C422" s="1" t="s">
        <v>16622</v>
      </c>
      <c r="D422" s="1" t="s">
        <v>78</v>
      </c>
      <c r="E422" s="1" t="s">
        <v>51</v>
      </c>
      <c r="F422" s="1" t="s">
        <v>179</v>
      </c>
      <c r="G422" s="1" t="s">
        <v>82</v>
      </c>
      <c r="H422" s="1" t="s">
        <v>2038</v>
      </c>
      <c r="I422" s="1" t="s">
        <v>84</v>
      </c>
      <c r="J422" s="1" t="s">
        <v>96</v>
      </c>
      <c r="K422" s="1" t="s">
        <v>16623</v>
      </c>
      <c r="L422" s="1"/>
      <c r="M422" s="21">
        <f t="shared" si="7"/>
        <v>0</v>
      </c>
    </row>
    <row r="423" spans="1:13" ht="20.100000000000001" customHeight="1" x14ac:dyDescent="0.15">
      <c r="A423" s="1" t="s">
        <v>16390</v>
      </c>
      <c r="B423" s="1" t="s">
        <v>16593</v>
      </c>
      <c r="C423" s="1" t="s">
        <v>16624</v>
      </c>
      <c r="D423" s="1" t="s">
        <v>78</v>
      </c>
      <c r="E423" s="1" t="s">
        <v>51</v>
      </c>
      <c r="F423" s="1" t="s">
        <v>81</v>
      </c>
      <c r="G423" s="1" t="s">
        <v>82</v>
      </c>
      <c r="H423" s="1" t="s">
        <v>2038</v>
      </c>
      <c r="I423" s="1" t="s">
        <v>84</v>
      </c>
      <c r="J423" s="1" t="s">
        <v>96</v>
      </c>
      <c r="K423" s="1" t="s">
        <v>16625</v>
      </c>
      <c r="L423" s="1"/>
      <c r="M423" s="21">
        <f t="shared" si="7"/>
        <v>0</v>
      </c>
    </row>
    <row r="424" spans="1:13" ht="20.100000000000001" customHeight="1" x14ac:dyDescent="0.15">
      <c r="A424" s="1" t="s">
        <v>16390</v>
      </c>
      <c r="B424" s="1" t="s">
        <v>16626</v>
      </c>
      <c r="C424" s="1" t="s">
        <v>16627</v>
      </c>
      <c r="D424" s="1" t="s">
        <v>78</v>
      </c>
      <c r="E424" s="1" t="s">
        <v>51</v>
      </c>
      <c r="F424" s="1" t="s">
        <v>51</v>
      </c>
      <c r="G424" s="1" t="s">
        <v>82</v>
      </c>
      <c r="H424" s="1" t="s">
        <v>95</v>
      </c>
      <c r="I424" s="1" t="s">
        <v>84</v>
      </c>
      <c r="J424" s="1" t="s">
        <v>6853</v>
      </c>
      <c r="K424" s="1" t="s">
        <v>16628</v>
      </c>
      <c r="L424" s="1"/>
      <c r="M424" s="21">
        <f t="shared" si="7"/>
        <v>1</v>
      </c>
    </row>
    <row r="425" spans="1:13" ht="20.100000000000001" customHeight="1" x14ac:dyDescent="0.15">
      <c r="A425" s="1" t="s">
        <v>16390</v>
      </c>
      <c r="B425" s="1" t="s">
        <v>16626</v>
      </c>
      <c r="C425" s="1" t="s">
        <v>16629</v>
      </c>
      <c r="D425" s="1" t="s">
        <v>78</v>
      </c>
      <c r="E425" s="1" t="s">
        <v>51</v>
      </c>
      <c r="F425" s="1" t="s">
        <v>51</v>
      </c>
      <c r="G425" s="1" t="s">
        <v>82</v>
      </c>
      <c r="H425" s="1" t="s">
        <v>95</v>
      </c>
      <c r="I425" s="1" t="s">
        <v>84</v>
      </c>
      <c r="J425" s="1" t="s">
        <v>6853</v>
      </c>
      <c r="K425" s="1" t="s">
        <v>16630</v>
      </c>
      <c r="L425" s="1"/>
      <c r="M425" s="21">
        <f t="shared" si="7"/>
        <v>1</v>
      </c>
    </row>
    <row r="426" spans="1:13" ht="20.100000000000001" customHeight="1" x14ac:dyDescent="0.15">
      <c r="A426" s="1" t="s">
        <v>16390</v>
      </c>
      <c r="B426" s="1" t="s">
        <v>16631</v>
      </c>
      <c r="C426" s="1" t="s">
        <v>16632</v>
      </c>
      <c r="D426" s="1" t="s">
        <v>50</v>
      </c>
      <c r="E426" s="1" t="s">
        <v>51</v>
      </c>
      <c r="F426" s="1" t="s">
        <v>51</v>
      </c>
      <c r="G426" s="1" t="s">
        <v>82</v>
      </c>
      <c r="H426" s="1" t="s">
        <v>95</v>
      </c>
      <c r="I426" s="1" t="s">
        <v>84</v>
      </c>
      <c r="J426" s="1" t="s">
        <v>6853</v>
      </c>
      <c r="K426" s="1" t="s">
        <v>16633</v>
      </c>
      <c r="L426" s="1"/>
      <c r="M426" s="21">
        <f t="shared" si="7"/>
        <v>1</v>
      </c>
    </row>
    <row r="427" spans="1:13" ht="20.100000000000001" customHeight="1" x14ac:dyDescent="0.15">
      <c r="A427" s="1" t="s">
        <v>16390</v>
      </c>
      <c r="B427" s="1" t="s">
        <v>16631</v>
      </c>
      <c r="C427" s="1" t="s">
        <v>16634</v>
      </c>
      <c r="D427" s="1" t="s">
        <v>849</v>
      </c>
      <c r="E427" s="1" t="s">
        <v>51</v>
      </c>
      <c r="F427" s="1" t="s">
        <v>26832</v>
      </c>
      <c r="G427" s="1" t="s">
        <v>82</v>
      </c>
      <c r="H427" s="1" t="s">
        <v>446</v>
      </c>
      <c r="I427" s="1" t="s">
        <v>84</v>
      </c>
      <c r="J427" s="1" t="s">
        <v>96</v>
      </c>
      <c r="K427" s="1" t="s">
        <v>16635</v>
      </c>
      <c r="L427" s="1"/>
      <c r="M427" s="21">
        <f t="shared" si="7"/>
        <v>0</v>
      </c>
    </row>
    <row r="428" spans="1:13" ht="20.100000000000001" customHeight="1" x14ac:dyDescent="0.15">
      <c r="A428" s="1" t="s">
        <v>16390</v>
      </c>
      <c r="B428" s="1" t="s">
        <v>16636</v>
      </c>
      <c r="C428" s="1" t="s">
        <v>16637</v>
      </c>
      <c r="D428" s="1" t="s">
        <v>78</v>
      </c>
      <c r="E428" s="1" t="s">
        <v>51</v>
      </c>
      <c r="F428" s="1" t="s">
        <v>179</v>
      </c>
      <c r="G428" s="1" t="s">
        <v>82</v>
      </c>
      <c r="H428" s="1" t="s">
        <v>180</v>
      </c>
      <c r="I428" s="1" t="s">
        <v>84</v>
      </c>
      <c r="J428" s="1" t="s">
        <v>7191</v>
      </c>
      <c r="K428" s="1" t="s">
        <v>16638</v>
      </c>
      <c r="L428" s="1"/>
      <c r="M428" s="21">
        <f t="shared" si="7"/>
        <v>0</v>
      </c>
    </row>
    <row r="429" spans="1:13" ht="20.100000000000001" customHeight="1" x14ac:dyDescent="0.15">
      <c r="A429" s="1" t="s">
        <v>16390</v>
      </c>
      <c r="B429" s="1" t="s">
        <v>16639</v>
      </c>
      <c r="C429" s="1" t="s">
        <v>16640</v>
      </c>
      <c r="D429" s="1" t="s">
        <v>50</v>
      </c>
      <c r="E429" s="1" t="s">
        <v>51</v>
      </c>
      <c r="F429" s="1" t="s">
        <v>51</v>
      </c>
      <c r="G429" s="1" t="s">
        <v>82</v>
      </c>
      <c r="H429" s="1" t="s">
        <v>95</v>
      </c>
      <c r="I429" s="1" t="s">
        <v>84</v>
      </c>
      <c r="J429" s="1" t="s">
        <v>6853</v>
      </c>
      <c r="K429" s="1" t="s">
        <v>16641</v>
      </c>
      <c r="L429" s="1"/>
      <c r="M429" s="21">
        <f t="shared" si="7"/>
        <v>1</v>
      </c>
    </row>
    <row r="430" spans="1:13" ht="20.100000000000001" customHeight="1" x14ac:dyDescent="0.15">
      <c r="A430" s="1" t="s">
        <v>16390</v>
      </c>
      <c r="B430" s="1" t="s">
        <v>16639</v>
      </c>
      <c r="C430" s="1" t="s">
        <v>16642</v>
      </c>
      <c r="D430" s="1" t="s">
        <v>50</v>
      </c>
      <c r="E430" s="1" t="s">
        <v>51</v>
      </c>
      <c r="F430" s="1" t="s">
        <v>51</v>
      </c>
      <c r="G430" s="1" t="s">
        <v>82</v>
      </c>
      <c r="H430" s="1" t="s">
        <v>95</v>
      </c>
      <c r="I430" s="1" t="s">
        <v>84</v>
      </c>
      <c r="J430" s="1" t="s">
        <v>6853</v>
      </c>
      <c r="K430" s="1" t="s">
        <v>16643</v>
      </c>
      <c r="L430" s="1"/>
      <c r="M430" s="21">
        <f t="shared" si="7"/>
        <v>1</v>
      </c>
    </row>
    <row r="431" spans="1:13" ht="20.100000000000001" customHeight="1" x14ac:dyDescent="0.15">
      <c r="A431" s="1" t="s">
        <v>16390</v>
      </c>
      <c r="B431" s="1" t="s">
        <v>16639</v>
      </c>
      <c r="C431" s="1" t="s">
        <v>16644</v>
      </c>
      <c r="D431" s="1" t="s">
        <v>78</v>
      </c>
      <c r="E431" s="1" t="s">
        <v>51</v>
      </c>
      <c r="F431" s="1" t="s">
        <v>51</v>
      </c>
      <c r="G431" s="1" t="s">
        <v>82</v>
      </c>
      <c r="H431" s="1" t="s">
        <v>95</v>
      </c>
      <c r="I431" s="1" t="s">
        <v>84</v>
      </c>
      <c r="J431" s="1" t="s">
        <v>6853</v>
      </c>
      <c r="K431" s="1" t="s">
        <v>16645</v>
      </c>
      <c r="L431" s="1"/>
      <c r="M431" s="21">
        <f t="shared" si="7"/>
        <v>1</v>
      </c>
    </row>
    <row r="432" spans="1:13" ht="20.100000000000001" customHeight="1" x14ac:dyDescent="0.15">
      <c r="A432" s="1" t="s">
        <v>16390</v>
      </c>
      <c r="B432" s="1" t="s">
        <v>16639</v>
      </c>
      <c r="C432" s="1" t="s">
        <v>16646</v>
      </c>
      <c r="D432" s="1" t="s">
        <v>78</v>
      </c>
      <c r="E432" s="1" t="s">
        <v>51</v>
      </c>
      <c r="F432" s="1" t="s">
        <v>51</v>
      </c>
      <c r="G432" s="1" t="s">
        <v>82</v>
      </c>
      <c r="H432" s="1" t="s">
        <v>95</v>
      </c>
      <c r="I432" s="1" t="s">
        <v>84</v>
      </c>
      <c r="J432" s="1" t="s">
        <v>6853</v>
      </c>
      <c r="K432" s="1" t="s">
        <v>16647</v>
      </c>
      <c r="L432" s="1"/>
      <c r="M432" s="21">
        <f t="shared" si="7"/>
        <v>1</v>
      </c>
    </row>
    <row r="433" spans="1:13" ht="20.100000000000001" customHeight="1" x14ac:dyDescent="0.15">
      <c r="A433" s="1" t="s">
        <v>16390</v>
      </c>
      <c r="B433" s="1" t="s">
        <v>16639</v>
      </c>
      <c r="C433" s="1" t="s">
        <v>16648</v>
      </c>
      <c r="D433" s="1" t="s">
        <v>78</v>
      </c>
      <c r="E433" s="1" t="s">
        <v>51</v>
      </c>
      <c r="F433" s="1" t="s">
        <v>51</v>
      </c>
      <c r="G433" s="1" t="s">
        <v>82</v>
      </c>
      <c r="H433" s="1" t="s">
        <v>95</v>
      </c>
      <c r="I433" s="1" t="s">
        <v>84</v>
      </c>
      <c r="J433" s="1" t="s">
        <v>6853</v>
      </c>
      <c r="K433" s="1" t="s">
        <v>16649</v>
      </c>
      <c r="L433" s="1"/>
      <c r="M433" s="21">
        <f t="shared" si="7"/>
        <v>1</v>
      </c>
    </row>
    <row r="434" spans="1:13" ht="20.100000000000001" customHeight="1" x14ac:dyDescent="0.15">
      <c r="A434" s="1" t="s">
        <v>16390</v>
      </c>
      <c r="B434" s="1" t="s">
        <v>16639</v>
      </c>
      <c r="C434" s="1" t="s">
        <v>16650</v>
      </c>
      <c r="D434" s="1" t="s">
        <v>78</v>
      </c>
      <c r="E434" s="1" t="s">
        <v>51</v>
      </c>
      <c r="F434" s="1" t="s">
        <v>51</v>
      </c>
      <c r="G434" s="1" t="s">
        <v>82</v>
      </c>
      <c r="H434" s="1" t="s">
        <v>95</v>
      </c>
      <c r="I434" s="1" t="s">
        <v>84</v>
      </c>
      <c r="J434" s="1" t="s">
        <v>6853</v>
      </c>
      <c r="K434" s="1" t="s">
        <v>16651</v>
      </c>
      <c r="L434" s="1"/>
      <c r="M434" s="21">
        <f t="shared" si="7"/>
        <v>1</v>
      </c>
    </row>
    <row r="435" spans="1:13" ht="20.100000000000001" customHeight="1" x14ac:dyDescent="0.15">
      <c r="A435" s="1" t="s">
        <v>16390</v>
      </c>
      <c r="B435" s="1" t="s">
        <v>16639</v>
      </c>
      <c r="C435" s="1" t="s">
        <v>16652</v>
      </c>
      <c r="D435" s="1" t="s">
        <v>78</v>
      </c>
      <c r="E435" s="1" t="s">
        <v>51</v>
      </c>
      <c r="F435" s="1" t="s">
        <v>51</v>
      </c>
      <c r="G435" s="1" t="s">
        <v>82</v>
      </c>
      <c r="H435" s="1" t="s">
        <v>95</v>
      </c>
      <c r="I435" s="1" t="s">
        <v>84</v>
      </c>
      <c r="J435" s="1" t="s">
        <v>6853</v>
      </c>
      <c r="K435" s="1" t="s">
        <v>16653</v>
      </c>
      <c r="L435" s="1"/>
      <c r="M435" s="21">
        <f t="shared" si="7"/>
        <v>1</v>
      </c>
    </row>
    <row r="436" spans="1:13" ht="20.100000000000001" customHeight="1" x14ac:dyDescent="0.15">
      <c r="A436" s="1" t="s">
        <v>16390</v>
      </c>
      <c r="B436" s="1" t="s">
        <v>16639</v>
      </c>
      <c r="C436" s="1" t="s">
        <v>16654</v>
      </c>
      <c r="D436" s="1" t="s">
        <v>78</v>
      </c>
      <c r="E436" s="1" t="s">
        <v>51</v>
      </c>
      <c r="F436" s="1" t="s">
        <v>51</v>
      </c>
      <c r="G436" s="1" t="s">
        <v>82</v>
      </c>
      <c r="H436" s="1" t="s">
        <v>95</v>
      </c>
      <c r="I436" s="1" t="s">
        <v>84</v>
      </c>
      <c r="J436" s="1" t="s">
        <v>6853</v>
      </c>
      <c r="K436" s="1" t="s">
        <v>16655</v>
      </c>
      <c r="L436" s="1"/>
      <c r="M436" s="21">
        <f t="shared" si="7"/>
        <v>1</v>
      </c>
    </row>
    <row r="437" spans="1:13" ht="20.100000000000001" customHeight="1" x14ac:dyDescent="0.15">
      <c r="A437" s="1" t="s">
        <v>16390</v>
      </c>
      <c r="B437" s="1" t="s">
        <v>16639</v>
      </c>
      <c r="C437" s="1" t="s">
        <v>16656</v>
      </c>
      <c r="D437" s="1" t="s">
        <v>78</v>
      </c>
      <c r="E437" s="1" t="s">
        <v>51</v>
      </c>
      <c r="F437" s="1" t="s">
        <v>51</v>
      </c>
      <c r="G437" s="1" t="s">
        <v>82</v>
      </c>
      <c r="H437" s="1" t="s">
        <v>95</v>
      </c>
      <c r="I437" s="1" t="s">
        <v>84</v>
      </c>
      <c r="J437" s="1" t="s">
        <v>6853</v>
      </c>
      <c r="K437" s="1" t="s">
        <v>16657</v>
      </c>
      <c r="L437" s="1"/>
      <c r="M437" s="21">
        <f t="shared" si="7"/>
        <v>1</v>
      </c>
    </row>
    <row r="438" spans="1:13" ht="20.100000000000001" customHeight="1" x14ac:dyDescent="0.15">
      <c r="A438" s="1" t="s">
        <v>16390</v>
      </c>
      <c r="B438" s="1" t="s">
        <v>16639</v>
      </c>
      <c r="C438" s="1" t="s">
        <v>16658</v>
      </c>
      <c r="D438" s="1" t="s">
        <v>78</v>
      </c>
      <c r="E438" s="1" t="s">
        <v>51</v>
      </c>
      <c r="F438" s="1" t="s">
        <v>51</v>
      </c>
      <c r="G438" s="1" t="s">
        <v>82</v>
      </c>
      <c r="H438" s="1" t="s">
        <v>95</v>
      </c>
      <c r="I438" s="1" t="s">
        <v>84</v>
      </c>
      <c r="J438" s="1" t="s">
        <v>6853</v>
      </c>
      <c r="K438" s="1" t="s">
        <v>16659</v>
      </c>
      <c r="L438" s="1"/>
      <c r="M438" s="21">
        <f t="shared" si="7"/>
        <v>1</v>
      </c>
    </row>
    <row r="439" spans="1:13" ht="20.100000000000001" customHeight="1" x14ac:dyDescent="0.15">
      <c r="A439" s="1" t="s">
        <v>16390</v>
      </c>
      <c r="B439" s="1" t="s">
        <v>16639</v>
      </c>
      <c r="C439" s="1" t="s">
        <v>16660</v>
      </c>
      <c r="D439" s="1" t="s">
        <v>78</v>
      </c>
      <c r="E439" s="1" t="s">
        <v>51</v>
      </c>
      <c r="F439" s="1" t="s">
        <v>179</v>
      </c>
      <c r="G439" s="1" t="s">
        <v>82</v>
      </c>
      <c r="H439" s="1" t="s">
        <v>83</v>
      </c>
      <c r="I439" s="1" t="s">
        <v>84</v>
      </c>
      <c r="J439" s="1" t="s">
        <v>1137</v>
      </c>
      <c r="K439" s="1" t="s">
        <v>16661</v>
      </c>
      <c r="L439" s="1"/>
      <c r="M439" s="21">
        <f t="shared" si="7"/>
        <v>0</v>
      </c>
    </row>
    <row r="440" spans="1:13" ht="20.100000000000001" customHeight="1" x14ac:dyDescent="0.15">
      <c r="A440" s="1" t="s">
        <v>16390</v>
      </c>
      <c r="B440" s="1" t="s">
        <v>16639</v>
      </c>
      <c r="C440" s="1" t="s">
        <v>16662</v>
      </c>
      <c r="D440" s="1" t="s">
        <v>78</v>
      </c>
      <c r="E440" s="1" t="s">
        <v>51</v>
      </c>
      <c r="F440" s="1" t="s">
        <v>179</v>
      </c>
      <c r="G440" s="1" t="s">
        <v>82</v>
      </c>
      <c r="H440" s="1" t="s">
        <v>83</v>
      </c>
      <c r="I440" s="1" t="s">
        <v>84</v>
      </c>
      <c r="J440" s="1" t="s">
        <v>1137</v>
      </c>
      <c r="K440" s="1" t="s">
        <v>16663</v>
      </c>
      <c r="L440" s="1"/>
      <c r="M440" s="21">
        <f t="shared" si="7"/>
        <v>0</v>
      </c>
    </row>
    <row r="441" spans="1:13" ht="20.100000000000001" customHeight="1" x14ac:dyDescent="0.15">
      <c r="A441" s="1" t="s">
        <v>16390</v>
      </c>
      <c r="B441" s="1" t="s">
        <v>16639</v>
      </c>
      <c r="C441" s="1" t="s">
        <v>16664</v>
      </c>
      <c r="D441" s="1" t="s">
        <v>78</v>
      </c>
      <c r="E441" s="1" t="s">
        <v>51</v>
      </c>
      <c r="F441" s="1" t="s">
        <v>179</v>
      </c>
      <c r="G441" s="1" t="s">
        <v>82</v>
      </c>
      <c r="H441" s="1" t="s">
        <v>83</v>
      </c>
      <c r="I441" s="1" t="s">
        <v>84</v>
      </c>
      <c r="J441" s="1" t="s">
        <v>1137</v>
      </c>
      <c r="K441" s="1" t="s">
        <v>16665</v>
      </c>
      <c r="L441" s="1"/>
      <c r="M441" s="21">
        <f t="shared" si="7"/>
        <v>0</v>
      </c>
    </row>
    <row r="442" spans="1:13" ht="20.100000000000001" customHeight="1" x14ac:dyDescent="0.15">
      <c r="A442" s="1" t="s">
        <v>16390</v>
      </c>
      <c r="B442" s="1" t="s">
        <v>16639</v>
      </c>
      <c r="C442" s="1" t="s">
        <v>16666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83</v>
      </c>
      <c r="I442" s="1" t="s">
        <v>84</v>
      </c>
      <c r="J442" s="1" t="s">
        <v>1137</v>
      </c>
      <c r="K442" s="1" t="s">
        <v>16667</v>
      </c>
      <c r="L442" s="1"/>
      <c r="M442" s="21">
        <f t="shared" si="7"/>
        <v>0</v>
      </c>
    </row>
    <row r="443" spans="1:13" ht="20.100000000000001" customHeight="1" x14ac:dyDescent="0.15">
      <c r="A443" s="1" t="s">
        <v>16390</v>
      </c>
      <c r="B443" s="1" t="s">
        <v>16668</v>
      </c>
      <c r="C443" s="1" t="s">
        <v>16669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6853</v>
      </c>
      <c r="K443" s="1" t="s">
        <v>16670</v>
      </c>
      <c r="L443" s="1"/>
      <c r="M443" s="21">
        <f t="shared" si="7"/>
        <v>1</v>
      </c>
    </row>
    <row r="444" spans="1:13" ht="20.100000000000001" customHeight="1" x14ac:dyDescent="0.15">
      <c r="A444" s="1" t="s">
        <v>16390</v>
      </c>
      <c r="B444" s="1" t="s">
        <v>16668</v>
      </c>
      <c r="C444" s="1" t="s">
        <v>16671</v>
      </c>
      <c r="D444" s="1" t="s">
        <v>50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6853</v>
      </c>
      <c r="K444" s="1" t="s">
        <v>16672</v>
      </c>
      <c r="L444" s="1"/>
      <c r="M444" s="21">
        <f t="shared" si="7"/>
        <v>1</v>
      </c>
    </row>
    <row r="445" spans="1:13" ht="20.100000000000001" customHeight="1" x14ac:dyDescent="0.15">
      <c r="A445" s="1" t="s">
        <v>16390</v>
      </c>
      <c r="B445" s="1" t="s">
        <v>16668</v>
      </c>
      <c r="C445" s="1" t="s">
        <v>16673</v>
      </c>
      <c r="D445" s="1" t="s">
        <v>50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6853</v>
      </c>
      <c r="K445" s="1" t="s">
        <v>16674</v>
      </c>
      <c r="L445" s="1"/>
      <c r="M445" s="21">
        <f t="shared" si="7"/>
        <v>1</v>
      </c>
    </row>
    <row r="446" spans="1:13" ht="20.100000000000001" customHeight="1" x14ac:dyDescent="0.15">
      <c r="A446" s="1" t="s">
        <v>16390</v>
      </c>
      <c r="B446" s="1" t="s">
        <v>16668</v>
      </c>
      <c r="C446" s="1" t="s">
        <v>16675</v>
      </c>
      <c r="D446" s="1" t="s">
        <v>50</v>
      </c>
      <c r="E446" s="1" t="s">
        <v>51</v>
      </c>
      <c r="F446" s="1" t="s">
        <v>51</v>
      </c>
      <c r="G446" s="1" t="s">
        <v>82</v>
      </c>
      <c r="H446" s="1" t="s">
        <v>95</v>
      </c>
      <c r="I446" s="1" t="s">
        <v>84</v>
      </c>
      <c r="J446" s="1" t="s">
        <v>6853</v>
      </c>
      <c r="K446" s="1" t="s">
        <v>16676</v>
      </c>
      <c r="L446" s="1"/>
      <c r="M446" s="21">
        <f t="shared" si="7"/>
        <v>1</v>
      </c>
    </row>
    <row r="447" spans="1:13" ht="20.100000000000001" customHeight="1" x14ac:dyDescent="0.15">
      <c r="A447" s="1" t="s">
        <v>16390</v>
      </c>
      <c r="B447" s="1" t="s">
        <v>16668</v>
      </c>
      <c r="C447" s="1" t="s">
        <v>16677</v>
      </c>
      <c r="D447" s="1" t="s">
        <v>78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6853</v>
      </c>
      <c r="K447" s="1" t="s">
        <v>16678</v>
      </c>
      <c r="L447" s="1"/>
      <c r="M447" s="21">
        <f t="shared" si="7"/>
        <v>1</v>
      </c>
    </row>
    <row r="448" spans="1:13" ht="20.100000000000001" customHeight="1" x14ac:dyDescent="0.15">
      <c r="A448" s="1" t="s">
        <v>16390</v>
      </c>
      <c r="B448" s="1" t="s">
        <v>16668</v>
      </c>
      <c r="C448" s="1" t="s">
        <v>16679</v>
      </c>
      <c r="D448" s="1" t="s">
        <v>78</v>
      </c>
      <c r="E448" s="1" t="s">
        <v>51</v>
      </c>
      <c r="F448" s="1" t="s">
        <v>179</v>
      </c>
      <c r="G448" s="1" t="s">
        <v>82</v>
      </c>
      <c r="H448" s="1" t="s">
        <v>83</v>
      </c>
      <c r="I448" s="1" t="s">
        <v>84</v>
      </c>
      <c r="J448" s="1" t="s">
        <v>1137</v>
      </c>
      <c r="K448" s="1" t="s">
        <v>16680</v>
      </c>
      <c r="L448" s="1"/>
      <c r="M448" s="21">
        <f t="shared" si="7"/>
        <v>0</v>
      </c>
    </row>
    <row r="449" spans="1:13" ht="20.100000000000001" customHeight="1" x14ac:dyDescent="0.15">
      <c r="A449" s="1" t="s">
        <v>16390</v>
      </c>
      <c r="B449" s="1" t="s">
        <v>16668</v>
      </c>
      <c r="C449" s="1" t="s">
        <v>16681</v>
      </c>
      <c r="D449" s="1" t="s">
        <v>78</v>
      </c>
      <c r="E449" s="1" t="s">
        <v>51</v>
      </c>
      <c r="F449" s="1" t="s">
        <v>179</v>
      </c>
      <c r="G449" s="1" t="s">
        <v>82</v>
      </c>
      <c r="H449" s="1" t="s">
        <v>83</v>
      </c>
      <c r="I449" s="1" t="s">
        <v>84</v>
      </c>
      <c r="J449" s="1" t="s">
        <v>1137</v>
      </c>
      <c r="K449" s="1" t="s">
        <v>16682</v>
      </c>
      <c r="L449" s="1"/>
      <c r="M449" s="21">
        <f t="shared" si="7"/>
        <v>0</v>
      </c>
    </row>
    <row r="450" spans="1:13" ht="20.100000000000001" customHeight="1" x14ac:dyDescent="0.15">
      <c r="A450" s="1" t="s">
        <v>16390</v>
      </c>
      <c r="B450" s="1" t="s">
        <v>16668</v>
      </c>
      <c r="C450" s="1" t="s">
        <v>16683</v>
      </c>
      <c r="D450" s="1" t="s">
        <v>78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6853</v>
      </c>
      <c r="K450" s="1" t="s">
        <v>16684</v>
      </c>
      <c r="L450" s="1"/>
      <c r="M450" s="21">
        <f t="shared" si="7"/>
        <v>1</v>
      </c>
    </row>
    <row r="451" spans="1:13" ht="20.100000000000001" customHeight="1" x14ac:dyDescent="0.15">
      <c r="A451" s="1" t="s">
        <v>16390</v>
      </c>
      <c r="B451" s="1" t="s">
        <v>16685</v>
      </c>
      <c r="C451" s="1" t="s">
        <v>16686</v>
      </c>
      <c r="D451" s="1" t="s">
        <v>50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6853</v>
      </c>
      <c r="K451" s="1" t="s">
        <v>16687</v>
      </c>
      <c r="L451" s="1"/>
      <c r="M451" s="21">
        <f t="shared" si="7"/>
        <v>1</v>
      </c>
    </row>
    <row r="452" spans="1:13" ht="20.100000000000001" customHeight="1" x14ac:dyDescent="0.15">
      <c r="A452" s="1" t="s">
        <v>16390</v>
      </c>
      <c r="B452" s="1" t="s">
        <v>16685</v>
      </c>
      <c r="C452" s="1" t="s">
        <v>16688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6853</v>
      </c>
      <c r="K452" s="1" t="s">
        <v>16689</v>
      </c>
      <c r="L452" s="1"/>
      <c r="M452" s="21">
        <f t="shared" si="7"/>
        <v>1</v>
      </c>
    </row>
    <row r="453" spans="1:13" ht="20.100000000000001" customHeight="1" x14ac:dyDescent="0.15">
      <c r="A453" s="1" t="s">
        <v>16390</v>
      </c>
      <c r="B453" s="1" t="s">
        <v>16685</v>
      </c>
      <c r="C453" s="1" t="s">
        <v>16690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6853</v>
      </c>
      <c r="K453" s="1" t="s">
        <v>16691</v>
      </c>
      <c r="L453" s="1"/>
      <c r="M453" s="21">
        <f t="shared" si="7"/>
        <v>1</v>
      </c>
    </row>
    <row r="454" spans="1:13" ht="20.100000000000001" customHeight="1" x14ac:dyDescent="0.15">
      <c r="A454" s="1" t="s">
        <v>16390</v>
      </c>
      <c r="B454" s="1" t="s">
        <v>16685</v>
      </c>
      <c r="C454" s="1" t="s">
        <v>16692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6853</v>
      </c>
      <c r="K454" s="1" t="s">
        <v>16693</v>
      </c>
      <c r="L454" s="1"/>
      <c r="M454" s="21">
        <f t="shared" si="7"/>
        <v>1</v>
      </c>
    </row>
    <row r="455" spans="1:13" ht="20.100000000000001" customHeight="1" x14ac:dyDescent="0.15">
      <c r="A455" s="1" t="s">
        <v>16390</v>
      </c>
      <c r="B455" s="1" t="s">
        <v>16685</v>
      </c>
      <c r="C455" s="1" t="s">
        <v>16694</v>
      </c>
      <c r="D455" s="1" t="s">
        <v>78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6853</v>
      </c>
      <c r="K455" s="1" t="s">
        <v>16695</v>
      </c>
      <c r="L455" s="1"/>
      <c r="M455" s="21">
        <f t="shared" si="7"/>
        <v>1</v>
      </c>
    </row>
    <row r="456" spans="1:13" ht="20.100000000000001" customHeight="1" x14ac:dyDescent="0.15">
      <c r="A456" s="1" t="s">
        <v>16390</v>
      </c>
      <c r="B456" s="1" t="s">
        <v>16685</v>
      </c>
      <c r="C456" s="1" t="s">
        <v>16696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6853</v>
      </c>
      <c r="K456" s="1" t="s">
        <v>16697</v>
      </c>
      <c r="L456" s="1"/>
      <c r="M456" s="21">
        <f t="shared" si="7"/>
        <v>1</v>
      </c>
    </row>
    <row r="457" spans="1:13" ht="20.100000000000001" customHeight="1" x14ac:dyDescent="0.15">
      <c r="A457" s="1" t="s">
        <v>16390</v>
      </c>
      <c r="B457" s="1" t="s">
        <v>16685</v>
      </c>
      <c r="C457" s="1" t="s">
        <v>16698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6853</v>
      </c>
      <c r="K457" s="1" t="s">
        <v>16699</v>
      </c>
      <c r="L457" s="1"/>
      <c r="M457" s="21">
        <f t="shared" si="7"/>
        <v>1</v>
      </c>
    </row>
    <row r="458" spans="1:13" ht="20.100000000000001" customHeight="1" x14ac:dyDescent="0.15">
      <c r="A458" s="1" t="s">
        <v>16390</v>
      </c>
      <c r="B458" s="1" t="s">
        <v>16685</v>
      </c>
      <c r="C458" s="1" t="s">
        <v>16700</v>
      </c>
      <c r="D458" s="1" t="s">
        <v>78</v>
      </c>
      <c r="E458" s="1" t="s">
        <v>51</v>
      </c>
      <c r="F458" s="1" t="s">
        <v>51</v>
      </c>
      <c r="G458" s="1" t="s">
        <v>82</v>
      </c>
      <c r="H458" s="1" t="s">
        <v>95</v>
      </c>
      <c r="I458" s="1" t="s">
        <v>84</v>
      </c>
      <c r="J458" s="1" t="s">
        <v>6853</v>
      </c>
      <c r="K458" s="1" t="s">
        <v>16701</v>
      </c>
      <c r="L458" s="1"/>
      <c r="M458" s="21">
        <f t="shared" si="7"/>
        <v>1</v>
      </c>
    </row>
    <row r="459" spans="1:13" ht="20.100000000000001" customHeight="1" x14ac:dyDescent="0.15">
      <c r="A459" s="1" t="s">
        <v>16390</v>
      </c>
      <c r="B459" s="1" t="s">
        <v>16685</v>
      </c>
      <c r="C459" s="1" t="s">
        <v>16702</v>
      </c>
      <c r="D459" s="1" t="s">
        <v>78</v>
      </c>
      <c r="E459" s="1" t="s">
        <v>51</v>
      </c>
      <c r="F459" s="1" t="s">
        <v>51</v>
      </c>
      <c r="G459" s="1" t="s">
        <v>82</v>
      </c>
      <c r="H459" s="1" t="s">
        <v>95</v>
      </c>
      <c r="I459" s="1" t="s">
        <v>84</v>
      </c>
      <c r="J459" s="1" t="s">
        <v>6853</v>
      </c>
      <c r="K459" s="1" t="s">
        <v>16703</v>
      </c>
      <c r="L459" s="1"/>
      <c r="M459" s="21">
        <f t="shared" si="7"/>
        <v>1</v>
      </c>
    </row>
    <row r="460" spans="1:13" ht="20.100000000000001" customHeight="1" x14ac:dyDescent="0.15">
      <c r="A460" s="1" t="s">
        <v>16390</v>
      </c>
      <c r="B460" s="1" t="s">
        <v>16685</v>
      </c>
      <c r="C460" s="1" t="s">
        <v>16704</v>
      </c>
      <c r="D460" s="1" t="s">
        <v>78</v>
      </c>
      <c r="E460" s="1" t="s">
        <v>51</v>
      </c>
      <c r="F460" s="1" t="s">
        <v>81</v>
      </c>
      <c r="G460" s="1" t="s">
        <v>82</v>
      </c>
      <c r="H460" s="1" t="s">
        <v>2038</v>
      </c>
      <c r="I460" s="1" t="s">
        <v>84</v>
      </c>
      <c r="J460" s="1" t="s">
        <v>96</v>
      </c>
      <c r="K460" s="1" t="s">
        <v>16705</v>
      </c>
      <c r="L460" s="1"/>
      <c r="M460" s="21">
        <f t="shared" si="7"/>
        <v>0</v>
      </c>
    </row>
    <row r="461" spans="1:13" ht="20.100000000000001" customHeight="1" x14ac:dyDescent="0.15">
      <c r="A461" s="1" t="s">
        <v>16390</v>
      </c>
      <c r="B461" s="1" t="s">
        <v>16706</v>
      </c>
      <c r="C461" s="1" t="s">
        <v>16707</v>
      </c>
      <c r="D461" s="1" t="s">
        <v>50</v>
      </c>
      <c r="E461" s="1" t="s">
        <v>51</v>
      </c>
      <c r="F461" s="1" t="s">
        <v>51</v>
      </c>
      <c r="G461" s="1" t="s">
        <v>82</v>
      </c>
      <c r="H461" s="1" t="s">
        <v>95</v>
      </c>
      <c r="I461" s="1" t="s">
        <v>84</v>
      </c>
      <c r="J461" s="1" t="s">
        <v>6853</v>
      </c>
      <c r="K461" s="1" t="s">
        <v>16708</v>
      </c>
      <c r="L461" s="1"/>
      <c r="M461" s="21">
        <f t="shared" si="7"/>
        <v>1</v>
      </c>
    </row>
    <row r="462" spans="1:13" ht="20.100000000000001" customHeight="1" x14ac:dyDescent="0.15">
      <c r="A462" s="1" t="s">
        <v>16390</v>
      </c>
      <c r="B462" s="1" t="s">
        <v>16706</v>
      </c>
      <c r="C462" s="1" t="s">
        <v>16709</v>
      </c>
      <c r="D462" s="1" t="s">
        <v>50</v>
      </c>
      <c r="E462" s="1" t="s">
        <v>51</v>
      </c>
      <c r="F462" s="1" t="s">
        <v>51</v>
      </c>
      <c r="G462" s="1" t="s">
        <v>82</v>
      </c>
      <c r="H462" s="1" t="s">
        <v>95</v>
      </c>
      <c r="I462" s="1" t="s">
        <v>84</v>
      </c>
      <c r="J462" s="1" t="s">
        <v>6853</v>
      </c>
      <c r="K462" s="1" t="s">
        <v>16706</v>
      </c>
      <c r="L462" s="1"/>
      <c r="M462" s="21">
        <f t="shared" si="7"/>
        <v>1</v>
      </c>
    </row>
    <row r="463" spans="1:13" ht="20.100000000000001" customHeight="1" x14ac:dyDescent="0.15">
      <c r="A463" s="1" t="s">
        <v>16390</v>
      </c>
      <c r="B463" s="1" t="s">
        <v>5959</v>
      </c>
      <c r="C463" s="1" t="s">
        <v>16710</v>
      </c>
      <c r="D463" s="1" t="s">
        <v>50</v>
      </c>
      <c r="E463" s="1" t="s">
        <v>51</v>
      </c>
      <c r="F463" s="1" t="s">
        <v>51</v>
      </c>
      <c r="G463" s="1" t="s">
        <v>82</v>
      </c>
      <c r="H463" s="1" t="s">
        <v>95</v>
      </c>
      <c r="I463" s="1" t="s">
        <v>84</v>
      </c>
      <c r="J463" s="1" t="s">
        <v>6853</v>
      </c>
      <c r="K463" s="1" t="s">
        <v>16711</v>
      </c>
      <c r="L463" s="1"/>
      <c r="M463" s="21">
        <f t="shared" si="7"/>
        <v>1</v>
      </c>
    </row>
    <row r="464" spans="1:13" ht="20.100000000000001" customHeight="1" x14ac:dyDescent="0.15">
      <c r="A464" s="1" t="s">
        <v>16390</v>
      </c>
      <c r="B464" s="1" t="s">
        <v>5959</v>
      </c>
      <c r="C464" s="1" t="s">
        <v>16712</v>
      </c>
      <c r="D464" s="1" t="s">
        <v>50</v>
      </c>
      <c r="E464" s="1" t="s">
        <v>51</v>
      </c>
      <c r="F464" s="1" t="s">
        <v>51</v>
      </c>
      <c r="G464" s="1" t="s">
        <v>82</v>
      </c>
      <c r="H464" s="1" t="s">
        <v>95</v>
      </c>
      <c r="I464" s="1" t="s">
        <v>84</v>
      </c>
      <c r="J464" s="1" t="s">
        <v>6853</v>
      </c>
      <c r="K464" s="1" t="s">
        <v>16713</v>
      </c>
      <c r="L464" s="1"/>
      <c r="M464" s="21">
        <f t="shared" si="7"/>
        <v>1</v>
      </c>
    </row>
    <row r="465" spans="1:13" ht="20.100000000000001" customHeight="1" x14ac:dyDescent="0.15">
      <c r="A465" s="1" t="s">
        <v>16390</v>
      </c>
      <c r="B465" s="1" t="s">
        <v>5959</v>
      </c>
      <c r="C465" s="1" t="s">
        <v>16714</v>
      </c>
      <c r="D465" s="1" t="s">
        <v>50</v>
      </c>
      <c r="E465" s="1" t="s">
        <v>51</v>
      </c>
      <c r="F465" s="1" t="s">
        <v>51</v>
      </c>
      <c r="G465" s="1" t="s">
        <v>82</v>
      </c>
      <c r="H465" s="1" t="s">
        <v>95</v>
      </c>
      <c r="I465" s="1" t="s">
        <v>84</v>
      </c>
      <c r="J465" s="1" t="s">
        <v>6853</v>
      </c>
      <c r="K465" s="1" t="s">
        <v>16715</v>
      </c>
      <c r="L465" s="1"/>
      <c r="M465" s="21">
        <f t="shared" si="7"/>
        <v>1</v>
      </c>
    </row>
    <row r="466" spans="1:13" ht="20.100000000000001" customHeight="1" x14ac:dyDescent="0.15">
      <c r="A466" s="1" t="s">
        <v>16390</v>
      </c>
      <c r="B466" s="1" t="s">
        <v>5959</v>
      </c>
      <c r="C466" s="1" t="s">
        <v>16716</v>
      </c>
      <c r="D466" s="1" t="s">
        <v>50</v>
      </c>
      <c r="E466" s="1" t="s">
        <v>51</v>
      </c>
      <c r="F466" s="1" t="s">
        <v>51</v>
      </c>
      <c r="G466" s="1" t="s">
        <v>82</v>
      </c>
      <c r="H466" s="1" t="s">
        <v>95</v>
      </c>
      <c r="I466" s="1" t="s">
        <v>84</v>
      </c>
      <c r="J466" s="1" t="s">
        <v>6853</v>
      </c>
      <c r="K466" s="1" t="s">
        <v>16717</v>
      </c>
      <c r="L466" s="1"/>
      <c r="M466" s="21">
        <f t="shared" si="7"/>
        <v>1</v>
      </c>
    </row>
    <row r="467" spans="1:13" ht="20.100000000000001" customHeight="1" x14ac:dyDescent="0.15">
      <c r="A467" s="1" t="s">
        <v>16390</v>
      </c>
      <c r="B467" s="1" t="s">
        <v>5959</v>
      </c>
      <c r="C467" s="1" t="s">
        <v>16718</v>
      </c>
      <c r="D467" s="1" t="s">
        <v>50</v>
      </c>
      <c r="E467" s="1" t="s">
        <v>51</v>
      </c>
      <c r="F467" s="1" t="s">
        <v>51</v>
      </c>
      <c r="G467" s="1" t="s">
        <v>82</v>
      </c>
      <c r="H467" s="1" t="s">
        <v>95</v>
      </c>
      <c r="I467" s="1" t="s">
        <v>84</v>
      </c>
      <c r="J467" s="1" t="s">
        <v>6853</v>
      </c>
      <c r="K467" s="1" t="s">
        <v>16719</v>
      </c>
      <c r="L467" s="1"/>
      <c r="M467" s="21">
        <f t="shared" si="7"/>
        <v>1</v>
      </c>
    </row>
    <row r="468" spans="1:13" ht="20.100000000000001" customHeight="1" x14ac:dyDescent="0.15">
      <c r="A468" s="1" t="s">
        <v>16390</v>
      </c>
      <c r="B468" s="1" t="s">
        <v>5959</v>
      </c>
      <c r="C468" s="1" t="s">
        <v>16720</v>
      </c>
      <c r="D468" s="1" t="s">
        <v>50</v>
      </c>
      <c r="E468" s="1" t="s">
        <v>51</v>
      </c>
      <c r="F468" s="1" t="s">
        <v>51</v>
      </c>
      <c r="G468" s="1" t="s">
        <v>82</v>
      </c>
      <c r="H468" s="1" t="s">
        <v>95</v>
      </c>
      <c r="I468" s="1" t="s">
        <v>84</v>
      </c>
      <c r="J468" s="1" t="s">
        <v>6853</v>
      </c>
      <c r="K468" s="1" t="s">
        <v>16721</v>
      </c>
      <c r="L468" s="1"/>
      <c r="M468" s="21">
        <f t="shared" si="7"/>
        <v>1</v>
      </c>
    </row>
    <row r="469" spans="1:13" ht="20.100000000000001" customHeight="1" x14ac:dyDescent="0.15">
      <c r="A469" s="1" t="s">
        <v>16390</v>
      </c>
      <c r="B469" s="1" t="s">
        <v>5959</v>
      </c>
      <c r="C469" s="1" t="s">
        <v>16722</v>
      </c>
      <c r="D469" s="1" t="s">
        <v>78</v>
      </c>
      <c r="E469" s="1" t="s">
        <v>51</v>
      </c>
      <c r="F469" s="1" t="s">
        <v>51</v>
      </c>
      <c r="G469" s="1" t="s">
        <v>82</v>
      </c>
      <c r="H469" s="1" t="s">
        <v>95</v>
      </c>
      <c r="I469" s="1" t="s">
        <v>84</v>
      </c>
      <c r="J469" s="1" t="s">
        <v>6853</v>
      </c>
      <c r="K469" s="1" t="s">
        <v>16723</v>
      </c>
      <c r="L469" s="1"/>
      <c r="M469" s="21">
        <f t="shared" si="7"/>
        <v>1</v>
      </c>
    </row>
    <row r="470" spans="1:13" ht="20.100000000000001" customHeight="1" x14ac:dyDescent="0.15">
      <c r="A470" s="1" t="s">
        <v>16390</v>
      </c>
      <c r="B470" s="1" t="s">
        <v>5959</v>
      </c>
      <c r="C470" s="1" t="s">
        <v>16724</v>
      </c>
      <c r="D470" s="1" t="s">
        <v>78</v>
      </c>
      <c r="E470" s="1" t="s">
        <v>51</v>
      </c>
      <c r="F470" s="1" t="s">
        <v>179</v>
      </c>
      <c r="G470" s="1" t="s">
        <v>82</v>
      </c>
      <c r="H470" s="1" t="s">
        <v>180</v>
      </c>
      <c r="I470" s="1" t="s">
        <v>84</v>
      </c>
      <c r="J470" s="1" t="s">
        <v>7191</v>
      </c>
      <c r="K470" s="1" t="s">
        <v>16725</v>
      </c>
      <c r="L470" s="1"/>
      <c r="M470" s="21">
        <f t="shared" si="7"/>
        <v>0</v>
      </c>
    </row>
    <row r="471" spans="1:13" ht="20.100000000000001" customHeight="1" x14ac:dyDescent="0.15">
      <c r="A471" s="1" t="s">
        <v>16390</v>
      </c>
      <c r="B471" s="1" t="s">
        <v>5959</v>
      </c>
      <c r="C471" s="1" t="s">
        <v>16726</v>
      </c>
      <c r="D471" s="1" t="s">
        <v>78</v>
      </c>
      <c r="E471" s="1" t="s">
        <v>51</v>
      </c>
      <c r="F471" s="1" t="s">
        <v>51</v>
      </c>
      <c r="G471" s="1" t="s">
        <v>82</v>
      </c>
      <c r="H471" s="1" t="s">
        <v>95</v>
      </c>
      <c r="I471" s="1" t="s">
        <v>84</v>
      </c>
      <c r="J471" s="1" t="s">
        <v>6853</v>
      </c>
      <c r="K471" s="1" t="s">
        <v>16727</v>
      </c>
      <c r="L471" s="1"/>
      <c r="M471" s="21">
        <f t="shared" si="7"/>
        <v>1</v>
      </c>
    </row>
    <row r="472" spans="1:13" ht="20.100000000000001" customHeight="1" x14ac:dyDescent="0.15">
      <c r="A472" s="1" t="s">
        <v>16390</v>
      </c>
      <c r="B472" s="1" t="s">
        <v>5959</v>
      </c>
      <c r="C472" s="1" t="s">
        <v>16728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121</v>
      </c>
      <c r="I472" s="1" t="s">
        <v>84</v>
      </c>
      <c r="J472" s="1" t="s">
        <v>15518</v>
      </c>
      <c r="K472" s="1" t="s">
        <v>16729</v>
      </c>
      <c r="L472" s="1"/>
      <c r="M472" s="21">
        <f t="shared" si="7"/>
        <v>1</v>
      </c>
    </row>
    <row r="473" spans="1:13" ht="20.100000000000001" customHeight="1" x14ac:dyDescent="0.15">
      <c r="A473" s="1" t="s">
        <v>16390</v>
      </c>
      <c r="B473" s="1" t="s">
        <v>5959</v>
      </c>
      <c r="C473" s="1" t="s">
        <v>16730</v>
      </c>
      <c r="D473" s="1" t="s">
        <v>78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6853</v>
      </c>
      <c r="K473" s="1" t="s">
        <v>16731</v>
      </c>
      <c r="L473" s="1"/>
      <c r="M473" s="21">
        <f t="shared" si="7"/>
        <v>1</v>
      </c>
    </row>
    <row r="474" spans="1:13" ht="20.100000000000001" customHeight="1" x14ac:dyDescent="0.15">
      <c r="A474" s="1" t="s">
        <v>16390</v>
      </c>
      <c r="B474" s="1" t="s">
        <v>5959</v>
      </c>
      <c r="C474" s="1" t="s">
        <v>16732</v>
      </c>
      <c r="D474" s="1" t="s">
        <v>78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6853</v>
      </c>
      <c r="K474" s="1" t="s">
        <v>16733</v>
      </c>
      <c r="L474" s="1"/>
      <c r="M474" s="21">
        <f t="shared" si="7"/>
        <v>1</v>
      </c>
    </row>
    <row r="475" spans="1:13" ht="20.100000000000001" customHeight="1" x14ac:dyDescent="0.15">
      <c r="A475" s="1" t="s">
        <v>16390</v>
      </c>
      <c r="B475" s="1" t="s">
        <v>5959</v>
      </c>
      <c r="C475" s="1" t="s">
        <v>16734</v>
      </c>
      <c r="D475" s="1" t="s">
        <v>78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6853</v>
      </c>
      <c r="K475" s="1" t="s">
        <v>16735</v>
      </c>
      <c r="L475" s="1"/>
      <c r="M475" s="21">
        <f t="shared" si="7"/>
        <v>1</v>
      </c>
    </row>
    <row r="476" spans="1:13" ht="20.100000000000001" customHeight="1" x14ac:dyDescent="0.15">
      <c r="A476" s="1" t="s">
        <v>16390</v>
      </c>
      <c r="B476" s="1" t="s">
        <v>5959</v>
      </c>
      <c r="C476" s="1" t="s">
        <v>16736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6853</v>
      </c>
      <c r="K476" s="1" t="s">
        <v>16737</v>
      </c>
      <c r="L476" s="1"/>
      <c r="M476" s="21">
        <f t="shared" si="7"/>
        <v>1</v>
      </c>
    </row>
    <row r="477" spans="1:13" ht="20.100000000000001" customHeight="1" x14ac:dyDescent="0.15">
      <c r="A477" s="1" t="s">
        <v>16390</v>
      </c>
      <c r="B477" s="1" t="s">
        <v>5959</v>
      </c>
      <c r="C477" s="1" t="s">
        <v>16738</v>
      </c>
      <c r="D477" s="1" t="s">
        <v>78</v>
      </c>
      <c r="E477" s="1" t="s">
        <v>51</v>
      </c>
      <c r="F477" s="1" t="s">
        <v>51</v>
      </c>
      <c r="G477" s="1" t="s">
        <v>82</v>
      </c>
      <c r="H477" s="1" t="s">
        <v>95</v>
      </c>
      <c r="I477" s="1" t="s">
        <v>84</v>
      </c>
      <c r="J477" s="1" t="s">
        <v>6853</v>
      </c>
      <c r="K477" s="1" t="s">
        <v>16739</v>
      </c>
      <c r="L477" s="1"/>
      <c r="M477" s="21">
        <f t="shared" si="7"/>
        <v>1</v>
      </c>
    </row>
    <row r="478" spans="1:13" ht="20.100000000000001" customHeight="1" x14ac:dyDescent="0.15">
      <c r="A478" s="1" t="s">
        <v>16390</v>
      </c>
      <c r="B478" s="1" t="s">
        <v>16740</v>
      </c>
      <c r="C478" s="1" t="s">
        <v>16741</v>
      </c>
      <c r="D478" s="1" t="s">
        <v>78</v>
      </c>
      <c r="E478" s="1" t="s">
        <v>51</v>
      </c>
      <c r="F478" s="1" t="s">
        <v>51</v>
      </c>
      <c r="G478" s="1" t="s">
        <v>82</v>
      </c>
      <c r="H478" s="1" t="s">
        <v>95</v>
      </c>
      <c r="I478" s="1" t="s">
        <v>84</v>
      </c>
      <c r="J478" s="1" t="s">
        <v>6853</v>
      </c>
      <c r="K478" s="1" t="s">
        <v>16742</v>
      </c>
      <c r="L478" s="1"/>
      <c r="M478" s="21">
        <f t="shared" si="7"/>
        <v>1</v>
      </c>
    </row>
    <row r="479" spans="1:13" ht="20.100000000000001" customHeight="1" x14ac:dyDescent="0.15">
      <c r="A479" s="1" t="s">
        <v>16390</v>
      </c>
      <c r="B479" s="1" t="s">
        <v>16740</v>
      </c>
      <c r="C479" s="1" t="s">
        <v>16743</v>
      </c>
      <c r="D479" s="1" t="s">
        <v>78</v>
      </c>
      <c r="E479" s="1" t="s">
        <v>51</v>
      </c>
      <c r="F479" s="1" t="s">
        <v>51</v>
      </c>
      <c r="G479" s="1" t="s">
        <v>82</v>
      </c>
      <c r="H479" s="1" t="s">
        <v>95</v>
      </c>
      <c r="I479" s="1" t="s">
        <v>84</v>
      </c>
      <c r="J479" s="1" t="s">
        <v>6853</v>
      </c>
      <c r="K479" s="1" t="s">
        <v>16744</v>
      </c>
      <c r="L479" s="1"/>
      <c r="M479" s="21">
        <f t="shared" si="7"/>
        <v>1</v>
      </c>
    </row>
    <row r="480" spans="1:13" ht="20.100000000000001" customHeight="1" x14ac:dyDescent="0.15">
      <c r="A480" s="1" t="s">
        <v>16390</v>
      </c>
      <c r="B480" s="1" t="s">
        <v>16740</v>
      </c>
      <c r="C480" s="1" t="s">
        <v>16745</v>
      </c>
      <c r="D480" s="1" t="s">
        <v>78</v>
      </c>
      <c r="E480" s="1" t="s">
        <v>51</v>
      </c>
      <c r="F480" s="1" t="s">
        <v>51</v>
      </c>
      <c r="G480" s="1" t="s">
        <v>82</v>
      </c>
      <c r="H480" s="1" t="s">
        <v>95</v>
      </c>
      <c r="I480" s="1" t="s">
        <v>84</v>
      </c>
      <c r="J480" s="1" t="s">
        <v>6853</v>
      </c>
      <c r="K480" s="1" t="s">
        <v>16746</v>
      </c>
      <c r="L480" s="1"/>
      <c r="M480" s="21">
        <f t="shared" si="7"/>
        <v>1</v>
      </c>
    </row>
    <row r="481" spans="1:13" ht="20.100000000000001" customHeight="1" x14ac:dyDescent="0.15">
      <c r="A481" s="1" t="s">
        <v>16390</v>
      </c>
      <c r="B481" s="1" t="s">
        <v>16740</v>
      </c>
      <c r="C481" s="1" t="s">
        <v>16747</v>
      </c>
      <c r="D481" s="1" t="s">
        <v>78</v>
      </c>
      <c r="E481" s="1" t="s">
        <v>51</v>
      </c>
      <c r="F481" s="1" t="s">
        <v>81</v>
      </c>
      <c r="G481" s="1" t="s">
        <v>82</v>
      </c>
      <c r="H481" s="1" t="s">
        <v>1151</v>
      </c>
      <c r="I481" s="1" t="s">
        <v>84</v>
      </c>
      <c r="J481" s="1" t="s">
        <v>130</v>
      </c>
      <c r="K481" s="1" t="s">
        <v>16748</v>
      </c>
      <c r="L481" s="1"/>
      <c r="M481" s="21">
        <f t="shared" si="7"/>
        <v>0</v>
      </c>
    </row>
    <row r="482" spans="1:13" ht="20.100000000000001" customHeight="1" x14ac:dyDescent="0.15">
      <c r="A482" s="1" t="s">
        <v>16390</v>
      </c>
      <c r="B482" s="1" t="s">
        <v>16740</v>
      </c>
      <c r="C482" s="1" t="s">
        <v>16749</v>
      </c>
      <c r="D482" s="1" t="s">
        <v>78</v>
      </c>
      <c r="E482" s="1" t="s">
        <v>51</v>
      </c>
      <c r="F482" s="1" t="s">
        <v>179</v>
      </c>
      <c r="G482" s="1" t="s">
        <v>82</v>
      </c>
      <c r="H482" s="1" t="s">
        <v>1151</v>
      </c>
      <c r="I482" s="1" t="s">
        <v>84</v>
      </c>
      <c r="J482" s="1" t="s">
        <v>130</v>
      </c>
      <c r="K482" s="1" t="s">
        <v>16750</v>
      </c>
      <c r="L482" s="1"/>
      <c r="M482" s="21">
        <f t="shared" si="7"/>
        <v>0</v>
      </c>
    </row>
    <row r="483" spans="1:13" ht="20.100000000000001" customHeight="1" x14ac:dyDescent="0.15">
      <c r="A483" s="1" t="s">
        <v>16390</v>
      </c>
      <c r="B483" s="1" t="s">
        <v>16740</v>
      </c>
      <c r="C483" s="1" t="s">
        <v>16751</v>
      </c>
      <c r="D483" s="1" t="s">
        <v>78</v>
      </c>
      <c r="E483" s="1" t="s">
        <v>51</v>
      </c>
      <c r="F483" s="1" t="s">
        <v>179</v>
      </c>
      <c r="G483" s="1" t="s">
        <v>82</v>
      </c>
      <c r="H483" s="1" t="s">
        <v>180</v>
      </c>
      <c r="I483" s="1" t="s">
        <v>84</v>
      </c>
      <c r="J483" s="1" t="s">
        <v>7191</v>
      </c>
      <c r="K483" s="1" t="s">
        <v>16752</v>
      </c>
      <c r="L483" s="1"/>
      <c r="M483" s="21">
        <f t="shared" si="7"/>
        <v>0</v>
      </c>
    </row>
    <row r="484" spans="1:13" ht="39.950000000000003" customHeight="1" x14ac:dyDescent="0.15">
      <c r="A484" s="120" t="s">
        <v>26998</v>
      </c>
      <c r="B484" s="120" t="s">
        <v>26999</v>
      </c>
      <c r="C484" s="51" t="s">
        <v>27000</v>
      </c>
      <c r="D484" s="51" t="s">
        <v>78</v>
      </c>
      <c r="E484" s="51" t="s">
        <v>51</v>
      </c>
      <c r="F484" s="121" t="s">
        <v>51</v>
      </c>
      <c r="G484" s="51" t="s">
        <v>52</v>
      </c>
      <c r="H484" s="51" t="s">
        <v>739</v>
      </c>
      <c r="I484" s="51" t="s">
        <v>54</v>
      </c>
      <c r="J484" s="51" t="s">
        <v>6858</v>
      </c>
      <c r="K484" s="51" t="s">
        <v>22172</v>
      </c>
      <c r="L484" s="121" t="s">
        <v>27001</v>
      </c>
      <c r="M484" s="21">
        <f t="shared" si="7"/>
        <v>1</v>
      </c>
    </row>
    <row r="485" spans="1:13" ht="39.950000000000003" customHeight="1" x14ac:dyDescent="0.15">
      <c r="A485" s="125" t="s">
        <v>27002</v>
      </c>
      <c r="B485" s="124" t="s">
        <v>27003</v>
      </c>
      <c r="C485" s="51" t="s">
        <v>27004</v>
      </c>
      <c r="D485" s="51" t="s">
        <v>78</v>
      </c>
      <c r="E485" s="51" t="s">
        <v>51</v>
      </c>
      <c r="F485" s="122" t="s">
        <v>27005</v>
      </c>
      <c r="G485" s="51" t="s">
        <v>52</v>
      </c>
      <c r="H485" s="51" t="s">
        <v>121</v>
      </c>
      <c r="I485" s="51" t="s">
        <v>84</v>
      </c>
      <c r="J485" s="51" t="s">
        <v>122</v>
      </c>
      <c r="K485" s="51" t="s">
        <v>1007</v>
      </c>
      <c r="L485" s="121" t="s">
        <v>27006</v>
      </c>
      <c r="M485" s="21">
        <f>IF(F485="○",1,0)</f>
        <v>0</v>
      </c>
    </row>
  </sheetData>
  <autoFilter ref="A7:L485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17"/>
  <sheetViews>
    <sheetView topLeftCell="A1411" workbookViewId="0">
      <selection activeCell="C1421" sqref="C1421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16753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SUBTOTAL(3,E8:E1417)</f>
        <v>1410</v>
      </c>
      <c r="F6" s="24">
        <f>SUBTOTAL(9,M8:M1417)</f>
        <v>1153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16754</v>
      </c>
      <c r="B8" s="1" t="s">
        <v>16755</v>
      </c>
      <c r="C8" s="1" t="s">
        <v>23246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739</v>
      </c>
      <c r="I8" s="18" t="s">
        <v>54</v>
      </c>
      <c r="J8" s="1" t="s">
        <v>6858</v>
      </c>
      <c r="K8" s="1" t="s">
        <v>23247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16754</v>
      </c>
      <c r="B9" s="1" t="s">
        <v>16755</v>
      </c>
      <c r="C9" s="1" t="s">
        <v>16756</v>
      </c>
      <c r="D9" s="1" t="s">
        <v>50</v>
      </c>
      <c r="E9" s="1" t="s">
        <v>51</v>
      </c>
      <c r="F9" s="1" t="s">
        <v>51</v>
      </c>
      <c r="G9" s="1" t="s">
        <v>52</v>
      </c>
      <c r="H9" s="18" t="s">
        <v>739</v>
      </c>
      <c r="I9" s="18" t="s">
        <v>54</v>
      </c>
      <c r="J9" s="1" t="s">
        <v>6858</v>
      </c>
      <c r="K9" s="1" t="s">
        <v>16757</v>
      </c>
      <c r="L9" s="1"/>
      <c r="M9" s="21">
        <f t="shared" si="0"/>
        <v>1</v>
      </c>
    </row>
    <row r="10" spans="1:14" ht="20.100000000000001" customHeight="1" x14ac:dyDescent="0.15">
      <c r="A10" s="1" t="s">
        <v>16754</v>
      </c>
      <c r="B10" s="1" t="s">
        <v>16755</v>
      </c>
      <c r="C10" s="1" t="s">
        <v>16758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54</v>
      </c>
      <c r="J10" s="1" t="s">
        <v>6858</v>
      </c>
      <c r="K10" s="1" t="s">
        <v>16759</v>
      </c>
      <c r="L10" s="1"/>
      <c r="M10" s="21">
        <f t="shared" si="0"/>
        <v>1</v>
      </c>
    </row>
    <row r="11" spans="1:14" ht="20.100000000000001" customHeight="1" x14ac:dyDescent="0.15">
      <c r="A11" s="1" t="s">
        <v>16754</v>
      </c>
      <c r="B11" s="1" t="s">
        <v>16755</v>
      </c>
      <c r="C11" s="1" t="s">
        <v>16760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4727</v>
      </c>
      <c r="I11" s="1" t="s">
        <v>447</v>
      </c>
      <c r="J11" s="1" t="s">
        <v>16761</v>
      </c>
      <c r="K11" s="1" t="s">
        <v>16762</v>
      </c>
      <c r="L11" s="1"/>
      <c r="M11" s="21">
        <f t="shared" si="0"/>
        <v>0</v>
      </c>
    </row>
    <row r="12" spans="1:14" ht="20.100000000000001" customHeight="1" x14ac:dyDescent="0.15">
      <c r="A12" s="1" t="s">
        <v>16754</v>
      </c>
      <c r="B12" s="1" t="s">
        <v>16755</v>
      </c>
      <c r="C12" s="1" t="s">
        <v>16763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54</v>
      </c>
      <c r="J12" s="1" t="s">
        <v>6858</v>
      </c>
      <c r="K12" s="1" t="s">
        <v>16764</v>
      </c>
      <c r="L12" s="1"/>
      <c r="M12" s="21">
        <f t="shared" si="0"/>
        <v>1</v>
      </c>
    </row>
    <row r="13" spans="1:14" ht="20.100000000000001" customHeight="1" x14ac:dyDescent="0.15">
      <c r="A13" s="1" t="s">
        <v>16754</v>
      </c>
      <c r="B13" s="1" t="s">
        <v>16755</v>
      </c>
      <c r="C13" s="1" t="s">
        <v>16765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54</v>
      </c>
      <c r="J13" s="1" t="s">
        <v>6858</v>
      </c>
      <c r="K13" s="1" t="s">
        <v>16766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16754</v>
      </c>
      <c r="B14" s="1" t="s">
        <v>16755</v>
      </c>
      <c r="C14" s="1" t="s">
        <v>16767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739</v>
      </c>
      <c r="I14" s="1" t="s">
        <v>54</v>
      </c>
      <c r="J14" s="1" t="s">
        <v>6858</v>
      </c>
      <c r="K14" s="1" t="s">
        <v>16768</v>
      </c>
      <c r="L14" s="1"/>
      <c r="M14" s="21">
        <f t="shared" si="0"/>
        <v>1</v>
      </c>
    </row>
    <row r="15" spans="1:14" ht="20.100000000000001" customHeight="1" x14ac:dyDescent="0.15">
      <c r="A15" s="1" t="s">
        <v>16754</v>
      </c>
      <c r="B15" s="1" t="s">
        <v>16755</v>
      </c>
      <c r="C15" s="1" t="s">
        <v>16769</v>
      </c>
      <c r="D15" s="1" t="s">
        <v>78</v>
      </c>
      <c r="E15" s="1" t="s">
        <v>51</v>
      </c>
      <c r="F15" s="1" t="s">
        <v>26831</v>
      </c>
      <c r="G15" s="1" t="s">
        <v>82</v>
      </c>
      <c r="H15" s="1" t="s">
        <v>212</v>
      </c>
      <c r="I15" s="1" t="s">
        <v>84</v>
      </c>
      <c r="J15" s="1" t="s">
        <v>7858</v>
      </c>
      <c r="K15" s="1" t="s">
        <v>16770</v>
      </c>
      <c r="L15" s="1"/>
      <c r="M15" s="21">
        <f t="shared" si="0"/>
        <v>0</v>
      </c>
    </row>
    <row r="16" spans="1:14" ht="20.100000000000001" customHeight="1" x14ac:dyDescent="0.15">
      <c r="A16" s="1" t="s">
        <v>16754</v>
      </c>
      <c r="B16" s="1" t="s">
        <v>16755</v>
      </c>
      <c r="C16" s="1" t="s">
        <v>16771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739</v>
      </c>
      <c r="I16" s="1" t="s">
        <v>54</v>
      </c>
      <c r="J16" s="1" t="s">
        <v>6858</v>
      </c>
      <c r="K16" s="1" t="s">
        <v>16772</v>
      </c>
      <c r="L16" s="1"/>
      <c r="M16" s="21">
        <f t="shared" si="0"/>
        <v>1</v>
      </c>
    </row>
    <row r="17" spans="1:13" ht="20.100000000000001" customHeight="1" x14ac:dyDescent="0.15">
      <c r="A17" s="1" t="s">
        <v>16754</v>
      </c>
      <c r="B17" s="1" t="s">
        <v>16755</v>
      </c>
      <c r="C17" s="1" t="s">
        <v>16773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739</v>
      </c>
      <c r="I17" s="1" t="s">
        <v>54</v>
      </c>
      <c r="J17" s="1" t="s">
        <v>6858</v>
      </c>
      <c r="K17" s="1" t="s">
        <v>16774</v>
      </c>
      <c r="L17" s="1"/>
      <c r="M17" s="21">
        <f t="shared" si="0"/>
        <v>1</v>
      </c>
    </row>
    <row r="18" spans="1:13" ht="20.100000000000001" customHeight="1" x14ac:dyDescent="0.15">
      <c r="A18" s="1" t="s">
        <v>16754</v>
      </c>
      <c r="B18" s="1" t="s">
        <v>16755</v>
      </c>
      <c r="C18" s="1" t="s">
        <v>16775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16776</v>
      </c>
      <c r="L18" s="1"/>
      <c r="M18" s="21">
        <f t="shared" si="0"/>
        <v>1</v>
      </c>
    </row>
    <row r="19" spans="1:13" ht="20.100000000000001" customHeight="1" x14ac:dyDescent="0.15">
      <c r="A19" s="1" t="s">
        <v>16754</v>
      </c>
      <c r="B19" s="1" t="s">
        <v>16755</v>
      </c>
      <c r="C19" s="1" t="s">
        <v>16777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739</v>
      </c>
      <c r="I19" s="1" t="s">
        <v>54</v>
      </c>
      <c r="J19" s="1" t="s">
        <v>6858</v>
      </c>
      <c r="K19" s="1" t="s">
        <v>16778</v>
      </c>
      <c r="L19" s="1"/>
      <c r="M19" s="21">
        <f t="shared" si="0"/>
        <v>1</v>
      </c>
    </row>
    <row r="20" spans="1:13" ht="20.100000000000001" customHeight="1" x14ac:dyDescent="0.15">
      <c r="A20" s="1" t="s">
        <v>16754</v>
      </c>
      <c r="B20" s="1" t="s">
        <v>16755</v>
      </c>
      <c r="C20" s="1" t="s">
        <v>16779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54</v>
      </c>
      <c r="J20" s="1" t="s">
        <v>6858</v>
      </c>
      <c r="K20" s="1" t="s">
        <v>16780</v>
      </c>
      <c r="L20" s="1"/>
      <c r="M20" s="21">
        <f t="shared" si="0"/>
        <v>1</v>
      </c>
    </row>
    <row r="21" spans="1:13" ht="20.100000000000001" customHeight="1" x14ac:dyDescent="0.15">
      <c r="A21" s="1" t="s">
        <v>16754</v>
      </c>
      <c r="B21" s="1" t="s">
        <v>16755</v>
      </c>
      <c r="C21" s="1" t="s">
        <v>16781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54</v>
      </c>
      <c r="J21" s="1" t="s">
        <v>6858</v>
      </c>
      <c r="K21" s="1" t="s">
        <v>16782</v>
      </c>
      <c r="L21" s="1"/>
      <c r="M21" s="21">
        <f t="shared" si="0"/>
        <v>1</v>
      </c>
    </row>
    <row r="22" spans="1:13" ht="20.100000000000001" customHeight="1" x14ac:dyDescent="0.15">
      <c r="A22" s="1" t="s">
        <v>16754</v>
      </c>
      <c r="B22" s="1" t="s">
        <v>5067</v>
      </c>
      <c r="C22" s="1" t="s">
        <v>16783</v>
      </c>
      <c r="D22" s="1" t="s">
        <v>78</v>
      </c>
      <c r="E22" s="1" t="s">
        <v>51</v>
      </c>
      <c r="F22" s="1" t="s">
        <v>179</v>
      </c>
      <c r="G22" s="1" t="s">
        <v>82</v>
      </c>
      <c r="H22" s="1" t="s">
        <v>1151</v>
      </c>
      <c r="I22" s="1" t="s">
        <v>84</v>
      </c>
      <c r="J22" s="1" t="s">
        <v>7809</v>
      </c>
      <c r="K22" s="1" t="s">
        <v>16784</v>
      </c>
      <c r="L22" s="1"/>
      <c r="M22" s="21">
        <f t="shared" si="0"/>
        <v>0</v>
      </c>
    </row>
    <row r="23" spans="1:13" ht="20.100000000000001" customHeight="1" x14ac:dyDescent="0.15">
      <c r="A23" s="1" t="s">
        <v>16754</v>
      </c>
      <c r="B23" s="1" t="s">
        <v>5067</v>
      </c>
      <c r="C23" s="1" t="s">
        <v>16785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16786</v>
      </c>
      <c r="L23" s="1"/>
      <c r="M23" s="21">
        <f t="shared" si="0"/>
        <v>1</v>
      </c>
    </row>
    <row r="24" spans="1:13" ht="20.100000000000001" customHeight="1" x14ac:dyDescent="0.15">
      <c r="A24" s="1" t="s">
        <v>16754</v>
      </c>
      <c r="B24" s="1" t="s">
        <v>5067</v>
      </c>
      <c r="C24" s="1" t="s">
        <v>16787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16788</v>
      </c>
      <c r="L24" s="1"/>
      <c r="M24" s="21">
        <f t="shared" si="0"/>
        <v>1</v>
      </c>
    </row>
    <row r="25" spans="1:13" ht="20.100000000000001" customHeight="1" x14ac:dyDescent="0.15">
      <c r="A25" s="1" t="s">
        <v>16754</v>
      </c>
      <c r="B25" s="1" t="s">
        <v>5067</v>
      </c>
      <c r="C25" s="1" t="s">
        <v>16789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16790</v>
      </c>
      <c r="L25" s="1"/>
      <c r="M25" s="21">
        <f t="shared" si="0"/>
        <v>1</v>
      </c>
    </row>
    <row r="26" spans="1:13" ht="20.100000000000001" customHeight="1" x14ac:dyDescent="0.15">
      <c r="A26" s="1" t="s">
        <v>16754</v>
      </c>
      <c r="B26" s="1" t="s">
        <v>5067</v>
      </c>
      <c r="C26" s="1" t="s">
        <v>16791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16792</v>
      </c>
      <c r="L26" s="1"/>
      <c r="M26" s="21">
        <f t="shared" si="0"/>
        <v>1</v>
      </c>
    </row>
    <row r="27" spans="1:13" ht="20.100000000000001" customHeight="1" x14ac:dyDescent="0.15">
      <c r="A27" s="1" t="s">
        <v>16754</v>
      </c>
      <c r="B27" s="1" t="s">
        <v>5067</v>
      </c>
      <c r="C27" s="1" t="s">
        <v>16793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16794</v>
      </c>
      <c r="L27" s="1"/>
      <c r="M27" s="21">
        <f t="shared" si="0"/>
        <v>1</v>
      </c>
    </row>
    <row r="28" spans="1:13" ht="20.100000000000001" customHeight="1" x14ac:dyDescent="0.15">
      <c r="A28" s="1" t="s">
        <v>16754</v>
      </c>
      <c r="B28" s="1" t="s">
        <v>5067</v>
      </c>
      <c r="C28" s="1" t="s">
        <v>16795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16796</v>
      </c>
      <c r="L28" s="1"/>
      <c r="M28" s="21">
        <f t="shared" si="0"/>
        <v>1</v>
      </c>
    </row>
    <row r="29" spans="1:13" ht="20.100000000000001" customHeight="1" x14ac:dyDescent="0.15">
      <c r="A29" s="1" t="s">
        <v>16754</v>
      </c>
      <c r="B29" s="1" t="s">
        <v>5067</v>
      </c>
      <c r="C29" s="1" t="s">
        <v>16797</v>
      </c>
      <c r="D29" s="1" t="s">
        <v>78</v>
      </c>
      <c r="E29" s="1" t="s">
        <v>51</v>
      </c>
      <c r="F29" s="1" t="s">
        <v>179</v>
      </c>
      <c r="G29" s="1" t="s">
        <v>82</v>
      </c>
      <c r="H29" s="1" t="s">
        <v>4727</v>
      </c>
      <c r="I29" s="1" t="s">
        <v>447</v>
      </c>
      <c r="J29" s="1" t="s">
        <v>16761</v>
      </c>
      <c r="K29" s="1" t="s">
        <v>16798</v>
      </c>
      <c r="L29" s="1"/>
      <c r="M29" s="21">
        <f t="shared" si="0"/>
        <v>0</v>
      </c>
    </row>
    <row r="30" spans="1:13" ht="20.100000000000001" customHeight="1" x14ac:dyDescent="0.15">
      <c r="A30" s="1" t="s">
        <v>16754</v>
      </c>
      <c r="B30" s="1" t="s">
        <v>5067</v>
      </c>
      <c r="C30" s="1" t="s">
        <v>16799</v>
      </c>
      <c r="D30" s="1" t="s">
        <v>78</v>
      </c>
      <c r="E30" s="1" t="s">
        <v>51</v>
      </c>
      <c r="F30" s="1" t="s">
        <v>179</v>
      </c>
      <c r="G30" s="1" t="s">
        <v>82</v>
      </c>
      <c r="H30" s="1" t="s">
        <v>4727</v>
      </c>
      <c r="I30" s="1" t="s">
        <v>447</v>
      </c>
      <c r="J30" s="1" t="s">
        <v>16761</v>
      </c>
      <c r="K30" s="1" t="s">
        <v>16800</v>
      </c>
      <c r="L30" s="1"/>
      <c r="M30" s="21">
        <f t="shared" si="0"/>
        <v>0</v>
      </c>
    </row>
    <row r="31" spans="1:13" ht="20.100000000000001" customHeight="1" x14ac:dyDescent="0.15">
      <c r="A31" s="1" t="s">
        <v>16754</v>
      </c>
      <c r="B31" s="1" t="s">
        <v>5067</v>
      </c>
      <c r="C31" s="1" t="s">
        <v>16801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16802</v>
      </c>
      <c r="L31" s="1"/>
      <c r="M31" s="21">
        <f t="shared" si="0"/>
        <v>1</v>
      </c>
    </row>
    <row r="32" spans="1:13" ht="20.100000000000001" customHeight="1" x14ac:dyDescent="0.15">
      <c r="A32" s="1" t="s">
        <v>16754</v>
      </c>
      <c r="B32" s="1" t="s">
        <v>5067</v>
      </c>
      <c r="C32" s="1" t="s">
        <v>16803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16804</v>
      </c>
      <c r="L32" s="1"/>
      <c r="M32" s="21">
        <f t="shared" si="0"/>
        <v>1</v>
      </c>
    </row>
    <row r="33" spans="1:13" ht="20.100000000000001" customHeight="1" x14ac:dyDescent="0.15">
      <c r="A33" s="1" t="s">
        <v>16754</v>
      </c>
      <c r="B33" s="1" t="s">
        <v>16805</v>
      </c>
      <c r="C33" s="1" t="s">
        <v>16806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16807</v>
      </c>
      <c r="L33" s="1"/>
      <c r="M33" s="21">
        <f t="shared" si="0"/>
        <v>1</v>
      </c>
    </row>
    <row r="34" spans="1:13" ht="20.100000000000001" customHeight="1" x14ac:dyDescent="0.15">
      <c r="A34" s="1" t="s">
        <v>16754</v>
      </c>
      <c r="B34" s="1" t="s">
        <v>16805</v>
      </c>
      <c r="C34" s="1" t="s">
        <v>16808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16809</v>
      </c>
      <c r="L34" s="1"/>
      <c r="M34" s="21">
        <f t="shared" si="0"/>
        <v>1</v>
      </c>
    </row>
    <row r="35" spans="1:13" ht="20.100000000000001" customHeight="1" x14ac:dyDescent="0.15">
      <c r="A35" s="1" t="s">
        <v>16754</v>
      </c>
      <c r="B35" s="1" t="s">
        <v>16805</v>
      </c>
      <c r="C35" s="1" t="s">
        <v>16810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16811</v>
      </c>
      <c r="L35" s="1"/>
      <c r="M35" s="21">
        <f t="shared" si="0"/>
        <v>1</v>
      </c>
    </row>
    <row r="36" spans="1:13" ht="20.100000000000001" customHeight="1" x14ac:dyDescent="0.15">
      <c r="A36" s="1" t="s">
        <v>16754</v>
      </c>
      <c r="B36" s="1" t="s">
        <v>16805</v>
      </c>
      <c r="C36" s="1" t="s">
        <v>16812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16813</v>
      </c>
      <c r="L36" s="1"/>
      <c r="M36" s="21">
        <f t="shared" si="0"/>
        <v>1</v>
      </c>
    </row>
    <row r="37" spans="1:13" ht="20.100000000000001" customHeight="1" x14ac:dyDescent="0.15">
      <c r="A37" s="1" t="s">
        <v>16754</v>
      </c>
      <c r="B37" s="1" t="s">
        <v>16805</v>
      </c>
      <c r="C37" s="1" t="s">
        <v>16814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16815</v>
      </c>
      <c r="L37" s="1"/>
      <c r="M37" s="21">
        <f t="shared" si="0"/>
        <v>1</v>
      </c>
    </row>
    <row r="38" spans="1:13" ht="20.100000000000001" customHeight="1" x14ac:dyDescent="0.15">
      <c r="A38" s="1" t="s">
        <v>16754</v>
      </c>
      <c r="B38" s="1" t="s">
        <v>16805</v>
      </c>
      <c r="C38" s="1" t="s">
        <v>16816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16817</v>
      </c>
      <c r="L38" s="1"/>
      <c r="M38" s="21">
        <f t="shared" si="0"/>
        <v>1</v>
      </c>
    </row>
    <row r="39" spans="1:13" ht="20.100000000000001" customHeight="1" x14ac:dyDescent="0.15">
      <c r="A39" s="1" t="s">
        <v>16754</v>
      </c>
      <c r="B39" s="1" t="s">
        <v>16805</v>
      </c>
      <c r="C39" s="1" t="s">
        <v>16818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1151</v>
      </c>
      <c r="I39" s="1" t="s">
        <v>84</v>
      </c>
      <c r="J39" s="1" t="s">
        <v>7809</v>
      </c>
      <c r="K39" s="1" t="s">
        <v>16819</v>
      </c>
      <c r="L39" s="1"/>
      <c r="M39" s="21">
        <f t="shared" si="0"/>
        <v>0</v>
      </c>
    </row>
    <row r="40" spans="1:13" ht="20.100000000000001" customHeight="1" x14ac:dyDescent="0.15">
      <c r="A40" s="1" t="s">
        <v>16754</v>
      </c>
      <c r="B40" s="1" t="s">
        <v>16805</v>
      </c>
      <c r="C40" s="1" t="s">
        <v>16820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16821</v>
      </c>
      <c r="L40" s="1"/>
      <c r="M40" s="21">
        <f t="shared" si="0"/>
        <v>1</v>
      </c>
    </row>
    <row r="41" spans="1:13" ht="20.100000000000001" customHeight="1" x14ac:dyDescent="0.15">
      <c r="A41" s="1" t="s">
        <v>16754</v>
      </c>
      <c r="B41" s="1" t="s">
        <v>16822</v>
      </c>
      <c r="C41" s="1" t="s">
        <v>16823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16824</v>
      </c>
      <c r="L41" s="1"/>
      <c r="M41" s="21">
        <f t="shared" si="0"/>
        <v>1</v>
      </c>
    </row>
    <row r="42" spans="1:13" ht="20.100000000000001" customHeight="1" x14ac:dyDescent="0.15">
      <c r="A42" s="1" t="s">
        <v>16754</v>
      </c>
      <c r="B42" s="1" t="s">
        <v>16822</v>
      </c>
      <c r="C42" s="1" t="s">
        <v>16825</v>
      </c>
      <c r="D42" s="1" t="s">
        <v>50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16826</v>
      </c>
      <c r="L42" s="1"/>
      <c r="M42" s="21">
        <f t="shared" si="0"/>
        <v>1</v>
      </c>
    </row>
    <row r="43" spans="1:13" ht="20.100000000000001" customHeight="1" x14ac:dyDescent="0.15">
      <c r="A43" s="1" t="s">
        <v>16754</v>
      </c>
      <c r="B43" s="1" t="s">
        <v>16822</v>
      </c>
      <c r="C43" s="1" t="s">
        <v>16827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16828</v>
      </c>
      <c r="L43" s="1"/>
      <c r="M43" s="21">
        <f t="shared" si="0"/>
        <v>1</v>
      </c>
    </row>
    <row r="44" spans="1:13" ht="20.100000000000001" customHeight="1" x14ac:dyDescent="0.15">
      <c r="A44" s="1" t="s">
        <v>16754</v>
      </c>
      <c r="B44" s="1" t="s">
        <v>16822</v>
      </c>
      <c r="C44" s="1" t="s">
        <v>16829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16830</v>
      </c>
      <c r="L44" s="1"/>
      <c r="M44" s="21">
        <f t="shared" si="0"/>
        <v>1</v>
      </c>
    </row>
    <row r="45" spans="1:13" ht="20.100000000000001" customHeight="1" x14ac:dyDescent="0.15">
      <c r="A45" s="1" t="s">
        <v>16754</v>
      </c>
      <c r="B45" s="1" t="s">
        <v>16822</v>
      </c>
      <c r="C45" s="1" t="s">
        <v>16831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16832</v>
      </c>
      <c r="L45" s="1"/>
      <c r="M45" s="21">
        <f t="shared" si="0"/>
        <v>1</v>
      </c>
    </row>
    <row r="46" spans="1:13" ht="20.100000000000001" customHeight="1" x14ac:dyDescent="0.15">
      <c r="A46" s="1" t="s">
        <v>16754</v>
      </c>
      <c r="B46" s="1" t="s">
        <v>16822</v>
      </c>
      <c r="C46" s="1" t="s">
        <v>16833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16834</v>
      </c>
      <c r="L46" s="1"/>
      <c r="M46" s="21">
        <f t="shared" si="0"/>
        <v>1</v>
      </c>
    </row>
    <row r="47" spans="1:13" ht="20.100000000000001" customHeight="1" x14ac:dyDescent="0.15">
      <c r="A47" s="1" t="s">
        <v>16754</v>
      </c>
      <c r="B47" s="1" t="s">
        <v>16822</v>
      </c>
      <c r="C47" s="1" t="s">
        <v>16835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16836</v>
      </c>
      <c r="L47" s="1"/>
      <c r="M47" s="21">
        <f t="shared" si="0"/>
        <v>1</v>
      </c>
    </row>
    <row r="48" spans="1:13" ht="20.100000000000001" customHeight="1" x14ac:dyDescent="0.15">
      <c r="A48" s="1" t="s">
        <v>16754</v>
      </c>
      <c r="B48" s="1" t="s">
        <v>16822</v>
      </c>
      <c r="C48" s="1" t="s">
        <v>16837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16838</v>
      </c>
      <c r="L48" s="1"/>
      <c r="M48" s="21">
        <f t="shared" si="0"/>
        <v>1</v>
      </c>
    </row>
    <row r="49" spans="1:13" ht="20.100000000000001" customHeight="1" x14ac:dyDescent="0.15">
      <c r="A49" s="1" t="s">
        <v>16754</v>
      </c>
      <c r="B49" s="1" t="s">
        <v>16822</v>
      </c>
      <c r="C49" s="1" t="s">
        <v>16839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16840</v>
      </c>
      <c r="L49" s="1"/>
      <c r="M49" s="21">
        <f t="shared" si="0"/>
        <v>1</v>
      </c>
    </row>
    <row r="50" spans="1:13" ht="20.100000000000001" customHeight="1" x14ac:dyDescent="0.15">
      <c r="A50" s="1" t="s">
        <v>16754</v>
      </c>
      <c r="B50" s="1" t="s">
        <v>16822</v>
      </c>
      <c r="C50" s="1" t="s">
        <v>16841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16842</v>
      </c>
      <c r="L50" s="1"/>
      <c r="M50" s="21">
        <f t="shared" si="0"/>
        <v>1</v>
      </c>
    </row>
    <row r="51" spans="1:13" ht="20.100000000000001" customHeight="1" x14ac:dyDescent="0.15">
      <c r="A51" s="1" t="s">
        <v>16754</v>
      </c>
      <c r="B51" s="1" t="s">
        <v>16822</v>
      </c>
      <c r="C51" s="1" t="s">
        <v>16843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16844</v>
      </c>
      <c r="L51" s="1"/>
      <c r="M51" s="21">
        <f t="shared" si="0"/>
        <v>1</v>
      </c>
    </row>
    <row r="52" spans="1:13" ht="20.100000000000001" customHeight="1" x14ac:dyDescent="0.15">
      <c r="A52" s="1" t="s">
        <v>16754</v>
      </c>
      <c r="B52" s="1" t="s">
        <v>16822</v>
      </c>
      <c r="C52" s="1" t="s">
        <v>16845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16846</v>
      </c>
      <c r="L52" s="1"/>
      <c r="M52" s="21">
        <f t="shared" si="0"/>
        <v>1</v>
      </c>
    </row>
    <row r="53" spans="1:13" ht="20.100000000000001" customHeight="1" x14ac:dyDescent="0.15">
      <c r="A53" s="1" t="s">
        <v>16754</v>
      </c>
      <c r="B53" s="1" t="s">
        <v>16822</v>
      </c>
      <c r="C53" s="1" t="s">
        <v>16847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16848</v>
      </c>
      <c r="L53" s="1"/>
      <c r="M53" s="21">
        <f t="shared" si="0"/>
        <v>1</v>
      </c>
    </row>
    <row r="54" spans="1:13" ht="20.100000000000001" customHeight="1" x14ac:dyDescent="0.15">
      <c r="A54" s="1" t="s">
        <v>16754</v>
      </c>
      <c r="B54" s="1" t="s">
        <v>16822</v>
      </c>
      <c r="C54" s="1" t="s">
        <v>16849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16850</v>
      </c>
      <c r="L54" s="1"/>
      <c r="M54" s="21">
        <f t="shared" si="0"/>
        <v>1</v>
      </c>
    </row>
    <row r="55" spans="1:13" ht="20.100000000000001" customHeight="1" x14ac:dyDescent="0.15">
      <c r="A55" s="1" t="s">
        <v>16754</v>
      </c>
      <c r="B55" s="1" t="s">
        <v>16822</v>
      </c>
      <c r="C55" s="1" t="s">
        <v>16851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207</v>
      </c>
      <c r="I55" s="1" t="s">
        <v>84</v>
      </c>
      <c r="J55" s="1" t="s">
        <v>122</v>
      </c>
      <c r="K55" s="1" t="s">
        <v>16852</v>
      </c>
      <c r="L55" s="1"/>
      <c r="M55" s="21">
        <f t="shared" si="0"/>
        <v>1</v>
      </c>
    </row>
    <row r="56" spans="1:13" ht="20.100000000000001" customHeight="1" x14ac:dyDescent="0.15">
      <c r="A56" s="1" t="s">
        <v>16754</v>
      </c>
      <c r="B56" s="1" t="s">
        <v>16822</v>
      </c>
      <c r="C56" s="1" t="s">
        <v>16853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16854</v>
      </c>
      <c r="L56" s="1"/>
      <c r="M56" s="21">
        <f t="shared" si="0"/>
        <v>1</v>
      </c>
    </row>
    <row r="57" spans="1:13" ht="20.100000000000001" customHeight="1" x14ac:dyDescent="0.15">
      <c r="A57" s="1" t="s">
        <v>16754</v>
      </c>
      <c r="B57" s="1" t="s">
        <v>16822</v>
      </c>
      <c r="C57" s="1" t="s">
        <v>16855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16856</v>
      </c>
      <c r="L57" s="1"/>
      <c r="M57" s="21">
        <f t="shared" si="0"/>
        <v>1</v>
      </c>
    </row>
    <row r="58" spans="1:13" ht="20.100000000000001" customHeight="1" x14ac:dyDescent="0.15">
      <c r="A58" s="1" t="s">
        <v>16754</v>
      </c>
      <c r="B58" s="1" t="s">
        <v>16822</v>
      </c>
      <c r="C58" s="1" t="s">
        <v>16857</v>
      </c>
      <c r="D58" s="1" t="s">
        <v>78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16858</v>
      </c>
      <c r="L58" s="1"/>
      <c r="M58" s="21">
        <f t="shared" si="0"/>
        <v>1</v>
      </c>
    </row>
    <row r="59" spans="1:13" ht="20.100000000000001" customHeight="1" x14ac:dyDescent="0.15">
      <c r="A59" s="1" t="s">
        <v>16754</v>
      </c>
      <c r="B59" s="1" t="s">
        <v>16822</v>
      </c>
      <c r="C59" s="1" t="s">
        <v>16859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16860</v>
      </c>
      <c r="L59" s="1"/>
      <c r="M59" s="21">
        <f t="shared" si="0"/>
        <v>1</v>
      </c>
    </row>
    <row r="60" spans="1:13" ht="20.100000000000001" customHeight="1" x14ac:dyDescent="0.15">
      <c r="A60" s="1" t="s">
        <v>16754</v>
      </c>
      <c r="B60" s="1" t="s">
        <v>16822</v>
      </c>
      <c r="C60" s="1" t="s">
        <v>16861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16862</v>
      </c>
      <c r="L60" s="1"/>
      <c r="M60" s="21">
        <f t="shared" si="0"/>
        <v>1</v>
      </c>
    </row>
    <row r="61" spans="1:13" ht="20.100000000000001" customHeight="1" x14ac:dyDescent="0.15">
      <c r="A61" s="1" t="s">
        <v>16754</v>
      </c>
      <c r="B61" s="1" t="s">
        <v>16822</v>
      </c>
      <c r="C61" s="1" t="s">
        <v>16863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16864</v>
      </c>
      <c r="L61" s="1"/>
      <c r="M61" s="21">
        <f t="shared" si="0"/>
        <v>1</v>
      </c>
    </row>
    <row r="62" spans="1:13" ht="20.100000000000001" customHeight="1" x14ac:dyDescent="0.15">
      <c r="A62" s="1" t="s">
        <v>16754</v>
      </c>
      <c r="B62" s="1" t="s">
        <v>16822</v>
      </c>
      <c r="C62" s="1" t="s">
        <v>16865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16866</v>
      </c>
      <c r="L62" s="1"/>
      <c r="M62" s="21">
        <f t="shared" si="0"/>
        <v>1</v>
      </c>
    </row>
    <row r="63" spans="1:13" ht="20.100000000000001" customHeight="1" x14ac:dyDescent="0.15">
      <c r="A63" s="1" t="s">
        <v>16754</v>
      </c>
      <c r="B63" s="1" t="s">
        <v>16822</v>
      </c>
      <c r="C63" s="1" t="s">
        <v>16867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16868</v>
      </c>
      <c r="L63" s="1"/>
      <c r="M63" s="21">
        <f t="shared" si="0"/>
        <v>1</v>
      </c>
    </row>
    <row r="64" spans="1:13" ht="20.100000000000001" customHeight="1" x14ac:dyDescent="0.15">
      <c r="A64" s="1" t="s">
        <v>16754</v>
      </c>
      <c r="B64" s="1" t="s">
        <v>16822</v>
      </c>
      <c r="C64" s="1" t="s">
        <v>16869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212</v>
      </c>
      <c r="I64" s="1" t="s">
        <v>84</v>
      </c>
      <c r="J64" s="1" t="s">
        <v>7858</v>
      </c>
      <c r="K64" s="1" t="s">
        <v>16870</v>
      </c>
      <c r="L64" s="1"/>
      <c r="M64" s="21">
        <f t="shared" si="0"/>
        <v>0</v>
      </c>
    </row>
    <row r="65" spans="1:13" ht="20.100000000000001" customHeight="1" x14ac:dyDescent="0.15">
      <c r="A65" s="1" t="s">
        <v>16754</v>
      </c>
      <c r="B65" s="1" t="s">
        <v>16871</v>
      </c>
      <c r="C65" s="1" t="s">
        <v>16872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16873</v>
      </c>
      <c r="L65" s="1"/>
      <c r="M65" s="21">
        <f t="shared" si="0"/>
        <v>1</v>
      </c>
    </row>
    <row r="66" spans="1:13" ht="20.100000000000001" customHeight="1" x14ac:dyDescent="0.15">
      <c r="A66" s="1" t="s">
        <v>16754</v>
      </c>
      <c r="B66" s="1" t="s">
        <v>16871</v>
      </c>
      <c r="C66" s="1" t="s">
        <v>16874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16875</v>
      </c>
      <c r="L66" s="1"/>
      <c r="M66" s="21">
        <f t="shared" si="0"/>
        <v>1</v>
      </c>
    </row>
    <row r="67" spans="1:13" ht="20.100000000000001" customHeight="1" x14ac:dyDescent="0.15">
      <c r="A67" s="1" t="s">
        <v>16754</v>
      </c>
      <c r="B67" s="1" t="s">
        <v>16871</v>
      </c>
      <c r="C67" s="1" t="s">
        <v>16876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16877</v>
      </c>
      <c r="L67" s="1"/>
      <c r="M67" s="21">
        <f t="shared" si="0"/>
        <v>1</v>
      </c>
    </row>
    <row r="68" spans="1:13" ht="20.100000000000001" customHeight="1" x14ac:dyDescent="0.15">
      <c r="A68" s="1" t="s">
        <v>16754</v>
      </c>
      <c r="B68" s="1" t="s">
        <v>16871</v>
      </c>
      <c r="C68" s="1" t="s">
        <v>16878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16879</v>
      </c>
      <c r="L68" s="1"/>
      <c r="M68" s="21">
        <f t="shared" si="0"/>
        <v>1</v>
      </c>
    </row>
    <row r="69" spans="1:13" ht="20.100000000000001" customHeight="1" x14ac:dyDescent="0.15">
      <c r="A69" s="1" t="s">
        <v>16754</v>
      </c>
      <c r="B69" s="1" t="s">
        <v>16871</v>
      </c>
      <c r="C69" s="1" t="s">
        <v>16880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16881</v>
      </c>
      <c r="L69" s="1"/>
      <c r="M69" s="21">
        <f t="shared" si="0"/>
        <v>1</v>
      </c>
    </row>
    <row r="70" spans="1:13" ht="20.100000000000001" customHeight="1" x14ac:dyDescent="0.15">
      <c r="A70" s="1" t="s">
        <v>16754</v>
      </c>
      <c r="B70" s="1" t="s">
        <v>16871</v>
      </c>
      <c r="C70" s="1" t="s">
        <v>16882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16883</v>
      </c>
      <c r="L70" s="1"/>
      <c r="M70" s="21">
        <f t="shared" si="0"/>
        <v>1</v>
      </c>
    </row>
    <row r="71" spans="1:13" ht="20.100000000000001" customHeight="1" x14ac:dyDescent="0.15">
      <c r="A71" s="1" t="s">
        <v>16754</v>
      </c>
      <c r="B71" s="1" t="s">
        <v>16871</v>
      </c>
      <c r="C71" s="1" t="s">
        <v>16884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16885</v>
      </c>
      <c r="L71" s="1"/>
      <c r="M71" s="21">
        <f t="shared" si="0"/>
        <v>1</v>
      </c>
    </row>
    <row r="72" spans="1:13" ht="20.100000000000001" customHeight="1" x14ac:dyDescent="0.15">
      <c r="A72" s="1" t="s">
        <v>16754</v>
      </c>
      <c r="B72" s="1" t="s">
        <v>9118</v>
      </c>
      <c r="C72" s="1" t="s">
        <v>16886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16887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16754</v>
      </c>
      <c r="B73" s="1" t="s">
        <v>9118</v>
      </c>
      <c r="C73" s="1" t="s">
        <v>16888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16889</v>
      </c>
      <c r="L73" s="1"/>
      <c r="M73" s="21">
        <f t="shared" si="1"/>
        <v>1</v>
      </c>
    </row>
    <row r="74" spans="1:13" ht="20.100000000000001" customHeight="1" x14ac:dyDescent="0.15">
      <c r="A74" s="1" t="s">
        <v>16754</v>
      </c>
      <c r="B74" s="1" t="s">
        <v>9118</v>
      </c>
      <c r="C74" s="1" t="s">
        <v>16890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16891</v>
      </c>
      <c r="L74" s="1"/>
      <c r="M74" s="21">
        <f t="shared" si="1"/>
        <v>1</v>
      </c>
    </row>
    <row r="75" spans="1:13" ht="20.100000000000001" customHeight="1" x14ac:dyDescent="0.15">
      <c r="A75" s="1" t="s">
        <v>16754</v>
      </c>
      <c r="B75" s="1" t="s">
        <v>9118</v>
      </c>
      <c r="C75" s="1" t="s">
        <v>16892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83</v>
      </c>
      <c r="I75" s="1" t="s">
        <v>84</v>
      </c>
      <c r="J75" s="1" t="s">
        <v>9120</v>
      </c>
      <c r="K75" s="1" t="s">
        <v>16893</v>
      </c>
      <c r="L75" s="1"/>
      <c r="M75" s="21">
        <f t="shared" si="1"/>
        <v>0</v>
      </c>
    </row>
    <row r="76" spans="1:13" ht="20.100000000000001" customHeight="1" x14ac:dyDescent="0.15">
      <c r="A76" s="1" t="s">
        <v>16754</v>
      </c>
      <c r="B76" s="1" t="s">
        <v>16894</v>
      </c>
      <c r="C76" s="1" t="s">
        <v>16895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739</v>
      </c>
      <c r="I76" s="1" t="s">
        <v>54</v>
      </c>
      <c r="J76" s="1" t="s">
        <v>6858</v>
      </c>
      <c r="K76" s="1" t="s">
        <v>16896</v>
      </c>
      <c r="L76" s="1"/>
      <c r="M76" s="21">
        <f t="shared" si="1"/>
        <v>1</v>
      </c>
    </row>
    <row r="77" spans="1:13" ht="20.100000000000001" customHeight="1" x14ac:dyDescent="0.15">
      <c r="A77" s="1" t="s">
        <v>16754</v>
      </c>
      <c r="B77" s="1" t="s">
        <v>16894</v>
      </c>
      <c r="C77" s="1" t="s">
        <v>16897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739</v>
      </c>
      <c r="I77" s="1" t="s">
        <v>54</v>
      </c>
      <c r="J77" s="1" t="s">
        <v>6858</v>
      </c>
      <c r="K77" s="1" t="s">
        <v>16898</v>
      </c>
      <c r="L77" s="1"/>
      <c r="M77" s="21">
        <f t="shared" si="1"/>
        <v>1</v>
      </c>
    </row>
    <row r="78" spans="1:13" ht="20.100000000000001" customHeight="1" x14ac:dyDescent="0.15">
      <c r="A78" s="1" t="s">
        <v>16754</v>
      </c>
      <c r="B78" s="1" t="s">
        <v>16894</v>
      </c>
      <c r="C78" s="1" t="s">
        <v>16899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16900</v>
      </c>
      <c r="L78" s="1"/>
      <c r="M78" s="21">
        <f t="shared" si="1"/>
        <v>1</v>
      </c>
    </row>
    <row r="79" spans="1:13" ht="20.100000000000001" customHeight="1" x14ac:dyDescent="0.15">
      <c r="A79" s="1" t="s">
        <v>16754</v>
      </c>
      <c r="B79" s="1" t="s">
        <v>16894</v>
      </c>
      <c r="C79" s="1" t="s">
        <v>16901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16902</v>
      </c>
      <c r="L79" s="1"/>
      <c r="M79" s="21">
        <f t="shared" si="1"/>
        <v>1</v>
      </c>
    </row>
    <row r="80" spans="1:13" ht="20.100000000000001" customHeight="1" x14ac:dyDescent="0.15">
      <c r="A80" s="1" t="s">
        <v>16754</v>
      </c>
      <c r="B80" s="1" t="s">
        <v>16894</v>
      </c>
      <c r="C80" s="1" t="s">
        <v>16903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739</v>
      </c>
      <c r="I80" s="1" t="s">
        <v>54</v>
      </c>
      <c r="J80" s="1" t="s">
        <v>6858</v>
      </c>
      <c r="K80" s="1" t="s">
        <v>16904</v>
      </c>
      <c r="L80" s="1"/>
      <c r="M80" s="21">
        <f t="shared" si="1"/>
        <v>1</v>
      </c>
    </row>
    <row r="81" spans="1:13" ht="20.100000000000001" customHeight="1" x14ac:dyDescent="0.15">
      <c r="A81" s="1" t="s">
        <v>16754</v>
      </c>
      <c r="B81" s="1" t="s">
        <v>16894</v>
      </c>
      <c r="C81" s="1" t="s">
        <v>16905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739</v>
      </c>
      <c r="I81" s="1" t="s">
        <v>54</v>
      </c>
      <c r="J81" s="1" t="s">
        <v>6858</v>
      </c>
      <c r="K81" s="1" t="s">
        <v>16906</v>
      </c>
      <c r="L81" s="1"/>
      <c r="M81" s="21">
        <f t="shared" si="1"/>
        <v>1</v>
      </c>
    </row>
    <row r="82" spans="1:13" ht="20.100000000000001" customHeight="1" x14ac:dyDescent="0.15">
      <c r="A82" s="1" t="s">
        <v>16754</v>
      </c>
      <c r="B82" s="1" t="s">
        <v>16894</v>
      </c>
      <c r="C82" s="1" t="s">
        <v>16907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739</v>
      </c>
      <c r="I82" s="1" t="s">
        <v>54</v>
      </c>
      <c r="J82" s="1" t="s">
        <v>6858</v>
      </c>
      <c r="K82" s="1" t="s">
        <v>16908</v>
      </c>
      <c r="L82" s="1"/>
      <c r="M82" s="21">
        <f t="shared" si="1"/>
        <v>1</v>
      </c>
    </row>
    <row r="83" spans="1:13" ht="20.100000000000001" customHeight="1" x14ac:dyDescent="0.15">
      <c r="A83" s="1" t="s">
        <v>16754</v>
      </c>
      <c r="B83" s="1" t="s">
        <v>16894</v>
      </c>
      <c r="C83" s="1" t="s">
        <v>16909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739</v>
      </c>
      <c r="I83" s="1" t="s">
        <v>54</v>
      </c>
      <c r="J83" s="1" t="s">
        <v>6858</v>
      </c>
      <c r="K83" s="1" t="s">
        <v>16910</v>
      </c>
      <c r="L83" s="1"/>
      <c r="M83" s="21">
        <f t="shared" si="1"/>
        <v>1</v>
      </c>
    </row>
    <row r="84" spans="1:13" ht="20.100000000000001" customHeight="1" x14ac:dyDescent="0.15">
      <c r="A84" s="1" t="s">
        <v>16754</v>
      </c>
      <c r="B84" s="1" t="s">
        <v>16894</v>
      </c>
      <c r="C84" s="1" t="s">
        <v>16911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739</v>
      </c>
      <c r="I84" s="1" t="s">
        <v>54</v>
      </c>
      <c r="J84" s="1" t="s">
        <v>6858</v>
      </c>
      <c r="K84" s="1" t="s">
        <v>16912</v>
      </c>
      <c r="L84" s="1"/>
      <c r="M84" s="21">
        <f t="shared" si="1"/>
        <v>1</v>
      </c>
    </row>
    <row r="85" spans="1:13" ht="20.100000000000001" customHeight="1" x14ac:dyDescent="0.15">
      <c r="A85" s="1" t="s">
        <v>16754</v>
      </c>
      <c r="B85" s="1" t="s">
        <v>16894</v>
      </c>
      <c r="C85" s="1" t="s">
        <v>16913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54</v>
      </c>
      <c r="J85" s="1" t="s">
        <v>6858</v>
      </c>
      <c r="K85" s="1" t="s">
        <v>16914</v>
      </c>
      <c r="L85" s="1"/>
      <c r="M85" s="21">
        <f t="shared" si="1"/>
        <v>1</v>
      </c>
    </row>
    <row r="86" spans="1:13" ht="20.100000000000001" customHeight="1" x14ac:dyDescent="0.15">
      <c r="A86" s="1" t="s">
        <v>16754</v>
      </c>
      <c r="B86" s="1" t="s">
        <v>16894</v>
      </c>
      <c r="C86" s="1" t="s">
        <v>16915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54</v>
      </c>
      <c r="J86" s="1" t="s">
        <v>6858</v>
      </c>
      <c r="K86" s="1" t="s">
        <v>16916</v>
      </c>
      <c r="L86" s="1"/>
      <c r="M86" s="21">
        <f t="shared" si="1"/>
        <v>1</v>
      </c>
    </row>
    <row r="87" spans="1:13" ht="20.100000000000001" customHeight="1" x14ac:dyDescent="0.15">
      <c r="A87" s="1" t="s">
        <v>16754</v>
      </c>
      <c r="B87" s="1" t="s">
        <v>16894</v>
      </c>
      <c r="C87" s="1" t="s">
        <v>16917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16918</v>
      </c>
      <c r="L87" s="1"/>
      <c r="M87" s="21">
        <f t="shared" si="1"/>
        <v>1</v>
      </c>
    </row>
    <row r="88" spans="1:13" ht="20.100000000000001" customHeight="1" x14ac:dyDescent="0.15">
      <c r="A88" s="1" t="s">
        <v>16754</v>
      </c>
      <c r="B88" s="1" t="s">
        <v>16894</v>
      </c>
      <c r="C88" s="1" t="s">
        <v>16919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54</v>
      </c>
      <c r="J88" s="1" t="s">
        <v>6858</v>
      </c>
      <c r="K88" s="1" t="s">
        <v>16920</v>
      </c>
      <c r="L88" s="1"/>
      <c r="M88" s="21">
        <f t="shared" si="1"/>
        <v>1</v>
      </c>
    </row>
    <row r="89" spans="1:13" ht="20.100000000000001" customHeight="1" x14ac:dyDescent="0.15">
      <c r="A89" s="1" t="s">
        <v>16754</v>
      </c>
      <c r="B89" s="1" t="s">
        <v>16921</v>
      </c>
      <c r="C89" s="1" t="s">
        <v>16922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207</v>
      </c>
      <c r="I89" s="1" t="s">
        <v>84</v>
      </c>
      <c r="J89" s="1" t="s">
        <v>122</v>
      </c>
      <c r="K89" s="1" t="s">
        <v>16923</v>
      </c>
      <c r="L89" s="1"/>
      <c r="M89" s="21">
        <f t="shared" si="1"/>
        <v>1</v>
      </c>
    </row>
    <row r="90" spans="1:13" ht="20.100000000000001" customHeight="1" x14ac:dyDescent="0.15">
      <c r="A90" s="1" t="s">
        <v>16754</v>
      </c>
      <c r="B90" s="1" t="s">
        <v>16921</v>
      </c>
      <c r="C90" s="1" t="s">
        <v>16924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1151</v>
      </c>
      <c r="I90" s="1" t="s">
        <v>84</v>
      </c>
      <c r="J90" s="1" t="s">
        <v>7809</v>
      </c>
      <c r="K90" s="1" t="s">
        <v>16925</v>
      </c>
      <c r="L90" s="1"/>
      <c r="M90" s="21">
        <f t="shared" si="1"/>
        <v>0</v>
      </c>
    </row>
    <row r="91" spans="1:13" ht="20.100000000000001" customHeight="1" x14ac:dyDescent="0.15">
      <c r="A91" s="1" t="s">
        <v>16754</v>
      </c>
      <c r="B91" s="1" t="s">
        <v>16921</v>
      </c>
      <c r="C91" s="1" t="s">
        <v>16926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207</v>
      </c>
      <c r="I91" s="1" t="s">
        <v>84</v>
      </c>
      <c r="J91" s="1" t="s">
        <v>122</v>
      </c>
      <c r="K91" s="1" t="s">
        <v>16927</v>
      </c>
      <c r="L91" s="1"/>
      <c r="M91" s="21">
        <f t="shared" si="1"/>
        <v>1</v>
      </c>
    </row>
    <row r="92" spans="1:13" ht="20.100000000000001" customHeight="1" x14ac:dyDescent="0.15">
      <c r="A92" s="1" t="s">
        <v>16754</v>
      </c>
      <c r="B92" s="1" t="s">
        <v>16921</v>
      </c>
      <c r="C92" s="1" t="s">
        <v>16928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16929</v>
      </c>
      <c r="L92" s="1"/>
      <c r="M92" s="21">
        <f t="shared" si="1"/>
        <v>1</v>
      </c>
    </row>
    <row r="93" spans="1:13" ht="20.100000000000001" customHeight="1" x14ac:dyDescent="0.15">
      <c r="A93" s="1" t="s">
        <v>16754</v>
      </c>
      <c r="B93" s="1" t="s">
        <v>16921</v>
      </c>
      <c r="C93" s="1" t="s">
        <v>16930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16931</v>
      </c>
      <c r="L93" s="1"/>
      <c r="M93" s="21">
        <f t="shared" si="1"/>
        <v>1</v>
      </c>
    </row>
    <row r="94" spans="1:13" ht="20.100000000000001" customHeight="1" x14ac:dyDescent="0.15">
      <c r="A94" s="1" t="s">
        <v>16754</v>
      </c>
      <c r="B94" s="1" t="s">
        <v>16921</v>
      </c>
      <c r="C94" s="1" t="s">
        <v>16932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16933</v>
      </c>
      <c r="L94" s="1"/>
      <c r="M94" s="21">
        <f t="shared" si="1"/>
        <v>1</v>
      </c>
    </row>
    <row r="95" spans="1:13" ht="20.100000000000001" customHeight="1" x14ac:dyDescent="0.15">
      <c r="A95" s="1" t="s">
        <v>16754</v>
      </c>
      <c r="B95" s="1" t="s">
        <v>16934</v>
      </c>
      <c r="C95" s="1" t="s">
        <v>16935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84</v>
      </c>
      <c r="J95" s="1" t="s">
        <v>130</v>
      </c>
      <c r="K95" s="1" t="s">
        <v>16936</v>
      </c>
      <c r="L95" s="1"/>
      <c r="M95" s="21">
        <f t="shared" si="1"/>
        <v>1</v>
      </c>
    </row>
    <row r="96" spans="1:13" ht="20.100000000000001" customHeight="1" x14ac:dyDescent="0.15">
      <c r="A96" s="1" t="s">
        <v>16754</v>
      </c>
      <c r="B96" s="1" t="s">
        <v>16934</v>
      </c>
      <c r="C96" s="1" t="s">
        <v>16937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84</v>
      </c>
      <c r="J96" s="1" t="s">
        <v>130</v>
      </c>
      <c r="K96" s="1" t="s">
        <v>16938</v>
      </c>
      <c r="L96" s="1"/>
      <c r="M96" s="21">
        <f t="shared" si="1"/>
        <v>1</v>
      </c>
    </row>
    <row r="97" spans="1:13" ht="20.100000000000001" customHeight="1" x14ac:dyDescent="0.15">
      <c r="A97" s="1" t="s">
        <v>16754</v>
      </c>
      <c r="B97" s="1" t="s">
        <v>16934</v>
      </c>
      <c r="C97" s="1" t="s">
        <v>16939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84</v>
      </c>
      <c r="J97" s="1" t="s">
        <v>130</v>
      </c>
      <c r="K97" s="1" t="s">
        <v>16940</v>
      </c>
      <c r="L97" s="1"/>
      <c r="M97" s="21">
        <f t="shared" si="1"/>
        <v>1</v>
      </c>
    </row>
    <row r="98" spans="1:13" ht="20.100000000000001" customHeight="1" x14ac:dyDescent="0.15">
      <c r="A98" s="1" t="s">
        <v>16754</v>
      </c>
      <c r="B98" s="1" t="s">
        <v>16934</v>
      </c>
      <c r="C98" s="1" t="s">
        <v>16941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84</v>
      </c>
      <c r="J98" s="1" t="s">
        <v>130</v>
      </c>
      <c r="K98" s="1" t="s">
        <v>16942</v>
      </c>
      <c r="L98" s="1"/>
      <c r="M98" s="21">
        <f t="shared" si="1"/>
        <v>1</v>
      </c>
    </row>
    <row r="99" spans="1:13" ht="20.100000000000001" customHeight="1" x14ac:dyDescent="0.15">
      <c r="A99" s="1" t="s">
        <v>16754</v>
      </c>
      <c r="B99" s="1" t="s">
        <v>16934</v>
      </c>
      <c r="C99" s="1" t="s">
        <v>16943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84</v>
      </c>
      <c r="J99" s="1" t="s">
        <v>130</v>
      </c>
      <c r="K99" s="1" t="s">
        <v>16944</v>
      </c>
      <c r="L99" s="1"/>
      <c r="M99" s="21">
        <f t="shared" si="1"/>
        <v>1</v>
      </c>
    </row>
    <row r="100" spans="1:13" ht="20.100000000000001" customHeight="1" x14ac:dyDescent="0.15">
      <c r="A100" s="1" t="s">
        <v>16754</v>
      </c>
      <c r="B100" s="1" t="s">
        <v>16934</v>
      </c>
      <c r="C100" s="1" t="s">
        <v>16945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84</v>
      </c>
      <c r="J100" s="1" t="s">
        <v>130</v>
      </c>
      <c r="K100" s="1" t="s">
        <v>16946</v>
      </c>
      <c r="L100" s="1"/>
      <c r="M100" s="21">
        <f t="shared" si="1"/>
        <v>1</v>
      </c>
    </row>
    <row r="101" spans="1:13" ht="20.100000000000001" customHeight="1" x14ac:dyDescent="0.15">
      <c r="A101" s="1" t="s">
        <v>16754</v>
      </c>
      <c r="B101" s="1" t="s">
        <v>16934</v>
      </c>
      <c r="C101" s="1" t="s">
        <v>16947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84</v>
      </c>
      <c r="J101" s="1" t="s">
        <v>130</v>
      </c>
      <c r="K101" s="1" t="s">
        <v>16948</v>
      </c>
      <c r="L101" s="1"/>
      <c r="M101" s="21">
        <f t="shared" si="1"/>
        <v>1</v>
      </c>
    </row>
    <row r="102" spans="1:13" ht="20.100000000000001" customHeight="1" x14ac:dyDescent="0.15">
      <c r="A102" s="1" t="s">
        <v>16754</v>
      </c>
      <c r="B102" s="1" t="s">
        <v>16934</v>
      </c>
      <c r="C102" s="1" t="s">
        <v>16949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84</v>
      </c>
      <c r="J102" s="1" t="s">
        <v>130</v>
      </c>
      <c r="K102" s="1" t="s">
        <v>16950</v>
      </c>
      <c r="L102" s="1"/>
      <c r="M102" s="21">
        <f t="shared" si="1"/>
        <v>1</v>
      </c>
    </row>
    <row r="103" spans="1:13" ht="20.100000000000001" customHeight="1" x14ac:dyDescent="0.15">
      <c r="A103" s="1" t="s">
        <v>16754</v>
      </c>
      <c r="B103" s="1" t="s">
        <v>16934</v>
      </c>
      <c r="C103" s="1" t="s">
        <v>16951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84</v>
      </c>
      <c r="J103" s="1" t="s">
        <v>130</v>
      </c>
      <c r="K103" s="1" t="s">
        <v>16952</v>
      </c>
      <c r="L103" s="1"/>
      <c r="M103" s="21">
        <f t="shared" si="1"/>
        <v>1</v>
      </c>
    </row>
    <row r="104" spans="1:13" ht="20.100000000000001" customHeight="1" x14ac:dyDescent="0.15">
      <c r="A104" s="1" t="s">
        <v>16754</v>
      </c>
      <c r="B104" s="1" t="s">
        <v>16934</v>
      </c>
      <c r="C104" s="1" t="s">
        <v>16953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84</v>
      </c>
      <c r="J104" s="1" t="s">
        <v>130</v>
      </c>
      <c r="K104" s="1" t="s">
        <v>16954</v>
      </c>
      <c r="L104" s="1"/>
      <c r="M104" s="21">
        <f t="shared" si="1"/>
        <v>1</v>
      </c>
    </row>
    <row r="105" spans="1:13" ht="20.100000000000001" customHeight="1" x14ac:dyDescent="0.15">
      <c r="A105" s="1" t="s">
        <v>16754</v>
      </c>
      <c r="B105" s="1" t="s">
        <v>16934</v>
      </c>
      <c r="C105" s="1" t="s">
        <v>16955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84</v>
      </c>
      <c r="J105" s="1" t="s">
        <v>130</v>
      </c>
      <c r="K105" s="1" t="s">
        <v>16956</v>
      </c>
      <c r="L105" s="1"/>
      <c r="M105" s="21">
        <f t="shared" si="1"/>
        <v>1</v>
      </c>
    </row>
    <row r="106" spans="1:13" ht="20.100000000000001" customHeight="1" x14ac:dyDescent="0.15">
      <c r="A106" s="1" t="s">
        <v>16754</v>
      </c>
      <c r="B106" s="1" t="s">
        <v>16934</v>
      </c>
      <c r="C106" s="1" t="s">
        <v>16957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84</v>
      </c>
      <c r="J106" s="1" t="s">
        <v>130</v>
      </c>
      <c r="K106" s="1" t="s">
        <v>16958</v>
      </c>
      <c r="L106" s="1"/>
      <c r="M106" s="21">
        <f t="shared" si="1"/>
        <v>1</v>
      </c>
    </row>
    <row r="107" spans="1:13" ht="20.100000000000001" customHeight="1" x14ac:dyDescent="0.15">
      <c r="A107" s="1" t="s">
        <v>16754</v>
      </c>
      <c r="B107" s="1" t="s">
        <v>16934</v>
      </c>
      <c r="C107" s="1" t="s">
        <v>16959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84</v>
      </c>
      <c r="J107" s="1" t="s">
        <v>130</v>
      </c>
      <c r="K107" s="1" t="s">
        <v>16960</v>
      </c>
      <c r="L107" s="1"/>
      <c r="M107" s="21">
        <f t="shared" si="1"/>
        <v>1</v>
      </c>
    </row>
    <row r="108" spans="1:13" ht="20.100000000000001" customHeight="1" x14ac:dyDescent="0.15">
      <c r="A108" s="1" t="s">
        <v>16754</v>
      </c>
      <c r="B108" s="1" t="s">
        <v>16934</v>
      </c>
      <c r="C108" s="1" t="s">
        <v>16961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84</v>
      </c>
      <c r="J108" s="1" t="s">
        <v>130</v>
      </c>
      <c r="K108" s="1" t="s">
        <v>16962</v>
      </c>
      <c r="L108" s="1"/>
      <c r="M108" s="21">
        <f t="shared" si="1"/>
        <v>1</v>
      </c>
    </row>
    <row r="109" spans="1:13" ht="20.100000000000001" customHeight="1" x14ac:dyDescent="0.15">
      <c r="A109" s="1" t="s">
        <v>16754</v>
      </c>
      <c r="B109" s="1" t="s">
        <v>16934</v>
      </c>
      <c r="C109" s="1" t="s">
        <v>16963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84</v>
      </c>
      <c r="J109" s="1" t="s">
        <v>130</v>
      </c>
      <c r="K109" s="1" t="s">
        <v>16964</v>
      </c>
      <c r="L109" s="1"/>
      <c r="M109" s="21">
        <f t="shared" si="1"/>
        <v>1</v>
      </c>
    </row>
    <row r="110" spans="1:13" ht="20.100000000000001" customHeight="1" x14ac:dyDescent="0.15">
      <c r="A110" s="1" t="s">
        <v>16754</v>
      </c>
      <c r="B110" s="1" t="s">
        <v>16934</v>
      </c>
      <c r="C110" s="1" t="s">
        <v>16965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84</v>
      </c>
      <c r="J110" s="1" t="s">
        <v>130</v>
      </c>
      <c r="K110" s="1" t="s">
        <v>16966</v>
      </c>
      <c r="L110" s="1"/>
      <c r="M110" s="21">
        <f t="shared" si="1"/>
        <v>1</v>
      </c>
    </row>
    <row r="111" spans="1:13" ht="20.100000000000001" customHeight="1" x14ac:dyDescent="0.15">
      <c r="A111" s="1" t="s">
        <v>16754</v>
      </c>
      <c r="B111" s="1" t="s">
        <v>16934</v>
      </c>
      <c r="C111" s="1" t="s">
        <v>16967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84</v>
      </c>
      <c r="J111" s="1" t="s">
        <v>130</v>
      </c>
      <c r="K111" s="1" t="s">
        <v>16968</v>
      </c>
      <c r="L111" s="1"/>
      <c r="M111" s="21">
        <f t="shared" si="1"/>
        <v>1</v>
      </c>
    </row>
    <row r="112" spans="1:13" ht="20.100000000000001" customHeight="1" x14ac:dyDescent="0.15">
      <c r="A112" s="1" t="s">
        <v>16754</v>
      </c>
      <c r="B112" s="1" t="s">
        <v>16934</v>
      </c>
      <c r="C112" s="1" t="s">
        <v>16969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84</v>
      </c>
      <c r="J112" s="1" t="s">
        <v>130</v>
      </c>
      <c r="K112" s="1" t="s">
        <v>16970</v>
      </c>
      <c r="L112" s="1"/>
      <c r="M112" s="21">
        <f t="shared" si="1"/>
        <v>1</v>
      </c>
    </row>
    <row r="113" spans="1:13" ht="20.100000000000001" customHeight="1" x14ac:dyDescent="0.15">
      <c r="A113" s="1" t="s">
        <v>16754</v>
      </c>
      <c r="B113" s="1" t="s">
        <v>16934</v>
      </c>
      <c r="C113" s="1" t="s">
        <v>16971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84</v>
      </c>
      <c r="J113" s="1" t="s">
        <v>130</v>
      </c>
      <c r="K113" s="1" t="s">
        <v>16972</v>
      </c>
      <c r="L113" s="1"/>
      <c r="M113" s="21">
        <f t="shared" si="1"/>
        <v>1</v>
      </c>
    </row>
    <row r="114" spans="1:13" ht="20.100000000000001" customHeight="1" x14ac:dyDescent="0.15">
      <c r="A114" s="1" t="s">
        <v>16754</v>
      </c>
      <c r="B114" s="1" t="s">
        <v>16934</v>
      </c>
      <c r="C114" s="1" t="s">
        <v>16973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84</v>
      </c>
      <c r="J114" s="1" t="s">
        <v>130</v>
      </c>
      <c r="K114" s="1" t="s">
        <v>16974</v>
      </c>
      <c r="L114" s="1"/>
      <c r="M114" s="21">
        <f t="shared" si="1"/>
        <v>1</v>
      </c>
    </row>
    <row r="115" spans="1:13" ht="20.100000000000001" customHeight="1" x14ac:dyDescent="0.15">
      <c r="A115" s="1" t="s">
        <v>16754</v>
      </c>
      <c r="B115" s="1" t="s">
        <v>16934</v>
      </c>
      <c r="C115" s="1" t="s">
        <v>16975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84</v>
      </c>
      <c r="J115" s="1" t="s">
        <v>130</v>
      </c>
      <c r="K115" s="1" t="s">
        <v>16976</v>
      </c>
      <c r="L115" s="1"/>
      <c r="M115" s="21">
        <f t="shared" si="1"/>
        <v>1</v>
      </c>
    </row>
    <row r="116" spans="1:13" ht="20.100000000000001" customHeight="1" x14ac:dyDescent="0.15">
      <c r="A116" s="1" t="s">
        <v>16754</v>
      </c>
      <c r="B116" s="1" t="s">
        <v>16934</v>
      </c>
      <c r="C116" s="1" t="s">
        <v>16977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84</v>
      </c>
      <c r="J116" s="1" t="s">
        <v>130</v>
      </c>
      <c r="K116" s="1" t="s">
        <v>16978</v>
      </c>
      <c r="L116" s="1"/>
      <c r="M116" s="21">
        <f t="shared" si="1"/>
        <v>1</v>
      </c>
    </row>
    <row r="117" spans="1:13" ht="20.100000000000001" customHeight="1" x14ac:dyDescent="0.15">
      <c r="A117" s="1" t="s">
        <v>16754</v>
      </c>
      <c r="B117" s="1" t="s">
        <v>16934</v>
      </c>
      <c r="C117" s="1" t="s">
        <v>16979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84</v>
      </c>
      <c r="J117" s="1" t="s">
        <v>130</v>
      </c>
      <c r="K117" s="1" t="s">
        <v>16980</v>
      </c>
      <c r="L117" s="1"/>
      <c r="M117" s="21">
        <f t="shared" si="1"/>
        <v>1</v>
      </c>
    </row>
    <row r="118" spans="1:13" ht="20.100000000000001" customHeight="1" x14ac:dyDescent="0.15">
      <c r="A118" s="1" t="s">
        <v>16754</v>
      </c>
      <c r="B118" s="1" t="s">
        <v>16934</v>
      </c>
      <c r="C118" s="1" t="s">
        <v>16981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84</v>
      </c>
      <c r="J118" s="1" t="s">
        <v>130</v>
      </c>
      <c r="K118" s="1" t="s">
        <v>16982</v>
      </c>
      <c r="L118" s="1"/>
      <c r="M118" s="21">
        <f t="shared" si="1"/>
        <v>1</v>
      </c>
    </row>
    <row r="119" spans="1:13" ht="20.100000000000001" customHeight="1" x14ac:dyDescent="0.15">
      <c r="A119" s="1" t="s">
        <v>16754</v>
      </c>
      <c r="B119" s="1" t="s">
        <v>16934</v>
      </c>
      <c r="C119" s="1" t="s">
        <v>16983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84</v>
      </c>
      <c r="J119" s="1" t="s">
        <v>130</v>
      </c>
      <c r="K119" s="1" t="s">
        <v>16984</v>
      </c>
      <c r="L119" s="1"/>
      <c r="M119" s="21">
        <f t="shared" si="1"/>
        <v>1</v>
      </c>
    </row>
    <row r="120" spans="1:13" ht="20.100000000000001" customHeight="1" x14ac:dyDescent="0.15">
      <c r="A120" s="1" t="s">
        <v>16754</v>
      </c>
      <c r="B120" s="1" t="s">
        <v>16934</v>
      </c>
      <c r="C120" s="1" t="s">
        <v>16985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84</v>
      </c>
      <c r="J120" s="1" t="s">
        <v>130</v>
      </c>
      <c r="K120" s="1" t="s">
        <v>16986</v>
      </c>
      <c r="L120" s="1"/>
      <c r="M120" s="21">
        <f t="shared" si="1"/>
        <v>1</v>
      </c>
    </row>
    <row r="121" spans="1:13" ht="20.100000000000001" customHeight="1" x14ac:dyDescent="0.15">
      <c r="A121" s="1" t="s">
        <v>16754</v>
      </c>
      <c r="B121" s="1" t="s">
        <v>16934</v>
      </c>
      <c r="C121" s="1" t="s">
        <v>16987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84</v>
      </c>
      <c r="J121" s="1" t="s">
        <v>130</v>
      </c>
      <c r="K121" s="1" t="s">
        <v>16988</v>
      </c>
      <c r="L121" s="1"/>
      <c r="M121" s="21">
        <f t="shared" si="1"/>
        <v>1</v>
      </c>
    </row>
    <row r="122" spans="1:13" ht="20.100000000000001" customHeight="1" x14ac:dyDescent="0.15">
      <c r="A122" s="1" t="s">
        <v>16754</v>
      </c>
      <c r="B122" s="1" t="s">
        <v>16934</v>
      </c>
      <c r="C122" s="1" t="s">
        <v>16989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84</v>
      </c>
      <c r="J122" s="1" t="s">
        <v>130</v>
      </c>
      <c r="K122" s="1" t="s">
        <v>16990</v>
      </c>
      <c r="L122" s="1"/>
      <c r="M122" s="21">
        <f t="shared" si="1"/>
        <v>1</v>
      </c>
    </row>
    <row r="123" spans="1:13" ht="20.100000000000001" customHeight="1" x14ac:dyDescent="0.15">
      <c r="A123" s="1" t="s">
        <v>16754</v>
      </c>
      <c r="B123" s="1" t="s">
        <v>16934</v>
      </c>
      <c r="C123" s="1" t="s">
        <v>16991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84</v>
      </c>
      <c r="J123" s="1" t="s">
        <v>130</v>
      </c>
      <c r="K123" s="1" t="s">
        <v>16992</v>
      </c>
      <c r="L123" s="1"/>
      <c r="M123" s="21">
        <f t="shared" si="1"/>
        <v>1</v>
      </c>
    </row>
    <row r="124" spans="1:13" ht="20.100000000000001" customHeight="1" x14ac:dyDescent="0.15">
      <c r="A124" s="1" t="s">
        <v>16754</v>
      </c>
      <c r="B124" s="1" t="s">
        <v>16934</v>
      </c>
      <c r="C124" s="1" t="s">
        <v>16993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84</v>
      </c>
      <c r="J124" s="1" t="s">
        <v>130</v>
      </c>
      <c r="K124" s="1" t="s">
        <v>16994</v>
      </c>
      <c r="L124" s="1"/>
      <c r="M124" s="21">
        <f t="shared" si="1"/>
        <v>1</v>
      </c>
    </row>
    <row r="125" spans="1:13" ht="20.100000000000001" customHeight="1" x14ac:dyDescent="0.15">
      <c r="A125" s="1" t="s">
        <v>16754</v>
      </c>
      <c r="B125" s="1" t="s">
        <v>16934</v>
      </c>
      <c r="C125" s="1" t="s">
        <v>16995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84</v>
      </c>
      <c r="J125" s="1" t="s">
        <v>130</v>
      </c>
      <c r="K125" s="1" t="s">
        <v>16996</v>
      </c>
      <c r="L125" s="1"/>
      <c r="M125" s="21">
        <f t="shared" si="1"/>
        <v>1</v>
      </c>
    </row>
    <row r="126" spans="1:13" ht="20.100000000000001" customHeight="1" x14ac:dyDescent="0.15">
      <c r="A126" s="1" t="s">
        <v>16754</v>
      </c>
      <c r="B126" s="1" t="s">
        <v>16934</v>
      </c>
      <c r="C126" s="1" t="s">
        <v>16997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84</v>
      </c>
      <c r="J126" s="1" t="s">
        <v>130</v>
      </c>
      <c r="K126" s="1" t="s">
        <v>16998</v>
      </c>
      <c r="L126" s="1"/>
      <c r="M126" s="21">
        <f t="shared" si="1"/>
        <v>1</v>
      </c>
    </row>
    <row r="127" spans="1:13" ht="20.100000000000001" customHeight="1" x14ac:dyDescent="0.15">
      <c r="A127" s="1" t="s">
        <v>16754</v>
      </c>
      <c r="B127" s="1" t="s">
        <v>16934</v>
      </c>
      <c r="C127" s="1" t="s">
        <v>16999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84</v>
      </c>
      <c r="J127" s="1" t="s">
        <v>130</v>
      </c>
      <c r="K127" s="1" t="s">
        <v>17000</v>
      </c>
      <c r="L127" s="1"/>
      <c r="M127" s="21">
        <f t="shared" si="1"/>
        <v>1</v>
      </c>
    </row>
    <row r="128" spans="1:13" ht="20.100000000000001" customHeight="1" x14ac:dyDescent="0.15">
      <c r="A128" s="1" t="s">
        <v>16754</v>
      </c>
      <c r="B128" s="1" t="s">
        <v>16934</v>
      </c>
      <c r="C128" s="1" t="s">
        <v>17001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84</v>
      </c>
      <c r="J128" s="1" t="s">
        <v>130</v>
      </c>
      <c r="K128" s="1" t="s">
        <v>17002</v>
      </c>
      <c r="L128" s="1"/>
      <c r="M128" s="21">
        <f t="shared" si="1"/>
        <v>1</v>
      </c>
    </row>
    <row r="129" spans="1:13" ht="20.100000000000001" customHeight="1" x14ac:dyDescent="0.15">
      <c r="A129" s="1" t="s">
        <v>16754</v>
      </c>
      <c r="B129" s="1" t="s">
        <v>16934</v>
      </c>
      <c r="C129" s="1" t="s">
        <v>17003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84</v>
      </c>
      <c r="J129" s="1" t="s">
        <v>130</v>
      </c>
      <c r="K129" s="1" t="s">
        <v>17004</v>
      </c>
      <c r="L129" s="1"/>
      <c r="M129" s="21">
        <f t="shared" si="1"/>
        <v>1</v>
      </c>
    </row>
    <row r="130" spans="1:13" ht="20.100000000000001" customHeight="1" x14ac:dyDescent="0.15">
      <c r="A130" s="1" t="s">
        <v>16754</v>
      </c>
      <c r="B130" s="1" t="s">
        <v>16934</v>
      </c>
      <c r="C130" s="1" t="s">
        <v>17005</v>
      </c>
      <c r="D130" s="1" t="s">
        <v>849</v>
      </c>
      <c r="E130" s="1" t="s">
        <v>51</v>
      </c>
      <c r="F130" s="1" t="s">
        <v>26832</v>
      </c>
      <c r="G130" s="1" t="s">
        <v>52</v>
      </c>
      <c r="H130" s="1" t="s">
        <v>121</v>
      </c>
      <c r="I130" s="1" t="s">
        <v>84</v>
      </c>
      <c r="J130" s="1" t="s">
        <v>122</v>
      </c>
      <c r="K130" s="1" t="s">
        <v>16934</v>
      </c>
      <c r="L130" s="1"/>
      <c r="M130" s="21">
        <f t="shared" si="1"/>
        <v>0</v>
      </c>
    </row>
    <row r="131" spans="1:13" ht="20.100000000000001" customHeight="1" x14ac:dyDescent="0.15">
      <c r="A131" s="1" t="s">
        <v>16754</v>
      </c>
      <c r="B131" s="1" t="s">
        <v>17006</v>
      </c>
      <c r="C131" s="1" t="s">
        <v>17007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739</v>
      </c>
      <c r="I131" s="1" t="s">
        <v>54</v>
      </c>
      <c r="J131" s="1" t="s">
        <v>6858</v>
      </c>
      <c r="K131" s="1" t="s">
        <v>17008</v>
      </c>
      <c r="L131" s="1"/>
      <c r="M131" s="21">
        <f t="shared" si="1"/>
        <v>1</v>
      </c>
    </row>
    <row r="132" spans="1:13" ht="20.100000000000001" customHeight="1" x14ac:dyDescent="0.15">
      <c r="A132" s="1" t="s">
        <v>16754</v>
      </c>
      <c r="B132" s="1" t="s">
        <v>17006</v>
      </c>
      <c r="C132" s="1" t="s">
        <v>17009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739</v>
      </c>
      <c r="I132" s="1" t="s">
        <v>54</v>
      </c>
      <c r="J132" s="1" t="s">
        <v>6858</v>
      </c>
      <c r="K132" s="1" t="s">
        <v>17010</v>
      </c>
      <c r="L132" s="1"/>
      <c r="M132" s="21">
        <f t="shared" si="1"/>
        <v>1</v>
      </c>
    </row>
    <row r="133" spans="1:13" ht="20.100000000000001" customHeight="1" x14ac:dyDescent="0.15">
      <c r="A133" s="1" t="s">
        <v>16754</v>
      </c>
      <c r="B133" s="1" t="s">
        <v>17006</v>
      </c>
      <c r="C133" s="1" t="s">
        <v>17011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739</v>
      </c>
      <c r="I133" s="1" t="s">
        <v>54</v>
      </c>
      <c r="J133" s="1" t="s">
        <v>6858</v>
      </c>
      <c r="K133" s="1" t="s">
        <v>17012</v>
      </c>
      <c r="L133" s="1"/>
      <c r="M133" s="21">
        <f t="shared" si="1"/>
        <v>1</v>
      </c>
    </row>
    <row r="134" spans="1:13" ht="20.100000000000001" customHeight="1" x14ac:dyDescent="0.15">
      <c r="A134" s="1" t="s">
        <v>16754</v>
      </c>
      <c r="B134" s="1" t="s">
        <v>17006</v>
      </c>
      <c r="C134" s="1" t="s">
        <v>17013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739</v>
      </c>
      <c r="I134" s="1" t="s">
        <v>54</v>
      </c>
      <c r="J134" s="1" t="s">
        <v>6858</v>
      </c>
      <c r="K134" s="1" t="s">
        <v>17014</v>
      </c>
      <c r="L134" s="1"/>
      <c r="M134" s="21">
        <f t="shared" si="1"/>
        <v>1</v>
      </c>
    </row>
    <row r="135" spans="1:13" ht="20.100000000000001" customHeight="1" x14ac:dyDescent="0.15">
      <c r="A135" s="1" t="s">
        <v>16754</v>
      </c>
      <c r="B135" s="1" t="s">
        <v>17006</v>
      </c>
      <c r="C135" s="1" t="s">
        <v>17015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739</v>
      </c>
      <c r="I135" s="1" t="s">
        <v>54</v>
      </c>
      <c r="J135" s="1" t="s">
        <v>6858</v>
      </c>
      <c r="K135" s="1" t="s">
        <v>17016</v>
      </c>
      <c r="L135" s="1"/>
      <c r="M135" s="21">
        <f t="shared" si="1"/>
        <v>1</v>
      </c>
    </row>
    <row r="136" spans="1:13" ht="20.100000000000001" customHeight="1" x14ac:dyDescent="0.15">
      <c r="A136" s="1" t="s">
        <v>16754</v>
      </c>
      <c r="B136" s="1" t="s">
        <v>17006</v>
      </c>
      <c r="C136" s="1" t="s">
        <v>17017</v>
      </c>
      <c r="D136" s="1" t="s">
        <v>78</v>
      </c>
      <c r="E136" s="1" t="s">
        <v>51</v>
      </c>
      <c r="F136" s="1" t="s">
        <v>51</v>
      </c>
      <c r="G136" s="1" t="s">
        <v>52</v>
      </c>
      <c r="H136" s="1" t="s">
        <v>739</v>
      </c>
      <c r="I136" s="1" t="s">
        <v>54</v>
      </c>
      <c r="J136" s="1" t="s">
        <v>6858</v>
      </c>
      <c r="K136" s="1" t="s">
        <v>17018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16754</v>
      </c>
      <c r="B137" s="1" t="s">
        <v>17006</v>
      </c>
      <c r="C137" s="1" t="s">
        <v>17019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83</v>
      </c>
      <c r="I137" s="1" t="s">
        <v>84</v>
      </c>
      <c r="J137" s="1" t="s">
        <v>9120</v>
      </c>
      <c r="K137" s="1" t="s">
        <v>17020</v>
      </c>
      <c r="L137" s="1"/>
      <c r="M137" s="21">
        <f t="shared" si="2"/>
        <v>0</v>
      </c>
    </row>
    <row r="138" spans="1:13" ht="20.100000000000001" customHeight="1" x14ac:dyDescent="0.15">
      <c r="A138" s="1" t="s">
        <v>16754</v>
      </c>
      <c r="B138" s="1" t="s">
        <v>17006</v>
      </c>
      <c r="C138" s="1" t="s">
        <v>17021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17022</v>
      </c>
      <c r="L138" s="1"/>
      <c r="M138" s="21">
        <f t="shared" si="2"/>
        <v>1</v>
      </c>
    </row>
    <row r="139" spans="1:13" ht="20.100000000000001" customHeight="1" x14ac:dyDescent="0.15">
      <c r="A139" s="1" t="s">
        <v>16754</v>
      </c>
      <c r="B139" s="1" t="s">
        <v>17006</v>
      </c>
      <c r="C139" s="1" t="s">
        <v>17023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17024</v>
      </c>
      <c r="L139" s="1"/>
      <c r="M139" s="21">
        <f t="shared" si="2"/>
        <v>1</v>
      </c>
    </row>
    <row r="140" spans="1:13" ht="20.100000000000001" customHeight="1" x14ac:dyDescent="0.15">
      <c r="A140" s="1" t="s">
        <v>16754</v>
      </c>
      <c r="B140" s="1" t="s">
        <v>17025</v>
      </c>
      <c r="C140" s="1" t="s">
        <v>17026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17027</v>
      </c>
      <c r="L140" s="1"/>
      <c r="M140" s="21">
        <f t="shared" si="2"/>
        <v>1</v>
      </c>
    </row>
    <row r="141" spans="1:13" ht="20.100000000000001" customHeight="1" x14ac:dyDescent="0.15">
      <c r="A141" s="1" t="s">
        <v>16754</v>
      </c>
      <c r="B141" s="1" t="s">
        <v>17025</v>
      </c>
      <c r="C141" s="1" t="s">
        <v>17028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17029</v>
      </c>
      <c r="L141" s="1"/>
      <c r="M141" s="21">
        <f t="shared" si="2"/>
        <v>1</v>
      </c>
    </row>
    <row r="142" spans="1:13" ht="20.100000000000001" customHeight="1" x14ac:dyDescent="0.15">
      <c r="A142" s="1" t="s">
        <v>16754</v>
      </c>
      <c r="B142" s="1" t="s">
        <v>17025</v>
      </c>
      <c r="C142" s="1" t="s">
        <v>17030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17031</v>
      </c>
      <c r="L142" s="1"/>
      <c r="M142" s="21">
        <f t="shared" si="2"/>
        <v>1</v>
      </c>
    </row>
    <row r="143" spans="1:13" ht="20.100000000000001" customHeight="1" x14ac:dyDescent="0.15">
      <c r="A143" s="1" t="s">
        <v>16754</v>
      </c>
      <c r="B143" s="1" t="s">
        <v>17025</v>
      </c>
      <c r="C143" s="1" t="s">
        <v>17032</v>
      </c>
      <c r="D143" s="1" t="s">
        <v>78</v>
      </c>
      <c r="E143" s="1" t="s">
        <v>51</v>
      </c>
      <c r="F143" s="1" t="s">
        <v>81</v>
      </c>
      <c r="G143" s="1" t="s">
        <v>82</v>
      </c>
      <c r="H143" s="1" t="s">
        <v>2140</v>
      </c>
      <c r="I143" s="1" t="s">
        <v>447</v>
      </c>
      <c r="J143" s="1" t="s">
        <v>17033</v>
      </c>
      <c r="K143" s="1" t="s">
        <v>17034</v>
      </c>
      <c r="L143" s="1"/>
      <c r="M143" s="21">
        <f t="shared" si="2"/>
        <v>0</v>
      </c>
    </row>
    <row r="144" spans="1:13" ht="20.100000000000001" customHeight="1" x14ac:dyDescent="0.15">
      <c r="A144" s="1" t="s">
        <v>16754</v>
      </c>
      <c r="B144" s="1" t="s">
        <v>17025</v>
      </c>
      <c r="C144" s="1" t="s">
        <v>17035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17036</v>
      </c>
      <c r="L144" s="1"/>
      <c r="M144" s="21">
        <f t="shared" si="2"/>
        <v>1</v>
      </c>
    </row>
    <row r="145" spans="1:13" ht="20.100000000000001" customHeight="1" x14ac:dyDescent="0.15">
      <c r="A145" s="1" t="s">
        <v>16754</v>
      </c>
      <c r="B145" s="1" t="s">
        <v>17025</v>
      </c>
      <c r="C145" s="1" t="s">
        <v>17037</v>
      </c>
      <c r="D145" s="1" t="s">
        <v>78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17038</v>
      </c>
      <c r="L145" s="1"/>
      <c r="M145" s="21">
        <f t="shared" si="2"/>
        <v>1</v>
      </c>
    </row>
    <row r="146" spans="1:13" ht="20.100000000000001" customHeight="1" x14ac:dyDescent="0.15">
      <c r="A146" s="1" t="s">
        <v>16754</v>
      </c>
      <c r="B146" s="1" t="s">
        <v>17025</v>
      </c>
      <c r="C146" s="1" t="s">
        <v>17039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17040</v>
      </c>
      <c r="L146" s="1"/>
      <c r="M146" s="21">
        <f t="shared" si="2"/>
        <v>1</v>
      </c>
    </row>
    <row r="147" spans="1:13" ht="20.100000000000001" customHeight="1" x14ac:dyDescent="0.15">
      <c r="A147" s="1" t="s">
        <v>16754</v>
      </c>
      <c r="B147" s="1" t="s">
        <v>17025</v>
      </c>
      <c r="C147" s="1" t="s">
        <v>17041</v>
      </c>
      <c r="D147" s="1" t="s">
        <v>78</v>
      </c>
      <c r="E147" s="1" t="s">
        <v>51</v>
      </c>
      <c r="F147" s="1" t="s">
        <v>81</v>
      </c>
      <c r="G147" s="1" t="s">
        <v>82</v>
      </c>
      <c r="H147" s="1" t="s">
        <v>4727</v>
      </c>
      <c r="I147" s="1" t="s">
        <v>447</v>
      </c>
      <c r="J147" s="1" t="s">
        <v>16761</v>
      </c>
      <c r="K147" s="1" t="s">
        <v>17042</v>
      </c>
      <c r="L147" s="1"/>
      <c r="M147" s="21">
        <f t="shared" si="2"/>
        <v>0</v>
      </c>
    </row>
    <row r="148" spans="1:13" ht="20.100000000000001" customHeight="1" x14ac:dyDescent="0.15">
      <c r="A148" s="1" t="s">
        <v>16754</v>
      </c>
      <c r="B148" s="1" t="s">
        <v>17025</v>
      </c>
      <c r="C148" s="1" t="s">
        <v>17043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17044</v>
      </c>
      <c r="L148" s="1"/>
      <c r="M148" s="21">
        <f t="shared" si="2"/>
        <v>1</v>
      </c>
    </row>
    <row r="149" spans="1:13" ht="20.100000000000001" customHeight="1" x14ac:dyDescent="0.15">
      <c r="A149" s="1" t="s">
        <v>16754</v>
      </c>
      <c r="B149" s="1" t="s">
        <v>17025</v>
      </c>
      <c r="C149" s="1" t="s">
        <v>17045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17046</v>
      </c>
      <c r="L149" s="1"/>
      <c r="M149" s="21">
        <f t="shared" si="2"/>
        <v>1</v>
      </c>
    </row>
    <row r="150" spans="1:13" ht="20.100000000000001" customHeight="1" x14ac:dyDescent="0.15">
      <c r="A150" s="1" t="s">
        <v>16754</v>
      </c>
      <c r="B150" s="1" t="s">
        <v>17025</v>
      </c>
      <c r="C150" s="1" t="s">
        <v>17047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17048</v>
      </c>
      <c r="L150" s="1"/>
      <c r="M150" s="21">
        <f t="shared" si="2"/>
        <v>1</v>
      </c>
    </row>
    <row r="151" spans="1:13" ht="20.100000000000001" customHeight="1" x14ac:dyDescent="0.15">
      <c r="A151" s="1" t="s">
        <v>16754</v>
      </c>
      <c r="B151" s="1" t="s">
        <v>17025</v>
      </c>
      <c r="C151" s="1" t="s">
        <v>17049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17050</v>
      </c>
      <c r="L151" s="1"/>
      <c r="M151" s="21">
        <f t="shared" si="2"/>
        <v>1</v>
      </c>
    </row>
    <row r="152" spans="1:13" ht="20.100000000000001" customHeight="1" x14ac:dyDescent="0.15">
      <c r="A152" s="1" t="s">
        <v>16754</v>
      </c>
      <c r="B152" s="1" t="s">
        <v>17025</v>
      </c>
      <c r="C152" s="1" t="s">
        <v>17051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121</v>
      </c>
      <c r="I152" s="1" t="s">
        <v>84</v>
      </c>
      <c r="J152" s="1" t="s">
        <v>122</v>
      </c>
      <c r="K152" s="1" t="s">
        <v>17052</v>
      </c>
      <c r="L152" s="1"/>
      <c r="M152" s="21">
        <f t="shared" si="2"/>
        <v>1</v>
      </c>
    </row>
    <row r="153" spans="1:13" ht="20.100000000000001" customHeight="1" x14ac:dyDescent="0.15">
      <c r="A153" s="1" t="s">
        <v>16754</v>
      </c>
      <c r="B153" s="1" t="s">
        <v>17025</v>
      </c>
      <c r="C153" s="1" t="s">
        <v>17053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17054</v>
      </c>
      <c r="L153" s="1"/>
      <c r="M153" s="21">
        <f t="shared" si="2"/>
        <v>1</v>
      </c>
    </row>
    <row r="154" spans="1:13" ht="20.100000000000001" customHeight="1" x14ac:dyDescent="0.15">
      <c r="A154" s="1" t="s">
        <v>16754</v>
      </c>
      <c r="B154" s="1" t="s">
        <v>17025</v>
      </c>
      <c r="C154" s="1" t="s">
        <v>17055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84</v>
      </c>
      <c r="J154" s="1" t="s">
        <v>122</v>
      </c>
      <c r="K154" s="1" t="s">
        <v>17056</v>
      </c>
      <c r="L154" s="1"/>
      <c r="M154" s="21">
        <f t="shared" si="2"/>
        <v>1</v>
      </c>
    </row>
    <row r="155" spans="1:13" ht="20.100000000000001" customHeight="1" x14ac:dyDescent="0.15">
      <c r="A155" s="1" t="s">
        <v>16754</v>
      </c>
      <c r="B155" s="1" t="s">
        <v>17025</v>
      </c>
      <c r="C155" s="1" t="s">
        <v>17057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84</v>
      </c>
      <c r="J155" s="1" t="s">
        <v>122</v>
      </c>
      <c r="K155" s="1" t="s">
        <v>17058</v>
      </c>
      <c r="L155" s="1"/>
      <c r="M155" s="21">
        <f t="shared" si="2"/>
        <v>1</v>
      </c>
    </row>
    <row r="156" spans="1:13" ht="20.100000000000001" customHeight="1" x14ac:dyDescent="0.15">
      <c r="A156" s="1" t="s">
        <v>16754</v>
      </c>
      <c r="B156" s="1" t="s">
        <v>17025</v>
      </c>
      <c r="C156" s="1" t="s">
        <v>17059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17060</v>
      </c>
      <c r="L156" s="1"/>
      <c r="M156" s="21">
        <f t="shared" si="2"/>
        <v>1</v>
      </c>
    </row>
    <row r="157" spans="1:13" ht="20.100000000000001" customHeight="1" x14ac:dyDescent="0.15">
      <c r="A157" s="1" t="s">
        <v>16754</v>
      </c>
      <c r="B157" s="1" t="s">
        <v>17025</v>
      </c>
      <c r="C157" s="1" t="s">
        <v>17061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84</v>
      </c>
      <c r="J157" s="1" t="s">
        <v>122</v>
      </c>
      <c r="K157" s="1" t="s">
        <v>17062</v>
      </c>
      <c r="L157" s="1"/>
      <c r="M157" s="21">
        <f t="shared" si="2"/>
        <v>1</v>
      </c>
    </row>
    <row r="158" spans="1:13" ht="20.100000000000001" customHeight="1" x14ac:dyDescent="0.15">
      <c r="A158" s="1" t="s">
        <v>16754</v>
      </c>
      <c r="B158" s="1" t="s">
        <v>17025</v>
      </c>
      <c r="C158" s="1" t="s">
        <v>17063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17064</v>
      </c>
      <c r="L158" s="1"/>
      <c r="M158" s="21">
        <f t="shared" si="2"/>
        <v>1</v>
      </c>
    </row>
    <row r="159" spans="1:13" ht="20.100000000000001" customHeight="1" x14ac:dyDescent="0.15">
      <c r="A159" s="1" t="s">
        <v>16754</v>
      </c>
      <c r="B159" s="1" t="s">
        <v>17025</v>
      </c>
      <c r="C159" s="1" t="s">
        <v>17065</v>
      </c>
      <c r="D159" s="1" t="s">
        <v>78</v>
      </c>
      <c r="E159" s="1" t="s">
        <v>51</v>
      </c>
      <c r="F159" s="1" t="s">
        <v>179</v>
      </c>
      <c r="G159" s="1" t="s">
        <v>82</v>
      </c>
      <c r="H159" s="1" t="s">
        <v>83</v>
      </c>
      <c r="I159" s="1" t="s">
        <v>84</v>
      </c>
      <c r="J159" s="1" t="s">
        <v>9120</v>
      </c>
      <c r="K159" s="1" t="s">
        <v>17066</v>
      </c>
      <c r="L159" s="1"/>
      <c r="M159" s="21">
        <f t="shared" si="2"/>
        <v>0</v>
      </c>
    </row>
    <row r="160" spans="1:13" ht="20.100000000000001" customHeight="1" x14ac:dyDescent="0.15">
      <c r="A160" s="1" t="s">
        <v>16754</v>
      </c>
      <c r="B160" s="1" t="s">
        <v>17025</v>
      </c>
      <c r="C160" s="1" t="s">
        <v>17067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17068</v>
      </c>
      <c r="L160" s="1"/>
      <c r="M160" s="21">
        <f t="shared" si="2"/>
        <v>1</v>
      </c>
    </row>
    <row r="161" spans="1:13" ht="20.100000000000001" customHeight="1" x14ac:dyDescent="0.15">
      <c r="A161" s="1" t="s">
        <v>16754</v>
      </c>
      <c r="B161" s="1" t="s">
        <v>17025</v>
      </c>
      <c r="C161" s="1" t="s">
        <v>17069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84</v>
      </c>
      <c r="J161" s="1" t="s">
        <v>122</v>
      </c>
      <c r="K161" s="1" t="s">
        <v>17070</v>
      </c>
      <c r="L161" s="1"/>
      <c r="M161" s="21">
        <f t="shared" si="2"/>
        <v>1</v>
      </c>
    </row>
    <row r="162" spans="1:13" ht="20.100000000000001" customHeight="1" x14ac:dyDescent="0.15">
      <c r="A162" s="1" t="s">
        <v>16754</v>
      </c>
      <c r="B162" s="1" t="s">
        <v>17025</v>
      </c>
      <c r="C162" s="1" t="s">
        <v>17071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84</v>
      </c>
      <c r="J162" s="1" t="s">
        <v>122</v>
      </c>
      <c r="K162" s="1" t="s">
        <v>17072</v>
      </c>
      <c r="L162" s="1"/>
      <c r="M162" s="21">
        <f t="shared" si="2"/>
        <v>1</v>
      </c>
    </row>
    <row r="163" spans="1:13" ht="20.100000000000001" customHeight="1" x14ac:dyDescent="0.15">
      <c r="A163" s="1" t="s">
        <v>16754</v>
      </c>
      <c r="B163" s="1" t="s">
        <v>17025</v>
      </c>
      <c r="C163" s="1" t="s">
        <v>17073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84</v>
      </c>
      <c r="J163" s="1" t="s">
        <v>122</v>
      </c>
      <c r="K163" s="1" t="s">
        <v>17074</v>
      </c>
      <c r="L163" s="1"/>
      <c r="M163" s="21">
        <f t="shared" si="2"/>
        <v>1</v>
      </c>
    </row>
    <row r="164" spans="1:13" ht="20.100000000000001" customHeight="1" x14ac:dyDescent="0.15">
      <c r="A164" s="1" t="s">
        <v>16754</v>
      </c>
      <c r="B164" s="1" t="s">
        <v>17025</v>
      </c>
      <c r="C164" s="1" t="s">
        <v>17075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84</v>
      </c>
      <c r="J164" s="1" t="s">
        <v>122</v>
      </c>
      <c r="K164" s="1" t="s">
        <v>17076</v>
      </c>
      <c r="L164" s="1"/>
      <c r="M164" s="21">
        <f t="shared" si="2"/>
        <v>1</v>
      </c>
    </row>
    <row r="165" spans="1:13" ht="20.100000000000001" customHeight="1" x14ac:dyDescent="0.15">
      <c r="A165" s="1" t="s">
        <v>16754</v>
      </c>
      <c r="B165" s="1" t="s">
        <v>17025</v>
      </c>
      <c r="C165" s="1" t="s">
        <v>17077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121</v>
      </c>
      <c r="I165" s="1" t="s">
        <v>84</v>
      </c>
      <c r="J165" s="1" t="s">
        <v>122</v>
      </c>
      <c r="K165" s="1" t="s">
        <v>17078</v>
      </c>
      <c r="L165" s="1"/>
      <c r="M165" s="21">
        <f t="shared" si="2"/>
        <v>1</v>
      </c>
    </row>
    <row r="166" spans="1:13" ht="20.100000000000001" customHeight="1" x14ac:dyDescent="0.15">
      <c r="A166" s="1" t="s">
        <v>16754</v>
      </c>
      <c r="B166" s="1" t="s">
        <v>17025</v>
      </c>
      <c r="C166" s="1" t="s">
        <v>17079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84</v>
      </c>
      <c r="J166" s="1" t="s">
        <v>122</v>
      </c>
      <c r="K166" s="1" t="s">
        <v>17080</v>
      </c>
      <c r="L166" s="1"/>
      <c r="M166" s="21">
        <f t="shared" si="2"/>
        <v>1</v>
      </c>
    </row>
    <row r="167" spans="1:13" ht="20.100000000000001" customHeight="1" x14ac:dyDescent="0.15">
      <c r="A167" s="1" t="s">
        <v>16754</v>
      </c>
      <c r="B167" s="1" t="s">
        <v>17081</v>
      </c>
      <c r="C167" s="1" t="s">
        <v>17082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739</v>
      </c>
      <c r="I167" s="1" t="s">
        <v>54</v>
      </c>
      <c r="J167" s="1" t="s">
        <v>6858</v>
      </c>
      <c r="K167" s="1" t="s">
        <v>17083</v>
      </c>
      <c r="L167" s="1"/>
      <c r="M167" s="21">
        <f t="shared" si="2"/>
        <v>1</v>
      </c>
    </row>
    <row r="168" spans="1:13" ht="20.100000000000001" customHeight="1" x14ac:dyDescent="0.15">
      <c r="A168" s="1" t="s">
        <v>16754</v>
      </c>
      <c r="B168" s="1" t="s">
        <v>17081</v>
      </c>
      <c r="C168" s="1" t="s">
        <v>17084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739</v>
      </c>
      <c r="I168" s="1" t="s">
        <v>54</v>
      </c>
      <c r="J168" s="1" t="s">
        <v>6858</v>
      </c>
      <c r="K168" s="1" t="s">
        <v>17085</v>
      </c>
      <c r="L168" s="1"/>
      <c r="M168" s="21">
        <f t="shared" si="2"/>
        <v>1</v>
      </c>
    </row>
    <row r="169" spans="1:13" ht="20.100000000000001" customHeight="1" x14ac:dyDescent="0.15">
      <c r="A169" s="1" t="s">
        <v>16754</v>
      </c>
      <c r="B169" s="1" t="s">
        <v>17081</v>
      </c>
      <c r="C169" s="1" t="s">
        <v>17086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739</v>
      </c>
      <c r="I169" s="1" t="s">
        <v>54</v>
      </c>
      <c r="J169" s="1" t="s">
        <v>6858</v>
      </c>
      <c r="K169" s="1" t="s">
        <v>17087</v>
      </c>
      <c r="L169" s="1"/>
      <c r="M169" s="21">
        <f t="shared" si="2"/>
        <v>1</v>
      </c>
    </row>
    <row r="170" spans="1:13" ht="20.100000000000001" customHeight="1" x14ac:dyDescent="0.15">
      <c r="A170" s="1" t="s">
        <v>16754</v>
      </c>
      <c r="B170" s="1" t="s">
        <v>17081</v>
      </c>
      <c r="C170" s="1" t="s">
        <v>17088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739</v>
      </c>
      <c r="I170" s="1" t="s">
        <v>54</v>
      </c>
      <c r="J170" s="1" t="s">
        <v>6858</v>
      </c>
      <c r="K170" s="1" t="s">
        <v>17089</v>
      </c>
      <c r="L170" s="1"/>
      <c r="M170" s="21">
        <f t="shared" si="2"/>
        <v>1</v>
      </c>
    </row>
    <row r="171" spans="1:13" ht="20.100000000000001" customHeight="1" x14ac:dyDescent="0.15">
      <c r="A171" s="1" t="s">
        <v>16754</v>
      </c>
      <c r="B171" s="1" t="s">
        <v>17081</v>
      </c>
      <c r="C171" s="1" t="s">
        <v>17090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4727</v>
      </c>
      <c r="I171" s="1" t="s">
        <v>447</v>
      </c>
      <c r="J171" s="1" t="s">
        <v>16761</v>
      </c>
      <c r="K171" s="1" t="s">
        <v>17091</v>
      </c>
      <c r="L171" s="1"/>
      <c r="M171" s="21">
        <f t="shared" si="2"/>
        <v>0</v>
      </c>
    </row>
    <row r="172" spans="1:13" ht="20.100000000000001" customHeight="1" x14ac:dyDescent="0.15">
      <c r="A172" s="1" t="s">
        <v>16754</v>
      </c>
      <c r="B172" s="1" t="s">
        <v>17081</v>
      </c>
      <c r="C172" s="1" t="s">
        <v>17092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739</v>
      </c>
      <c r="I172" s="1" t="s">
        <v>54</v>
      </c>
      <c r="J172" s="1" t="s">
        <v>6858</v>
      </c>
      <c r="K172" s="1" t="s">
        <v>17093</v>
      </c>
      <c r="L172" s="1"/>
      <c r="M172" s="21">
        <f t="shared" si="2"/>
        <v>1</v>
      </c>
    </row>
    <row r="173" spans="1:13" ht="20.100000000000001" customHeight="1" x14ac:dyDescent="0.15">
      <c r="A173" s="1" t="s">
        <v>16754</v>
      </c>
      <c r="B173" s="1" t="s">
        <v>17081</v>
      </c>
      <c r="C173" s="1" t="s">
        <v>17094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739</v>
      </c>
      <c r="I173" s="1" t="s">
        <v>54</v>
      </c>
      <c r="J173" s="1" t="s">
        <v>6858</v>
      </c>
      <c r="K173" s="1" t="s">
        <v>17095</v>
      </c>
      <c r="L173" s="1"/>
      <c r="M173" s="21">
        <f t="shared" si="2"/>
        <v>1</v>
      </c>
    </row>
    <row r="174" spans="1:13" ht="20.100000000000001" customHeight="1" x14ac:dyDescent="0.15">
      <c r="A174" s="1" t="s">
        <v>16754</v>
      </c>
      <c r="B174" s="1" t="s">
        <v>17081</v>
      </c>
      <c r="C174" s="1" t="s">
        <v>17096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739</v>
      </c>
      <c r="I174" s="1" t="s">
        <v>54</v>
      </c>
      <c r="J174" s="1" t="s">
        <v>6858</v>
      </c>
      <c r="K174" s="1" t="s">
        <v>17097</v>
      </c>
      <c r="L174" s="1"/>
      <c r="M174" s="21">
        <f t="shared" si="2"/>
        <v>1</v>
      </c>
    </row>
    <row r="175" spans="1:13" ht="20.100000000000001" customHeight="1" x14ac:dyDescent="0.15">
      <c r="A175" s="1" t="s">
        <v>16754</v>
      </c>
      <c r="B175" s="1" t="s">
        <v>17081</v>
      </c>
      <c r="C175" s="1" t="s">
        <v>17098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739</v>
      </c>
      <c r="I175" s="1" t="s">
        <v>54</v>
      </c>
      <c r="J175" s="1" t="s">
        <v>6858</v>
      </c>
      <c r="K175" s="1" t="s">
        <v>17099</v>
      </c>
      <c r="L175" s="1"/>
      <c r="M175" s="21">
        <f t="shared" si="2"/>
        <v>1</v>
      </c>
    </row>
    <row r="176" spans="1:13" ht="20.100000000000001" customHeight="1" x14ac:dyDescent="0.15">
      <c r="A176" s="1" t="s">
        <v>16754</v>
      </c>
      <c r="B176" s="1" t="s">
        <v>17081</v>
      </c>
      <c r="C176" s="1" t="s">
        <v>17100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739</v>
      </c>
      <c r="I176" s="1" t="s">
        <v>54</v>
      </c>
      <c r="J176" s="1" t="s">
        <v>6858</v>
      </c>
      <c r="K176" s="1" t="s">
        <v>17101</v>
      </c>
      <c r="L176" s="1"/>
      <c r="M176" s="21">
        <f t="shared" si="2"/>
        <v>1</v>
      </c>
    </row>
    <row r="177" spans="1:13" ht="20.100000000000001" customHeight="1" x14ac:dyDescent="0.15">
      <c r="A177" s="1" t="s">
        <v>16754</v>
      </c>
      <c r="B177" s="1" t="s">
        <v>17102</v>
      </c>
      <c r="C177" s="1" t="s">
        <v>17103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84</v>
      </c>
      <c r="J177" s="1" t="s">
        <v>122</v>
      </c>
      <c r="K177" s="1" t="s">
        <v>17104</v>
      </c>
      <c r="L177" s="1"/>
      <c r="M177" s="21">
        <f t="shared" si="2"/>
        <v>1</v>
      </c>
    </row>
    <row r="178" spans="1:13" ht="20.100000000000001" customHeight="1" x14ac:dyDescent="0.15">
      <c r="A178" s="1" t="s">
        <v>16754</v>
      </c>
      <c r="B178" s="1" t="s">
        <v>17102</v>
      </c>
      <c r="C178" s="1" t="s">
        <v>17105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17106</v>
      </c>
      <c r="L178" s="1"/>
      <c r="M178" s="21">
        <f t="shared" si="2"/>
        <v>1</v>
      </c>
    </row>
    <row r="179" spans="1:13" ht="20.100000000000001" customHeight="1" x14ac:dyDescent="0.15">
      <c r="A179" s="1" t="s">
        <v>16754</v>
      </c>
      <c r="B179" s="1" t="s">
        <v>17102</v>
      </c>
      <c r="C179" s="1" t="s">
        <v>17107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17108</v>
      </c>
      <c r="L179" s="1"/>
      <c r="M179" s="21">
        <f t="shared" si="2"/>
        <v>1</v>
      </c>
    </row>
    <row r="180" spans="1:13" ht="20.100000000000001" customHeight="1" x14ac:dyDescent="0.15">
      <c r="A180" s="1" t="s">
        <v>16754</v>
      </c>
      <c r="B180" s="1" t="s">
        <v>17102</v>
      </c>
      <c r="C180" s="1" t="s">
        <v>17109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17110</v>
      </c>
      <c r="L180" s="1"/>
      <c r="M180" s="21">
        <f t="shared" si="2"/>
        <v>1</v>
      </c>
    </row>
    <row r="181" spans="1:13" ht="20.100000000000001" customHeight="1" x14ac:dyDescent="0.15">
      <c r="A181" s="1" t="s">
        <v>16754</v>
      </c>
      <c r="B181" s="1" t="s">
        <v>17102</v>
      </c>
      <c r="C181" s="1" t="s">
        <v>17111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84</v>
      </c>
      <c r="J181" s="1" t="s">
        <v>122</v>
      </c>
      <c r="K181" s="1" t="s">
        <v>17112</v>
      </c>
      <c r="L181" s="1"/>
      <c r="M181" s="21">
        <f t="shared" si="2"/>
        <v>1</v>
      </c>
    </row>
    <row r="182" spans="1:13" ht="20.100000000000001" customHeight="1" x14ac:dyDescent="0.15">
      <c r="A182" s="1" t="s">
        <v>16754</v>
      </c>
      <c r="B182" s="1" t="s">
        <v>17102</v>
      </c>
      <c r="C182" s="1" t="s">
        <v>17113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84</v>
      </c>
      <c r="J182" s="1" t="s">
        <v>122</v>
      </c>
      <c r="K182" s="1" t="s">
        <v>17114</v>
      </c>
      <c r="L182" s="1"/>
      <c r="M182" s="21">
        <f t="shared" si="2"/>
        <v>1</v>
      </c>
    </row>
    <row r="183" spans="1:13" ht="20.100000000000001" customHeight="1" x14ac:dyDescent="0.15">
      <c r="A183" s="1" t="s">
        <v>16754</v>
      </c>
      <c r="B183" s="1" t="s">
        <v>17102</v>
      </c>
      <c r="C183" s="1" t="s">
        <v>17115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17116</v>
      </c>
      <c r="L183" s="1"/>
      <c r="M183" s="21">
        <f t="shared" si="2"/>
        <v>1</v>
      </c>
    </row>
    <row r="184" spans="1:13" ht="20.100000000000001" customHeight="1" x14ac:dyDescent="0.15">
      <c r="A184" s="1" t="s">
        <v>16754</v>
      </c>
      <c r="B184" s="1" t="s">
        <v>17102</v>
      </c>
      <c r="C184" s="1" t="s">
        <v>17117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17118</v>
      </c>
      <c r="L184" s="1"/>
      <c r="M184" s="21">
        <f t="shared" si="2"/>
        <v>1</v>
      </c>
    </row>
    <row r="185" spans="1:13" ht="20.100000000000001" customHeight="1" x14ac:dyDescent="0.15">
      <c r="A185" s="1" t="s">
        <v>16754</v>
      </c>
      <c r="B185" s="1" t="s">
        <v>17102</v>
      </c>
      <c r="C185" s="1" t="s">
        <v>17119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17120</v>
      </c>
      <c r="L185" s="1"/>
      <c r="M185" s="21">
        <f t="shared" si="2"/>
        <v>1</v>
      </c>
    </row>
    <row r="186" spans="1:13" ht="20.100000000000001" customHeight="1" x14ac:dyDescent="0.15">
      <c r="A186" s="1" t="s">
        <v>16754</v>
      </c>
      <c r="B186" s="1" t="s">
        <v>17102</v>
      </c>
      <c r="C186" s="1" t="s">
        <v>17121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17122</v>
      </c>
      <c r="L186" s="1"/>
      <c r="M186" s="21">
        <f t="shared" si="2"/>
        <v>1</v>
      </c>
    </row>
    <row r="187" spans="1:13" ht="20.100000000000001" customHeight="1" x14ac:dyDescent="0.15">
      <c r="A187" s="1" t="s">
        <v>16754</v>
      </c>
      <c r="B187" s="1" t="s">
        <v>17102</v>
      </c>
      <c r="C187" s="1" t="s">
        <v>17123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17124</v>
      </c>
      <c r="L187" s="1"/>
      <c r="M187" s="21">
        <f t="shared" si="2"/>
        <v>1</v>
      </c>
    </row>
    <row r="188" spans="1:13" ht="20.100000000000001" customHeight="1" x14ac:dyDescent="0.15">
      <c r="A188" s="1" t="s">
        <v>16754</v>
      </c>
      <c r="B188" s="1" t="s">
        <v>17102</v>
      </c>
      <c r="C188" s="1" t="s">
        <v>17125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17126</v>
      </c>
      <c r="L188" s="1"/>
      <c r="M188" s="21">
        <f t="shared" si="2"/>
        <v>1</v>
      </c>
    </row>
    <row r="189" spans="1:13" ht="20.100000000000001" customHeight="1" x14ac:dyDescent="0.15">
      <c r="A189" s="1" t="s">
        <v>16754</v>
      </c>
      <c r="B189" s="1" t="s">
        <v>17102</v>
      </c>
      <c r="C189" s="1" t="s">
        <v>17127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17128</v>
      </c>
      <c r="L189" s="1"/>
      <c r="M189" s="21">
        <f t="shared" si="2"/>
        <v>1</v>
      </c>
    </row>
    <row r="190" spans="1:13" ht="20.100000000000001" customHeight="1" x14ac:dyDescent="0.15">
      <c r="A190" s="1" t="s">
        <v>16754</v>
      </c>
      <c r="B190" s="1" t="s">
        <v>17102</v>
      </c>
      <c r="C190" s="1" t="s">
        <v>17129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17130</v>
      </c>
      <c r="L190" s="1"/>
      <c r="M190" s="21">
        <f t="shared" si="2"/>
        <v>1</v>
      </c>
    </row>
    <row r="191" spans="1:13" ht="20.100000000000001" customHeight="1" x14ac:dyDescent="0.15">
      <c r="A191" s="1" t="s">
        <v>16754</v>
      </c>
      <c r="B191" s="1" t="s">
        <v>17102</v>
      </c>
      <c r="C191" s="1" t="s">
        <v>17131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17132</v>
      </c>
      <c r="L191" s="1"/>
      <c r="M191" s="21">
        <f t="shared" si="2"/>
        <v>1</v>
      </c>
    </row>
    <row r="192" spans="1:13" ht="20.100000000000001" customHeight="1" x14ac:dyDescent="0.15">
      <c r="A192" s="1" t="s">
        <v>16754</v>
      </c>
      <c r="B192" s="1" t="s">
        <v>17102</v>
      </c>
      <c r="C192" s="1" t="s">
        <v>17133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17134</v>
      </c>
      <c r="L192" s="1"/>
      <c r="M192" s="21">
        <f t="shared" si="2"/>
        <v>1</v>
      </c>
    </row>
    <row r="193" spans="1:13" ht="20.100000000000001" customHeight="1" x14ac:dyDescent="0.15">
      <c r="A193" s="1" t="s">
        <v>16754</v>
      </c>
      <c r="B193" s="1" t="s">
        <v>17102</v>
      </c>
      <c r="C193" s="1" t="s">
        <v>17135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17136</v>
      </c>
      <c r="L193" s="1"/>
      <c r="M193" s="21">
        <f t="shared" si="2"/>
        <v>1</v>
      </c>
    </row>
    <row r="194" spans="1:13" ht="20.100000000000001" customHeight="1" x14ac:dyDescent="0.15">
      <c r="A194" s="1" t="s">
        <v>16754</v>
      </c>
      <c r="B194" s="1" t="s">
        <v>17137</v>
      </c>
      <c r="C194" s="1" t="s">
        <v>17138</v>
      </c>
      <c r="D194" s="1" t="s">
        <v>50</v>
      </c>
      <c r="E194" s="1" t="s">
        <v>51</v>
      </c>
      <c r="F194" s="1" t="s">
        <v>51</v>
      </c>
      <c r="G194" s="1" t="s">
        <v>82</v>
      </c>
      <c r="H194" s="1" t="s">
        <v>207</v>
      </c>
      <c r="I194" s="1" t="s">
        <v>84</v>
      </c>
      <c r="J194" s="1" t="s">
        <v>122</v>
      </c>
      <c r="K194" s="1" t="s">
        <v>17139</v>
      </c>
      <c r="L194" s="1"/>
      <c r="M194" s="21">
        <f t="shared" si="2"/>
        <v>1</v>
      </c>
    </row>
    <row r="195" spans="1:13" ht="20.100000000000001" customHeight="1" x14ac:dyDescent="0.15">
      <c r="A195" s="1" t="s">
        <v>16754</v>
      </c>
      <c r="B195" s="1" t="s">
        <v>17137</v>
      </c>
      <c r="C195" s="1" t="s">
        <v>17140</v>
      </c>
      <c r="D195" s="1" t="s">
        <v>78</v>
      </c>
      <c r="E195" s="1" t="s">
        <v>51</v>
      </c>
      <c r="F195" s="1" t="s">
        <v>51</v>
      </c>
      <c r="G195" s="1" t="s">
        <v>82</v>
      </c>
      <c r="H195" s="1" t="s">
        <v>207</v>
      </c>
      <c r="I195" s="1" t="s">
        <v>84</v>
      </c>
      <c r="J195" s="1" t="s">
        <v>122</v>
      </c>
      <c r="K195" s="1" t="s">
        <v>17141</v>
      </c>
      <c r="L195" s="1"/>
      <c r="M195" s="21">
        <f t="shared" si="2"/>
        <v>1</v>
      </c>
    </row>
    <row r="196" spans="1:13" ht="20.100000000000001" customHeight="1" x14ac:dyDescent="0.15">
      <c r="A196" s="1" t="s">
        <v>16754</v>
      </c>
      <c r="B196" s="1" t="s">
        <v>17137</v>
      </c>
      <c r="C196" s="1" t="s">
        <v>17142</v>
      </c>
      <c r="D196" s="1" t="s">
        <v>78</v>
      </c>
      <c r="E196" s="1" t="s">
        <v>51</v>
      </c>
      <c r="F196" s="1" t="s">
        <v>51</v>
      </c>
      <c r="G196" s="1" t="s">
        <v>82</v>
      </c>
      <c r="H196" s="1" t="s">
        <v>207</v>
      </c>
      <c r="I196" s="1" t="s">
        <v>84</v>
      </c>
      <c r="J196" s="1" t="s">
        <v>122</v>
      </c>
      <c r="K196" s="1" t="s">
        <v>17143</v>
      </c>
      <c r="L196" s="1"/>
      <c r="M196" s="21">
        <f t="shared" si="2"/>
        <v>1</v>
      </c>
    </row>
    <row r="197" spans="1:13" ht="20.100000000000001" customHeight="1" x14ac:dyDescent="0.15">
      <c r="A197" s="1" t="s">
        <v>16754</v>
      </c>
      <c r="B197" s="1" t="s">
        <v>17137</v>
      </c>
      <c r="C197" s="1" t="s">
        <v>17144</v>
      </c>
      <c r="D197" s="1" t="s">
        <v>78</v>
      </c>
      <c r="E197" s="1" t="s">
        <v>51</v>
      </c>
      <c r="F197" s="1" t="s">
        <v>51</v>
      </c>
      <c r="G197" s="1" t="s">
        <v>82</v>
      </c>
      <c r="H197" s="1" t="s">
        <v>207</v>
      </c>
      <c r="I197" s="1" t="s">
        <v>84</v>
      </c>
      <c r="J197" s="1" t="s">
        <v>122</v>
      </c>
      <c r="K197" s="1" t="s">
        <v>17145</v>
      </c>
      <c r="L197" s="1"/>
      <c r="M197" s="21">
        <f t="shared" si="2"/>
        <v>1</v>
      </c>
    </row>
    <row r="198" spans="1:13" ht="20.100000000000001" customHeight="1" x14ac:dyDescent="0.15">
      <c r="A198" s="1" t="s">
        <v>16754</v>
      </c>
      <c r="B198" s="1" t="s">
        <v>17137</v>
      </c>
      <c r="C198" s="1" t="s">
        <v>17146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2038</v>
      </c>
      <c r="I198" s="1" t="s">
        <v>84</v>
      </c>
      <c r="J198" s="1" t="s">
        <v>6853</v>
      </c>
      <c r="K198" s="1" t="s">
        <v>17147</v>
      </c>
      <c r="L198" s="1"/>
      <c r="M198" s="21">
        <f t="shared" si="2"/>
        <v>0</v>
      </c>
    </row>
    <row r="199" spans="1:13" ht="20.100000000000001" customHeight="1" x14ac:dyDescent="0.15">
      <c r="A199" s="1" t="s">
        <v>16754</v>
      </c>
      <c r="B199" s="1" t="s">
        <v>17148</v>
      </c>
      <c r="C199" s="1" t="s">
        <v>17149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739</v>
      </c>
      <c r="I199" s="1" t="s">
        <v>54</v>
      </c>
      <c r="J199" s="1" t="s">
        <v>6858</v>
      </c>
      <c r="K199" s="1" t="s">
        <v>17150</v>
      </c>
      <c r="L199" s="1"/>
      <c r="M199" s="21">
        <f t="shared" si="2"/>
        <v>1</v>
      </c>
    </row>
    <row r="200" spans="1:13" ht="20.100000000000001" customHeight="1" x14ac:dyDescent="0.15">
      <c r="A200" s="1" t="s">
        <v>16754</v>
      </c>
      <c r="B200" s="1" t="s">
        <v>17148</v>
      </c>
      <c r="C200" s="1" t="s">
        <v>17151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739</v>
      </c>
      <c r="I200" s="1" t="s">
        <v>54</v>
      </c>
      <c r="J200" s="1" t="s">
        <v>6858</v>
      </c>
      <c r="K200" s="1" t="s">
        <v>17152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16754</v>
      </c>
      <c r="B201" s="1" t="s">
        <v>17148</v>
      </c>
      <c r="C201" s="1" t="s">
        <v>17153</v>
      </c>
      <c r="D201" s="1" t="s">
        <v>50</v>
      </c>
      <c r="E201" s="1" t="s">
        <v>51</v>
      </c>
      <c r="F201" s="1" t="s">
        <v>81</v>
      </c>
      <c r="G201" s="1" t="s">
        <v>82</v>
      </c>
      <c r="H201" s="1" t="s">
        <v>1151</v>
      </c>
      <c r="I201" s="1" t="s">
        <v>84</v>
      </c>
      <c r="J201" s="1" t="s">
        <v>7809</v>
      </c>
      <c r="K201" s="1" t="s">
        <v>17154</v>
      </c>
      <c r="L201" s="1"/>
      <c r="M201" s="21">
        <f t="shared" si="3"/>
        <v>0</v>
      </c>
    </row>
    <row r="202" spans="1:13" ht="20.100000000000001" customHeight="1" x14ac:dyDescent="0.15">
      <c r="A202" s="1" t="s">
        <v>16754</v>
      </c>
      <c r="B202" s="1" t="s">
        <v>17155</v>
      </c>
      <c r="C202" s="1" t="s">
        <v>17156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84</v>
      </c>
      <c r="J202" s="1" t="s">
        <v>130</v>
      </c>
      <c r="K202" s="1" t="s">
        <v>17157</v>
      </c>
      <c r="L202" s="1"/>
      <c r="M202" s="21">
        <f t="shared" si="3"/>
        <v>1</v>
      </c>
    </row>
    <row r="203" spans="1:13" ht="20.100000000000001" customHeight="1" x14ac:dyDescent="0.15">
      <c r="A203" s="1" t="s">
        <v>16754</v>
      </c>
      <c r="B203" s="1" t="s">
        <v>17155</v>
      </c>
      <c r="C203" s="1" t="s">
        <v>17158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84</v>
      </c>
      <c r="J203" s="1" t="s">
        <v>130</v>
      </c>
      <c r="K203" s="1" t="s">
        <v>17159</v>
      </c>
      <c r="L203" s="1"/>
      <c r="M203" s="21">
        <f t="shared" si="3"/>
        <v>1</v>
      </c>
    </row>
    <row r="204" spans="1:13" ht="20.100000000000001" customHeight="1" x14ac:dyDescent="0.15">
      <c r="A204" s="1" t="s">
        <v>16754</v>
      </c>
      <c r="B204" s="1" t="s">
        <v>17155</v>
      </c>
      <c r="C204" s="1" t="s">
        <v>17160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84</v>
      </c>
      <c r="J204" s="1" t="s">
        <v>130</v>
      </c>
      <c r="K204" s="1" t="s">
        <v>17161</v>
      </c>
      <c r="L204" s="1"/>
      <c r="M204" s="21">
        <f t="shared" si="3"/>
        <v>1</v>
      </c>
    </row>
    <row r="205" spans="1:13" ht="20.100000000000001" customHeight="1" x14ac:dyDescent="0.15">
      <c r="A205" s="1" t="s">
        <v>16754</v>
      </c>
      <c r="B205" s="1" t="s">
        <v>17155</v>
      </c>
      <c r="C205" s="1" t="s">
        <v>17162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84</v>
      </c>
      <c r="J205" s="1" t="s">
        <v>130</v>
      </c>
      <c r="K205" s="1" t="s">
        <v>17163</v>
      </c>
      <c r="L205" s="1"/>
      <c r="M205" s="21">
        <f t="shared" si="3"/>
        <v>1</v>
      </c>
    </row>
    <row r="206" spans="1:13" ht="20.100000000000001" customHeight="1" x14ac:dyDescent="0.15">
      <c r="A206" s="1" t="s">
        <v>16754</v>
      </c>
      <c r="B206" s="1" t="s">
        <v>17155</v>
      </c>
      <c r="C206" s="1" t="s">
        <v>17164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84</v>
      </c>
      <c r="J206" s="1" t="s">
        <v>130</v>
      </c>
      <c r="K206" s="1" t="s">
        <v>17165</v>
      </c>
      <c r="L206" s="1"/>
      <c r="M206" s="21">
        <f t="shared" si="3"/>
        <v>1</v>
      </c>
    </row>
    <row r="207" spans="1:13" ht="20.100000000000001" customHeight="1" x14ac:dyDescent="0.15">
      <c r="A207" s="1" t="s">
        <v>16754</v>
      </c>
      <c r="B207" s="1" t="s">
        <v>17155</v>
      </c>
      <c r="C207" s="1" t="s">
        <v>17166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84</v>
      </c>
      <c r="J207" s="1" t="s">
        <v>130</v>
      </c>
      <c r="K207" s="1" t="s">
        <v>17167</v>
      </c>
      <c r="L207" s="1"/>
      <c r="M207" s="21">
        <f t="shared" si="3"/>
        <v>1</v>
      </c>
    </row>
    <row r="208" spans="1:13" ht="20.100000000000001" customHeight="1" x14ac:dyDescent="0.15">
      <c r="A208" s="1" t="s">
        <v>16754</v>
      </c>
      <c r="B208" s="1" t="s">
        <v>17155</v>
      </c>
      <c r="C208" s="1" t="s">
        <v>17168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84</v>
      </c>
      <c r="J208" s="1" t="s">
        <v>130</v>
      </c>
      <c r="K208" s="1" t="s">
        <v>17169</v>
      </c>
      <c r="L208" s="1"/>
      <c r="M208" s="21">
        <f t="shared" si="3"/>
        <v>1</v>
      </c>
    </row>
    <row r="209" spans="1:13" ht="20.100000000000001" customHeight="1" x14ac:dyDescent="0.15">
      <c r="A209" s="1" t="s">
        <v>16754</v>
      </c>
      <c r="B209" s="1" t="s">
        <v>17155</v>
      </c>
      <c r="C209" s="1" t="s">
        <v>17170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84</v>
      </c>
      <c r="J209" s="1" t="s">
        <v>130</v>
      </c>
      <c r="K209" s="1" t="s">
        <v>17171</v>
      </c>
      <c r="L209" s="1"/>
      <c r="M209" s="21">
        <f t="shared" si="3"/>
        <v>1</v>
      </c>
    </row>
    <row r="210" spans="1:13" ht="20.100000000000001" customHeight="1" x14ac:dyDescent="0.15">
      <c r="A210" s="1" t="s">
        <v>16754</v>
      </c>
      <c r="B210" s="1" t="s">
        <v>17155</v>
      </c>
      <c r="C210" s="1" t="s">
        <v>17172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84</v>
      </c>
      <c r="J210" s="1" t="s">
        <v>130</v>
      </c>
      <c r="K210" s="1" t="s">
        <v>17173</v>
      </c>
      <c r="L210" s="1"/>
      <c r="M210" s="21">
        <f t="shared" si="3"/>
        <v>1</v>
      </c>
    </row>
    <row r="211" spans="1:13" ht="20.100000000000001" customHeight="1" x14ac:dyDescent="0.15">
      <c r="A211" s="1" t="s">
        <v>16754</v>
      </c>
      <c r="B211" s="1" t="s">
        <v>17155</v>
      </c>
      <c r="C211" s="1" t="s">
        <v>17174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84</v>
      </c>
      <c r="J211" s="1" t="s">
        <v>130</v>
      </c>
      <c r="K211" s="1" t="s">
        <v>17175</v>
      </c>
      <c r="L211" s="1"/>
      <c r="M211" s="21">
        <f t="shared" si="3"/>
        <v>1</v>
      </c>
    </row>
    <row r="212" spans="1:13" ht="20.100000000000001" customHeight="1" x14ac:dyDescent="0.15">
      <c r="A212" s="1" t="s">
        <v>16754</v>
      </c>
      <c r="B212" s="1" t="s">
        <v>17155</v>
      </c>
      <c r="C212" s="1" t="s">
        <v>17176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84</v>
      </c>
      <c r="J212" s="1" t="s">
        <v>130</v>
      </c>
      <c r="K212" s="1" t="s">
        <v>17177</v>
      </c>
      <c r="L212" s="1"/>
      <c r="M212" s="21">
        <f t="shared" si="3"/>
        <v>1</v>
      </c>
    </row>
    <row r="213" spans="1:13" ht="20.100000000000001" customHeight="1" x14ac:dyDescent="0.15">
      <c r="A213" s="1" t="s">
        <v>16754</v>
      </c>
      <c r="B213" s="1" t="s">
        <v>17155</v>
      </c>
      <c r="C213" s="1" t="s">
        <v>17178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84</v>
      </c>
      <c r="J213" s="1" t="s">
        <v>130</v>
      </c>
      <c r="K213" s="1" t="s">
        <v>17179</v>
      </c>
      <c r="L213" s="1"/>
      <c r="M213" s="21">
        <f t="shared" si="3"/>
        <v>1</v>
      </c>
    </row>
    <row r="214" spans="1:13" ht="20.100000000000001" customHeight="1" x14ac:dyDescent="0.15">
      <c r="A214" s="1" t="s">
        <v>16754</v>
      </c>
      <c r="B214" s="1" t="s">
        <v>17155</v>
      </c>
      <c r="C214" s="1" t="s">
        <v>17180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84</v>
      </c>
      <c r="J214" s="1" t="s">
        <v>130</v>
      </c>
      <c r="K214" s="1" t="s">
        <v>17181</v>
      </c>
      <c r="L214" s="1"/>
      <c r="M214" s="21">
        <f t="shared" si="3"/>
        <v>1</v>
      </c>
    </row>
    <row r="215" spans="1:13" ht="20.100000000000001" customHeight="1" x14ac:dyDescent="0.15">
      <c r="A215" s="1" t="s">
        <v>16754</v>
      </c>
      <c r="B215" s="1" t="s">
        <v>17155</v>
      </c>
      <c r="C215" s="1" t="s">
        <v>17182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84</v>
      </c>
      <c r="J215" s="1" t="s">
        <v>130</v>
      </c>
      <c r="K215" s="1" t="s">
        <v>17183</v>
      </c>
      <c r="L215" s="1"/>
      <c r="M215" s="21">
        <f t="shared" si="3"/>
        <v>1</v>
      </c>
    </row>
    <row r="216" spans="1:13" ht="20.100000000000001" customHeight="1" x14ac:dyDescent="0.15">
      <c r="A216" s="1" t="s">
        <v>16754</v>
      </c>
      <c r="B216" s="1" t="s">
        <v>17155</v>
      </c>
      <c r="C216" s="1" t="s">
        <v>17184</v>
      </c>
      <c r="D216" s="1" t="s">
        <v>78</v>
      </c>
      <c r="E216" s="1" t="s">
        <v>51</v>
      </c>
      <c r="F216" s="1" t="s">
        <v>81</v>
      </c>
      <c r="G216" s="1" t="s">
        <v>82</v>
      </c>
      <c r="H216" s="1" t="s">
        <v>4727</v>
      </c>
      <c r="I216" s="1" t="s">
        <v>447</v>
      </c>
      <c r="J216" s="1" t="s">
        <v>16761</v>
      </c>
      <c r="K216" s="1" t="s">
        <v>17185</v>
      </c>
      <c r="L216" s="1"/>
      <c r="M216" s="21">
        <f t="shared" si="3"/>
        <v>0</v>
      </c>
    </row>
    <row r="217" spans="1:13" ht="20.100000000000001" customHeight="1" x14ac:dyDescent="0.15">
      <c r="A217" s="1" t="s">
        <v>16754</v>
      </c>
      <c r="B217" s="1" t="s">
        <v>17155</v>
      </c>
      <c r="C217" s="1" t="s">
        <v>17186</v>
      </c>
      <c r="D217" s="1" t="s">
        <v>78</v>
      </c>
      <c r="E217" s="1" t="s">
        <v>51</v>
      </c>
      <c r="F217" s="1" t="s">
        <v>179</v>
      </c>
      <c r="G217" s="1" t="s">
        <v>82</v>
      </c>
      <c r="H217" s="1" t="s">
        <v>4727</v>
      </c>
      <c r="I217" s="1" t="s">
        <v>447</v>
      </c>
      <c r="J217" s="1" t="s">
        <v>16761</v>
      </c>
      <c r="K217" s="1" t="s">
        <v>17187</v>
      </c>
      <c r="L217" s="1"/>
      <c r="M217" s="21">
        <f t="shared" si="3"/>
        <v>0</v>
      </c>
    </row>
    <row r="218" spans="1:13" ht="20.100000000000001" customHeight="1" x14ac:dyDescent="0.15">
      <c r="A218" s="1" t="s">
        <v>16754</v>
      </c>
      <c r="B218" s="1" t="s">
        <v>17155</v>
      </c>
      <c r="C218" s="1" t="s">
        <v>17188</v>
      </c>
      <c r="D218" s="1" t="s">
        <v>78</v>
      </c>
      <c r="E218" s="1" t="s">
        <v>51</v>
      </c>
      <c r="F218" s="1" t="s">
        <v>81</v>
      </c>
      <c r="G218" s="1" t="s">
        <v>82</v>
      </c>
      <c r="H218" s="1" t="s">
        <v>4727</v>
      </c>
      <c r="I218" s="1" t="s">
        <v>447</v>
      </c>
      <c r="J218" s="1" t="s">
        <v>16761</v>
      </c>
      <c r="K218" s="1" t="s">
        <v>17189</v>
      </c>
      <c r="L218" s="1"/>
      <c r="M218" s="21">
        <f t="shared" si="3"/>
        <v>0</v>
      </c>
    </row>
    <row r="219" spans="1:13" ht="20.100000000000001" customHeight="1" x14ac:dyDescent="0.15">
      <c r="A219" s="1" t="s">
        <v>16754</v>
      </c>
      <c r="B219" s="1" t="s">
        <v>17155</v>
      </c>
      <c r="C219" s="1" t="s">
        <v>17190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84</v>
      </c>
      <c r="J219" s="1" t="s">
        <v>130</v>
      </c>
      <c r="K219" s="1" t="s">
        <v>17191</v>
      </c>
      <c r="L219" s="1"/>
      <c r="M219" s="21">
        <f t="shared" si="3"/>
        <v>1</v>
      </c>
    </row>
    <row r="220" spans="1:13" ht="20.100000000000001" customHeight="1" x14ac:dyDescent="0.15">
      <c r="A220" s="1" t="s">
        <v>16754</v>
      </c>
      <c r="B220" s="1" t="s">
        <v>17155</v>
      </c>
      <c r="C220" s="1" t="s">
        <v>17192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84</v>
      </c>
      <c r="J220" s="1" t="s">
        <v>130</v>
      </c>
      <c r="K220" s="1" t="s">
        <v>17193</v>
      </c>
      <c r="L220" s="1"/>
      <c r="M220" s="21">
        <f t="shared" si="3"/>
        <v>1</v>
      </c>
    </row>
    <row r="221" spans="1:13" ht="20.100000000000001" customHeight="1" x14ac:dyDescent="0.15">
      <c r="A221" s="1" t="s">
        <v>16754</v>
      </c>
      <c r="B221" s="1" t="s">
        <v>17155</v>
      </c>
      <c r="C221" s="1" t="s">
        <v>17194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84</v>
      </c>
      <c r="J221" s="1" t="s">
        <v>130</v>
      </c>
      <c r="K221" s="1" t="s">
        <v>17195</v>
      </c>
      <c r="L221" s="1"/>
      <c r="M221" s="21">
        <f t="shared" si="3"/>
        <v>1</v>
      </c>
    </row>
    <row r="222" spans="1:13" ht="20.100000000000001" customHeight="1" x14ac:dyDescent="0.15">
      <c r="A222" s="1" t="s">
        <v>16754</v>
      </c>
      <c r="B222" s="1" t="s">
        <v>17155</v>
      </c>
      <c r="C222" s="1" t="s">
        <v>17196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84</v>
      </c>
      <c r="J222" s="1" t="s">
        <v>130</v>
      </c>
      <c r="K222" s="1" t="s">
        <v>17197</v>
      </c>
      <c r="L222" s="1"/>
      <c r="M222" s="21">
        <f t="shared" si="3"/>
        <v>1</v>
      </c>
    </row>
    <row r="223" spans="1:13" ht="20.100000000000001" customHeight="1" x14ac:dyDescent="0.15">
      <c r="A223" s="1" t="s">
        <v>16754</v>
      </c>
      <c r="B223" s="1" t="s">
        <v>17155</v>
      </c>
      <c r="C223" s="1" t="s">
        <v>17198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84</v>
      </c>
      <c r="J223" s="1" t="s">
        <v>130</v>
      </c>
      <c r="K223" s="1" t="s">
        <v>17199</v>
      </c>
      <c r="L223" s="1"/>
      <c r="M223" s="21">
        <f t="shared" si="3"/>
        <v>1</v>
      </c>
    </row>
    <row r="224" spans="1:13" ht="20.100000000000001" customHeight="1" x14ac:dyDescent="0.15">
      <c r="A224" s="1" t="s">
        <v>16754</v>
      </c>
      <c r="B224" s="1" t="s">
        <v>17155</v>
      </c>
      <c r="C224" s="1" t="s">
        <v>17200</v>
      </c>
      <c r="D224" s="1" t="s">
        <v>78</v>
      </c>
      <c r="E224" s="1" t="s">
        <v>51</v>
      </c>
      <c r="F224" s="1" t="s">
        <v>81</v>
      </c>
      <c r="G224" s="1" t="s">
        <v>82</v>
      </c>
      <c r="H224" s="1" t="s">
        <v>83</v>
      </c>
      <c r="I224" s="1" t="s">
        <v>84</v>
      </c>
      <c r="J224" s="1" t="s">
        <v>9120</v>
      </c>
      <c r="K224" s="1" t="s">
        <v>17201</v>
      </c>
      <c r="L224" s="1"/>
      <c r="M224" s="21">
        <f t="shared" si="3"/>
        <v>0</v>
      </c>
    </row>
    <row r="225" spans="1:13" ht="20.100000000000001" customHeight="1" x14ac:dyDescent="0.15">
      <c r="A225" s="1" t="s">
        <v>16754</v>
      </c>
      <c r="B225" s="1" t="s">
        <v>17155</v>
      </c>
      <c r="C225" s="1" t="s">
        <v>17202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84</v>
      </c>
      <c r="J225" s="1" t="s">
        <v>130</v>
      </c>
      <c r="K225" s="1" t="s">
        <v>17203</v>
      </c>
      <c r="L225" s="1"/>
      <c r="M225" s="21">
        <f t="shared" si="3"/>
        <v>1</v>
      </c>
    </row>
    <row r="226" spans="1:13" ht="20.100000000000001" customHeight="1" x14ac:dyDescent="0.15">
      <c r="A226" s="1" t="s">
        <v>16754</v>
      </c>
      <c r="B226" s="1" t="s">
        <v>17155</v>
      </c>
      <c r="C226" s="1" t="s">
        <v>17204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83</v>
      </c>
      <c r="I226" s="1" t="s">
        <v>84</v>
      </c>
      <c r="J226" s="1" t="s">
        <v>9120</v>
      </c>
      <c r="K226" s="1" t="s">
        <v>17205</v>
      </c>
      <c r="L226" s="1"/>
      <c r="M226" s="21">
        <f t="shared" si="3"/>
        <v>0</v>
      </c>
    </row>
    <row r="227" spans="1:13" ht="20.100000000000001" customHeight="1" x14ac:dyDescent="0.15">
      <c r="A227" s="1" t="s">
        <v>16754</v>
      </c>
      <c r="B227" s="1" t="s">
        <v>17155</v>
      </c>
      <c r="C227" s="1" t="s">
        <v>17206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84</v>
      </c>
      <c r="J227" s="1" t="s">
        <v>130</v>
      </c>
      <c r="K227" s="1" t="s">
        <v>17207</v>
      </c>
      <c r="L227" s="1"/>
      <c r="M227" s="21">
        <f t="shared" si="3"/>
        <v>1</v>
      </c>
    </row>
    <row r="228" spans="1:13" ht="20.100000000000001" customHeight="1" x14ac:dyDescent="0.15">
      <c r="A228" s="1" t="s">
        <v>16754</v>
      </c>
      <c r="B228" s="1" t="s">
        <v>17155</v>
      </c>
      <c r="C228" s="1" t="s">
        <v>17208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84</v>
      </c>
      <c r="J228" s="1" t="s">
        <v>130</v>
      </c>
      <c r="K228" s="1" t="s">
        <v>17209</v>
      </c>
      <c r="L228" s="1"/>
      <c r="M228" s="21">
        <f t="shared" si="3"/>
        <v>1</v>
      </c>
    </row>
    <row r="229" spans="1:13" ht="20.100000000000001" customHeight="1" x14ac:dyDescent="0.15">
      <c r="A229" s="1" t="s">
        <v>16754</v>
      </c>
      <c r="B229" s="1" t="s">
        <v>17155</v>
      </c>
      <c r="C229" s="1" t="s">
        <v>17210</v>
      </c>
      <c r="D229" s="1" t="s">
        <v>849</v>
      </c>
      <c r="E229" s="1" t="s">
        <v>51</v>
      </c>
      <c r="F229" s="1" t="s">
        <v>26832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17155</v>
      </c>
      <c r="L229" s="1"/>
      <c r="M229" s="21">
        <f t="shared" si="3"/>
        <v>0</v>
      </c>
    </row>
    <row r="230" spans="1:13" ht="20.100000000000001" customHeight="1" x14ac:dyDescent="0.15">
      <c r="A230" s="1" t="s">
        <v>16754</v>
      </c>
      <c r="B230" s="1" t="s">
        <v>17211</v>
      </c>
      <c r="C230" s="1" t="s">
        <v>17212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207</v>
      </c>
      <c r="I230" s="1" t="s">
        <v>84</v>
      </c>
      <c r="J230" s="1" t="s">
        <v>122</v>
      </c>
      <c r="K230" s="1" t="s">
        <v>17213</v>
      </c>
      <c r="L230" s="1"/>
      <c r="M230" s="21">
        <f t="shared" si="3"/>
        <v>1</v>
      </c>
    </row>
    <row r="231" spans="1:13" ht="20.100000000000001" customHeight="1" x14ac:dyDescent="0.15">
      <c r="A231" s="1" t="s">
        <v>16754</v>
      </c>
      <c r="B231" s="1" t="s">
        <v>17211</v>
      </c>
      <c r="C231" s="1" t="s">
        <v>17214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207</v>
      </c>
      <c r="I231" s="1" t="s">
        <v>84</v>
      </c>
      <c r="J231" s="1" t="s">
        <v>122</v>
      </c>
      <c r="K231" s="1" t="s">
        <v>17215</v>
      </c>
      <c r="L231" s="1"/>
      <c r="M231" s="21">
        <f t="shared" si="3"/>
        <v>1</v>
      </c>
    </row>
    <row r="232" spans="1:13" ht="20.100000000000001" customHeight="1" x14ac:dyDescent="0.15">
      <c r="A232" s="1" t="s">
        <v>16754</v>
      </c>
      <c r="B232" s="1" t="s">
        <v>17211</v>
      </c>
      <c r="C232" s="1" t="s">
        <v>17216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207</v>
      </c>
      <c r="I232" s="1" t="s">
        <v>84</v>
      </c>
      <c r="J232" s="1" t="s">
        <v>122</v>
      </c>
      <c r="K232" s="1" t="s">
        <v>17217</v>
      </c>
      <c r="L232" s="1"/>
      <c r="M232" s="21">
        <f t="shared" si="3"/>
        <v>1</v>
      </c>
    </row>
    <row r="233" spans="1:13" ht="20.100000000000001" customHeight="1" x14ac:dyDescent="0.15">
      <c r="A233" s="1" t="s">
        <v>16754</v>
      </c>
      <c r="B233" s="1" t="s">
        <v>17211</v>
      </c>
      <c r="C233" s="1" t="s">
        <v>17218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207</v>
      </c>
      <c r="I233" s="1" t="s">
        <v>84</v>
      </c>
      <c r="J233" s="1" t="s">
        <v>122</v>
      </c>
      <c r="K233" s="1" t="s">
        <v>17219</v>
      </c>
      <c r="L233" s="1"/>
      <c r="M233" s="21">
        <f t="shared" si="3"/>
        <v>1</v>
      </c>
    </row>
    <row r="234" spans="1:13" ht="20.100000000000001" customHeight="1" x14ac:dyDescent="0.15">
      <c r="A234" s="1" t="s">
        <v>16754</v>
      </c>
      <c r="B234" s="1" t="s">
        <v>17211</v>
      </c>
      <c r="C234" s="1" t="s">
        <v>17220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84</v>
      </c>
      <c r="J234" s="1" t="s">
        <v>122</v>
      </c>
      <c r="K234" s="1" t="s">
        <v>17221</v>
      </c>
      <c r="L234" s="1"/>
      <c r="M234" s="21">
        <f t="shared" si="3"/>
        <v>1</v>
      </c>
    </row>
    <row r="235" spans="1:13" ht="20.100000000000001" customHeight="1" x14ac:dyDescent="0.15">
      <c r="A235" s="1" t="s">
        <v>16754</v>
      </c>
      <c r="B235" s="1" t="s">
        <v>17211</v>
      </c>
      <c r="C235" s="1" t="s">
        <v>17222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84</v>
      </c>
      <c r="J235" s="1" t="s">
        <v>122</v>
      </c>
      <c r="K235" s="1" t="s">
        <v>17223</v>
      </c>
      <c r="L235" s="1"/>
      <c r="M235" s="21">
        <f t="shared" si="3"/>
        <v>1</v>
      </c>
    </row>
    <row r="236" spans="1:13" ht="39.950000000000003" customHeight="1" x14ac:dyDescent="0.15">
      <c r="A236" s="120" t="s">
        <v>27145</v>
      </c>
      <c r="B236" s="120" t="s">
        <v>27146</v>
      </c>
      <c r="C236" s="51" t="s">
        <v>17224</v>
      </c>
      <c r="D236" s="51" t="s">
        <v>50</v>
      </c>
      <c r="E236" s="51" t="s">
        <v>51</v>
      </c>
      <c r="F236" s="51" t="s">
        <v>51</v>
      </c>
      <c r="G236" s="51" t="s">
        <v>82</v>
      </c>
      <c r="H236" s="51" t="s">
        <v>207</v>
      </c>
      <c r="I236" s="51" t="s">
        <v>84</v>
      </c>
      <c r="J236" s="51" t="s">
        <v>122</v>
      </c>
      <c r="K236" s="51" t="s">
        <v>11163</v>
      </c>
      <c r="L236" s="122" t="s">
        <v>26946</v>
      </c>
      <c r="M236" s="21">
        <f t="shared" si="3"/>
        <v>1</v>
      </c>
    </row>
    <row r="237" spans="1:13" ht="20.100000000000001" customHeight="1" x14ac:dyDescent="0.15">
      <c r="A237" s="1" t="s">
        <v>16754</v>
      </c>
      <c r="B237" s="1" t="s">
        <v>17211</v>
      </c>
      <c r="C237" s="1" t="s">
        <v>17225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84</v>
      </c>
      <c r="J237" s="1" t="s">
        <v>122</v>
      </c>
      <c r="K237" s="1" t="s">
        <v>17226</v>
      </c>
      <c r="L237" s="1"/>
      <c r="M237" s="21">
        <f t="shared" si="3"/>
        <v>1</v>
      </c>
    </row>
    <row r="238" spans="1:13" ht="20.100000000000001" customHeight="1" x14ac:dyDescent="0.15">
      <c r="A238" s="1" t="s">
        <v>16754</v>
      </c>
      <c r="B238" s="1" t="s">
        <v>17211</v>
      </c>
      <c r="C238" s="1" t="s">
        <v>17227</v>
      </c>
      <c r="D238" s="1" t="s">
        <v>78</v>
      </c>
      <c r="E238" s="1" t="s">
        <v>51</v>
      </c>
      <c r="F238" s="1" t="s">
        <v>51</v>
      </c>
      <c r="G238" s="1" t="s">
        <v>82</v>
      </c>
      <c r="H238" s="1" t="s">
        <v>207</v>
      </c>
      <c r="I238" s="1" t="s">
        <v>84</v>
      </c>
      <c r="J238" s="1" t="s">
        <v>122</v>
      </c>
      <c r="K238" s="1" t="s">
        <v>17228</v>
      </c>
      <c r="L238" s="1"/>
      <c r="M238" s="21">
        <f t="shared" si="3"/>
        <v>1</v>
      </c>
    </row>
    <row r="239" spans="1:13" ht="20.100000000000001" customHeight="1" x14ac:dyDescent="0.15">
      <c r="A239" s="1" t="s">
        <v>16754</v>
      </c>
      <c r="B239" s="1" t="s">
        <v>17211</v>
      </c>
      <c r="C239" s="1" t="s">
        <v>17229</v>
      </c>
      <c r="D239" s="1" t="s">
        <v>78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84</v>
      </c>
      <c r="J239" s="1" t="s">
        <v>122</v>
      </c>
      <c r="K239" s="1" t="s">
        <v>17230</v>
      </c>
      <c r="L239" s="1"/>
      <c r="M239" s="21">
        <f t="shared" si="3"/>
        <v>1</v>
      </c>
    </row>
    <row r="240" spans="1:13" ht="20.100000000000001" customHeight="1" x14ac:dyDescent="0.15">
      <c r="A240" s="1" t="s">
        <v>16754</v>
      </c>
      <c r="B240" s="1" t="s">
        <v>17211</v>
      </c>
      <c r="C240" s="1" t="s">
        <v>17231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84</v>
      </c>
      <c r="J240" s="1" t="s">
        <v>122</v>
      </c>
      <c r="K240" s="1" t="s">
        <v>17232</v>
      </c>
      <c r="L240" s="1"/>
      <c r="M240" s="21">
        <f t="shared" si="3"/>
        <v>1</v>
      </c>
    </row>
    <row r="241" spans="1:13" ht="20.100000000000001" customHeight="1" x14ac:dyDescent="0.15">
      <c r="A241" s="1" t="s">
        <v>16754</v>
      </c>
      <c r="B241" s="1" t="s">
        <v>17211</v>
      </c>
      <c r="C241" s="1" t="s">
        <v>17233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83</v>
      </c>
      <c r="I241" s="1" t="s">
        <v>84</v>
      </c>
      <c r="J241" s="1" t="s">
        <v>9120</v>
      </c>
      <c r="K241" s="1" t="s">
        <v>17234</v>
      </c>
      <c r="L241" s="1"/>
      <c r="M241" s="21">
        <f t="shared" si="3"/>
        <v>0</v>
      </c>
    </row>
    <row r="242" spans="1:13" ht="20.100000000000001" customHeight="1" x14ac:dyDescent="0.15">
      <c r="A242" s="1" t="s">
        <v>16754</v>
      </c>
      <c r="B242" s="1" t="s">
        <v>17235</v>
      </c>
      <c r="C242" s="1" t="s">
        <v>17236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17237</v>
      </c>
      <c r="L242" s="1"/>
      <c r="M242" s="21">
        <f t="shared" si="3"/>
        <v>1</v>
      </c>
    </row>
    <row r="243" spans="1:13" ht="20.100000000000001" customHeight="1" x14ac:dyDescent="0.15">
      <c r="A243" s="1" t="s">
        <v>16754</v>
      </c>
      <c r="B243" s="1" t="s">
        <v>17235</v>
      </c>
      <c r="C243" s="1" t="s">
        <v>17238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17239</v>
      </c>
      <c r="L243" s="1"/>
      <c r="M243" s="21">
        <f t="shared" si="3"/>
        <v>1</v>
      </c>
    </row>
    <row r="244" spans="1:13" ht="20.100000000000001" customHeight="1" x14ac:dyDescent="0.15">
      <c r="A244" s="1" t="s">
        <v>16754</v>
      </c>
      <c r="B244" s="1" t="s">
        <v>17235</v>
      </c>
      <c r="C244" s="1" t="s">
        <v>17240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17241</v>
      </c>
      <c r="L244" s="1"/>
      <c r="M244" s="21">
        <f t="shared" si="3"/>
        <v>1</v>
      </c>
    </row>
    <row r="245" spans="1:13" ht="20.100000000000001" customHeight="1" x14ac:dyDescent="0.15">
      <c r="A245" s="1" t="s">
        <v>16754</v>
      </c>
      <c r="B245" s="1" t="s">
        <v>17235</v>
      </c>
      <c r="C245" s="1" t="s">
        <v>17242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17243</v>
      </c>
      <c r="L245" s="1"/>
      <c r="M245" s="21">
        <f t="shared" si="3"/>
        <v>1</v>
      </c>
    </row>
    <row r="246" spans="1:13" ht="20.100000000000001" customHeight="1" x14ac:dyDescent="0.15">
      <c r="A246" s="1" t="s">
        <v>16754</v>
      </c>
      <c r="B246" s="1" t="s">
        <v>17235</v>
      </c>
      <c r="C246" s="1" t="s">
        <v>17244</v>
      </c>
      <c r="D246" s="1" t="s">
        <v>78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17245</v>
      </c>
      <c r="L246" s="1"/>
      <c r="M246" s="21">
        <f t="shared" si="3"/>
        <v>1</v>
      </c>
    </row>
    <row r="247" spans="1:13" ht="20.100000000000001" customHeight="1" x14ac:dyDescent="0.15">
      <c r="A247" s="1" t="s">
        <v>16754</v>
      </c>
      <c r="B247" s="1" t="s">
        <v>17235</v>
      </c>
      <c r="C247" s="1" t="s">
        <v>17246</v>
      </c>
      <c r="D247" s="1" t="s">
        <v>78</v>
      </c>
      <c r="E247" s="1" t="s">
        <v>51</v>
      </c>
      <c r="F247" s="1" t="s">
        <v>179</v>
      </c>
      <c r="G247" s="1" t="s">
        <v>82</v>
      </c>
      <c r="H247" s="1" t="s">
        <v>83</v>
      </c>
      <c r="I247" s="1" t="s">
        <v>84</v>
      </c>
      <c r="J247" s="1" t="s">
        <v>9120</v>
      </c>
      <c r="K247" s="1" t="s">
        <v>17247</v>
      </c>
      <c r="L247" s="1"/>
      <c r="M247" s="21">
        <f t="shared" si="3"/>
        <v>0</v>
      </c>
    </row>
    <row r="248" spans="1:13" ht="20.100000000000001" customHeight="1" x14ac:dyDescent="0.15">
      <c r="A248" s="1" t="s">
        <v>16754</v>
      </c>
      <c r="B248" s="1" t="s">
        <v>17235</v>
      </c>
      <c r="C248" s="1" t="s">
        <v>17248</v>
      </c>
      <c r="D248" s="1" t="s">
        <v>78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17249</v>
      </c>
      <c r="L248" s="1"/>
      <c r="M248" s="21">
        <f t="shared" si="3"/>
        <v>1</v>
      </c>
    </row>
    <row r="249" spans="1:13" ht="20.100000000000001" customHeight="1" x14ac:dyDescent="0.15">
      <c r="A249" s="1" t="s">
        <v>16754</v>
      </c>
      <c r="B249" s="1" t="s">
        <v>17235</v>
      </c>
      <c r="C249" s="1" t="s">
        <v>17250</v>
      </c>
      <c r="D249" s="1" t="s">
        <v>78</v>
      </c>
      <c r="E249" s="1" t="s">
        <v>51</v>
      </c>
      <c r="F249" s="1" t="s">
        <v>51</v>
      </c>
      <c r="G249" s="1" t="s">
        <v>82</v>
      </c>
      <c r="H249" s="1" t="s">
        <v>207</v>
      </c>
      <c r="I249" s="1" t="s">
        <v>84</v>
      </c>
      <c r="J249" s="1" t="s">
        <v>122</v>
      </c>
      <c r="K249" s="1" t="s">
        <v>17251</v>
      </c>
      <c r="L249" s="1"/>
      <c r="M249" s="21">
        <f t="shared" si="3"/>
        <v>1</v>
      </c>
    </row>
    <row r="250" spans="1:13" ht="20.100000000000001" customHeight="1" x14ac:dyDescent="0.15">
      <c r="A250" s="1" t="s">
        <v>16754</v>
      </c>
      <c r="B250" s="1" t="s">
        <v>17235</v>
      </c>
      <c r="C250" s="1" t="s">
        <v>17252</v>
      </c>
      <c r="D250" s="1" t="s">
        <v>78</v>
      </c>
      <c r="E250" s="1" t="s">
        <v>51</v>
      </c>
      <c r="F250" s="1" t="s">
        <v>179</v>
      </c>
      <c r="G250" s="1" t="s">
        <v>82</v>
      </c>
      <c r="H250" s="1" t="s">
        <v>83</v>
      </c>
      <c r="I250" s="1" t="s">
        <v>84</v>
      </c>
      <c r="J250" s="1" t="s">
        <v>9120</v>
      </c>
      <c r="K250" s="1" t="s">
        <v>17253</v>
      </c>
      <c r="L250" s="1"/>
      <c r="M250" s="21">
        <f t="shared" si="3"/>
        <v>0</v>
      </c>
    </row>
    <row r="251" spans="1:13" ht="20.100000000000001" customHeight="1" x14ac:dyDescent="0.15">
      <c r="A251" s="1" t="s">
        <v>16754</v>
      </c>
      <c r="B251" s="1" t="s">
        <v>17235</v>
      </c>
      <c r="C251" s="1" t="s">
        <v>17254</v>
      </c>
      <c r="D251" s="1" t="s">
        <v>78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17255</v>
      </c>
      <c r="L251" s="1"/>
      <c r="M251" s="21">
        <f t="shared" si="3"/>
        <v>1</v>
      </c>
    </row>
    <row r="252" spans="1:13" ht="20.100000000000001" customHeight="1" x14ac:dyDescent="0.15">
      <c r="A252" s="1" t="s">
        <v>16754</v>
      </c>
      <c r="B252" s="1" t="s">
        <v>17235</v>
      </c>
      <c r="C252" s="1" t="s">
        <v>17256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17257</v>
      </c>
      <c r="L252" s="1"/>
      <c r="M252" s="21">
        <f t="shared" si="3"/>
        <v>1</v>
      </c>
    </row>
    <row r="253" spans="1:13" ht="20.100000000000001" customHeight="1" x14ac:dyDescent="0.15">
      <c r="A253" s="1" t="s">
        <v>16754</v>
      </c>
      <c r="B253" s="1" t="s">
        <v>17258</v>
      </c>
      <c r="C253" s="1" t="s">
        <v>17259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17260</v>
      </c>
      <c r="L253" s="1"/>
      <c r="M253" s="21">
        <f t="shared" si="3"/>
        <v>1</v>
      </c>
    </row>
    <row r="254" spans="1:13" ht="20.100000000000001" customHeight="1" x14ac:dyDescent="0.15">
      <c r="A254" s="1" t="s">
        <v>16754</v>
      </c>
      <c r="B254" s="1" t="s">
        <v>17258</v>
      </c>
      <c r="C254" s="1" t="s">
        <v>17261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17262</v>
      </c>
      <c r="L254" s="1"/>
      <c r="M254" s="21">
        <f t="shared" si="3"/>
        <v>1</v>
      </c>
    </row>
    <row r="255" spans="1:13" ht="20.100000000000001" customHeight="1" x14ac:dyDescent="0.15">
      <c r="A255" s="1" t="s">
        <v>16754</v>
      </c>
      <c r="B255" s="1" t="s">
        <v>17258</v>
      </c>
      <c r="C255" s="1" t="s">
        <v>17263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17264</v>
      </c>
      <c r="L255" s="1"/>
      <c r="M255" s="21">
        <f t="shared" si="3"/>
        <v>1</v>
      </c>
    </row>
    <row r="256" spans="1:13" ht="20.100000000000001" customHeight="1" x14ac:dyDescent="0.15">
      <c r="A256" s="1" t="s">
        <v>16754</v>
      </c>
      <c r="B256" s="1" t="s">
        <v>17258</v>
      </c>
      <c r="C256" s="1" t="s">
        <v>17265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17266</v>
      </c>
      <c r="L256" s="1"/>
      <c r="M256" s="21">
        <f t="shared" si="3"/>
        <v>1</v>
      </c>
    </row>
    <row r="257" spans="1:13" ht="20.100000000000001" customHeight="1" x14ac:dyDescent="0.15">
      <c r="A257" s="1" t="s">
        <v>16754</v>
      </c>
      <c r="B257" s="1" t="s">
        <v>17258</v>
      </c>
      <c r="C257" s="1" t="s">
        <v>17267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17268</v>
      </c>
      <c r="L257" s="1"/>
      <c r="M257" s="21">
        <f t="shared" si="3"/>
        <v>1</v>
      </c>
    </row>
    <row r="258" spans="1:13" ht="20.100000000000001" customHeight="1" x14ac:dyDescent="0.15">
      <c r="A258" s="1" t="s">
        <v>16754</v>
      </c>
      <c r="B258" s="1" t="s">
        <v>17258</v>
      </c>
      <c r="C258" s="1" t="s">
        <v>17269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17270</v>
      </c>
      <c r="L258" s="1"/>
      <c r="M258" s="21">
        <f t="shared" si="3"/>
        <v>1</v>
      </c>
    </row>
    <row r="259" spans="1:13" ht="20.100000000000001" customHeight="1" x14ac:dyDescent="0.15">
      <c r="A259" s="1" t="s">
        <v>16754</v>
      </c>
      <c r="B259" s="1" t="s">
        <v>17258</v>
      </c>
      <c r="C259" s="1" t="s">
        <v>17271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17272</v>
      </c>
      <c r="L259" s="1"/>
      <c r="M259" s="21">
        <f t="shared" si="3"/>
        <v>1</v>
      </c>
    </row>
    <row r="260" spans="1:13" ht="20.100000000000001" customHeight="1" x14ac:dyDescent="0.15">
      <c r="A260" s="1" t="s">
        <v>16754</v>
      </c>
      <c r="B260" s="1" t="s">
        <v>17258</v>
      </c>
      <c r="C260" s="1" t="s">
        <v>17273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2140</v>
      </c>
      <c r="I260" s="1" t="s">
        <v>447</v>
      </c>
      <c r="J260" s="1" t="s">
        <v>17033</v>
      </c>
      <c r="K260" s="1" t="s">
        <v>17274</v>
      </c>
      <c r="L260" s="1"/>
      <c r="M260" s="21">
        <f t="shared" si="3"/>
        <v>0</v>
      </c>
    </row>
    <row r="261" spans="1:13" ht="20.100000000000001" customHeight="1" x14ac:dyDescent="0.15">
      <c r="A261" s="1" t="s">
        <v>16754</v>
      </c>
      <c r="B261" s="1" t="s">
        <v>17258</v>
      </c>
      <c r="C261" s="1" t="s">
        <v>17275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17276</v>
      </c>
      <c r="L261" s="1"/>
      <c r="M261" s="21">
        <f t="shared" si="3"/>
        <v>1</v>
      </c>
    </row>
    <row r="262" spans="1:13" ht="20.100000000000001" customHeight="1" x14ac:dyDescent="0.15">
      <c r="A262" s="1" t="s">
        <v>16754</v>
      </c>
      <c r="B262" s="1" t="s">
        <v>17258</v>
      </c>
      <c r="C262" s="1" t="s">
        <v>17277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17278</v>
      </c>
      <c r="L262" s="1"/>
      <c r="M262" s="21">
        <f t="shared" si="3"/>
        <v>1</v>
      </c>
    </row>
    <row r="263" spans="1:13" ht="20.100000000000001" customHeight="1" x14ac:dyDescent="0.15">
      <c r="A263" s="1" t="s">
        <v>16754</v>
      </c>
      <c r="B263" s="1" t="s">
        <v>17258</v>
      </c>
      <c r="C263" s="1" t="s">
        <v>17279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17280</v>
      </c>
      <c r="L263" s="1"/>
      <c r="M263" s="21">
        <f t="shared" si="3"/>
        <v>1</v>
      </c>
    </row>
    <row r="264" spans="1:13" ht="20.100000000000001" customHeight="1" x14ac:dyDescent="0.15">
      <c r="A264" s="1" t="s">
        <v>16754</v>
      </c>
      <c r="B264" s="1" t="s">
        <v>17258</v>
      </c>
      <c r="C264" s="1" t="s">
        <v>17281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17282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16754</v>
      </c>
      <c r="B265" s="1" t="s">
        <v>17258</v>
      </c>
      <c r="C265" s="1" t="s">
        <v>17283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1151</v>
      </c>
      <c r="I265" s="1" t="s">
        <v>84</v>
      </c>
      <c r="J265" s="1" t="s">
        <v>7809</v>
      </c>
      <c r="K265" s="1" t="s">
        <v>17284</v>
      </c>
      <c r="L265" s="1"/>
      <c r="M265" s="21">
        <f t="shared" si="4"/>
        <v>0</v>
      </c>
    </row>
    <row r="266" spans="1:13" ht="20.100000000000001" customHeight="1" x14ac:dyDescent="0.15">
      <c r="A266" s="1" t="s">
        <v>16754</v>
      </c>
      <c r="B266" s="1" t="s">
        <v>17258</v>
      </c>
      <c r="C266" s="1" t="s">
        <v>17285</v>
      </c>
      <c r="D266" s="1" t="s">
        <v>78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17286</v>
      </c>
      <c r="L266" s="1"/>
      <c r="M266" s="21">
        <f t="shared" si="4"/>
        <v>1</v>
      </c>
    </row>
    <row r="267" spans="1:13" ht="20.100000000000001" customHeight="1" x14ac:dyDescent="0.15">
      <c r="A267" s="1" t="s">
        <v>16754</v>
      </c>
      <c r="B267" s="1" t="s">
        <v>17258</v>
      </c>
      <c r="C267" s="1" t="s">
        <v>17287</v>
      </c>
      <c r="D267" s="1" t="s">
        <v>78</v>
      </c>
      <c r="E267" s="1" t="s">
        <v>51</v>
      </c>
      <c r="F267" s="1" t="s">
        <v>179</v>
      </c>
      <c r="G267" s="1" t="s">
        <v>82</v>
      </c>
      <c r="H267" s="1" t="s">
        <v>2038</v>
      </c>
      <c r="I267" s="1" t="s">
        <v>84</v>
      </c>
      <c r="J267" s="1" t="s">
        <v>6853</v>
      </c>
      <c r="K267" s="1" t="s">
        <v>17288</v>
      </c>
      <c r="L267" s="1"/>
      <c r="M267" s="21">
        <f t="shared" si="4"/>
        <v>0</v>
      </c>
    </row>
    <row r="268" spans="1:13" ht="20.100000000000001" customHeight="1" x14ac:dyDescent="0.15">
      <c r="A268" s="1" t="s">
        <v>16754</v>
      </c>
      <c r="B268" s="1" t="s">
        <v>17258</v>
      </c>
      <c r="C268" s="1" t="s">
        <v>17289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17290</v>
      </c>
      <c r="L268" s="1"/>
      <c r="M268" s="21">
        <f t="shared" si="4"/>
        <v>1</v>
      </c>
    </row>
    <row r="269" spans="1:13" ht="20.100000000000001" customHeight="1" x14ac:dyDescent="0.15">
      <c r="A269" s="1" t="s">
        <v>16754</v>
      </c>
      <c r="B269" s="1" t="s">
        <v>17258</v>
      </c>
      <c r="C269" s="1" t="s">
        <v>17291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17292</v>
      </c>
      <c r="L269" s="1"/>
      <c r="M269" s="21">
        <f t="shared" si="4"/>
        <v>1</v>
      </c>
    </row>
    <row r="270" spans="1:13" ht="20.100000000000001" customHeight="1" x14ac:dyDescent="0.15">
      <c r="A270" s="1" t="s">
        <v>16754</v>
      </c>
      <c r="B270" s="1" t="s">
        <v>17258</v>
      </c>
      <c r="C270" s="1" t="s">
        <v>17293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17294</v>
      </c>
      <c r="L270" s="1"/>
      <c r="M270" s="21">
        <f t="shared" si="4"/>
        <v>1</v>
      </c>
    </row>
    <row r="271" spans="1:13" ht="20.100000000000001" customHeight="1" x14ac:dyDescent="0.15">
      <c r="A271" s="1" t="s">
        <v>16754</v>
      </c>
      <c r="B271" s="1" t="s">
        <v>17258</v>
      </c>
      <c r="C271" s="1" t="s">
        <v>17295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17296</v>
      </c>
      <c r="L271" s="1"/>
      <c r="M271" s="21">
        <f t="shared" si="4"/>
        <v>1</v>
      </c>
    </row>
    <row r="272" spans="1:13" ht="20.100000000000001" customHeight="1" x14ac:dyDescent="0.15">
      <c r="A272" s="1" t="s">
        <v>16754</v>
      </c>
      <c r="B272" s="1" t="s">
        <v>16311</v>
      </c>
      <c r="C272" s="1" t="s">
        <v>17297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207</v>
      </c>
      <c r="I272" s="1" t="s">
        <v>84</v>
      </c>
      <c r="J272" s="1" t="s">
        <v>122</v>
      </c>
      <c r="K272" s="1" t="s">
        <v>17298</v>
      </c>
      <c r="L272" s="1"/>
      <c r="M272" s="21">
        <f t="shared" si="4"/>
        <v>1</v>
      </c>
    </row>
    <row r="273" spans="1:13" ht="20.100000000000001" customHeight="1" x14ac:dyDescent="0.15">
      <c r="A273" s="1" t="s">
        <v>16754</v>
      </c>
      <c r="B273" s="1" t="s">
        <v>16311</v>
      </c>
      <c r="C273" s="1" t="s">
        <v>17299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207</v>
      </c>
      <c r="I273" s="1" t="s">
        <v>84</v>
      </c>
      <c r="J273" s="1" t="s">
        <v>122</v>
      </c>
      <c r="K273" s="1" t="s">
        <v>17300</v>
      </c>
      <c r="L273" s="1"/>
      <c r="M273" s="21">
        <f t="shared" si="4"/>
        <v>1</v>
      </c>
    </row>
    <row r="274" spans="1:13" ht="20.100000000000001" customHeight="1" x14ac:dyDescent="0.15">
      <c r="A274" s="1" t="s">
        <v>16754</v>
      </c>
      <c r="B274" s="1" t="s">
        <v>16311</v>
      </c>
      <c r="C274" s="1" t="s">
        <v>17301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84</v>
      </c>
      <c r="J274" s="1" t="s">
        <v>122</v>
      </c>
      <c r="K274" s="1" t="s">
        <v>17302</v>
      </c>
      <c r="L274" s="1"/>
      <c r="M274" s="21">
        <f t="shared" si="4"/>
        <v>1</v>
      </c>
    </row>
    <row r="275" spans="1:13" ht="20.100000000000001" customHeight="1" x14ac:dyDescent="0.15">
      <c r="A275" s="1" t="s">
        <v>16754</v>
      </c>
      <c r="B275" s="1" t="s">
        <v>16311</v>
      </c>
      <c r="C275" s="1" t="s">
        <v>17303</v>
      </c>
      <c r="D275" s="1" t="s">
        <v>78</v>
      </c>
      <c r="E275" s="1" t="s">
        <v>51</v>
      </c>
      <c r="F275" s="1" t="s">
        <v>179</v>
      </c>
      <c r="G275" s="1" t="s">
        <v>82</v>
      </c>
      <c r="H275" s="1" t="s">
        <v>83</v>
      </c>
      <c r="I275" s="1" t="s">
        <v>84</v>
      </c>
      <c r="J275" s="1" t="s">
        <v>9120</v>
      </c>
      <c r="K275" s="1" t="s">
        <v>17304</v>
      </c>
      <c r="L275" s="1"/>
      <c r="M275" s="21">
        <f t="shared" si="4"/>
        <v>0</v>
      </c>
    </row>
    <row r="276" spans="1:13" ht="20.100000000000001" customHeight="1" x14ac:dyDescent="0.15">
      <c r="A276" s="1" t="s">
        <v>16754</v>
      </c>
      <c r="B276" s="1" t="s">
        <v>16311</v>
      </c>
      <c r="C276" s="1" t="s">
        <v>17305</v>
      </c>
      <c r="D276" s="1" t="s">
        <v>78</v>
      </c>
      <c r="E276" s="1" t="s">
        <v>51</v>
      </c>
      <c r="F276" s="1" t="s">
        <v>179</v>
      </c>
      <c r="G276" s="1" t="s">
        <v>82</v>
      </c>
      <c r="H276" s="1" t="s">
        <v>83</v>
      </c>
      <c r="I276" s="1" t="s">
        <v>84</v>
      </c>
      <c r="J276" s="1" t="s">
        <v>9120</v>
      </c>
      <c r="K276" s="1" t="s">
        <v>17306</v>
      </c>
      <c r="L276" s="1"/>
      <c r="M276" s="21">
        <f t="shared" si="4"/>
        <v>0</v>
      </c>
    </row>
    <row r="277" spans="1:13" ht="20.100000000000001" customHeight="1" x14ac:dyDescent="0.15">
      <c r="A277" s="1" t="s">
        <v>16754</v>
      </c>
      <c r="B277" s="1" t="s">
        <v>16311</v>
      </c>
      <c r="C277" s="1" t="s">
        <v>17307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83</v>
      </c>
      <c r="I277" s="1" t="s">
        <v>84</v>
      </c>
      <c r="J277" s="1" t="s">
        <v>9120</v>
      </c>
      <c r="K277" s="1" t="s">
        <v>17308</v>
      </c>
      <c r="L277" s="1"/>
      <c r="M277" s="21">
        <f t="shared" si="4"/>
        <v>0</v>
      </c>
    </row>
    <row r="278" spans="1:13" ht="20.100000000000001" customHeight="1" x14ac:dyDescent="0.15">
      <c r="A278" s="1" t="s">
        <v>16754</v>
      </c>
      <c r="B278" s="1" t="s">
        <v>17309</v>
      </c>
      <c r="C278" s="1" t="s">
        <v>17310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739</v>
      </c>
      <c r="I278" s="1" t="s">
        <v>54</v>
      </c>
      <c r="J278" s="1" t="s">
        <v>6858</v>
      </c>
      <c r="K278" s="1" t="s">
        <v>17311</v>
      </c>
      <c r="L278" s="1"/>
      <c r="M278" s="21">
        <f t="shared" si="4"/>
        <v>1</v>
      </c>
    </row>
    <row r="279" spans="1:13" ht="20.100000000000001" customHeight="1" x14ac:dyDescent="0.15">
      <c r="A279" s="1" t="s">
        <v>16754</v>
      </c>
      <c r="B279" s="1" t="s">
        <v>17309</v>
      </c>
      <c r="C279" s="1" t="s">
        <v>17312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739</v>
      </c>
      <c r="I279" s="1" t="s">
        <v>54</v>
      </c>
      <c r="J279" s="1" t="s">
        <v>6858</v>
      </c>
      <c r="K279" s="1" t="s">
        <v>17313</v>
      </c>
      <c r="L279" s="1"/>
      <c r="M279" s="21">
        <f t="shared" si="4"/>
        <v>1</v>
      </c>
    </row>
    <row r="280" spans="1:13" ht="20.100000000000001" customHeight="1" x14ac:dyDescent="0.15">
      <c r="A280" s="1" t="s">
        <v>16754</v>
      </c>
      <c r="B280" s="1" t="s">
        <v>17309</v>
      </c>
      <c r="C280" s="1" t="s">
        <v>17314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739</v>
      </c>
      <c r="I280" s="1" t="s">
        <v>54</v>
      </c>
      <c r="J280" s="1" t="s">
        <v>6858</v>
      </c>
      <c r="K280" s="1" t="s">
        <v>17315</v>
      </c>
      <c r="L280" s="1"/>
      <c r="M280" s="21">
        <f t="shared" si="4"/>
        <v>1</v>
      </c>
    </row>
    <row r="281" spans="1:13" ht="20.100000000000001" customHeight="1" x14ac:dyDescent="0.15">
      <c r="A281" s="1" t="s">
        <v>16754</v>
      </c>
      <c r="B281" s="1" t="s">
        <v>17309</v>
      </c>
      <c r="C281" s="1" t="s">
        <v>17316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739</v>
      </c>
      <c r="I281" s="1" t="s">
        <v>54</v>
      </c>
      <c r="J281" s="1" t="s">
        <v>6858</v>
      </c>
      <c r="K281" s="1" t="s">
        <v>17317</v>
      </c>
      <c r="L281" s="1"/>
      <c r="M281" s="21">
        <f t="shared" si="4"/>
        <v>1</v>
      </c>
    </row>
    <row r="282" spans="1:13" ht="20.100000000000001" customHeight="1" x14ac:dyDescent="0.15">
      <c r="A282" s="1" t="s">
        <v>16754</v>
      </c>
      <c r="B282" s="1" t="s">
        <v>17309</v>
      </c>
      <c r="C282" s="1" t="s">
        <v>17318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739</v>
      </c>
      <c r="I282" s="1" t="s">
        <v>54</v>
      </c>
      <c r="J282" s="1" t="s">
        <v>6858</v>
      </c>
      <c r="K282" s="1" t="s">
        <v>17319</v>
      </c>
      <c r="L282" s="1"/>
      <c r="M282" s="21">
        <f t="shared" si="4"/>
        <v>1</v>
      </c>
    </row>
    <row r="283" spans="1:13" ht="20.100000000000001" customHeight="1" x14ac:dyDescent="0.15">
      <c r="A283" s="1" t="s">
        <v>16754</v>
      </c>
      <c r="B283" s="1" t="s">
        <v>17309</v>
      </c>
      <c r="C283" s="1" t="s">
        <v>17320</v>
      </c>
      <c r="D283" s="1" t="s">
        <v>78</v>
      </c>
      <c r="E283" s="1" t="s">
        <v>51</v>
      </c>
      <c r="F283" s="1" t="s">
        <v>179</v>
      </c>
      <c r="G283" s="1" t="s">
        <v>82</v>
      </c>
      <c r="H283" s="1" t="s">
        <v>4727</v>
      </c>
      <c r="I283" s="1" t="s">
        <v>447</v>
      </c>
      <c r="J283" s="1" t="s">
        <v>16761</v>
      </c>
      <c r="K283" s="1" t="s">
        <v>17321</v>
      </c>
      <c r="L283" s="1"/>
      <c r="M283" s="21">
        <f t="shared" si="4"/>
        <v>0</v>
      </c>
    </row>
    <row r="284" spans="1:13" ht="20.100000000000001" customHeight="1" x14ac:dyDescent="0.15">
      <c r="A284" s="1" t="s">
        <v>16754</v>
      </c>
      <c r="B284" s="1" t="s">
        <v>17309</v>
      </c>
      <c r="C284" s="1" t="s">
        <v>17322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739</v>
      </c>
      <c r="I284" s="1" t="s">
        <v>54</v>
      </c>
      <c r="J284" s="1" t="s">
        <v>6858</v>
      </c>
      <c r="K284" s="1" t="s">
        <v>17323</v>
      </c>
      <c r="L284" s="1"/>
      <c r="M284" s="21">
        <f t="shared" si="4"/>
        <v>1</v>
      </c>
    </row>
    <row r="285" spans="1:13" ht="20.100000000000001" customHeight="1" x14ac:dyDescent="0.15">
      <c r="A285" s="1" t="s">
        <v>16754</v>
      </c>
      <c r="B285" s="1" t="s">
        <v>17309</v>
      </c>
      <c r="C285" s="1" t="s">
        <v>17324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739</v>
      </c>
      <c r="I285" s="1" t="s">
        <v>54</v>
      </c>
      <c r="J285" s="1" t="s">
        <v>6858</v>
      </c>
      <c r="K285" s="1" t="s">
        <v>17325</v>
      </c>
      <c r="L285" s="1"/>
      <c r="M285" s="21">
        <f t="shared" si="4"/>
        <v>1</v>
      </c>
    </row>
    <row r="286" spans="1:13" ht="20.100000000000001" customHeight="1" x14ac:dyDescent="0.15">
      <c r="A286" s="1" t="s">
        <v>16754</v>
      </c>
      <c r="B286" s="1" t="s">
        <v>17309</v>
      </c>
      <c r="C286" s="1" t="s">
        <v>17326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739</v>
      </c>
      <c r="I286" s="1" t="s">
        <v>54</v>
      </c>
      <c r="J286" s="1" t="s">
        <v>6858</v>
      </c>
      <c r="K286" s="1" t="s">
        <v>17327</v>
      </c>
      <c r="L286" s="1"/>
      <c r="M286" s="21">
        <f t="shared" si="4"/>
        <v>1</v>
      </c>
    </row>
    <row r="287" spans="1:13" ht="20.100000000000001" customHeight="1" x14ac:dyDescent="0.15">
      <c r="A287" s="1" t="s">
        <v>16754</v>
      </c>
      <c r="B287" s="1" t="s">
        <v>17328</v>
      </c>
      <c r="C287" s="1" t="s">
        <v>17329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84</v>
      </c>
      <c r="J287" s="1" t="s">
        <v>122</v>
      </c>
      <c r="K287" s="1" t="s">
        <v>17330</v>
      </c>
      <c r="L287" s="1"/>
      <c r="M287" s="21">
        <f t="shared" si="4"/>
        <v>1</v>
      </c>
    </row>
    <row r="288" spans="1:13" ht="20.100000000000001" customHeight="1" x14ac:dyDescent="0.15">
      <c r="A288" s="1" t="s">
        <v>16754</v>
      </c>
      <c r="B288" s="1" t="s">
        <v>17328</v>
      </c>
      <c r="C288" s="1" t="s">
        <v>17331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207</v>
      </c>
      <c r="I288" s="1" t="s">
        <v>84</v>
      </c>
      <c r="J288" s="1" t="s">
        <v>122</v>
      </c>
      <c r="K288" s="1" t="s">
        <v>17332</v>
      </c>
      <c r="L288" s="1"/>
      <c r="M288" s="21">
        <f t="shared" si="4"/>
        <v>1</v>
      </c>
    </row>
    <row r="289" spans="1:13" ht="20.100000000000001" customHeight="1" x14ac:dyDescent="0.15">
      <c r="A289" s="1" t="s">
        <v>16754</v>
      </c>
      <c r="B289" s="1" t="s">
        <v>17328</v>
      </c>
      <c r="C289" s="1" t="s">
        <v>17333</v>
      </c>
      <c r="D289" s="1" t="s">
        <v>50</v>
      </c>
      <c r="E289" s="1" t="s">
        <v>51</v>
      </c>
      <c r="F289" s="1" t="s">
        <v>51</v>
      </c>
      <c r="G289" s="1" t="s">
        <v>82</v>
      </c>
      <c r="H289" s="1" t="s">
        <v>207</v>
      </c>
      <c r="I289" s="1" t="s">
        <v>84</v>
      </c>
      <c r="J289" s="1" t="s">
        <v>122</v>
      </c>
      <c r="K289" s="1" t="s">
        <v>17334</v>
      </c>
      <c r="L289" s="1"/>
      <c r="M289" s="21">
        <f t="shared" si="4"/>
        <v>1</v>
      </c>
    </row>
    <row r="290" spans="1:13" ht="20.100000000000001" customHeight="1" x14ac:dyDescent="0.15">
      <c r="A290" s="1" t="s">
        <v>16754</v>
      </c>
      <c r="B290" s="1" t="s">
        <v>17328</v>
      </c>
      <c r="C290" s="1" t="s">
        <v>17335</v>
      </c>
      <c r="D290" s="1" t="s">
        <v>50</v>
      </c>
      <c r="E290" s="1" t="s">
        <v>51</v>
      </c>
      <c r="F290" s="1" t="s">
        <v>51</v>
      </c>
      <c r="G290" s="1" t="s">
        <v>82</v>
      </c>
      <c r="H290" s="1" t="s">
        <v>207</v>
      </c>
      <c r="I290" s="1" t="s">
        <v>84</v>
      </c>
      <c r="J290" s="1" t="s">
        <v>122</v>
      </c>
      <c r="K290" s="1" t="s">
        <v>17336</v>
      </c>
      <c r="L290" s="1"/>
      <c r="M290" s="21">
        <f t="shared" si="4"/>
        <v>1</v>
      </c>
    </row>
    <row r="291" spans="1:13" ht="20.100000000000001" customHeight="1" x14ac:dyDescent="0.15">
      <c r="A291" s="1" t="s">
        <v>16754</v>
      </c>
      <c r="B291" s="1" t="s">
        <v>17328</v>
      </c>
      <c r="C291" s="1" t="s">
        <v>17337</v>
      </c>
      <c r="D291" s="1" t="s">
        <v>50</v>
      </c>
      <c r="E291" s="1" t="s">
        <v>51</v>
      </c>
      <c r="F291" s="1" t="s">
        <v>51</v>
      </c>
      <c r="G291" s="1" t="s">
        <v>82</v>
      </c>
      <c r="H291" s="1" t="s">
        <v>207</v>
      </c>
      <c r="I291" s="1" t="s">
        <v>84</v>
      </c>
      <c r="J291" s="1" t="s">
        <v>122</v>
      </c>
      <c r="K291" s="1" t="s">
        <v>17338</v>
      </c>
      <c r="L291" s="1"/>
      <c r="M291" s="21">
        <f t="shared" si="4"/>
        <v>1</v>
      </c>
    </row>
    <row r="292" spans="1:13" ht="20.100000000000001" customHeight="1" x14ac:dyDescent="0.15">
      <c r="A292" s="1" t="s">
        <v>16754</v>
      </c>
      <c r="B292" s="1" t="s">
        <v>17328</v>
      </c>
      <c r="C292" s="1" t="s">
        <v>17339</v>
      </c>
      <c r="D292" s="1" t="s">
        <v>50</v>
      </c>
      <c r="E292" s="1" t="s">
        <v>51</v>
      </c>
      <c r="F292" s="1" t="s">
        <v>51</v>
      </c>
      <c r="G292" s="1" t="s">
        <v>82</v>
      </c>
      <c r="H292" s="1" t="s">
        <v>207</v>
      </c>
      <c r="I292" s="1" t="s">
        <v>84</v>
      </c>
      <c r="J292" s="1" t="s">
        <v>122</v>
      </c>
      <c r="K292" s="1" t="s">
        <v>17340</v>
      </c>
      <c r="L292" s="1"/>
      <c r="M292" s="21">
        <f t="shared" si="4"/>
        <v>1</v>
      </c>
    </row>
    <row r="293" spans="1:13" ht="20.100000000000001" customHeight="1" x14ac:dyDescent="0.15">
      <c r="A293" s="1" t="s">
        <v>16754</v>
      </c>
      <c r="B293" s="1" t="s">
        <v>17328</v>
      </c>
      <c r="C293" s="1" t="s">
        <v>17341</v>
      </c>
      <c r="D293" s="1" t="s">
        <v>50</v>
      </c>
      <c r="E293" s="1" t="s">
        <v>51</v>
      </c>
      <c r="F293" s="1" t="s">
        <v>51</v>
      </c>
      <c r="G293" s="1" t="s">
        <v>82</v>
      </c>
      <c r="H293" s="1" t="s">
        <v>207</v>
      </c>
      <c r="I293" s="1" t="s">
        <v>84</v>
      </c>
      <c r="J293" s="1" t="s">
        <v>122</v>
      </c>
      <c r="K293" s="1" t="s">
        <v>17342</v>
      </c>
      <c r="L293" s="1"/>
      <c r="M293" s="21">
        <f t="shared" si="4"/>
        <v>1</v>
      </c>
    </row>
    <row r="294" spans="1:13" ht="20.100000000000001" customHeight="1" x14ac:dyDescent="0.15">
      <c r="A294" s="1" t="s">
        <v>16754</v>
      </c>
      <c r="B294" s="1" t="s">
        <v>17328</v>
      </c>
      <c r="C294" s="1" t="s">
        <v>17343</v>
      </c>
      <c r="D294" s="1" t="s">
        <v>50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122</v>
      </c>
      <c r="K294" s="1" t="s">
        <v>17344</v>
      </c>
      <c r="L294" s="1"/>
      <c r="M294" s="21">
        <f t="shared" si="4"/>
        <v>1</v>
      </c>
    </row>
    <row r="295" spans="1:13" ht="20.100000000000001" customHeight="1" x14ac:dyDescent="0.15">
      <c r="A295" s="1" t="s">
        <v>16754</v>
      </c>
      <c r="B295" s="1" t="s">
        <v>17328</v>
      </c>
      <c r="C295" s="1" t="s">
        <v>17345</v>
      </c>
      <c r="D295" s="1" t="s">
        <v>50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122</v>
      </c>
      <c r="K295" s="1" t="s">
        <v>17346</v>
      </c>
      <c r="L295" s="1"/>
      <c r="M295" s="21">
        <f t="shared" si="4"/>
        <v>1</v>
      </c>
    </row>
    <row r="296" spans="1:13" ht="20.100000000000001" customHeight="1" x14ac:dyDescent="0.15">
      <c r="A296" s="1" t="s">
        <v>16754</v>
      </c>
      <c r="B296" s="1" t="s">
        <v>17328</v>
      </c>
      <c r="C296" s="1" t="s">
        <v>17347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17348</v>
      </c>
      <c r="L296" s="1"/>
      <c r="M296" s="21">
        <f t="shared" si="4"/>
        <v>1</v>
      </c>
    </row>
    <row r="297" spans="1:13" ht="20.100000000000001" customHeight="1" x14ac:dyDescent="0.15">
      <c r="A297" s="1" t="s">
        <v>16754</v>
      </c>
      <c r="B297" s="1" t="s">
        <v>17328</v>
      </c>
      <c r="C297" s="1" t="s">
        <v>17349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17350</v>
      </c>
      <c r="L297" s="1"/>
      <c r="M297" s="21">
        <f t="shared" si="4"/>
        <v>1</v>
      </c>
    </row>
    <row r="298" spans="1:13" ht="20.100000000000001" customHeight="1" x14ac:dyDescent="0.15">
      <c r="A298" s="1" t="s">
        <v>16754</v>
      </c>
      <c r="B298" s="1" t="s">
        <v>17328</v>
      </c>
      <c r="C298" s="1" t="s">
        <v>17351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17352</v>
      </c>
      <c r="L298" s="1"/>
      <c r="M298" s="21">
        <f t="shared" si="4"/>
        <v>1</v>
      </c>
    </row>
    <row r="299" spans="1:13" ht="20.100000000000001" customHeight="1" x14ac:dyDescent="0.15">
      <c r="A299" s="1" t="s">
        <v>16754</v>
      </c>
      <c r="B299" s="1" t="s">
        <v>17328</v>
      </c>
      <c r="C299" s="1" t="s">
        <v>17353</v>
      </c>
      <c r="D299" s="1" t="s">
        <v>78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17354</v>
      </c>
      <c r="L299" s="1"/>
      <c r="M299" s="21">
        <f t="shared" si="4"/>
        <v>1</v>
      </c>
    </row>
    <row r="300" spans="1:13" ht="20.100000000000001" customHeight="1" x14ac:dyDescent="0.15">
      <c r="A300" s="1" t="s">
        <v>16754</v>
      </c>
      <c r="B300" s="1" t="s">
        <v>17328</v>
      </c>
      <c r="C300" s="1" t="s">
        <v>17355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17356</v>
      </c>
      <c r="L300" s="1"/>
      <c r="M300" s="21">
        <f t="shared" si="4"/>
        <v>1</v>
      </c>
    </row>
    <row r="301" spans="1:13" ht="20.100000000000001" customHeight="1" x14ac:dyDescent="0.15">
      <c r="A301" s="1" t="s">
        <v>16754</v>
      </c>
      <c r="B301" s="1" t="s">
        <v>17328</v>
      </c>
      <c r="C301" s="1" t="s">
        <v>17357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17358</v>
      </c>
      <c r="L301" s="1"/>
      <c r="M301" s="21">
        <f t="shared" si="4"/>
        <v>1</v>
      </c>
    </row>
    <row r="302" spans="1:13" ht="20.100000000000001" customHeight="1" x14ac:dyDescent="0.15">
      <c r="A302" s="1" t="s">
        <v>16754</v>
      </c>
      <c r="B302" s="1" t="s">
        <v>17328</v>
      </c>
      <c r="C302" s="1" t="s">
        <v>17359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17360</v>
      </c>
      <c r="L302" s="1"/>
      <c r="M302" s="21">
        <f t="shared" si="4"/>
        <v>1</v>
      </c>
    </row>
    <row r="303" spans="1:13" ht="20.100000000000001" customHeight="1" x14ac:dyDescent="0.15">
      <c r="A303" s="1" t="s">
        <v>16754</v>
      </c>
      <c r="B303" s="1" t="s">
        <v>17328</v>
      </c>
      <c r="C303" s="1" t="s">
        <v>17361</v>
      </c>
      <c r="D303" s="1" t="s">
        <v>78</v>
      </c>
      <c r="E303" s="1" t="s">
        <v>51</v>
      </c>
      <c r="F303" s="1" t="s">
        <v>179</v>
      </c>
      <c r="G303" s="1" t="s">
        <v>82</v>
      </c>
      <c r="H303" s="1" t="s">
        <v>83</v>
      </c>
      <c r="I303" s="1" t="s">
        <v>84</v>
      </c>
      <c r="J303" s="1" t="s">
        <v>9120</v>
      </c>
      <c r="K303" s="1" t="s">
        <v>17362</v>
      </c>
      <c r="L303" s="1"/>
      <c r="M303" s="21">
        <f t="shared" si="4"/>
        <v>0</v>
      </c>
    </row>
    <row r="304" spans="1:13" ht="20.100000000000001" customHeight="1" x14ac:dyDescent="0.15">
      <c r="A304" s="1" t="s">
        <v>16754</v>
      </c>
      <c r="B304" s="1" t="s">
        <v>17328</v>
      </c>
      <c r="C304" s="1" t="s">
        <v>17363</v>
      </c>
      <c r="D304" s="1" t="s">
        <v>78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17364</v>
      </c>
      <c r="L304" s="1"/>
      <c r="M304" s="21">
        <f t="shared" si="4"/>
        <v>1</v>
      </c>
    </row>
    <row r="305" spans="1:13" ht="20.100000000000001" customHeight="1" x14ac:dyDescent="0.15">
      <c r="A305" s="1" t="s">
        <v>16754</v>
      </c>
      <c r="B305" s="1" t="s">
        <v>17328</v>
      </c>
      <c r="C305" s="1" t="s">
        <v>17365</v>
      </c>
      <c r="D305" s="1" t="s">
        <v>78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17366</v>
      </c>
      <c r="L305" s="1"/>
      <c r="M305" s="21">
        <f t="shared" si="4"/>
        <v>1</v>
      </c>
    </row>
    <row r="306" spans="1:13" ht="20.100000000000001" customHeight="1" x14ac:dyDescent="0.15">
      <c r="A306" s="1" t="s">
        <v>16754</v>
      </c>
      <c r="B306" s="1" t="s">
        <v>17328</v>
      </c>
      <c r="C306" s="1" t="s">
        <v>17367</v>
      </c>
      <c r="D306" s="1" t="s">
        <v>849</v>
      </c>
      <c r="E306" s="1" t="s">
        <v>51</v>
      </c>
      <c r="F306" s="1" t="s">
        <v>26832</v>
      </c>
      <c r="G306" s="1" t="s">
        <v>82</v>
      </c>
      <c r="H306" s="1" t="s">
        <v>83</v>
      </c>
      <c r="I306" s="1" t="s">
        <v>181</v>
      </c>
      <c r="J306" s="1" t="s">
        <v>11769</v>
      </c>
      <c r="K306" s="1" t="s">
        <v>19660</v>
      </c>
      <c r="L306" s="1"/>
      <c r="M306" s="21">
        <f t="shared" si="4"/>
        <v>0</v>
      </c>
    </row>
    <row r="307" spans="1:13" ht="20.100000000000001" customHeight="1" x14ac:dyDescent="0.15">
      <c r="A307" s="1" t="s">
        <v>16754</v>
      </c>
      <c r="B307" s="1" t="s">
        <v>17328</v>
      </c>
      <c r="C307" s="1" t="s">
        <v>17368</v>
      </c>
      <c r="D307" s="1" t="s">
        <v>849</v>
      </c>
      <c r="E307" s="1" t="s">
        <v>51</v>
      </c>
      <c r="F307" s="1" t="s">
        <v>26832</v>
      </c>
      <c r="G307" s="1" t="s">
        <v>82</v>
      </c>
      <c r="H307" s="1" t="s">
        <v>83</v>
      </c>
      <c r="I307" s="1" t="s">
        <v>181</v>
      </c>
      <c r="J307" s="1" t="s">
        <v>11769</v>
      </c>
      <c r="K307" s="1" t="s">
        <v>19661</v>
      </c>
      <c r="L307" s="1"/>
      <c r="M307" s="21">
        <f t="shared" si="4"/>
        <v>0</v>
      </c>
    </row>
    <row r="308" spans="1:13" ht="20.100000000000001" customHeight="1" x14ac:dyDescent="0.15">
      <c r="A308" s="1" t="s">
        <v>16754</v>
      </c>
      <c r="B308" s="1" t="s">
        <v>17328</v>
      </c>
      <c r="C308" s="1" t="s">
        <v>17369</v>
      </c>
      <c r="D308" s="1" t="s">
        <v>849</v>
      </c>
      <c r="E308" s="1" t="s">
        <v>51</v>
      </c>
      <c r="F308" s="1" t="s">
        <v>26832</v>
      </c>
      <c r="G308" s="1" t="s">
        <v>82</v>
      </c>
      <c r="H308" s="1" t="s">
        <v>83</v>
      </c>
      <c r="I308" s="1" t="s">
        <v>181</v>
      </c>
      <c r="J308" s="1" t="s">
        <v>11769</v>
      </c>
      <c r="K308" s="1" t="s">
        <v>19662</v>
      </c>
      <c r="L308" s="1"/>
      <c r="M308" s="21">
        <f t="shared" si="4"/>
        <v>0</v>
      </c>
    </row>
    <row r="309" spans="1:13" ht="20.100000000000001" customHeight="1" x14ac:dyDescent="0.15">
      <c r="A309" s="1" t="s">
        <v>16754</v>
      </c>
      <c r="B309" s="1" t="s">
        <v>17328</v>
      </c>
      <c r="C309" s="1" t="s">
        <v>17370</v>
      </c>
      <c r="D309" s="1" t="s">
        <v>849</v>
      </c>
      <c r="E309" s="1" t="s">
        <v>51</v>
      </c>
      <c r="F309" s="1" t="s">
        <v>26832</v>
      </c>
      <c r="G309" s="1" t="s">
        <v>82</v>
      </c>
      <c r="H309" s="1" t="s">
        <v>83</v>
      </c>
      <c r="I309" s="1" t="s">
        <v>181</v>
      </c>
      <c r="J309" s="1" t="s">
        <v>11769</v>
      </c>
      <c r="K309" s="1" t="s">
        <v>19663</v>
      </c>
      <c r="L309" s="1"/>
      <c r="M309" s="21">
        <f t="shared" si="4"/>
        <v>0</v>
      </c>
    </row>
    <row r="310" spans="1:13" ht="20.100000000000001" customHeight="1" x14ac:dyDescent="0.15">
      <c r="A310" s="1" t="s">
        <v>16754</v>
      </c>
      <c r="B310" s="1" t="s">
        <v>17371</v>
      </c>
      <c r="C310" s="1" t="s">
        <v>17372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17373</v>
      </c>
      <c r="L310" s="1"/>
      <c r="M310" s="21">
        <f t="shared" si="4"/>
        <v>1</v>
      </c>
    </row>
    <row r="311" spans="1:13" ht="20.100000000000001" customHeight="1" x14ac:dyDescent="0.15">
      <c r="A311" s="1" t="s">
        <v>16754</v>
      </c>
      <c r="B311" s="1" t="s">
        <v>17371</v>
      </c>
      <c r="C311" s="1" t="s">
        <v>17374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17375</v>
      </c>
      <c r="L311" s="1"/>
      <c r="M311" s="21">
        <f t="shared" si="4"/>
        <v>1</v>
      </c>
    </row>
    <row r="312" spans="1:13" ht="20.100000000000001" customHeight="1" x14ac:dyDescent="0.15">
      <c r="A312" s="1" t="s">
        <v>16754</v>
      </c>
      <c r="B312" s="1" t="s">
        <v>17371</v>
      </c>
      <c r="C312" s="1" t="s">
        <v>17376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17377</v>
      </c>
      <c r="L312" s="1"/>
      <c r="M312" s="21">
        <f t="shared" si="4"/>
        <v>1</v>
      </c>
    </row>
    <row r="313" spans="1:13" ht="20.100000000000001" customHeight="1" x14ac:dyDescent="0.15">
      <c r="A313" s="1" t="s">
        <v>16754</v>
      </c>
      <c r="B313" s="1" t="s">
        <v>17371</v>
      </c>
      <c r="C313" s="1" t="s">
        <v>17378</v>
      </c>
      <c r="D313" s="1" t="s">
        <v>50</v>
      </c>
      <c r="E313" s="1" t="s">
        <v>51</v>
      </c>
      <c r="F313" s="1" t="s">
        <v>81</v>
      </c>
      <c r="G313" s="1" t="s">
        <v>82</v>
      </c>
      <c r="H313" s="1" t="s">
        <v>180</v>
      </c>
      <c r="I313" s="1" t="s">
        <v>84</v>
      </c>
      <c r="J313" s="1" t="s">
        <v>7191</v>
      </c>
      <c r="K313" s="1" t="s">
        <v>17379</v>
      </c>
      <c r="L313" s="1"/>
      <c r="M313" s="21">
        <f t="shared" si="4"/>
        <v>0</v>
      </c>
    </row>
    <row r="314" spans="1:13" ht="20.100000000000001" customHeight="1" x14ac:dyDescent="0.15">
      <c r="A314" s="1" t="s">
        <v>16754</v>
      </c>
      <c r="B314" s="1" t="s">
        <v>17371</v>
      </c>
      <c r="C314" s="1" t="s">
        <v>17380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17381</v>
      </c>
      <c r="L314" s="1"/>
      <c r="M314" s="21">
        <f t="shared" si="4"/>
        <v>1</v>
      </c>
    </row>
    <row r="315" spans="1:13" ht="20.100000000000001" customHeight="1" x14ac:dyDescent="0.15">
      <c r="A315" s="1" t="s">
        <v>16754</v>
      </c>
      <c r="B315" s="1" t="s">
        <v>17371</v>
      </c>
      <c r="C315" s="1" t="s">
        <v>17382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17383</v>
      </c>
      <c r="L315" s="1"/>
      <c r="M315" s="21">
        <f t="shared" si="4"/>
        <v>1</v>
      </c>
    </row>
    <row r="316" spans="1:13" ht="20.100000000000001" customHeight="1" x14ac:dyDescent="0.15">
      <c r="A316" s="1" t="s">
        <v>16754</v>
      </c>
      <c r="B316" s="1" t="s">
        <v>17371</v>
      </c>
      <c r="C316" s="1" t="s">
        <v>17384</v>
      </c>
      <c r="D316" s="1" t="s">
        <v>78</v>
      </c>
      <c r="E316" s="1" t="s">
        <v>51</v>
      </c>
      <c r="F316" s="1" t="s">
        <v>51</v>
      </c>
      <c r="G316" s="1" t="s">
        <v>82</v>
      </c>
      <c r="H316" s="1" t="s">
        <v>207</v>
      </c>
      <c r="I316" s="1" t="s">
        <v>84</v>
      </c>
      <c r="J316" s="1" t="s">
        <v>122</v>
      </c>
      <c r="K316" s="1" t="s">
        <v>17385</v>
      </c>
      <c r="L316" s="1"/>
      <c r="M316" s="21">
        <f t="shared" si="4"/>
        <v>1</v>
      </c>
    </row>
    <row r="317" spans="1:13" ht="20.100000000000001" customHeight="1" x14ac:dyDescent="0.15">
      <c r="A317" s="1" t="s">
        <v>16754</v>
      </c>
      <c r="B317" s="1" t="s">
        <v>17371</v>
      </c>
      <c r="C317" s="1" t="s">
        <v>17386</v>
      </c>
      <c r="D317" s="1" t="s">
        <v>78</v>
      </c>
      <c r="E317" s="1" t="s">
        <v>51</v>
      </c>
      <c r="F317" s="1" t="s">
        <v>51</v>
      </c>
      <c r="G317" s="1" t="s">
        <v>82</v>
      </c>
      <c r="H317" s="1" t="s">
        <v>207</v>
      </c>
      <c r="I317" s="1" t="s">
        <v>84</v>
      </c>
      <c r="J317" s="1" t="s">
        <v>122</v>
      </c>
      <c r="K317" s="1" t="s">
        <v>17387</v>
      </c>
      <c r="L317" s="1"/>
      <c r="M317" s="21">
        <f t="shared" si="4"/>
        <v>1</v>
      </c>
    </row>
    <row r="318" spans="1:13" ht="20.100000000000001" customHeight="1" x14ac:dyDescent="0.15">
      <c r="A318" s="1" t="s">
        <v>16754</v>
      </c>
      <c r="B318" s="1" t="s">
        <v>17371</v>
      </c>
      <c r="C318" s="1" t="s">
        <v>17388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17389</v>
      </c>
      <c r="L318" s="1"/>
      <c r="M318" s="21">
        <f t="shared" si="4"/>
        <v>1</v>
      </c>
    </row>
    <row r="319" spans="1:13" ht="20.100000000000001" customHeight="1" x14ac:dyDescent="0.15">
      <c r="A319" s="1" t="s">
        <v>16754</v>
      </c>
      <c r="B319" s="1" t="s">
        <v>17390</v>
      </c>
      <c r="C319" s="1" t="s">
        <v>17391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207</v>
      </c>
      <c r="I319" s="1" t="s">
        <v>84</v>
      </c>
      <c r="J319" s="1" t="s">
        <v>122</v>
      </c>
      <c r="K319" s="1" t="s">
        <v>17392</v>
      </c>
      <c r="L319" s="1"/>
      <c r="M319" s="21">
        <f t="shared" si="4"/>
        <v>1</v>
      </c>
    </row>
    <row r="320" spans="1:13" ht="20.100000000000001" customHeight="1" x14ac:dyDescent="0.15">
      <c r="A320" s="1" t="s">
        <v>16754</v>
      </c>
      <c r="B320" s="1" t="s">
        <v>17390</v>
      </c>
      <c r="C320" s="1" t="s">
        <v>17393</v>
      </c>
      <c r="D320" s="1" t="s">
        <v>78</v>
      </c>
      <c r="E320" s="1" t="s">
        <v>51</v>
      </c>
      <c r="F320" s="1" t="s">
        <v>51</v>
      </c>
      <c r="G320" s="1" t="s">
        <v>82</v>
      </c>
      <c r="H320" s="1" t="s">
        <v>207</v>
      </c>
      <c r="I320" s="1" t="s">
        <v>84</v>
      </c>
      <c r="J320" s="1" t="s">
        <v>122</v>
      </c>
      <c r="K320" s="1" t="s">
        <v>17394</v>
      </c>
      <c r="L320" s="1"/>
      <c r="M320" s="21">
        <f t="shared" si="4"/>
        <v>1</v>
      </c>
    </row>
    <row r="321" spans="1:13" ht="20.100000000000001" customHeight="1" x14ac:dyDescent="0.15">
      <c r="A321" s="1" t="s">
        <v>16754</v>
      </c>
      <c r="B321" s="1" t="s">
        <v>17390</v>
      </c>
      <c r="C321" s="1" t="s">
        <v>17395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17396</v>
      </c>
      <c r="L321" s="1"/>
      <c r="M321" s="21">
        <f t="shared" si="4"/>
        <v>1</v>
      </c>
    </row>
    <row r="322" spans="1:13" ht="20.100000000000001" customHeight="1" x14ac:dyDescent="0.15">
      <c r="A322" s="1" t="s">
        <v>16754</v>
      </c>
      <c r="B322" s="1" t="s">
        <v>17397</v>
      </c>
      <c r="C322" s="1" t="s">
        <v>17398</v>
      </c>
      <c r="D322" s="1" t="s">
        <v>50</v>
      </c>
      <c r="E322" s="1" t="s">
        <v>51</v>
      </c>
      <c r="F322" s="1" t="s">
        <v>51</v>
      </c>
      <c r="G322" s="1" t="s">
        <v>52</v>
      </c>
      <c r="H322" s="1" t="s">
        <v>53</v>
      </c>
      <c r="I322" s="1" t="s">
        <v>84</v>
      </c>
      <c r="J322" s="1" t="s">
        <v>130</v>
      </c>
      <c r="K322" s="1" t="s">
        <v>17399</v>
      </c>
      <c r="L322" s="1"/>
      <c r="M322" s="21">
        <f t="shared" si="4"/>
        <v>1</v>
      </c>
    </row>
    <row r="323" spans="1:13" ht="20.100000000000001" customHeight="1" x14ac:dyDescent="0.15">
      <c r="A323" s="1" t="s">
        <v>16754</v>
      </c>
      <c r="B323" s="1" t="s">
        <v>17397</v>
      </c>
      <c r="C323" s="1" t="s">
        <v>17400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84</v>
      </c>
      <c r="J323" s="1" t="s">
        <v>130</v>
      </c>
      <c r="K323" s="1" t="s">
        <v>17401</v>
      </c>
      <c r="L323" s="1"/>
      <c r="M323" s="21">
        <f t="shared" si="4"/>
        <v>1</v>
      </c>
    </row>
    <row r="324" spans="1:13" ht="20.100000000000001" customHeight="1" x14ac:dyDescent="0.15">
      <c r="A324" s="1" t="s">
        <v>16754</v>
      </c>
      <c r="B324" s="1" t="s">
        <v>17397</v>
      </c>
      <c r="C324" s="1" t="s">
        <v>17402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84</v>
      </c>
      <c r="J324" s="1" t="s">
        <v>130</v>
      </c>
      <c r="K324" s="1" t="s">
        <v>17403</v>
      </c>
      <c r="L324" s="1"/>
      <c r="M324" s="21">
        <f t="shared" si="4"/>
        <v>1</v>
      </c>
    </row>
    <row r="325" spans="1:13" ht="20.100000000000001" customHeight="1" x14ac:dyDescent="0.15">
      <c r="A325" s="1" t="s">
        <v>16754</v>
      </c>
      <c r="B325" s="1" t="s">
        <v>17397</v>
      </c>
      <c r="C325" s="1" t="s">
        <v>17404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84</v>
      </c>
      <c r="J325" s="1" t="s">
        <v>130</v>
      </c>
      <c r="K325" s="1" t="s">
        <v>17405</v>
      </c>
      <c r="L325" s="1"/>
      <c r="M325" s="21">
        <f t="shared" si="4"/>
        <v>1</v>
      </c>
    </row>
    <row r="326" spans="1:13" ht="20.100000000000001" customHeight="1" x14ac:dyDescent="0.15">
      <c r="A326" s="1" t="s">
        <v>16754</v>
      </c>
      <c r="B326" s="1" t="s">
        <v>17397</v>
      </c>
      <c r="C326" s="1" t="s">
        <v>17406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84</v>
      </c>
      <c r="J326" s="1" t="s">
        <v>130</v>
      </c>
      <c r="K326" s="1" t="s">
        <v>17407</v>
      </c>
      <c r="L326" s="1"/>
      <c r="M326" s="21">
        <f t="shared" si="4"/>
        <v>1</v>
      </c>
    </row>
    <row r="327" spans="1:13" ht="20.100000000000001" customHeight="1" x14ac:dyDescent="0.15">
      <c r="A327" s="1" t="s">
        <v>16754</v>
      </c>
      <c r="B327" s="1" t="s">
        <v>17397</v>
      </c>
      <c r="C327" s="1" t="s">
        <v>17408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84</v>
      </c>
      <c r="J327" s="1" t="s">
        <v>130</v>
      </c>
      <c r="K327" s="1" t="s">
        <v>17409</v>
      </c>
      <c r="L327" s="1"/>
      <c r="M327" s="21">
        <f t="shared" si="4"/>
        <v>1</v>
      </c>
    </row>
    <row r="328" spans="1:13" ht="20.100000000000001" customHeight="1" x14ac:dyDescent="0.15">
      <c r="A328" s="1" t="s">
        <v>16754</v>
      </c>
      <c r="B328" s="1" t="s">
        <v>17397</v>
      </c>
      <c r="C328" s="1" t="s">
        <v>17410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53</v>
      </c>
      <c r="I328" s="1" t="s">
        <v>84</v>
      </c>
      <c r="J328" s="1" t="s">
        <v>130</v>
      </c>
      <c r="K328" s="1" t="s">
        <v>17411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16754</v>
      </c>
      <c r="B329" s="1" t="s">
        <v>17397</v>
      </c>
      <c r="C329" s="1" t="s">
        <v>17412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53</v>
      </c>
      <c r="I329" s="1" t="s">
        <v>84</v>
      </c>
      <c r="J329" s="1" t="s">
        <v>130</v>
      </c>
      <c r="K329" s="1" t="s">
        <v>17413</v>
      </c>
      <c r="L329" s="1"/>
      <c r="M329" s="21">
        <f t="shared" si="5"/>
        <v>1</v>
      </c>
    </row>
    <row r="330" spans="1:13" ht="20.100000000000001" customHeight="1" x14ac:dyDescent="0.15">
      <c r="A330" s="1" t="s">
        <v>16754</v>
      </c>
      <c r="B330" s="1" t="s">
        <v>17397</v>
      </c>
      <c r="C330" s="1" t="s">
        <v>17414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53</v>
      </c>
      <c r="I330" s="1" t="s">
        <v>84</v>
      </c>
      <c r="J330" s="1" t="s">
        <v>130</v>
      </c>
      <c r="K330" s="1" t="s">
        <v>17415</v>
      </c>
      <c r="L330" s="1"/>
      <c r="M330" s="21">
        <f t="shared" si="5"/>
        <v>1</v>
      </c>
    </row>
    <row r="331" spans="1:13" ht="20.100000000000001" customHeight="1" x14ac:dyDescent="0.15">
      <c r="A331" s="1" t="s">
        <v>16754</v>
      </c>
      <c r="B331" s="1" t="s">
        <v>17397</v>
      </c>
      <c r="C331" s="1" t="s">
        <v>17416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84</v>
      </c>
      <c r="J331" s="1" t="s">
        <v>130</v>
      </c>
      <c r="K331" s="1" t="s">
        <v>17417</v>
      </c>
      <c r="L331" s="1"/>
      <c r="M331" s="21">
        <f t="shared" si="5"/>
        <v>1</v>
      </c>
    </row>
    <row r="332" spans="1:13" ht="20.100000000000001" customHeight="1" x14ac:dyDescent="0.15">
      <c r="A332" s="1" t="s">
        <v>16754</v>
      </c>
      <c r="B332" s="1" t="s">
        <v>17397</v>
      </c>
      <c r="C332" s="1" t="s">
        <v>17418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84</v>
      </c>
      <c r="J332" s="1" t="s">
        <v>130</v>
      </c>
      <c r="K332" s="1" t="s">
        <v>17419</v>
      </c>
      <c r="L332" s="1"/>
      <c r="M332" s="21">
        <f t="shared" si="5"/>
        <v>1</v>
      </c>
    </row>
    <row r="333" spans="1:13" ht="20.100000000000001" customHeight="1" x14ac:dyDescent="0.15">
      <c r="A333" s="1" t="s">
        <v>16754</v>
      </c>
      <c r="B333" s="1" t="s">
        <v>17397</v>
      </c>
      <c r="C333" s="1" t="s">
        <v>17420</v>
      </c>
      <c r="D333" s="1" t="s">
        <v>78</v>
      </c>
      <c r="E333" s="1" t="s">
        <v>51</v>
      </c>
      <c r="F333" s="1" t="s">
        <v>179</v>
      </c>
      <c r="G333" s="1" t="s">
        <v>82</v>
      </c>
      <c r="H333" s="1" t="s">
        <v>83</v>
      </c>
      <c r="I333" s="1" t="s">
        <v>84</v>
      </c>
      <c r="J333" s="1" t="s">
        <v>9120</v>
      </c>
      <c r="K333" s="1" t="s">
        <v>17421</v>
      </c>
      <c r="L333" s="1"/>
      <c r="M333" s="21">
        <f t="shared" si="5"/>
        <v>0</v>
      </c>
    </row>
    <row r="334" spans="1:13" ht="20.100000000000001" customHeight="1" x14ac:dyDescent="0.15">
      <c r="A334" s="1" t="s">
        <v>16754</v>
      </c>
      <c r="B334" s="1" t="s">
        <v>17397</v>
      </c>
      <c r="C334" s="1" t="s">
        <v>17422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84</v>
      </c>
      <c r="J334" s="1" t="s">
        <v>130</v>
      </c>
      <c r="K334" s="1" t="s">
        <v>17423</v>
      </c>
      <c r="L334" s="1"/>
      <c r="M334" s="21">
        <f t="shared" si="5"/>
        <v>1</v>
      </c>
    </row>
    <row r="335" spans="1:13" ht="20.100000000000001" customHeight="1" x14ac:dyDescent="0.15">
      <c r="A335" s="1" t="s">
        <v>16754</v>
      </c>
      <c r="B335" s="1" t="s">
        <v>17397</v>
      </c>
      <c r="C335" s="1" t="s">
        <v>17424</v>
      </c>
      <c r="D335" s="1" t="s">
        <v>849</v>
      </c>
      <c r="E335" s="1" t="s">
        <v>51</v>
      </c>
      <c r="F335" s="1" t="s">
        <v>26832</v>
      </c>
      <c r="G335" s="1" t="s">
        <v>82</v>
      </c>
      <c r="H335" s="1" t="s">
        <v>83</v>
      </c>
      <c r="I335" s="1" t="s">
        <v>181</v>
      </c>
      <c r="J335" s="1" t="s">
        <v>11769</v>
      </c>
      <c r="K335" s="1" t="s">
        <v>19664</v>
      </c>
      <c r="L335" s="1"/>
      <c r="M335" s="21">
        <f t="shared" si="5"/>
        <v>0</v>
      </c>
    </row>
    <row r="336" spans="1:13" ht="20.100000000000001" customHeight="1" x14ac:dyDescent="0.15">
      <c r="A336" s="1" t="s">
        <v>16754</v>
      </c>
      <c r="B336" s="1" t="s">
        <v>17397</v>
      </c>
      <c r="C336" s="1" t="s">
        <v>17425</v>
      </c>
      <c r="D336" s="1" t="s">
        <v>849</v>
      </c>
      <c r="E336" s="1" t="s">
        <v>51</v>
      </c>
      <c r="F336" s="1" t="s">
        <v>26832</v>
      </c>
      <c r="G336" s="1" t="s">
        <v>82</v>
      </c>
      <c r="H336" s="1" t="s">
        <v>83</v>
      </c>
      <c r="I336" s="1" t="s">
        <v>181</v>
      </c>
      <c r="J336" s="1" t="s">
        <v>11769</v>
      </c>
      <c r="K336" s="1" t="s">
        <v>19665</v>
      </c>
      <c r="L336" s="1"/>
      <c r="M336" s="21">
        <f t="shared" si="5"/>
        <v>0</v>
      </c>
    </row>
    <row r="337" spans="1:13" ht="20.100000000000001" customHeight="1" x14ac:dyDescent="0.15">
      <c r="A337" s="1" t="s">
        <v>16754</v>
      </c>
      <c r="B337" s="1" t="s">
        <v>17426</v>
      </c>
      <c r="C337" s="1" t="s">
        <v>17427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17428</v>
      </c>
      <c r="L337" s="1"/>
      <c r="M337" s="21">
        <f t="shared" si="5"/>
        <v>1</v>
      </c>
    </row>
    <row r="338" spans="1:13" ht="20.100000000000001" customHeight="1" x14ac:dyDescent="0.15">
      <c r="A338" s="1" t="s">
        <v>16754</v>
      </c>
      <c r="B338" s="1" t="s">
        <v>17426</v>
      </c>
      <c r="C338" s="1" t="s">
        <v>17429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17430</v>
      </c>
      <c r="L338" s="1"/>
      <c r="M338" s="21">
        <f t="shared" si="5"/>
        <v>1</v>
      </c>
    </row>
    <row r="339" spans="1:13" ht="20.100000000000001" customHeight="1" x14ac:dyDescent="0.15">
      <c r="A339" s="1" t="s">
        <v>16754</v>
      </c>
      <c r="B339" s="1" t="s">
        <v>17426</v>
      </c>
      <c r="C339" s="1" t="s">
        <v>17431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17432</v>
      </c>
      <c r="L339" s="1"/>
      <c r="M339" s="21">
        <f t="shared" si="5"/>
        <v>1</v>
      </c>
    </row>
    <row r="340" spans="1:13" ht="20.100000000000001" customHeight="1" x14ac:dyDescent="0.15">
      <c r="A340" s="1" t="s">
        <v>16754</v>
      </c>
      <c r="B340" s="1" t="s">
        <v>17426</v>
      </c>
      <c r="C340" s="1" t="s">
        <v>17433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17434</v>
      </c>
      <c r="L340" s="1"/>
      <c r="M340" s="21">
        <f t="shared" si="5"/>
        <v>1</v>
      </c>
    </row>
    <row r="341" spans="1:13" ht="20.100000000000001" customHeight="1" x14ac:dyDescent="0.15">
      <c r="A341" s="1" t="s">
        <v>16754</v>
      </c>
      <c r="B341" s="1" t="s">
        <v>17426</v>
      </c>
      <c r="C341" s="1" t="s">
        <v>17435</v>
      </c>
      <c r="D341" s="1" t="s">
        <v>50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17436</v>
      </c>
      <c r="L341" s="1"/>
      <c r="M341" s="21">
        <f t="shared" si="5"/>
        <v>1</v>
      </c>
    </row>
    <row r="342" spans="1:13" ht="20.100000000000001" customHeight="1" x14ac:dyDescent="0.15">
      <c r="A342" s="1" t="s">
        <v>16754</v>
      </c>
      <c r="B342" s="1" t="s">
        <v>17426</v>
      </c>
      <c r="C342" s="1" t="s">
        <v>17437</v>
      </c>
      <c r="D342" s="1" t="s">
        <v>50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17438</v>
      </c>
      <c r="L342" s="1"/>
      <c r="M342" s="21">
        <f t="shared" si="5"/>
        <v>1</v>
      </c>
    </row>
    <row r="343" spans="1:13" ht="20.100000000000001" customHeight="1" x14ac:dyDescent="0.15">
      <c r="A343" s="1" t="s">
        <v>16754</v>
      </c>
      <c r="B343" s="1" t="s">
        <v>17426</v>
      </c>
      <c r="C343" s="1" t="s">
        <v>17439</v>
      </c>
      <c r="D343" s="1" t="s">
        <v>50</v>
      </c>
      <c r="E343" s="1" t="s">
        <v>51</v>
      </c>
      <c r="F343" s="1" t="s">
        <v>51</v>
      </c>
      <c r="G343" s="1" t="s">
        <v>82</v>
      </c>
      <c r="H343" s="1" t="s">
        <v>207</v>
      </c>
      <c r="I343" s="1" t="s">
        <v>84</v>
      </c>
      <c r="J343" s="1" t="s">
        <v>122</v>
      </c>
      <c r="K343" s="1" t="s">
        <v>17440</v>
      </c>
      <c r="L343" s="1"/>
      <c r="M343" s="21">
        <f t="shared" si="5"/>
        <v>1</v>
      </c>
    </row>
    <row r="344" spans="1:13" ht="20.100000000000001" customHeight="1" x14ac:dyDescent="0.15">
      <c r="A344" s="1" t="s">
        <v>16754</v>
      </c>
      <c r="B344" s="1" t="s">
        <v>17426</v>
      </c>
      <c r="C344" s="1" t="s">
        <v>17441</v>
      </c>
      <c r="D344" s="1" t="s">
        <v>50</v>
      </c>
      <c r="E344" s="1" t="s">
        <v>51</v>
      </c>
      <c r="F344" s="1" t="s">
        <v>51</v>
      </c>
      <c r="G344" s="1" t="s">
        <v>82</v>
      </c>
      <c r="H344" s="1" t="s">
        <v>207</v>
      </c>
      <c r="I344" s="1" t="s">
        <v>84</v>
      </c>
      <c r="J344" s="1" t="s">
        <v>122</v>
      </c>
      <c r="K344" s="1" t="s">
        <v>17442</v>
      </c>
      <c r="L344" s="1"/>
      <c r="M344" s="21">
        <f t="shared" si="5"/>
        <v>1</v>
      </c>
    </row>
    <row r="345" spans="1:13" ht="20.100000000000001" customHeight="1" x14ac:dyDescent="0.15">
      <c r="A345" s="1" t="s">
        <v>16754</v>
      </c>
      <c r="B345" s="1" t="s">
        <v>17426</v>
      </c>
      <c r="C345" s="1" t="s">
        <v>17443</v>
      </c>
      <c r="D345" s="1" t="s">
        <v>50</v>
      </c>
      <c r="E345" s="1" t="s">
        <v>51</v>
      </c>
      <c r="F345" s="1" t="s">
        <v>51</v>
      </c>
      <c r="G345" s="1" t="s">
        <v>82</v>
      </c>
      <c r="H345" s="1" t="s">
        <v>207</v>
      </c>
      <c r="I345" s="1" t="s">
        <v>84</v>
      </c>
      <c r="J345" s="1" t="s">
        <v>122</v>
      </c>
      <c r="K345" s="1" t="s">
        <v>17444</v>
      </c>
      <c r="L345" s="1"/>
      <c r="M345" s="21">
        <f t="shared" si="5"/>
        <v>1</v>
      </c>
    </row>
    <row r="346" spans="1:13" ht="20.100000000000001" customHeight="1" x14ac:dyDescent="0.15">
      <c r="A346" s="1" t="s">
        <v>16754</v>
      </c>
      <c r="B346" s="1" t="s">
        <v>17426</v>
      </c>
      <c r="C346" s="1" t="s">
        <v>17445</v>
      </c>
      <c r="D346" s="1" t="s">
        <v>78</v>
      </c>
      <c r="E346" s="1" t="s">
        <v>51</v>
      </c>
      <c r="F346" s="1" t="s">
        <v>51</v>
      </c>
      <c r="G346" s="1" t="s">
        <v>82</v>
      </c>
      <c r="H346" s="1" t="s">
        <v>207</v>
      </c>
      <c r="I346" s="1" t="s">
        <v>84</v>
      </c>
      <c r="J346" s="1" t="s">
        <v>122</v>
      </c>
      <c r="K346" s="1" t="s">
        <v>17446</v>
      </c>
      <c r="L346" s="1"/>
      <c r="M346" s="21">
        <f t="shared" si="5"/>
        <v>1</v>
      </c>
    </row>
    <row r="347" spans="1:13" ht="20.100000000000001" customHeight="1" x14ac:dyDescent="0.15">
      <c r="A347" s="1" t="s">
        <v>16754</v>
      </c>
      <c r="B347" s="1" t="s">
        <v>17426</v>
      </c>
      <c r="C347" s="1" t="s">
        <v>17447</v>
      </c>
      <c r="D347" s="1" t="s">
        <v>78</v>
      </c>
      <c r="E347" s="1" t="s">
        <v>51</v>
      </c>
      <c r="F347" s="1" t="s">
        <v>51</v>
      </c>
      <c r="G347" s="1" t="s">
        <v>82</v>
      </c>
      <c r="H347" s="1" t="s">
        <v>207</v>
      </c>
      <c r="I347" s="1" t="s">
        <v>84</v>
      </c>
      <c r="J347" s="1" t="s">
        <v>122</v>
      </c>
      <c r="K347" s="1" t="s">
        <v>17448</v>
      </c>
      <c r="L347" s="1"/>
      <c r="M347" s="21">
        <f t="shared" si="5"/>
        <v>1</v>
      </c>
    </row>
    <row r="348" spans="1:13" ht="20.100000000000001" customHeight="1" x14ac:dyDescent="0.15">
      <c r="A348" s="1" t="s">
        <v>16754</v>
      </c>
      <c r="B348" s="1" t="s">
        <v>17426</v>
      </c>
      <c r="C348" s="1" t="s">
        <v>17449</v>
      </c>
      <c r="D348" s="1" t="s">
        <v>78</v>
      </c>
      <c r="E348" s="1" t="s">
        <v>51</v>
      </c>
      <c r="F348" s="1" t="s">
        <v>51</v>
      </c>
      <c r="G348" s="1" t="s">
        <v>82</v>
      </c>
      <c r="H348" s="1" t="s">
        <v>207</v>
      </c>
      <c r="I348" s="1" t="s">
        <v>84</v>
      </c>
      <c r="J348" s="1" t="s">
        <v>122</v>
      </c>
      <c r="K348" s="1" t="s">
        <v>17450</v>
      </c>
      <c r="L348" s="1"/>
      <c r="M348" s="21">
        <f t="shared" si="5"/>
        <v>1</v>
      </c>
    </row>
    <row r="349" spans="1:13" ht="20.100000000000001" customHeight="1" x14ac:dyDescent="0.15">
      <c r="A349" s="1" t="s">
        <v>16754</v>
      </c>
      <c r="B349" s="1" t="s">
        <v>17426</v>
      </c>
      <c r="C349" s="1" t="s">
        <v>17451</v>
      </c>
      <c r="D349" s="1" t="s">
        <v>78</v>
      </c>
      <c r="E349" s="1" t="s">
        <v>51</v>
      </c>
      <c r="F349" s="1" t="s">
        <v>51</v>
      </c>
      <c r="G349" s="1" t="s">
        <v>82</v>
      </c>
      <c r="H349" s="1" t="s">
        <v>207</v>
      </c>
      <c r="I349" s="1" t="s">
        <v>84</v>
      </c>
      <c r="J349" s="1" t="s">
        <v>122</v>
      </c>
      <c r="K349" s="1" t="s">
        <v>17452</v>
      </c>
      <c r="L349" s="1"/>
      <c r="M349" s="21">
        <f t="shared" si="5"/>
        <v>1</v>
      </c>
    </row>
    <row r="350" spans="1:13" ht="20.100000000000001" customHeight="1" x14ac:dyDescent="0.15">
      <c r="A350" s="1" t="s">
        <v>16754</v>
      </c>
      <c r="B350" s="1" t="s">
        <v>17426</v>
      </c>
      <c r="C350" s="1" t="s">
        <v>17453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207</v>
      </c>
      <c r="I350" s="1" t="s">
        <v>84</v>
      </c>
      <c r="J350" s="1" t="s">
        <v>122</v>
      </c>
      <c r="K350" s="1" t="s">
        <v>17454</v>
      </c>
      <c r="L350" s="1"/>
      <c r="M350" s="21">
        <f t="shared" si="5"/>
        <v>1</v>
      </c>
    </row>
    <row r="351" spans="1:13" ht="20.100000000000001" customHeight="1" x14ac:dyDescent="0.15">
      <c r="A351" s="1" t="s">
        <v>16754</v>
      </c>
      <c r="B351" s="1" t="s">
        <v>17426</v>
      </c>
      <c r="C351" s="1" t="s">
        <v>17455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17456</v>
      </c>
      <c r="L351" s="1"/>
      <c r="M351" s="21">
        <f t="shared" si="5"/>
        <v>1</v>
      </c>
    </row>
    <row r="352" spans="1:13" ht="20.100000000000001" customHeight="1" x14ac:dyDescent="0.15">
      <c r="A352" s="1" t="s">
        <v>16754</v>
      </c>
      <c r="B352" s="1" t="s">
        <v>17426</v>
      </c>
      <c r="C352" s="1" t="s">
        <v>17457</v>
      </c>
      <c r="D352" s="1" t="s">
        <v>78</v>
      </c>
      <c r="E352" s="1" t="s">
        <v>51</v>
      </c>
      <c r="F352" s="1" t="s">
        <v>179</v>
      </c>
      <c r="G352" s="1" t="s">
        <v>82</v>
      </c>
      <c r="H352" s="1" t="s">
        <v>2038</v>
      </c>
      <c r="I352" s="1" t="s">
        <v>84</v>
      </c>
      <c r="J352" s="1" t="s">
        <v>6853</v>
      </c>
      <c r="K352" s="1" t="s">
        <v>17458</v>
      </c>
      <c r="L352" s="1"/>
      <c r="M352" s="21">
        <f t="shared" si="5"/>
        <v>0</v>
      </c>
    </row>
    <row r="353" spans="1:13" ht="20.100000000000001" customHeight="1" x14ac:dyDescent="0.15">
      <c r="A353" s="1" t="s">
        <v>16754</v>
      </c>
      <c r="B353" s="1" t="s">
        <v>17426</v>
      </c>
      <c r="C353" s="1" t="s">
        <v>17459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207</v>
      </c>
      <c r="I353" s="1" t="s">
        <v>84</v>
      </c>
      <c r="J353" s="1" t="s">
        <v>122</v>
      </c>
      <c r="K353" s="1" t="s">
        <v>17460</v>
      </c>
      <c r="L353" s="1"/>
      <c r="M353" s="21">
        <f t="shared" si="5"/>
        <v>1</v>
      </c>
    </row>
    <row r="354" spans="1:13" ht="20.100000000000001" customHeight="1" x14ac:dyDescent="0.15">
      <c r="A354" s="1" t="s">
        <v>16754</v>
      </c>
      <c r="B354" s="1" t="s">
        <v>17426</v>
      </c>
      <c r="C354" s="1" t="s">
        <v>17461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207</v>
      </c>
      <c r="I354" s="1" t="s">
        <v>84</v>
      </c>
      <c r="J354" s="1" t="s">
        <v>122</v>
      </c>
      <c r="K354" s="1" t="s">
        <v>17462</v>
      </c>
      <c r="L354" s="1"/>
      <c r="M354" s="21">
        <f t="shared" si="5"/>
        <v>1</v>
      </c>
    </row>
    <row r="355" spans="1:13" ht="20.100000000000001" customHeight="1" x14ac:dyDescent="0.15">
      <c r="A355" s="1" t="s">
        <v>16754</v>
      </c>
      <c r="B355" s="1" t="s">
        <v>17426</v>
      </c>
      <c r="C355" s="1" t="s">
        <v>17463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207</v>
      </c>
      <c r="I355" s="1" t="s">
        <v>84</v>
      </c>
      <c r="J355" s="1" t="s">
        <v>122</v>
      </c>
      <c r="K355" s="1" t="s">
        <v>17464</v>
      </c>
      <c r="L355" s="1"/>
      <c r="M355" s="21">
        <f t="shared" si="5"/>
        <v>1</v>
      </c>
    </row>
    <row r="356" spans="1:13" ht="20.100000000000001" customHeight="1" x14ac:dyDescent="0.15">
      <c r="A356" s="1" t="s">
        <v>16754</v>
      </c>
      <c r="B356" s="1" t="s">
        <v>17426</v>
      </c>
      <c r="C356" s="1" t="s">
        <v>17465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207</v>
      </c>
      <c r="I356" s="1" t="s">
        <v>84</v>
      </c>
      <c r="J356" s="1" t="s">
        <v>122</v>
      </c>
      <c r="K356" s="1" t="s">
        <v>17466</v>
      </c>
      <c r="L356" s="1"/>
      <c r="M356" s="21">
        <f t="shared" si="5"/>
        <v>1</v>
      </c>
    </row>
    <row r="357" spans="1:13" ht="20.100000000000001" customHeight="1" x14ac:dyDescent="0.15">
      <c r="A357" s="1" t="s">
        <v>16754</v>
      </c>
      <c r="B357" s="1" t="s">
        <v>17426</v>
      </c>
      <c r="C357" s="1" t="s">
        <v>17467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207</v>
      </c>
      <c r="I357" s="1" t="s">
        <v>84</v>
      </c>
      <c r="J357" s="1" t="s">
        <v>122</v>
      </c>
      <c r="K357" s="1" t="s">
        <v>17468</v>
      </c>
      <c r="L357" s="1"/>
      <c r="M357" s="21">
        <f t="shared" si="5"/>
        <v>1</v>
      </c>
    </row>
    <row r="358" spans="1:13" ht="20.100000000000001" customHeight="1" x14ac:dyDescent="0.15">
      <c r="A358" s="1" t="s">
        <v>16754</v>
      </c>
      <c r="B358" s="1" t="s">
        <v>17426</v>
      </c>
      <c r="C358" s="1" t="s">
        <v>17469</v>
      </c>
      <c r="D358" s="1" t="s">
        <v>78</v>
      </c>
      <c r="E358" s="1" t="s">
        <v>51</v>
      </c>
      <c r="F358" s="1" t="s">
        <v>179</v>
      </c>
      <c r="G358" s="1" t="s">
        <v>82</v>
      </c>
      <c r="H358" s="1" t="s">
        <v>2038</v>
      </c>
      <c r="I358" s="1" t="s">
        <v>84</v>
      </c>
      <c r="J358" s="1" t="s">
        <v>6853</v>
      </c>
      <c r="K358" s="1" t="s">
        <v>17470</v>
      </c>
      <c r="L358" s="1"/>
      <c r="M358" s="21">
        <f t="shared" si="5"/>
        <v>0</v>
      </c>
    </row>
    <row r="359" spans="1:13" ht="20.100000000000001" customHeight="1" x14ac:dyDescent="0.15">
      <c r="A359" s="1" t="s">
        <v>16754</v>
      </c>
      <c r="B359" s="1" t="s">
        <v>17471</v>
      </c>
      <c r="C359" s="1" t="s">
        <v>17472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54</v>
      </c>
      <c r="J359" s="1" t="s">
        <v>6858</v>
      </c>
      <c r="K359" s="1" t="s">
        <v>17473</v>
      </c>
      <c r="L359" s="1"/>
      <c r="M359" s="21">
        <f t="shared" si="5"/>
        <v>1</v>
      </c>
    </row>
    <row r="360" spans="1:13" ht="20.100000000000001" customHeight="1" x14ac:dyDescent="0.15">
      <c r="A360" s="1" t="s">
        <v>16754</v>
      </c>
      <c r="B360" s="1" t="s">
        <v>17474</v>
      </c>
      <c r="C360" s="1" t="s">
        <v>17475</v>
      </c>
      <c r="D360" s="1" t="s">
        <v>50</v>
      </c>
      <c r="E360" s="1" t="s">
        <v>51</v>
      </c>
      <c r="F360" s="1" t="s">
        <v>81</v>
      </c>
      <c r="G360" s="1" t="s">
        <v>82</v>
      </c>
      <c r="H360" s="1" t="s">
        <v>1151</v>
      </c>
      <c r="I360" s="1" t="s">
        <v>84</v>
      </c>
      <c r="J360" s="1" t="s">
        <v>7809</v>
      </c>
      <c r="K360" s="1" t="s">
        <v>17476</v>
      </c>
      <c r="L360" s="1"/>
      <c r="M360" s="21">
        <f t="shared" si="5"/>
        <v>0</v>
      </c>
    </row>
    <row r="361" spans="1:13" ht="20.100000000000001" customHeight="1" x14ac:dyDescent="0.15">
      <c r="A361" s="1" t="s">
        <v>16754</v>
      </c>
      <c r="B361" s="1" t="s">
        <v>17474</v>
      </c>
      <c r="C361" s="1" t="s">
        <v>17477</v>
      </c>
      <c r="D361" s="1" t="s">
        <v>50</v>
      </c>
      <c r="E361" s="1" t="s">
        <v>51</v>
      </c>
      <c r="F361" s="1" t="s">
        <v>51</v>
      </c>
      <c r="G361" s="1" t="s">
        <v>82</v>
      </c>
      <c r="H361" s="1" t="s">
        <v>207</v>
      </c>
      <c r="I361" s="1" t="s">
        <v>84</v>
      </c>
      <c r="J361" s="1" t="s">
        <v>122</v>
      </c>
      <c r="K361" s="1" t="s">
        <v>17478</v>
      </c>
      <c r="L361" s="1"/>
      <c r="M361" s="21">
        <f t="shared" si="5"/>
        <v>1</v>
      </c>
    </row>
    <row r="362" spans="1:13" ht="20.100000000000001" customHeight="1" x14ac:dyDescent="0.15">
      <c r="A362" s="1" t="s">
        <v>16754</v>
      </c>
      <c r="B362" s="1" t="s">
        <v>17474</v>
      </c>
      <c r="C362" s="1" t="s">
        <v>17479</v>
      </c>
      <c r="D362" s="1" t="s">
        <v>78</v>
      </c>
      <c r="E362" s="1" t="s">
        <v>51</v>
      </c>
      <c r="F362" s="1" t="s">
        <v>179</v>
      </c>
      <c r="G362" s="1" t="s">
        <v>82</v>
      </c>
      <c r="H362" s="1" t="s">
        <v>4727</v>
      </c>
      <c r="I362" s="1" t="s">
        <v>447</v>
      </c>
      <c r="J362" s="1" t="s">
        <v>16761</v>
      </c>
      <c r="K362" s="1" t="s">
        <v>17480</v>
      </c>
      <c r="L362" s="1"/>
      <c r="M362" s="21">
        <f t="shared" si="5"/>
        <v>0</v>
      </c>
    </row>
    <row r="363" spans="1:13" ht="20.100000000000001" customHeight="1" x14ac:dyDescent="0.15">
      <c r="A363" s="1" t="s">
        <v>16754</v>
      </c>
      <c r="B363" s="1" t="s">
        <v>17474</v>
      </c>
      <c r="C363" s="1" t="s">
        <v>17481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4727</v>
      </c>
      <c r="I363" s="1" t="s">
        <v>447</v>
      </c>
      <c r="J363" s="1" t="s">
        <v>16761</v>
      </c>
      <c r="K363" s="1" t="s">
        <v>17482</v>
      </c>
      <c r="L363" s="1"/>
      <c r="M363" s="21">
        <f t="shared" si="5"/>
        <v>0</v>
      </c>
    </row>
    <row r="364" spans="1:13" ht="20.100000000000001" customHeight="1" x14ac:dyDescent="0.15">
      <c r="A364" s="1" t="s">
        <v>16754</v>
      </c>
      <c r="B364" s="1" t="s">
        <v>17474</v>
      </c>
      <c r="C364" s="1" t="s">
        <v>17483</v>
      </c>
      <c r="D364" s="1" t="s">
        <v>849</v>
      </c>
      <c r="E364" s="1" t="s">
        <v>51</v>
      </c>
      <c r="F364" s="1" t="s">
        <v>26832</v>
      </c>
      <c r="G364" s="1" t="s">
        <v>82</v>
      </c>
      <c r="H364" s="1" t="s">
        <v>83</v>
      </c>
      <c r="I364" s="1" t="s">
        <v>181</v>
      </c>
      <c r="J364" s="1" t="s">
        <v>11769</v>
      </c>
      <c r="K364" s="1" t="s">
        <v>19666</v>
      </c>
      <c r="L364" s="1"/>
      <c r="M364" s="21">
        <f t="shared" si="5"/>
        <v>0</v>
      </c>
    </row>
    <row r="365" spans="1:13" ht="20.100000000000001" customHeight="1" x14ac:dyDescent="0.15">
      <c r="A365" s="1" t="s">
        <v>16754</v>
      </c>
      <c r="B365" s="1" t="s">
        <v>17484</v>
      </c>
      <c r="C365" s="1" t="s">
        <v>17485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207</v>
      </c>
      <c r="I365" s="1" t="s">
        <v>84</v>
      </c>
      <c r="J365" s="1" t="s">
        <v>122</v>
      </c>
      <c r="K365" s="1" t="s">
        <v>17486</v>
      </c>
      <c r="L365" s="1"/>
      <c r="M365" s="21">
        <f t="shared" si="5"/>
        <v>1</v>
      </c>
    </row>
    <row r="366" spans="1:13" ht="20.100000000000001" customHeight="1" x14ac:dyDescent="0.15">
      <c r="A366" s="1" t="s">
        <v>16754</v>
      </c>
      <c r="B366" s="1" t="s">
        <v>17484</v>
      </c>
      <c r="C366" s="1" t="s">
        <v>17487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207</v>
      </c>
      <c r="I366" s="1" t="s">
        <v>84</v>
      </c>
      <c r="J366" s="1" t="s">
        <v>122</v>
      </c>
      <c r="K366" s="1" t="s">
        <v>17488</v>
      </c>
      <c r="L366" s="1"/>
      <c r="M366" s="21">
        <f t="shared" si="5"/>
        <v>1</v>
      </c>
    </row>
    <row r="367" spans="1:13" ht="20.100000000000001" customHeight="1" x14ac:dyDescent="0.15">
      <c r="A367" s="1" t="s">
        <v>16754</v>
      </c>
      <c r="B367" s="1" t="s">
        <v>17484</v>
      </c>
      <c r="C367" s="1" t="s">
        <v>17489</v>
      </c>
      <c r="D367" s="1" t="s">
        <v>78</v>
      </c>
      <c r="E367" s="1" t="s">
        <v>51</v>
      </c>
      <c r="F367" s="1" t="s">
        <v>51</v>
      </c>
      <c r="G367" s="1" t="s">
        <v>82</v>
      </c>
      <c r="H367" s="1" t="s">
        <v>207</v>
      </c>
      <c r="I367" s="1" t="s">
        <v>84</v>
      </c>
      <c r="J367" s="1" t="s">
        <v>122</v>
      </c>
      <c r="K367" s="1" t="s">
        <v>17490</v>
      </c>
      <c r="L367" s="1"/>
      <c r="M367" s="21">
        <f t="shared" si="5"/>
        <v>1</v>
      </c>
    </row>
    <row r="368" spans="1:13" ht="20.100000000000001" customHeight="1" x14ac:dyDescent="0.15">
      <c r="A368" s="1" t="s">
        <v>16754</v>
      </c>
      <c r="B368" s="1" t="s">
        <v>17484</v>
      </c>
      <c r="C368" s="1" t="s">
        <v>17491</v>
      </c>
      <c r="D368" s="1" t="s">
        <v>78</v>
      </c>
      <c r="E368" s="1" t="s">
        <v>51</v>
      </c>
      <c r="F368" s="1" t="s">
        <v>179</v>
      </c>
      <c r="G368" s="1" t="s">
        <v>82</v>
      </c>
      <c r="H368" s="1" t="s">
        <v>212</v>
      </c>
      <c r="I368" s="1" t="s">
        <v>84</v>
      </c>
      <c r="J368" s="1" t="s">
        <v>7858</v>
      </c>
      <c r="K368" s="1" t="s">
        <v>17492</v>
      </c>
      <c r="L368" s="1"/>
      <c r="M368" s="21">
        <f t="shared" si="5"/>
        <v>0</v>
      </c>
    </row>
    <row r="369" spans="1:13" ht="20.100000000000001" customHeight="1" x14ac:dyDescent="0.15">
      <c r="A369" s="1" t="s">
        <v>16754</v>
      </c>
      <c r="B369" s="1" t="s">
        <v>17484</v>
      </c>
      <c r="C369" s="1" t="s">
        <v>17493</v>
      </c>
      <c r="D369" s="1" t="s">
        <v>78</v>
      </c>
      <c r="E369" s="1" t="s">
        <v>51</v>
      </c>
      <c r="F369" s="1" t="s">
        <v>179</v>
      </c>
      <c r="G369" s="1" t="s">
        <v>82</v>
      </c>
      <c r="H369" s="1" t="s">
        <v>212</v>
      </c>
      <c r="I369" s="1" t="s">
        <v>84</v>
      </c>
      <c r="J369" s="1" t="s">
        <v>7858</v>
      </c>
      <c r="K369" s="1" t="s">
        <v>17494</v>
      </c>
      <c r="L369" s="1"/>
      <c r="M369" s="21">
        <f t="shared" si="5"/>
        <v>0</v>
      </c>
    </row>
    <row r="370" spans="1:13" ht="20.100000000000001" customHeight="1" x14ac:dyDescent="0.15">
      <c r="A370" s="1" t="s">
        <v>16754</v>
      </c>
      <c r="B370" s="1" t="s">
        <v>17484</v>
      </c>
      <c r="C370" s="1" t="s">
        <v>17495</v>
      </c>
      <c r="D370" s="1" t="s">
        <v>78</v>
      </c>
      <c r="E370" s="1" t="s">
        <v>51</v>
      </c>
      <c r="F370" s="1" t="s">
        <v>51</v>
      </c>
      <c r="G370" s="1" t="s">
        <v>82</v>
      </c>
      <c r="H370" s="1" t="s">
        <v>207</v>
      </c>
      <c r="I370" s="1" t="s">
        <v>84</v>
      </c>
      <c r="J370" s="1" t="s">
        <v>122</v>
      </c>
      <c r="K370" s="1" t="s">
        <v>17496</v>
      </c>
      <c r="L370" s="1"/>
      <c r="M370" s="21">
        <f t="shared" si="5"/>
        <v>1</v>
      </c>
    </row>
    <row r="371" spans="1:13" ht="20.100000000000001" customHeight="1" x14ac:dyDescent="0.15">
      <c r="A371" s="1" t="s">
        <v>16754</v>
      </c>
      <c r="B371" s="1" t="s">
        <v>17484</v>
      </c>
      <c r="C371" s="1" t="s">
        <v>17497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207</v>
      </c>
      <c r="I371" s="1" t="s">
        <v>84</v>
      </c>
      <c r="J371" s="1" t="s">
        <v>122</v>
      </c>
      <c r="K371" s="1" t="s">
        <v>17498</v>
      </c>
      <c r="L371" s="1"/>
      <c r="M371" s="21">
        <f t="shared" si="5"/>
        <v>1</v>
      </c>
    </row>
    <row r="372" spans="1:13" ht="20.100000000000001" customHeight="1" x14ac:dyDescent="0.15">
      <c r="A372" s="1" t="s">
        <v>16754</v>
      </c>
      <c r="B372" s="1" t="s">
        <v>17484</v>
      </c>
      <c r="C372" s="1" t="s">
        <v>17499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207</v>
      </c>
      <c r="I372" s="1" t="s">
        <v>84</v>
      </c>
      <c r="J372" s="1" t="s">
        <v>122</v>
      </c>
      <c r="K372" s="1" t="s">
        <v>17500</v>
      </c>
      <c r="L372" s="1"/>
      <c r="M372" s="21">
        <f t="shared" si="5"/>
        <v>1</v>
      </c>
    </row>
    <row r="373" spans="1:13" ht="20.100000000000001" customHeight="1" x14ac:dyDescent="0.15">
      <c r="A373" s="1" t="s">
        <v>16754</v>
      </c>
      <c r="B373" s="1" t="s">
        <v>17484</v>
      </c>
      <c r="C373" s="1" t="s">
        <v>17501</v>
      </c>
      <c r="D373" s="1" t="s">
        <v>78</v>
      </c>
      <c r="E373" s="1" t="s">
        <v>51</v>
      </c>
      <c r="F373" s="1" t="s">
        <v>51</v>
      </c>
      <c r="G373" s="1" t="s">
        <v>82</v>
      </c>
      <c r="H373" s="1" t="s">
        <v>207</v>
      </c>
      <c r="I373" s="1" t="s">
        <v>84</v>
      </c>
      <c r="J373" s="1" t="s">
        <v>122</v>
      </c>
      <c r="K373" s="1" t="s">
        <v>17502</v>
      </c>
      <c r="L373" s="1"/>
      <c r="M373" s="21">
        <f t="shared" si="5"/>
        <v>1</v>
      </c>
    </row>
    <row r="374" spans="1:13" ht="20.100000000000001" customHeight="1" x14ac:dyDescent="0.15">
      <c r="A374" s="1" t="s">
        <v>16754</v>
      </c>
      <c r="B374" s="1" t="s">
        <v>17484</v>
      </c>
      <c r="C374" s="1" t="s">
        <v>17503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17504</v>
      </c>
      <c r="L374" s="1"/>
      <c r="M374" s="21">
        <f t="shared" si="5"/>
        <v>1</v>
      </c>
    </row>
    <row r="375" spans="1:13" ht="20.100000000000001" customHeight="1" x14ac:dyDescent="0.15">
      <c r="A375" s="1" t="s">
        <v>16754</v>
      </c>
      <c r="B375" s="1" t="s">
        <v>17484</v>
      </c>
      <c r="C375" s="1" t="s">
        <v>17505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17506</v>
      </c>
      <c r="L375" s="1"/>
      <c r="M375" s="21">
        <f t="shared" si="5"/>
        <v>1</v>
      </c>
    </row>
    <row r="376" spans="1:13" ht="20.100000000000001" customHeight="1" x14ac:dyDescent="0.15">
      <c r="A376" s="1" t="s">
        <v>16754</v>
      </c>
      <c r="B376" s="1" t="s">
        <v>17484</v>
      </c>
      <c r="C376" s="1" t="s">
        <v>17507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17508</v>
      </c>
      <c r="L376" s="1"/>
      <c r="M376" s="21">
        <f t="shared" si="5"/>
        <v>1</v>
      </c>
    </row>
    <row r="377" spans="1:13" ht="20.100000000000001" customHeight="1" x14ac:dyDescent="0.15">
      <c r="A377" s="1" t="s">
        <v>16754</v>
      </c>
      <c r="B377" s="1" t="s">
        <v>17484</v>
      </c>
      <c r="C377" s="1" t="s">
        <v>17509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17510</v>
      </c>
      <c r="L377" s="1"/>
      <c r="M377" s="21">
        <f t="shared" si="5"/>
        <v>1</v>
      </c>
    </row>
    <row r="378" spans="1:13" ht="20.100000000000001" customHeight="1" x14ac:dyDescent="0.15">
      <c r="A378" s="1" t="s">
        <v>16754</v>
      </c>
      <c r="B378" s="1" t="s">
        <v>17484</v>
      </c>
      <c r="C378" s="1" t="s">
        <v>17511</v>
      </c>
      <c r="D378" s="1" t="s">
        <v>78</v>
      </c>
      <c r="E378" s="1" t="s">
        <v>51</v>
      </c>
      <c r="F378" s="1" t="s">
        <v>81</v>
      </c>
      <c r="G378" s="1" t="s">
        <v>82</v>
      </c>
      <c r="H378" s="1" t="s">
        <v>1151</v>
      </c>
      <c r="I378" s="1" t="s">
        <v>84</v>
      </c>
      <c r="J378" s="1" t="s">
        <v>7809</v>
      </c>
      <c r="K378" s="1" t="s">
        <v>17512</v>
      </c>
      <c r="L378" s="1"/>
      <c r="M378" s="21">
        <f t="shared" si="5"/>
        <v>0</v>
      </c>
    </row>
    <row r="379" spans="1:13" ht="20.100000000000001" customHeight="1" x14ac:dyDescent="0.15">
      <c r="A379" s="1" t="s">
        <v>16754</v>
      </c>
      <c r="B379" s="1" t="s">
        <v>17484</v>
      </c>
      <c r="C379" s="1" t="s">
        <v>17513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83</v>
      </c>
      <c r="I379" s="1" t="s">
        <v>84</v>
      </c>
      <c r="J379" s="1" t="s">
        <v>9120</v>
      </c>
      <c r="K379" s="1" t="s">
        <v>17514</v>
      </c>
      <c r="L379" s="1"/>
      <c r="M379" s="21">
        <f t="shared" si="5"/>
        <v>0</v>
      </c>
    </row>
    <row r="380" spans="1:13" ht="20.100000000000001" customHeight="1" x14ac:dyDescent="0.15">
      <c r="A380" s="1" t="s">
        <v>16754</v>
      </c>
      <c r="B380" s="1" t="s">
        <v>17484</v>
      </c>
      <c r="C380" s="1" t="s">
        <v>17515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207</v>
      </c>
      <c r="I380" s="1" t="s">
        <v>84</v>
      </c>
      <c r="J380" s="1" t="s">
        <v>122</v>
      </c>
      <c r="K380" s="1" t="s">
        <v>17516</v>
      </c>
      <c r="L380" s="1"/>
      <c r="M380" s="21">
        <f t="shared" si="5"/>
        <v>1</v>
      </c>
    </row>
    <row r="381" spans="1:13" ht="20.100000000000001" customHeight="1" x14ac:dyDescent="0.15">
      <c r="A381" s="1" t="s">
        <v>16754</v>
      </c>
      <c r="B381" s="1" t="s">
        <v>17484</v>
      </c>
      <c r="C381" s="1" t="s">
        <v>17517</v>
      </c>
      <c r="D381" s="1" t="s">
        <v>78</v>
      </c>
      <c r="E381" s="1" t="s">
        <v>51</v>
      </c>
      <c r="F381" s="1" t="s">
        <v>179</v>
      </c>
      <c r="G381" s="1" t="s">
        <v>82</v>
      </c>
      <c r="H381" s="1" t="s">
        <v>83</v>
      </c>
      <c r="I381" s="1" t="s">
        <v>84</v>
      </c>
      <c r="J381" s="1" t="s">
        <v>9120</v>
      </c>
      <c r="K381" s="1" t="s">
        <v>17518</v>
      </c>
      <c r="L381" s="1"/>
      <c r="M381" s="21">
        <f t="shared" si="5"/>
        <v>0</v>
      </c>
    </row>
    <row r="382" spans="1:13" ht="20.100000000000001" customHeight="1" x14ac:dyDescent="0.15">
      <c r="A382" s="1" t="s">
        <v>16754</v>
      </c>
      <c r="B382" s="1" t="s">
        <v>17484</v>
      </c>
      <c r="C382" s="1" t="s">
        <v>17519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207</v>
      </c>
      <c r="I382" s="1" t="s">
        <v>84</v>
      </c>
      <c r="J382" s="1" t="s">
        <v>122</v>
      </c>
      <c r="K382" s="1" t="s">
        <v>17520</v>
      </c>
      <c r="L382" s="1"/>
      <c r="M382" s="21">
        <f t="shared" si="5"/>
        <v>1</v>
      </c>
    </row>
    <row r="383" spans="1:13" ht="20.100000000000001" customHeight="1" x14ac:dyDescent="0.15">
      <c r="A383" s="1" t="s">
        <v>16754</v>
      </c>
      <c r="B383" s="1" t="s">
        <v>17484</v>
      </c>
      <c r="C383" s="1" t="s">
        <v>17521</v>
      </c>
      <c r="D383" s="1" t="s">
        <v>78</v>
      </c>
      <c r="E383" s="1" t="s">
        <v>51</v>
      </c>
      <c r="F383" s="1" t="s">
        <v>51</v>
      </c>
      <c r="G383" s="1" t="s">
        <v>82</v>
      </c>
      <c r="H383" s="1" t="s">
        <v>207</v>
      </c>
      <c r="I383" s="1" t="s">
        <v>84</v>
      </c>
      <c r="J383" s="1" t="s">
        <v>122</v>
      </c>
      <c r="K383" s="1" t="s">
        <v>17522</v>
      </c>
      <c r="L383" s="1"/>
      <c r="M383" s="21">
        <f t="shared" si="5"/>
        <v>1</v>
      </c>
    </row>
    <row r="384" spans="1:13" ht="20.100000000000001" customHeight="1" x14ac:dyDescent="0.15">
      <c r="A384" s="1" t="s">
        <v>16754</v>
      </c>
      <c r="B384" s="1" t="s">
        <v>17484</v>
      </c>
      <c r="C384" s="1" t="s">
        <v>17523</v>
      </c>
      <c r="D384" s="1" t="s">
        <v>78</v>
      </c>
      <c r="E384" s="1" t="s">
        <v>51</v>
      </c>
      <c r="F384" s="1" t="s">
        <v>51</v>
      </c>
      <c r="G384" s="1" t="s">
        <v>82</v>
      </c>
      <c r="H384" s="1" t="s">
        <v>207</v>
      </c>
      <c r="I384" s="1" t="s">
        <v>84</v>
      </c>
      <c r="J384" s="1" t="s">
        <v>122</v>
      </c>
      <c r="K384" s="1" t="s">
        <v>17524</v>
      </c>
      <c r="L384" s="1"/>
      <c r="M384" s="21">
        <f t="shared" si="5"/>
        <v>1</v>
      </c>
    </row>
    <row r="385" spans="1:13" ht="20.100000000000001" customHeight="1" x14ac:dyDescent="0.15">
      <c r="A385" s="1" t="s">
        <v>16754</v>
      </c>
      <c r="B385" s="1" t="s">
        <v>17484</v>
      </c>
      <c r="C385" s="1" t="s">
        <v>17525</v>
      </c>
      <c r="D385" s="1" t="s">
        <v>78</v>
      </c>
      <c r="E385" s="1" t="s">
        <v>51</v>
      </c>
      <c r="F385" s="1" t="s">
        <v>51</v>
      </c>
      <c r="G385" s="1" t="s">
        <v>82</v>
      </c>
      <c r="H385" s="1" t="s">
        <v>207</v>
      </c>
      <c r="I385" s="1" t="s">
        <v>84</v>
      </c>
      <c r="J385" s="1" t="s">
        <v>122</v>
      </c>
      <c r="K385" s="1" t="s">
        <v>17526</v>
      </c>
      <c r="L385" s="1"/>
      <c r="M385" s="21">
        <f t="shared" si="5"/>
        <v>1</v>
      </c>
    </row>
    <row r="386" spans="1:13" ht="20.100000000000001" customHeight="1" x14ac:dyDescent="0.15">
      <c r="A386" s="1" t="s">
        <v>16754</v>
      </c>
      <c r="B386" s="1" t="s">
        <v>17484</v>
      </c>
      <c r="C386" s="1" t="s">
        <v>17527</v>
      </c>
      <c r="D386" s="1" t="s">
        <v>78</v>
      </c>
      <c r="E386" s="1" t="s">
        <v>51</v>
      </c>
      <c r="F386" s="1" t="s">
        <v>51</v>
      </c>
      <c r="G386" s="1" t="s">
        <v>82</v>
      </c>
      <c r="H386" s="1" t="s">
        <v>207</v>
      </c>
      <c r="I386" s="1" t="s">
        <v>84</v>
      </c>
      <c r="J386" s="1" t="s">
        <v>122</v>
      </c>
      <c r="K386" s="1" t="s">
        <v>17528</v>
      </c>
      <c r="L386" s="1"/>
      <c r="M386" s="21">
        <f t="shared" si="5"/>
        <v>1</v>
      </c>
    </row>
    <row r="387" spans="1:13" ht="20.100000000000001" customHeight="1" x14ac:dyDescent="0.15">
      <c r="A387" s="1" t="s">
        <v>16754</v>
      </c>
      <c r="B387" s="1" t="s">
        <v>17529</v>
      </c>
      <c r="C387" s="1" t="s">
        <v>17530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54</v>
      </c>
      <c r="J387" s="1" t="s">
        <v>6858</v>
      </c>
      <c r="K387" s="1" t="s">
        <v>17531</v>
      </c>
      <c r="L387" s="1"/>
      <c r="M387" s="21">
        <f t="shared" si="5"/>
        <v>1</v>
      </c>
    </row>
    <row r="388" spans="1:13" ht="20.100000000000001" customHeight="1" x14ac:dyDescent="0.15">
      <c r="A388" s="1" t="s">
        <v>16754</v>
      </c>
      <c r="B388" s="1" t="s">
        <v>17529</v>
      </c>
      <c r="C388" s="1" t="s">
        <v>17532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54</v>
      </c>
      <c r="J388" s="1" t="s">
        <v>6858</v>
      </c>
      <c r="K388" s="1" t="s">
        <v>17533</v>
      </c>
      <c r="L388" s="1"/>
      <c r="M388" s="21">
        <f t="shared" si="5"/>
        <v>1</v>
      </c>
    </row>
    <row r="389" spans="1:13" ht="20.100000000000001" customHeight="1" x14ac:dyDescent="0.15">
      <c r="A389" s="1" t="s">
        <v>16754</v>
      </c>
      <c r="B389" s="1" t="s">
        <v>17529</v>
      </c>
      <c r="C389" s="1" t="s">
        <v>17534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739</v>
      </c>
      <c r="I389" s="1" t="s">
        <v>54</v>
      </c>
      <c r="J389" s="1" t="s">
        <v>6858</v>
      </c>
      <c r="K389" s="1" t="s">
        <v>17535</v>
      </c>
      <c r="L389" s="1"/>
      <c r="M389" s="21">
        <f t="shared" si="5"/>
        <v>1</v>
      </c>
    </row>
    <row r="390" spans="1:13" ht="20.100000000000001" customHeight="1" x14ac:dyDescent="0.15">
      <c r="A390" s="1" t="s">
        <v>16754</v>
      </c>
      <c r="B390" s="1" t="s">
        <v>17529</v>
      </c>
      <c r="C390" s="1" t="s">
        <v>17536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17537</v>
      </c>
      <c r="L390" s="1"/>
      <c r="M390" s="21">
        <f t="shared" si="5"/>
        <v>1</v>
      </c>
    </row>
    <row r="391" spans="1:13" ht="20.100000000000001" customHeight="1" x14ac:dyDescent="0.15">
      <c r="A391" s="1" t="s">
        <v>16754</v>
      </c>
      <c r="B391" s="1" t="s">
        <v>17529</v>
      </c>
      <c r="C391" s="1" t="s">
        <v>17538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54</v>
      </c>
      <c r="J391" s="1" t="s">
        <v>6858</v>
      </c>
      <c r="K391" s="1" t="s">
        <v>17539</v>
      </c>
      <c r="L391" s="1"/>
      <c r="M391" s="21">
        <f t="shared" si="5"/>
        <v>1</v>
      </c>
    </row>
    <row r="392" spans="1:13" ht="20.100000000000001" customHeight="1" x14ac:dyDescent="0.15">
      <c r="A392" s="1" t="s">
        <v>16754</v>
      </c>
      <c r="B392" s="1" t="s">
        <v>17529</v>
      </c>
      <c r="C392" s="1" t="s">
        <v>17540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739</v>
      </c>
      <c r="I392" s="1" t="s">
        <v>54</v>
      </c>
      <c r="J392" s="1" t="s">
        <v>6858</v>
      </c>
      <c r="K392" s="1" t="s">
        <v>17541</v>
      </c>
      <c r="L392" s="1"/>
      <c r="M392" s="21">
        <f t="shared" ref="M392:M455" si="6">IF(F392="○",1,0)</f>
        <v>1</v>
      </c>
    </row>
    <row r="393" spans="1:13" ht="20.100000000000001" customHeight="1" x14ac:dyDescent="0.15">
      <c r="A393" s="1" t="s">
        <v>16754</v>
      </c>
      <c r="B393" s="1" t="s">
        <v>17529</v>
      </c>
      <c r="C393" s="1" t="s">
        <v>17542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17529</v>
      </c>
      <c r="L393" s="1"/>
      <c r="M393" s="21">
        <f t="shared" si="6"/>
        <v>1</v>
      </c>
    </row>
    <row r="394" spans="1:13" ht="20.100000000000001" customHeight="1" x14ac:dyDescent="0.15">
      <c r="A394" s="1" t="s">
        <v>16754</v>
      </c>
      <c r="B394" s="1" t="s">
        <v>17529</v>
      </c>
      <c r="C394" s="1" t="s">
        <v>17543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54</v>
      </c>
      <c r="J394" s="1" t="s">
        <v>6858</v>
      </c>
      <c r="K394" s="1" t="s">
        <v>17544</v>
      </c>
      <c r="L394" s="1"/>
      <c r="M394" s="21">
        <f t="shared" si="6"/>
        <v>1</v>
      </c>
    </row>
    <row r="395" spans="1:13" ht="20.100000000000001" customHeight="1" x14ac:dyDescent="0.15">
      <c r="A395" s="1" t="s">
        <v>16754</v>
      </c>
      <c r="B395" s="1" t="s">
        <v>17529</v>
      </c>
      <c r="C395" s="1" t="s">
        <v>17545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54</v>
      </c>
      <c r="J395" s="1" t="s">
        <v>6858</v>
      </c>
      <c r="K395" s="1" t="s">
        <v>17546</v>
      </c>
      <c r="L395" s="1"/>
      <c r="M395" s="21">
        <f t="shared" si="6"/>
        <v>1</v>
      </c>
    </row>
    <row r="396" spans="1:13" ht="20.100000000000001" customHeight="1" x14ac:dyDescent="0.15">
      <c r="A396" s="1" t="s">
        <v>16754</v>
      </c>
      <c r="B396" s="1" t="s">
        <v>17529</v>
      </c>
      <c r="C396" s="1" t="s">
        <v>17547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54</v>
      </c>
      <c r="J396" s="1" t="s">
        <v>6858</v>
      </c>
      <c r="K396" s="1" t="s">
        <v>17548</v>
      </c>
      <c r="L396" s="1"/>
      <c r="M396" s="21">
        <f t="shared" si="6"/>
        <v>1</v>
      </c>
    </row>
    <row r="397" spans="1:13" ht="20.100000000000001" customHeight="1" x14ac:dyDescent="0.15">
      <c r="A397" s="1" t="s">
        <v>16754</v>
      </c>
      <c r="B397" s="1" t="s">
        <v>17529</v>
      </c>
      <c r="C397" s="1" t="s">
        <v>17549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54</v>
      </c>
      <c r="J397" s="1" t="s">
        <v>6858</v>
      </c>
      <c r="K397" s="1" t="s">
        <v>17550</v>
      </c>
      <c r="L397" s="1"/>
      <c r="M397" s="21">
        <f t="shared" si="6"/>
        <v>1</v>
      </c>
    </row>
    <row r="398" spans="1:13" ht="20.100000000000001" customHeight="1" x14ac:dyDescent="0.15">
      <c r="A398" s="1" t="s">
        <v>16754</v>
      </c>
      <c r="B398" s="1" t="s">
        <v>17529</v>
      </c>
      <c r="C398" s="1" t="s">
        <v>17551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54</v>
      </c>
      <c r="J398" s="1" t="s">
        <v>6858</v>
      </c>
      <c r="K398" s="1" t="s">
        <v>17552</v>
      </c>
      <c r="L398" s="1"/>
      <c r="M398" s="21">
        <f t="shared" si="6"/>
        <v>1</v>
      </c>
    </row>
    <row r="399" spans="1:13" ht="20.100000000000001" customHeight="1" x14ac:dyDescent="0.15">
      <c r="A399" s="1" t="s">
        <v>16754</v>
      </c>
      <c r="B399" s="1" t="s">
        <v>17529</v>
      </c>
      <c r="C399" s="1" t="s">
        <v>17553</v>
      </c>
      <c r="D399" s="1" t="s">
        <v>849</v>
      </c>
      <c r="E399" s="1" t="s">
        <v>51</v>
      </c>
      <c r="F399" s="1" t="s">
        <v>26832</v>
      </c>
      <c r="G399" s="1" t="s">
        <v>82</v>
      </c>
      <c r="H399" s="1" t="s">
        <v>83</v>
      </c>
      <c r="I399" s="1" t="s">
        <v>181</v>
      </c>
      <c r="J399" s="1" t="s">
        <v>11769</v>
      </c>
      <c r="K399" s="1" t="s">
        <v>19667</v>
      </c>
      <c r="L399" s="1"/>
      <c r="M399" s="21">
        <f t="shared" si="6"/>
        <v>0</v>
      </c>
    </row>
    <row r="400" spans="1:13" ht="20.100000000000001" customHeight="1" x14ac:dyDescent="0.15">
      <c r="A400" s="1" t="s">
        <v>16754</v>
      </c>
      <c r="B400" s="1" t="s">
        <v>17554</v>
      </c>
      <c r="C400" s="1" t="s">
        <v>17555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54</v>
      </c>
      <c r="J400" s="1" t="s">
        <v>6858</v>
      </c>
      <c r="K400" s="1" t="s">
        <v>17554</v>
      </c>
      <c r="L400" s="1"/>
      <c r="M400" s="21">
        <f t="shared" si="6"/>
        <v>1</v>
      </c>
    </row>
    <row r="401" spans="1:13" ht="20.100000000000001" customHeight="1" x14ac:dyDescent="0.15">
      <c r="A401" s="1" t="s">
        <v>16754</v>
      </c>
      <c r="B401" s="1" t="s">
        <v>17554</v>
      </c>
      <c r="C401" s="1" t="s">
        <v>17556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739</v>
      </c>
      <c r="I401" s="1" t="s">
        <v>54</v>
      </c>
      <c r="J401" s="1" t="s">
        <v>6858</v>
      </c>
      <c r="K401" s="1" t="s">
        <v>17557</v>
      </c>
      <c r="L401" s="1"/>
      <c r="M401" s="21">
        <f t="shared" si="6"/>
        <v>1</v>
      </c>
    </row>
    <row r="402" spans="1:13" ht="20.100000000000001" customHeight="1" x14ac:dyDescent="0.15">
      <c r="A402" s="1" t="s">
        <v>16754</v>
      </c>
      <c r="B402" s="1" t="s">
        <v>13805</v>
      </c>
      <c r="C402" s="1" t="s">
        <v>17558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17559</v>
      </c>
      <c r="L402" s="1"/>
      <c r="M402" s="21">
        <f t="shared" si="6"/>
        <v>1</v>
      </c>
    </row>
    <row r="403" spans="1:13" ht="20.100000000000001" customHeight="1" x14ac:dyDescent="0.15">
      <c r="A403" s="1" t="s">
        <v>16754</v>
      </c>
      <c r="B403" s="1" t="s">
        <v>13805</v>
      </c>
      <c r="C403" s="1" t="s">
        <v>17560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17561</v>
      </c>
      <c r="L403" s="1"/>
      <c r="M403" s="21">
        <f t="shared" si="6"/>
        <v>1</v>
      </c>
    </row>
    <row r="404" spans="1:13" ht="20.100000000000001" customHeight="1" x14ac:dyDescent="0.15">
      <c r="A404" s="1" t="s">
        <v>16754</v>
      </c>
      <c r="B404" s="1" t="s">
        <v>13805</v>
      </c>
      <c r="C404" s="1" t="s">
        <v>17562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17563</v>
      </c>
      <c r="L404" s="1"/>
      <c r="M404" s="21">
        <f t="shared" si="6"/>
        <v>1</v>
      </c>
    </row>
    <row r="405" spans="1:13" ht="20.100000000000001" customHeight="1" x14ac:dyDescent="0.15">
      <c r="A405" s="1" t="s">
        <v>16754</v>
      </c>
      <c r="B405" s="1" t="s">
        <v>13805</v>
      </c>
      <c r="C405" s="1" t="s">
        <v>17564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17565</v>
      </c>
      <c r="L405" s="1"/>
      <c r="M405" s="21">
        <f t="shared" si="6"/>
        <v>1</v>
      </c>
    </row>
    <row r="406" spans="1:13" ht="20.100000000000001" customHeight="1" x14ac:dyDescent="0.15">
      <c r="A406" s="1" t="s">
        <v>16754</v>
      </c>
      <c r="B406" s="1" t="s">
        <v>13805</v>
      </c>
      <c r="C406" s="1" t="s">
        <v>17566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17567</v>
      </c>
      <c r="L406" s="1"/>
      <c r="M406" s="21">
        <f t="shared" si="6"/>
        <v>1</v>
      </c>
    </row>
    <row r="407" spans="1:13" ht="20.100000000000001" customHeight="1" x14ac:dyDescent="0.15">
      <c r="A407" s="1" t="s">
        <v>16754</v>
      </c>
      <c r="B407" s="1" t="s">
        <v>13805</v>
      </c>
      <c r="C407" s="1" t="s">
        <v>17568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17569</v>
      </c>
      <c r="L407" s="1"/>
      <c r="M407" s="21">
        <f t="shared" si="6"/>
        <v>1</v>
      </c>
    </row>
    <row r="408" spans="1:13" ht="20.100000000000001" customHeight="1" x14ac:dyDescent="0.15">
      <c r="A408" s="1" t="s">
        <v>16754</v>
      </c>
      <c r="B408" s="1" t="s">
        <v>13805</v>
      </c>
      <c r="C408" s="1" t="s">
        <v>17570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17571</v>
      </c>
      <c r="L408" s="1"/>
      <c r="M408" s="21">
        <f t="shared" si="6"/>
        <v>1</v>
      </c>
    </row>
    <row r="409" spans="1:13" ht="20.100000000000001" customHeight="1" x14ac:dyDescent="0.15">
      <c r="A409" s="1" t="s">
        <v>16754</v>
      </c>
      <c r="B409" s="1" t="s">
        <v>13805</v>
      </c>
      <c r="C409" s="1" t="s">
        <v>17572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17573</v>
      </c>
      <c r="L409" s="1"/>
      <c r="M409" s="21">
        <f t="shared" si="6"/>
        <v>1</v>
      </c>
    </row>
    <row r="410" spans="1:13" ht="20.100000000000001" customHeight="1" x14ac:dyDescent="0.15">
      <c r="A410" s="1" t="s">
        <v>16754</v>
      </c>
      <c r="B410" s="1" t="s">
        <v>13805</v>
      </c>
      <c r="C410" s="1" t="s">
        <v>17574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17575</v>
      </c>
      <c r="L410" s="1"/>
      <c r="M410" s="21">
        <f t="shared" si="6"/>
        <v>1</v>
      </c>
    </row>
    <row r="411" spans="1:13" ht="20.100000000000001" customHeight="1" x14ac:dyDescent="0.15">
      <c r="A411" s="1" t="s">
        <v>16754</v>
      </c>
      <c r="B411" s="1" t="s">
        <v>13805</v>
      </c>
      <c r="C411" s="1" t="s">
        <v>17576</v>
      </c>
      <c r="D411" s="1" t="s">
        <v>78</v>
      </c>
      <c r="E411" s="1" t="s">
        <v>51</v>
      </c>
      <c r="F411" s="1" t="s">
        <v>179</v>
      </c>
      <c r="G411" s="1" t="s">
        <v>82</v>
      </c>
      <c r="H411" s="1" t="s">
        <v>83</v>
      </c>
      <c r="I411" s="1" t="s">
        <v>84</v>
      </c>
      <c r="J411" s="1" t="s">
        <v>9120</v>
      </c>
      <c r="K411" s="1" t="s">
        <v>17577</v>
      </c>
      <c r="L411" s="1"/>
      <c r="M411" s="21">
        <f t="shared" si="6"/>
        <v>0</v>
      </c>
    </row>
    <row r="412" spans="1:13" ht="20.100000000000001" customHeight="1" x14ac:dyDescent="0.15">
      <c r="A412" s="1" t="s">
        <v>16754</v>
      </c>
      <c r="B412" s="1" t="s">
        <v>13805</v>
      </c>
      <c r="C412" s="1" t="s">
        <v>17578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17579</v>
      </c>
      <c r="L412" s="1"/>
      <c r="M412" s="21">
        <f t="shared" si="6"/>
        <v>1</v>
      </c>
    </row>
    <row r="413" spans="1:13" ht="20.100000000000001" customHeight="1" x14ac:dyDescent="0.15">
      <c r="A413" s="1" t="s">
        <v>16754</v>
      </c>
      <c r="B413" s="1" t="s">
        <v>17580</v>
      </c>
      <c r="C413" s="1" t="s">
        <v>17581</v>
      </c>
      <c r="D413" s="1" t="s">
        <v>50</v>
      </c>
      <c r="E413" s="1" t="s">
        <v>51</v>
      </c>
      <c r="F413" s="1" t="s">
        <v>81</v>
      </c>
      <c r="G413" s="1" t="s">
        <v>82</v>
      </c>
      <c r="H413" s="1" t="s">
        <v>4727</v>
      </c>
      <c r="I413" s="1" t="s">
        <v>447</v>
      </c>
      <c r="J413" s="1" t="s">
        <v>16761</v>
      </c>
      <c r="K413" s="1" t="s">
        <v>17582</v>
      </c>
      <c r="L413" s="1"/>
      <c r="M413" s="21">
        <f t="shared" si="6"/>
        <v>0</v>
      </c>
    </row>
    <row r="414" spans="1:13" ht="20.100000000000001" customHeight="1" x14ac:dyDescent="0.15">
      <c r="A414" s="1" t="s">
        <v>16754</v>
      </c>
      <c r="B414" s="1" t="s">
        <v>17580</v>
      </c>
      <c r="C414" s="1" t="s">
        <v>17583</v>
      </c>
      <c r="D414" s="1" t="s">
        <v>50</v>
      </c>
      <c r="E414" s="1" t="s">
        <v>51</v>
      </c>
      <c r="F414" s="1" t="s">
        <v>81</v>
      </c>
      <c r="G414" s="1" t="s">
        <v>82</v>
      </c>
      <c r="H414" s="1" t="s">
        <v>4727</v>
      </c>
      <c r="I414" s="1" t="s">
        <v>447</v>
      </c>
      <c r="J414" s="1" t="s">
        <v>16761</v>
      </c>
      <c r="K414" s="1" t="s">
        <v>17584</v>
      </c>
      <c r="L414" s="1"/>
      <c r="M414" s="21">
        <f t="shared" si="6"/>
        <v>0</v>
      </c>
    </row>
    <row r="415" spans="1:13" ht="20.100000000000001" customHeight="1" x14ac:dyDescent="0.15">
      <c r="A415" s="1" t="s">
        <v>16754</v>
      </c>
      <c r="B415" s="1" t="s">
        <v>17580</v>
      </c>
      <c r="C415" s="1" t="s">
        <v>17585</v>
      </c>
      <c r="D415" s="1" t="s">
        <v>50</v>
      </c>
      <c r="E415" s="1" t="s">
        <v>51</v>
      </c>
      <c r="F415" s="1" t="s">
        <v>81</v>
      </c>
      <c r="G415" s="1" t="s">
        <v>82</v>
      </c>
      <c r="H415" s="1" t="s">
        <v>4727</v>
      </c>
      <c r="I415" s="1" t="s">
        <v>447</v>
      </c>
      <c r="J415" s="1" t="s">
        <v>16761</v>
      </c>
      <c r="K415" s="1" t="s">
        <v>17586</v>
      </c>
      <c r="L415" s="1"/>
      <c r="M415" s="21">
        <f t="shared" si="6"/>
        <v>0</v>
      </c>
    </row>
    <row r="416" spans="1:13" ht="20.100000000000001" customHeight="1" x14ac:dyDescent="0.15">
      <c r="A416" s="1" t="s">
        <v>16754</v>
      </c>
      <c r="B416" s="1" t="s">
        <v>17580</v>
      </c>
      <c r="C416" s="1" t="s">
        <v>17587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17588</v>
      </c>
      <c r="L416" s="1"/>
      <c r="M416" s="21">
        <f t="shared" si="6"/>
        <v>1</v>
      </c>
    </row>
    <row r="417" spans="1:13" ht="20.100000000000001" customHeight="1" x14ac:dyDescent="0.15">
      <c r="A417" s="1" t="s">
        <v>16754</v>
      </c>
      <c r="B417" s="1" t="s">
        <v>17580</v>
      </c>
      <c r="C417" s="1" t="s">
        <v>17589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54</v>
      </c>
      <c r="J417" s="1" t="s">
        <v>6858</v>
      </c>
      <c r="K417" s="1" t="s">
        <v>17590</v>
      </c>
      <c r="L417" s="1"/>
      <c r="M417" s="21">
        <f t="shared" si="6"/>
        <v>1</v>
      </c>
    </row>
    <row r="418" spans="1:13" ht="20.100000000000001" customHeight="1" x14ac:dyDescent="0.15">
      <c r="A418" s="1" t="s">
        <v>16754</v>
      </c>
      <c r="B418" s="1" t="s">
        <v>17580</v>
      </c>
      <c r="C418" s="1" t="s">
        <v>17591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17592</v>
      </c>
      <c r="L418" s="1"/>
      <c r="M418" s="21">
        <f t="shared" si="6"/>
        <v>1</v>
      </c>
    </row>
    <row r="419" spans="1:13" ht="20.100000000000001" customHeight="1" x14ac:dyDescent="0.15">
      <c r="A419" s="1" t="s">
        <v>16754</v>
      </c>
      <c r="B419" s="1" t="s">
        <v>17580</v>
      </c>
      <c r="C419" s="1" t="s">
        <v>17593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54</v>
      </c>
      <c r="J419" s="1" t="s">
        <v>6858</v>
      </c>
      <c r="K419" s="1" t="s">
        <v>17594</v>
      </c>
      <c r="L419" s="1"/>
      <c r="M419" s="21">
        <f t="shared" si="6"/>
        <v>1</v>
      </c>
    </row>
    <row r="420" spans="1:13" ht="20.100000000000001" customHeight="1" x14ac:dyDescent="0.15">
      <c r="A420" s="1" t="s">
        <v>16754</v>
      </c>
      <c r="B420" s="1" t="s">
        <v>17580</v>
      </c>
      <c r="C420" s="1" t="s">
        <v>17595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54</v>
      </c>
      <c r="J420" s="1" t="s">
        <v>6858</v>
      </c>
      <c r="K420" s="1" t="s">
        <v>17596</v>
      </c>
      <c r="L420" s="1"/>
      <c r="M420" s="21">
        <f t="shared" si="6"/>
        <v>1</v>
      </c>
    </row>
    <row r="421" spans="1:13" ht="20.100000000000001" customHeight="1" x14ac:dyDescent="0.15">
      <c r="A421" s="1" t="s">
        <v>16754</v>
      </c>
      <c r="B421" s="1" t="s">
        <v>17580</v>
      </c>
      <c r="C421" s="1" t="s">
        <v>17597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54</v>
      </c>
      <c r="J421" s="1" t="s">
        <v>6858</v>
      </c>
      <c r="K421" s="1" t="s">
        <v>17598</v>
      </c>
      <c r="L421" s="1"/>
      <c r="M421" s="21">
        <f t="shared" si="6"/>
        <v>1</v>
      </c>
    </row>
    <row r="422" spans="1:13" ht="20.100000000000001" customHeight="1" x14ac:dyDescent="0.15">
      <c r="A422" s="1" t="s">
        <v>16754</v>
      </c>
      <c r="B422" s="1" t="s">
        <v>17599</v>
      </c>
      <c r="C422" s="1" t="s">
        <v>17600</v>
      </c>
      <c r="D422" s="1" t="s">
        <v>50</v>
      </c>
      <c r="E422" s="1" t="s">
        <v>51</v>
      </c>
      <c r="F422" s="1" t="s">
        <v>51</v>
      </c>
      <c r="G422" s="1" t="s">
        <v>82</v>
      </c>
      <c r="H422" s="1" t="s">
        <v>207</v>
      </c>
      <c r="I422" s="1" t="s">
        <v>84</v>
      </c>
      <c r="J422" s="1" t="s">
        <v>122</v>
      </c>
      <c r="K422" s="1" t="s">
        <v>17601</v>
      </c>
      <c r="L422" s="1"/>
      <c r="M422" s="21">
        <f t="shared" si="6"/>
        <v>1</v>
      </c>
    </row>
    <row r="423" spans="1:13" ht="20.100000000000001" customHeight="1" x14ac:dyDescent="0.15">
      <c r="A423" s="1" t="s">
        <v>16754</v>
      </c>
      <c r="B423" s="1" t="s">
        <v>17599</v>
      </c>
      <c r="C423" s="1" t="s">
        <v>17602</v>
      </c>
      <c r="D423" s="1" t="s">
        <v>50</v>
      </c>
      <c r="E423" s="1" t="s">
        <v>51</v>
      </c>
      <c r="F423" s="1" t="s">
        <v>51</v>
      </c>
      <c r="G423" s="1" t="s">
        <v>82</v>
      </c>
      <c r="H423" s="1" t="s">
        <v>207</v>
      </c>
      <c r="I423" s="1" t="s">
        <v>84</v>
      </c>
      <c r="J423" s="1" t="s">
        <v>122</v>
      </c>
      <c r="K423" s="1" t="s">
        <v>17603</v>
      </c>
      <c r="L423" s="1"/>
      <c r="M423" s="21">
        <f t="shared" si="6"/>
        <v>1</v>
      </c>
    </row>
    <row r="424" spans="1:13" ht="20.100000000000001" customHeight="1" x14ac:dyDescent="0.15">
      <c r="A424" s="1" t="s">
        <v>16754</v>
      </c>
      <c r="B424" s="1" t="s">
        <v>17599</v>
      </c>
      <c r="C424" s="1" t="s">
        <v>17604</v>
      </c>
      <c r="D424" s="1" t="s">
        <v>78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17605</v>
      </c>
      <c r="L424" s="1"/>
      <c r="M424" s="21">
        <f t="shared" si="6"/>
        <v>1</v>
      </c>
    </row>
    <row r="425" spans="1:13" ht="20.100000000000001" customHeight="1" x14ac:dyDescent="0.15">
      <c r="A425" s="1" t="s">
        <v>16754</v>
      </c>
      <c r="B425" s="1" t="s">
        <v>17606</v>
      </c>
      <c r="C425" s="1" t="s">
        <v>17607</v>
      </c>
      <c r="D425" s="1" t="s">
        <v>50</v>
      </c>
      <c r="E425" s="1" t="s">
        <v>51</v>
      </c>
      <c r="F425" s="1" t="s">
        <v>51</v>
      </c>
      <c r="G425" s="1" t="s">
        <v>82</v>
      </c>
      <c r="H425" s="1" t="s">
        <v>207</v>
      </c>
      <c r="I425" s="1" t="s">
        <v>84</v>
      </c>
      <c r="J425" s="1" t="s">
        <v>122</v>
      </c>
      <c r="K425" s="1" t="s">
        <v>17608</v>
      </c>
      <c r="L425" s="1"/>
      <c r="M425" s="21">
        <f t="shared" si="6"/>
        <v>1</v>
      </c>
    </row>
    <row r="426" spans="1:13" ht="20.100000000000001" customHeight="1" x14ac:dyDescent="0.15">
      <c r="A426" s="1" t="s">
        <v>16754</v>
      </c>
      <c r="B426" s="1" t="s">
        <v>17606</v>
      </c>
      <c r="C426" s="1" t="s">
        <v>17609</v>
      </c>
      <c r="D426" s="1" t="s">
        <v>50</v>
      </c>
      <c r="E426" s="1" t="s">
        <v>51</v>
      </c>
      <c r="F426" s="1" t="s">
        <v>51</v>
      </c>
      <c r="G426" s="1" t="s">
        <v>82</v>
      </c>
      <c r="H426" s="1" t="s">
        <v>207</v>
      </c>
      <c r="I426" s="1" t="s">
        <v>84</v>
      </c>
      <c r="J426" s="1" t="s">
        <v>122</v>
      </c>
      <c r="K426" s="1" t="s">
        <v>17610</v>
      </c>
      <c r="L426" s="1"/>
      <c r="M426" s="21">
        <f t="shared" si="6"/>
        <v>1</v>
      </c>
    </row>
    <row r="427" spans="1:13" ht="20.100000000000001" customHeight="1" x14ac:dyDescent="0.15">
      <c r="A427" s="1" t="s">
        <v>16754</v>
      </c>
      <c r="B427" s="1" t="s">
        <v>17606</v>
      </c>
      <c r="C427" s="1" t="s">
        <v>17611</v>
      </c>
      <c r="D427" s="1" t="s">
        <v>78</v>
      </c>
      <c r="E427" s="1" t="s">
        <v>51</v>
      </c>
      <c r="F427" s="1" t="s">
        <v>51</v>
      </c>
      <c r="G427" s="1" t="s">
        <v>82</v>
      </c>
      <c r="H427" s="1" t="s">
        <v>207</v>
      </c>
      <c r="I427" s="1" t="s">
        <v>84</v>
      </c>
      <c r="J427" s="1" t="s">
        <v>122</v>
      </c>
      <c r="K427" s="1" t="s">
        <v>17612</v>
      </c>
      <c r="L427" s="1"/>
      <c r="M427" s="21">
        <f t="shared" si="6"/>
        <v>1</v>
      </c>
    </row>
    <row r="428" spans="1:13" ht="20.100000000000001" customHeight="1" x14ac:dyDescent="0.15">
      <c r="A428" s="1" t="s">
        <v>16754</v>
      </c>
      <c r="B428" s="1" t="s">
        <v>17606</v>
      </c>
      <c r="C428" s="1" t="s">
        <v>17613</v>
      </c>
      <c r="D428" s="1" t="s">
        <v>78</v>
      </c>
      <c r="E428" s="1" t="s">
        <v>51</v>
      </c>
      <c r="F428" s="1" t="s">
        <v>51</v>
      </c>
      <c r="G428" s="1" t="s">
        <v>82</v>
      </c>
      <c r="H428" s="1" t="s">
        <v>207</v>
      </c>
      <c r="I428" s="1" t="s">
        <v>84</v>
      </c>
      <c r="J428" s="1" t="s">
        <v>122</v>
      </c>
      <c r="K428" s="1" t="s">
        <v>17614</v>
      </c>
      <c r="L428" s="1"/>
      <c r="M428" s="21">
        <f t="shared" si="6"/>
        <v>1</v>
      </c>
    </row>
    <row r="429" spans="1:13" ht="20.100000000000001" customHeight="1" x14ac:dyDescent="0.15">
      <c r="A429" s="1" t="s">
        <v>16754</v>
      </c>
      <c r="B429" s="1" t="s">
        <v>1084</v>
      </c>
      <c r="C429" s="1" t="s">
        <v>17615</v>
      </c>
      <c r="D429" s="1" t="s">
        <v>50</v>
      </c>
      <c r="E429" s="1" t="s">
        <v>51</v>
      </c>
      <c r="F429" s="1" t="s">
        <v>51</v>
      </c>
      <c r="G429" s="1" t="s">
        <v>82</v>
      </c>
      <c r="H429" s="1" t="s">
        <v>207</v>
      </c>
      <c r="I429" s="1" t="s">
        <v>84</v>
      </c>
      <c r="J429" s="1" t="s">
        <v>122</v>
      </c>
      <c r="K429" s="1" t="s">
        <v>17616</v>
      </c>
      <c r="L429" s="1"/>
      <c r="M429" s="21">
        <f t="shared" si="6"/>
        <v>1</v>
      </c>
    </row>
    <row r="430" spans="1:13" ht="20.100000000000001" customHeight="1" x14ac:dyDescent="0.15">
      <c r="A430" s="1" t="s">
        <v>16754</v>
      </c>
      <c r="B430" s="1" t="s">
        <v>1084</v>
      </c>
      <c r="C430" s="1" t="s">
        <v>17617</v>
      </c>
      <c r="D430" s="1" t="s">
        <v>50</v>
      </c>
      <c r="E430" s="1" t="s">
        <v>51</v>
      </c>
      <c r="F430" s="1" t="s">
        <v>51</v>
      </c>
      <c r="G430" s="1" t="s">
        <v>82</v>
      </c>
      <c r="H430" s="1" t="s">
        <v>207</v>
      </c>
      <c r="I430" s="1" t="s">
        <v>84</v>
      </c>
      <c r="J430" s="1" t="s">
        <v>122</v>
      </c>
      <c r="K430" s="1" t="s">
        <v>17618</v>
      </c>
      <c r="L430" s="1"/>
      <c r="M430" s="21">
        <f t="shared" si="6"/>
        <v>1</v>
      </c>
    </row>
    <row r="431" spans="1:13" ht="20.100000000000001" customHeight="1" x14ac:dyDescent="0.15">
      <c r="A431" s="1" t="s">
        <v>16754</v>
      </c>
      <c r="B431" s="1" t="s">
        <v>1084</v>
      </c>
      <c r="C431" s="1" t="s">
        <v>17619</v>
      </c>
      <c r="D431" s="1" t="s">
        <v>50</v>
      </c>
      <c r="E431" s="1" t="s">
        <v>51</v>
      </c>
      <c r="F431" s="1" t="s">
        <v>51</v>
      </c>
      <c r="G431" s="1" t="s">
        <v>82</v>
      </c>
      <c r="H431" s="1" t="s">
        <v>207</v>
      </c>
      <c r="I431" s="1" t="s">
        <v>84</v>
      </c>
      <c r="J431" s="1" t="s">
        <v>122</v>
      </c>
      <c r="K431" s="1" t="s">
        <v>17620</v>
      </c>
      <c r="L431" s="1"/>
      <c r="M431" s="21">
        <f t="shared" si="6"/>
        <v>1</v>
      </c>
    </row>
    <row r="432" spans="1:13" ht="20.100000000000001" customHeight="1" x14ac:dyDescent="0.15">
      <c r="A432" s="1" t="s">
        <v>16754</v>
      </c>
      <c r="B432" s="1" t="s">
        <v>1084</v>
      </c>
      <c r="C432" s="1" t="s">
        <v>17621</v>
      </c>
      <c r="D432" s="1" t="s">
        <v>50</v>
      </c>
      <c r="E432" s="1" t="s">
        <v>51</v>
      </c>
      <c r="F432" s="1" t="s">
        <v>51</v>
      </c>
      <c r="G432" s="1" t="s">
        <v>82</v>
      </c>
      <c r="H432" s="1" t="s">
        <v>207</v>
      </c>
      <c r="I432" s="1" t="s">
        <v>84</v>
      </c>
      <c r="J432" s="1" t="s">
        <v>122</v>
      </c>
      <c r="K432" s="1" t="s">
        <v>17622</v>
      </c>
      <c r="L432" s="1"/>
      <c r="M432" s="21">
        <f t="shared" si="6"/>
        <v>1</v>
      </c>
    </row>
    <row r="433" spans="1:13" ht="20.100000000000001" customHeight="1" x14ac:dyDescent="0.15">
      <c r="A433" s="1" t="s">
        <v>16754</v>
      </c>
      <c r="B433" s="1" t="s">
        <v>1084</v>
      </c>
      <c r="C433" s="1" t="s">
        <v>17623</v>
      </c>
      <c r="D433" s="1" t="s">
        <v>78</v>
      </c>
      <c r="E433" s="1" t="s">
        <v>51</v>
      </c>
      <c r="F433" s="1" t="s">
        <v>51</v>
      </c>
      <c r="G433" s="1" t="s">
        <v>82</v>
      </c>
      <c r="H433" s="1" t="s">
        <v>207</v>
      </c>
      <c r="I433" s="1" t="s">
        <v>84</v>
      </c>
      <c r="J433" s="1" t="s">
        <v>122</v>
      </c>
      <c r="K433" s="1" t="s">
        <v>17624</v>
      </c>
      <c r="L433" s="1"/>
      <c r="M433" s="21">
        <f t="shared" si="6"/>
        <v>1</v>
      </c>
    </row>
    <row r="434" spans="1:13" ht="20.100000000000001" customHeight="1" x14ac:dyDescent="0.15">
      <c r="A434" s="1" t="s">
        <v>16754</v>
      </c>
      <c r="B434" s="1" t="s">
        <v>1084</v>
      </c>
      <c r="C434" s="1" t="s">
        <v>17625</v>
      </c>
      <c r="D434" s="1" t="s">
        <v>78</v>
      </c>
      <c r="E434" s="1" t="s">
        <v>51</v>
      </c>
      <c r="F434" s="1" t="s">
        <v>179</v>
      </c>
      <c r="G434" s="1" t="s">
        <v>82</v>
      </c>
      <c r="H434" s="1" t="s">
        <v>83</v>
      </c>
      <c r="I434" s="1" t="s">
        <v>84</v>
      </c>
      <c r="J434" s="1" t="s">
        <v>9120</v>
      </c>
      <c r="K434" s="1" t="s">
        <v>17626</v>
      </c>
      <c r="L434" s="1"/>
      <c r="M434" s="21">
        <f t="shared" si="6"/>
        <v>0</v>
      </c>
    </row>
    <row r="435" spans="1:13" ht="20.100000000000001" customHeight="1" x14ac:dyDescent="0.15">
      <c r="A435" s="1" t="s">
        <v>17627</v>
      </c>
      <c r="B435" s="1" t="s">
        <v>17628</v>
      </c>
      <c r="C435" s="1" t="s">
        <v>17629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53</v>
      </c>
      <c r="I435" s="1" t="s">
        <v>84</v>
      </c>
      <c r="J435" s="1" t="s">
        <v>130</v>
      </c>
      <c r="K435" s="1" t="s">
        <v>17630</v>
      </c>
      <c r="L435" s="1"/>
      <c r="M435" s="21">
        <f t="shared" si="6"/>
        <v>1</v>
      </c>
    </row>
    <row r="436" spans="1:13" ht="20.100000000000001" customHeight="1" x14ac:dyDescent="0.15">
      <c r="A436" s="1" t="s">
        <v>17627</v>
      </c>
      <c r="B436" s="1" t="s">
        <v>17628</v>
      </c>
      <c r="C436" s="1" t="s">
        <v>17631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53</v>
      </c>
      <c r="I436" s="1" t="s">
        <v>84</v>
      </c>
      <c r="J436" s="1" t="s">
        <v>130</v>
      </c>
      <c r="K436" s="1" t="s">
        <v>17632</v>
      </c>
      <c r="L436" s="1"/>
      <c r="M436" s="21">
        <f t="shared" si="6"/>
        <v>1</v>
      </c>
    </row>
    <row r="437" spans="1:13" ht="20.100000000000001" customHeight="1" x14ac:dyDescent="0.15">
      <c r="A437" s="1" t="s">
        <v>17627</v>
      </c>
      <c r="B437" s="1" t="s">
        <v>17628</v>
      </c>
      <c r="C437" s="1" t="s">
        <v>17633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53</v>
      </c>
      <c r="I437" s="1" t="s">
        <v>84</v>
      </c>
      <c r="J437" s="1" t="s">
        <v>130</v>
      </c>
      <c r="K437" s="1" t="s">
        <v>17634</v>
      </c>
      <c r="L437" s="1"/>
      <c r="M437" s="21">
        <f t="shared" si="6"/>
        <v>1</v>
      </c>
    </row>
    <row r="438" spans="1:13" ht="20.100000000000001" customHeight="1" x14ac:dyDescent="0.15">
      <c r="A438" s="1" t="s">
        <v>17627</v>
      </c>
      <c r="B438" s="1" t="s">
        <v>17628</v>
      </c>
      <c r="C438" s="1" t="s">
        <v>17635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53</v>
      </c>
      <c r="I438" s="1" t="s">
        <v>84</v>
      </c>
      <c r="J438" s="1" t="s">
        <v>130</v>
      </c>
      <c r="K438" s="1" t="s">
        <v>17636</v>
      </c>
      <c r="L438" s="1"/>
      <c r="M438" s="21">
        <f t="shared" si="6"/>
        <v>1</v>
      </c>
    </row>
    <row r="439" spans="1:13" ht="20.100000000000001" customHeight="1" x14ac:dyDescent="0.15">
      <c r="A439" s="1" t="s">
        <v>17627</v>
      </c>
      <c r="B439" s="1" t="s">
        <v>17628</v>
      </c>
      <c r="C439" s="1" t="s">
        <v>17637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84</v>
      </c>
      <c r="J439" s="1" t="s">
        <v>130</v>
      </c>
      <c r="K439" s="1" t="s">
        <v>17638</v>
      </c>
      <c r="L439" s="1"/>
      <c r="M439" s="21">
        <f t="shared" si="6"/>
        <v>1</v>
      </c>
    </row>
    <row r="440" spans="1:13" ht="20.100000000000001" customHeight="1" x14ac:dyDescent="0.15">
      <c r="A440" s="1" t="s">
        <v>17627</v>
      </c>
      <c r="B440" s="1" t="s">
        <v>17628</v>
      </c>
      <c r="C440" s="1" t="s">
        <v>17639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53</v>
      </c>
      <c r="I440" s="1" t="s">
        <v>84</v>
      </c>
      <c r="J440" s="1" t="s">
        <v>130</v>
      </c>
      <c r="K440" s="1" t="s">
        <v>17640</v>
      </c>
      <c r="L440" s="1"/>
      <c r="M440" s="21">
        <f t="shared" si="6"/>
        <v>1</v>
      </c>
    </row>
    <row r="441" spans="1:13" ht="20.100000000000001" customHeight="1" x14ac:dyDescent="0.15">
      <c r="A441" s="1" t="s">
        <v>17627</v>
      </c>
      <c r="B441" s="1" t="s">
        <v>17628</v>
      </c>
      <c r="C441" s="1" t="s">
        <v>17641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121</v>
      </c>
      <c r="I441" s="1" t="s">
        <v>84</v>
      </c>
      <c r="J441" s="1" t="s">
        <v>122</v>
      </c>
      <c r="K441" s="1" t="s">
        <v>17642</v>
      </c>
      <c r="L441" s="1"/>
      <c r="M441" s="21">
        <f t="shared" si="6"/>
        <v>1</v>
      </c>
    </row>
    <row r="442" spans="1:13" ht="20.100000000000001" customHeight="1" x14ac:dyDescent="0.15">
      <c r="A442" s="1" t="s">
        <v>17627</v>
      </c>
      <c r="B442" s="1" t="s">
        <v>17643</v>
      </c>
      <c r="C442" s="1" t="s">
        <v>17644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54</v>
      </c>
      <c r="J442" s="1" t="s">
        <v>6858</v>
      </c>
      <c r="K442" s="1" t="s">
        <v>17645</v>
      </c>
      <c r="L442" s="1"/>
      <c r="M442" s="21">
        <f t="shared" si="6"/>
        <v>1</v>
      </c>
    </row>
    <row r="443" spans="1:13" ht="20.100000000000001" customHeight="1" x14ac:dyDescent="0.15">
      <c r="A443" s="1" t="s">
        <v>17627</v>
      </c>
      <c r="B443" s="1" t="s">
        <v>17643</v>
      </c>
      <c r="C443" s="1" t="s">
        <v>17646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54</v>
      </c>
      <c r="J443" s="1" t="s">
        <v>6858</v>
      </c>
      <c r="K443" s="1" t="s">
        <v>17647</v>
      </c>
      <c r="L443" s="1"/>
      <c r="M443" s="21">
        <f t="shared" si="6"/>
        <v>1</v>
      </c>
    </row>
    <row r="444" spans="1:13" ht="20.100000000000001" customHeight="1" x14ac:dyDescent="0.15">
      <c r="A444" s="1" t="s">
        <v>17627</v>
      </c>
      <c r="B444" s="1" t="s">
        <v>17643</v>
      </c>
      <c r="C444" s="1" t="s">
        <v>17648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54</v>
      </c>
      <c r="J444" s="1" t="s">
        <v>6858</v>
      </c>
      <c r="K444" s="1" t="s">
        <v>17649</v>
      </c>
      <c r="L444" s="1"/>
      <c r="M444" s="21">
        <f t="shared" si="6"/>
        <v>1</v>
      </c>
    </row>
    <row r="445" spans="1:13" ht="20.100000000000001" customHeight="1" x14ac:dyDescent="0.15">
      <c r="A445" s="1" t="s">
        <v>17627</v>
      </c>
      <c r="B445" s="1" t="s">
        <v>17643</v>
      </c>
      <c r="C445" s="1" t="s">
        <v>17650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54</v>
      </c>
      <c r="J445" s="1" t="s">
        <v>6858</v>
      </c>
      <c r="K445" s="1" t="s">
        <v>17651</v>
      </c>
      <c r="L445" s="1"/>
      <c r="M445" s="21">
        <f t="shared" si="6"/>
        <v>1</v>
      </c>
    </row>
    <row r="446" spans="1:13" ht="20.100000000000001" customHeight="1" x14ac:dyDescent="0.15">
      <c r="A446" s="1" t="s">
        <v>17627</v>
      </c>
      <c r="B446" s="1" t="s">
        <v>17643</v>
      </c>
      <c r="C446" s="1" t="s">
        <v>17652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54</v>
      </c>
      <c r="J446" s="1" t="s">
        <v>6858</v>
      </c>
      <c r="K446" s="1" t="s">
        <v>17653</v>
      </c>
      <c r="L446" s="1"/>
      <c r="M446" s="21">
        <f t="shared" si="6"/>
        <v>1</v>
      </c>
    </row>
    <row r="447" spans="1:13" ht="20.100000000000001" customHeight="1" x14ac:dyDescent="0.15">
      <c r="A447" s="1" t="s">
        <v>17627</v>
      </c>
      <c r="B447" s="1" t="s">
        <v>17654</v>
      </c>
      <c r="C447" s="1" t="s">
        <v>17655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54</v>
      </c>
      <c r="J447" s="1" t="s">
        <v>6858</v>
      </c>
      <c r="K447" s="1" t="s">
        <v>17656</v>
      </c>
      <c r="L447" s="1"/>
      <c r="M447" s="21">
        <f t="shared" si="6"/>
        <v>1</v>
      </c>
    </row>
    <row r="448" spans="1:13" ht="20.100000000000001" customHeight="1" x14ac:dyDescent="0.15">
      <c r="A448" s="1" t="s">
        <v>17627</v>
      </c>
      <c r="B448" s="1" t="s">
        <v>17654</v>
      </c>
      <c r="C448" s="1" t="s">
        <v>17657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54</v>
      </c>
      <c r="J448" s="1" t="s">
        <v>6858</v>
      </c>
      <c r="K448" s="1" t="s">
        <v>17658</v>
      </c>
      <c r="L448" s="1"/>
      <c r="M448" s="21">
        <f t="shared" si="6"/>
        <v>1</v>
      </c>
    </row>
    <row r="449" spans="1:13" ht="20.100000000000001" customHeight="1" x14ac:dyDescent="0.15">
      <c r="A449" s="1" t="s">
        <v>17627</v>
      </c>
      <c r="B449" s="1" t="s">
        <v>17654</v>
      </c>
      <c r="C449" s="1" t="s">
        <v>17659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54</v>
      </c>
      <c r="J449" s="1" t="s">
        <v>6858</v>
      </c>
      <c r="K449" s="1" t="s">
        <v>17660</v>
      </c>
      <c r="L449" s="1"/>
      <c r="M449" s="21">
        <f t="shared" si="6"/>
        <v>1</v>
      </c>
    </row>
    <row r="450" spans="1:13" ht="20.100000000000001" customHeight="1" x14ac:dyDescent="0.15">
      <c r="A450" s="1" t="s">
        <v>17627</v>
      </c>
      <c r="B450" s="1" t="s">
        <v>17654</v>
      </c>
      <c r="C450" s="1" t="s">
        <v>17661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54</v>
      </c>
      <c r="J450" s="1" t="s">
        <v>6858</v>
      </c>
      <c r="K450" s="1" t="s">
        <v>17662</v>
      </c>
      <c r="L450" s="1"/>
      <c r="M450" s="21">
        <f t="shared" si="6"/>
        <v>1</v>
      </c>
    </row>
    <row r="451" spans="1:13" ht="20.100000000000001" customHeight="1" x14ac:dyDescent="0.15">
      <c r="A451" s="1" t="s">
        <v>17627</v>
      </c>
      <c r="B451" s="1" t="s">
        <v>17654</v>
      </c>
      <c r="C451" s="1" t="s">
        <v>17663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54</v>
      </c>
      <c r="J451" s="1" t="s">
        <v>6858</v>
      </c>
      <c r="K451" s="1" t="s">
        <v>17664</v>
      </c>
      <c r="L451" s="1"/>
      <c r="M451" s="21">
        <f t="shared" si="6"/>
        <v>1</v>
      </c>
    </row>
    <row r="452" spans="1:13" ht="20.100000000000001" customHeight="1" x14ac:dyDescent="0.15">
      <c r="A452" s="1" t="s">
        <v>17627</v>
      </c>
      <c r="B452" s="1" t="s">
        <v>17654</v>
      </c>
      <c r="C452" s="1" t="s">
        <v>17665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54</v>
      </c>
      <c r="J452" s="1" t="s">
        <v>6858</v>
      </c>
      <c r="K452" s="1" t="s">
        <v>17666</v>
      </c>
      <c r="L452" s="1"/>
      <c r="M452" s="21">
        <f t="shared" si="6"/>
        <v>1</v>
      </c>
    </row>
    <row r="453" spans="1:13" ht="20.100000000000001" customHeight="1" x14ac:dyDescent="0.15">
      <c r="A453" s="1" t="s">
        <v>17627</v>
      </c>
      <c r="B453" s="1" t="s">
        <v>17654</v>
      </c>
      <c r="C453" s="1" t="s">
        <v>17667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54</v>
      </c>
      <c r="J453" s="1" t="s">
        <v>6858</v>
      </c>
      <c r="K453" s="1" t="s">
        <v>17668</v>
      </c>
      <c r="L453" s="1"/>
      <c r="M453" s="21">
        <f t="shared" si="6"/>
        <v>1</v>
      </c>
    </row>
    <row r="454" spans="1:13" ht="20.100000000000001" customHeight="1" x14ac:dyDescent="0.15">
      <c r="A454" s="1" t="s">
        <v>17627</v>
      </c>
      <c r="B454" s="1" t="s">
        <v>17654</v>
      </c>
      <c r="C454" s="1" t="s">
        <v>17669</v>
      </c>
      <c r="D454" s="1" t="s">
        <v>78</v>
      </c>
      <c r="E454" s="1" t="s">
        <v>51</v>
      </c>
      <c r="F454" s="1" t="s">
        <v>26831</v>
      </c>
      <c r="G454" s="1" t="s">
        <v>82</v>
      </c>
      <c r="H454" s="1" t="s">
        <v>2140</v>
      </c>
      <c r="I454" s="1" t="s">
        <v>447</v>
      </c>
      <c r="J454" s="1" t="s">
        <v>17033</v>
      </c>
      <c r="K454" s="1" t="s">
        <v>17670</v>
      </c>
      <c r="L454" s="1"/>
      <c r="M454" s="21">
        <f t="shared" si="6"/>
        <v>0</v>
      </c>
    </row>
    <row r="455" spans="1:13" ht="20.100000000000001" customHeight="1" x14ac:dyDescent="0.15">
      <c r="A455" s="1" t="s">
        <v>17627</v>
      </c>
      <c r="B455" s="1" t="s">
        <v>17654</v>
      </c>
      <c r="C455" s="1" t="s">
        <v>17671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54</v>
      </c>
      <c r="J455" s="1" t="s">
        <v>6858</v>
      </c>
      <c r="K455" s="1" t="s">
        <v>17672</v>
      </c>
      <c r="L455" s="1"/>
      <c r="M455" s="21">
        <f t="shared" si="6"/>
        <v>1</v>
      </c>
    </row>
    <row r="456" spans="1:13" ht="20.100000000000001" customHeight="1" x14ac:dyDescent="0.15">
      <c r="A456" s="1" t="s">
        <v>17627</v>
      </c>
      <c r="B456" s="1" t="s">
        <v>17654</v>
      </c>
      <c r="C456" s="1" t="s">
        <v>17673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54</v>
      </c>
      <c r="J456" s="1" t="s">
        <v>6858</v>
      </c>
      <c r="K456" s="1" t="s">
        <v>17674</v>
      </c>
      <c r="L456" s="1"/>
      <c r="M456" s="21">
        <f t="shared" ref="M456:M519" si="7">IF(F456="○",1,0)</f>
        <v>1</v>
      </c>
    </row>
    <row r="457" spans="1:13" ht="20.100000000000001" customHeight="1" x14ac:dyDescent="0.15">
      <c r="A457" s="1" t="s">
        <v>17627</v>
      </c>
      <c r="B457" s="1" t="s">
        <v>17675</v>
      </c>
      <c r="C457" s="1" t="s">
        <v>17676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54</v>
      </c>
      <c r="J457" s="1" t="s">
        <v>6858</v>
      </c>
      <c r="K457" s="1" t="s">
        <v>17677</v>
      </c>
      <c r="L457" s="1"/>
      <c r="M457" s="21">
        <f t="shared" si="7"/>
        <v>1</v>
      </c>
    </row>
    <row r="458" spans="1:13" ht="20.100000000000001" customHeight="1" x14ac:dyDescent="0.15">
      <c r="A458" s="1" t="s">
        <v>17627</v>
      </c>
      <c r="B458" s="1" t="s">
        <v>17675</v>
      </c>
      <c r="C458" s="1" t="s">
        <v>17678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54</v>
      </c>
      <c r="J458" s="1" t="s">
        <v>6858</v>
      </c>
      <c r="K458" s="1" t="s">
        <v>17679</v>
      </c>
      <c r="L458" s="1"/>
      <c r="M458" s="21">
        <f t="shared" si="7"/>
        <v>1</v>
      </c>
    </row>
    <row r="459" spans="1:13" ht="20.100000000000001" customHeight="1" x14ac:dyDescent="0.15">
      <c r="A459" s="1" t="s">
        <v>17627</v>
      </c>
      <c r="B459" s="1" t="s">
        <v>17675</v>
      </c>
      <c r="C459" s="1" t="s">
        <v>17680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739</v>
      </c>
      <c r="I459" s="1" t="s">
        <v>54</v>
      </c>
      <c r="J459" s="1" t="s">
        <v>6858</v>
      </c>
      <c r="K459" s="1" t="s">
        <v>17681</v>
      </c>
      <c r="L459" s="1"/>
      <c r="M459" s="21">
        <f t="shared" si="7"/>
        <v>1</v>
      </c>
    </row>
    <row r="460" spans="1:13" ht="20.100000000000001" customHeight="1" x14ac:dyDescent="0.15">
      <c r="A460" s="1" t="s">
        <v>17627</v>
      </c>
      <c r="B460" s="1" t="s">
        <v>17675</v>
      </c>
      <c r="C460" s="1" t="s">
        <v>17682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739</v>
      </c>
      <c r="I460" s="1" t="s">
        <v>54</v>
      </c>
      <c r="J460" s="1" t="s">
        <v>6858</v>
      </c>
      <c r="K460" s="1" t="s">
        <v>17683</v>
      </c>
      <c r="L460" s="1"/>
      <c r="M460" s="21">
        <f t="shared" si="7"/>
        <v>1</v>
      </c>
    </row>
    <row r="461" spans="1:13" ht="20.100000000000001" customHeight="1" x14ac:dyDescent="0.15">
      <c r="A461" s="1" t="s">
        <v>17627</v>
      </c>
      <c r="B461" s="1" t="s">
        <v>17675</v>
      </c>
      <c r="C461" s="1" t="s">
        <v>17684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739</v>
      </c>
      <c r="I461" s="1" t="s">
        <v>54</v>
      </c>
      <c r="J461" s="1" t="s">
        <v>6858</v>
      </c>
      <c r="K461" s="1" t="s">
        <v>17685</v>
      </c>
      <c r="L461" s="1"/>
      <c r="M461" s="21">
        <f t="shared" si="7"/>
        <v>1</v>
      </c>
    </row>
    <row r="462" spans="1:13" ht="20.100000000000001" customHeight="1" x14ac:dyDescent="0.15">
      <c r="A462" s="1" t="s">
        <v>17627</v>
      </c>
      <c r="B462" s="1" t="s">
        <v>17675</v>
      </c>
      <c r="C462" s="1" t="s">
        <v>17686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54</v>
      </c>
      <c r="J462" s="1" t="s">
        <v>6858</v>
      </c>
      <c r="K462" s="1" t="s">
        <v>17687</v>
      </c>
      <c r="L462" s="1"/>
      <c r="M462" s="21">
        <f t="shared" si="7"/>
        <v>1</v>
      </c>
    </row>
    <row r="463" spans="1:13" ht="20.100000000000001" customHeight="1" x14ac:dyDescent="0.15">
      <c r="A463" s="1" t="s">
        <v>17627</v>
      </c>
      <c r="B463" s="1" t="s">
        <v>17675</v>
      </c>
      <c r="C463" s="1" t="s">
        <v>17688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739</v>
      </c>
      <c r="I463" s="1" t="s">
        <v>54</v>
      </c>
      <c r="J463" s="1" t="s">
        <v>6858</v>
      </c>
      <c r="K463" s="1" t="s">
        <v>17689</v>
      </c>
      <c r="L463" s="1"/>
      <c r="M463" s="21">
        <f t="shared" si="7"/>
        <v>1</v>
      </c>
    </row>
    <row r="464" spans="1:13" ht="20.100000000000001" customHeight="1" x14ac:dyDescent="0.15">
      <c r="A464" s="1" t="s">
        <v>17627</v>
      </c>
      <c r="B464" s="1" t="s">
        <v>17675</v>
      </c>
      <c r="C464" s="1" t="s">
        <v>17690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54</v>
      </c>
      <c r="J464" s="1" t="s">
        <v>6858</v>
      </c>
      <c r="K464" s="1" t="s">
        <v>17691</v>
      </c>
      <c r="L464" s="1"/>
      <c r="M464" s="21">
        <f t="shared" si="7"/>
        <v>1</v>
      </c>
    </row>
    <row r="465" spans="1:13" ht="20.100000000000001" customHeight="1" x14ac:dyDescent="0.15">
      <c r="A465" s="1" t="s">
        <v>17627</v>
      </c>
      <c r="B465" s="1" t="s">
        <v>17675</v>
      </c>
      <c r="C465" s="1" t="s">
        <v>17692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54</v>
      </c>
      <c r="J465" s="1" t="s">
        <v>6858</v>
      </c>
      <c r="K465" s="1" t="s">
        <v>17693</v>
      </c>
      <c r="L465" s="1"/>
      <c r="M465" s="21">
        <f t="shared" si="7"/>
        <v>1</v>
      </c>
    </row>
    <row r="466" spans="1:13" ht="20.100000000000001" customHeight="1" x14ac:dyDescent="0.15">
      <c r="A466" s="1" t="s">
        <v>17627</v>
      </c>
      <c r="B466" s="1" t="s">
        <v>17675</v>
      </c>
      <c r="C466" s="1" t="s">
        <v>17694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54</v>
      </c>
      <c r="J466" s="1" t="s">
        <v>6858</v>
      </c>
      <c r="K466" s="1" t="s">
        <v>17695</v>
      </c>
      <c r="L466" s="1"/>
      <c r="M466" s="21">
        <f t="shared" si="7"/>
        <v>1</v>
      </c>
    </row>
    <row r="467" spans="1:13" ht="20.100000000000001" customHeight="1" x14ac:dyDescent="0.15">
      <c r="A467" s="1" t="s">
        <v>17627</v>
      </c>
      <c r="B467" s="1" t="s">
        <v>17675</v>
      </c>
      <c r="C467" s="1" t="s">
        <v>17696</v>
      </c>
      <c r="D467" s="1" t="s">
        <v>78</v>
      </c>
      <c r="E467" s="1" t="s">
        <v>51</v>
      </c>
      <c r="F467" s="1" t="s">
        <v>26831</v>
      </c>
      <c r="G467" s="1" t="s">
        <v>82</v>
      </c>
      <c r="H467" s="1" t="s">
        <v>1151</v>
      </c>
      <c r="I467" s="1" t="s">
        <v>84</v>
      </c>
      <c r="J467" s="1" t="s">
        <v>7809</v>
      </c>
      <c r="K467" s="1" t="s">
        <v>17697</v>
      </c>
      <c r="L467" s="1"/>
      <c r="M467" s="21">
        <f t="shared" si="7"/>
        <v>0</v>
      </c>
    </row>
    <row r="468" spans="1:13" ht="20.100000000000001" customHeight="1" x14ac:dyDescent="0.15">
      <c r="A468" s="1" t="s">
        <v>17627</v>
      </c>
      <c r="B468" s="1" t="s">
        <v>17675</v>
      </c>
      <c r="C468" s="1" t="s">
        <v>17698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739</v>
      </c>
      <c r="I468" s="1" t="s">
        <v>54</v>
      </c>
      <c r="J468" s="1" t="s">
        <v>6858</v>
      </c>
      <c r="K468" s="1" t="s">
        <v>17699</v>
      </c>
      <c r="L468" s="1"/>
      <c r="M468" s="21">
        <f t="shared" si="7"/>
        <v>1</v>
      </c>
    </row>
    <row r="469" spans="1:13" ht="20.100000000000001" customHeight="1" x14ac:dyDescent="0.15">
      <c r="A469" s="1" t="s">
        <v>17627</v>
      </c>
      <c r="B469" s="1" t="s">
        <v>17675</v>
      </c>
      <c r="C469" s="1" t="s">
        <v>17700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54</v>
      </c>
      <c r="J469" s="1" t="s">
        <v>6858</v>
      </c>
      <c r="K469" s="1" t="s">
        <v>17701</v>
      </c>
      <c r="L469" s="1"/>
      <c r="M469" s="21">
        <f t="shared" si="7"/>
        <v>1</v>
      </c>
    </row>
    <row r="470" spans="1:13" ht="20.100000000000001" customHeight="1" x14ac:dyDescent="0.15">
      <c r="A470" s="1" t="s">
        <v>17627</v>
      </c>
      <c r="B470" s="1" t="s">
        <v>17675</v>
      </c>
      <c r="C470" s="1" t="s">
        <v>17702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54</v>
      </c>
      <c r="J470" s="1" t="s">
        <v>6858</v>
      </c>
      <c r="K470" s="1" t="s">
        <v>17703</v>
      </c>
      <c r="L470" s="1"/>
      <c r="M470" s="21">
        <f t="shared" si="7"/>
        <v>1</v>
      </c>
    </row>
    <row r="471" spans="1:13" ht="20.100000000000001" customHeight="1" x14ac:dyDescent="0.15">
      <c r="A471" s="1" t="s">
        <v>17627</v>
      </c>
      <c r="B471" s="1" t="s">
        <v>17675</v>
      </c>
      <c r="C471" s="1" t="s">
        <v>17704</v>
      </c>
      <c r="D471" s="1" t="s">
        <v>78</v>
      </c>
      <c r="E471" s="1" t="s">
        <v>51</v>
      </c>
      <c r="F471" s="1" t="s">
        <v>26831</v>
      </c>
      <c r="G471" s="1" t="s">
        <v>82</v>
      </c>
      <c r="H471" s="1" t="s">
        <v>83</v>
      </c>
      <c r="I471" s="1" t="s">
        <v>84</v>
      </c>
      <c r="J471" s="1" t="s">
        <v>9120</v>
      </c>
      <c r="K471" s="1" t="s">
        <v>17705</v>
      </c>
      <c r="L471" s="1"/>
      <c r="M471" s="21">
        <f t="shared" si="7"/>
        <v>0</v>
      </c>
    </row>
    <row r="472" spans="1:13" ht="20.100000000000001" customHeight="1" x14ac:dyDescent="0.15">
      <c r="A472" s="1" t="s">
        <v>17627</v>
      </c>
      <c r="B472" s="1" t="s">
        <v>17675</v>
      </c>
      <c r="C472" s="1" t="s">
        <v>17706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54</v>
      </c>
      <c r="J472" s="1" t="s">
        <v>6858</v>
      </c>
      <c r="K472" s="1" t="s">
        <v>17707</v>
      </c>
      <c r="L472" s="1"/>
      <c r="M472" s="21">
        <f t="shared" si="7"/>
        <v>1</v>
      </c>
    </row>
    <row r="473" spans="1:13" ht="20.100000000000001" customHeight="1" x14ac:dyDescent="0.15">
      <c r="A473" s="1" t="s">
        <v>17627</v>
      </c>
      <c r="B473" s="1" t="s">
        <v>17708</v>
      </c>
      <c r="C473" s="1" t="s">
        <v>17709</v>
      </c>
      <c r="D473" s="1" t="s">
        <v>50</v>
      </c>
      <c r="E473" s="1" t="s">
        <v>51</v>
      </c>
      <c r="F473" s="1" t="s">
        <v>81</v>
      </c>
      <c r="G473" s="1" t="s">
        <v>82</v>
      </c>
      <c r="H473" s="1" t="s">
        <v>1151</v>
      </c>
      <c r="I473" s="1" t="s">
        <v>84</v>
      </c>
      <c r="J473" s="1" t="s">
        <v>7809</v>
      </c>
      <c r="K473" s="1" t="s">
        <v>17710</v>
      </c>
      <c r="L473" s="1"/>
      <c r="M473" s="21">
        <f t="shared" si="7"/>
        <v>0</v>
      </c>
    </row>
    <row r="474" spans="1:13" ht="20.100000000000001" customHeight="1" x14ac:dyDescent="0.15">
      <c r="A474" s="1" t="s">
        <v>17627</v>
      </c>
      <c r="B474" s="1" t="s">
        <v>17708</v>
      </c>
      <c r="C474" s="1" t="s">
        <v>17711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17712</v>
      </c>
      <c r="L474" s="1"/>
      <c r="M474" s="21">
        <f t="shared" si="7"/>
        <v>1</v>
      </c>
    </row>
    <row r="475" spans="1:13" ht="20.100000000000001" customHeight="1" x14ac:dyDescent="0.15">
      <c r="A475" s="1" t="s">
        <v>17627</v>
      </c>
      <c r="B475" s="1" t="s">
        <v>17708</v>
      </c>
      <c r="C475" s="1" t="s">
        <v>17713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17714</v>
      </c>
      <c r="L475" s="1"/>
      <c r="M475" s="21">
        <f t="shared" si="7"/>
        <v>1</v>
      </c>
    </row>
    <row r="476" spans="1:13" ht="20.100000000000001" customHeight="1" x14ac:dyDescent="0.15">
      <c r="A476" s="1" t="s">
        <v>17627</v>
      </c>
      <c r="B476" s="1" t="s">
        <v>17715</v>
      </c>
      <c r="C476" s="1" t="s">
        <v>17716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84</v>
      </c>
      <c r="J476" s="1" t="s">
        <v>130</v>
      </c>
      <c r="K476" s="1" t="s">
        <v>17717</v>
      </c>
      <c r="L476" s="1"/>
      <c r="M476" s="21">
        <f t="shared" si="7"/>
        <v>1</v>
      </c>
    </row>
    <row r="477" spans="1:13" ht="20.100000000000001" customHeight="1" x14ac:dyDescent="0.15">
      <c r="A477" s="1" t="s">
        <v>17627</v>
      </c>
      <c r="B477" s="1" t="s">
        <v>17715</v>
      </c>
      <c r="C477" s="1" t="s">
        <v>17718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84</v>
      </c>
      <c r="J477" s="1" t="s">
        <v>130</v>
      </c>
      <c r="K477" s="1" t="s">
        <v>17719</v>
      </c>
      <c r="L477" s="1"/>
      <c r="M477" s="21">
        <f t="shared" si="7"/>
        <v>1</v>
      </c>
    </row>
    <row r="478" spans="1:13" ht="20.100000000000001" customHeight="1" x14ac:dyDescent="0.15">
      <c r="A478" s="1" t="s">
        <v>17627</v>
      </c>
      <c r="B478" s="1" t="s">
        <v>17715</v>
      </c>
      <c r="C478" s="1" t="s">
        <v>17720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84</v>
      </c>
      <c r="J478" s="1" t="s">
        <v>130</v>
      </c>
      <c r="K478" s="1" t="s">
        <v>17721</v>
      </c>
      <c r="L478" s="1"/>
      <c r="M478" s="21">
        <f t="shared" si="7"/>
        <v>1</v>
      </c>
    </row>
    <row r="479" spans="1:13" ht="20.100000000000001" customHeight="1" x14ac:dyDescent="0.15">
      <c r="A479" s="1" t="s">
        <v>17627</v>
      </c>
      <c r="B479" s="1" t="s">
        <v>17715</v>
      </c>
      <c r="C479" s="1" t="s">
        <v>17722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84</v>
      </c>
      <c r="J479" s="1" t="s">
        <v>130</v>
      </c>
      <c r="K479" s="1" t="s">
        <v>17723</v>
      </c>
      <c r="L479" s="1"/>
      <c r="M479" s="21">
        <f t="shared" si="7"/>
        <v>1</v>
      </c>
    </row>
    <row r="480" spans="1:13" ht="20.100000000000001" customHeight="1" x14ac:dyDescent="0.15">
      <c r="A480" s="1" t="s">
        <v>17627</v>
      </c>
      <c r="B480" s="1" t="s">
        <v>17715</v>
      </c>
      <c r="C480" s="1" t="s">
        <v>17724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84</v>
      </c>
      <c r="J480" s="1" t="s">
        <v>130</v>
      </c>
      <c r="K480" s="1" t="s">
        <v>17725</v>
      </c>
      <c r="L480" s="1"/>
      <c r="M480" s="21">
        <f t="shared" si="7"/>
        <v>1</v>
      </c>
    </row>
    <row r="481" spans="1:13" ht="20.100000000000001" customHeight="1" x14ac:dyDescent="0.15">
      <c r="A481" s="1" t="s">
        <v>17627</v>
      </c>
      <c r="B481" s="1" t="s">
        <v>17715</v>
      </c>
      <c r="C481" s="1" t="s">
        <v>17726</v>
      </c>
      <c r="D481" s="1" t="s">
        <v>78</v>
      </c>
      <c r="E481" s="1" t="s">
        <v>51</v>
      </c>
      <c r="F481" s="1" t="s">
        <v>81</v>
      </c>
      <c r="G481" s="1" t="s">
        <v>82</v>
      </c>
      <c r="H481" s="1" t="s">
        <v>4727</v>
      </c>
      <c r="I481" s="1" t="s">
        <v>447</v>
      </c>
      <c r="J481" s="1" t="s">
        <v>16761</v>
      </c>
      <c r="K481" s="1" t="s">
        <v>17727</v>
      </c>
      <c r="L481" s="1"/>
      <c r="M481" s="21">
        <f t="shared" si="7"/>
        <v>0</v>
      </c>
    </row>
    <row r="482" spans="1:13" ht="20.100000000000001" customHeight="1" x14ac:dyDescent="0.15">
      <c r="A482" s="1" t="s">
        <v>17627</v>
      </c>
      <c r="B482" s="1" t="s">
        <v>17715</v>
      </c>
      <c r="C482" s="1" t="s">
        <v>17729</v>
      </c>
      <c r="D482" s="1" t="s">
        <v>78</v>
      </c>
      <c r="E482" s="1" t="s">
        <v>51</v>
      </c>
      <c r="F482" s="1" t="s">
        <v>26831</v>
      </c>
      <c r="G482" s="1" t="s">
        <v>82</v>
      </c>
      <c r="H482" s="1" t="s">
        <v>83</v>
      </c>
      <c r="I482" s="1" t="s">
        <v>84</v>
      </c>
      <c r="J482" s="1" t="s">
        <v>9120</v>
      </c>
      <c r="K482" s="1" t="s">
        <v>17730</v>
      </c>
      <c r="L482" s="1"/>
      <c r="M482" s="21">
        <f t="shared" si="7"/>
        <v>0</v>
      </c>
    </row>
    <row r="483" spans="1:13" ht="20.100000000000001" customHeight="1" x14ac:dyDescent="0.15">
      <c r="A483" s="1" t="s">
        <v>17627</v>
      </c>
      <c r="B483" s="1" t="s">
        <v>17715</v>
      </c>
      <c r="C483" s="1" t="s">
        <v>17731</v>
      </c>
      <c r="D483" s="1" t="s">
        <v>78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17732</v>
      </c>
      <c r="L483" s="1"/>
      <c r="M483" s="21">
        <f t="shared" si="7"/>
        <v>1</v>
      </c>
    </row>
    <row r="484" spans="1:13" ht="20.100000000000001" customHeight="1" x14ac:dyDescent="0.15">
      <c r="A484" s="1" t="s">
        <v>17627</v>
      </c>
      <c r="B484" s="1" t="s">
        <v>17715</v>
      </c>
      <c r="C484" s="1" t="s">
        <v>17733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17734</v>
      </c>
      <c r="L484" s="1"/>
      <c r="M484" s="21">
        <f t="shared" si="7"/>
        <v>1</v>
      </c>
    </row>
    <row r="485" spans="1:13" ht="20.100000000000001" customHeight="1" x14ac:dyDescent="0.15">
      <c r="A485" s="1" t="s">
        <v>17627</v>
      </c>
      <c r="B485" s="1" t="s">
        <v>17715</v>
      </c>
      <c r="C485" s="1" t="s">
        <v>17735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17736</v>
      </c>
      <c r="L485" s="1"/>
      <c r="M485" s="21">
        <f t="shared" si="7"/>
        <v>1</v>
      </c>
    </row>
    <row r="486" spans="1:13" ht="20.100000000000001" customHeight="1" x14ac:dyDescent="0.15">
      <c r="A486" s="1" t="s">
        <v>17627</v>
      </c>
      <c r="B486" s="1" t="s">
        <v>17715</v>
      </c>
      <c r="C486" s="1" t="s">
        <v>17737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17738</v>
      </c>
      <c r="L486" s="1"/>
      <c r="M486" s="21">
        <f t="shared" si="7"/>
        <v>1</v>
      </c>
    </row>
    <row r="487" spans="1:13" ht="20.100000000000001" customHeight="1" x14ac:dyDescent="0.15">
      <c r="A487" s="1" t="s">
        <v>17627</v>
      </c>
      <c r="B487" s="1" t="s">
        <v>17715</v>
      </c>
      <c r="C487" s="30" t="s">
        <v>26903</v>
      </c>
      <c r="D487" s="1" t="s">
        <v>78</v>
      </c>
      <c r="E487" s="1" t="s">
        <v>51</v>
      </c>
      <c r="F487" s="1" t="s">
        <v>26831</v>
      </c>
      <c r="G487" s="1" t="s">
        <v>82</v>
      </c>
      <c r="H487" s="1" t="s">
        <v>83</v>
      </c>
      <c r="I487" s="1" t="s">
        <v>84</v>
      </c>
      <c r="J487" s="1" t="s">
        <v>9120</v>
      </c>
      <c r="K487" s="1" t="s">
        <v>17728</v>
      </c>
      <c r="L487" s="1"/>
      <c r="M487" s="21">
        <f t="shared" si="7"/>
        <v>0</v>
      </c>
    </row>
    <row r="488" spans="1:13" ht="20.100000000000001" customHeight="1" x14ac:dyDescent="0.15">
      <c r="A488" s="1" t="s">
        <v>17627</v>
      </c>
      <c r="B488" s="1" t="s">
        <v>16038</v>
      </c>
      <c r="C488" s="1" t="s">
        <v>17739</v>
      </c>
      <c r="D488" s="1" t="s">
        <v>78</v>
      </c>
      <c r="E488" s="1" t="s">
        <v>51</v>
      </c>
      <c r="F488" s="1" t="s">
        <v>81</v>
      </c>
      <c r="G488" s="1" t="s">
        <v>82</v>
      </c>
      <c r="H488" s="1" t="s">
        <v>4727</v>
      </c>
      <c r="I488" s="1" t="s">
        <v>447</v>
      </c>
      <c r="J488" s="1" t="s">
        <v>16761</v>
      </c>
      <c r="K488" s="1" t="s">
        <v>17740</v>
      </c>
      <c r="L488" s="1"/>
      <c r="M488" s="21">
        <f t="shared" si="7"/>
        <v>0</v>
      </c>
    </row>
    <row r="489" spans="1:13" ht="20.100000000000001" customHeight="1" x14ac:dyDescent="0.15">
      <c r="A489" s="1" t="s">
        <v>17627</v>
      </c>
      <c r="B489" s="1" t="s">
        <v>17741</v>
      </c>
      <c r="C489" s="1" t="s">
        <v>17742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17743</v>
      </c>
      <c r="L489" s="1"/>
      <c r="M489" s="21">
        <f t="shared" si="7"/>
        <v>1</v>
      </c>
    </row>
    <row r="490" spans="1:13" ht="20.100000000000001" customHeight="1" x14ac:dyDescent="0.15">
      <c r="A490" s="1" t="s">
        <v>17627</v>
      </c>
      <c r="B490" s="1" t="s">
        <v>17741</v>
      </c>
      <c r="C490" s="1" t="s">
        <v>17744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17745</v>
      </c>
      <c r="L490" s="1"/>
      <c r="M490" s="21">
        <f t="shared" si="7"/>
        <v>1</v>
      </c>
    </row>
    <row r="491" spans="1:13" ht="20.100000000000001" customHeight="1" x14ac:dyDescent="0.15">
      <c r="A491" s="1" t="s">
        <v>17627</v>
      </c>
      <c r="B491" s="1" t="s">
        <v>17741</v>
      </c>
      <c r="C491" s="1" t="s">
        <v>17746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84</v>
      </c>
      <c r="J491" s="1" t="s">
        <v>130</v>
      </c>
      <c r="K491" s="1" t="s">
        <v>17747</v>
      </c>
      <c r="L491" s="1"/>
      <c r="M491" s="21">
        <f t="shared" si="7"/>
        <v>1</v>
      </c>
    </row>
    <row r="492" spans="1:13" ht="20.100000000000001" customHeight="1" x14ac:dyDescent="0.15">
      <c r="A492" s="1" t="s">
        <v>17627</v>
      </c>
      <c r="B492" s="1" t="s">
        <v>17741</v>
      </c>
      <c r="C492" s="1" t="s">
        <v>17748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17749</v>
      </c>
      <c r="L492" s="1"/>
      <c r="M492" s="21">
        <f t="shared" si="7"/>
        <v>1</v>
      </c>
    </row>
    <row r="493" spans="1:13" ht="20.100000000000001" customHeight="1" x14ac:dyDescent="0.15">
      <c r="A493" s="1" t="s">
        <v>17627</v>
      </c>
      <c r="B493" s="1" t="s">
        <v>17741</v>
      </c>
      <c r="C493" s="1" t="s">
        <v>17750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17751</v>
      </c>
      <c r="L493" s="1"/>
      <c r="M493" s="21">
        <f t="shared" si="7"/>
        <v>1</v>
      </c>
    </row>
    <row r="494" spans="1:13" ht="20.100000000000001" customHeight="1" x14ac:dyDescent="0.15">
      <c r="A494" s="1" t="s">
        <v>17627</v>
      </c>
      <c r="B494" s="1" t="s">
        <v>17741</v>
      </c>
      <c r="C494" s="1" t="s">
        <v>17752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84</v>
      </c>
      <c r="J494" s="1" t="s">
        <v>130</v>
      </c>
      <c r="K494" s="1" t="s">
        <v>17753</v>
      </c>
      <c r="L494" s="1"/>
      <c r="M494" s="21">
        <f t="shared" si="7"/>
        <v>1</v>
      </c>
    </row>
    <row r="495" spans="1:13" ht="20.100000000000001" customHeight="1" x14ac:dyDescent="0.15">
      <c r="A495" s="1" t="s">
        <v>17627</v>
      </c>
      <c r="B495" s="1" t="s">
        <v>17741</v>
      </c>
      <c r="C495" s="1" t="s">
        <v>17754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84</v>
      </c>
      <c r="J495" s="1" t="s">
        <v>130</v>
      </c>
      <c r="K495" s="1" t="s">
        <v>17755</v>
      </c>
      <c r="L495" s="1"/>
      <c r="M495" s="21">
        <f t="shared" si="7"/>
        <v>1</v>
      </c>
    </row>
    <row r="496" spans="1:13" ht="20.100000000000001" customHeight="1" x14ac:dyDescent="0.15">
      <c r="A496" s="1" t="s">
        <v>17627</v>
      </c>
      <c r="B496" s="1" t="s">
        <v>17741</v>
      </c>
      <c r="C496" s="1" t="s">
        <v>17756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84</v>
      </c>
      <c r="J496" s="1" t="s">
        <v>130</v>
      </c>
      <c r="K496" s="1" t="s">
        <v>17757</v>
      </c>
      <c r="L496" s="1"/>
      <c r="M496" s="21">
        <f t="shared" si="7"/>
        <v>1</v>
      </c>
    </row>
    <row r="497" spans="1:13" ht="20.100000000000001" customHeight="1" x14ac:dyDescent="0.15">
      <c r="A497" s="1" t="s">
        <v>17627</v>
      </c>
      <c r="B497" s="1" t="s">
        <v>17741</v>
      </c>
      <c r="C497" s="1" t="s">
        <v>17758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84</v>
      </c>
      <c r="J497" s="1" t="s">
        <v>130</v>
      </c>
      <c r="K497" s="1" t="s">
        <v>17759</v>
      </c>
      <c r="L497" s="1"/>
      <c r="M497" s="21">
        <f t="shared" si="7"/>
        <v>1</v>
      </c>
    </row>
    <row r="498" spans="1:13" ht="20.100000000000001" customHeight="1" x14ac:dyDescent="0.15">
      <c r="A498" s="1" t="s">
        <v>17627</v>
      </c>
      <c r="B498" s="1" t="s">
        <v>17741</v>
      </c>
      <c r="C498" s="1" t="s">
        <v>17760</v>
      </c>
      <c r="D498" s="1" t="s">
        <v>78</v>
      </c>
      <c r="E498" s="1" t="s">
        <v>51</v>
      </c>
      <c r="F498" s="1" t="s">
        <v>179</v>
      </c>
      <c r="G498" s="1" t="s">
        <v>82</v>
      </c>
      <c r="H498" s="1" t="s">
        <v>4727</v>
      </c>
      <c r="I498" s="1" t="s">
        <v>447</v>
      </c>
      <c r="J498" s="1" t="s">
        <v>16761</v>
      </c>
      <c r="K498" s="1" t="s">
        <v>17761</v>
      </c>
      <c r="L498" s="1"/>
      <c r="M498" s="21">
        <f t="shared" si="7"/>
        <v>0</v>
      </c>
    </row>
    <row r="499" spans="1:13" ht="20.100000000000001" customHeight="1" x14ac:dyDescent="0.15">
      <c r="A499" s="1" t="s">
        <v>17627</v>
      </c>
      <c r="B499" s="1" t="s">
        <v>17741</v>
      </c>
      <c r="C499" s="1" t="s">
        <v>17762</v>
      </c>
      <c r="D499" s="1" t="s">
        <v>78</v>
      </c>
      <c r="E499" s="1" t="s">
        <v>51</v>
      </c>
      <c r="F499" s="1" t="s">
        <v>26831</v>
      </c>
      <c r="G499" s="1" t="s">
        <v>82</v>
      </c>
      <c r="H499" s="1" t="s">
        <v>4727</v>
      </c>
      <c r="I499" s="1" t="s">
        <v>447</v>
      </c>
      <c r="J499" s="1" t="s">
        <v>16761</v>
      </c>
      <c r="K499" s="1" t="s">
        <v>17763</v>
      </c>
      <c r="L499" s="1"/>
      <c r="M499" s="21">
        <f t="shared" si="7"/>
        <v>0</v>
      </c>
    </row>
    <row r="500" spans="1:13" ht="20.100000000000001" customHeight="1" x14ac:dyDescent="0.15">
      <c r="A500" s="1" t="s">
        <v>17627</v>
      </c>
      <c r="B500" s="1" t="s">
        <v>17741</v>
      </c>
      <c r="C500" s="1" t="s">
        <v>17764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121</v>
      </c>
      <c r="I500" s="1" t="s">
        <v>84</v>
      </c>
      <c r="J500" s="1" t="s">
        <v>122</v>
      </c>
      <c r="K500" s="1" t="s">
        <v>17765</v>
      </c>
      <c r="L500" s="1"/>
      <c r="M500" s="21">
        <f t="shared" si="7"/>
        <v>1</v>
      </c>
    </row>
    <row r="501" spans="1:13" ht="20.100000000000001" customHeight="1" x14ac:dyDescent="0.15">
      <c r="A501" s="1" t="s">
        <v>17627</v>
      </c>
      <c r="B501" s="1" t="s">
        <v>17741</v>
      </c>
      <c r="C501" s="1" t="s">
        <v>17766</v>
      </c>
      <c r="D501" s="1" t="s">
        <v>78</v>
      </c>
      <c r="E501" s="1" t="s">
        <v>51</v>
      </c>
      <c r="F501" s="1" t="s">
        <v>179</v>
      </c>
      <c r="G501" s="1" t="s">
        <v>82</v>
      </c>
      <c r="H501" s="1" t="s">
        <v>4727</v>
      </c>
      <c r="I501" s="1" t="s">
        <v>447</v>
      </c>
      <c r="J501" s="1" t="s">
        <v>16761</v>
      </c>
      <c r="K501" s="1" t="s">
        <v>17767</v>
      </c>
      <c r="L501" s="1"/>
      <c r="M501" s="21">
        <f t="shared" si="7"/>
        <v>0</v>
      </c>
    </row>
    <row r="502" spans="1:13" ht="20.100000000000001" customHeight="1" x14ac:dyDescent="0.15">
      <c r="A502" s="1" t="s">
        <v>17627</v>
      </c>
      <c r="B502" s="1" t="s">
        <v>17741</v>
      </c>
      <c r="C502" s="1" t="s">
        <v>17768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4727</v>
      </c>
      <c r="I502" s="1" t="s">
        <v>447</v>
      </c>
      <c r="J502" s="1" t="s">
        <v>16761</v>
      </c>
      <c r="K502" s="1" t="s">
        <v>17769</v>
      </c>
      <c r="L502" s="1"/>
      <c r="M502" s="21">
        <f t="shared" si="7"/>
        <v>0</v>
      </c>
    </row>
    <row r="503" spans="1:13" ht="20.100000000000001" customHeight="1" x14ac:dyDescent="0.15">
      <c r="A503" s="1" t="s">
        <v>17627</v>
      </c>
      <c r="B503" s="1" t="s">
        <v>17741</v>
      </c>
      <c r="C503" s="1" t="s">
        <v>17770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84</v>
      </c>
      <c r="J503" s="1" t="s">
        <v>122</v>
      </c>
      <c r="K503" s="1" t="s">
        <v>17771</v>
      </c>
      <c r="L503" s="1"/>
      <c r="M503" s="21">
        <f t="shared" si="7"/>
        <v>1</v>
      </c>
    </row>
    <row r="504" spans="1:13" ht="20.100000000000001" customHeight="1" x14ac:dyDescent="0.15">
      <c r="A504" s="1" t="s">
        <v>17627</v>
      </c>
      <c r="B504" s="1" t="s">
        <v>17741</v>
      </c>
      <c r="C504" s="1" t="s">
        <v>17772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84</v>
      </c>
      <c r="J504" s="1" t="s">
        <v>122</v>
      </c>
      <c r="K504" s="1" t="s">
        <v>17773</v>
      </c>
      <c r="L504" s="1"/>
      <c r="M504" s="21">
        <f t="shared" si="7"/>
        <v>1</v>
      </c>
    </row>
    <row r="505" spans="1:13" ht="20.100000000000001" customHeight="1" x14ac:dyDescent="0.15">
      <c r="A505" s="1" t="s">
        <v>17627</v>
      </c>
      <c r="B505" s="1" t="s">
        <v>17741</v>
      </c>
      <c r="C505" s="1" t="s">
        <v>17774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84</v>
      </c>
      <c r="J505" s="1" t="s">
        <v>130</v>
      </c>
      <c r="K505" s="1" t="s">
        <v>17775</v>
      </c>
      <c r="L505" s="1"/>
      <c r="M505" s="21">
        <f t="shared" si="7"/>
        <v>1</v>
      </c>
    </row>
    <row r="506" spans="1:13" ht="20.100000000000001" customHeight="1" x14ac:dyDescent="0.15">
      <c r="A506" s="1" t="s">
        <v>17627</v>
      </c>
      <c r="B506" s="1" t="s">
        <v>17741</v>
      </c>
      <c r="C506" s="1" t="s">
        <v>17776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121</v>
      </c>
      <c r="I506" s="1" t="s">
        <v>84</v>
      </c>
      <c r="J506" s="1" t="s">
        <v>122</v>
      </c>
      <c r="K506" s="1" t="s">
        <v>17777</v>
      </c>
      <c r="L506" s="1"/>
      <c r="M506" s="21">
        <f t="shared" si="7"/>
        <v>1</v>
      </c>
    </row>
    <row r="507" spans="1:13" ht="20.100000000000001" customHeight="1" x14ac:dyDescent="0.15">
      <c r="A507" s="1" t="s">
        <v>17627</v>
      </c>
      <c r="B507" s="1" t="s">
        <v>17778</v>
      </c>
      <c r="C507" s="1" t="s">
        <v>17779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739</v>
      </c>
      <c r="I507" s="1" t="s">
        <v>54</v>
      </c>
      <c r="J507" s="1" t="s">
        <v>6858</v>
      </c>
      <c r="K507" s="1" t="s">
        <v>17780</v>
      </c>
      <c r="L507" s="1"/>
      <c r="M507" s="21">
        <f t="shared" si="7"/>
        <v>1</v>
      </c>
    </row>
    <row r="508" spans="1:13" ht="20.100000000000001" customHeight="1" x14ac:dyDescent="0.15">
      <c r="A508" s="1" t="s">
        <v>17627</v>
      </c>
      <c r="B508" s="1" t="s">
        <v>17778</v>
      </c>
      <c r="C508" s="1" t="s">
        <v>17781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54</v>
      </c>
      <c r="J508" s="1" t="s">
        <v>6858</v>
      </c>
      <c r="K508" s="1" t="s">
        <v>17782</v>
      </c>
      <c r="L508" s="1"/>
      <c r="M508" s="21">
        <f t="shared" si="7"/>
        <v>1</v>
      </c>
    </row>
    <row r="509" spans="1:13" ht="20.100000000000001" customHeight="1" x14ac:dyDescent="0.15">
      <c r="A509" s="1" t="s">
        <v>17627</v>
      </c>
      <c r="B509" s="1" t="s">
        <v>17778</v>
      </c>
      <c r="C509" s="1" t="s">
        <v>17783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54</v>
      </c>
      <c r="J509" s="1" t="s">
        <v>6858</v>
      </c>
      <c r="K509" s="1" t="s">
        <v>17784</v>
      </c>
      <c r="L509" s="1"/>
      <c r="M509" s="21">
        <f t="shared" si="7"/>
        <v>1</v>
      </c>
    </row>
    <row r="510" spans="1:13" ht="20.100000000000001" customHeight="1" x14ac:dyDescent="0.15">
      <c r="A510" s="1" t="s">
        <v>17627</v>
      </c>
      <c r="B510" s="1" t="s">
        <v>17778</v>
      </c>
      <c r="C510" s="1" t="s">
        <v>17785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54</v>
      </c>
      <c r="J510" s="1" t="s">
        <v>6858</v>
      </c>
      <c r="K510" s="1" t="s">
        <v>17786</v>
      </c>
      <c r="L510" s="1"/>
      <c r="M510" s="21">
        <f t="shared" si="7"/>
        <v>1</v>
      </c>
    </row>
    <row r="511" spans="1:13" ht="20.100000000000001" customHeight="1" x14ac:dyDescent="0.15">
      <c r="A511" s="1" t="s">
        <v>17627</v>
      </c>
      <c r="B511" s="1" t="s">
        <v>17778</v>
      </c>
      <c r="C511" s="1" t="s">
        <v>17787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54</v>
      </c>
      <c r="J511" s="1" t="s">
        <v>6858</v>
      </c>
      <c r="K511" s="1" t="s">
        <v>17788</v>
      </c>
      <c r="L511" s="1"/>
      <c r="M511" s="21">
        <f t="shared" si="7"/>
        <v>1</v>
      </c>
    </row>
    <row r="512" spans="1:13" ht="20.100000000000001" customHeight="1" x14ac:dyDescent="0.15">
      <c r="A512" s="1" t="s">
        <v>17627</v>
      </c>
      <c r="B512" s="1" t="s">
        <v>17778</v>
      </c>
      <c r="C512" s="1" t="s">
        <v>17789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739</v>
      </c>
      <c r="I512" s="1" t="s">
        <v>54</v>
      </c>
      <c r="J512" s="1" t="s">
        <v>6858</v>
      </c>
      <c r="K512" s="1" t="s">
        <v>17790</v>
      </c>
      <c r="L512" s="1"/>
      <c r="M512" s="21">
        <f t="shared" si="7"/>
        <v>1</v>
      </c>
    </row>
    <row r="513" spans="1:13" ht="20.100000000000001" customHeight="1" x14ac:dyDescent="0.15">
      <c r="A513" s="1" t="s">
        <v>17627</v>
      </c>
      <c r="B513" s="1" t="s">
        <v>17778</v>
      </c>
      <c r="C513" s="1" t="s">
        <v>17791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739</v>
      </c>
      <c r="I513" s="1" t="s">
        <v>54</v>
      </c>
      <c r="J513" s="1" t="s">
        <v>6858</v>
      </c>
      <c r="K513" s="1" t="s">
        <v>17792</v>
      </c>
      <c r="L513" s="1"/>
      <c r="M513" s="21">
        <f t="shared" si="7"/>
        <v>1</v>
      </c>
    </row>
    <row r="514" spans="1:13" ht="20.100000000000001" customHeight="1" x14ac:dyDescent="0.15">
      <c r="A514" s="1" t="s">
        <v>17627</v>
      </c>
      <c r="B514" s="1" t="s">
        <v>17778</v>
      </c>
      <c r="C514" s="1" t="s">
        <v>17793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54</v>
      </c>
      <c r="J514" s="1" t="s">
        <v>6858</v>
      </c>
      <c r="K514" s="1" t="s">
        <v>17794</v>
      </c>
      <c r="L514" s="1"/>
      <c r="M514" s="21">
        <f t="shared" si="7"/>
        <v>1</v>
      </c>
    </row>
    <row r="515" spans="1:13" ht="20.100000000000001" customHeight="1" x14ac:dyDescent="0.15">
      <c r="A515" s="1" t="s">
        <v>17627</v>
      </c>
      <c r="B515" s="1" t="s">
        <v>17778</v>
      </c>
      <c r="C515" s="1" t="s">
        <v>17795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54</v>
      </c>
      <c r="J515" s="1" t="s">
        <v>6858</v>
      </c>
      <c r="K515" s="1" t="s">
        <v>17796</v>
      </c>
      <c r="L515" s="1"/>
      <c r="M515" s="21">
        <f t="shared" si="7"/>
        <v>1</v>
      </c>
    </row>
    <row r="516" spans="1:13" ht="20.100000000000001" customHeight="1" x14ac:dyDescent="0.15">
      <c r="A516" s="1" t="s">
        <v>17627</v>
      </c>
      <c r="B516" s="1" t="s">
        <v>17778</v>
      </c>
      <c r="C516" s="1" t="s">
        <v>17797</v>
      </c>
      <c r="D516" s="1" t="s">
        <v>78</v>
      </c>
      <c r="E516" s="1" t="s">
        <v>51</v>
      </c>
      <c r="F516" s="1" t="s">
        <v>81</v>
      </c>
      <c r="G516" s="1" t="s">
        <v>82</v>
      </c>
      <c r="H516" s="1" t="s">
        <v>2140</v>
      </c>
      <c r="I516" s="1" t="s">
        <v>447</v>
      </c>
      <c r="J516" s="1" t="s">
        <v>17033</v>
      </c>
      <c r="K516" s="1" t="s">
        <v>17798</v>
      </c>
      <c r="L516" s="1"/>
      <c r="M516" s="21">
        <f t="shared" si="7"/>
        <v>0</v>
      </c>
    </row>
    <row r="517" spans="1:13" ht="20.100000000000001" customHeight="1" x14ac:dyDescent="0.15">
      <c r="A517" s="1" t="s">
        <v>17627</v>
      </c>
      <c r="B517" s="1" t="s">
        <v>17778</v>
      </c>
      <c r="C517" s="1" t="s">
        <v>17799</v>
      </c>
      <c r="D517" s="1" t="s">
        <v>78</v>
      </c>
      <c r="E517" s="1" t="s">
        <v>51</v>
      </c>
      <c r="F517" s="1" t="s">
        <v>26831</v>
      </c>
      <c r="G517" s="1" t="s">
        <v>82</v>
      </c>
      <c r="H517" s="1" t="s">
        <v>2140</v>
      </c>
      <c r="I517" s="1" t="s">
        <v>447</v>
      </c>
      <c r="J517" s="1" t="s">
        <v>17033</v>
      </c>
      <c r="K517" s="1" t="s">
        <v>17800</v>
      </c>
      <c r="L517" s="1"/>
      <c r="M517" s="21">
        <f t="shared" si="7"/>
        <v>0</v>
      </c>
    </row>
    <row r="518" spans="1:13" ht="20.100000000000001" customHeight="1" x14ac:dyDescent="0.15">
      <c r="A518" s="1" t="s">
        <v>17627</v>
      </c>
      <c r="B518" s="1" t="s">
        <v>17778</v>
      </c>
      <c r="C518" s="1" t="s">
        <v>17801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54</v>
      </c>
      <c r="J518" s="1" t="s">
        <v>6858</v>
      </c>
      <c r="K518" s="1" t="s">
        <v>17802</v>
      </c>
      <c r="L518" s="1"/>
      <c r="M518" s="21">
        <f t="shared" si="7"/>
        <v>1</v>
      </c>
    </row>
    <row r="519" spans="1:13" ht="20.100000000000001" customHeight="1" x14ac:dyDescent="0.15">
      <c r="A519" s="1" t="s">
        <v>17627</v>
      </c>
      <c r="B519" s="1" t="s">
        <v>17778</v>
      </c>
      <c r="C519" s="1" t="s">
        <v>17803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54</v>
      </c>
      <c r="J519" s="1" t="s">
        <v>6858</v>
      </c>
      <c r="K519" s="1" t="s">
        <v>17804</v>
      </c>
      <c r="L519" s="1"/>
      <c r="M519" s="21">
        <f t="shared" si="7"/>
        <v>1</v>
      </c>
    </row>
    <row r="520" spans="1:13" ht="20.100000000000001" customHeight="1" x14ac:dyDescent="0.15">
      <c r="A520" s="1" t="s">
        <v>17627</v>
      </c>
      <c r="B520" s="1" t="s">
        <v>17778</v>
      </c>
      <c r="C520" s="1" t="s">
        <v>17805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54</v>
      </c>
      <c r="J520" s="1" t="s">
        <v>6858</v>
      </c>
      <c r="K520" s="1" t="s">
        <v>17806</v>
      </c>
      <c r="L520" s="1"/>
      <c r="M520" s="21">
        <f t="shared" ref="M520:M583" si="8">IF(F520="○",1,0)</f>
        <v>1</v>
      </c>
    </row>
    <row r="521" spans="1:13" ht="20.100000000000001" customHeight="1" x14ac:dyDescent="0.15">
      <c r="A521" s="1" t="s">
        <v>17627</v>
      </c>
      <c r="B521" s="1" t="s">
        <v>17778</v>
      </c>
      <c r="C521" s="1" t="s">
        <v>17807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121</v>
      </c>
      <c r="I521" s="1" t="s">
        <v>84</v>
      </c>
      <c r="J521" s="1" t="s">
        <v>122</v>
      </c>
      <c r="K521" s="1" t="s">
        <v>17808</v>
      </c>
      <c r="L521" s="1"/>
      <c r="M521" s="21">
        <f t="shared" si="8"/>
        <v>1</v>
      </c>
    </row>
    <row r="522" spans="1:13" ht="20.100000000000001" customHeight="1" x14ac:dyDescent="0.15">
      <c r="A522" s="1" t="s">
        <v>17627</v>
      </c>
      <c r="B522" s="1" t="s">
        <v>17778</v>
      </c>
      <c r="C522" s="1" t="s">
        <v>17809</v>
      </c>
      <c r="D522" s="1" t="s">
        <v>78</v>
      </c>
      <c r="E522" s="1" t="s">
        <v>51</v>
      </c>
      <c r="F522" s="1" t="s">
        <v>179</v>
      </c>
      <c r="G522" s="1" t="s">
        <v>82</v>
      </c>
      <c r="H522" s="1" t="s">
        <v>1151</v>
      </c>
      <c r="I522" s="1" t="s">
        <v>84</v>
      </c>
      <c r="J522" s="1" t="s">
        <v>7809</v>
      </c>
      <c r="K522" s="1" t="s">
        <v>17810</v>
      </c>
      <c r="L522" s="1"/>
      <c r="M522" s="21">
        <f t="shared" si="8"/>
        <v>0</v>
      </c>
    </row>
    <row r="523" spans="1:13" ht="20.100000000000001" customHeight="1" x14ac:dyDescent="0.15">
      <c r="A523" s="1" t="s">
        <v>17627</v>
      </c>
      <c r="B523" s="1" t="s">
        <v>17778</v>
      </c>
      <c r="C523" s="1" t="s">
        <v>17811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54</v>
      </c>
      <c r="J523" s="1" t="s">
        <v>6858</v>
      </c>
      <c r="K523" s="1" t="s">
        <v>17812</v>
      </c>
      <c r="L523" s="1"/>
      <c r="M523" s="21">
        <f t="shared" si="8"/>
        <v>1</v>
      </c>
    </row>
    <row r="524" spans="1:13" ht="20.100000000000001" customHeight="1" x14ac:dyDescent="0.15">
      <c r="A524" s="1" t="s">
        <v>17627</v>
      </c>
      <c r="B524" s="1" t="s">
        <v>17778</v>
      </c>
      <c r="C524" s="1" t="s">
        <v>17813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54</v>
      </c>
      <c r="J524" s="1" t="s">
        <v>6858</v>
      </c>
      <c r="K524" s="1" t="s">
        <v>17814</v>
      </c>
      <c r="L524" s="1"/>
      <c r="M524" s="21">
        <f t="shared" si="8"/>
        <v>1</v>
      </c>
    </row>
    <row r="525" spans="1:13" ht="20.100000000000001" customHeight="1" x14ac:dyDescent="0.15">
      <c r="A525" s="1" t="s">
        <v>17627</v>
      </c>
      <c r="B525" s="1" t="s">
        <v>17778</v>
      </c>
      <c r="C525" s="1" t="s">
        <v>17815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54</v>
      </c>
      <c r="J525" s="1" t="s">
        <v>6858</v>
      </c>
      <c r="K525" s="1" t="s">
        <v>17816</v>
      </c>
      <c r="L525" s="1"/>
      <c r="M525" s="21">
        <f t="shared" si="8"/>
        <v>1</v>
      </c>
    </row>
    <row r="526" spans="1:13" ht="20.100000000000001" customHeight="1" x14ac:dyDescent="0.15">
      <c r="A526" s="1" t="s">
        <v>17627</v>
      </c>
      <c r="B526" s="1" t="s">
        <v>17817</v>
      </c>
      <c r="C526" s="1" t="s">
        <v>17818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53</v>
      </c>
      <c r="I526" s="1" t="s">
        <v>84</v>
      </c>
      <c r="J526" s="1" t="s">
        <v>130</v>
      </c>
      <c r="K526" s="1" t="s">
        <v>17819</v>
      </c>
      <c r="L526" s="1"/>
      <c r="M526" s="21">
        <f t="shared" si="8"/>
        <v>1</v>
      </c>
    </row>
    <row r="527" spans="1:13" ht="20.100000000000001" customHeight="1" x14ac:dyDescent="0.15">
      <c r="A527" s="1" t="s">
        <v>17627</v>
      </c>
      <c r="B527" s="1" t="s">
        <v>17817</v>
      </c>
      <c r="C527" s="1" t="s">
        <v>17820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84</v>
      </c>
      <c r="J527" s="1" t="s">
        <v>130</v>
      </c>
      <c r="K527" s="1" t="s">
        <v>17821</v>
      </c>
      <c r="L527" s="1"/>
      <c r="M527" s="21">
        <f t="shared" si="8"/>
        <v>1</v>
      </c>
    </row>
    <row r="528" spans="1:13" ht="20.100000000000001" customHeight="1" x14ac:dyDescent="0.15">
      <c r="A528" s="1" t="s">
        <v>17627</v>
      </c>
      <c r="B528" s="1" t="s">
        <v>17817</v>
      </c>
      <c r="C528" s="1" t="s">
        <v>17822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84</v>
      </c>
      <c r="J528" s="1" t="s">
        <v>130</v>
      </c>
      <c r="K528" s="1" t="s">
        <v>17823</v>
      </c>
      <c r="L528" s="1"/>
      <c r="M528" s="21">
        <f t="shared" si="8"/>
        <v>1</v>
      </c>
    </row>
    <row r="529" spans="1:13" ht="20.100000000000001" customHeight="1" x14ac:dyDescent="0.15">
      <c r="A529" s="1" t="s">
        <v>17627</v>
      </c>
      <c r="B529" s="1" t="s">
        <v>17817</v>
      </c>
      <c r="C529" s="1" t="s">
        <v>17824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84</v>
      </c>
      <c r="J529" s="1" t="s">
        <v>130</v>
      </c>
      <c r="K529" s="1" t="s">
        <v>17825</v>
      </c>
      <c r="L529" s="1"/>
      <c r="M529" s="21">
        <f t="shared" si="8"/>
        <v>1</v>
      </c>
    </row>
    <row r="530" spans="1:13" ht="20.100000000000001" customHeight="1" x14ac:dyDescent="0.15">
      <c r="A530" s="1" t="s">
        <v>17627</v>
      </c>
      <c r="B530" s="1" t="s">
        <v>17817</v>
      </c>
      <c r="C530" s="1" t="s">
        <v>17826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84</v>
      </c>
      <c r="J530" s="1" t="s">
        <v>130</v>
      </c>
      <c r="K530" s="1" t="s">
        <v>17827</v>
      </c>
      <c r="L530" s="1"/>
      <c r="M530" s="21">
        <f t="shared" si="8"/>
        <v>1</v>
      </c>
    </row>
    <row r="531" spans="1:13" ht="20.100000000000001" customHeight="1" x14ac:dyDescent="0.15">
      <c r="A531" s="1" t="s">
        <v>17627</v>
      </c>
      <c r="B531" s="1" t="s">
        <v>17817</v>
      </c>
      <c r="C531" s="1" t="s">
        <v>17828</v>
      </c>
      <c r="D531" s="1" t="s">
        <v>50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84</v>
      </c>
      <c r="J531" s="1" t="s">
        <v>130</v>
      </c>
      <c r="K531" s="1" t="s">
        <v>17829</v>
      </c>
      <c r="L531" s="1"/>
      <c r="M531" s="21">
        <f t="shared" si="8"/>
        <v>1</v>
      </c>
    </row>
    <row r="532" spans="1:13" ht="20.100000000000001" customHeight="1" x14ac:dyDescent="0.15">
      <c r="A532" s="1" t="s">
        <v>17627</v>
      </c>
      <c r="B532" s="1" t="s">
        <v>17817</v>
      </c>
      <c r="C532" s="1" t="s">
        <v>17830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84</v>
      </c>
      <c r="J532" s="1" t="s">
        <v>130</v>
      </c>
      <c r="K532" s="1" t="s">
        <v>17831</v>
      </c>
      <c r="L532" s="1"/>
      <c r="M532" s="21">
        <f t="shared" si="8"/>
        <v>1</v>
      </c>
    </row>
    <row r="533" spans="1:13" ht="20.100000000000001" customHeight="1" x14ac:dyDescent="0.15">
      <c r="A533" s="1" t="s">
        <v>17627</v>
      </c>
      <c r="B533" s="1" t="s">
        <v>17817</v>
      </c>
      <c r="C533" s="1" t="s">
        <v>17832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84</v>
      </c>
      <c r="J533" s="1" t="s">
        <v>130</v>
      </c>
      <c r="K533" s="1" t="s">
        <v>17833</v>
      </c>
      <c r="L533" s="1"/>
      <c r="M533" s="21">
        <f t="shared" si="8"/>
        <v>1</v>
      </c>
    </row>
    <row r="534" spans="1:13" ht="20.100000000000001" customHeight="1" x14ac:dyDescent="0.15">
      <c r="A534" s="1" t="s">
        <v>17627</v>
      </c>
      <c r="B534" s="1" t="s">
        <v>17817</v>
      </c>
      <c r="C534" s="1" t="s">
        <v>17834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84</v>
      </c>
      <c r="J534" s="1" t="s">
        <v>130</v>
      </c>
      <c r="K534" s="1" t="s">
        <v>17835</v>
      </c>
      <c r="L534" s="1"/>
      <c r="M534" s="21">
        <f t="shared" si="8"/>
        <v>1</v>
      </c>
    </row>
    <row r="535" spans="1:13" ht="20.100000000000001" customHeight="1" x14ac:dyDescent="0.15">
      <c r="A535" s="1" t="s">
        <v>17627</v>
      </c>
      <c r="B535" s="1" t="s">
        <v>17836</v>
      </c>
      <c r="C535" s="1" t="s">
        <v>17837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53</v>
      </c>
      <c r="I535" s="1" t="s">
        <v>84</v>
      </c>
      <c r="J535" s="1" t="s">
        <v>130</v>
      </c>
      <c r="K535" s="1" t="s">
        <v>17838</v>
      </c>
      <c r="L535" s="1"/>
      <c r="M535" s="21">
        <f t="shared" si="8"/>
        <v>1</v>
      </c>
    </row>
    <row r="536" spans="1:13" ht="20.100000000000001" customHeight="1" x14ac:dyDescent="0.15">
      <c r="A536" s="1" t="s">
        <v>17627</v>
      </c>
      <c r="B536" s="1" t="s">
        <v>17836</v>
      </c>
      <c r="C536" s="1" t="s">
        <v>17839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53</v>
      </c>
      <c r="I536" s="1" t="s">
        <v>84</v>
      </c>
      <c r="J536" s="1" t="s">
        <v>130</v>
      </c>
      <c r="K536" s="1" t="s">
        <v>17840</v>
      </c>
      <c r="L536" s="1"/>
      <c r="M536" s="21">
        <f t="shared" si="8"/>
        <v>1</v>
      </c>
    </row>
    <row r="537" spans="1:13" ht="20.100000000000001" customHeight="1" x14ac:dyDescent="0.15">
      <c r="A537" s="1" t="s">
        <v>17627</v>
      </c>
      <c r="B537" s="1" t="s">
        <v>17836</v>
      </c>
      <c r="C537" s="1" t="s">
        <v>17841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84</v>
      </c>
      <c r="J537" s="1" t="s">
        <v>130</v>
      </c>
      <c r="K537" s="1" t="s">
        <v>17842</v>
      </c>
      <c r="L537" s="1"/>
      <c r="M537" s="21">
        <f t="shared" si="8"/>
        <v>1</v>
      </c>
    </row>
    <row r="538" spans="1:13" ht="20.100000000000001" customHeight="1" x14ac:dyDescent="0.15">
      <c r="A538" s="1" t="s">
        <v>17627</v>
      </c>
      <c r="B538" s="1" t="s">
        <v>17836</v>
      </c>
      <c r="C538" s="1" t="s">
        <v>17843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121</v>
      </c>
      <c r="I538" s="1" t="s">
        <v>84</v>
      </c>
      <c r="J538" s="1" t="s">
        <v>122</v>
      </c>
      <c r="K538" s="1" t="s">
        <v>17844</v>
      </c>
      <c r="L538" s="1"/>
      <c r="M538" s="21">
        <f t="shared" si="8"/>
        <v>1</v>
      </c>
    </row>
    <row r="539" spans="1:13" ht="20.100000000000001" customHeight="1" x14ac:dyDescent="0.15">
      <c r="A539" s="1" t="s">
        <v>17627</v>
      </c>
      <c r="B539" s="1" t="s">
        <v>17836</v>
      </c>
      <c r="C539" s="1" t="s">
        <v>17845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53</v>
      </c>
      <c r="I539" s="1" t="s">
        <v>84</v>
      </c>
      <c r="J539" s="1" t="s">
        <v>130</v>
      </c>
      <c r="K539" s="1" t="s">
        <v>17846</v>
      </c>
      <c r="L539" s="1"/>
      <c r="M539" s="21">
        <f t="shared" si="8"/>
        <v>1</v>
      </c>
    </row>
    <row r="540" spans="1:13" ht="20.100000000000001" customHeight="1" x14ac:dyDescent="0.15">
      <c r="A540" s="1" t="s">
        <v>17627</v>
      </c>
      <c r="B540" s="1" t="s">
        <v>5105</v>
      </c>
      <c r="C540" s="1" t="s">
        <v>17847</v>
      </c>
      <c r="D540" s="1" t="s">
        <v>50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84</v>
      </c>
      <c r="J540" s="1" t="s">
        <v>130</v>
      </c>
      <c r="K540" s="1" t="s">
        <v>17848</v>
      </c>
      <c r="L540" s="1"/>
      <c r="M540" s="21">
        <f t="shared" si="8"/>
        <v>1</v>
      </c>
    </row>
    <row r="541" spans="1:13" ht="20.100000000000001" customHeight="1" x14ac:dyDescent="0.15">
      <c r="A541" s="1" t="s">
        <v>17627</v>
      </c>
      <c r="B541" s="1" t="s">
        <v>5105</v>
      </c>
      <c r="C541" s="1" t="s">
        <v>17849</v>
      </c>
      <c r="D541" s="1" t="s">
        <v>50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84</v>
      </c>
      <c r="J541" s="1" t="s">
        <v>130</v>
      </c>
      <c r="K541" s="1" t="s">
        <v>17850</v>
      </c>
      <c r="L541" s="1"/>
      <c r="M541" s="21">
        <f t="shared" si="8"/>
        <v>1</v>
      </c>
    </row>
    <row r="542" spans="1:13" ht="20.100000000000001" customHeight="1" x14ac:dyDescent="0.15">
      <c r="A542" s="1" t="s">
        <v>17627</v>
      </c>
      <c r="B542" s="1" t="s">
        <v>5105</v>
      </c>
      <c r="C542" s="1" t="s">
        <v>17851</v>
      </c>
      <c r="D542" s="1" t="s">
        <v>50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84</v>
      </c>
      <c r="J542" s="1" t="s">
        <v>130</v>
      </c>
      <c r="K542" s="1" t="s">
        <v>17852</v>
      </c>
      <c r="L542" s="1"/>
      <c r="M542" s="21">
        <f t="shared" si="8"/>
        <v>1</v>
      </c>
    </row>
    <row r="543" spans="1:13" ht="20.100000000000001" customHeight="1" x14ac:dyDescent="0.15">
      <c r="A543" s="1" t="s">
        <v>17627</v>
      </c>
      <c r="B543" s="1" t="s">
        <v>5105</v>
      </c>
      <c r="C543" s="1" t="s">
        <v>17853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84</v>
      </c>
      <c r="J543" s="1" t="s">
        <v>130</v>
      </c>
      <c r="K543" s="1" t="s">
        <v>17854</v>
      </c>
      <c r="L543" s="1"/>
      <c r="M543" s="21">
        <f t="shared" si="8"/>
        <v>1</v>
      </c>
    </row>
    <row r="544" spans="1:13" ht="20.100000000000001" customHeight="1" x14ac:dyDescent="0.15">
      <c r="A544" s="1" t="s">
        <v>17627</v>
      </c>
      <c r="B544" s="1" t="s">
        <v>5105</v>
      </c>
      <c r="C544" s="1" t="s">
        <v>17855</v>
      </c>
      <c r="D544" s="1" t="s">
        <v>78</v>
      </c>
      <c r="E544" s="1" t="s">
        <v>51</v>
      </c>
      <c r="F544" s="1" t="s">
        <v>26831</v>
      </c>
      <c r="G544" s="1" t="s">
        <v>82</v>
      </c>
      <c r="H544" s="1" t="s">
        <v>1151</v>
      </c>
      <c r="I544" s="1" t="s">
        <v>84</v>
      </c>
      <c r="J544" s="1" t="s">
        <v>7809</v>
      </c>
      <c r="K544" s="1" t="s">
        <v>17856</v>
      </c>
      <c r="L544" s="1"/>
      <c r="M544" s="21">
        <f t="shared" si="8"/>
        <v>0</v>
      </c>
    </row>
    <row r="545" spans="1:13" ht="20.100000000000001" customHeight="1" x14ac:dyDescent="0.15">
      <c r="A545" s="1" t="s">
        <v>17627</v>
      </c>
      <c r="B545" s="1" t="s">
        <v>5105</v>
      </c>
      <c r="C545" s="1" t="s">
        <v>17857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84</v>
      </c>
      <c r="J545" s="1" t="s">
        <v>130</v>
      </c>
      <c r="K545" s="1" t="s">
        <v>17858</v>
      </c>
      <c r="L545" s="1"/>
      <c r="M545" s="21">
        <f t="shared" si="8"/>
        <v>1</v>
      </c>
    </row>
    <row r="546" spans="1:13" ht="20.100000000000001" customHeight="1" x14ac:dyDescent="0.15">
      <c r="A546" s="1" t="s">
        <v>17627</v>
      </c>
      <c r="B546" s="1" t="s">
        <v>5105</v>
      </c>
      <c r="C546" s="1" t="s">
        <v>17859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53</v>
      </c>
      <c r="I546" s="1" t="s">
        <v>84</v>
      </c>
      <c r="J546" s="1" t="s">
        <v>130</v>
      </c>
      <c r="K546" s="1" t="s">
        <v>17860</v>
      </c>
      <c r="L546" s="1"/>
      <c r="M546" s="21">
        <f t="shared" si="8"/>
        <v>1</v>
      </c>
    </row>
    <row r="547" spans="1:13" ht="20.100000000000001" customHeight="1" x14ac:dyDescent="0.15">
      <c r="A547" s="1" t="s">
        <v>17627</v>
      </c>
      <c r="B547" s="1" t="s">
        <v>17861</v>
      </c>
      <c r="C547" s="1" t="s">
        <v>17862</v>
      </c>
      <c r="D547" s="1" t="s">
        <v>50</v>
      </c>
      <c r="E547" s="1" t="s">
        <v>51</v>
      </c>
      <c r="F547" s="1" t="s">
        <v>51</v>
      </c>
      <c r="G547" s="1" t="s">
        <v>52</v>
      </c>
      <c r="H547" s="1" t="s">
        <v>739</v>
      </c>
      <c r="I547" s="1" t="s">
        <v>54</v>
      </c>
      <c r="J547" s="1" t="s">
        <v>6858</v>
      </c>
      <c r="K547" s="1" t="s">
        <v>17863</v>
      </c>
      <c r="L547" s="1"/>
      <c r="M547" s="21">
        <f t="shared" si="8"/>
        <v>1</v>
      </c>
    </row>
    <row r="548" spans="1:13" ht="20.100000000000001" customHeight="1" x14ac:dyDescent="0.15">
      <c r="A548" s="1" t="s">
        <v>17627</v>
      </c>
      <c r="B548" s="1" t="s">
        <v>17861</v>
      </c>
      <c r="C548" s="1" t="s">
        <v>17864</v>
      </c>
      <c r="D548" s="1" t="s">
        <v>50</v>
      </c>
      <c r="E548" s="1" t="s">
        <v>51</v>
      </c>
      <c r="F548" s="1" t="s">
        <v>51</v>
      </c>
      <c r="G548" s="1" t="s">
        <v>52</v>
      </c>
      <c r="H548" s="1" t="s">
        <v>739</v>
      </c>
      <c r="I548" s="1" t="s">
        <v>54</v>
      </c>
      <c r="J548" s="1" t="s">
        <v>6858</v>
      </c>
      <c r="K548" s="1" t="s">
        <v>17865</v>
      </c>
      <c r="L548" s="1"/>
      <c r="M548" s="21">
        <f t="shared" si="8"/>
        <v>1</v>
      </c>
    </row>
    <row r="549" spans="1:13" ht="20.100000000000001" customHeight="1" x14ac:dyDescent="0.15">
      <c r="A549" s="1" t="s">
        <v>17627</v>
      </c>
      <c r="B549" s="1" t="s">
        <v>17861</v>
      </c>
      <c r="C549" s="1" t="s">
        <v>17866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739</v>
      </c>
      <c r="I549" s="1" t="s">
        <v>54</v>
      </c>
      <c r="J549" s="1" t="s">
        <v>6858</v>
      </c>
      <c r="K549" s="1" t="s">
        <v>17867</v>
      </c>
      <c r="L549" s="1"/>
      <c r="M549" s="21">
        <f t="shared" si="8"/>
        <v>1</v>
      </c>
    </row>
    <row r="550" spans="1:13" ht="20.100000000000001" customHeight="1" x14ac:dyDescent="0.15">
      <c r="A550" s="1" t="s">
        <v>17627</v>
      </c>
      <c r="B550" s="1" t="s">
        <v>17861</v>
      </c>
      <c r="C550" s="1" t="s">
        <v>17868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739</v>
      </c>
      <c r="I550" s="1" t="s">
        <v>54</v>
      </c>
      <c r="J550" s="1" t="s">
        <v>6858</v>
      </c>
      <c r="K550" s="1" t="s">
        <v>17869</v>
      </c>
      <c r="L550" s="1"/>
      <c r="M550" s="21">
        <f t="shared" si="8"/>
        <v>1</v>
      </c>
    </row>
    <row r="551" spans="1:13" ht="20.100000000000001" customHeight="1" x14ac:dyDescent="0.15">
      <c r="A551" s="1" t="s">
        <v>17627</v>
      </c>
      <c r="B551" s="1" t="s">
        <v>17861</v>
      </c>
      <c r="C551" s="1" t="s">
        <v>17870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739</v>
      </c>
      <c r="I551" s="1" t="s">
        <v>54</v>
      </c>
      <c r="J551" s="1" t="s">
        <v>6858</v>
      </c>
      <c r="K551" s="1" t="s">
        <v>17871</v>
      </c>
      <c r="L551" s="1"/>
      <c r="M551" s="21">
        <f t="shared" si="8"/>
        <v>1</v>
      </c>
    </row>
    <row r="552" spans="1:13" ht="20.100000000000001" customHeight="1" x14ac:dyDescent="0.15">
      <c r="A552" s="1" t="s">
        <v>17627</v>
      </c>
      <c r="B552" s="1" t="s">
        <v>17861</v>
      </c>
      <c r="C552" s="1" t="s">
        <v>17872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739</v>
      </c>
      <c r="I552" s="1" t="s">
        <v>54</v>
      </c>
      <c r="J552" s="1" t="s">
        <v>6858</v>
      </c>
      <c r="K552" s="1" t="s">
        <v>17873</v>
      </c>
      <c r="L552" s="1"/>
      <c r="M552" s="21">
        <f t="shared" si="8"/>
        <v>1</v>
      </c>
    </row>
    <row r="553" spans="1:13" ht="20.100000000000001" customHeight="1" x14ac:dyDescent="0.15">
      <c r="A553" s="1" t="s">
        <v>17627</v>
      </c>
      <c r="B553" s="1" t="s">
        <v>17861</v>
      </c>
      <c r="C553" s="1" t="s">
        <v>17874</v>
      </c>
      <c r="D553" s="1" t="s">
        <v>50</v>
      </c>
      <c r="E553" s="1" t="s">
        <v>51</v>
      </c>
      <c r="F553" s="1" t="s">
        <v>51</v>
      </c>
      <c r="G553" s="1" t="s">
        <v>52</v>
      </c>
      <c r="H553" s="1" t="s">
        <v>739</v>
      </c>
      <c r="I553" s="1" t="s">
        <v>54</v>
      </c>
      <c r="J553" s="1" t="s">
        <v>6858</v>
      </c>
      <c r="K553" s="1" t="s">
        <v>17875</v>
      </c>
      <c r="L553" s="1"/>
      <c r="M553" s="21">
        <f t="shared" si="8"/>
        <v>1</v>
      </c>
    </row>
    <row r="554" spans="1:13" ht="20.100000000000001" customHeight="1" x14ac:dyDescent="0.15">
      <c r="A554" s="1" t="s">
        <v>17627</v>
      </c>
      <c r="B554" s="1" t="s">
        <v>17861</v>
      </c>
      <c r="C554" s="1" t="s">
        <v>17876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739</v>
      </c>
      <c r="I554" s="1" t="s">
        <v>54</v>
      </c>
      <c r="J554" s="1" t="s">
        <v>6858</v>
      </c>
      <c r="K554" s="1" t="s">
        <v>17877</v>
      </c>
      <c r="L554" s="1"/>
      <c r="M554" s="21">
        <f t="shared" si="8"/>
        <v>1</v>
      </c>
    </row>
    <row r="555" spans="1:13" ht="20.100000000000001" customHeight="1" x14ac:dyDescent="0.15">
      <c r="A555" s="1" t="s">
        <v>17627</v>
      </c>
      <c r="B555" s="1" t="s">
        <v>17861</v>
      </c>
      <c r="C555" s="1" t="s">
        <v>17878</v>
      </c>
      <c r="D555" s="1" t="s">
        <v>78</v>
      </c>
      <c r="E555" s="1" t="s">
        <v>51</v>
      </c>
      <c r="F555" s="1" t="s">
        <v>26831</v>
      </c>
      <c r="G555" s="1" t="s">
        <v>82</v>
      </c>
      <c r="H555" s="1" t="s">
        <v>212</v>
      </c>
      <c r="I555" s="1" t="s">
        <v>84</v>
      </c>
      <c r="J555" s="1" t="s">
        <v>7858</v>
      </c>
      <c r="K555" s="1" t="s">
        <v>17879</v>
      </c>
      <c r="L555" s="1"/>
      <c r="M555" s="21">
        <f t="shared" si="8"/>
        <v>0</v>
      </c>
    </row>
    <row r="556" spans="1:13" ht="20.100000000000001" customHeight="1" x14ac:dyDescent="0.15">
      <c r="A556" s="1" t="s">
        <v>17627</v>
      </c>
      <c r="B556" s="1" t="s">
        <v>17861</v>
      </c>
      <c r="C556" s="1" t="s">
        <v>17880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739</v>
      </c>
      <c r="I556" s="1" t="s">
        <v>54</v>
      </c>
      <c r="J556" s="1" t="s">
        <v>6858</v>
      </c>
      <c r="K556" s="1" t="s">
        <v>17881</v>
      </c>
      <c r="L556" s="1"/>
      <c r="M556" s="21">
        <f t="shared" si="8"/>
        <v>1</v>
      </c>
    </row>
    <row r="557" spans="1:13" ht="20.100000000000001" customHeight="1" x14ac:dyDescent="0.15">
      <c r="A557" s="1" t="s">
        <v>17627</v>
      </c>
      <c r="B557" s="1" t="s">
        <v>17861</v>
      </c>
      <c r="C557" s="1" t="s">
        <v>17882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739</v>
      </c>
      <c r="I557" s="1" t="s">
        <v>54</v>
      </c>
      <c r="J557" s="1" t="s">
        <v>6858</v>
      </c>
      <c r="K557" s="1" t="s">
        <v>17883</v>
      </c>
      <c r="L557" s="1"/>
      <c r="M557" s="21">
        <f t="shared" si="8"/>
        <v>1</v>
      </c>
    </row>
    <row r="558" spans="1:13" ht="20.100000000000001" customHeight="1" x14ac:dyDescent="0.15">
      <c r="A558" s="1" t="s">
        <v>17627</v>
      </c>
      <c r="B558" s="1" t="s">
        <v>17861</v>
      </c>
      <c r="C558" s="1" t="s">
        <v>17884</v>
      </c>
      <c r="D558" s="1" t="s">
        <v>78</v>
      </c>
      <c r="E558" s="1" t="s">
        <v>51</v>
      </c>
      <c r="F558" s="1" t="s">
        <v>51</v>
      </c>
      <c r="G558" s="1" t="s">
        <v>52</v>
      </c>
      <c r="H558" s="1" t="s">
        <v>739</v>
      </c>
      <c r="I558" s="1" t="s">
        <v>54</v>
      </c>
      <c r="J558" s="1" t="s">
        <v>6858</v>
      </c>
      <c r="K558" s="1" t="s">
        <v>17885</v>
      </c>
      <c r="L558" s="1"/>
      <c r="M558" s="21">
        <f t="shared" si="8"/>
        <v>1</v>
      </c>
    </row>
    <row r="559" spans="1:13" ht="20.100000000000001" customHeight="1" x14ac:dyDescent="0.15">
      <c r="A559" s="1" t="s">
        <v>17627</v>
      </c>
      <c r="B559" s="1" t="s">
        <v>17886</v>
      </c>
      <c r="C559" s="1" t="s">
        <v>17887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84</v>
      </c>
      <c r="J559" s="1" t="s">
        <v>130</v>
      </c>
      <c r="K559" s="1" t="s">
        <v>17888</v>
      </c>
      <c r="L559" s="1"/>
      <c r="M559" s="21">
        <f t="shared" si="8"/>
        <v>1</v>
      </c>
    </row>
    <row r="560" spans="1:13" ht="20.100000000000001" customHeight="1" x14ac:dyDescent="0.15">
      <c r="A560" s="1" t="s">
        <v>17627</v>
      </c>
      <c r="B560" s="1" t="s">
        <v>17886</v>
      </c>
      <c r="C560" s="1" t="s">
        <v>17889</v>
      </c>
      <c r="D560" s="1" t="s">
        <v>50</v>
      </c>
      <c r="E560" s="1" t="s">
        <v>51</v>
      </c>
      <c r="F560" s="1" t="s">
        <v>51</v>
      </c>
      <c r="G560" s="1" t="s">
        <v>52</v>
      </c>
      <c r="H560" s="1" t="s">
        <v>53</v>
      </c>
      <c r="I560" s="1" t="s">
        <v>84</v>
      </c>
      <c r="J560" s="1" t="s">
        <v>130</v>
      </c>
      <c r="K560" s="1" t="s">
        <v>17890</v>
      </c>
      <c r="L560" s="1"/>
      <c r="M560" s="21">
        <f t="shared" si="8"/>
        <v>1</v>
      </c>
    </row>
    <row r="561" spans="1:13" ht="20.100000000000001" customHeight="1" x14ac:dyDescent="0.15">
      <c r="A561" s="1" t="s">
        <v>17627</v>
      </c>
      <c r="B561" s="1" t="s">
        <v>17886</v>
      </c>
      <c r="C561" s="1" t="s">
        <v>17891</v>
      </c>
      <c r="D561" s="1" t="s">
        <v>78</v>
      </c>
      <c r="E561" s="1" t="s">
        <v>51</v>
      </c>
      <c r="F561" s="1" t="s">
        <v>81</v>
      </c>
      <c r="G561" s="1" t="s">
        <v>82</v>
      </c>
      <c r="H561" s="1" t="s">
        <v>4727</v>
      </c>
      <c r="I561" s="1" t="s">
        <v>447</v>
      </c>
      <c r="J561" s="1" t="s">
        <v>16761</v>
      </c>
      <c r="K561" s="1" t="s">
        <v>17892</v>
      </c>
      <c r="L561" s="1"/>
      <c r="M561" s="21">
        <f t="shared" si="8"/>
        <v>0</v>
      </c>
    </row>
    <row r="562" spans="1:13" ht="20.100000000000001" customHeight="1" x14ac:dyDescent="0.15">
      <c r="A562" s="1" t="s">
        <v>17627</v>
      </c>
      <c r="B562" s="1" t="s">
        <v>17886</v>
      </c>
      <c r="C562" s="1" t="s">
        <v>17894</v>
      </c>
      <c r="D562" s="1" t="s">
        <v>78</v>
      </c>
      <c r="E562" s="1" t="s">
        <v>51</v>
      </c>
      <c r="F562" s="1" t="s">
        <v>26831</v>
      </c>
      <c r="G562" s="1" t="s">
        <v>82</v>
      </c>
      <c r="H562" s="1" t="s">
        <v>4727</v>
      </c>
      <c r="I562" s="1" t="s">
        <v>447</v>
      </c>
      <c r="J562" s="1" t="s">
        <v>16761</v>
      </c>
      <c r="K562" s="1" t="s">
        <v>17895</v>
      </c>
      <c r="L562" s="1"/>
      <c r="M562" s="21">
        <f t="shared" si="8"/>
        <v>0</v>
      </c>
    </row>
    <row r="563" spans="1:13" ht="20.100000000000001" customHeight="1" x14ac:dyDescent="0.15">
      <c r="A563" s="1" t="s">
        <v>17627</v>
      </c>
      <c r="B563" s="1" t="s">
        <v>17886</v>
      </c>
      <c r="C563" s="1" t="s">
        <v>17896</v>
      </c>
      <c r="D563" s="1" t="s">
        <v>78</v>
      </c>
      <c r="E563" s="1" t="s">
        <v>51</v>
      </c>
      <c r="F563" s="1" t="s">
        <v>51</v>
      </c>
      <c r="G563" s="1" t="s">
        <v>52</v>
      </c>
      <c r="H563" s="1" t="s">
        <v>121</v>
      </c>
      <c r="I563" s="1" t="s">
        <v>84</v>
      </c>
      <c r="J563" s="1" t="s">
        <v>122</v>
      </c>
      <c r="K563" s="1" t="s">
        <v>17897</v>
      </c>
      <c r="L563" s="1"/>
      <c r="M563" s="21">
        <f t="shared" si="8"/>
        <v>1</v>
      </c>
    </row>
    <row r="564" spans="1:13" ht="20.100000000000001" customHeight="1" x14ac:dyDescent="0.15">
      <c r="A564" s="1" t="s">
        <v>17627</v>
      </c>
      <c r="B564" s="1" t="s">
        <v>17886</v>
      </c>
      <c r="C564" s="30" t="s">
        <v>26904</v>
      </c>
      <c r="D564" s="1" t="s">
        <v>78</v>
      </c>
      <c r="E564" s="1" t="s">
        <v>51</v>
      </c>
      <c r="F564" s="1" t="s">
        <v>179</v>
      </c>
      <c r="G564" s="1" t="s">
        <v>82</v>
      </c>
      <c r="H564" s="1" t="s">
        <v>83</v>
      </c>
      <c r="I564" s="1" t="s">
        <v>84</v>
      </c>
      <c r="J564" s="1" t="s">
        <v>9120</v>
      </c>
      <c r="K564" s="1" t="s">
        <v>17893</v>
      </c>
      <c r="L564" s="1"/>
      <c r="M564" s="21">
        <f t="shared" si="8"/>
        <v>0</v>
      </c>
    </row>
    <row r="565" spans="1:13" ht="20.100000000000001" customHeight="1" x14ac:dyDescent="0.15">
      <c r="A565" s="1" t="s">
        <v>17627</v>
      </c>
      <c r="B565" s="1" t="s">
        <v>17898</v>
      </c>
      <c r="C565" s="1" t="s">
        <v>17899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739</v>
      </c>
      <c r="I565" s="1" t="s">
        <v>54</v>
      </c>
      <c r="J565" s="1" t="s">
        <v>6858</v>
      </c>
      <c r="K565" s="1" t="s">
        <v>17900</v>
      </c>
      <c r="L565" s="1"/>
      <c r="M565" s="21">
        <f t="shared" si="8"/>
        <v>1</v>
      </c>
    </row>
    <row r="566" spans="1:13" ht="20.100000000000001" customHeight="1" x14ac:dyDescent="0.15">
      <c r="A566" s="1" t="s">
        <v>17627</v>
      </c>
      <c r="B566" s="1" t="s">
        <v>17898</v>
      </c>
      <c r="C566" s="1" t="s">
        <v>17901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739</v>
      </c>
      <c r="I566" s="1" t="s">
        <v>54</v>
      </c>
      <c r="J566" s="1" t="s">
        <v>6858</v>
      </c>
      <c r="K566" s="1" t="s">
        <v>17902</v>
      </c>
      <c r="L566" s="1"/>
      <c r="M566" s="21">
        <f t="shared" si="8"/>
        <v>1</v>
      </c>
    </row>
    <row r="567" spans="1:13" ht="20.100000000000001" customHeight="1" x14ac:dyDescent="0.15">
      <c r="A567" s="1" t="s">
        <v>17627</v>
      </c>
      <c r="B567" s="1" t="s">
        <v>17898</v>
      </c>
      <c r="C567" s="1" t="s">
        <v>17903</v>
      </c>
      <c r="D567" s="1" t="s">
        <v>50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54</v>
      </c>
      <c r="J567" s="1" t="s">
        <v>6858</v>
      </c>
      <c r="K567" s="1" t="s">
        <v>17904</v>
      </c>
      <c r="L567" s="1"/>
      <c r="M567" s="21">
        <f t="shared" si="8"/>
        <v>1</v>
      </c>
    </row>
    <row r="568" spans="1:13" ht="20.100000000000001" customHeight="1" x14ac:dyDescent="0.15">
      <c r="A568" s="1" t="s">
        <v>17627</v>
      </c>
      <c r="B568" s="1" t="s">
        <v>17898</v>
      </c>
      <c r="C568" s="1" t="s">
        <v>17905</v>
      </c>
      <c r="D568" s="1" t="s">
        <v>78</v>
      </c>
      <c r="E568" s="1" t="s">
        <v>51</v>
      </c>
      <c r="F568" s="1" t="s">
        <v>81</v>
      </c>
      <c r="G568" s="1" t="s">
        <v>82</v>
      </c>
      <c r="H568" s="1" t="s">
        <v>1151</v>
      </c>
      <c r="I568" s="1" t="s">
        <v>84</v>
      </c>
      <c r="J568" s="1" t="s">
        <v>7809</v>
      </c>
      <c r="K568" s="1" t="s">
        <v>17906</v>
      </c>
      <c r="L568" s="1"/>
      <c r="M568" s="21">
        <f t="shared" si="8"/>
        <v>0</v>
      </c>
    </row>
    <row r="569" spans="1:13" ht="20.100000000000001" customHeight="1" x14ac:dyDescent="0.15">
      <c r="A569" s="1" t="s">
        <v>17627</v>
      </c>
      <c r="B569" s="1" t="s">
        <v>17898</v>
      </c>
      <c r="C569" s="1" t="s">
        <v>17907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739</v>
      </c>
      <c r="I569" s="1" t="s">
        <v>54</v>
      </c>
      <c r="J569" s="1" t="s">
        <v>6858</v>
      </c>
      <c r="K569" s="1" t="s">
        <v>17908</v>
      </c>
      <c r="L569" s="1"/>
      <c r="M569" s="21">
        <f t="shared" si="8"/>
        <v>1</v>
      </c>
    </row>
    <row r="570" spans="1:13" ht="20.100000000000001" customHeight="1" x14ac:dyDescent="0.15">
      <c r="A570" s="1" t="s">
        <v>17627</v>
      </c>
      <c r="B570" s="1" t="s">
        <v>17898</v>
      </c>
      <c r="C570" s="1" t="s">
        <v>17909</v>
      </c>
      <c r="D570" s="1" t="s">
        <v>78</v>
      </c>
      <c r="E570" s="1" t="s">
        <v>51</v>
      </c>
      <c r="F570" s="1" t="s">
        <v>51</v>
      </c>
      <c r="G570" s="1" t="s">
        <v>52</v>
      </c>
      <c r="H570" s="1" t="s">
        <v>739</v>
      </c>
      <c r="I570" s="1" t="s">
        <v>54</v>
      </c>
      <c r="J570" s="1" t="s">
        <v>6858</v>
      </c>
      <c r="K570" s="1" t="s">
        <v>17910</v>
      </c>
      <c r="L570" s="1"/>
      <c r="M570" s="21">
        <f t="shared" si="8"/>
        <v>1</v>
      </c>
    </row>
    <row r="571" spans="1:13" ht="20.100000000000001" customHeight="1" x14ac:dyDescent="0.15">
      <c r="A571" s="1" t="s">
        <v>17627</v>
      </c>
      <c r="B571" s="1" t="s">
        <v>17898</v>
      </c>
      <c r="C571" s="1" t="s">
        <v>17911</v>
      </c>
      <c r="D571" s="1" t="s">
        <v>78</v>
      </c>
      <c r="E571" s="1" t="s">
        <v>51</v>
      </c>
      <c r="F571" s="1" t="s">
        <v>51</v>
      </c>
      <c r="G571" s="1" t="s">
        <v>52</v>
      </c>
      <c r="H571" s="1" t="s">
        <v>739</v>
      </c>
      <c r="I571" s="1" t="s">
        <v>54</v>
      </c>
      <c r="J571" s="1" t="s">
        <v>6858</v>
      </c>
      <c r="K571" s="1" t="s">
        <v>17912</v>
      </c>
      <c r="L571" s="1"/>
      <c r="M571" s="21">
        <f t="shared" si="8"/>
        <v>1</v>
      </c>
    </row>
    <row r="572" spans="1:13" ht="20.100000000000001" customHeight="1" x14ac:dyDescent="0.15">
      <c r="A572" s="1" t="s">
        <v>17627</v>
      </c>
      <c r="B572" s="1" t="s">
        <v>17913</v>
      </c>
      <c r="C572" s="1" t="s">
        <v>17914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84</v>
      </c>
      <c r="J572" s="1" t="s">
        <v>130</v>
      </c>
      <c r="K572" s="1" t="s">
        <v>17915</v>
      </c>
      <c r="L572" s="1"/>
      <c r="M572" s="21">
        <f t="shared" si="8"/>
        <v>1</v>
      </c>
    </row>
    <row r="573" spans="1:13" ht="20.100000000000001" customHeight="1" x14ac:dyDescent="0.15">
      <c r="A573" s="1" t="s">
        <v>17627</v>
      </c>
      <c r="B573" s="1" t="s">
        <v>17913</v>
      </c>
      <c r="C573" s="1" t="s">
        <v>17916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84</v>
      </c>
      <c r="J573" s="1" t="s">
        <v>130</v>
      </c>
      <c r="K573" s="1" t="s">
        <v>17917</v>
      </c>
      <c r="L573" s="1"/>
      <c r="M573" s="21">
        <f t="shared" si="8"/>
        <v>1</v>
      </c>
    </row>
    <row r="574" spans="1:13" ht="20.100000000000001" customHeight="1" x14ac:dyDescent="0.15">
      <c r="A574" s="1" t="s">
        <v>17627</v>
      </c>
      <c r="B574" s="1" t="s">
        <v>17913</v>
      </c>
      <c r="C574" s="1" t="s">
        <v>17918</v>
      </c>
      <c r="D574" s="1" t="s">
        <v>78</v>
      </c>
      <c r="E574" s="1" t="s">
        <v>51</v>
      </c>
      <c r="F574" s="1" t="s">
        <v>26831</v>
      </c>
      <c r="G574" s="1" t="s">
        <v>82</v>
      </c>
      <c r="H574" s="1" t="s">
        <v>1151</v>
      </c>
      <c r="I574" s="1" t="s">
        <v>84</v>
      </c>
      <c r="J574" s="1" t="s">
        <v>7809</v>
      </c>
      <c r="K574" s="1" t="s">
        <v>17919</v>
      </c>
      <c r="L574" s="1"/>
      <c r="M574" s="21">
        <f t="shared" si="8"/>
        <v>0</v>
      </c>
    </row>
    <row r="575" spans="1:13" ht="20.100000000000001" customHeight="1" x14ac:dyDescent="0.15">
      <c r="A575" s="1" t="s">
        <v>17627</v>
      </c>
      <c r="B575" s="1" t="s">
        <v>17913</v>
      </c>
      <c r="C575" s="1" t="s">
        <v>17920</v>
      </c>
      <c r="D575" s="1" t="s">
        <v>78</v>
      </c>
      <c r="E575" s="1" t="s">
        <v>51</v>
      </c>
      <c r="F575" s="1" t="s">
        <v>26831</v>
      </c>
      <c r="G575" s="1" t="s">
        <v>82</v>
      </c>
      <c r="H575" s="1" t="s">
        <v>83</v>
      </c>
      <c r="I575" s="1" t="s">
        <v>84</v>
      </c>
      <c r="J575" s="1" t="s">
        <v>9120</v>
      </c>
      <c r="K575" s="1" t="s">
        <v>17921</v>
      </c>
      <c r="L575" s="1"/>
      <c r="M575" s="21">
        <f t="shared" si="8"/>
        <v>0</v>
      </c>
    </row>
    <row r="576" spans="1:13" ht="20.100000000000001" customHeight="1" x14ac:dyDescent="0.15">
      <c r="A576" s="1" t="s">
        <v>17627</v>
      </c>
      <c r="B576" s="1" t="s">
        <v>17913</v>
      </c>
      <c r="C576" s="1" t="s">
        <v>17922</v>
      </c>
      <c r="D576" s="1" t="s">
        <v>849</v>
      </c>
      <c r="E576" s="1" t="s">
        <v>51</v>
      </c>
      <c r="F576" s="1" t="s">
        <v>26832</v>
      </c>
      <c r="G576" s="1" t="s">
        <v>52</v>
      </c>
      <c r="H576" s="1" t="s">
        <v>121</v>
      </c>
      <c r="I576" s="1" t="s">
        <v>84</v>
      </c>
      <c r="J576" s="1" t="s">
        <v>122</v>
      </c>
      <c r="K576" s="1" t="s">
        <v>17913</v>
      </c>
      <c r="L576" s="1"/>
      <c r="M576" s="21">
        <f t="shared" si="8"/>
        <v>0</v>
      </c>
    </row>
    <row r="577" spans="1:13" ht="20.100000000000001" customHeight="1" x14ac:dyDescent="0.15">
      <c r="A577" s="1" t="s">
        <v>17627</v>
      </c>
      <c r="B577" s="1" t="s">
        <v>17923</v>
      </c>
      <c r="C577" s="1" t="s">
        <v>17924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739</v>
      </c>
      <c r="I577" s="1" t="s">
        <v>54</v>
      </c>
      <c r="J577" s="1" t="s">
        <v>6858</v>
      </c>
      <c r="K577" s="1" t="s">
        <v>17925</v>
      </c>
      <c r="L577" s="1"/>
      <c r="M577" s="21">
        <f t="shared" si="8"/>
        <v>1</v>
      </c>
    </row>
    <row r="578" spans="1:13" ht="20.100000000000001" customHeight="1" x14ac:dyDescent="0.15">
      <c r="A578" s="1" t="s">
        <v>17627</v>
      </c>
      <c r="B578" s="1" t="s">
        <v>17923</v>
      </c>
      <c r="C578" s="1" t="s">
        <v>17926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739</v>
      </c>
      <c r="I578" s="1" t="s">
        <v>54</v>
      </c>
      <c r="J578" s="1" t="s">
        <v>6858</v>
      </c>
      <c r="K578" s="1" t="s">
        <v>17927</v>
      </c>
      <c r="L578" s="1"/>
      <c r="M578" s="21">
        <f t="shared" si="8"/>
        <v>1</v>
      </c>
    </row>
    <row r="579" spans="1:13" ht="20.100000000000001" customHeight="1" x14ac:dyDescent="0.15">
      <c r="A579" s="1" t="s">
        <v>17627</v>
      </c>
      <c r="B579" s="1" t="s">
        <v>17923</v>
      </c>
      <c r="C579" s="1" t="s">
        <v>17928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54</v>
      </c>
      <c r="J579" s="1" t="s">
        <v>6858</v>
      </c>
      <c r="K579" s="1" t="s">
        <v>17929</v>
      </c>
      <c r="L579" s="1"/>
      <c r="M579" s="21">
        <f t="shared" si="8"/>
        <v>1</v>
      </c>
    </row>
    <row r="580" spans="1:13" ht="20.100000000000001" customHeight="1" x14ac:dyDescent="0.15">
      <c r="A580" s="1" t="s">
        <v>17627</v>
      </c>
      <c r="B580" s="1" t="s">
        <v>17923</v>
      </c>
      <c r="C580" s="1" t="s">
        <v>17930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54</v>
      </c>
      <c r="J580" s="1" t="s">
        <v>6858</v>
      </c>
      <c r="K580" s="1" t="s">
        <v>17931</v>
      </c>
      <c r="L580" s="1"/>
      <c r="M580" s="21">
        <f t="shared" si="8"/>
        <v>1</v>
      </c>
    </row>
    <row r="581" spans="1:13" ht="20.100000000000001" customHeight="1" x14ac:dyDescent="0.15">
      <c r="A581" s="1" t="s">
        <v>17627</v>
      </c>
      <c r="B581" s="1" t="s">
        <v>17923</v>
      </c>
      <c r="C581" s="1" t="s">
        <v>17932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739</v>
      </c>
      <c r="I581" s="1" t="s">
        <v>54</v>
      </c>
      <c r="J581" s="1" t="s">
        <v>6858</v>
      </c>
      <c r="K581" s="1" t="s">
        <v>17933</v>
      </c>
      <c r="L581" s="1"/>
      <c r="M581" s="21">
        <f t="shared" si="8"/>
        <v>1</v>
      </c>
    </row>
    <row r="582" spans="1:13" ht="20.100000000000001" customHeight="1" x14ac:dyDescent="0.15">
      <c r="A582" s="1" t="s">
        <v>17627</v>
      </c>
      <c r="B582" s="1" t="s">
        <v>17923</v>
      </c>
      <c r="C582" s="1" t="s">
        <v>17934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739</v>
      </c>
      <c r="I582" s="1" t="s">
        <v>54</v>
      </c>
      <c r="J582" s="1" t="s">
        <v>6858</v>
      </c>
      <c r="K582" s="1" t="s">
        <v>17935</v>
      </c>
      <c r="L582" s="1"/>
      <c r="M582" s="21">
        <f t="shared" si="8"/>
        <v>1</v>
      </c>
    </row>
    <row r="583" spans="1:13" ht="20.100000000000001" customHeight="1" x14ac:dyDescent="0.15">
      <c r="A583" s="1" t="s">
        <v>17627</v>
      </c>
      <c r="B583" s="1" t="s">
        <v>17923</v>
      </c>
      <c r="C583" s="1" t="s">
        <v>17936</v>
      </c>
      <c r="D583" s="1" t="s">
        <v>50</v>
      </c>
      <c r="E583" s="1" t="s">
        <v>51</v>
      </c>
      <c r="F583" s="1" t="s">
        <v>51</v>
      </c>
      <c r="G583" s="1" t="s">
        <v>52</v>
      </c>
      <c r="H583" s="1" t="s">
        <v>739</v>
      </c>
      <c r="I583" s="1" t="s">
        <v>54</v>
      </c>
      <c r="J583" s="1" t="s">
        <v>6858</v>
      </c>
      <c r="K583" s="1" t="s">
        <v>17937</v>
      </c>
      <c r="L583" s="1"/>
      <c r="M583" s="21">
        <f t="shared" si="8"/>
        <v>1</v>
      </c>
    </row>
    <row r="584" spans="1:13" ht="20.100000000000001" customHeight="1" x14ac:dyDescent="0.15">
      <c r="A584" s="1" t="s">
        <v>17627</v>
      </c>
      <c r="B584" s="1" t="s">
        <v>17923</v>
      </c>
      <c r="C584" s="1" t="s">
        <v>17938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54</v>
      </c>
      <c r="J584" s="1" t="s">
        <v>6858</v>
      </c>
      <c r="K584" s="1" t="s">
        <v>17939</v>
      </c>
      <c r="L584" s="1"/>
      <c r="M584" s="21">
        <f t="shared" ref="M584:M647" si="9">IF(F584="○",1,0)</f>
        <v>1</v>
      </c>
    </row>
    <row r="585" spans="1:13" ht="20.100000000000001" customHeight="1" x14ac:dyDescent="0.15">
      <c r="A585" s="1" t="s">
        <v>17627</v>
      </c>
      <c r="B585" s="1" t="s">
        <v>17923</v>
      </c>
      <c r="C585" s="1" t="s">
        <v>17940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739</v>
      </c>
      <c r="I585" s="1" t="s">
        <v>54</v>
      </c>
      <c r="J585" s="1" t="s">
        <v>6858</v>
      </c>
      <c r="K585" s="1" t="s">
        <v>17941</v>
      </c>
      <c r="L585" s="1"/>
      <c r="M585" s="21">
        <f t="shared" si="9"/>
        <v>1</v>
      </c>
    </row>
    <row r="586" spans="1:13" ht="20.100000000000001" customHeight="1" x14ac:dyDescent="0.15">
      <c r="A586" s="1" t="s">
        <v>17627</v>
      </c>
      <c r="B586" s="1" t="s">
        <v>17923</v>
      </c>
      <c r="C586" s="1" t="s">
        <v>17942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54</v>
      </c>
      <c r="J586" s="1" t="s">
        <v>6858</v>
      </c>
      <c r="K586" s="1" t="s">
        <v>17943</v>
      </c>
      <c r="L586" s="1"/>
      <c r="M586" s="21">
        <f t="shared" si="9"/>
        <v>1</v>
      </c>
    </row>
    <row r="587" spans="1:13" ht="20.100000000000001" customHeight="1" x14ac:dyDescent="0.15">
      <c r="A587" s="1" t="s">
        <v>17627</v>
      </c>
      <c r="B587" s="1" t="s">
        <v>17923</v>
      </c>
      <c r="C587" s="1" t="s">
        <v>17944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54</v>
      </c>
      <c r="J587" s="1" t="s">
        <v>6858</v>
      </c>
      <c r="K587" s="1" t="s">
        <v>17945</v>
      </c>
      <c r="L587" s="1"/>
      <c r="M587" s="21">
        <f t="shared" si="9"/>
        <v>1</v>
      </c>
    </row>
    <row r="588" spans="1:13" ht="20.100000000000001" customHeight="1" x14ac:dyDescent="0.15">
      <c r="A588" s="1" t="s">
        <v>17627</v>
      </c>
      <c r="B588" s="1" t="s">
        <v>17923</v>
      </c>
      <c r="C588" s="1" t="s">
        <v>17946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739</v>
      </c>
      <c r="I588" s="1" t="s">
        <v>54</v>
      </c>
      <c r="J588" s="1" t="s">
        <v>6858</v>
      </c>
      <c r="K588" s="1" t="s">
        <v>17947</v>
      </c>
      <c r="L588" s="1"/>
      <c r="M588" s="21">
        <f t="shared" si="9"/>
        <v>1</v>
      </c>
    </row>
    <row r="589" spans="1:13" ht="20.100000000000001" customHeight="1" x14ac:dyDescent="0.15">
      <c r="A589" s="1" t="s">
        <v>17627</v>
      </c>
      <c r="B589" s="1" t="s">
        <v>17923</v>
      </c>
      <c r="C589" s="1" t="s">
        <v>17948</v>
      </c>
      <c r="D589" s="1" t="s">
        <v>78</v>
      </c>
      <c r="E589" s="1" t="s">
        <v>51</v>
      </c>
      <c r="F589" s="1" t="s">
        <v>81</v>
      </c>
      <c r="G589" s="1" t="s">
        <v>82</v>
      </c>
      <c r="H589" s="1" t="s">
        <v>212</v>
      </c>
      <c r="I589" s="1" t="s">
        <v>84</v>
      </c>
      <c r="J589" s="1" t="s">
        <v>7858</v>
      </c>
      <c r="K589" s="1" t="s">
        <v>17949</v>
      </c>
      <c r="L589" s="1"/>
      <c r="M589" s="21">
        <f t="shared" si="9"/>
        <v>0</v>
      </c>
    </row>
    <row r="590" spans="1:13" ht="20.100000000000001" customHeight="1" x14ac:dyDescent="0.15">
      <c r="A590" s="1" t="s">
        <v>17627</v>
      </c>
      <c r="B590" s="1" t="s">
        <v>17923</v>
      </c>
      <c r="C590" s="1" t="s">
        <v>17950</v>
      </c>
      <c r="D590" s="1" t="s">
        <v>78</v>
      </c>
      <c r="E590" s="1" t="s">
        <v>51</v>
      </c>
      <c r="F590" s="1" t="s">
        <v>26831</v>
      </c>
      <c r="G590" s="1" t="s">
        <v>82</v>
      </c>
      <c r="H590" s="1" t="s">
        <v>212</v>
      </c>
      <c r="I590" s="1" t="s">
        <v>84</v>
      </c>
      <c r="J590" s="1" t="s">
        <v>7858</v>
      </c>
      <c r="K590" s="1" t="s">
        <v>17951</v>
      </c>
      <c r="L590" s="1"/>
      <c r="M590" s="21">
        <f t="shared" si="9"/>
        <v>0</v>
      </c>
    </row>
    <row r="591" spans="1:13" ht="20.100000000000001" customHeight="1" x14ac:dyDescent="0.15">
      <c r="A591" s="1" t="s">
        <v>17627</v>
      </c>
      <c r="B591" s="1" t="s">
        <v>17923</v>
      </c>
      <c r="C591" s="1" t="s">
        <v>17952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739</v>
      </c>
      <c r="I591" s="1" t="s">
        <v>54</v>
      </c>
      <c r="J591" s="1" t="s">
        <v>6858</v>
      </c>
      <c r="K591" s="1" t="s">
        <v>17953</v>
      </c>
      <c r="L591" s="1"/>
      <c r="M591" s="21">
        <f t="shared" si="9"/>
        <v>1</v>
      </c>
    </row>
    <row r="592" spans="1:13" ht="20.100000000000001" customHeight="1" x14ac:dyDescent="0.15">
      <c r="A592" s="1" t="s">
        <v>17627</v>
      </c>
      <c r="B592" s="1" t="s">
        <v>17923</v>
      </c>
      <c r="C592" s="1" t="s">
        <v>17954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54</v>
      </c>
      <c r="J592" s="1" t="s">
        <v>6858</v>
      </c>
      <c r="K592" s="1" t="s">
        <v>17955</v>
      </c>
      <c r="L592" s="1"/>
      <c r="M592" s="21">
        <f t="shared" si="9"/>
        <v>1</v>
      </c>
    </row>
    <row r="593" spans="1:13" ht="20.100000000000001" customHeight="1" x14ac:dyDescent="0.15">
      <c r="A593" s="1" t="s">
        <v>17627</v>
      </c>
      <c r="B593" s="1" t="s">
        <v>17923</v>
      </c>
      <c r="C593" s="1" t="s">
        <v>17956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739</v>
      </c>
      <c r="I593" s="1" t="s">
        <v>54</v>
      </c>
      <c r="J593" s="1" t="s">
        <v>6858</v>
      </c>
      <c r="K593" s="1" t="s">
        <v>17957</v>
      </c>
      <c r="L593" s="1"/>
      <c r="M593" s="21">
        <f t="shared" si="9"/>
        <v>1</v>
      </c>
    </row>
    <row r="594" spans="1:13" ht="20.100000000000001" customHeight="1" x14ac:dyDescent="0.15">
      <c r="A594" s="1" t="s">
        <v>17627</v>
      </c>
      <c r="B594" s="1" t="s">
        <v>17923</v>
      </c>
      <c r="C594" s="1" t="s">
        <v>17958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739</v>
      </c>
      <c r="I594" s="1" t="s">
        <v>54</v>
      </c>
      <c r="J594" s="1" t="s">
        <v>6858</v>
      </c>
      <c r="K594" s="1" t="s">
        <v>17959</v>
      </c>
      <c r="L594" s="1"/>
      <c r="M594" s="21">
        <f t="shared" si="9"/>
        <v>1</v>
      </c>
    </row>
    <row r="595" spans="1:13" ht="20.100000000000001" customHeight="1" x14ac:dyDescent="0.15">
      <c r="A595" s="1" t="s">
        <v>17627</v>
      </c>
      <c r="B595" s="1" t="s">
        <v>17923</v>
      </c>
      <c r="C595" s="1" t="s">
        <v>17960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739</v>
      </c>
      <c r="I595" s="1" t="s">
        <v>54</v>
      </c>
      <c r="J595" s="1" t="s">
        <v>6858</v>
      </c>
      <c r="K595" s="1" t="s">
        <v>17961</v>
      </c>
      <c r="L595" s="1"/>
      <c r="M595" s="21">
        <f t="shared" si="9"/>
        <v>1</v>
      </c>
    </row>
    <row r="596" spans="1:13" ht="20.100000000000001" customHeight="1" x14ac:dyDescent="0.15">
      <c r="A596" s="1" t="s">
        <v>17627</v>
      </c>
      <c r="B596" s="1" t="s">
        <v>17923</v>
      </c>
      <c r="C596" s="1" t="s">
        <v>17962</v>
      </c>
      <c r="D596" s="1" t="s">
        <v>78</v>
      </c>
      <c r="E596" s="1" t="s">
        <v>51</v>
      </c>
      <c r="F596" s="1" t="s">
        <v>51</v>
      </c>
      <c r="G596" s="1" t="s">
        <v>52</v>
      </c>
      <c r="H596" s="1" t="s">
        <v>739</v>
      </c>
      <c r="I596" s="1" t="s">
        <v>54</v>
      </c>
      <c r="J596" s="1" t="s">
        <v>6858</v>
      </c>
      <c r="K596" s="1" t="s">
        <v>17963</v>
      </c>
      <c r="L596" s="1"/>
      <c r="M596" s="21">
        <f t="shared" si="9"/>
        <v>1</v>
      </c>
    </row>
    <row r="597" spans="1:13" ht="20.100000000000001" customHeight="1" x14ac:dyDescent="0.15">
      <c r="A597" s="1" t="s">
        <v>17627</v>
      </c>
      <c r="B597" s="1" t="s">
        <v>17923</v>
      </c>
      <c r="C597" s="1" t="s">
        <v>17964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54</v>
      </c>
      <c r="J597" s="1" t="s">
        <v>6858</v>
      </c>
      <c r="K597" s="1" t="s">
        <v>17965</v>
      </c>
      <c r="L597" s="1"/>
      <c r="M597" s="21">
        <f t="shared" si="9"/>
        <v>1</v>
      </c>
    </row>
    <row r="598" spans="1:13" ht="20.100000000000001" customHeight="1" x14ac:dyDescent="0.15">
      <c r="A598" s="1" t="s">
        <v>17627</v>
      </c>
      <c r="B598" s="1" t="s">
        <v>17923</v>
      </c>
      <c r="C598" s="1" t="s">
        <v>17966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54</v>
      </c>
      <c r="J598" s="1" t="s">
        <v>6858</v>
      </c>
      <c r="K598" s="1" t="s">
        <v>17967</v>
      </c>
      <c r="L598" s="1"/>
      <c r="M598" s="21">
        <f t="shared" si="9"/>
        <v>1</v>
      </c>
    </row>
    <row r="599" spans="1:13" ht="20.100000000000001" customHeight="1" x14ac:dyDescent="0.15">
      <c r="A599" s="1" t="s">
        <v>17627</v>
      </c>
      <c r="B599" s="1" t="s">
        <v>17968</v>
      </c>
      <c r="C599" s="1" t="s">
        <v>17969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739</v>
      </c>
      <c r="I599" s="1" t="s">
        <v>54</v>
      </c>
      <c r="J599" s="1" t="s">
        <v>6858</v>
      </c>
      <c r="K599" s="1" t="s">
        <v>17970</v>
      </c>
      <c r="L599" s="1"/>
      <c r="M599" s="21">
        <f t="shared" si="9"/>
        <v>1</v>
      </c>
    </row>
    <row r="600" spans="1:13" ht="20.100000000000001" customHeight="1" x14ac:dyDescent="0.15">
      <c r="A600" s="1" t="s">
        <v>17627</v>
      </c>
      <c r="B600" s="1" t="s">
        <v>3808</v>
      </c>
      <c r="C600" s="1" t="s">
        <v>17971</v>
      </c>
      <c r="D600" s="1" t="s">
        <v>78</v>
      </c>
      <c r="E600" s="1" t="s">
        <v>51</v>
      </c>
      <c r="F600" s="1" t="s">
        <v>26831</v>
      </c>
      <c r="G600" s="1" t="s">
        <v>82</v>
      </c>
      <c r="H600" s="1" t="s">
        <v>2038</v>
      </c>
      <c r="I600" s="1" t="s">
        <v>84</v>
      </c>
      <c r="J600" s="1" t="s">
        <v>6853</v>
      </c>
      <c r="K600" s="1" t="s">
        <v>17972</v>
      </c>
      <c r="L600" s="1"/>
      <c r="M600" s="21">
        <f t="shared" si="9"/>
        <v>0</v>
      </c>
    </row>
    <row r="601" spans="1:13" ht="20.100000000000001" customHeight="1" x14ac:dyDescent="0.15">
      <c r="A601" s="1" t="s">
        <v>17627</v>
      </c>
      <c r="B601" s="1" t="s">
        <v>3808</v>
      </c>
      <c r="C601" s="1" t="s">
        <v>17973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84</v>
      </c>
      <c r="J601" s="1" t="s">
        <v>130</v>
      </c>
      <c r="K601" s="1" t="s">
        <v>17974</v>
      </c>
      <c r="L601" s="1"/>
      <c r="M601" s="21">
        <f t="shared" si="9"/>
        <v>1</v>
      </c>
    </row>
    <row r="602" spans="1:13" ht="20.100000000000001" customHeight="1" x14ac:dyDescent="0.15">
      <c r="A602" s="1" t="s">
        <v>17627</v>
      </c>
      <c r="B602" s="1" t="s">
        <v>3808</v>
      </c>
      <c r="C602" s="1" t="s">
        <v>17975</v>
      </c>
      <c r="D602" s="1" t="s">
        <v>78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84</v>
      </c>
      <c r="J602" s="1" t="s">
        <v>130</v>
      </c>
      <c r="K602" s="1" t="s">
        <v>17976</v>
      </c>
      <c r="L602" s="1"/>
      <c r="M602" s="21">
        <f t="shared" si="9"/>
        <v>1</v>
      </c>
    </row>
    <row r="603" spans="1:13" ht="20.100000000000001" customHeight="1" x14ac:dyDescent="0.15">
      <c r="A603" s="1" t="s">
        <v>17627</v>
      </c>
      <c r="B603" s="1" t="s">
        <v>17977</v>
      </c>
      <c r="C603" s="1" t="s">
        <v>17978</v>
      </c>
      <c r="D603" s="1" t="s">
        <v>50</v>
      </c>
      <c r="E603" s="1" t="s">
        <v>51</v>
      </c>
      <c r="F603" s="1" t="s">
        <v>179</v>
      </c>
      <c r="G603" s="1" t="s">
        <v>82</v>
      </c>
      <c r="H603" s="1" t="s">
        <v>1151</v>
      </c>
      <c r="I603" s="1" t="s">
        <v>84</v>
      </c>
      <c r="J603" s="1" t="s">
        <v>7809</v>
      </c>
      <c r="K603" s="1" t="s">
        <v>17979</v>
      </c>
      <c r="L603" s="1"/>
      <c r="M603" s="21">
        <f t="shared" si="9"/>
        <v>0</v>
      </c>
    </row>
    <row r="604" spans="1:13" ht="20.100000000000001" customHeight="1" x14ac:dyDescent="0.15">
      <c r="A604" s="1" t="s">
        <v>17627</v>
      </c>
      <c r="B604" s="1" t="s">
        <v>17977</v>
      </c>
      <c r="C604" s="1" t="s">
        <v>17980</v>
      </c>
      <c r="D604" s="1" t="s">
        <v>50</v>
      </c>
      <c r="E604" s="1" t="s">
        <v>51</v>
      </c>
      <c r="F604" s="1" t="s">
        <v>51</v>
      </c>
      <c r="G604" s="1" t="s">
        <v>52</v>
      </c>
      <c r="H604" s="1" t="s">
        <v>121</v>
      </c>
      <c r="I604" s="1" t="s">
        <v>84</v>
      </c>
      <c r="J604" s="1" t="s">
        <v>122</v>
      </c>
      <c r="K604" s="1" t="s">
        <v>17981</v>
      </c>
      <c r="L604" s="1"/>
      <c r="M604" s="21">
        <f t="shared" si="9"/>
        <v>1</v>
      </c>
    </row>
    <row r="605" spans="1:13" ht="20.100000000000001" customHeight="1" x14ac:dyDescent="0.15">
      <c r="A605" s="1" t="s">
        <v>17627</v>
      </c>
      <c r="B605" s="1" t="s">
        <v>17977</v>
      </c>
      <c r="C605" s="1" t="s">
        <v>17982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121</v>
      </c>
      <c r="I605" s="1" t="s">
        <v>84</v>
      </c>
      <c r="J605" s="1" t="s">
        <v>122</v>
      </c>
      <c r="K605" s="1" t="s">
        <v>17983</v>
      </c>
      <c r="L605" s="1"/>
      <c r="M605" s="21">
        <f t="shared" si="9"/>
        <v>1</v>
      </c>
    </row>
    <row r="606" spans="1:13" ht="20.100000000000001" customHeight="1" x14ac:dyDescent="0.15">
      <c r="A606" s="1" t="s">
        <v>17627</v>
      </c>
      <c r="B606" s="1" t="s">
        <v>17977</v>
      </c>
      <c r="C606" s="1" t="s">
        <v>17984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121</v>
      </c>
      <c r="I606" s="1" t="s">
        <v>84</v>
      </c>
      <c r="J606" s="1" t="s">
        <v>122</v>
      </c>
      <c r="K606" s="1" t="s">
        <v>17985</v>
      </c>
      <c r="L606" s="1"/>
      <c r="M606" s="21">
        <f t="shared" si="9"/>
        <v>1</v>
      </c>
    </row>
    <row r="607" spans="1:13" ht="20.100000000000001" customHeight="1" x14ac:dyDescent="0.15">
      <c r="A607" s="1" t="s">
        <v>17627</v>
      </c>
      <c r="B607" s="1" t="s">
        <v>17977</v>
      </c>
      <c r="C607" s="1" t="s">
        <v>17986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121</v>
      </c>
      <c r="I607" s="1" t="s">
        <v>84</v>
      </c>
      <c r="J607" s="1" t="s">
        <v>122</v>
      </c>
      <c r="K607" s="1" t="s">
        <v>17987</v>
      </c>
      <c r="L607" s="1"/>
      <c r="M607" s="21">
        <f t="shared" si="9"/>
        <v>1</v>
      </c>
    </row>
    <row r="608" spans="1:13" ht="20.100000000000001" customHeight="1" x14ac:dyDescent="0.15">
      <c r="A608" s="1" t="s">
        <v>17627</v>
      </c>
      <c r="B608" s="1" t="s">
        <v>17977</v>
      </c>
      <c r="C608" s="1" t="s">
        <v>17988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121</v>
      </c>
      <c r="I608" s="1" t="s">
        <v>84</v>
      </c>
      <c r="J608" s="1" t="s">
        <v>122</v>
      </c>
      <c r="K608" s="1" t="s">
        <v>17989</v>
      </c>
      <c r="L608" s="1"/>
      <c r="M608" s="21">
        <f t="shared" si="9"/>
        <v>1</v>
      </c>
    </row>
    <row r="609" spans="1:13" ht="20.100000000000001" customHeight="1" x14ac:dyDescent="0.15">
      <c r="A609" s="1" t="s">
        <v>17627</v>
      </c>
      <c r="B609" s="1" t="s">
        <v>17977</v>
      </c>
      <c r="C609" s="1" t="s">
        <v>17990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121</v>
      </c>
      <c r="I609" s="1" t="s">
        <v>84</v>
      </c>
      <c r="J609" s="1" t="s">
        <v>122</v>
      </c>
      <c r="K609" s="1" t="s">
        <v>17991</v>
      </c>
      <c r="L609" s="1"/>
      <c r="M609" s="21">
        <f t="shared" si="9"/>
        <v>1</v>
      </c>
    </row>
    <row r="610" spans="1:13" ht="20.100000000000001" customHeight="1" x14ac:dyDescent="0.15">
      <c r="A610" s="1" t="s">
        <v>17627</v>
      </c>
      <c r="B610" s="1" t="s">
        <v>17977</v>
      </c>
      <c r="C610" s="1" t="s">
        <v>17992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121</v>
      </c>
      <c r="I610" s="1" t="s">
        <v>84</v>
      </c>
      <c r="J610" s="1" t="s">
        <v>122</v>
      </c>
      <c r="K610" s="1" t="s">
        <v>17993</v>
      </c>
      <c r="L610" s="1"/>
      <c r="M610" s="21">
        <f t="shared" si="9"/>
        <v>1</v>
      </c>
    </row>
    <row r="611" spans="1:13" ht="20.100000000000001" customHeight="1" x14ac:dyDescent="0.15">
      <c r="A611" s="1" t="s">
        <v>17627</v>
      </c>
      <c r="B611" s="1" t="s">
        <v>17977</v>
      </c>
      <c r="C611" s="1" t="s">
        <v>17994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121</v>
      </c>
      <c r="I611" s="1" t="s">
        <v>84</v>
      </c>
      <c r="J611" s="1" t="s">
        <v>122</v>
      </c>
      <c r="K611" s="1" t="s">
        <v>17995</v>
      </c>
      <c r="L611" s="1"/>
      <c r="M611" s="21">
        <f t="shared" si="9"/>
        <v>1</v>
      </c>
    </row>
    <row r="612" spans="1:13" ht="20.100000000000001" customHeight="1" x14ac:dyDescent="0.15">
      <c r="A612" s="1" t="s">
        <v>17627</v>
      </c>
      <c r="B612" s="1" t="s">
        <v>17977</v>
      </c>
      <c r="C612" s="1" t="s">
        <v>17996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121</v>
      </c>
      <c r="I612" s="1" t="s">
        <v>84</v>
      </c>
      <c r="J612" s="1" t="s">
        <v>122</v>
      </c>
      <c r="K612" s="1" t="s">
        <v>17997</v>
      </c>
      <c r="L612" s="1"/>
      <c r="M612" s="21">
        <f t="shared" si="9"/>
        <v>1</v>
      </c>
    </row>
    <row r="613" spans="1:13" ht="20.100000000000001" customHeight="1" x14ac:dyDescent="0.15">
      <c r="A613" s="1" t="s">
        <v>17627</v>
      </c>
      <c r="B613" s="1" t="s">
        <v>17977</v>
      </c>
      <c r="C613" s="1" t="s">
        <v>17998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121</v>
      </c>
      <c r="I613" s="1" t="s">
        <v>84</v>
      </c>
      <c r="J613" s="1" t="s">
        <v>122</v>
      </c>
      <c r="K613" s="1" t="s">
        <v>17999</v>
      </c>
      <c r="L613" s="1"/>
      <c r="M613" s="21">
        <f t="shared" si="9"/>
        <v>1</v>
      </c>
    </row>
    <row r="614" spans="1:13" ht="20.100000000000001" customHeight="1" x14ac:dyDescent="0.15">
      <c r="A614" s="1" t="s">
        <v>17627</v>
      </c>
      <c r="B614" s="1" t="s">
        <v>17977</v>
      </c>
      <c r="C614" s="1" t="s">
        <v>18000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121</v>
      </c>
      <c r="I614" s="1" t="s">
        <v>84</v>
      </c>
      <c r="J614" s="1" t="s">
        <v>122</v>
      </c>
      <c r="K614" s="1" t="s">
        <v>18001</v>
      </c>
      <c r="L614" s="1"/>
      <c r="M614" s="21">
        <f t="shared" si="9"/>
        <v>1</v>
      </c>
    </row>
    <row r="615" spans="1:13" ht="20.100000000000001" customHeight="1" x14ac:dyDescent="0.15">
      <c r="A615" s="1" t="s">
        <v>17627</v>
      </c>
      <c r="B615" s="1" t="s">
        <v>17977</v>
      </c>
      <c r="C615" s="1" t="s">
        <v>18002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121</v>
      </c>
      <c r="I615" s="1" t="s">
        <v>84</v>
      </c>
      <c r="J615" s="1" t="s">
        <v>122</v>
      </c>
      <c r="K615" s="1" t="s">
        <v>18003</v>
      </c>
      <c r="L615" s="1"/>
      <c r="M615" s="21">
        <f t="shared" si="9"/>
        <v>1</v>
      </c>
    </row>
    <row r="616" spans="1:13" ht="20.100000000000001" customHeight="1" x14ac:dyDescent="0.15">
      <c r="A616" s="1" t="s">
        <v>17627</v>
      </c>
      <c r="B616" s="1" t="s">
        <v>17977</v>
      </c>
      <c r="C616" s="1" t="s">
        <v>18004</v>
      </c>
      <c r="D616" s="1" t="s">
        <v>50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18005</v>
      </c>
      <c r="L616" s="1"/>
      <c r="M616" s="21">
        <f t="shared" si="9"/>
        <v>1</v>
      </c>
    </row>
    <row r="617" spans="1:13" ht="20.100000000000001" customHeight="1" x14ac:dyDescent="0.15">
      <c r="A617" s="1" t="s">
        <v>17627</v>
      </c>
      <c r="B617" s="1" t="s">
        <v>17977</v>
      </c>
      <c r="C617" s="1" t="s">
        <v>18006</v>
      </c>
      <c r="D617" s="1" t="s">
        <v>50</v>
      </c>
      <c r="E617" s="1" t="s">
        <v>51</v>
      </c>
      <c r="F617" s="1" t="s">
        <v>51</v>
      </c>
      <c r="G617" s="1" t="s">
        <v>52</v>
      </c>
      <c r="H617" s="1" t="s">
        <v>121</v>
      </c>
      <c r="I617" s="1" t="s">
        <v>84</v>
      </c>
      <c r="J617" s="1" t="s">
        <v>122</v>
      </c>
      <c r="K617" s="1" t="s">
        <v>18007</v>
      </c>
      <c r="L617" s="1"/>
      <c r="M617" s="21">
        <f t="shared" si="9"/>
        <v>1</v>
      </c>
    </row>
    <row r="618" spans="1:13" ht="20.100000000000001" customHeight="1" x14ac:dyDescent="0.15">
      <c r="A618" s="1" t="s">
        <v>17627</v>
      </c>
      <c r="B618" s="1" t="s">
        <v>17977</v>
      </c>
      <c r="C618" s="1" t="s">
        <v>18008</v>
      </c>
      <c r="D618" s="1" t="s">
        <v>50</v>
      </c>
      <c r="E618" s="1" t="s">
        <v>51</v>
      </c>
      <c r="F618" s="1" t="s">
        <v>51</v>
      </c>
      <c r="G618" s="1" t="s">
        <v>52</v>
      </c>
      <c r="H618" s="1" t="s">
        <v>121</v>
      </c>
      <c r="I618" s="1" t="s">
        <v>84</v>
      </c>
      <c r="J618" s="1" t="s">
        <v>122</v>
      </c>
      <c r="K618" s="1" t="s">
        <v>18009</v>
      </c>
      <c r="L618" s="1"/>
      <c r="M618" s="21">
        <f t="shared" si="9"/>
        <v>1</v>
      </c>
    </row>
    <row r="619" spans="1:13" ht="20.100000000000001" customHeight="1" x14ac:dyDescent="0.15">
      <c r="A619" s="1" t="s">
        <v>17627</v>
      </c>
      <c r="B619" s="1" t="s">
        <v>17977</v>
      </c>
      <c r="C619" s="1" t="s">
        <v>18010</v>
      </c>
      <c r="D619" s="1" t="s">
        <v>50</v>
      </c>
      <c r="E619" s="1" t="s">
        <v>51</v>
      </c>
      <c r="F619" s="1" t="s">
        <v>51</v>
      </c>
      <c r="G619" s="1" t="s">
        <v>52</v>
      </c>
      <c r="H619" s="1" t="s">
        <v>121</v>
      </c>
      <c r="I619" s="1" t="s">
        <v>84</v>
      </c>
      <c r="J619" s="1" t="s">
        <v>122</v>
      </c>
      <c r="K619" s="1" t="s">
        <v>18011</v>
      </c>
      <c r="L619" s="1"/>
      <c r="M619" s="21">
        <f t="shared" si="9"/>
        <v>1</v>
      </c>
    </row>
    <row r="620" spans="1:13" ht="20.100000000000001" customHeight="1" x14ac:dyDescent="0.15">
      <c r="A620" s="1" t="s">
        <v>17627</v>
      </c>
      <c r="B620" s="1" t="s">
        <v>17977</v>
      </c>
      <c r="C620" s="1" t="s">
        <v>18012</v>
      </c>
      <c r="D620" s="1" t="s">
        <v>50</v>
      </c>
      <c r="E620" s="1" t="s">
        <v>51</v>
      </c>
      <c r="F620" s="1" t="s">
        <v>51</v>
      </c>
      <c r="G620" s="1" t="s">
        <v>52</v>
      </c>
      <c r="H620" s="1" t="s">
        <v>121</v>
      </c>
      <c r="I620" s="1" t="s">
        <v>84</v>
      </c>
      <c r="J620" s="1" t="s">
        <v>122</v>
      </c>
      <c r="K620" s="1" t="s">
        <v>18013</v>
      </c>
      <c r="L620" s="1"/>
      <c r="M620" s="21">
        <f t="shared" si="9"/>
        <v>1</v>
      </c>
    </row>
    <row r="621" spans="1:13" ht="20.100000000000001" customHeight="1" x14ac:dyDescent="0.15">
      <c r="A621" s="1" t="s">
        <v>17627</v>
      </c>
      <c r="B621" s="1" t="s">
        <v>17977</v>
      </c>
      <c r="C621" s="1" t="s">
        <v>18014</v>
      </c>
      <c r="D621" s="1" t="s">
        <v>50</v>
      </c>
      <c r="E621" s="1" t="s">
        <v>51</v>
      </c>
      <c r="F621" s="1" t="s">
        <v>51</v>
      </c>
      <c r="G621" s="1" t="s">
        <v>52</v>
      </c>
      <c r="H621" s="1" t="s">
        <v>121</v>
      </c>
      <c r="I621" s="1" t="s">
        <v>84</v>
      </c>
      <c r="J621" s="1" t="s">
        <v>122</v>
      </c>
      <c r="K621" s="1" t="s">
        <v>18015</v>
      </c>
      <c r="L621" s="1"/>
      <c r="M621" s="21">
        <f t="shared" si="9"/>
        <v>1</v>
      </c>
    </row>
    <row r="622" spans="1:13" ht="20.100000000000001" customHeight="1" x14ac:dyDescent="0.15">
      <c r="A622" s="1" t="s">
        <v>17627</v>
      </c>
      <c r="B622" s="1" t="s">
        <v>17977</v>
      </c>
      <c r="C622" s="1" t="s">
        <v>18016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121</v>
      </c>
      <c r="I622" s="1" t="s">
        <v>84</v>
      </c>
      <c r="J622" s="1" t="s">
        <v>122</v>
      </c>
      <c r="K622" s="1" t="s">
        <v>18017</v>
      </c>
      <c r="L622" s="1"/>
      <c r="M622" s="21">
        <f t="shared" si="9"/>
        <v>1</v>
      </c>
    </row>
    <row r="623" spans="1:13" ht="20.100000000000001" customHeight="1" x14ac:dyDescent="0.15">
      <c r="A623" s="1" t="s">
        <v>17627</v>
      </c>
      <c r="B623" s="1" t="s">
        <v>17977</v>
      </c>
      <c r="C623" s="1" t="s">
        <v>18018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121</v>
      </c>
      <c r="I623" s="1" t="s">
        <v>84</v>
      </c>
      <c r="J623" s="1" t="s">
        <v>122</v>
      </c>
      <c r="K623" s="1" t="s">
        <v>18019</v>
      </c>
      <c r="L623" s="1"/>
      <c r="M623" s="21">
        <f t="shared" si="9"/>
        <v>1</v>
      </c>
    </row>
    <row r="624" spans="1:13" ht="20.100000000000001" customHeight="1" x14ac:dyDescent="0.15">
      <c r="A624" s="1" t="s">
        <v>17627</v>
      </c>
      <c r="B624" s="1" t="s">
        <v>17977</v>
      </c>
      <c r="C624" s="1" t="s">
        <v>18020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121</v>
      </c>
      <c r="I624" s="1" t="s">
        <v>84</v>
      </c>
      <c r="J624" s="1" t="s">
        <v>122</v>
      </c>
      <c r="K624" s="1" t="s">
        <v>18021</v>
      </c>
      <c r="L624" s="1"/>
      <c r="M624" s="21">
        <f t="shared" si="9"/>
        <v>1</v>
      </c>
    </row>
    <row r="625" spans="1:13" ht="20.100000000000001" customHeight="1" x14ac:dyDescent="0.15">
      <c r="A625" s="1" t="s">
        <v>17627</v>
      </c>
      <c r="B625" s="1" t="s">
        <v>17977</v>
      </c>
      <c r="C625" s="1" t="s">
        <v>18022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121</v>
      </c>
      <c r="I625" s="1" t="s">
        <v>84</v>
      </c>
      <c r="J625" s="1" t="s">
        <v>122</v>
      </c>
      <c r="K625" s="1" t="s">
        <v>18023</v>
      </c>
      <c r="L625" s="1"/>
      <c r="M625" s="21">
        <f t="shared" si="9"/>
        <v>1</v>
      </c>
    </row>
    <row r="626" spans="1:13" ht="20.100000000000001" customHeight="1" x14ac:dyDescent="0.15">
      <c r="A626" s="1" t="s">
        <v>17627</v>
      </c>
      <c r="B626" s="1" t="s">
        <v>17977</v>
      </c>
      <c r="C626" s="1" t="s">
        <v>18024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121</v>
      </c>
      <c r="I626" s="1" t="s">
        <v>84</v>
      </c>
      <c r="J626" s="1" t="s">
        <v>122</v>
      </c>
      <c r="K626" s="1" t="s">
        <v>18025</v>
      </c>
      <c r="L626" s="1"/>
      <c r="M626" s="21">
        <f t="shared" si="9"/>
        <v>1</v>
      </c>
    </row>
    <row r="627" spans="1:13" ht="20.100000000000001" customHeight="1" x14ac:dyDescent="0.15">
      <c r="A627" s="1" t="s">
        <v>17627</v>
      </c>
      <c r="B627" s="1" t="s">
        <v>17977</v>
      </c>
      <c r="C627" s="1" t="s">
        <v>18026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121</v>
      </c>
      <c r="I627" s="1" t="s">
        <v>84</v>
      </c>
      <c r="J627" s="1" t="s">
        <v>122</v>
      </c>
      <c r="K627" s="1" t="s">
        <v>18027</v>
      </c>
      <c r="L627" s="1"/>
      <c r="M627" s="21">
        <f t="shared" si="9"/>
        <v>1</v>
      </c>
    </row>
    <row r="628" spans="1:13" ht="20.100000000000001" customHeight="1" x14ac:dyDescent="0.15">
      <c r="A628" s="1" t="s">
        <v>17627</v>
      </c>
      <c r="B628" s="1" t="s">
        <v>17977</v>
      </c>
      <c r="C628" s="1" t="s">
        <v>18028</v>
      </c>
      <c r="D628" s="1" t="s">
        <v>78</v>
      </c>
      <c r="E628" s="1" t="s">
        <v>51</v>
      </c>
      <c r="F628" s="1" t="s">
        <v>51</v>
      </c>
      <c r="G628" s="1" t="s">
        <v>52</v>
      </c>
      <c r="H628" s="1" t="s">
        <v>121</v>
      </c>
      <c r="I628" s="1" t="s">
        <v>84</v>
      </c>
      <c r="J628" s="1" t="s">
        <v>122</v>
      </c>
      <c r="K628" s="1" t="s">
        <v>18029</v>
      </c>
      <c r="L628" s="1"/>
      <c r="M628" s="21">
        <f t="shared" si="9"/>
        <v>1</v>
      </c>
    </row>
    <row r="629" spans="1:13" ht="20.100000000000001" customHeight="1" x14ac:dyDescent="0.15">
      <c r="A629" s="1" t="s">
        <v>17627</v>
      </c>
      <c r="B629" s="1" t="s">
        <v>17977</v>
      </c>
      <c r="C629" s="1" t="s">
        <v>18030</v>
      </c>
      <c r="D629" s="1" t="s">
        <v>78</v>
      </c>
      <c r="E629" s="1" t="s">
        <v>51</v>
      </c>
      <c r="F629" s="1" t="s">
        <v>81</v>
      </c>
      <c r="G629" s="1" t="s">
        <v>82</v>
      </c>
      <c r="H629" s="1" t="s">
        <v>1151</v>
      </c>
      <c r="I629" s="1" t="s">
        <v>84</v>
      </c>
      <c r="J629" s="1" t="s">
        <v>7809</v>
      </c>
      <c r="K629" s="1" t="s">
        <v>18031</v>
      </c>
      <c r="L629" s="1"/>
      <c r="M629" s="21">
        <f t="shared" si="9"/>
        <v>0</v>
      </c>
    </row>
    <row r="630" spans="1:13" ht="20.100000000000001" customHeight="1" x14ac:dyDescent="0.15">
      <c r="A630" s="1" t="s">
        <v>17627</v>
      </c>
      <c r="B630" s="1" t="s">
        <v>17977</v>
      </c>
      <c r="C630" s="1" t="s">
        <v>18032</v>
      </c>
      <c r="D630" s="1" t="s">
        <v>78</v>
      </c>
      <c r="E630" s="1" t="s">
        <v>51</v>
      </c>
      <c r="F630" s="1" t="s">
        <v>81</v>
      </c>
      <c r="G630" s="1" t="s">
        <v>82</v>
      </c>
      <c r="H630" s="1" t="s">
        <v>1151</v>
      </c>
      <c r="I630" s="1" t="s">
        <v>84</v>
      </c>
      <c r="J630" s="1" t="s">
        <v>7809</v>
      </c>
      <c r="K630" s="1" t="s">
        <v>18033</v>
      </c>
      <c r="L630" s="1"/>
      <c r="M630" s="21">
        <f t="shared" si="9"/>
        <v>0</v>
      </c>
    </row>
    <row r="631" spans="1:13" ht="20.100000000000001" customHeight="1" x14ac:dyDescent="0.15">
      <c r="A631" s="1" t="s">
        <v>17627</v>
      </c>
      <c r="B631" s="1" t="s">
        <v>17977</v>
      </c>
      <c r="C631" s="1" t="s">
        <v>18034</v>
      </c>
      <c r="D631" s="1" t="s">
        <v>78</v>
      </c>
      <c r="E631" s="1" t="s">
        <v>51</v>
      </c>
      <c r="F631" s="1" t="s">
        <v>179</v>
      </c>
      <c r="G631" s="1" t="s">
        <v>82</v>
      </c>
      <c r="H631" s="1" t="s">
        <v>1151</v>
      </c>
      <c r="I631" s="1" t="s">
        <v>84</v>
      </c>
      <c r="J631" s="1" t="s">
        <v>7809</v>
      </c>
      <c r="K631" s="1" t="s">
        <v>18035</v>
      </c>
      <c r="L631" s="1"/>
      <c r="M631" s="21">
        <f t="shared" si="9"/>
        <v>0</v>
      </c>
    </row>
    <row r="632" spans="1:13" ht="20.100000000000001" customHeight="1" x14ac:dyDescent="0.15">
      <c r="A632" s="1" t="s">
        <v>17627</v>
      </c>
      <c r="B632" s="1" t="s">
        <v>17977</v>
      </c>
      <c r="C632" s="1" t="s">
        <v>18036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121</v>
      </c>
      <c r="I632" s="1" t="s">
        <v>84</v>
      </c>
      <c r="J632" s="1" t="s">
        <v>122</v>
      </c>
      <c r="K632" s="1" t="s">
        <v>18037</v>
      </c>
      <c r="L632" s="1"/>
      <c r="M632" s="21">
        <f t="shared" si="9"/>
        <v>1</v>
      </c>
    </row>
    <row r="633" spans="1:13" ht="20.100000000000001" customHeight="1" x14ac:dyDescent="0.15">
      <c r="A633" s="1" t="s">
        <v>17627</v>
      </c>
      <c r="B633" s="1" t="s">
        <v>17977</v>
      </c>
      <c r="C633" s="1" t="s">
        <v>18038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121</v>
      </c>
      <c r="I633" s="1" t="s">
        <v>84</v>
      </c>
      <c r="J633" s="1" t="s">
        <v>122</v>
      </c>
      <c r="K633" s="1" t="s">
        <v>18039</v>
      </c>
      <c r="L633" s="1"/>
      <c r="M633" s="21">
        <f t="shared" si="9"/>
        <v>1</v>
      </c>
    </row>
    <row r="634" spans="1:13" ht="20.100000000000001" customHeight="1" x14ac:dyDescent="0.15">
      <c r="A634" s="1" t="s">
        <v>17627</v>
      </c>
      <c r="B634" s="1" t="s">
        <v>17977</v>
      </c>
      <c r="C634" s="1" t="s">
        <v>18040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1151</v>
      </c>
      <c r="I634" s="1" t="s">
        <v>84</v>
      </c>
      <c r="J634" s="1" t="s">
        <v>7809</v>
      </c>
      <c r="K634" s="1" t="s">
        <v>18041</v>
      </c>
      <c r="L634" s="1"/>
      <c r="M634" s="21">
        <f t="shared" si="9"/>
        <v>0</v>
      </c>
    </row>
    <row r="635" spans="1:13" ht="20.100000000000001" customHeight="1" x14ac:dyDescent="0.15">
      <c r="A635" s="1" t="s">
        <v>17627</v>
      </c>
      <c r="B635" s="1" t="s">
        <v>17977</v>
      </c>
      <c r="C635" s="1" t="s">
        <v>18042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121</v>
      </c>
      <c r="I635" s="1" t="s">
        <v>84</v>
      </c>
      <c r="J635" s="1" t="s">
        <v>122</v>
      </c>
      <c r="K635" s="1" t="s">
        <v>18043</v>
      </c>
      <c r="L635" s="1"/>
      <c r="M635" s="21">
        <f t="shared" si="9"/>
        <v>1</v>
      </c>
    </row>
    <row r="636" spans="1:13" ht="20.100000000000001" customHeight="1" x14ac:dyDescent="0.15">
      <c r="A636" s="1" t="s">
        <v>17627</v>
      </c>
      <c r="B636" s="1" t="s">
        <v>17977</v>
      </c>
      <c r="C636" s="1" t="s">
        <v>18044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121</v>
      </c>
      <c r="I636" s="1" t="s">
        <v>84</v>
      </c>
      <c r="J636" s="1" t="s">
        <v>122</v>
      </c>
      <c r="K636" s="1" t="s">
        <v>18045</v>
      </c>
      <c r="L636" s="1"/>
      <c r="M636" s="21">
        <f t="shared" si="9"/>
        <v>1</v>
      </c>
    </row>
    <row r="637" spans="1:13" ht="20.100000000000001" customHeight="1" x14ac:dyDescent="0.15">
      <c r="A637" s="1" t="s">
        <v>17627</v>
      </c>
      <c r="B637" s="1" t="s">
        <v>17977</v>
      </c>
      <c r="C637" s="1" t="s">
        <v>18046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121</v>
      </c>
      <c r="I637" s="1" t="s">
        <v>84</v>
      </c>
      <c r="J637" s="1" t="s">
        <v>122</v>
      </c>
      <c r="K637" s="1" t="s">
        <v>18047</v>
      </c>
      <c r="L637" s="1"/>
      <c r="M637" s="21">
        <f t="shared" si="9"/>
        <v>1</v>
      </c>
    </row>
    <row r="638" spans="1:13" ht="20.100000000000001" customHeight="1" x14ac:dyDescent="0.15">
      <c r="A638" s="1" t="s">
        <v>17627</v>
      </c>
      <c r="B638" s="1" t="s">
        <v>17977</v>
      </c>
      <c r="C638" s="1" t="s">
        <v>18048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121</v>
      </c>
      <c r="I638" s="1" t="s">
        <v>84</v>
      </c>
      <c r="J638" s="1" t="s">
        <v>122</v>
      </c>
      <c r="K638" s="1" t="s">
        <v>18049</v>
      </c>
      <c r="L638" s="1"/>
      <c r="M638" s="21">
        <f t="shared" si="9"/>
        <v>1</v>
      </c>
    </row>
    <row r="639" spans="1:13" ht="20.100000000000001" customHeight="1" x14ac:dyDescent="0.15">
      <c r="A639" s="1" t="s">
        <v>17627</v>
      </c>
      <c r="B639" s="1" t="s">
        <v>17977</v>
      </c>
      <c r="C639" s="1" t="s">
        <v>18050</v>
      </c>
      <c r="D639" s="1" t="s">
        <v>78</v>
      </c>
      <c r="E639" s="1" t="s">
        <v>51</v>
      </c>
      <c r="F639" s="1" t="s">
        <v>51</v>
      </c>
      <c r="G639" s="1" t="s">
        <v>52</v>
      </c>
      <c r="H639" s="1" t="s">
        <v>121</v>
      </c>
      <c r="I639" s="1" t="s">
        <v>84</v>
      </c>
      <c r="J639" s="1" t="s">
        <v>122</v>
      </c>
      <c r="K639" s="1" t="s">
        <v>18051</v>
      </c>
      <c r="L639" s="1"/>
      <c r="M639" s="21">
        <f t="shared" si="9"/>
        <v>1</v>
      </c>
    </row>
    <row r="640" spans="1:13" ht="20.100000000000001" customHeight="1" x14ac:dyDescent="0.15">
      <c r="A640" s="1" t="s">
        <v>17627</v>
      </c>
      <c r="B640" s="1" t="s">
        <v>17977</v>
      </c>
      <c r="C640" s="1" t="s">
        <v>18052</v>
      </c>
      <c r="D640" s="1" t="s">
        <v>78</v>
      </c>
      <c r="E640" s="1" t="s">
        <v>51</v>
      </c>
      <c r="F640" s="1" t="s">
        <v>179</v>
      </c>
      <c r="G640" s="1" t="s">
        <v>82</v>
      </c>
      <c r="H640" s="1" t="s">
        <v>83</v>
      </c>
      <c r="I640" s="1" t="s">
        <v>84</v>
      </c>
      <c r="J640" s="1" t="s">
        <v>9120</v>
      </c>
      <c r="K640" s="1" t="s">
        <v>18053</v>
      </c>
      <c r="L640" s="1"/>
      <c r="M640" s="21">
        <f t="shared" si="9"/>
        <v>0</v>
      </c>
    </row>
    <row r="641" spans="1:13" ht="20.100000000000001" customHeight="1" x14ac:dyDescent="0.15">
      <c r="A641" s="1" t="s">
        <v>17627</v>
      </c>
      <c r="B641" s="1" t="s">
        <v>17977</v>
      </c>
      <c r="C641" s="1" t="s">
        <v>18054</v>
      </c>
      <c r="D641" s="1" t="s">
        <v>78</v>
      </c>
      <c r="E641" s="1" t="s">
        <v>51</v>
      </c>
      <c r="F641" s="1" t="s">
        <v>179</v>
      </c>
      <c r="G641" s="1" t="s">
        <v>82</v>
      </c>
      <c r="H641" s="1" t="s">
        <v>83</v>
      </c>
      <c r="I641" s="1" t="s">
        <v>84</v>
      </c>
      <c r="J641" s="1" t="s">
        <v>9120</v>
      </c>
      <c r="K641" s="1" t="s">
        <v>18055</v>
      </c>
      <c r="L641" s="1"/>
      <c r="M641" s="21">
        <f t="shared" si="9"/>
        <v>0</v>
      </c>
    </row>
    <row r="642" spans="1:13" ht="20.100000000000001" customHeight="1" x14ac:dyDescent="0.15">
      <c r="A642" s="1" t="s">
        <v>17627</v>
      </c>
      <c r="B642" s="1" t="s">
        <v>17977</v>
      </c>
      <c r="C642" s="1" t="s">
        <v>18056</v>
      </c>
      <c r="D642" s="1" t="s">
        <v>78</v>
      </c>
      <c r="E642" s="1" t="s">
        <v>51</v>
      </c>
      <c r="F642" s="1" t="s">
        <v>51</v>
      </c>
      <c r="G642" s="1" t="s">
        <v>52</v>
      </c>
      <c r="H642" s="1" t="s">
        <v>121</v>
      </c>
      <c r="I642" s="1" t="s">
        <v>84</v>
      </c>
      <c r="J642" s="1" t="s">
        <v>122</v>
      </c>
      <c r="K642" s="1" t="s">
        <v>18057</v>
      </c>
      <c r="L642" s="1"/>
      <c r="M642" s="21">
        <f t="shared" si="9"/>
        <v>1</v>
      </c>
    </row>
    <row r="643" spans="1:13" ht="20.100000000000001" customHeight="1" x14ac:dyDescent="0.15">
      <c r="A643" s="1" t="s">
        <v>17627</v>
      </c>
      <c r="B643" s="1" t="s">
        <v>17977</v>
      </c>
      <c r="C643" s="1" t="s">
        <v>18058</v>
      </c>
      <c r="D643" s="1" t="s">
        <v>78</v>
      </c>
      <c r="E643" s="1" t="s">
        <v>51</v>
      </c>
      <c r="F643" s="1" t="s">
        <v>51</v>
      </c>
      <c r="G643" s="1" t="s">
        <v>52</v>
      </c>
      <c r="H643" s="1" t="s">
        <v>121</v>
      </c>
      <c r="I643" s="1" t="s">
        <v>84</v>
      </c>
      <c r="J643" s="1" t="s">
        <v>122</v>
      </c>
      <c r="K643" s="1" t="s">
        <v>18059</v>
      </c>
      <c r="L643" s="1"/>
      <c r="M643" s="21">
        <f t="shared" si="9"/>
        <v>1</v>
      </c>
    </row>
    <row r="644" spans="1:13" ht="20.100000000000001" customHeight="1" x14ac:dyDescent="0.15">
      <c r="A644" s="1" t="s">
        <v>17627</v>
      </c>
      <c r="B644" s="1" t="s">
        <v>17977</v>
      </c>
      <c r="C644" s="1" t="s">
        <v>18060</v>
      </c>
      <c r="D644" s="1" t="s">
        <v>78</v>
      </c>
      <c r="E644" s="1" t="s">
        <v>51</v>
      </c>
      <c r="F644" s="1" t="s">
        <v>51</v>
      </c>
      <c r="G644" s="1" t="s">
        <v>52</v>
      </c>
      <c r="H644" s="1" t="s">
        <v>121</v>
      </c>
      <c r="I644" s="1" t="s">
        <v>84</v>
      </c>
      <c r="J644" s="1" t="s">
        <v>122</v>
      </c>
      <c r="K644" s="1" t="s">
        <v>18061</v>
      </c>
      <c r="L644" s="1"/>
      <c r="M644" s="21">
        <f t="shared" si="9"/>
        <v>1</v>
      </c>
    </row>
    <row r="645" spans="1:13" ht="20.100000000000001" customHeight="1" x14ac:dyDescent="0.15">
      <c r="A645" s="1" t="s">
        <v>17627</v>
      </c>
      <c r="B645" s="1" t="s">
        <v>17977</v>
      </c>
      <c r="C645" s="1" t="s">
        <v>18062</v>
      </c>
      <c r="D645" s="1" t="s">
        <v>78</v>
      </c>
      <c r="E645" s="1" t="s">
        <v>51</v>
      </c>
      <c r="F645" s="1" t="s">
        <v>51</v>
      </c>
      <c r="G645" s="1" t="s">
        <v>52</v>
      </c>
      <c r="H645" s="1" t="s">
        <v>121</v>
      </c>
      <c r="I645" s="1" t="s">
        <v>84</v>
      </c>
      <c r="J645" s="1" t="s">
        <v>122</v>
      </c>
      <c r="K645" s="1" t="s">
        <v>18063</v>
      </c>
      <c r="L645" s="1"/>
      <c r="M645" s="21">
        <f t="shared" si="9"/>
        <v>1</v>
      </c>
    </row>
    <row r="646" spans="1:13" ht="20.100000000000001" customHeight="1" x14ac:dyDescent="0.15">
      <c r="A646" s="1" t="s">
        <v>17627</v>
      </c>
      <c r="B646" s="1" t="s">
        <v>17977</v>
      </c>
      <c r="C646" s="1" t="s">
        <v>18064</v>
      </c>
      <c r="D646" s="1" t="s">
        <v>849</v>
      </c>
      <c r="E646" s="1" t="s">
        <v>51</v>
      </c>
      <c r="F646" s="1" t="s">
        <v>26832</v>
      </c>
      <c r="G646" s="1" t="s">
        <v>82</v>
      </c>
      <c r="H646" s="1" t="s">
        <v>83</v>
      </c>
      <c r="I646" s="1" t="s">
        <v>181</v>
      </c>
      <c r="J646" s="1" t="s">
        <v>11769</v>
      </c>
      <c r="K646" s="1" t="s">
        <v>19668</v>
      </c>
      <c r="L646" s="1"/>
      <c r="M646" s="21">
        <f t="shared" si="9"/>
        <v>0</v>
      </c>
    </row>
    <row r="647" spans="1:13" ht="20.100000000000001" customHeight="1" x14ac:dyDescent="0.15">
      <c r="A647" s="1" t="s">
        <v>17627</v>
      </c>
      <c r="B647" s="1" t="s">
        <v>17977</v>
      </c>
      <c r="C647" s="1" t="s">
        <v>18065</v>
      </c>
      <c r="D647" s="1" t="s">
        <v>849</v>
      </c>
      <c r="E647" s="1" t="s">
        <v>51</v>
      </c>
      <c r="F647" s="1" t="s">
        <v>26832</v>
      </c>
      <c r="G647" s="1" t="s">
        <v>82</v>
      </c>
      <c r="H647" s="1" t="s">
        <v>83</v>
      </c>
      <c r="I647" s="1" t="s">
        <v>181</v>
      </c>
      <c r="J647" s="1" t="s">
        <v>11769</v>
      </c>
      <c r="K647" s="1" t="s">
        <v>19669</v>
      </c>
      <c r="L647" s="1"/>
      <c r="M647" s="21">
        <f t="shared" si="9"/>
        <v>0</v>
      </c>
    </row>
    <row r="648" spans="1:13" ht="20.100000000000001" customHeight="1" x14ac:dyDescent="0.15">
      <c r="A648" s="1" t="s">
        <v>17627</v>
      </c>
      <c r="B648" s="1" t="s">
        <v>17977</v>
      </c>
      <c r="C648" s="1" t="s">
        <v>18066</v>
      </c>
      <c r="D648" s="1" t="s">
        <v>849</v>
      </c>
      <c r="E648" s="1" t="s">
        <v>51</v>
      </c>
      <c r="F648" s="1" t="s">
        <v>26832</v>
      </c>
      <c r="G648" s="1" t="s">
        <v>52</v>
      </c>
      <c r="H648" s="1" t="s">
        <v>121</v>
      </c>
      <c r="I648" s="1" t="s">
        <v>84</v>
      </c>
      <c r="J648" s="1" t="s">
        <v>122</v>
      </c>
      <c r="K648" s="1" t="s">
        <v>18067</v>
      </c>
      <c r="L648" s="1"/>
      <c r="M648" s="21">
        <f t="shared" ref="M648:M711" si="10">IF(F648="○",1,0)</f>
        <v>0</v>
      </c>
    </row>
    <row r="649" spans="1:13" ht="20.100000000000001" customHeight="1" x14ac:dyDescent="0.15">
      <c r="A649" s="1" t="s">
        <v>17627</v>
      </c>
      <c r="B649" s="1" t="s">
        <v>18068</v>
      </c>
      <c r="C649" s="1" t="s">
        <v>18069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121</v>
      </c>
      <c r="I649" s="1" t="s">
        <v>84</v>
      </c>
      <c r="J649" s="1" t="s">
        <v>122</v>
      </c>
      <c r="K649" s="1" t="s">
        <v>18070</v>
      </c>
      <c r="L649" s="1"/>
      <c r="M649" s="21">
        <f t="shared" si="10"/>
        <v>1</v>
      </c>
    </row>
    <row r="650" spans="1:13" ht="20.100000000000001" customHeight="1" x14ac:dyDescent="0.15">
      <c r="A650" s="1" t="s">
        <v>17627</v>
      </c>
      <c r="B650" s="1" t="s">
        <v>18068</v>
      </c>
      <c r="C650" s="1" t="s">
        <v>18071</v>
      </c>
      <c r="D650" s="1" t="s">
        <v>50</v>
      </c>
      <c r="E650" s="1" t="s">
        <v>51</v>
      </c>
      <c r="F650" s="1" t="s">
        <v>51</v>
      </c>
      <c r="G650" s="1" t="s">
        <v>52</v>
      </c>
      <c r="H650" s="1" t="s">
        <v>121</v>
      </c>
      <c r="I650" s="1" t="s">
        <v>84</v>
      </c>
      <c r="J650" s="1" t="s">
        <v>122</v>
      </c>
      <c r="K650" s="1" t="s">
        <v>18072</v>
      </c>
      <c r="L650" s="1"/>
      <c r="M650" s="21">
        <f t="shared" si="10"/>
        <v>1</v>
      </c>
    </row>
    <row r="651" spans="1:13" ht="20.100000000000001" customHeight="1" x14ac:dyDescent="0.15">
      <c r="A651" s="1" t="s">
        <v>17627</v>
      </c>
      <c r="B651" s="1" t="s">
        <v>18068</v>
      </c>
      <c r="C651" s="1" t="s">
        <v>18073</v>
      </c>
      <c r="D651" s="1" t="s">
        <v>50</v>
      </c>
      <c r="E651" s="1" t="s">
        <v>51</v>
      </c>
      <c r="F651" s="1" t="s">
        <v>51</v>
      </c>
      <c r="G651" s="1" t="s">
        <v>52</v>
      </c>
      <c r="H651" s="1" t="s">
        <v>121</v>
      </c>
      <c r="I651" s="1" t="s">
        <v>84</v>
      </c>
      <c r="J651" s="1" t="s">
        <v>122</v>
      </c>
      <c r="K651" s="1" t="s">
        <v>18074</v>
      </c>
      <c r="L651" s="1"/>
      <c r="M651" s="21">
        <f t="shared" si="10"/>
        <v>1</v>
      </c>
    </row>
    <row r="652" spans="1:13" ht="20.100000000000001" customHeight="1" x14ac:dyDescent="0.15">
      <c r="A652" s="1" t="s">
        <v>17627</v>
      </c>
      <c r="B652" s="1" t="s">
        <v>18068</v>
      </c>
      <c r="C652" s="1" t="s">
        <v>18075</v>
      </c>
      <c r="D652" s="1" t="s">
        <v>50</v>
      </c>
      <c r="E652" s="1" t="s">
        <v>51</v>
      </c>
      <c r="F652" s="1" t="s">
        <v>51</v>
      </c>
      <c r="G652" s="1" t="s">
        <v>52</v>
      </c>
      <c r="H652" s="1" t="s">
        <v>121</v>
      </c>
      <c r="I652" s="1" t="s">
        <v>84</v>
      </c>
      <c r="J652" s="1" t="s">
        <v>122</v>
      </c>
      <c r="K652" s="1" t="s">
        <v>18076</v>
      </c>
      <c r="L652" s="1"/>
      <c r="M652" s="21">
        <f t="shared" si="10"/>
        <v>1</v>
      </c>
    </row>
    <row r="653" spans="1:13" ht="20.100000000000001" customHeight="1" x14ac:dyDescent="0.15">
      <c r="A653" s="1" t="s">
        <v>17627</v>
      </c>
      <c r="B653" s="1" t="s">
        <v>18068</v>
      </c>
      <c r="C653" s="1" t="s">
        <v>18077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121</v>
      </c>
      <c r="I653" s="1" t="s">
        <v>84</v>
      </c>
      <c r="J653" s="1" t="s">
        <v>122</v>
      </c>
      <c r="K653" s="1" t="s">
        <v>18078</v>
      </c>
      <c r="L653" s="1"/>
      <c r="M653" s="21">
        <f t="shared" si="10"/>
        <v>1</v>
      </c>
    </row>
    <row r="654" spans="1:13" ht="20.100000000000001" customHeight="1" x14ac:dyDescent="0.15">
      <c r="A654" s="1" t="s">
        <v>17627</v>
      </c>
      <c r="B654" s="1" t="s">
        <v>18068</v>
      </c>
      <c r="C654" s="1" t="s">
        <v>18079</v>
      </c>
      <c r="D654" s="1" t="s">
        <v>50</v>
      </c>
      <c r="E654" s="1" t="s">
        <v>51</v>
      </c>
      <c r="F654" s="1" t="s">
        <v>51</v>
      </c>
      <c r="G654" s="1" t="s">
        <v>52</v>
      </c>
      <c r="H654" s="1" t="s">
        <v>121</v>
      </c>
      <c r="I654" s="1" t="s">
        <v>84</v>
      </c>
      <c r="J654" s="1" t="s">
        <v>122</v>
      </c>
      <c r="K654" s="1" t="s">
        <v>18080</v>
      </c>
      <c r="L654" s="1"/>
      <c r="M654" s="21">
        <f t="shared" si="10"/>
        <v>1</v>
      </c>
    </row>
    <row r="655" spans="1:13" ht="20.100000000000001" customHeight="1" x14ac:dyDescent="0.15">
      <c r="A655" s="1" t="s">
        <v>17627</v>
      </c>
      <c r="B655" s="1" t="s">
        <v>18068</v>
      </c>
      <c r="C655" s="1" t="s">
        <v>18081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121</v>
      </c>
      <c r="I655" s="1" t="s">
        <v>84</v>
      </c>
      <c r="J655" s="1" t="s">
        <v>122</v>
      </c>
      <c r="K655" s="1" t="s">
        <v>18082</v>
      </c>
      <c r="L655" s="1"/>
      <c r="M655" s="21">
        <f t="shared" si="10"/>
        <v>1</v>
      </c>
    </row>
    <row r="656" spans="1:13" ht="20.100000000000001" customHeight="1" x14ac:dyDescent="0.15">
      <c r="A656" s="1" t="s">
        <v>17627</v>
      </c>
      <c r="B656" s="1" t="s">
        <v>18068</v>
      </c>
      <c r="C656" s="1" t="s">
        <v>18083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121</v>
      </c>
      <c r="I656" s="1" t="s">
        <v>84</v>
      </c>
      <c r="J656" s="1" t="s">
        <v>122</v>
      </c>
      <c r="K656" s="1" t="s">
        <v>18084</v>
      </c>
      <c r="L656" s="1"/>
      <c r="M656" s="21">
        <f t="shared" si="10"/>
        <v>1</v>
      </c>
    </row>
    <row r="657" spans="1:13" ht="20.100000000000001" customHeight="1" x14ac:dyDescent="0.15">
      <c r="A657" s="1" t="s">
        <v>17627</v>
      </c>
      <c r="B657" s="1" t="s">
        <v>18068</v>
      </c>
      <c r="C657" s="1" t="s">
        <v>18085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121</v>
      </c>
      <c r="I657" s="1" t="s">
        <v>84</v>
      </c>
      <c r="J657" s="1" t="s">
        <v>122</v>
      </c>
      <c r="K657" s="1" t="s">
        <v>18086</v>
      </c>
      <c r="L657" s="1"/>
      <c r="M657" s="21">
        <f t="shared" si="10"/>
        <v>1</v>
      </c>
    </row>
    <row r="658" spans="1:13" ht="20.100000000000001" customHeight="1" x14ac:dyDescent="0.15">
      <c r="A658" s="1" t="s">
        <v>17627</v>
      </c>
      <c r="B658" s="1" t="s">
        <v>18068</v>
      </c>
      <c r="C658" s="1" t="s">
        <v>18087</v>
      </c>
      <c r="D658" s="1" t="s">
        <v>50</v>
      </c>
      <c r="E658" s="1" t="s">
        <v>51</v>
      </c>
      <c r="F658" s="1" t="s">
        <v>51</v>
      </c>
      <c r="G658" s="1" t="s">
        <v>52</v>
      </c>
      <c r="H658" s="1" t="s">
        <v>121</v>
      </c>
      <c r="I658" s="1" t="s">
        <v>84</v>
      </c>
      <c r="J658" s="1" t="s">
        <v>122</v>
      </c>
      <c r="K658" s="1" t="s">
        <v>18088</v>
      </c>
      <c r="L658" s="1"/>
      <c r="M658" s="21">
        <f t="shared" si="10"/>
        <v>1</v>
      </c>
    </row>
    <row r="659" spans="1:13" ht="20.100000000000001" customHeight="1" x14ac:dyDescent="0.15">
      <c r="A659" s="1" t="s">
        <v>17627</v>
      </c>
      <c r="B659" s="1" t="s">
        <v>18068</v>
      </c>
      <c r="C659" s="1" t="s">
        <v>18089</v>
      </c>
      <c r="D659" s="1" t="s">
        <v>50</v>
      </c>
      <c r="E659" s="1" t="s">
        <v>51</v>
      </c>
      <c r="F659" s="1" t="s">
        <v>51</v>
      </c>
      <c r="G659" s="1" t="s">
        <v>52</v>
      </c>
      <c r="H659" s="1" t="s">
        <v>121</v>
      </c>
      <c r="I659" s="1" t="s">
        <v>84</v>
      </c>
      <c r="J659" s="1" t="s">
        <v>122</v>
      </c>
      <c r="K659" s="1" t="s">
        <v>18090</v>
      </c>
      <c r="L659" s="1"/>
      <c r="M659" s="21">
        <f t="shared" si="10"/>
        <v>1</v>
      </c>
    </row>
    <row r="660" spans="1:13" ht="20.100000000000001" customHeight="1" x14ac:dyDescent="0.15">
      <c r="A660" s="1" t="s">
        <v>17627</v>
      </c>
      <c r="B660" s="1" t="s">
        <v>18068</v>
      </c>
      <c r="C660" s="1" t="s">
        <v>18091</v>
      </c>
      <c r="D660" s="1" t="s">
        <v>50</v>
      </c>
      <c r="E660" s="1" t="s">
        <v>51</v>
      </c>
      <c r="F660" s="1" t="s">
        <v>51</v>
      </c>
      <c r="G660" s="1" t="s">
        <v>52</v>
      </c>
      <c r="H660" s="1" t="s">
        <v>121</v>
      </c>
      <c r="I660" s="1" t="s">
        <v>84</v>
      </c>
      <c r="J660" s="1" t="s">
        <v>122</v>
      </c>
      <c r="K660" s="1" t="s">
        <v>18092</v>
      </c>
      <c r="L660" s="1"/>
      <c r="M660" s="21">
        <f t="shared" si="10"/>
        <v>1</v>
      </c>
    </row>
    <row r="661" spans="1:13" ht="20.100000000000001" customHeight="1" x14ac:dyDescent="0.15">
      <c r="A661" s="1" t="s">
        <v>17627</v>
      </c>
      <c r="B661" s="1" t="s">
        <v>18068</v>
      </c>
      <c r="C661" s="1" t="s">
        <v>18093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121</v>
      </c>
      <c r="I661" s="1" t="s">
        <v>84</v>
      </c>
      <c r="J661" s="1" t="s">
        <v>122</v>
      </c>
      <c r="K661" s="1" t="s">
        <v>18094</v>
      </c>
      <c r="L661" s="1"/>
      <c r="M661" s="21">
        <f t="shared" si="10"/>
        <v>1</v>
      </c>
    </row>
    <row r="662" spans="1:13" ht="20.100000000000001" customHeight="1" x14ac:dyDescent="0.15">
      <c r="A662" s="1" t="s">
        <v>17627</v>
      </c>
      <c r="B662" s="1" t="s">
        <v>18068</v>
      </c>
      <c r="C662" s="1" t="s">
        <v>18095</v>
      </c>
      <c r="D662" s="1" t="s">
        <v>50</v>
      </c>
      <c r="E662" s="1" t="s">
        <v>51</v>
      </c>
      <c r="F662" s="1" t="s">
        <v>51</v>
      </c>
      <c r="G662" s="1" t="s">
        <v>52</v>
      </c>
      <c r="H662" s="1" t="s">
        <v>121</v>
      </c>
      <c r="I662" s="1" t="s">
        <v>84</v>
      </c>
      <c r="J662" s="1" t="s">
        <v>122</v>
      </c>
      <c r="K662" s="1" t="s">
        <v>18096</v>
      </c>
      <c r="L662" s="1"/>
      <c r="M662" s="21">
        <f t="shared" si="10"/>
        <v>1</v>
      </c>
    </row>
    <row r="663" spans="1:13" ht="20.100000000000001" customHeight="1" x14ac:dyDescent="0.15">
      <c r="A663" s="1" t="s">
        <v>17627</v>
      </c>
      <c r="B663" s="1" t="s">
        <v>18068</v>
      </c>
      <c r="C663" s="1" t="s">
        <v>18097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121</v>
      </c>
      <c r="I663" s="1" t="s">
        <v>84</v>
      </c>
      <c r="J663" s="1" t="s">
        <v>122</v>
      </c>
      <c r="K663" s="1" t="s">
        <v>18098</v>
      </c>
      <c r="L663" s="1"/>
      <c r="M663" s="21">
        <f t="shared" si="10"/>
        <v>1</v>
      </c>
    </row>
    <row r="664" spans="1:13" ht="20.100000000000001" customHeight="1" x14ac:dyDescent="0.15">
      <c r="A664" s="1" t="s">
        <v>17627</v>
      </c>
      <c r="B664" s="1" t="s">
        <v>18068</v>
      </c>
      <c r="C664" s="1" t="s">
        <v>18099</v>
      </c>
      <c r="D664" s="1" t="s">
        <v>50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84</v>
      </c>
      <c r="J664" s="1" t="s">
        <v>122</v>
      </c>
      <c r="K664" s="1" t="s">
        <v>18100</v>
      </c>
      <c r="L664" s="1"/>
      <c r="M664" s="21">
        <f t="shared" si="10"/>
        <v>1</v>
      </c>
    </row>
    <row r="665" spans="1:13" ht="20.100000000000001" customHeight="1" x14ac:dyDescent="0.15">
      <c r="A665" s="1" t="s">
        <v>17627</v>
      </c>
      <c r="B665" s="1" t="s">
        <v>18068</v>
      </c>
      <c r="C665" s="1" t="s">
        <v>18101</v>
      </c>
      <c r="D665" s="1" t="s">
        <v>50</v>
      </c>
      <c r="E665" s="1" t="s">
        <v>51</v>
      </c>
      <c r="F665" s="1" t="s">
        <v>51</v>
      </c>
      <c r="G665" s="1" t="s">
        <v>52</v>
      </c>
      <c r="H665" s="1" t="s">
        <v>121</v>
      </c>
      <c r="I665" s="1" t="s">
        <v>84</v>
      </c>
      <c r="J665" s="1" t="s">
        <v>122</v>
      </c>
      <c r="K665" s="1" t="s">
        <v>18102</v>
      </c>
      <c r="L665" s="1"/>
      <c r="M665" s="21">
        <f t="shared" si="10"/>
        <v>1</v>
      </c>
    </row>
    <row r="666" spans="1:13" ht="20.100000000000001" customHeight="1" x14ac:dyDescent="0.15">
      <c r="A666" s="1" t="s">
        <v>17627</v>
      </c>
      <c r="B666" s="1" t="s">
        <v>18068</v>
      </c>
      <c r="C666" s="1" t="s">
        <v>18103</v>
      </c>
      <c r="D666" s="1" t="s">
        <v>50</v>
      </c>
      <c r="E666" s="1" t="s">
        <v>51</v>
      </c>
      <c r="F666" s="1" t="s">
        <v>51</v>
      </c>
      <c r="G666" s="1" t="s">
        <v>52</v>
      </c>
      <c r="H666" s="1" t="s">
        <v>121</v>
      </c>
      <c r="I666" s="1" t="s">
        <v>84</v>
      </c>
      <c r="J666" s="1" t="s">
        <v>122</v>
      </c>
      <c r="K666" s="1" t="s">
        <v>18104</v>
      </c>
      <c r="L666" s="1"/>
      <c r="M666" s="21">
        <f t="shared" si="10"/>
        <v>1</v>
      </c>
    </row>
    <row r="667" spans="1:13" ht="20.100000000000001" customHeight="1" x14ac:dyDescent="0.15">
      <c r="A667" s="1" t="s">
        <v>17627</v>
      </c>
      <c r="B667" s="1" t="s">
        <v>18068</v>
      </c>
      <c r="C667" s="1" t="s">
        <v>18105</v>
      </c>
      <c r="D667" s="1" t="s">
        <v>50</v>
      </c>
      <c r="E667" s="1" t="s">
        <v>51</v>
      </c>
      <c r="F667" s="1" t="s">
        <v>51</v>
      </c>
      <c r="G667" s="1" t="s">
        <v>52</v>
      </c>
      <c r="H667" s="1" t="s">
        <v>121</v>
      </c>
      <c r="I667" s="1" t="s">
        <v>84</v>
      </c>
      <c r="J667" s="1" t="s">
        <v>122</v>
      </c>
      <c r="K667" s="1" t="s">
        <v>18106</v>
      </c>
      <c r="L667" s="1"/>
      <c r="M667" s="21">
        <f t="shared" si="10"/>
        <v>1</v>
      </c>
    </row>
    <row r="668" spans="1:13" ht="20.100000000000001" customHeight="1" x14ac:dyDescent="0.15">
      <c r="A668" s="1" t="s">
        <v>17627</v>
      </c>
      <c r="B668" s="1" t="s">
        <v>18068</v>
      </c>
      <c r="C668" s="1" t="s">
        <v>18107</v>
      </c>
      <c r="D668" s="1" t="s">
        <v>50</v>
      </c>
      <c r="E668" s="1" t="s">
        <v>51</v>
      </c>
      <c r="F668" s="1" t="s">
        <v>51</v>
      </c>
      <c r="G668" s="1" t="s">
        <v>52</v>
      </c>
      <c r="H668" s="1" t="s">
        <v>121</v>
      </c>
      <c r="I668" s="1" t="s">
        <v>84</v>
      </c>
      <c r="J668" s="1" t="s">
        <v>122</v>
      </c>
      <c r="K668" s="1" t="s">
        <v>18108</v>
      </c>
      <c r="L668" s="1"/>
      <c r="M668" s="21">
        <f t="shared" si="10"/>
        <v>1</v>
      </c>
    </row>
    <row r="669" spans="1:13" ht="20.100000000000001" customHeight="1" x14ac:dyDescent="0.15">
      <c r="A669" s="1" t="s">
        <v>17627</v>
      </c>
      <c r="B669" s="1" t="s">
        <v>18068</v>
      </c>
      <c r="C669" s="1" t="s">
        <v>18109</v>
      </c>
      <c r="D669" s="1" t="s">
        <v>78</v>
      </c>
      <c r="E669" s="1" t="s">
        <v>51</v>
      </c>
      <c r="F669" s="1" t="s">
        <v>51</v>
      </c>
      <c r="G669" s="1" t="s">
        <v>52</v>
      </c>
      <c r="H669" s="1" t="s">
        <v>121</v>
      </c>
      <c r="I669" s="1" t="s">
        <v>84</v>
      </c>
      <c r="J669" s="1" t="s">
        <v>122</v>
      </c>
      <c r="K669" s="1" t="s">
        <v>18110</v>
      </c>
      <c r="L669" s="1"/>
      <c r="M669" s="21">
        <f t="shared" si="10"/>
        <v>1</v>
      </c>
    </row>
    <row r="670" spans="1:13" ht="20.100000000000001" customHeight="1" x14ac:dyDescent="0.15">
      <c r="A670" s="1" t="s">
        <v>17627</v>
      </c>
      <c r="B670" s="1" t="s">
        <v>18068</v>
      </c>
      <c r="C670" s="1" t="s">
        <v>18111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121</v>
      </c>
      <c r="I670" s="1" t="s">
        <v>84</v>
      </c>
      <c r="J670" s="1" t="s">
        <v>122</v>
      </c>
      <c r="K670" s="1" t="s">
        <v>18112</v>
      </c>
      <c r="L670" s="1"/>
      <c r="M670" s="21">
        <f t="shared" si="10"/>
        <v>1</v>
      </c>
    </row>
    <row r="671" spans="1:13" ht="20.100000000000001" customHeight="1" x14ac:dyDescent="0.15">
      <c r="A671" s="1" t="s">
        <v>17627</v>
      </c>
      <c r="B671" s="1" t="s">
        <v>18068</v>
      </c>
      <c r="C671" s="1" t="s">
        <v>18113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121</v>
      </c>
      <c r="I671" s="1" t="s">
        <v>84</v>
      </c>
      <c r="J671" s="1" t="s">
        <v>122</v>
      </c>
      <c r="K671" s="1" t="s">
        <v>18114</v>
      </c>
      <c r="L671" s="1"/>
      <c r="M671" s="21">
        <f t="shared" si="10"/>
        <v>1</v>
      </c>
    </row>
    <row r="672" spans="1:13" ht="20.100000000000001" customHeight="1" x14ac:dyDescent="0.15">
      <c r="A672" s="1" t="s">
        <v>17627</v>
      </c>
      <c r="B672" s="1" t="s">
        <v>18068</v>
      </c>
      <c r="C672" s="1" t="s">
        <v>18115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121</v>
      </c>
      <c r="I672" s="1" t="s">
        <v>84</v>
      </c>
      <c r="J672" s="1" t="s">
        <v>122</v>
      </c>
      <c r="K672" s="1" t="s">
        <v>18116</v>
      </c>
      <c r="L672" s="1"/>
      <c r="M672" s="21">
        <f t="shared" si="10"/>
        <v>1</v>
      </c>
    </row>
    <row r="673" spans="1:13" ht="20.100000000000001" customHeight="1" x14ac:dyDescent="0.15">
      <c r="A673" s="1" t="s">
        <v>17627</v>
      </c>
      <c r="B673" s="1" t="s">
        <v>18068</v>
      </c>
      <c r="C673" s="1" t="s">
        <v>18117</v>
      </c>
      <c r="D673" s="1" t="s">
        <v>78</v>
      </c>
      <c r="E673" s="1" t="s">
        <v>51</v>
      </c>
      <c r="F673" s="1" t="s">
        <v>51</v>
      </c>
      <c r="G673" s="1" t="s">
        <v>52</v>
      </c>
      <c r="H673" s="1" t="s">
        <v>121</v>
      </c>
      <c r="I673" s="1" t="s">
        <v>84</v>
      </c>
      <c r="J673" s="1" t="s">
        <v>122</v>
      </c>
      <c r="K673" s="1" t="s">
        <v>18118</v>
      </c>
      <c r="L673" s="1"/>
      <c r="M673" s="21">
        <f t="shared" si="10"/>
        <v>1</v>
      </c>
    </row>
    <row r="674" spans="1:13" ht="20.100000000000001" customHeight="1" x14ac:dyDescent="0.15">
      <c r="A674" s="1" t="s">
        <v>17627</v>
      </c>
      <c r="B674" s="1" t="s">
        <v>18068</v>
      </c>
      <c r="C674" s="1" t="s">
        <v>18119</v>
      </c>
      <c r="D674" s="1" t="s">
        <v>78</v>
      </c>
      <c r="E674" s="1" t="s">
        <v>51</v>
      </c>
      <c r="F674" s="1" t="s">
        <v>51</v>
      </c>
      <c r="G674" s="1" t="s">
        <v>52</v>
      </c>
      <c r="H674" s="1" t="s">
        <v>121</v>
      </c>
      <c r="I674" s="1" t="s">
        <v>84</v>
      </c>
      <c r="J674" s="1" t="s">
        <v>122</v>
      </c>
      <c r="K674" s="1" t="s">
        <v>18120</v>
      </c>
      <c r="L674" s="1"/>
      <c r="M674" s="21">
        <f t="shared" si="10"/>
        <v>1</v>
      </c>
    </row>
    <row r="675" spans="1:13" ht="20.100000000000001" customHeight="1" x14ac:dyDescent="0.15">
      <c r="A675" s="1" t="s">
        <v>17627</v>
      </c>
      <c r="B675" s="1" t="s">
        <v>18068</v>
      </c>
      <c r="C675" s="1" t="s">
        <v>18121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121</v>
      </c>
      <c r="I675" s="1" t="s">
        <v>84</v>
      </c>
      <c r="J675" s="1" t="s">
        <v>122</v>
      </c>
      <c r="K675" s="1" t="s">
        <v>18122</v>
      </c>
      <c r="L675" s="1"/>
      <c r="M675" s="21">
        <f t="shared" si="10"/>
        <v>1</v>
      </c>
    </row>
    <row r="676" spans="1:13" ht="20.100000000000001" customHeight="1" x14ac:dyDescent="0.15">
      <c r="A676" s="1" t="s">
        <v>17627</v>
      </c>
      <c r="B676" s="1" t="s">
        <v>18068</v>
      </c>
      <c r="C676" s="1" t="s">
        <v>18123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84</v>
      </c>
      <c r="J676" s="1" t="s">
        <v>122</v>
      </c>
      <c r="K676" s="1" t="s">
        <v>18124</v>
      </c>
      <c r="L676" s="1"/>
      <c r="M676" s="21">
        <f t="shared" si="10"/>
        <v>1</v>
      </c>
    </row>
    <row r="677" spans="1:13" ht="20.100000000000001" customHeight="1" x14ac:dyDescent="0.15">
      <c r="A677" s="1" t="s">
        <v>17627</v>
      </c>
      <c r="B677" s="1" t="s">
        <v>18068</v>
      </c>
      <c r="C677" s="1" t="s">
        <v>18125</v>
      </c>
      <c r="D677" s="1" t="s">
        <v>78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84</v>
      </c>
      <c r="J677" s="1" t="s">
        <v>122</v>
      </c>
      <c r="K677" s="1" t="s">
        <v>18126</v>
      </c>
      <c r="L677" s="1"/>
      <c r="M677" s="21">
        <f t="shared" si="10"/>
        <v>1</v>
      </c>
    </row>
    <row r="678" spans="1:13" ht="20.100000000000001" customHeight="1" x14ac:dyDescent="0.15">
      <c r="A678" s="1" t="s">
        <v>17627</v>
      </c>
      <c r="B678" s="1" t="s">
        <v>18068</v>
      </c>
      <c r="C678" s="1" t="s">
        <v>18127</v>
      </c>
      <c r="D678" s="1" t="s">
        <v>78</v>
      </c>
      <c r="E678" s="1" t="s">
        <v>51</v>
      </c>
      <c r="F678" s="1" t="s">
        <v>51</v>
      </c>
      <c r="G678" s="1" t="s">
        <v>52</v>
      </c>
      <c r="H678" s="1" t="s">
        <v>121</v>
      </c>
      <c r="I678" s="1" t="s">
        <v>84</v>
      </c>
      <c r="J678" s="1" t="s">
        <v>122</v>
      </c>
      <c r="K678" s="1" t="s">
        <v>18128</v>
      </c>
      <c r="L678" s="1"/>
      <c r="M678" s="21">
        <f t="shared" si="10"/>
        <v>1</v>
      </c>
    </row>
    <row r="679" spans="1:13" ht="20.100000000000001" customHeight="1" x14ac:dyDescent="0.15">
      <c r="A679" s="1" t="s">
        <v>17627</v>
      </c>
      <c r="B679" s="1" t="s">
        <v>18068</v>
      </c>
      <c r="C679" s="1" t="s">
        <v>18129</v>
      </c>
      <c r="D679" s="1" t="s">
        <v>78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18130</v>
      </c>
      <c r="L679" s="1"/>
      <c r="M679" s="21">
        <f t="shared" si="10"/>
        <v>1</v>
      </c>
    </row>
    <row r="680" spans="1:13" ht="20.100000000000001" customHeight="1" x14ac:dyDescent="0.15">
      <c r="A680" s="1" t="s">
        <v>17627</v>
      </c>
      <c r="B680" s="1" t="s">
        <v>18068</v>
      </c>
      <c r="C680" s="1" t="s">
        <v>18131</v>
      </c>
      <c r="D680" s="1" t="s">
        <v>78</v>
      </c>
      <c r="E680" s="1" t="s">
        <v>51</v>
      </c>
      <c r="F680" s="1" t="s">
        <v>179</v>
      </c>
      <c r="G680" s="1" t="s">
        <v>82</v>
      </c>
      <c r="H680" s="1" t="s">
        <v>83</v>
      </c>
      <c r="I680" s="1" t="s">
        <v>84</v>
      </c>
      <c r="J680" s="1" t="s">
        <v>9120</v>
      </c>
      <c r="K680" s="1" t="s">
        <v>18132</v>
      </c>
      <c r="L680" s="1"/>
      <c r="M680" s="21">
        <f t="shared" si="10"/>
        <v>0</v>
      </c>
    </row>
    <row r="681" spans="1:13" ht="20.100000000000001" customHeight="1" x14ac:dyDescent="0.15">
      <c r="A681" s="1" t="s">
        <v>17627</v>
      </c>
      <c r="B681" s="1" t="s">
        <v>18068</v>
      </c>
      <c r="C681" s="1" t="s">
        <v>18133</v>
      </c>
      <c r="D681" s="1" t="s">
        <v>78</v>
      </c>
      <c r="E681" s="1" t="s">
        <v>51</v>
      </c>
      <c r="F681" s="1" t="s">
        <v>51</v>
      </c>
      <c r="G681" s="1" t="s">
        <v>52</v>
      </c>
      <c r="H681" s="1" t="s">
        <v>121</v>
      </c>
      <c r="I681" s="1" t="s">
        <v>84</v>
      </c>
      <c r="J681" s="1" t="s">
        <v>122</v>
      </c>
      <c r="K681" s="1" t="s">
        <v>18134</v>
      </c>
      <c r="L681" s="1"/>
      <c r="M681" s="21">
        <f t="shared" si="10"/>
        <v>1</v>
      </c>
    </row>
    <row r="682" spans="1:13" ht="20.100000000000001" customHeight="1" x14ac:dyDescent="0.15">
      <c r="A682" s="1" t="s">
        <v>17627</v>
      </c>
      <c r="B682" s="1" t="s">
        <v>18068</v>
      </c>
      <c r="C682" s="1" t="s">
        <v>18135</v>
      </c>
      <c r="D682" s="1" t="s">
        <v>78</v>
      </c>
      <c r="E682" s="1" t="s">
        <v>51</v>
      </c>
      <c r="F682" s="1" t="s">
        <v>179</v>
      </c>
      <c r="G682" s="1" t="s">
        <v>82</v>
      </c>
      <c r="H682" s="1" t="s">
        <v>83</v>
      </c>
      <c r="I682" s="1" t="s">
        <v>84</v>
      </c>
      <c r="J682" s="1" t="s">
        <v>9120</v>
      </c>
      <c r="K682" s="1" t="s">
        <v>18136</v>
      </c>
      <c r="L682" s="1"/>
      <c r="M682" s="21">
        <f t="shared" si="10"/>
        <v>0</v>
      </c>
    </row>
    <row r="683" spans="1:13" ht="20.100000000000001" customHeight="1" x14ac:dyDescent="0.15">
      <c r="A683" s="1" t="s">
        <v>17627</v>
      </c>
      <c r="B683" s="1" t="s">
        <v>18068</v>
      </c>
      <c r="C683" s="1" t="s">
        <v>18137</v>
      </c>
      <c r="D683" s="1" t="s">
        <v>78</v>
      </c>
      <c r="E683" s="1" t="s">
        <v>51</v>
      </c>
      <c r="F683" s="1" t="s">
        <v>51</v>
      </c>
      <c r="G683" s="1" t="s">
        <v>52</v>
      </c>
      <c r="H683" s="1" t="s">
        <v>121</v>
      </c>
      <c r="I683" s="1" t="s">
        <v>84</v>
      </c>
      <c r="J683" s="1" t="s">
        <v>122</v>
      </c>
      <c r="K683" s="1" t="s">
        <v>18138</v>
      </c>
      <c r="L683" s="1"/>
      <c r="M683" s="21">
        <f t="shared" si="10"/>
        <v>1</v>
      </c>
    </row>
    <row r="684" spans="1:13" ht="20.100000000000001" customHeight="1" x14ac:dyDescent="0.15">
      <c r="A684" s="1" t="s">
        <v>17627</v>
      </c>
      <c r="B684" s="1" t="s">
        <v>18068</v>
      </c>
      <c r="C684" s="1" t="s">
        <v>18139</v>
      </c>
      <c r="D684" s="1" t="s">
        <v>849</v>
      </c>
      <c r="E684" s="1" t="s">
        <v>51</v>
      </c>
      <c r="F684" s="1" t="s">
        <v>26832</v>
      </c>
      <c r="G684" s="1" t="s">
        <v>52</v>
      </c>
      <c r="H684" s="1" t="s">
        <v>121</v>
      </c>
      <c r="I684" s="1" t="s">
        <v>84</v>
      </c>
      <c r="J684" s="1" t="s">
        <v>122</v>
      </c>
      <c r="K684" s="1" t="s">
        <v>18068</v>
      </c>
      <c r="L684" s="1"/>
      <c r="M684" s="21">
        <f t="shared" si="10"/>
        <v>0</v>
      </c>
    </row>
    <row r="685" spans="1:13" ht="20.100000000000001" customHeight="1" x14ac:dyDescent="0.15">
      <c r="A685" s="1" t="s">
        <v>17627</v>
      </c>
      <c r="B685" s="1" t="s">
        <v>912</v>
      </c>
      <c r="C685" s="1" t="s">
        <v>18140</v>
      </c>
      <c r="D685" s="1" t="s">
        <v>78</v>
      </c>
      <c r="E685" s="1" t="s">
        <v>51</v>
      </c>
      <c r="F685" s="1" t="s">
        <v>26831</v>
      </c>
      <c r="G685" s="1" t="s">
        <v>82</v>
      </c>
      <c r="H685" s="1" t="s">
        <v>4727</v>
      </c>
      <c r="I685" s="1" t="s">
        <v>447</v>
      </c>
      <c r="J685" s="1" t="s">
        <v>16761</v>
      </c>
      <c r="K685" s="1" t="s">
        <v>18141</v>
      </c>
      <c r="L685" s="1"/>
      <c r="M685" s="21">
        <f t="shared" si="10"/>
        <v>0</v>
      </c>
    </row>
    <row r="686" spans="1:13" ht="20.100000000000001" customHeight="1" x14ac:dyDescent="0.15">
      <c r="A686" s="1" t="s">
        <v>17627</v>
      </c>
      <c r="B686" s="1" t="s">
        <v>912</v>
      </c>
      <c r="C686" s="1" t="s">
        <v>18142</v>
      </c>
      <c r="D686" s="1" t="s">
        <v>78</v>
      </c>
      <c r="E686" s="1" t="s">
        <v>51</v>
      </c>
      <c r="F686" s="1" t="s">
        <v>81</v>
      </c>
      <c r="G686" s="1" t="s">
        <v>82</v>
      </c>
      <c r="H686" s="1" t="s">
        <v>83</v>
      </c>
      <c r="I686" s="1" t="s">
        <v>84</v>
      </c>
      <c r="J686" s="1" t="s">
        <v>9120</v>
      </c>
      <c r="K686" s="1" t="s">
        <v>18143</v>
      </c>
      <c r="L686" s="1"/>
      <c r="M686" s="21">
        <f t="shared" si="10"/>
        <v>0</v>
      </c>
    </row>
    <row r="687" spans="1:13" ht="20.100000000000001" customHeight="1" x14ac:dyDescent="0.15">
      <c r="A687" s="1" t="s">
        <v>17627</v>
      </c>
      <c r="B687" s="1" t="s">
        <v>912</v>
      </c>
      <c r="C687" s="1" t="s">
        <v>18144</v>
      </c>
      <c r="D687" s="1" t="s">
        <v>78</v>
      </c>
      <c r="E687" s="1" t="s">
        <v>51</v>
      </c>
      <c r="F687" s="1" t="s">
        <v>51</v>
      </c>
      <c r="G687" s="1" t="s">
        <v>52</v>
      </c>
      <c r="H687" s="1" t="s">
        <v>53</v>
      </c>
      <c r="I687" s="1" t="s">
        <v>84</v>
      </c>
      <c r="J687" s="1" t="s">
        <v>130</v>
      </c>
      <c r="K687" s="1" t="s">
        <v>18145</v>
      </c>
      <c r="L687" s="1"/>
      <c r="M687" s="21">
        <f t="shared" si="10"/>
        <v>1</v>
      </c>
    </row>
    <row r="688" spans="1:13" ht="20.100000000000001" customHeight="1" x14ac:dyDescent="0.15">
      <c r="A688" s="1" t="s">
        <v>17627</v>
      </c>
      <c r="B688" s="1" t="s">
        <v>912</v>
      </c>
      <c r="C688" s="1" t="s">
        <v>18146</v>
      </c>
      <c r="D688" s="1" t="s">
        <v>78</v>
      </c>
      <c r="E688" s="1" t="s">
        <v>51</v>
      </c>
      <c r="F688" s="1" t="s">
        <v>26831</v>
      </c>
      <c r="G688" s="1" t="s">
        <v>82</v>
      </c>
      <c r="H688" s="1" t="s">
        <v>83</v>
      </c>
      <c r="I688" s="1" t="s">
        <v>84</v>
      </c>
      <c r="J688" s="1" t="s">
        <v>9120</v>
      </c>
      <c r="K688" s="1" t="s">
        <v>18147</v>
      </c>
      <c r="L688" s="1"/>
      <c r="M688" s="21">
        <f t="shared" si="10"/>
        <v>0</v>
      </c>
    </row>
    <row r="689" spans="1:13" ht="20.100000000000001" customHeight="1" x14ac:dyDescent="0.15">
      <c r="A689" s="1" t="s">
        <v>17627</v>
      </c>
      <c r="B689" s="1" t="s">
        <v>912</v>
      </c>
      <c r="C689" s="1" t="s">
        <v>18148</v>
      </c>
      <c r="D689" s="1" t="s">
        <v>78</v>
      </c>
      <c r="E689" s="1" t="s">
        <v>51</v>
      </c>
      <c r="F689" s="1" t="s">
        <v>26831</v>
      </c>
      <c r="G689" s="1" t="s">
        <v>82</v>
      </c>
      <c r="H689" s="1" t="s">
        <v>83</v>
      </c>
      <c r="I689" s="1" t="s">
        <v>84</v>
      </c>
      <c r="J689" s="1" t="s">
        <v>9120</v>
      </c>
      <c r="K689" s="1" t="s">
        <v>18149</v>
      </c>
      <c r="L689" s="1"/>
      <c r="M689" s="21">
        <f t="shared" si="10"/>
        <v>0</v>
      </c>
    </row>
    <row r="690" spans="1:13" ht="20.100000000000001" customHeight="1" x14ac:dyDescent="0.15">
      <c r="A690" s="1" t="s">
        <v>17627</v>
      </c>
      <c r="B690" s="1" t="s">
        <v>912</v>
      </c>
      <c r="C690" s="1" t="s">
        <v>18150</v>
      </c>
      <c r="D690" s="1" t="s">
        <v>78</v>
      </c>
      <c r="E690" s="1" t="s">
        <v>51</v>
      </c>
      <c r="F690" s="1" t="s">
        <v>179</v>
      </c>
      <c r="G690" s="1" t="s">
        <v>82</v>
      </c>
      <c r="H690" s="1" t="s">
        <v>83</v>
      </c>
      <c r="I690" s="1" t="s">
        <v>84</v>
      </c>
      <c r="J690" s="1" t="s">
        <v>9120</v>
      </c>
      <c r="K690" s="1" t="s">
        <v>18151</v>
      </c>
      <c r="L690" s="1"/>
      <c r="M690" s="21">
        <f t="shared" si="10"/>
        <v>0</v>
      </c>
    </row>
    <row r="691" spans="1:13" ht="20.100000000000001" customHeight="1" x14ac:dyDescent="0.15">
      <c r="A691" s="1" t="s">
        <v>17627</v>
      </c>
      <c r="B691" s="1" t="s">
        <v>912</v>
      </c>
      <c r="C691" s="1" t="s">
        <v>18152</v>
      </c>
      <c r="D691" s="1" t="s">
        <v>78</v>
      </c>
      <c r="E691" s="1" t="s">
        <v>51</v>
      </c>
      <c r="F691" s="1" t="s">
        <v>51</v>
      </c>
      <c r="G691" s="1" t="s">
        <v>52</v>
      </c>
      <c r="H691" s="1" t="s">
        <v>53</v>
      </c>
      <c r="I691" s="1" t="s">
        <v>84</v>
      </c>
      <c r="J691" s="1" t="s">
        <v>130</v>
      </c>
      <c r="K691" s="1" t="s">
        <v>18153</v>
      </c>
      <c r="L691" s="1"/>
      <c r="M691" s="21">
        <f t="shared" si="10"/>
        <v>1</v>
      </c>
    </row>
    <row r="692" spans="1:13" ht="20.100000000000001" customHeight="1" x14ac:dyDescent="0.15">
      <c r="A692" s="1" t="s">
        <v>17627</v>
      </c>
      <c r="B692" s="1" t="s">
        <v>912</v>
      </c>
      <c r="C692" s="1" t="s">
        <v>18154</v>
      </c>
      <c r="D692" s="1" t="s">
        <v>78</v>
      </c>
      <c r="E692" s="1" t="s">
        <v>51</v>
      </c>
      <c r="F692" s="1" t="s">
        <v>51</v>
      </c>
      <c r="G692" s="1" t="s">
        <v>52</v>
      </c>
      <c r="H692" s="1" t="s">
        <v>53</v>
      </c>
      <c r="I692" s="1" t="s">
        <v>84</v>
      </c>
      <c r="J692" s="1" t="s">
        <v>130</v>
      </c>
      <c r="K692" s="1" t="s">
        <v>18155</v>
      </c>
      <c r="L692" s="1"/>
      <c r="M692" s="21">
        <f t="shared" si="10"/>
        <v>1</v>
      </c>
    </row>
    <row r="693" spans="1:13" ht="20.100000000000001" customHeight="1" x14ac:dyDescent="0.15">
      <c r="A693" s="1" t="s">
        <v>17627</v>
      </c>
      <c r="B693" s="1" t="s">
        <v>912</v>
      </c>
      <c r="C693" s="1" t="s">
        <v>18156</v>
      </c>
      <c r="D693" s="1" t="s">
        <v>78</v>
      </c>
      <c r="E693" s="1" t="s">
        <v>51</v>
      </c>
      <c r="F693" s="1" t="s">
        <v>26831</v>
      </c>
      <c r="G693" s="1" t="s">
        <v>82</v>
      </c>
      <c r="H693" s="1" t="s">
        <v>83</v>
      </c>
      <c r="I693" s="1" t="s">
        <v>84</v>
      </c>
      <c r="J693" s="1" t="s">
        <v>9120</v>
      </c>
      <c r="K693" s="1" t="s">
        <v>18157</v>
      </c>
      <c r="L693" s="1"/>
      <c r="M693" s="21">
        <f t="shared" si="10"/>
        <v>0</v>
      </c>
    </row>
    <row r="694" spans="1:13" ht="20.100000000000001" customHeight="1" x14ac:dyDescent="0.15">
      <c r="A694" s="1" t="s">
        <v>17627</v>
      </c>
      <c r="B694" s="1" t="s">
        <v>912</v>
      </c>
      <c r="C694" s="1" t="s">
        <v>18158</v>
      </c>
      <c r="D694" s="1" t="s">
        <v>78</v>
      </c>
      <c r="E694" s="1" t="s">
        <v>51</v>
      </c>
      <c r="F694" s="1" t="s">
        <v>51</v>
      </c>
      <c r="G694" s="1" t="s">
        <v>52</v>
      </c>
      <c r="H694" s="1" t="s">
        <v>53</v>
      </c>
      <c r="I694" s="1" t="s">
        <v>84</v>
      </c>
      <c r="J694" s="1" t="s">
        <v>130</v>
      </c>
      <c r="K694" s="1" t="s">
        <v>18159</v>
      </c>
      <c r="L694" s="1"/>
      <c r="M694" s="21">
        <f t="shared" si="10"/>
        <v>1</v>
      </c>
    </row>
    <row r="695" spans="1:13" ht="20.100000000000001" customHeight="1" x14ac:dyDescent="0.15">
      <c r="A695" s="1" t="s">
        <v>17627</v>
      </c>
      <c r="B695" s="1" t="s">
        <v>912</v>
      </c>
      <c r="C695" s="1" t="s">
        <v>18160</v>
      </c>
      <c r="D695" s="1" t="s">
        <v>78</v>
      </c>
      <c r="E695" s="1" t="s">
        <v>51</v>
      </c>
      <c r="F695" s="1" t="s">
        <v>51</v>
      </c>
      <c r="G695" s="1" t="s">
        <v>52</v>
      </c>
      <c r="H695" s="1" t="s">
        <v>53</v>
      </c>
      <c r="I695" s="1" t="s">
        <v>84</v>
      </c>
      <c r="J695" s="1" t="s">
        <v>130</v>
      </c>
      <c r="K695" s="1" t="s">
        <v>18161</v>
      </c>
      <c r="L695" s="1"/>
      <c r="M695" s="21">
        <f t="shared" si="10"/>
        <v>1</v>
      </c>
    </row>
    <row r="696" spans="1:13" ht="20.100000000000001" customHeight="1" x14ac:dyDescent="0.15">
      <c r="A696" s="1" t="s">
        <v>17627</v>
      </c>
      <c r="B696" s="1" t="s">
        <v>912</v>
      </c>
      <c r="C696" s="1" t="s">
        <v>18162</v>
      </c>
      <c r="D696" s="1" t="s">
        <v>78</v>
      </c>
      <c r="E696" s="1" t="s">
        <v>51</v>
      </c>
      <c r="F696" s="1" t="s">
        <v>51</v>
      </c>
      <c r="G696" s="1" t="s">
        <v>52</v>
      </c>
      <c r="H696" s="1" t="s">
        <v>53</v>
      </c>
      <c r="I696" s="1" t="s">
        <v>84</v>
      </c>
      <c r="J696" s="1" t="s">
        <v>130</v>
      </c>
      <c r="K696" s="1" t="s">
        <v>18163</v>
      </c>
      <c r="L696" s="1"/>
      <c r="M696" s="21">
        <f t="shared" si="10"/>
        <v>1</v>
      </c>
    </row>
    <row r="697" spans="1:13" ht="20.100000000000001" customHeight="1" x14ac:dyDescent="0.15">
      <c r="A697" s="1" t="s">
        <v>17627</v>
      </c>
      <c r="B697" s="1" t="s">
        <v>18164</v>
      </c>
      <c r="C697" s="1" t="s">
        <v>18165</v>
      </c>
      <c r="D697" s="1" t="s">
        <v>50</v>
      </c>
      <c r="E697" s="1" t="s">
        <v>51</v>
      </c>
      <c r="F697" s="1" t="s">
        <v>51</v>
      </c>
      <c r="G697" s="1" t="s">
        <v>52</v>
      </c>
      <c r="H697" s="1" t="s">
        <v>53</v>
      </c>
      <c r="I697" s="1" t="s">
        <v>84</v>
      </c>
      <c r="J697" s="1" t="s">
        <v>130</v>
      </c>
      <c r="K697" s="1" t="s">
        <v>18166</v>
      </c>
      <c r="L697" s="1"/>
      <c r="M697" s="21">
        <f t="shared" si="10"/>
        <v>1</v>
      </c>
    </row>
    <row r="698" spans="1:13" ht="20.100000000000001" customHeight="1" x14ac:dyDescent="0.15">
      <c r="A698" s="1" t="s">
        <v>17627</v>
      </c>
      <c r="B698" s="1" t="s">
        <v>18164</v>
      </c>
      <c r="C698" s="1" t="s">
        <v>18167</v>
      </c>
      <c r="D698" s="1" t="s">
        <v>78</v>
      </c>
      <c r="E698" s="1" t="s">
        <v>51</v>
      </c>
      <c r="F698" s="1" t="s">
        <v>51</v>
      </c>
      <c r="G698" s="1" t="s">
        <v>52</v>
      </c>
      <c r="H698" s="1" t="s">
        <v>53</v>
      </c>
      <c r="I698" s="1" t="s">
        <v>84</v>
      </c>
      <c r="J698" s="1" t="s">
        <v>130</v>
      </c>
      <c r="K698" s="1" t="s">
        <v>18168</v>
      </c>
      <c r="L698" s="1"/>
      <c r="M698" s="21">
        <f t="shared" si="10"/>
        <v>1</v>
      </c>
    </row>
    <row r="699" spans="1:13" ht="20.100000000000001" customHeight="1" x14ac:dyDescent="0.15">
      <c r="A699" s="1" t="s">
        <v>17627</v>
      </c>
      <c r="B699" s="1" t="s">
        <v>18164</v>
      </c>
      <c r="C699" s="1" t="s">
        <v>18169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53</v>
      </c>
      <c r="I699" s="1" t="s">
        <v>84</v>
      </c>
      <c r="J699" s="1" t="s">
        <v>130</v>
      </c>
      <c r="K699" s="1" t="s">
        <v>18170</v>
      </c>
      <c r="L699" s="1"/>
      <c r="M699" s="21">
        <f t="shared" si="10"/>
        <v>1</v>
      </c>
    </row>
    <row r="700" spans="1:13" ht="20.100000000000001" customHeight="1" x14ac:dyDescent="0.15">
      <c r="A700" s="1" t="s">
        <v>17627</v>
      </c>
      <c r="B700" s="1" t="s">
        <v>18164</v>
      </c>
      <c r="C700" s="1" t="s">
        <v>18171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53</v>
      </c>
      <c r="I700" s="1" t="s">
        <v>84</v>
      </c>
      <c r="J700" s="1" t="s">
        <v>130</v>
      </c>
      <c r="K700" s="1" t="s">
        <v>18172</v>
      </c>
      <c r="L700" s="1"/>
      <c r="M700" s="21">
        <f t="shared" si="10"/>
        <v>1</v>
      </c>
    </row>
    <row r="701" spans="1:13" ht="20.100000000000001" customHeight="1" x14ac:dyDescent="0.15">
      <c r="A701" s="1" t="s">
        <v>17627</v>
      </c>
      <c r="B701" s="1" t="s">
        <v>18164</v>
      </c>
      <c r="C701" s="1" t="s">
        <v>18173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53</v>
      </c>
      <c r="I701" s="1" t="s">
        <v>84</v>
      </c>
      <c r="J701" s="1" t="s">
        <v>130</v>
      </c>
      <c r="K701" s="1" t="s">
        <v>18174</v>
      </c>
      <c r="L701" s="1"/>
      <c r="M701" s="21">
        <f t="shared" si="10"/>
        <v>1</v>
      </c>
    </row>
    <row r="702" spans="1:13" ht="20.100000000000001" customHeight="1" x14ac:dyDescent="0.15">
      <c r="A702" s="1" t="s">
        <v>17627</v>
      </c>
      <c r="B702" s="1" t="s">
        <v>18164</v>
      </c>
      <c r="C702" s="1" t="s">
        <v>18175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53</v>
      </c>
      <c r="I702" s="1" t="s">
        <v>84</v>
      </c>
      <c r="J702" s="1" t="s">
        <v>130</v>
      </c>
      <c r="K702" s="1" t="s">
        <v>18176</v>
      </c>
      <c r="L702" s="1"/>
      <c r="M702" s="21">
        <f t="shared" si="10"/>
        <v>1</v>
      </c>
    </row>
    <row r="703" spans="1:13" ht="20.100000000000001" customHeight="1" x14ac:dyDescent="0.15">
      <c r="A703" s="1" t="s">
        <v>17627</v>
      </c>
      <c r="B703" s="1" t="s">
        <v>18164</v>
      </c>
      <c r="C703" s="1" t="s">
        <v>18177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53</v>
      </c>
      <c r="I703" s="1" t="s">
        <v>84</v>
      </c>
      <c r="J703" s="1" t="s">
        <v>130</v>
      </c>
      <c r="K703" s="1" t="s">
        <v>18178</v>
      </c>
      <c r="L703" s="1"/>
      <c r="M703" s="21">
        <f t="shared" si="10"/>
        <v>1</v>
      </c>
    </row>
    <row r="704" spans="1:13" ht="20.100000000000001" customHeight="1" x14ac:dyDescent="0.15">
      <c r="A704" s="1" t="s">
        <v>17627</v>
      </c>
      <c r="B704" s="1" t="s">
        <v>18164</v>
      </c>
      <c r="C704" s="1" t="s">
        <v>18179</v>
      </c>
      <c r="D704" s="1" t="s">
        <v>849</v>
      </c>
      <c r="E704" s="1" t="s">
        <v>51</v>
      </c>
      <c r="F704" s="1" t="s">
        <v>26832</v>
      </c>
      <c r="G704" s="1" t="s">
        <v>82</v>
      </c>
      <c r="H704" s="1" t="s">
        <v>83</v>
      </c>
      <c r="I704" s="1" t="s">
        <v>181</v>
      </c>
      <c r="J704" s="1" t="s">
        <v>11769</v>
      </c>
      <c r="K704" s="1" t="s">
        <v>19670</v>
      </c>
      <c r="L704" s="1"/>
      <c r="M704" s="21">
        <f t="shared" si="10"/>
        <v>0</v>
      </c>
    </row>
    <row r="705" spans="1:13" ht="20.100000000000001" customHeight="1" x14ac:dyDescent="0.15">
      <c r="A705" s="1" t="s">
        <v>17627</v>
      </c>
      <c r="B705" s="1" t="s">
        <v>18180</v>
      </c>
      <c r="C705" s="1" t="s">
        <v>18181</v>
      </c>
      <c r="D705" s="1" t="s">
        <v>50</v>
      </c>
      <c r="E705" s="1" t="s">
        <v>51</v>
      </c>
      <c r="F705" s="1" t="s">
        <v>51</v>
      </c>
      <c r="G705" s="1" t="s">
        <v>52</v>
      </c>
      <c r="H705" s="1" t="s">
        <v>53</v>
      </c>
      <c r="I705" s="1" t="s">
        <v>84</v>
      </c>
      <c r="J705" s="1" t="s">
        <v>130</v>
      </c>
      <c r="K705" s="1" t="s">
        <v>18182</v>
      </c>
      <c r="L705" s="1"/>
      <c r="M705" s="21">
        <f t="shared" si="10"/>
        <v>1</v>
      </c>
    </row>
    <row r="706" spans="1:13" ht="20.100000000000001" customHeight="1" x14ac:dyDescent="0.15">
      <c r="A706" s="1" t="s">
        <v>17627</v>
      </c>
      <c r="B706" s="1" t="s">
        <v>18180</v>
      </c>
      <c r="C706" s="1" t="s">
        <v>18183</v>
      </c>
      <c r="D706" s="1" t="s">
        <v>50</v>
      </c>
      <c r="E706" s="1" t="s">
        <v>51</v>
      </c>
      <c r="F706" s="1" t="s">
        <v>51</v>
      </c>
      <c r="G706" s="1" t="s">
        <v>52</v>
      </c>
      <c r="H706" s="1" t="s">
        <v>53</v>
      </c>
      <c r="I706" s="1" t="s">
        <v>84</v>
      </c>
      <c r="J706" s="1" t="s">
        <v>130</v>
      </c>
      <c r="K706" s="1" t="s">
        <v>18184</v>
      </c>
      <c r="L706" s="1"/>
      <c r="M706" s="21">
        <f t="shared" si="10"/>
        <v>1</v>
      </c>
    </row>
    <row r="707" spans="1:13" ht="20.100000000000001" customHeight="1" x14ac:dyDescent="0.15">
      <c r="A707" s="1" t="s">
        <v>17627</v>
      </c>
      <c r="B707" s="1" t="s">
        <v>18180</v>
      </c>
      <c r="C707" s="1" t="s">
        <v>18185</v>
      </c>
      <c r="D707" s="1" t="s">
        <v>50</v>
      </c>
      <c r="E707" s="1" t="s">
        <v>51</v>
      </c>
      <c r="F707" s="1" t="s">
        <v>51</v>
      </c>
      <c r="G707" s="1" t="s">
        <v>52</v>
      </c>
      <c r="H707" s="1" t="s">
        <v>53</v>
      </c>
      <c r="I707" s="1" t="s">
        <v>84</v>
      </c>
      <c r="J707" s="1" t="s">
        <v>130</v>
      </c>
      <c r="K707" s="1" t="s">
        <v>18186</v>
      </c>
      <c r="L707" s="1"/>
      <c r="M707" s="21">
        <f t="shared" si="10"/>
        <v>1</v>
      </c>
    </row>
    <row r="708" spans="1:13" ht="20.100000000000001" customHeight="1" x14ac:dyDescent="0.15">
      <c r="A708" s="1" t="s">
        <v>17627</v>
      </c>
      <c r="B708" s="1" t="s">
        <v>18180</v>
      </c>
      <c r="C708" s="1" t="s">
        <v>18187</v>
      </c>
      <c r="D708" s="1" t="s">
        <v>50</v>
      </c>
      <c r="E708" s="1" t="s">
        <v>51</v>
      </c>
      <c r="F708" s="1" t="s">
        <v>51</v>
      </c>
      <c r="G708" s="1" t="s">
        <v>52</v>
      </c>
      <c r="H708" s="1" t="s">
        <v>53</v>
      </c>
      <c r="I708" s="1" t="s">
        <v>84</v>
      </c>
      <c r="J708" s="1" t="s">
        <v>130</v>
      </c>
      <c r="K708" s="1" t="s">
        <v>18188</v>
      </c>
      <c r="L708" s="1"/>
      <c r="M708" s="21">
        <f t="shared" si="10"/>
        <v>1</v>
      </c>
    </row>
    <row r="709" spans="1:13" ht="20.100000000000001" customHeight="1" x14ac:dyDescent="0.15">
      <c r="A709" s="1" t="s">
        <v>17627</v>
      </c>
      <c r="B709" s="1" t="s">
        <v>18180</v>
      </c>
      <c r="C709" s="1" t="s">
        <v>18189</v>
      </c>
      <c r="D709" s="1" t="s">
        <v>50</v>
      </c>
      <c r="E709" s="1" t="s">
        <v>51</v>
      </c>
      <c r="F709" s="1" t="s">
        <v>51</v>
      </c>
      <c r="G709" s="1" t="s">
        <v>52</v>
      </c>
      <c r="H709" s="1" t="s">
        <v>53</v>
      </c>
      <c r="I709" s="1" t="s">
        <v>84</v>
      </c>
      <c r="J709" s="1" t="s">
        <v>130</v>
      </c>
      <c r="K709" s="1" t="s">
        <v>18190</v>
      </c>
      <c r="L709" s="1"/>
      <c r="M709" s="21">
        <f t="shared" si="10"/>
        <v>1</v>
      </c>
    </row>
    <row r="710" spans="1:13" ht="20.100000000000001" customHeight="1" x14ac:dyDescent="0.15">
      <c r="A710" s="1" t="s">
        <v>17627</v>
      </c>
      <c r="B710" s="1" t="s">
        <v>18180</v>
      </c>
      <c r="C710" s="1" t="s">
        <v>18191</v>
      </c>
      <c r="D710" s="1" t="s">
        <v>50</v>
      </c>
      <c r="E710" s="1" t="s">
        <v>51</v>
      </c>
      <c r="F710" s="1" t="s">
        <v>51</v>
      </c>
      <c r="G710" s="1" t="s">
        <v>52</v>
      </c>
      <c r="H710" s="1" t="s">
        <v>53</v>
      </c>
      <c r="I710" s="1" t="s">
        <v>84</v>
      </c>
      <c r="J710" s="1" t="s">
        <v>130</v>
      </c>
      <c r="K710" s="1" t="s">
        <v>18192</v>
      </c>
      <c r="L710" s="1"/>
      <c r="M710" s="21">
        <f t="shared" si="10"/>
        <v>1</v>
      </c>
    </row>
    <row r="711" spans="1:13" ht="20.100000000000001" customHeight="1" x14ac:dyDescent="0.15">
      <c r="A711" s="1" t="s">
        <v>17627</v>
      </c>
      <c r="B711" s="1" t="s">
        <v>18180</v>
      </c>
      <c r="C711" s="1" t="s">
        <v>18193</v>
      </c>
      <c r="D711" s="1" t="s">
        <v>50</v>
      </c>
      <c r="E711" s="1" t="s">
        <v>51</v>
      </c>
      <c r="F711" s="1" t="s">
        <v>51</v>
      </c>
      <c r="G711" s="1" t="s">
        <v>52</v>
      </c>
      <c r="H711" s="1" t="s">
        <v>53</v>
      </c>
      <c r="I711" s="1" t="s">
        <v>84</v>
      </c>
      <c r="J711" s="1" t="s">
        <v>130</v>
      </c>
      <c r="K711" s="1" t="s">
        <v>18194</v>
      </c>
      <c r="L711" s="1"/>
      <c r="M711" s="21">
        <f t="shared" si="10"/>
        <v>1</v>
      </c>
    </row>
    <row r="712" spans="1:13" ht="20.100000000000001" customHeight="1" x14ac:dyDescent="0.15">
      <c r="A712" s="1" t="s">
        <v>17627</v>
      </c>
      <c r="B712" s="1" t="s">
        <v>18180</v>
      </c>
      <c r="C712" s="1" t="s">
        <v>18195</v>
      </c>
      <c r="D712" s="1" t="s">
        <v>50</v>
      </c>
      <c r="E712" s="1" t="s">
        <v>51</v>
      </c>
      <c r="F712" s="1" t="s">
        <v>51</v>
      </c>
      <c r="G712" s="1" t="s">
        <v>52</v>
      </c>
      <c r="H712" s="1" t="s">
        <v>53</v>
      </c>
      <c r="I712" s="1" t="s">
        <v>84</v>
      </c>
      <c r="J712" s="1" t="s">
        <v>130</v>
      </c>
      <c r="K712" s="1" t="s">
        <v>18196</v>
      </c>
      <c r="L712" s="1"/>
      <c r="M712" s="21">
        <f t="shared" ref="M712:M775" si="11">IF(F712="○",1,0)</f>
        <v>1</v>
      </c>
    </row>
    <row r="713" spans="1:13" ht="20.100000000000001" customHeight="1" x14ac:dyDescent="0.15">
      <c r="A713" s="1" t="s">
        <v>17627</v>
      </c>
      <c r="B713" s="1" t="s">
        <v>18180</v>
      </c>
      <c r="C713" s="1" t="s">
        <v>18197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53</v>
      </c>
      <c r="I713" s="1" t="s">
        <v>84</v>
      </c>
      <c r="J713" s="1" t="s">
        <v>130</v>
      </c>
      <c r="K713" s="1" t="s">
        <v>18198</v>
      </c>
      <c r="L713" s="1"/>
      <c r="M713" s="21">
        <f t="shared" si="11"/>
        <v>1</v>
      </c>
    </row>
    <row r="714" spans="1:13" ht="20.100000000000001" customHeight="1" x14ac:dyDescent="0.15">
      <c r="A714" s="1" t="s">
        <v>17627</v>
      </c>
      <c r="B714" s="1" t="s">
        <v>18180</v>
      </c>
      <c r="C714" s="1" t="s">
        <v>18199</v>
      </c>
      <c r="D714" s="1" t="s">
        <v>78</v>
      </c>
      <c r="E714" s="1" t="s">
        <v>51</v>
      </c>
      <c r="F714" s="1" t="s">
        <v>81</v>
      </c>
      <c r="G714" s="1" t="s">
        <v>82</v>
      </c>
      <c r="H714" s="1" t="s">
        <v>1151</v>
      </c>
      <c r="I714" s="1" t="s">
        <v>84</v>
      </c>
      <c r="J714" s="1" t="s">
        <v>7809</v>
      </c>
      <c r="K714" s="1" t="s">
        <v>18200</v>
      </c>
      <c r="L714" s="1"/>
      <c r="M714" s="21">
        <f t="shared" si="11"/>
        <v>0</v>
      </c>
    </row>
    <row r="715" spans="1:13" ht="20.100000000000001" customHeight="1" x14ac:dyDescent="0.15">
      <c r="A715" s="1" t="s">
        <v>17627</v>
      </c>
      <c r="B715" s="1" t="s">
        <v>18180</v>
      </c>
      <c r="C715" s="1" t="s">
        <v>18201</v>
      </c>
      <c r="D715" s="1" t="s">
        <v>78</v>
      </c>
      <c r="E715" s="1" t="s">
        <v>51</v>
      </c>
      <c r="F715" s="1" t="s">
        <v>51</v>
      </c>
      <c r="G715" s="1" t="s">
        <v>52</v>
      </c>
      <c r="H715" s="1" t="s">
        <v>53</v>
      </c>
      <c r="I715" s="1" t="s">
        <v>84</v>
      </c>
      <c r="J715" s="1" t="s">
        <v>130</v>
      </c>
      <c r="K715" s="1" t="s">
        <v>18202</v>
      </c>
      <c r="L715" s="1"/>
      <c r="M715" s="21">
        <f t="shared" si="11"/>
        <v>1</v>
      </c>
    </row>
    <row r="716" spans="1:13" ht="20.100000000000001" customHeight="1" x14ac:dyDescent="0.15">
      <c r="A716" s="1" t="s">
        <v>17627</v>
      </c>
      <c r="B716" s="1" t="s">
        <v>18180</v>
      </c>
      <c r="C716" s="1" t="s">
        <v>18203</v>
      </c>
      <c r="D716" s="1" t="s">
        <v>78</v>
      </c>
      <c r="E716" s="1" t="s">
        <v>51</v>
      </c>
      <c r="F716" s="1" t="s">
        <v>26831</v>
      </c>
      <c r="G716" s="1" t="s">
        <v>82</v>
      </c>
      <c r="H716" s="1" t="s">
        <v>1151</v>
      </c>
      <c r="I716" s="1" t="s">
        <v>84</v>
      </c>
      <c r="J716" s="1" t="s">
        <v>7809</v>
      </c>
      <c r="K716" s="1" t="s">
        <v>18204</v>
      </c>
      <c r="L716" s="1"/>
      <c r="M716" s="21">
        <f t="shared" si="11"/>
        <v>0</v>
      </c>
    </row>
    <row r="717" spans="1:13" ht="20.100000000000001" customHeight="1" x14ac:dyDescent="0.15">
      <c r="A717" s="1" t="s">
        <v>17627</v>
      </c>
      <c r="B717" s="1" t="s">
        <v>18180</v>
      </c>
      <c r="C717" s="1" t="s">
        <v>18205</v>
      </c>
      <c r="D717" s="1" t="s">
        <v>78</v>
      </c>
      <c r="E717" s="1" t="s">
        <v>51</v>
      </c>
      <c r="F717" s="1" t="s">
        <v>51</v>
      </c>
      <c r="G717" s="1" t="s">
        <v>52</v>
      </c>
      <c r="H717" s="1" t="s">
        <v>53</v>
      </c>
      <c r="I717" s="1" t="s">
        <v>84</v>
      </c>
      <c r="J717" s="1" t="s">
        <v>130</v>
      </c>
      <c r="K717" s="1" t="s">
        <v>18206</v>
      </c>
      <c r="L717" s="1"/>
      <c r="M717" s="21">
        <f t="shared" si="11"/>
        <v>1</v>
      </c>
    </row>
    <row r="718" spans="1:13" ht="20.100000000000001" customHeight="1" x14ac:dyDescent="0.15">
      <c r="A718" s="1" t="s">
        <v>17627</v>
      </c>
      <c r="B718" s="1" t="s">
        <v>18180</v>
      </c>
      <c r="C718" s="1" t="s">
        <v>18207</v>
      </c>
      <c r="D718" s="1" t="s">
        <v>78</v>
      </c>
      <c r="E718" s="1" t="s">
        <v>51</v>
      </c>
      <c r="F718" s="1" t="s">
        <v>51</v>
      </c>
      <c r="G718" s="1" t="s">
        <v>52</v>
      </c>
      <c r="H718" s="1" t="s">
        <v>53</v>
      </c>
      <c r="I718" s="1" t="s">
        <v>84</v>
      </c>
      <c r="J718" s="1" t="s">
        <v>130</v>
      </c>
      <c r="K718" s="1" t="s">
        <v>18208</v>
      </c>
      <c r="L718" s="1"/>
      <c r="M718" s="21">
        <f t="shared" si="11"/>
        <v>1</v>
      </c>
    </row>
    <row r="719" spans="1:13" ht="20.100000000000001" customHeight="1" x14ac:dyDescent="0.15">
      <c r="A719" s="1" t="s">
        <v>17627</v>
      </c>
      <c r="B719" s="1" t="s">
        <v>18180</v>
      </c>
      <c r="C719" s="1" t="s">
        <v>18209</v>
      </c>
      <c r="D719" s="1" t="s">
        <v>78</v>
      </c>
      <c r="E719" s="1" t="s">
        <v>51</v>
      </c>
      <c r="F719" s="1" t="s">
        <v>26831</v>
      </c>
      <c r="G719" s="1" t="s">
        <v>82</v>
      </c>
      <c r="H719" s="1" t="s">
        <v>1151</v>
      </c>
      <c r="I719" s="1" t="s">
        <v>84</v>
      </c>
      <c r="J719" s="1" t="s">
        <v>7809</v>
      </c>
      <c r="K719" s="1" t="s">
        <v>18210</v>
      </c>
      <c r="L719" s="1"/>
      <c r="M719" s="21">
        <f t="shared" si="11"/>
        <v>0</v>
      </c>
    </row>
    <row r="720" spans="1:13" ht="20.100000000000001" customHeight="1" x14ac:dyDescent="0.15">
      <c r="A720" s="1" t="s">
        <v>17627</v>
      </c>
      <c r="B720" s="1" t="s">
        <v>18180</v>
      </c>
      <c r="C720" s="1" t="s">
        <v>18211</v>
      </c>
      <c r="D720" s="1" t="s">
        <v>78</v>
      </c>
      <c r="E720" s="1" t="s">
        <v>51</v>
      </c>
      <c r="F720" s="1" t="s">
        <v>26831</v>
      </c>
      <c r="G720" s="1" t="s">
        <v>82</v>
      </c>
      <c r="H720" s="1" t="s">
        <v>83</v>
      </c>
      <c r="I720" s="1" t="s">
        <v>84</v>
      </c>
      <c r="J720" s="1" t="s">
        <v>9120</v>
      </c>
      <c r="K720" s="1" t="s">
        <v>18212</v>
      </c>
      <c r="L720" s="1"/>
      <c r="M720" s="21">
        <f t="shared" si="11"/>
        <v>0</v>
      </c>
    </row>
    <row r="721" spans="1:13" ht="20.100000000000001" customHeight="1" x14ac:dyDescent="0.15">
      <c r="A721" s="1" t="s">
        <v>17627</v>
      </c>
      <c r="B721" s="1" t="s">
        <v>18180</v>
      </c>
      <c r="C721" s="1" t="s">
        <v>18213</v>
      </c>
      <c r="D721" s="1" t="s">
        <v>78</v>
      </c>
      <c r="E721" s="1" t="s">
        <v>51</v>
      </c>
      <c r="F721" s="1" t="s">
        <v>51</v>
      </c>
      <c r="G721" s="1" t="s">
        <v>52</v>
      </c>
      <c r="H721" s="1" t="s">
        <v>53</v>
      </c>
      <c r="I721" s="1" t="s">
        <v>84</v>
      </c>
      <c r="J721" s="1" t="s">
        <v>130</v>
      </c>
      <c r="K721" s="1" t="s">
        <v>18214</v>
      </c>
      <c r="L721" s="1"/>
      <c r="M721" s="21">
        <f t="shared" si="11"/>
        <v>1</v>
      </c>
    </row>
    <row r="722" spans="1:13" ht="20.100000000000001" customHeight="1" x14ac:dyDescent="0.15">
      <c r="A722" s="1" t="s">
        <v>17627</v>
      </c>
      <c r="B722" s="1" t="s">
        <v>18180</v>
      </c>
      <c r="C722" s="1" t="s">
        <v>18215</v>
      </c>
      <c r="D722" s="1" t="s">
        <v>78</v>
      </c>
      <c r="E722" s="1" t="s">
        <v>51</v>
      </c>
      <c r="F722" s="1" t="s">
        <v>51</v>
      </c>
      <c r="G722" s="1" t="s">
        <v>52</v>
      </c>
      <c r="H722" s="1" t="s">
        <v>53</v>
      </c>
      <c r="I722" s="1" t="s">
        <v>84</v>
      </c>
      <c r="J722" s="1" t="s">
        <v>130</v>
      </c>
      <c r="K722" s="1" t="s">
        <v>18216</v>
      </c>
      <c r="L722" s="1"/>
      <c r="M722" s="21">
        <f t="shared" si="11"/>
        <v>1</v>
      </c>
    </row>
    <row r="723" spans="1:13" ht="20.100000000000001" customHeight="1" x14ac:dyDescent="0.15">
      <c r="A723" s="1" t="s">
        <v>17627</v>
      </c>
      <c r="B723" s="1" t="s">
        <v>18180</v>
      </c>
      <c r="C723" s="1" t="s">
        <v>18217</v>
      </c>
      <c r="D723" s="1" t="s">
        <v>78</v>
      </c>
      <c r="E723" s="1" t="s">
        <v>51</v>
      </c>
      <c r="F723" s="1" t="s">
        <v>51</v>
      </c>
      <c r="G723" s="1" t="s">
        <v>52</v>
      </c>
      <c r="H723" s="1" t="s">
        <v>53</v>
      </c>
      <c r="I723" s="1" t="s">
        <v>84</v>
      </c>
      <c r="J723" s="1" t="s">
        <v>130</v>
      </c>
      <c r="K723" s="1" t="s">
        <v>18218</v>
      </c>
      <c r="L723" s="1"/>
      <c r="M723" s="21">
        <f t="shared" si="11"/>
        <v>1</v>
      </c>
    </row>
    <row r="724" spans="1:13" ht="20.100000000000001" customHeight="1" x14ac:dyDescent="0.15">
      <c r="A724" s="1" t="s">
        <v>17627</v>
      </c>
      <c r="B724" s="1" t="s">
        <v>18180</v>
      </c>
      <c r="C724" s="1" t="s">
        <v>18219</v>
      </c>
      <c r="D724" s="1" t="s">
        <v>78</v>
      </c>
      <c r="E724" s="1" t="s">
        <v>51</v>
      </c>
      <c r="F724" s="1" t="s">
        <v>51</v>
      </c>
      <c r="G724" s="1" t="s">
        <v>52</v>
      </c>
      <c r="H724" s="1" t="s">
        <v>53</v>
      </c>
      <c r="I724" s="1" t="s">
        <v>84</v>
      </c>
      <c r="J724" s="1" t="s">
        <v>130</v>
      </c>
      <c r="K724" s="1" t="s">
        <v>18220</v>
      </c>
      <c r="L724" s="1"/>
      <c r="M724" s="21">
        <f t="shared" si="11"/>
        <v>1</v>
      </c>
    </row>
    <row r="725" spans="1:13" ht="20.100000000000001" customHeight="1" x14ac:dyDescent="0.15">
      <c r="A725" s="1" t="s">
        <v>17627</v>
      </c>
      <c r="B725" s="1" t="s">
        <v>18180</v>
      </c>
      <c r="C725" s="1" t="s">
        <v>18221</v>
      </c>
      <c r="D725" s="1" t="s">
        <v>78</v>
      </c>
      <c r="E725" s="1" t="s">
        <v>51</v>
      </c>
      <c r="F725" s="1" t="s">
        <v>51</v>
      </c>
      <c r="G725" s="1" t="s">
        <v>52</v>
      </c>
      <c r="H725" s="1" t="s">
        <v>53</v>
      </c>
      <c r="I725" s="1" t="s">
        <v>84</v>
      </c>
      <c r="J725" s="1" t="s">
        <v>130</v>
      </c>
      <c r="K725" s="1" t="s">
        <v>18222</v>
      </c>
      <c r="L725" s="1"/>
      <c r="M725" s="21">
        <f t="shared" si="11"/>
        <v>1</v>
      </c>
    </row>
    <row r="726" spans="1:13" ht="20.100000000000001" customHeight="1" x14ac:dyDescent="0.15">
      <c r="A726" s="1" t="s">
        <v>17627</v>
      </c>
      <c r="B726" s="1" t="s">
        <v>18180</v>
      </c>
      <c r="C726" s="1" t="s">
        <v>18223</v>
      </c>
      <c r="D726" s="1" t="s">
        <v>78</v>
      </c>
      <c r="E726" s="1" t="s">
        <v>51</v>
      </c>
      <c r="F726" s="1" t="s">
        <v>51</v>
      </c>
      <c r="G726" s="1" t="s">
        <v>52</v>
      </c>
      <c r="H726" s="1" t="s">
        <v>53</v>
      </c>
      <c r="I726" s="1" t="s">
        <v>84</v>
      </c>
      <c r="J726" s="1" t="s">
        <v>130</v>
      </c>
      <c r="K726" s="1" t="s">
        <v>18224</v>
      </c>
      <c r="L726" s="1"/>
      <c r="M726" s="21">
        <f t="shared" si="11"/>
        <v>1</v>
      </c>
    </row>
    <row r="727" spans="1:13" ht="20.100000000000001" customHeight="1" x14ac:dyDescent="0.15">
      <c r="A727" s="1" t="s">
        <v>17627</v>
      </c>
      <c r="B727" s="1" t="s">
        <v>18225</v>
      </c>
      <c r="C727" s="1" t="s">
        <v>18226</v>
      </c>
      <c r="D727" s="1" t="s">
        <v>78</v>
      </c>
      <c r="E727" s="1" t="s">
        <v>51</v>
      </c>
      <c r="F727" s="1" t="s">
        <v>51</v>
      </c>
      <c r="G727" s="1" t="s">
        <v>52</v>
      </c>
      <c r="H727" s="1" t="s">
        <v>53</v>
      </c>
      <c r="I727" s="1" t="s">
        <v>84</v>
      </c>
      <c r="J727" s="1" t="s">
        <v>130</v>
      </c>
      <c r="K727" s="1" t="s">
        <v>18227</v>
      </c>
      <c r="L727" s="1"/>
      <c r="M727" s="21">
        <f t="shared" si="11"/>
        <v>1</v>
      </c>
    </row>
    <row r="728" spans="1:13" ht="20.100000000000001" customHeight="1" x14ac:dyDescent="0.15">
      <c r="A728" s="1" t="s">
        <v>17627</v>
      </c>
      <c r="B728" s="1" t="s">
        <v>18228</v>
      </c>
      <c r="C728" s="1" t="s">
        <v>18229</v>
      </c>
      <c r="D728" s="1" t="s">
        <v>50</v>
      </c>
      <c r="E728" s="1" t="s">
        <v>51</v>
      </c>
      <c r="F728" s="1" t="s">
        <v>51</v>
      </c>
      <c r="G728" s="1" t="s">
        <v>52</v>
      </c>
      <c r="H728" s="1" t="s">
        <v>739</v>
      </c>
      <c r="I728" s="1" t="s">
        <v>54</v>
      </c>
      <c r="J728" s="1" t="s">
        <v>6858</v>
      </c>
      <c r="K728" s="1" t="s">
        <v>18230</v>
      </c>
      <c r="L728" s="1"/>
      <c r="M728" s="21">
        <f t="shared" si="11"/>
        <v>1</v>
      </c>
    </row>
    <row r="729" spans="1:13" ht="20.100000000000001" customHeight="1" x14ac:dyDescent="0.15">
      <c r="A729" s="1" t="s">
        <v>17627</v>
      </c>
      <c r="B729" s="1" t="s">
        <v>18228</v>
      </c>
      <c r="C729" s="1" t="s">
        <v>18231</v>
      </c>
      <c r="D729" s="1" t="s">
        <v>50</v>
      </c>
      <c r="E729" s="1" t="s">
        <v>51</v>
      </c>
      <c r="F729" s="1" t="s">
        <v>51</v>
      </c>
      <c r="G729" s="1" t="s">
        <v>52</v>
      </c>
      <c r="H729" s="1" t="s">
        <v>739</v>
      </c>
      <c r="I729" s="1" t="s">
        <v>54</v>
      </c>
      <c r="J729" s="1" t="s">
        <v>6858</v>
      </c>
      <c r="K729" s="1" t="s">
        <v>18232</v>
      </c>
      <c r="L729" s="1"/>
      <c r="M729" s="21">
        <f t="shared" si="11"/>
        <v>1</v>
      </c>
    </row>
    <row r="730" spans="1:13" ht="20.100000000000001" customHeight="1" x14ac:dyDescent="0.15">
      <c r="A730" s="1" t="s">
        <v>17627</v>
      </c>
      <c r="B730" s="1" t="s">
        <v>18228</v>
      </c>
      <c r="C730" s="1" t="s">
        <v>18233</v>
      </c>
      <c r="D730" s="1" t="s">
        <v>50</v>
      </c>
      <c r="E730" s="1" t="s">
        <v>51</v>
      </c>
      <c r="F730" s="1" t="s">
        <v>51</v>
      </c>
      <c r="G730" s="1" t="s">
        <v>52</v>
      </c>
      <c r="H730" s="1" t="s">
        <v>739</v>
      </c>
      <c r="I730" s="1" t="s">
        <v>54</v>
      </c>
      <c r="J730" s="1" t="s">
        <v>6858</v>
      </c>
      <c r="K730" s="1" t="s">
        <v>18234</v>
      </c>
      <c r="L730" s="1"/>
      <c r="M730" s="21">
        <f t="shared" si="11"/>
        <v>1</v>
      </c>
    </row>
    <row r="731" spans="1:13" ht="20.100000000000001" customHeight="1" x14ac:dyDescent="0.15">
      <c r="A731" s="1" t="s">
        <v>17627</v>
      </c>
      <c r="B731" s="1" t="s">
        <v>18228</v>
      </c>
      <c r="C731" s="1" t="s">
        <v>18235</v>
      </c>
      <c r="D731" s="1" t="s">
        <v>50</v>
      </c>
      <c r="E731" s="1" t="s">
        <v>51</v>
      </c>
      <c r="F731" s="1" t="s">
        <v>51</v>
      </c>
      <c r="G731" s="1" t="s">
        <v>52</v>
      </c>
      <c r="H731" s="1" t="s">
        <v>739</v>
      </c>
      <c r="I731" s="1" t="s">
        <v>54</v>
      </c>
      <c r="J731" s="1" t="s">
        <v>6858</v>
      </c>
      <c r="K731" s="1" t="s">
        <v>18236</v>
      </c>
      <c r="L731" s="1"/>
      <c r="M731" s="21">
        <f t="shared" si="11"/>
        <v>1</v>
      </c>
    </row>
    <row r="732" spans="1:13" ht="20.100000000000001" customHeight="1" x14ac:dyDescent="0.15">
      <c r="A732" s="1" t="s">
        <v>17627</v>
      </c>
      <c r="B732" s="1" t="s">
        <v>18228</v>
      </c>
      <c r="C732" s="1" t="s">
        <v>18237</v>
      </c>
      <c r="D732" s="1" t="s">
        <v>78</v>
      </c>
      <c r="E732" s="1" t="s">
        <v>51</v>
      </c>
      <c r="F732" s="1" t="s">
        <v>51</v>
      </c>
      <c r="G732" s="1" t="s">
        <v>52</v>
      </c>
      <c r="H732" s="1" t="s">
        <v>739</v>
      </c>
      <c r="I732" s="1" t="s">
        <v>54</v>
      </c>
      <c r="J732" s="1" t="s">
        <v>6858</v>
      </c>
      <c r="K732" s="1" t="s">
        <v>18238</v>
      </c>
      <c r="L732" s="1"/>
      <c r="M732" s="21">
        <f t="shared" si="11"/>
        <v>1</v>
      </c>
    </row>
    <row r="733" spans="1:13" ht="20.100000000000001" customHeight="1" x14ac:dyDescent="0.15">
      <c r="A733" s="1" t="s">
        <v>17627</v>
      </c>
      <c r="B733" s="1" t="s">
        <v>18228</v>
      </c>
      <c r="C733" s="1" t="s">
        <v>18239</v>
      </c>
      <c r="D733" s="1" t="s">
        <v>78</v>
      </c>
      <c r="E733" s="1" t="s">
        <v>51</v>
      </c>
      <c r="F733" s="1" t="s">
        <v>51</v>
      </c>
      <c r="G733" s="1" t="s">
        <v>52</v>
      </c>
      <c r="H733" s="1" t="s">
        <v>739</v>
      </c>
      <c r="I733" s="1" t="s">
        <v>54</v>
      </c>
      <c r="J733" s="1" t="s">
        <v>6858</v>
      </c>
      <c r="K733" s="1" t="s">
        <v>18240</v>
      </c>
      <c r="L733" s="1"/>
      <c r="M733" s="21">
        <f t="shared" si="11"/>
        <v>1</v>
      </c>
    </row>
    <row r="734" spans="1:13" ht="20.100000000000001" customHeight="1" x14ac:dyDescent="0.15">
      <c r="A734" s="1" t="s">
        <v>17627</v>
      </c>
      <c r="B734" s="1" t="s">
        <v>18228</v>
      </c>
      <c r="C734" s="1" t="s">
        <v>18241</v>
      </c>
      <c r="D734" s="1" t="s">
        <v>78</v>
      </c>
      <c r="E734" s="1" t="s">
        <v>51</v>
      </c>
      <c r="F734" s="1" t="s">
        <v>26831</v>
      </c>
      <c r="G734" s="1" t="s">
        <v>82</v>
      </c>
      <c r="H734" s="1" t="s">
        <v>83</v>
      </c>
      <c r="I734" s="1" t="s">
        <v>84</v>
      </c>
      <c r="J734" s="1" t="s">
        <v>9120</v>
      </c>
      <c r="K734" s="1" t="s">
        <v>18242</v>
      </c>
      <c r="L734" s="1"/>
      <c r="M734" s="21">
        <f t="shared" si="11"/>
        <v>0</v>
      </c>
    </row>
    <row r="735" spans="1:13" ht="20.100000000000001" customHeight="1" x14ac:dyDescent="0.15">
      <c r="A735" s="1" t="s">
        <v>17627</v>
      </c>
      <c r="B735" s="1" t="s">
        <v>18228</v>
      </c>
      <c r="C735" s="1" t="s">
        <v>18243</v>
      </c>
      <c r="D735" s="1" t="s">
        <v>78</v>
      </c>
      <c r="E735" s="1" t="s">
        <v>51</v>
      </c>
      <c r="F735" s="1" t="s">
        <v>51</v>
      </c>
      <c r="G735" s="1" t="s">
        <v>52</v>
      </c>
      <c r="H735" s="1" t="s">
        <v>739</v>
      </c>
      <c r="I735" s="1" t="s">
        <v>54</v>
      </c>
      <c r="J735" s="1" t="s">
        <v>6858</v>
      </c>
      <c r="K735" s="1" t="s">
        <v>18244</v>
      </c>
      <c r="L735" s="1"/>
      <c r="M735" s="21">
        <f t="shared" si="11"/>
        <v>1</v>
      </c>
    </row>
    <row r="736" spans="1:13" ht="20.100000000000001" customHeight="1" x14ac:dyDescent="0.15">
      <c r="A736" s="1" t="s">
        <v>17627</v>
      </c>
      <c r="B736" s="1" t="s">
        <v>18228</v>
      </c>
      <c r="C736" s="1" t="s">
        <v>18245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739</v>
      </c>
      <c r="I736" s="1" t="s">
        <v>54</v>
      </c>
      <c r="J736" s="1" t="s">
        <v>6858</v>
      </c>
      <c r="K736" s="1" t="s">
        <v>18246</v>
      </c>
      <c r="L736" s="1"/>
      <c r="M736" s="21">
        <f t="shared" si="11"/>
        <v>1</v>
      </c>
    </row>
    <row r="737" spans="1:13" ht="20.100000000000001" customHeight="1" x14ac:dyDescent="0.15">
      <c r="A737" s="1" t="s">
        <v>17627</v>
      </c>
      <c r="B737" s="1" t="s">
        <v>18228</v>
      </c>
      <c r="C737" s="1" t="s">
        <v>18247</v>
      </c>
      <c r="D737" s="1" t="s">
        <v>849</v>
      </c>
      <c r="E737" s="1" t="s">
        <v>51</v>
      </c>
      <c r="F737" s="1" t="s">
        <v>26832</v>
      </c>
      <c r="G737" s="1" t="s">
        <v>82</v>
      </c>
      <c r="H737" s="1" t="s">
        <v>83</v>
      </c>
      <c r="I737" s="1" t="s">
        <v>181</v>
      </c>
      <c r="J737" s="1" t="s">
        <v>11769</v>
      </c>
      <c r="K737" s="1" t="s">
        <v>19671</v>
      </c>
      <c r="L737" s="1"/>
      <c r="M737" s="21">
        <f t="shared" si="11"/>
        <v>0</v>
      </c>
    </row>
    <row r="738" spans="1:13" ht="20.100000000000001" customHeight="1" x14ac:dyDescent="0.15">
      <c r="A738" s="1" t="s">
        <v>17627</v>
      </c>
      <c r="B738" s="1" t="s">
        <v>18228</v>
      </c>
      <c r="C738" s="1" t="s">
        <v>18248</v>
      </c>
      <c r="D738" s="1" t="s">
        <v>849</v>
      </c>
      <c r="E738" s="1" t="s">
        <v>51</v>
      </c>
      <c r="F738" s="1" t="s">
        <v>26832</v>
      </c>
      <c r="G738" s="1" t="s">
        <v>52</v>
      </c>
      <c r="H738" s="1" t="s">
        <v>121</v>
      </c>
      <c r="I738" s="1" t="s">
        <v>84</v>
      </c>
      <c r="J738" s="1" t="s">
        <v>122</v>
      </c>
      <c r="K738" s="1" t="s">
        <v>18249</v>
      </c>
      <c r="L738" s="1"/>
      <c r="M738" s="21">
        <f t="shared" si="11"/>
        <v>0</v>
      </c>
    </row>
    <row r="739" spans="1:13" ht="20.100000000000001" customHeight="1" x14ac:dyDescent="0.15">
      <c r="A739" s="1" t="s">
        <v>17627</v>
      </c>
      <c r="B739" s="1" t="s">
        <v>18250</v>
      </c>
      <c r="C739" s="1" t="s">
        <v>18251</v>
      </c>
      <c r="D739" s="1" t="s">
        <v>50</v>
      </c>
      <c r="E739" s="1" t="s">
        <v>51</v>
      </c>
      <c r="F739" s="1" t="s">
        <v>51</v>
      </c>
      <c r="G739" s="1" t="s">
        <v>52</v>
      </c>
      <c r="H739" s="1" t="s">
        <v>53</v>
      </c>
      <c r="I739" s="1" t="s">
        <v>84</v>
      </c>
      <c r="J739" s="1" t="s">
        <v>130</v>
      </c>
      <c r="K739" s="1" t="s">
        <v>18252</v>
      </c>
      <c r="L739" s="1"/>
      <c r="M739" s="21">
        <f t="shared" si="11"/>
        <v>1</v>
      </c>
    </row>
    <row r="740" spans="1:13" ht="20.100000000000001" customHeight="1" x14ac:dyDescent="0.15">
      <c r="A740" s="1" t="s">
        <v>17627</v>
      </c>
      <c r="B740" s="1" t="s">
        <v>18250</v>
      </c>
      <c r="C740" s="1" t="s">
        <v>18253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53</v>
      </c>
      <c r="I740" s="1" t="s">
        <v>84</v>
      </c>
      <c r="J740" s="1" t="s">
        <v>130</v>
      </c>
      <c r="K740" s="1" t="s">
        <v>18254</v>
      </c>
      <c r="L740" s="1"/>
      <c r="M740" s="21">
        <f t="shared" si="11"/>
        <v>1</v>
      </c>
    </row>
    <row r="741" spans="1:13" ht="20.100000000000001" customHeight="1" x14ac:dyDescent="0.15">
      <c r="A741" s="1" t="s">
        <v>17627</v>
      </c>
      <c r="B741" s="1" t="s">
        <v>18250</v>
      </c>
      <c r="C741" s="1" t="s">
        <v>18255</v>
      </c>
      <c r="D741" s="1" t="s">
        <v>78</v>
      </c>
      <c r="E741" s="1" t="s">
        <v>51</v>
      </c>
      <c r="F741" s="1" t="s">
        <v>51</v>
      </c>
      <c r="G741" s="1" t="s">
        <v>52</v>
      </c>
      <c r="H741" s="1" t="s">
        <v>53</v>
      </c>
      <c r="I741" s="1" t="s">
        <v>84</v>
      </c>
      <c r="J741" s="1" t="s">
        <v>130</v>
      </c>
      <c r="K741" s="1" t="s">
        <v>18256</v>
      </c>
      <c r="L741" s="1"/>
      <c r="M741" s="21">
        <f t="shared" si="11"/>
        <v>1</v>
      </c>
    </row>
    <row r="742" spans="1:13" ht="20.100000000000001" customHeight="1" x14ac:dyDescent="0.15">
      <c r="A742" s="1" t="s">
        <v>17627</v>
      </c>
      <c r="B742" s="1" t="s">
        <v>18257</v>
      </c>
      <c r="C742" s="1" t="s">
        <v>18258</v>
      </c>
      <c r="D742" s="1" t="s">
        <v>50</v>
      </c>
      <c r="E742" s="1" t="s">
        <v>51</v>
      </c>
      <c r="F742" s="1" t="s">
        <v>51</v>
      </c>
      <c r="G742" s="1" t="s">
        <v>52</v>
      </c>
      <c r="H742" s="1" t="s">
        <v>53</v>
      </c>
      <c r="I742" s="1" t="s">
        <v>84</v>
      </c>
      <c r="J742" s="1" t="s">
        <v>130</v>
      </c>
      <c r="K742" s="1" t="s">
        <v>18259</v>
      </c>
      <c r="L742" s="1"/>
      <c r="M742" s="21">
        <f t="shared" si="11"/>
        <v>1</v>
      </c>
    </row>
    <row r="743" spans="1:13" ht="20.100000000000001" customHeight="1" x14ac:dyDescent="0.15">
      <c r="A743" s="1" t="s">
        <v>17627</v>
      </c>
      <c r="B743" s="1" t="s">
        <v>18257</v>
      </c>
      <c r="C743" s="1" t="s">
        <v>18260</v>
      </c>
      <c r="D743" s="1" t="s">
        <v>50</v>
      </c>
      <c r="E743" s="1" t="s">
        <v>51</v>
      </c>
      <c r="F743" s="1" t="s">
        <v>51</v>
      </c>
      <c r="G743" s="1" t="s">
        <v>52</v>
      </c>
      <c r="H743" s="1" t="s">
        <v>53</v>
      </c>
      <c r="I743" s="1" t="s">
        <v>84</v>
      </c>
      <c r="J743" s="1" t="s">
        <v>130</v>
      </c>
      <c r="K743" s="1" t="s">
        <v>18261</v>
      </c>
      <c r="L743" s="1"/>
      <c r="M743" s="21">
        <f t="shared" si="11"/>
        <v>1</v>
      </c>
    </row>
    <row r="744" spans="1:13" ht="20.100000000000001" customHeight="1" x14ac:dyDescent="0.15">
      <c r="A744" s="1" t="s">
        <v>17627</v>
      </c>
      <c r="B744" s="1" t="s">
        <v>18257</v>
      </c>
      <c r="C744" s="1" t="s">
        <v>18262</v>
      </c>
      <c r="D744" s="1" t="s">
        <v>78</v>
      </c>
      <c r="E744" s="1" t="s">
        <v>51</v>
      </c>
      <c r="F744" s="1" t="s">
        <v>51</v>
      </c>
      <c r="G744" s="1" t="s">
        <v>52</v>
      </c>
      <c r="H744" s="1" t="s">
        <v>53</v>
      </c>
      <c r="I744" s="1" t="s">
        <v>84</v>
      </c>
      <c r="J744" s="1" t="s">
        <v>130</v>
      </c>
      <c r="K744" s="1" t="s">
        <v>18263</v>
      </c>
      <c r="L744" s="1"/>
      <c r="M744" s="21">
        <f t="shared" si="11"/>
        <v>1</v>
      </c>
    </row>
    <row r="745" spans="1:13" ht="20.100000000000001" customHeight="1" x14ac:dyDescent="0.15">
      <c r="A745" s="1" t="s">
        <v>17627</v>
      </c>
      <c r="B745" s="1" t="s">
        <v>18257</v>
      </c>
      <c r="C745" s="1" t="s">
        <v>18264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53</v>
      </c>
      <c r="I745" s="1" t="s">
        <v>84</v>
      </c>
      <c r="J745" s="1" t="s">
        <v>130</v>
      </c>
      <c r="K745" s="1" t="s">
        <v>18265</v>
      </c>
      <c r="L745" s="1"/>
      <c r="M745" s="21">
        <f t="shared" si="11"/>
        <v>1</v>
      </c>
    </row>
    <row r="746" spans="1:13" ht="20.100000000000001" customHeight="1" x14ac:dyDescent="0.15">
      <c r="A746" s="1" t="s">
        <v>17627</v>
      </c>
      <c r="B746" s="1" t="s">
        <v>18257</v>
      </c>
      <c r="C746" s="1" t="s">
        <v>18266</v>
      </c>
      <c r="D746" s="1" t="s">
        <v>78</v>
      </c>
      <c r="E746" s="1" t="s">
        <v>51</v>
      </c>
      <c r="F746" s="1" t="s">
        <v>26831</v>
      </c>
      <c r="G746" s="1" t="s">
        <v>82</v>
      </c>
      <c r="H746" s="1" t="s">
        <v>1151</v>
      </c>
      <c r="I746" s="1" t="s">
        <v>84</v>
      </c>
      <c r="J746" s="1" t="s">
        <v>7809</v>
      </c>
      <c r="K746" s="1" t="s">
        <v>18267</v>
      </c>
      <c r="L746" s="1"/>
      <c r="M746" s="21">
        <f t="shared" si="11"/>
        <v>0</v>
      </c>
    </row>
    <row r="747" spans="1:13" ht="20.100000000000001" customHeight="1" x14ac:dyDescent="0.15">
      <c r="A747" s="1" t="s">
        <v>17627</v>
      </c>
      <c r="B747" s="1" t="s">
        <v>18257</v>
      </c>
      <c r="C747" s="1" t="s">
        <v>18268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18269</v>
      </c>
      <c r="L747" s="1"/>
      <c r="M747" s="21">
        <f t="shared" si="11"/>
        <v>1</v>
      </c>
    </row>
    <row r="748" spans="1:13" ht="20.100000000000001" customHeight="1" x14ac:dyDescent="0.15">
      <c r="A748" s="1" t="s">
        <v>17627</v>
      </c>
      <c r="B748" s="1" t="s">
        <v>18257</v>
      </c>
      <c r="C748" s="1" t="s">
        <v>18270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53</v>
      </c>
      <c r="I748" s="1" t="s">
        <v>84</v>
      </c>
      <c r="J748" s="1" t="s">
        <v>130</v>
      </c>
      <c r="K748" s="1" t="s">
        <v>18271</v>
      </c>
      <c r="L748" s="1"/>
      <c r="M748" s="21">
        <f t="shared" si="11"/>
        <v>1</v>
      </c>
    </row>
    <row r="749" spans="1:13" ht="20.100000000000001" customHeight="1" x14ac:dyDescent="0.15">
      <c r="A749" s="1" t="s">
        <v>17627</v>
      </c>
      <c r="B749" s="1" t="s">
        <v>18257</v>
      </c>
      <c r="C749" s="1" t="s">
        <v>18272</v>
      </c>
      <c r="D749" s="1" t="s">
        <v>78</v>
      </c>
      <c r="E749" s="1" t="s">
        <v>51</v>
      </c>
      <c r="F749" s="1" t="s">
        <v>51</v>
      </c>
      <c r="G749" s="1" t="s">
        <v>52</v>
      </c>
      <c r="H749" s="1" t="s">
        <v>121</v>
      </c>
      <c r="I749" s="1" t="s">
        <v>84</v>
      </c>
      <c r="J749" s="1" t="s">
        <v>122</v>
      </c>
      <c r="K749" s="1" t="s">
        <v>18273</v>
      </c>
      <c r="L749" s="1"/>
      <c r="M749" s="21">
        <f t="shared" si="11"/>
        <v>1</v>
      </c>
    </row>
    <row r="750" spans="1:13" ht="20.100000000000001" customHeight="1" x14ac:dyDescent="0.15">
      <c r="A750" s="1" t="s">
        <v>17627</v>
      </c>
      <c r="B750" s="1" t="s">
        <v>18274</v>
      </c>
      <c r="C750" s="1" t="s">
        <v>18275</v>
      </c>
      <c r="D750" s="1" t="s">
        <v>50</v>
      </c>
      <c r="E750" s="1" t="s">
        <v>51</v>
      </c>
      <c r="F750" s="1" t="s">
        <v>51</v>
      </c>
      <c r="G750" s="1" t="s">
        <v>52</v>
      </c>
      <c r="H750" s="1" t="s">
        <v>53</v>
      </c>
      <c r="I750" s="1" t="s">
        <v>84</v>
      </c>
      <c r="J750" s="1" t="s">
        <v>130</v>
      </c>
      <c r="K750" s="1" t="s">
        <v>18276</v>
      </c>
      <c r="L750" s="1"/>
      <c r="M750" s="21">
        <f t="shared" si="11"/>
        <v>1</v>
      </c>
    </row>
    <row r="751" spans="1:13" ht="20.100000000000001" customHeight="1" x14ac:dyDescent="0.15">
      <c r="A751" s="1" t="s">
        <v>17627</v>
      </c>
      <c r="B751" s="1" t="s">
        <v>18274</v>
      </c>
      <c r="C751" s="1" t="s">
        <v>18277</v>
      </c>
      <c r="D751" s="1" t="s">
        <v>50</v>
      </c>
      <c r="E751" s="1" t="s">
        <v>51</v>
      </c>
      <c r="F751" s="1" t="s">
        <v>51</v>
      </c>
      <c r="G751" s="1" t="s">
        <v>52</v>
      </c>
      <c r="H751" s="1" t="s">
        <v>53</v>
      </c>
      <c r="I751" s="1" t="s">
        <v>84</v>
      </c>
      <c r="J751" s="1" t="s">
        <v>130</v>
      </c>
      <c r="K751" s="1" t="s">
        <v>18278</v>
      </c>
      <c r="L751" s="1"/>
      <c r="M751" s="21">
        <f t="shared" si="11"/>
        <v>1</v>
      </c>
    </row>
    <row r="752" spans="1:13" ht="20.100000000000001" customHeight="1" x14ac:dyDescent="0.15">
      <c r="A752" s="1" t="s">
        <v>17627</v>
      </c>
      <c r="B752" s="1" t="s">
        <v>18274</v>
      </c>
      <c r="C752" s="1" t="s">
        <v>18279</v>
      </c>
      <c r="D752" s="1" t="s">
        <v>50</v>
      </c>
      <c r="E752" s="1" t="s">
        <v>51</v>
      </c>
      <c r="F752" s="1" t="s">
        <v>51</v>
      </c>
      <c r="G752" s="1" t="s">
        <v>52</v>
      </c>
      <c r="H752" s="1" t="s">
        <v>53</v>
      </c>
      <c r="I752" s="1" t="s">
        <v>84</v>
      </c>
      <c r="J752" s="1" t="s">
        <v>130</v>
      </c>
      <c r="K752" s="1" t="s">
        <v>18280</v>
      </c>
      <c r="L752" s="1"/>
      <c r="M752" s="21">
        <f t="shared" si="11"/>
        <v>1</v>
      </c>
    </row>
    <row r="753" spans="1:13" ht="20.100000000000001" customHeight="1" x14ac:dyDescent="0.15">
      <c r="A753" s="1" t="s">
        <v>17627</v>
      </c>
      <c r="B753" s="1" t="s">
        <v>18274</v>
      </c>
      <c r="C753" s="1" t="s">
        <v>18281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53</v>
      </c>
      <c r="I753" s="1" t="s">
        <v>84</v>
      </c>
      <c r="J753" s="1" t="s">
        <v>130</v>
      </c>
      <c r="K753" s="1" t="s">
        <v>18282</v>
      </c>
      <c r="L753" s="1"/>
      <c r="M753" s="21">
        <f t="shared" si="11"/>
        <v>1</v>
      </c>
    </row>
    <row r="754" spans="1:13" ht="20.100000000000001" customHeight="1" x14ac:dyDescent="0.15">
      <c r="A754" s="1" t="s">
        <v>17627</v>
      </c>
      <c r="B754" s="1" t="s">
        <v>18274</v>
      </c>
      <c r="C754" s="1" t="s">
        <v>18283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53</v>
      </c>
      <c r="I754" s="1" t="s">
        <v>84</v>
      </c>
      <c r="J754" s="1" t="s">
        <v>130</v>
      </c>
      <c r="K754" s="1" t="s">
        <v>18284</v>
      </c>
      <c r="L754" s="1"/>
      <c r="M754" s="21">
        <f t="shared" si="11"/>
        <v>1</v>
      </c>
    </row>
    <row r="755" spans="1:13" ht="20.100000000000001" customHeight="1" x14ac:dyDescent="0.15">
      <c r="A755" s="1" t="s">
        <v>17627</v>
      </c>
      <c r="B755" s="1" t="s">
        <v>18274</v>
      </c>
      <c r="C755" s="1" t="s">
        <v>18285</v>
      </c>
      <c r="D755" s="1" t="s">
        <v>50</v>
      </c>
      <c r="E755" s="1" t="s">
        <v>51</v>
      </c>
      <c r="F755" s="1" t="s">
        <v>51</v>
      </c>
      <c r="G755" s="1" t="s">
        <v>52</v>
      </c>
      <c r="H755" s="1" t="s">
        <v>53</v>
      </c>
      <c r="I755" s="1" t="s">
        <v>84</v>
      </c>
      <c r="J755" s="1" t="s">
        <v>130</v>
      </c>
      <c r="K755" s="1" t="s">
        <v>18286</v>
      </c>
      <c r="L755" s="1"/>
      <c r="M755" s="21">
        <f t="shared" si="11"/>
        <v>1</v>
      </c>
    </row>
    <row r="756" spans="1:13" ht="20.100000000000001" customHeight="1" x14ac:dyDescent="0.15">
      <c r="A756" s="1" t="s">
        <v>17627</v>
      </c>
      <c r="B756" s="1" t="s">
        <v>18274</v>
      </c>
      <c r="C756" s="1" t="s">
        <v>18287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53</v>
      </c>
      <c r="I756" s="1" t="s">
        <v>84</v>
      </c>
      <c r="J756" s="1" t="s">
        <v>130</v>
      </c>
      <c r="K756" s="1" t="s">
        <v>18288</v>
      </c>
      <c r="L756" s="1"/>
      <c r="M756" s="21">
        <f t="shared" si="11"/>
        <v>1</v>
      </c>
    </row>
    <row r="757" spans="1:13" ht="20.100000000000001" customHeight="1" x14ac:dyDescent="0.15">
      <c r="A757" s="1" t="s">
        <v>17627</v>
      </c>
      <c r="B757" s="1" t="s">
        <v>18274</v>
      </c>
      <c r="C757" s="1" t="s">
        <v>18289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53</v>
      </c>
      <c r="I757" s="1" t="s">
        <v>84</v>
      </c>
      <c r="J757" s="1" t="s">
        <v>130</v>
      </c>
      <c r="K757" s="1" t="s">
        <v>18290</v>
      </c>
      <c r="L757" s="1"/>
      <c r="M757" s="21">
        <f t="shared" si="11"/>
        <v>1</v>
      </c>
    </row>
    <row r="758" spans="1:13" ht="20.100000000000001" customHeight="1" x14ac:dyDescent="0.15">
      <c r="A758" s="1" t="s">
        <v>17627</v>
      </c>
      <c r="B758" s="1" t="s">
        <v>18274</v>
      </c>
      <c r="C758" s="1" t="s">
        <v>18291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18292</v>
      </c>
      <c r="L758" s="1"/>
      <c r="M758" s="21">
        <f t="shared" si="11"/>
        <v>1</v>
      </c>
    </row>
    <row r="759" spans="1:13" ht="20.100000000000001" customHeight="1" x14ac:dyDescent="0.15">
      <c r="A759" s="1" t="s">
        <v>17627</v>
      </c>
      <c r="B759" s="1" t="s">
        <v>18274</v>
      </c>
      <c r="C759" s="1" t="s">
        <v>18293</v>
      </c>
      <c r="D759" s="1" t="s">
        <v>78</v>
      </c>
      <c r="E759" s="1" t="s">
        <v>51</v>
      </c>
      <c r="F759" s="1" t="s">
        <v>51</v>
      </c>
      <c r="G759" s="1" t="s">
        <v>52</v>
      </c>
      <c r="H759" s="1" t="s">
        <v>53</v>
      </c>
      <c r="I759" s="1" t="s">
        <v>84</v>
      </c>
      <c r="J759" s="1" t="s">
        <v>130</v>
      </c>
      <c r="K759" s="1" t="s">
        <v>18294</v>
      </c>
      <c r="L759" s="1"/>
      <c r="M759" s="21">
        <f t="shared" si="11"/>
        <v>1</v>
      </c>
    </row>
    <row r="760" spans="1:13" ht="20.100000000000001" customHeight="1" x14ac:dyDescent="0.15">
      <c r="A760" s="1" t="s">
        <v>17627</v>
      </c>
      <c r="B760" s="1" t="s">
        <v>18274</v>
      </c>
      <c r="C760" s="1" t="s">
        <v>18295</v>
      </c>
      <c r="D760" s="1" t="s">
        <v>78</v>
      </c>
      <c r="E760" s="1" t="s">
        <v>51</v>
      </c>
      <c r="F760" s="1" t="s">
        <v>179</v>
      </c>
      <c r="G760" s="1" t="s">
        <v>82</v>
      </c>
      <c r="H760" s="1" t="s">
        <v>1151</v>
      </c>
      <c r="I760" s="1" t="s">
        <v>84</v>
      </c>
      <c r="J760" s="1" t="s">
        <v>7809</v>
      </c>
      <c r="K760" s="1" t="s">
        <v>18296</v>
      </c>
      <c r="L760" s="1"/>
      <c r="M760" s="21">
        <f t="shared" si="11"/>
        <v>0</v>
      </c>
    </row>
    <row r="761" spans="1:13" ht="20.100000000000001" customHeight="1" x14ac:dyDescent="0.15">
      <c r="A761" s="1" t="s">
        <v>17627</v>
      </c>
      <c r="B761" s="1" t="s">
        <v>18274</v>
      </c>
      <c r="C761" s="1" t="s">
        <v>18297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53</v>
      </c>
      <c r="I761" s="1" t="s">
        <v>84</v>
      </c>
      <c r="J761" s="1" t="s">
        <v>130</v>
      </c>
      <c r="K761" s="1" t="s">
        <v>18298</v>
      </c>
      <c r="L761" s="1"/>
      <c r="M761" s="21">
        <f t="shared" si="11"/>
        <v>1</v>
      </c>
    </row>
    <row r="762" spans="1:13" ht="20.100000000000001" customHeight="1" x14ac:dyDescent="0.15">
      <c r="A762" s="1" t="s">
        <v>17627</v>
      </c>
      <c r="B762" s="1" t="s">
        <v>18274</v>
      </c>
      <c r="C762" s="1" t="s">
        <v>18299</v>
      </c>
      <c r="D762" s="1" t="s">
        <v>78</v>
      </c>
      <c r="E762" s="1" t="s">
        <v>51</v>
      </c>
      <c r="F762" s="1" t="s">
        <v>26831</v>
      </c>
      <c r="G762" s="1" t="s">
        <v>82</v>
      </c>
      <c r="H762" s="1" t="s">
        <v>2038</v>
      </c>
      <c r="I762" s="1" t="s">
        <v>84</v>
      </c>
      <c r="J762" s="1" t="s">
        <v>6853</v>
      </c>
      <c r="K762" s="1" t="s">
        <v>18300</v>
      </c>
      <c r="L762" s="1"/>
      <c r="M762" s="21">
        <f t="shared" si="11"/>
        <v>0</v>
      </c>
    </row>
    <row r="763" spans="1:13" ht="20.100000000000001" customHeight="1" x14ac:dyDescent="0.15">
      <c r="A763" s="1" t="s">
        <v>17627</v>
      </c>
      <c r="B763" s="1" t="s">
        <v>18274</v>
      </c>
      <c r="C763" s="1" t="s">
        <v>18301</v>
      </c>
      <c r="D763" s="1" t="s">
        <v>78</v>
      </c>
      <c r="E763" s="1" t="s">
        <v>51</v>
      </c>
      <c r="F763" s="1" t="s">
        <v>26831</v>
      </c>
      <c r="G763" s="1" t="s">
        <v>82</v>
      </c>
      <c r="H763" s="1" t="s">
        <v>2038</v>
      </c>
      <c r="I763" s="1" t="s">
        <v>84</v>
      </c>
      <c r="J763" s="1" t="s">
        <v>6853</v>
      </c>
      <c r="K763" s="1" t="s">
        <v>18302</v>
      </c>
      <c r="L763" s="1"/>
      <c r="M763" s="21">
        <f t="shared" si="11"/>
        <v>0</v>
      </c>
    </row>
    <row r="764" spans="1:13" ht="20.100000000000001" customHeight="1" x14ac:dyDescent="0.15">
      <c r="A764" s="1" t="s">
        <v>17627</v>
      </c>
      <c r="B764" s="1" t="s">
        <v>18274</v>
      </c>
      <c r="C764" s="1" t="s">
        <v>18303</v>
      </c>
      <c r="D764" s="1" t="s">
        <v>78</v>
      </c>
      <c r="E764" s="1" t="s">
        <v>51</v>
      </c>
      <c r="F764" s="1" t="s">
        <v>51</v>
      </c>
      <c r="G764" s="1" t="s">
        <v>52</v>
      </c>
      <c r="H764" s="1" t="s">
        <v>121</v>
      </c>
      <c r="I764" s="1" t="s">
        <v>84</v>
      </c>
      <c r="J764" s="1" t="s">
        <v>122</v>
      </c>
      <c r="K764" s="1" t="s">
        <v>18304</v>
      </c>
      <c r="L764" s="1"/>
      <c r="M764" s="21">
        <f t="shared" si="11"/>
        <v>1</v>
      </c>
    </row>
    <row r="765" spans="1:13" ht="20.100000000000001" customHeight="1" x14ac:dyDescent="0.15">
      <c r="A765" s="1" t="s">
        <v>17627</v>
      </c>
      <c r="B765" s="1" t="s">
        <v>18274</v>
      </c>
      <c r="C765" s="1" t="s">
        <v>18305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53</v>
      </c>
      <c r="I765" s="1" t="s">
        <v>84</v>
      </c>
      <c r="J765" s="1" t="s">
        <v>130</v>
      </c>
      <c r="K765" s="1" t="s">
        <v>18306</v>
      </c>
      <c r="L765" s="1"/>
      <c r="M765" s="21">
        <f t="shared" si="11"/>
        <v>1</v>
      </c>
    </row>
    <row r="766" spans="1:13" ht="20.100000000000001" customHeight="1" x14ac:dyDescent="0.15">
      <c r="A766" s="1" t="s">
        <v>17627</v>
      </c>
      <c r="B766" s="1" t="s">
        <v>18274</v>
      </c>
      <c r="C766" s="1" t="s">
        <v>18307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53</v>
      </c>
      <c r="I766" s="1" t="s">
        <v>84</v>
      </c>
      <c r="J766" s="1" t="s">
        <v>130</v>
      </c>
      <c r="K766" s="1" t="s">
        <v>18308</v>
      </c>
      <c r="L766" s="1"/>
      <c r="M766" s="21">
        <f t="shared" si="11"/>
        <v>1</v>
      </c>
    </row>
    <row r="767" spans="1:13" ht="20.100000000000001" customHeight="1" x14ac:dyDescent="0.15">
      <c r="A767" s="1" t="s">
        <v>17627</v>
      </c>
      <c r="B767" s="1" t="s">
        <v>18274</v>
      </c>
      <c r="C767" s="1" t="s">
        <v>18309</v>
      </c>
      <c r="D767" s="1" t="s">
        <v>78</v>
      </c>
      <c r="E767" s="1" t="s">
        <v>51</v>
      </c>
      <c r="F767" s="1" t="s">
        <v>51</v>
      </c>
      <c r="G767" s="1" t="s">
        <v>52</v>
      </c>
      <c r="H767" s="1" t="s">
        <v>53</v>
      </c>
      <c r="I767" s="1" t="s">
        <v>84</v>
      </c>
      <c r="J767" s="1" t="s">
        <v>130</v>
      </c>
      <c r="K767" s="1" t="s">
        <v>18310</v>
      </c>
      <c r="L767" s="1"/>
      <c r="M767" s="21">
        <f t="shared" si="11"/>
        <v>1</v>
      </c>
    </row>
    <row r="768" spans="1:13" ht="20.100000000000001" customHeight="1" x14ac:dyDescent="0.15">
      <c r="A768" s="1" t="s">
        <v>17627</v>
      </c>
      <c r="B768" s="1" t="s">
        <v>18274</v>
      </c>
      <c r="C768" s="1" t="s">
        <v>18311</v>
      </c>
      <c r="D768" s="1" t="s">
        <v>78</v>
      </c>
      <c r="E768" s="1" t="s">
        <v>51</v>
      </c>
      <c r="F768" s="1" t="s">
        <v>26831</v>
      </c>
      <c r="G768" s="1" t="s">
        <v>82</v>
      </c>
      <c r="H768" s="1" t="s">
        <v>2038</v>
      </c>
      <c r="I768" s="1" t="s">
        <v>84</v>
      </c>
      <c r="J768" s="1" t="s">
        <v>6853</v>
      </c>
      <c r="K768" s="1" t="s">
        <v>18312</v>
      </c>
      <c r="L768" s="1"/>
      <c r="M768" s="21">
        <f t="shared" si="11"/>
        <v>0</v>
      </c>
    </row>
    <row r="769" spans="1:13" ht="20.100000000000001" customHeight="1" x14ac:dyDescent="0.15">
      <c r="A769" s="1" t="s">
        <v>17627</v>
      </c>
      <c r="B769" s="1" t="s">
        <v>18274</v>
      </c>
      <c r="C769" s="1" t="s">
        <v>18313</v>
      </c>
      <c r="D769" s="1" t="s">
        <v>78</v>
      </c>
      <c r="E769" s="1" t="s">
        <v>51</v>
      </c>
      <c r="F769" s="1" t="s">
        <v>51</v>
      </c>
      <c r="G769" s="1" t="s">
        <v>52</v>
      </c>
      <c r="H769" s="1" t="s">
        <v>53</v>
      </c>
      <c r="I769" s="1" t="s">
        <v>84</v>
      </c>
      <c r="J769" s="1" t="s">
        <v>130</v>
      </c>
      <c r="K769" s="1" t="s">
        <v>18314</v>
      </c>
      <c r="L769" s="1"/>
      <c r="M769" s="21">
        <f t="shared" si="11"/>
        <v>1</v>
      </c>
    </row>
    <row r="770" spans="1:13" ht="20.100000000000001" customHeight="1" x14ac:dyDescent="0.15">
      <c r="A770" s="1" t="s">
        <v>17627</v>
      </c>
      <c r="B770" s="1" t="s">
        <v>18274</v>
      </c>
      <c r="C770" s="1" t="s">
        <v>18315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53</v>
      </c>
      <c r="I770" s="1" t="s">
        <v>84</v>
      </c>
      <c r="J770" s="1" t="s">
        <v>130</v>
      </c>
      <c r="K770" s="1" t="s">
        <v>18316</v>
      </c>
      <c r="L770" s="1"/>
      <c r="M770" s="21">
        <f t="shared" si="11"/>
        <v>1</v>
      </c>
    </row>
    <row r="771" spans="1:13" ht="20.100000000000001" customHeight="1" x14ac:dyDescent="0.15">
      <c r="A771" s="1" t="s">
        <v>17627</v>
      </c>
      <c r="B771" s="1" t="s">
        <v>18274</v>
      </c>
      <c r="C771" s="1" t="s">
        <v>18317</v>
      </c>
      <c r="D771" s="1" t="s">
        <v>78</v>
      </c>
      <c r="E771" s="1" t="s">
        <v>51</v>
      </c>
      <c r="F771" s="1" t="s">
        <v>51</v>
      </c>
      <c r="G771" s="1" t="s">
        <v>52</v>
      </c>
      <c r="H771" s="1" t="s">
        <v>53</v>
      </c>
      <c r="I771" s="1" t="s">
        <v>84</v>
      </c>
      <c r="J771" s="1" t="s">
        <v>130</v>
      </c>
      <c r="K771" s="1" t="s">
        <v>18318</v>
      </c>
      <c r="L771" s="1"/>
      <c r="M771" s="21">
        <f t="shared" si="11"/>
        <v>1</v>
      </c>
    </row>
    <row r="772" spans="1:13" ht="20.100000000000001" customHeight="1" x14ac:dyDescent="0.15">
      <c r="A772" s="1" t="s">
        <v>17627</v>
      </c>
      <c r="B772" s="1" t="s">
        <v>18274</v>
      </c>
      <c r="C772" s="1" t="s">
        <v>18319</v>
      </c>
      <c r="D772" s="1" t="s">
        <v>78</v>
      </c>
      <c r="E772" s="1" t="s">
        <v>51</v>
      </c>
      <c r="F772" s="1" t="s">
        <v>51</v>
      </c>
      <c r="G772" s="1" t="s">
        <v>52</v>
      </c>
      <c r="H772" s="1" t="s">
        <v>121</v>
      </c>
      <c r="I772" s="1" t="s">
        <v>84</v>
      </c>
      <c r="J772" s="1" t="s">
        <v>122</v>
      </c>
      <c r="K772" s="1" t="s">
        <v>18320</v>
      </c>
      <c r="L772" s="1"/>
      <c r="M772" s="21">
        <f t="shared" si="11"/>
        <v>1</v>
      </c>
    </row>
    <row r="773" spans="1:13" ht="20.100000000000001" customHeight="1" x14ac:dyDescent="0.15">
      <c r="A773" s="1" t="s">
        <v>17627</v>
      </c>
      <c r="B773" s="1" t="s">
        <v>18274</v>
      </c>
      <c r="C773" s="1" t="s">
        <v>18321</v>
      </c>
      <c r="D773" s="1" t="s">
        <v>78</v>
      </c>
      <c r="E773" s="1" t="s">
        <v>51</v>
      </c>
      <c r="F773" s="1" t="s">
        <v>51</v>
      </c>
      <c r="G773" s="1" t="s">
        <v>52</v>
      </c>
      <c r="H773" s="1" t="s">
        <v>121</v>
      </c>
      <c r="I773" s="1" t="s">
        <v>84</v>
      </c>
      <c r="J773" s="1" t="s">
        <v>122</v>
      </c>
      <c r="K773" s="1" t="s">
        <v>18322</v>
      </c>
      <c r="L773" s="1"/>
      <c r="M773" s="21">
        <f t="shared" si="11"/>
        <v>1</v>
      </c>
    </row>
    <row r="774" spans="1:13" ht="20.100000000000001" customHeight="1" x14ac:dyDescent="0.15">
      <c r="A774" s="1" t="s">
        <v>17627</v>
      </c>
      <c r="B774" s="1" t="s">
        <v>18323</v>
      </c>
      <c r="C774" s="1" t="s">
        <v>18324</v>
      </c>
      <c r="D774" s="1" t="s">
        <v>50</v>
      </c>
      <c r="E774" s="1" t="s">
        <v>51</v>
      </c>
      <c r="F774" s="1" t="s">
        <v>51</v>
      </c>
      <c r="G774" s="1" t="s">
        <v>52</v>
      </c>
      <c r="H774" s="1" t="s">
        <v>53</v>
      </c>
      <c r="I774" s="1" t="s">
        <v>84</v>
      </c>
      <c r="J774" s="1" t="s">
        <v>130</v>
      </c>
      <c r="K774" s="1" t="s">
        <v>18325</v>
      </c>
      <c r="L774" s="1"/>
      <c r="M774" s="21">
        <f t="shared" si="11"/>
        <v>1</v>
      </c>
    </row>
    <row r="775" spans="1:13" ht="20.100000000000001" customHeight="1" x14ac:dyDescent="0.15">
      <c r="A775" s="1" t="s">
        <v>17627</v>
      </c>
      <c r="B775" s="1" t="s">
        <v>18323</v>
      </c>
      <c r="C775" s="1" t="s">
        <v>18326</v>
      </c>
      <c r="D775" s="1" t="s">
        <v>50</v>
      </c>
      <c r="E775" s="1" t="s">
        <v>51</v>
      </c>
      <c r="F775" s="1" t="s">
        <v>51</v>
      </c>
      <c r="G775" s="1" t="s">
        <v>52</v>
      </c>
      <c r="H775" s="1" t="s">
        <v>53</v>
      </c>
      <c r="I775" s="1" t="s">
        <v>84</v>
      </c>
      <c r="J775" s="1" t="s">
        <v>130</v>
      </c>
      <c r="K775" s="1" t="s">
        <v>18327</v>
      </c>
      <c r="L775" s="1"/>
      <c r="M775" s="21">
        <f t="shared" si="11"/>
        <v>1</v>
      </c>
    </row>
    <row r="776" spans="1:13" ht="20.100000000000001" customHeight="1" x14ac:dyDescent="0.15">
      <c r="A776" s="1" t="s">
        <v>17627</v>
      </c>
      <c r="B776" s="1" t="s">
        <v>18328</v>
      </c>
      <c r="C776" s="1" t="s">
        <v>18329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739</v>
      </c>
      <c r="I776" s="1" t="s">
        <v>54</v>
      </c>
      <c r="J776" s="1" t="s">
        <v>6858</v>
      </c>
      <c r="K776" s="1" t="s">
        <v>18330</v>
      </c>
      <c r="L776" s="1"/>
      <c r="M776" s="21">
        <f t="shared" ref="M776:M839" si="12">IF(F776="○",1,0)</f>
        <v>1</v>
      </c>
    </row>
    <row r="777" spans="1:13" ht="20.100000000000001" customHeight="1" x14ac:dyDescent="0.15">
      <c r="A777" s="1" t="s">
        <v>17627</v>
      </c>
      <c r="B777" s="1" t="s">
        <v>18328</v>
      </c>
      <c r="C777" s="1" t="s">
        <v>18331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739</v>
      </c>
      <c r="I777" s="1" t="s">
        <v>54</v>
      </c>
      <c r="J777" s="1" t="s">
        <v>6858</v>
      </c>
      <c r="K777" s="1" t="s">
        <v>18332</v>
      </c>
      <c r="L777" s="1"/>
      <c r="M777" s="21">
        <f t="shared" si="12"/>
        <v>1</v>
      </c>
    </row>
    <row r="778" spans="1:13" ht="20.100000000000001" customHeight="1" x14ac:dyDescent="0.15">
      <c r="A778" s="1" t="s">
        <v>17627</v>
      </c>
      <c r="B778" s="1" t="s">
        <v>18328</v>
      </c>
      <c r="C778" s="1" t="s">
        <v>18333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739</v>
      </c>
      <c r="I778" s="1" t="s">
        <v>54</v>
      </c>
      <c r="J778" s="1" t="s">
        <v>6858</v>
      </c>
      <c r="K778" s="1" t="s">
        <v>18334</v>
      </c>
      <c r="L778" s="1"/>
      <c r="M778" s="21">
        <f t="shared" si="12"/>
        <v>1</v>
      </c>
    </row>
    <row r="779" spans="1:13" ht="20.100000000000001" customHeight="1" x14ac:dyDescent="0.15">
      <c r="A779" s="1" t="s">
        <v>17627</v>
      </c>
      <c r="B779" s="1" t="s">
        <v>18328</v>
      </c>
      <c r="C779" s="1" t="s">
        <v>18335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739</v>
      </c>
      <c r="I779" s="1" t="s">
        <v>54</v>
      </c>
      <c r="J779" s="1" t="s">
        <v>6858</v>
      </c>
      <c r="K779" s="1" t="s">
        <v>18336</v>
      </c>
      <c r="L779" s="1"/>
      <c r="M779" s="21">
        <f t="shared" si="12"/>
        <v>1</v>
      </c>
    </row>
    <row r="780" spans="1:13" ht="20.100000000000001" customHeight="1" x14ac:dyDescent="0.15">
      <c r="A780" s="1" t="s">
        <v>17627</v>
      </c>
      <c r="B780" s="1" t="s">
        <v>18328</v>
      </c>
      <c r="C780" s="1" t="s">
        <v>18337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739</v>
      </c>
      <c r="I780" s="1" t="s">
        <v>54</v>
      </c>
      <c r="J780" s="1" t="s">
        <v>6858</v>
      </c>
      <c r="K780" s="1" t="s">
        <v>18338</v>
      </c>
      <c r="L780" s="1"/>
      <c r="M780" s="21">
        <f t="shared" si="12"/>
        <v>1</v>
      </c>
    </row>
    <row r="781" spans="1:13" ht="20.100000000000001" customHeight="1" x14ac:dyDescent="0.15">
      <c r="A781" s="1" t="s">
        <v>17627</v>
      </c>
      <c r="B781" s="1" t="s">
        <v>18328</v>
      </c>
      <c r="C781" s="1" t="s">
        <v>18339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739</v>
      </c>
      <c r="I781" s="1" t="s">
        <v>54</v>
      </c>
      <c r="J781" s="1" t="s">
        <v>6858</v>
      </c>
      <c r="K781" s="1" t="s">
        <v>18340</v>
      </c>
      <c r="L781" s="1"/>
      <c r="M781" s="21">
        <f t="shared" si="12"/>
        <v>1</v>
      </c>
    </row>
    <row r="782" spans="1:13" ht="20.100000000000001" customHeight="1" x14ac:dyDescent="0.15">
      <c r="A782" s="1" t="s">
        <v>17627</v>
      </c>
      <c r="B782" s="1" t="s">
        <v>18328</v>
      </c>
      <c r="C782" s="1" t="s">
        <v>18341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739</v>
      </c>
      <c r="I782" s="1" t="s">
        <v>54</v>
      </c>
      <c r="J782" s="1" t="s">
        <v>6858</v>
      </c>
      <c r="K782" s="1" t="s">
        <v>18342</v>
      </c>
      <c r="L782" s="1"/>
      <c r="M782" s="21">
        <f t="shared" si="12"/>
        <v>1</v>
      </c>
    </row>
    <row r="783" spans="1:13" ht="20.100000000000001" customHeight="1" x14ac:dyDescent="0.15">
      <c r="A783" s="1" t="s">
        <v>17627</v>
      </c>
      <c r="B783" s="1" t="s">
        <v>18328</v>
      </c>
      <c r="C783" s="1" t="s">
        <v>18343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739</v>
      </c>
      <c r="I783" s="1" t="s">
        <v>54</v>
      </c>
      <c r="J783" s="1" t="s">
        <v>6858</v>
      </c>
      <c r="K783" s="1" t="s">
        <v>18344</v>
      </c>
      <c r="L783" s="1"/>
      <c r="M783" s="21">
        <f t="shared" si="12"/>
        <v>1</v>
      </c>
    </row>
    <row r="784" spans="1:13" ht="20.100000000000001" customHeight="1" x14ac:dyDescent="0.15">
      <c r="A784" s="1" t="s">
        <v>17627</v>
      </c>
      <c r="B784" s="1" t="s">
        <v>18328</v>
      </c>
      <c r="C784" s="1" t="s">
        <v>18345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739</v>
      </c>
      <c r="I784" s="1" t="s">
        <v>54</v>
      </c>
      <c r="J784" s="1" t="s">
        <v>6858</v>
      </c>
      <c r="K784" s="1" t="s">
        <v>18346</v>
      </c>
      <c r="L784" s="1"/>
      <c r="M784" s="21">
        <f t="shared" si="12"/>
        <v>1</v>
      </c>
    </row>
    <row r="785" spans="1:13" ht="20.100000000000001" customHeight="1" x14ac:dyDescent="0.15">
      <c r="A785" s="1" t="s">
        <v>17627</v>
      </c>
      <c r="B785" s="1" t="s">
        <v>18328</v>
      </c>
      <c r="C785" s="1" t="s">
        <v>18347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739</v>
      </c>
      <c r="I785" s="1" t="s">
        <v>54</v>
      </c>
      <c r="J785" s="1" t="s">
        <v>6858</v>
      </c>
      <c r="K785" s="1" t="s">
        <v>18348</v>
      </c>
      <c r="L785" s="1"/>
      <c r="M785" s="21">
        <f t="shared" si="12"/>
        <v>1</v>
      </c>
    </row>
    <row r="786" spans="1:13" ht="20.100000000000001" customHeight="1" x14ac:dyDescent="0.15">
      <c r="A786" s="1" t="s">
        <v>17627</v>
      </c>
      <c r="B786" s="1" t="s">
        <v>18328</v>
      </c>
      <c r="C786" s="1" t="s">
        <v>18349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739</v>
      </c>
      <c r="I786" s="1" t="s">
        <v>54</v>
      </c>
      <c r="J786" s="1" t="s">
        <v>6858</v>
      </c>
      <c r="K786" s="1" t="s">
        <v>18350</v>
      </c>
      <c r="L786" s="1"/>
      <c r="M786" s="21">
        <f t="shared" si="12"/>
        <v>1</v>
      </c>
    </row>
    <row r="787" spans="1:13" ht="20.100000000000001" customHeight="1" x14ac:dyDescent="0.15">
      <c r="A787" s="1" t="s">
        <v>17627</v>
      </c>
      <c r="B787" s="1" t="s">
        <v>18328</v>
      </c>
      <c r="C787" s="1" t="s">
        <v>18351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739</v>
      </c>
      <c r="I787" s="1" t="s">
        <v>54</v>
      </c>
      <c r="J787" s="1" t="s">
        <v>6858</v>
      </c>
      <c r="K787" s="1" t="s">
        <v>18352</v>
      </c>
      <c r="L787" s="1"/>
      <c r="M787" s="21">
        <f t="shared" si="12"/>
        <v>1</v>
      </c>
    </row>
    <row r="788" spans="1:13" ht="20.100000000000001" customHeight="1" x14ac:dyDescent="0.15">
      <c r="A788" s="1" t="s">
        <v>17627</v>
      </c>
      <c r="B788" s="1" t="s">
        <v>18328</v>
      </c>
      <c r="C788" s="1" t="s">
        <v>18353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739</v>
      </c>
      <c r="I788" s="1" t="s">
        <v>54</v>
      </c>
      <c r="J788" s="1" t="s">
        <v>6858</v>
      </c>
      <c r="K788" s="1" t="s">
        <v>18354</v>
      </c>
      <c r="L788" s="1"/>
      <c r="M788" s="21">
        <f t="shared" si="12"/>
        <v>1</v>
      </c>
    </row>
    <row r="789" spans="1:13" ht="20.100000000000001" customHeight="1" x14ac:dyDescent="0.15">
      <c r="A789" s="1" t="s">
        <v>17627</v>
      </c>
      <c r="B789" s="1" t="s">
        <v>18328</v>
      </c>
      <c r="C789" s="1" t="s">
        <v>18355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739</v>
      </c>
      <c r="I789" s="1" t="s">
        <v>54</v>
      </c>
      <c r="J789" s="1" t="s">
        <v>6858</v>
      </c>
      <c r="K789" s="1" t="s">
        <v>18356</v>
      </c>
      <c r="L789" s="1"/>
      <c r="M789" s="21">
        <f t="shared" si="12"/>
        <v>1</v>
      </c>
    </row>
    <row r="790" spans="1:13" ht="20.100000000000001" customHeight="1" x14ac:dyDescent="0.15">
      <c r="A790" s="1" t="s">
        <v>17627</v>
      </c>
      <c r="B790" s="1" t="s">
        <v>18328</v>
      </c>
      <c r="C790" s="1" t="s">
        <v>18357</v>
      </c>
      <c r="D790" s="1" t="s">
        <v>50</v>
      </c>
      <c r="E790" s="1" t="s">
        <v>51</v>
      </c>
      <c r="F790" s="1" t="s">
        <v>51</v>
      </c>
      <c r="G790" s="1" t="s">
        <v>52</v>
      </c>
      <c r="H790" s="1" t="s">
        <v>739</v>
      </c>
      <c r="I790" s="1" t="s">
        <v>54</v>
      </c>
      <c r="J790" s="1" t="s">
        <v>6858</v>
      </c>
      <c r="K790" s="1" t="s">
        <v>18358</v>
      </c>
      <c r="L790" s="1"/>
      <c r="M790" s="21">
        <f t="shared" si="12"/>
        <v>1</v>
      </c>
    </row>
    <row r="791" spans="1:13" ht="20.100000000000001" customHeight="1" x14ac:dyDescent="0.15">
      <c r="A791" s="1" t="s">
        <v>17627</v>
      </c>
      <c r="B791" s="1" t="s">
        <v>18328</v>
      </c>
      <c r="C791" s="1" t="s">
        <v>18359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739</v>
      </c>
      <c r="I791" s="1" t="s">
        <v>54</v>
      </c>
      <c r="J791" s="1" t="s">
        <v>6858</v>
      </c>
      <c r="K791" s="1" t="s">
        <v>18360</v>
      </c>
      <c r="L791" s="1"/>
      <c r="M791" s="21">
        <f t="shared" si="12"/>
        <v>1</v>
      </c>
    </row>
    <row r="792" spans="1:13" ht="20.100000000000001" customHeight="1" x14ac:dyDescent="0.15">
      <c r="A792" s="1" t="s">
        <v>17627</v>
      </c>
      <c r="B792" s="1" t="s">
        <v>18328</v>
      </c>
      <c r="C792" s="1" t="s">
        <v>18361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739</v>
      </c>
      <c r="I792" s="1" t="s">
        <v>54</v>
      </c>
      <c r="J792" s="1" t="s">
        <v>6858</v>
      </c>
      <c r="K792" s="1" t="s">
        <v>18362</v>
      </c>
      <c r="L792" s="1"/>
      <c r="M792" s="21">
        <f t="shared" si="12"/>
        <v>1</v>
      </c>
    </row>
    <row r="793" spans="1:13" ht="20.100000000000001" customHeight="1" x14ac:dyDescent="0.15">
      <c r="A793" s="1" t="s">
        <v>17627</v>
      </c>
      <c r="B793" s="1" t="s">
        <v>18328</v>
      </c>
      <c r="C793" s="1" t="s">
        <v>18363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739</v>
      </c>
      <c r="I793" s="1" t="s">
        <v>54</v>
      </c>
      <c r="J793" s="1" t="s">
        <v>6858</v>
      </c>
      <c r="K793" s="1" t="s">
        <v>18364</v>
      </c>
      <c r="L793" s="1"/>
      <c r="M793" s="21">
        <f t="shared" si="12"/>
        <v>1</v>
      </c>
    </row>
    <row r="794" spans="1:13" ht="20.100000000000001" customHeight="1" x14ac:dyDescent="0.15">
      <c r="A794" s="1" t="s">
        <v>17627</v>
      </c>
      <c r="B794" s="1" t="s">
        <v>18328</v>
      </c>
      <c r="C794" s="1" t="s">
        <v>18365</v>
      </c>
      <c r="D794" s="1" t="s">
        <v>78</v>
      </c>
      <c r="E794" s="1" t="s">
        <v>51</v>
      </c>
      <c r="F794" s="1" t="s">
        <v>51</v>
      </c>
      <c r="G794" s="1" t="s">
        <v>52</v>
      </c>
      <c r="H794" s="1" t="s">
        <v>739</v>
      </c>
      <c r="I794" s="1" t="s">
        <v>54</v>
      </c>
      <c r="J794" s="1" t="s">
        <v>6858</v>
      </c>
      <c r="K794" s="1" t="s">
        <v>18366</v>
      </c>
      <c r="L794" s="1"/>
      <c r="M794" s="21">
        <f t="shared" si="12"/>
        <v>1</v>
      </c>
    </row>
    <row r="795" spans="1:13" ht="20.100000000000001" customHeight="1" x14ac:dyDescent="0.15">
      <c r="A795" s="1" t="s">
        <v>17627</v>
      </c>
      <c r="B795" s="1" t="s">
        <v>18328</v>
      </c>
      <c r="C795" s="1" t="s">
        <v>18367</v>
      </c>
      <c r="D795" s="1" t="s">
        <v>78</v>
      </c>
      <c r="E795" s="1" t="s">
        <v>51</v>
      </c>
      <c r="F795" s="1" t="s">
        <v>26831</v>
      </c>
      <c r="G795" s="1" t="s">
        <v>82</v>
      </c>
      <c r="H795" s="1" t="s">
        <v>2140</v>
      </c>
      <c r="I795" s="1" t="s">
        <v>447</v>
      </c>
      <c r="J795" s="1" t="s">
        <v>17033</v>
      </c>
      <c r="K795" s="1" t="s">
        <v>18368</v>
      </c>
      <c r="L795" s="1"/>
      <c r="M795" s="21">
        <f t="shared" si="12"/>
        <v>0</v>
      </c>
    </row>
    <row r="796" spans="1:13" ht="20.100000000000001" customHeight="1" x14ac:dyDescent="0.15">
      <c r="A796" s="1" t="s">
        <v>17627</v>
      </c>
      <c r="B796" s="1" t="s">
        <v>18328</v>
      </c>
      <c r="C796" s="1" t="s">
        <v>18369</v>
      </c>
      <c r="D796" s="1" t="s">
        <v>78</v>
      </c>
      <c r="E796" s="1" t="s">
        <v>51</v>
      </c>
      <c r="F796" s="1" t="s">
        <v>26831</v>
      </c>
      <c r="G796" s="1" t="s">
        <v>82</v>
      </c>
      <c r="H796" s="1" t="s">
        <v>2140</v>
      </c>
      <c r="I796" s="1" t="s">
        <v>447</v>
      </c>
      <c r="J796" s="1" t="s">
        <v>17033</v>
      </c>
      <c r="K796" s="1" t="s">
        <v>18370</v>
      </c>
      <c r="L796" s="1"/>
      <c r="M796" s="21">
        <f t="shared" si="12"/>
        <v>0</v>
      </c>
    </row>
    <row r="797" spans="1:13" ht="20.100000000000001" customHeight="1" x14ac:dyDescent="0.15">
      <c r="A797" s="1" t="s">
        <v>17627</v>
      </c>
      <c r="B797" s="1" t="s">
        <v>18328</v>
      </c>
      <c r="C797" s="1" t="s">
        <v>18371</v>
      </c>
      <c r="D797" s="1" t="s">
        <v>78</v>
      </c>
      <c r="E797" s="1" t="s">
        <v>51</v>
      </c>
      <c r="F797" s="1" t="s">
        <v>26831</v>
      </c>
      <c r="G797" s="1" t="s">
        <v>82</v>
      </c>
      <c r="H797" s="1" t="s">
        <v>2140</v>
      </c>
      <c r="I797" s="1" t="s">
        <v>447</v>
      </c>
      <c r="J797" s="1" t="s">
        <v>17033</v>
      </c>
      <c r="K797" s="1" t="s">
        <v>18372</v>
      </c>
      <c r="L797" s="1"/>
      <c r="M797" s="21">
        <f t="shared" si="12"/>
        <v>0</v>
      </c>
    </row>
    <row r="798" spans="1:13" ht="20.100000000000001" customHeight="1" x14ac:dyDescent="0.15">
      <c r="A798" s="1" t="s">
        <v>17627</v>
      </c>
      <c r="B798" s="1" t="s">
        <v>18328</v>
      </c>
      <c r="C798" s="1" t="s">
        <v>18373</v>
      </c>
      <c r="D798" s="1" t="s">
        <v>78</v>
      </c>
      <c r="E798" s="1" t="s">
        <v>51</v>
      </c>
      <c r="F798" s="1" t="s">
        <v>26831</v>
      </c>
      <c r="G798" s="1" t="s">
        <v>82</v>
      </c>
      <c r="H798" s="1" t="s">
        <v>2140</v>
      </c>
      <c r="I798" s="1" t="s">
        <v>447</v>
      </c>
      <c r="J798" s="1" t="s">
        <v>17033</v>
      </c>
      <c r="K798" s="1" t="s">
        <v>18374</v>
      </c>
      <c r="L798" s="1"/>
      <c r="M798" s="21">
        <f t="shared" si="12"/>
        <v>0</v>
      </c>
    </row>
    <row r="799" spans="1:13" ht="20.100000000000001" customHeight="1" x14ac:dyDescent="0.15">
      <c r="A799" s="1" t="s">
        <v>17627</v>
      </c>
      <c r="B799" s="1" t="s">
        <v>18328</v>
      </c>
      <c r="C799" s="1" t="s">
        <v>18375</v>
      </c>
      <c r="D799" s="1" t="s">
        <v>78</v>
      </c>
      <c r="E799" s="1" t="s">
        <v>51</v>
      </c>
      <c r="F799" s="1" t="s">
        <v>51</v>
      </c>
      <c r="G799" s="1" t="s">
        <v>52</v>
      </c>
      <c r="H799" s="1" t="s">
        <v>739</v>
      </c>
      <c r="I799" s="1" t="s">
        <v>54</v>
      </c>
      <c r="J799" s="1" t="s">
        <v>6858</v>
      </c>
      <c r="K799" s="1" t="s">
        <v>18376</v>
      </c>
      <c r="L799" s="1"/>
      <c r="M799" s="21">
        <f t="shared" si="12"/>
        <v>1</v>
      </c>
    </row>
    <row r="800" spans="1:13" ht="20.100000000000001" customHeight="1" x14ac:dyDescent="0.15">
      <c r="A800" s="1" t="s">
        <v>17627</v>
      </c>
      <c r="B800" s="1" t="s">
        <v>18328</v>
      </c>
      <c r="C800" s="1" t="s">
        <v>18377</v>
      </c>
      <c r="D800" s="1" t="s">
        <v>78</v>
      </c>
      <c r="E800" s="1" t="s">
        <v>51</v>
      </c>
      <c r="F800" s="1" t="s">
        <v>51</v>
      </c>
      <c r="G800" s="1" t="s">
        <v>52</v>
      </c>
      <c r="H800" s="1" t="s">
        <v>739</v>
      </c>
      <c r="I800" s="1" t="s">
        <v>54</v>
      </c>
      <c r="J800" s="1" t="s">
        <v>6858</v>
      </c>
      <c r="K800" s="1" t="s">
        <v>18378</v>
      </c>
      <c r="L800" s="1"/>
      <c r="M800" s="21">
        <f t="shared" si="12"/>
        <v>1</v>
      </c>
    </row>
    <row r="801" spans="1:13" ht="20.100000000000001" customHeight="1" x14ac:dyDescent="0.15">
      <c r="A801" s="1" t="s">
        <v>17627</v>
      </c>
      <c r="B801" s="1" t="s">
        <v>18328</v>
      </c>
      <c r="C801" s="1" t="s">
        <v>18379</v>
      </c>
      <c r="D801" s="1" t="s">
        <v>78</v>
      </c>
      <c r="E801" s="1" t="s">
        <v>51</v>
      </c>
      <c r="F801" s="1" t="s">
        <v>26831</v>
      </c>
      <c r="G801" s="1" t="s">
        <v>82</v>
      </c>
      <c r="H801" s="1" t="s">
        <v>2140</v>
      </c>
      <c r="I801" s="1" t="s">
        <v>447</v>
      </c>
      <c r="J801" s="1" t="s">
        <v>17033</v>
      </c>
      <c r="K801" s="1" t="s">
        <v>18380</v>
      </c>
      <c r="L801" s="1"/>
      <c r="M801" s="21">
        <f t="shared" si="12"/>
        <v>0</v>
      </c>
    </row>
    <row r="802" spans="1:13" ht="20.100000000000001" customHeight="1" x14ac:dyDescent="0.15">
      <c r="A802" s="1" t="s">
        <v>17627</v>
      </c>
      <c r="B802" s="1" t="s">
        <v>18328</v>
      </c>
      <c r="C802" s="1" t="s">
        <v>18381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739</v>
      </c>
      <c r="I802" s="1" t="s">
        <v>54</v>
      </c>
      <c r="J802" s="1" t="s">
        <v>6858</v>
      </c>
      <c r="K802" s="1" t="s">
        <v>18382</v>
      </c>
      <c r="L802" s="1"/>
      <c r="M802" s="21">
        <f t="shared" si="12"/>
        <v>1</v>
      </c>
    </row>
    <row r="803" spans="1:13" ht="20.100000000000001" customHeight="1" x14ac:dyDescent="0.15">
      <c r="A803" s="1" t="s">
        <v>17627</v>
      </c>
      <c r="B803" s="1" t="s">
        <v>18328</v>
      </c>
      <c r="C803" s="1" t="s">
        <v>18383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739</v>
      </c>
      <c r="I803" s="1" t="s">
        <v>54</v>
      </c>
      <c r="J803" s="1" t="s">
        <v>6858</v>
      </c>
      <c r="K803" s="1" t="s">
        <v>18384</v>
      </c>
      <c r="L803" s="1"/>
      <c r="M803" s="21">
        <f t="shared" si="12"/>
        <v>1</v>
      </c>
    </row>
    <row r="804" spans="1:13" ht="20.100000000000001" customHeight="1" x14ac:dyDescent="0.15">
      <c r="A804" s="1" t="s">
        <v>17627</v>
      </c>
      <c r="B804" s="1" t="s">
        <v>18328</v>
      </c>
      <c r="C804" s="1" t="s">
        <v>18385</v>
      </c>
      <c r="D804" s="1" t="s">
        <v>78</v>
      </c>
      <c r="E804" s="1" t="s">
        <v>51</v>
      </c>
      <c r="F804" s="1" t="s">
        <v>51</v>
      </c>
      <c r="G804" s="1" t="s">
        <v>52</v>
      </c>
      <c r="H804" s="1" t="s">
        <v>739</v>
      </c>
      <c r="I804" s="1" t="s">
        <v>54</v>
      </c>
      <c r="J804" s="1" t="s">
        <v>6858</v>
      </c>
      <c r="K804" s="1" t="s">
        <v>18386</v>
      </c>
      <c r="L804" s="1"/>
      <c r="M804" s="21">
        <f t="shared" si="12"/>
        <v>1</v>
      </c>
    </row>
    <row r="805" spans="1:13" ht="20.100000000000001" customHeight="1" x14ac:dyDescent="0.15">
      <c r="A805" s="1" t="s">
        <v>17627</v>
      </c>
      <c r="B805" s="1" t="s">
        <v>18328</v>
      </c>
      <c r="C805" s="1" t="s">
        <v>18387</v>
      </c>
      <c r="D805" s="1" t="s">
        <v>78</v>
      </c>
      <c r="E805" s="1" t="s">
        <v>51</v>
      </c>
      <c r="F805" s="1" t="s">
        <v>26831</v>
      </c>
      <c r="G805" s="1" t="s">
        <v>82</v>
      </c>
      <c r="H805" s="1" t="s">
        <v>83</v>
      </c>
      <c r="I805" s="1" t="s">
        <v>84</v>
      </c>
      <c r="J805" s="1" t="s">
        <v>9120</v>
      </c>
      <c r="K805" s="1" t="s">
        <v>18388</v>
      </c>
      <c r="L805" s="1"/>
      <c r="M805" s="21">
        <f t="shared" si="12"/>
        <v>0</v>
      </c>
    </row>
    <row r="806" spans="1:13" ht="20.100000000000001" customHeight="1" x14ac:dyDescent="0.15">
      <c r="A806" s="1" t="s">
        <v>17627</v>
      </c>
      <c r="B806" s="1" t="s">
        <v>18328</v>
      </c>
      <c r="C806" s="1" t="s">
        <v>18389</v>
      </c>
      <c r="D806" s="1" t="s">
        <v>78</v>
      </c>
      <c r="E806" s="1" t="s">
        <v>51</v>
      </c>
      <c r="F806" s="1" t="s">
        <v>51</v>
      </c>
      <c r="G806" s="1" t="s">
        <v>52</v>
      </c>
      <c r="H806" s="1" t="s">
        <v>739</v>
      </c>
      <c r="I806" s="1" t="s">
        <v>54</v>
      </c>
      <c r="J806" s="1" t="s">
        <v>6858</v>
      </c>
      <c r="K806" s="1" t="s">
        <v>18390</v>
      </c>
      <c r="L806" s="1"/>
      <c r="M806" s="21">
        <f t="shared" si="12"/>
        <v>1</v>
      </c>
    </row>
    <row r="807" spans="1:13" ht="20.100000000000001" customHeight="1" x14ac:dyDescent="0.15">
      <c r="A807" s="1" t="s">
        <v>17627</v>
      </c>
      <c r="B807" s="1" t="s">
        <v>18328</v>
      </c>
      <c r="C807" s="1" t="s">
        <v>18391</v>
      </c>
      <c r="D807" s="1" t="s">
        <v>849</v>
      </c>
      <c r="E807" s="1" t="s">
        <v>51</v>
      </c>
      <c r="F807" s="1" t="s">
        <v>26832</v>
      </c>
      <c r="G807" s="1" t="s">
        <v>82</v>
      </c>
      <c r="H807" s="1" t="s">
        <v>83</v>
      </c>
      <c r="I807" s="1" t="s">
        <v>181</v>
      </c>
      <c r="J807" s="1" t="s">
        <v>11769</v>
      </c>
      <c r="K807" s="1" t="s">
        <v>19672</v>
      </c>
      <c r="L807" s="1"/>
      <c r="M807" s="21">
        <f t="shared" si="12"/>
        <v>0</v>
      </c>
    </row>
    <row r="808" spans="1:13" ht="20.100000000000001" customHeight="1" x14ac:dyDescent="0.15">
      <c r="A808" s="1" t="s">
        <v>17627</v>
      </c>
      <c r="B808" s="1" t="s">
        <v>18392</v>
      </c>
      <c r="C808" s="1" t="s">
        <v>18393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739</v>
      </c>
      <c r="I808" s="1" t="s">
        <v>54</v>
      </c>
      <c r="J808" s="1" t="s">
        <v>6858</v>
      </c>
      <c r="K808" s="1" t="s">
        <v>18394</v>
      </c>
      <c r="L808" s="1"/>
      <c r="M808" s="21">
        <f t="shared" si="12"/>
        <v>1</v>
      </c>
    </row>
    <row r="809" spans="1:13" ht="20.100000000000001" customHeight="1" x14ac:dyDescent="0.15">
      <c r="A809" s="1" t="s">
        <v>17627</v>
      </c>
      <c r="B809" s="1" t="s">
        <v>18392</v>
      </c>
      <c r="C809" s="1" t="s">
        <v>18395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739</v>
      </c>
      <c r="I809" s="1" t="s">
        <v>54</v>
      </c>
      <c r="J809" s="1" t="s">
        <v>6858</v>
      </c>
      <c r="K809" s="1" t="s">
        <v>18396</v>
      </c>
      <c r="L809" s="1"/>
      <c r="M809" s="21">
        <f t="shared" si="12"/>
        <v>1</v>
      </c>
    </row>
    <row r="810" spans="1:13" ht="20.100000000000001" customHeight="1" x14ac:dyDescent="0.15">
      <c r="A810" s="1" t="s">
        <v>17627</v>
      </c>
      <c r="B810" s="1" t="s">
        <v>18392</v>
      </c>
      <c r="C810" s="1" t="s">
        <v>18397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739</v>
      </c>
      <c r="I810" s="1" t="s">
        <v>54</v>
      </c>
      <c r="J810" s="1" t="s">
        <v>6858</v>
      </c>
      <c r="K810" s="1" t="s">
        <v>18398</v>
      </c>
      <c r="L810" s="1"/>
      <c r="M810" s="21">
        <f t="shared" si="12"/>
        <v>1</v>
      </c>
    </row>
    <row r="811" spans="1:13" ht="20.100000000000001" customHeight="1" x14ac:dyDescent="0.15">
      <c r="A811" s="1" t="s">
        <v>17627</v>
      </c>
      <c r="B811" s="1" t="s">
        <v>18392</v>
      </c>
      <c r="C811" s="1" t="s">
        <v>18399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739</v>
      </c>
      <c r="I811" s="1" t="s">
        <v>54</v>
      </c>
      <c r="J811" s="1" t="s">
        <v>6858</v>
      </c>
      <c r="K811" s="1" t="s">
        <v>18400</v>
      </c>
      <c r="L811" s="1"/>
      <c r="M811" s="21">
        <f t="shared" si="12"/>
        <v>1</v>
      </c>
    </row>
    <row r="812" spans="1:13" ht="20.100000000000001" customHeight="1" x14ac:dyDescent="0.15">
      <c r="A812" s="1" t="s">
        <v>17627</v>
      </c>
      <c r="B812" s="1" t="s">
        <v>18392</v>
      </c>
      <c r="C812" s="1" t="s">
        <v>18401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739</v>
      </c>
      <c r="I812" s="1" t="s">
        <v>54</v>
      </c>
      <c r="J812" s="1" t="s">
        <v>6858</v>
      </c>
      <c r="K812" s="1" t="s">
        <v>18402</v>
      </c>
      <c r="L812" s="1"/>
      <c r="M812" s="21">
        <f t="shared" si="12"/>
        <v>1</v>
      </c>
    </row>
    <row r="813" spans="1:13" ht="20.100000000000001" customHeight="1" x14ac:dyDescent="0.15">
      <c r="A813" s="1" t="s">
        <v>17627</v>
      </c>
      <c r="B813" s="1" t="s">
        <v>18392</v>
      </c>
      <c r="C813" s="1" t="s">
        <v>18403</v>
      </c>
      <c r="D813" s="1" t="s">
        <v>78</v>
      </c>
      <c r="E813" s="1" t="s">
        <v>51</v>
      </c>
      <c r="F813" s="1" t="s">
        <v>26831</v>
      </c>
      <c r="G813" s="1" t="s">
        <v>82</v>
      </c>
      <c r="H813" s="1" t="s">
        <v>1151</v>
      </c>
      <c r="I813" s="1" t="s">
        <v>84</v>
      </c>
      <c r="J813" s="1" t="s">
        <v>7809</v>
      </c>
      <c r="K813" s="1" t="s">
        <v>18404</v>
      </c>
      <c r="L813" s="1"/>
      <c r="M813" s="21">
        <f t="shared" si="12"/>
        <v>0</v>
      </c>
    </row>
    <row r="814" spans="1:13" ht="20.100000000000001" customHeight="1" x14ac:dyDescent="0.15">
      <c r="A814" s="1" t="s">
        <v>18405</v>
      </c>
      <c r="B814" s="1" t="s">
        <v>18406</v>
      </c>
      <c r="C814" s="1" t="s">
        <v>18407</v>
      </c>
      <c r="D814" s="1" t="s">
        <v>50</v>
      </c>
      <c r="E814" s="1" t="s">
        <v>51</v>
      </c>
      <c r="F814" s="1" t="s">
        <v>81</v>
      </c>
      <c r="G814" s="1" t="s">
        <v>82</v>
      </c>
      <c r="H814" s="1" t="s">
        <v>2234</v>
      </c>
      <c r="I814" s="1" t="s">
        <v>84</v>
      </c>
      <c r="J814" s="1" t="s">
        <v>18408</v>
      </c>
      <c r="K814" s="1" t="s">
        <v>18409</v>
      </c>
      <c r="L814" s="1"/>
      <c r="M814" s="21">
        <f t="shared" si="12"/>
        <v>0</v>
      </c>
    </row>
    <row r="815" spans="1:13" ht="20.100000000000001" customHeight="1" x14ac:dyDescent="0.15">
      <c r="A815" s="1" t="s">
        <v>18405</v>
      </c>
      <c r="B815" s="1" t="s">
        <v>18406</v>
      </c>
      <c r="C815" s="1" t="s">
        <v>18410</v>
      </c>
      <c r="D815" s="1" t="s">
        <v>50</v>
      </c>
      <c r="E815" s="1" t="s">
        <v>51</v>
      </c>
      <c r="F815" s="1" t="s">
        <v>51</v>
      </c>
      <c r="G815" s="1" t="s">
        <v>52</v>
      </c>
      <c r="H815" s="1" t="s">
        <v>739</v>
      </c>
      <c r="I815" s="1" t="s">
        <v>54</v>
      </c>
      <c r="J815" s="1" t="s">
        <v>6858</v>
      </c>
      <c r="K815" s="1" t="s">
        <v>18411</v>
      </c>
      <c r="L815" s="1"/>
      <c r="M815" s="21">
        <f t="shared" si="12"/>
        <v>1</v>
      </c>
    </row>
    <row r="816" spans="1:13" ht="20.100000000000001" customHeight="1" x14ac:dyDescent="0.15">
      <c r="A816" s="1" t="s">
        <v>18405</v>
      </c>
      <c r="B816" s="1" t="s">
        <v>18406</v>
      </c>
      <c r="C816" s="1" t="s">
        <v>18412</v>
      </c>
      <c r="D816" s="1" t="s">
        <v>78</v>
      </c>
      <c r="E816" s="1" t="s">
        <v>51</v>
      </c>
      <c r="F816" s="1" t="s">
        <v>51</v>
      </c>
      <c r="G816" s="1" t="s">
        <v>52</v>
      </c>
      <c r="H816" s="1" t="s">
        <v>121</v>
      </c>
      <c r="I816" s="1" t="s">
        <v>84</v>
      </c>
      <c r="J816" s="1" t="s">
        <v>122</v>
      </c>
      <c r="K816" s="1" t="s">
        <v>18413</v>
      </c>
      <c r="L816" s="1"/>
      <c r="M816" s="21">
        <f t="shared" si="12"/>
        <v>1</v>
      </c>
    </row>
    <row r="817" spans="1:13" ht="20.100000000000001" customHeight="1" x14ac:dyDescent="0.15">
      <c r="A817" s="1" t="s">
        <v>18405</v>
      </c>
      <c r="B817" s="1" t="s">
        <v>18414</v>
      </c>
      <c r="C817" s="1" t="s">
        <v>18415</v>
      </c>
      <c r="D817" s="1" t="s">
        <v>50</v>
      </c>
      <c r="E817" s="1" t="s">
        <v>51</v>
      </c>
      <c r="F817" s="1" t="s">
        <v>51</v>
      </c>
      <c r="G817" s="1" t="s">
        <v>52</v>
      </c>
      <c r="H817" s="1" t="s">
        <v>739</v>
      </c>
      <c r="I817" s="1" t="s">
        <v>54</v>
      </c>
      <c r="J817" s="1" t="s">
        <v>6858</v>
      </c>
      <c r="K817" s="1" t="s">
        <v>18416</v>
      </c>
      <c r="L817" s="1"/>
      <c r="M817" s="21">
        <f t="shared" si="12"/>
        <v>1</v>
      </c>
    </row>
    <row r="818" spans="1:13" ht="20.100000000000001" customHeight="1" x14ac:dyDescent="0.15">
      <c r="A818" s="1" t="s">
        <v>18405</v>
      </c>
      <c r="B818" s="1" t="s">
        <v>18414</v>
      </c>
      <c r="C818" s="1" t="s">
        <v>18417</v>
      </c>
      <c r="D818" s="1" t="s">
        <v>50</v>
      </c>
      <c r="E818" s="1" t="s">
        <v>51</v>
      </c>
      <c r="F818" s="1" t="s">
        <v>51</v>
      </c>
      <c r="G818" s="1" t="s">
        <v>52</v>
      </c>
      <c r="H818" s="1" t="s">
        <v>739</v>
      </c>
      <c r="I818" s="1" t="s">
        <v>54</v>
      </c>
      <c r="J818" s="1" t="s">
        <v>6858</v>
      </c>
      <c r="K818" s="1" t="s">
        <v>18418</v>
      </c>
      <c r="L818" s="1"/>
      <c r="M818" s="21">
        <f t="shared" si="12"/>
        <v>1</v>
      </c>
    </row>
    <row r="819" spans="1:13" ht="20.100000000000001" customHeight="1" x14ac:dyDescent="0.15">
      <c r="A819" s="1" t="s">
        <v>18405</v>
      </c>
      <c r="B819" s="1" t="s">
        <v>18419</v>
      </c>
      <c r="C819" s="1" t="s">
        <v>18420</v>
      </c>
      <c r="D819" s="1" t="s">
        <v>50</v>
      </c>
      <c r="E819" s="1" t="s">
        <v>51</v>
      </c>
      <c r="F819" s="1" t="s">
        <v>51</v>
      </c>
      <c r="G819" s="1" t="s">
        <v>52</v>
      </c>
      <c r="H819" s="1" t="s">
        <v>739</v>
      </c>
      <c r="I819" s="1" t="s">
        <v>54</v>
      </c>
      <c r="J819" s="1" t="s">
        <v>6858</v>
      </c>
      <c r="K819" s="1" t="s">
        <v>18421</v>
      </c>
      <c r="L819" s="1"/>
      <c r="M819" s="21">
        <f t="shared" si="12"/>
        <v>1</v>
      </c>
    </row>
    <row r="820" spans="1:13" ht="20.100000000000001" customHeight="1" x14ac:dyDescent="0.15">
      <c r="A820" s="1" t="s">
        <v>18405</v>
      </c>
      <c r="B820" s="1" t="s">
        <v>18419</v>
      </c>
      <c r="C820" s="1" t="s">
        <v>18422</v>
      </c>
      <c r="D820" s="1" t="s">
        <v>50</v>
      </c>
      <c r="E820" s="1" t="s">
        <v>51</v>
      </c>
      <c r="F820" s="1" t="s">
        <v>51</v>
      </c>
      <c r="G820" s="1" t="s">
        <v>52</v>
      </c>
      <c r="H820" s="1" t="s">
        <v>739</v>
      </c>
      <c r="I820" s="1" t="s">
        <v>54</v>
      </c>
      <c r="J820" s="1" t="s">
        <v>6858</v>
      </c>
      <c r="K820" s="1" t="s">
        <v>18423</v>
      </c>
      <c r="L820" s="1"/>
      <c r="M820" s="21">
        <f t="shared" si="12"/>
        <v>1</v>
      </c>
    </row>
    <row r="821" spans="1:13" ht="20.100000000000001" customHeight="1" x14ac:dyDescent="0.15">
      <c r="A821" s="1" t="s">
        <v>18405</v>
      </c>
      <c r="B821" s="1" t="s">
        <v>18419</v>
      </c>
      <c r="C821" s="1" t="s">
        <v>18424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18425</v>
      </c>
      <c r="L821" s="1"/>
      <c r="M821" s="21">
        <f t="shared" si="12"/>
        <v>1</v>
      </c>
    </row>
    <row r="822" spans="1:13" ht="20.100000000000001" customHeight="1" x14ac:dyDescent="0.15">
      <c r="A822" s="1" t="s">
        <v>18405</v>
      </c>
      <c r="B822" s="1" t="s">
        <v>18419</v>
      </c>
      <c r="C822" s="1" t="s">
        <v>18426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18427</v>
      </c>
      <c r="L822" s="1"/>
      <c r="M822" s="21">
        <f t="shared" si="12"/>
        <v>1</v>
      </c>
    </row>
    <row r="823" spans="1:13" ht="20.100000000000001" customHeight="1" x14ac:dyDescent="0.15">
      <c r="A823" s="1" t="s">
        <v>18405</v>
      </c>
      <c r="B823" s="1" t="s">
        <v>18419</v>
      </c>
      <c r="C823" s="1" t="s">
        <v>18428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739</v>
      </c>
      <c r="I823" s="1" t="s">
        <v>54</v>
      </c>
      <c r="J823" s="1" t="s">
        <v>6858</v>
      </c>
      <c r="K823" s="1" t="s">
        <v>18429</v>
      </c>
      <c r="L823" s="1"/>
      <c r="M823" s="21">
        <f t="shared" si="12"/>
        <v>1</v>
      </c>
    </row>
    <row r="824" spans="1:13" ht="20.100000000000001" customHeight="1" x14ac:dyDescent="0.15">
      <c r="A824" s="1" t="s">
        <v>18405</v>
      </c>
      <c r="B824" s="1" t="s">
        <v>18419</v>
      </c>
      <c r="C824" s="1" t="s">
        <v>18430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739</v>
      </c>
      <c r="I824" s="1" t="s">
        <v>54</v>
      </c>
      <c r="J824" s="1" t="s">
        <v>6858</v>
      </c>
      <c r="K824" s="1" t="s">
        <v>18431</v>
      </c>
      <c r="L824" s="1"/>
      <c r="M824" s="21">
        <f t="shared" si="12"/>
        <v>1</v>
      </c>
    </row>
    <row r="825" spans="1:13" ht="20.100000000000001" customHeight="1" x14ac:dyDescent="0.15">
      <c r="A825" s="1" t="s">
        <v>18405</v>
      </c>
      <c r="B825" s="1" t="s">
        <v>18419</v>
      </c>
      <c r="C825" s="1" t="s">
        <v>18432</v>
      </c>
      <c r="D825" s="1" t="s">
        <v>78</v>
      </c>
      <c r="E825" s="1" t="s">
        <v>51</v>
      </c>
      <c r="F825" s="1" t="s">
        <v>51</v>
      </c>
      <c r="G825" s="1" t="s">
        <v>52</v>
      </c>
      <c r="H825" s="1" t="s">
        <v>739</v>
      </c>
      <c r="I825" s="1" t="s">
        <v>54</v>
      </c>
      <c r="J825" s="1" t="s">
        <v>6858</v>
      </c>
      <c r="K825" s="1" t="s">
        <v>18433</v>
      </c>
      <c r="L825" s="1"/>
      <c r="M825" s="21">
        <f t="shared" si="12"/>
        <v>1</v>
      </c>
    </row>
    <row r="826" spans="1:13" ht="20.100000000000001" customHeight="1" x14ac:dyDescent="0.15">
      <c r="A826" s="1" t="s">
        <v>18405</v>
      </c>
      <c r="B826" s="1" t="s">
        <v>18419</v>
      </c>
      <c r="C826" s="1" t="s">
        <v>18434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739</v>
      </c>
      <c r="I826" s="1" t="s">
        <v>54</v>
      </c>
      <c r="J826" s="1" t="s">
        <v>6858</v>
      </c>
      <c r="K826" s="1" t="s">
        <v>18435</v>
      </c>
      <c r="L826" s="1"/>
      <c r="M826" s="21">
        <f t="shared" si="12"/>
        <v>1</v>
      </c>
    </row>
    <row r="827" spans="1:13" ht="20.100000000000001" customHeight="1" x14ac:dyDescent="0.15">
      <c r="A827" s="1" t="s">
        <v>18405</v>
      </c>
      <c r="B827" s="1" t="s">
        <v>18419</v>
      </c>
      <c r="C827" s="1" t="s">
        <v>18436</v>
      </c>
      <c r="D827" s="1" t="s">
        <v>78</v>
      </c>
      <c r="E827" s="1" t="s">
        <v>51</v>
      </c>
      <c r="F827" s="1" t="s">
        <v>51</v>
      </c>
      <c r="G827" s="1" t="s">
        <v>52</v>
      </c>
      <c r="H827" s="1" t="s">
        <v>739</v>
      </c>
      <c r="I827" s="1" t="s">
        <v>54</v>
      </c>
      <c r="J827" s="1" t="s">
        <v>6858</v>
      </c>
      <c r="K827" s="1" t="s">
        <v>18437</v>
      </c>
      <c r="L827" s="1"/>
      <c r="M827" s="21">
        <f t="shared" si="12"/>
        <v>1</v>
      </c>
    </row>
    <row r="828" spans="1:13" ht="20.100000000000001" customHeight="1" x14ac:dyDescent="0.15">
      <c r="A828" s="1" t="s">
        <v>18405</v>
      </c>
      <c r="B828" s="1" t="s">
        <v>18419</v>
      </c>
      <c r="C828" s="1" t="s">
        <v>18438</v>
      </c>
      <c r="D828" s="1" t="s">
        <v>78</v>
      </c>
      <c r="E828" s="1" t="s">
        <v>51</v>
      </c>
      <c r="F828" s="1" t="s">
        <v>51</v>
      </c>
      <c r="G828" s="1" t="s">
        <v>52</v>
      </c>
      <c r="H828" s="1" t="s">
        <v>739</v>
      </c>
      <c r="I828" s="1" t="s">
        <v>54</v>
      </c>
      <c r="J828" s="1" t="s">
        <v>6858</v>
      </c>
      <c r="K828" s="1" t="s">
        <v>18439</v>
      </c>
      <c r="L828" s="1"/>
      <c r="M828" s="21">
        <f t="shared" si="12"/>
        <v>1</v>
      </c>
    </row>
    <row r="829" spans="1:13" ht="20.100000000000001" customHeight="1" x14ac:dyDescent="0.15">
      <c r="A829" s="1" t="s">
        <v>18405</v>
      </c>
      <c r="B829" s="1" t="s">
        <v>18440</v>
      </c>
      <c r="C829" s="1" t="s">
        <v>18441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739</v>
      </c>
      <c r="I829" s="1" t="s">
        <v>54</v>
      </c>
      <c r="J829" s="1" t="s">
        <v>6858</v>
      </c>
      <c r="K829" s="1" t="s">
        <v>18442</v>
      </c>
      <c r="L829" s="1"/>
      <c r="M829" s="21">
        <f t="shared" si="12"/>
        <v>1</v>
      </c>
    </row>
    <row r="830" spans="1:13" ht="20.100000000000001" customHeight="1" x14ac:dyDescent="0.15">
      <c r="A830" s="1" t="s">
        <v>18405</v>
      </c>
      <c r="B830" s="1" t="s">
        <v>18440</v>
      </c>
      <c r="C830" s="1" t="s">
        <v>18443</v>
      </c>
      <c r="D830" s="1" t="s">
        <v>78</v>
      </c>
      <c r="E830" s="1" t="s">
        <v>51</v>
      </c>
      <c r="F830" s="1" t="s">
        <v>51</v>
      </c>
      <c r="G830" s="1" t="s">
        <v>52</v>
      </c>
      <c r="H830" s="1" t="s">
        <v>739</v>
      </c>
      <c r="I830" s="1" t="s">
        <v>54</v>
      </c>
      <c r="J830" s="1" t="s">
        <v>6858</v>
      </c>
      <c r="K830" s="1" t="s">
        <v>18444</v>
      </c>
      <c r="L830" s="1"/>
      <c r="M830" s="21">
        <f t="shared" si="12"/>
        <v>1</v>
      </c>
    </row>
    <row r="831" spans="1:13" ht="20.100000000000001" customHeight="1" x14ac:dyDescent="0.15">
      <c r="A831" s="1" t="s">
        <v>18405</v>
      </c>
      <c r="B831" s="1" t="s">
        <v>18440</v>
      </c>
      <c r="C831" s="1" t="s">
        <v>18445</v>
      </c>
      <c r="D831" s="1" t="s">
        <v>78</v>
      </c>
      <c r="E831" s="1" t="s">
        <v>51</v>
      </c>
      <c r="F831" s="1" t="s">
        <v>51</v>
      </c>
      <c r="G831" s="1" t="s">
        <v>52</v>
      </c>
      <c r="H831" s="1" t="s">
        <v>739</v>
      </c>
      <c r="I831" s="1" t="s">
        <v>54</v>
      </c>
      <c r="J831" s="1" t="s">
        <v>6858</v>
      </c>
      <c r="K831" s="1" t="s">
        <v>18446</v>
      </c>
      <c r="L831" s="1"/>
      <c r="M831" s="21">
        <f t="shared" si="12"/>
        <v>1</v>
      </c>
    </row>
    <row r="832" spans="1:13" ht="20.100000000000001" customHeight="1" x14ac:dyDescent="0.15">
      <c r="A832" s="1" t="s">
        <v>18405</v>
      </c>
      <c r="B832" s="1" t="s">
        <v>18440</v>
      </c>
      <c r="C832" s="1" t="s">
        <v>18447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739</v>
      </c>
      <c r="I832" s="1" t="s">
        <v>54</v>
      </c>
      <c r="J832" s="1" t="s">
        <v>6858</v>
      </c>
      <c r="K832" s="1" t="s">
        <v>18448</v>
      </c>
      <c r="L832" s="1"/>
      <c r="M832" s="21">
        <f t="shared" si="12"/>
        <v>1</v>
      </c>
    </row>
    <row r="833" spans="1:13" ht="20.100000000000001" customHeight="1" x14ac:dyDescent="0.15">
      <c r="A833" s="1" t="s">
        <v>18405</v>
      </c>
      <c r="B833" s="1" t="s">
        <v>18440</v>
      </c>
      <c r="C833" s="1" t="s">
        <v>18449</v>
      </c>
      <c r="D833" s="1" t="s">
        <v>78</v>
      </c>
      <c r="E833" s="1" t="s">
        <v>51</v>
      </c>
      <c r="F833" s="1" t="s">
        <v>51</v>
      </c>
      <c r="G833" s="1" t="s">
        <v>52</v>
      </c>
      <c r="H833" s="1" t="s">
        <v>739</v>
      </c>
      <c r="I833" s="1" t="s">
        <v>54</v>
      </c>
      <c r="J833" s="1" t="s">
        <v>6858</v>
      </c>
      <c r="K833" s="1" t="s">
        <v>18450</v>
      </c>
      <c r="L833" s="1"/>
      <c r="M833" s="21">
        <f t="shared" si="12"/>
        <v>1</v>
      </c>
    </row>
    <row r="834" spans="1:13" ht="20.100000000000001" customHeight="1" x14ac:dyDescent="0.15">
      <c r="A834" s="1" t="s">
        <v>18405</v>
      </c>
      <c r="B834" s="1" t="s">
        <v>18440</v>
      </c>
      <c r="C834" s="1" t="s">
        <v>18451</v>
      </c>
      <c r="D834" s="1" t="s">
        <v>78</v>
      </c>
      <c r="E834" s="1" t="s">
        <v>51</v>
      </c>
      <c r="F834" s="1" t="s">
        <v>179</v>
      </c>
      <c r="G834" s="1" t="s">
        <v>82</v>
      </c>
      <c r="H834" s="1" t="s">
        <v>129</v>
      </c>
      <c r="I834" s="1" t="s">
        <v>447</v>
      </c>
      <c r="J834" s="1" t="s">
        <v>6142</v>
      </c>
      <c r="K834" s="1" t="s">
        <v>18452</v>
      </c>
      <c r="L834" s="1"/>
      <c r="M834" s="21">
        <f t="shared" si="12"/>
        <v>0</v>
      </c>
    </row>
    <row r="835" spans="1:13" ht="20.100000000000001" customHeight="1" x14ac:dyDescent="0.15">
      <c r="A835" s="1" t="s">
        <v>18405</v>
      </c>
      <c r="B835" s="1" t="s">
        <v>18453</v>
      </c>
      <c r="C835" s="1" t="s">
        <v>18454</v>
      </c>
      <c r="D835" s="1" t="s">
        <v>78</v>
      </c>
      <c r="E835" s="1" t="s">
        <v>51</v>
      </c>
      <c r="F835" s="1" t="s">
        <v>51</v>
      </c>
      <c r="G835" s="1" t="s">
        <v>52</v>
      </c>
      <c r="H835" s="1" t="s">
        <v>739</v>
      </c>
      <c r="I835" s="1" t="s">
        <v>54</v>
      </c>
      <c r="J835" s="1" t="s">
        <v>6858</v>
      </c>
      <c r="K835" s="1" t="s">
        <v>18455</v>
      </c>
      <c r="L835" s="1"/>
      <c r="M835" s="21">
        <f t="shared" si="12"/>
        <v>1</v>
      </c>
    </row>
    <row r="836" spans="1:13" ht="20.100000000000001" customHeight="1" x14ac:dyDescent="0.15">
      <c r="A836" s="1" t="s">
        <v>18405</v>
      </c>
      <c r="B836" s="1" t="s">
        <v>18453</v>
      </c>
      <c r="C836" s="1" t="s">
        <v>18456</v>
      </c>
      <c r="D836" s="1" t="s">
        <v>78</v>
      </c>
      <c r="E836" s="1" t="s">
        <v>51</v>
      </c>
      <c r="F836" s="1" t="s">
        <v>51</v>
      </c>
      <c r="G836" s="1" t="s">
        <v>52</v>
      </c>
      <c r="H836" s="1" t="s">
        <v>739</v>
      </c>
      <c r="I836" s="1" t="s">
        <v>54</v>
      </c>
      <c r="J836" s="1" t="s">
        <v>6858</v>
      </c>
      <c r="K836" s="1" t="s">
        <v>18457</v>
      </c>
      <c r="L836" s="1"/>
      <c r="M836" s="21">
        <f t="shared" si="12"/>
        <v>1</v>
      </c>
    </row>
    <row r="837" spans="1:13" ht="20.100000000000001" customHeight="1" x14ac:dyDescent="0.15">
      <c r="A837" s="1" t="s">
        <v>18405</v>
      </c>
      <c r="B837" s="1" t="s">
        <v>18453</v>
      </c>
      <c r="C837" s="1" t="s">
        <v>18458</v>
      </c>
      <c r="D837" s="1" t="s">
        <v>78</v>
      </c>
      <c r="E837" s="1" t="s">
        <v>51</v>
      </c>
      <c r="F837" s="1" t="s">
        <v>51</v>
      </c>
      <c r="G837" s="1" t="s">
        <v>52</v>
      </c>
      <c r="H837" s="1" t="s">
        <v>739</v>
      </c>
      <c r="I837" s="1" t="s">
        <v>54</v>
      </c>
      <c r="J837" s="1" t="s">
        <v>6858</v>
      </c>
      <c r="K837" s="1" t="s">
        <v>18459</v>
      </c>
      <c r="L837" s="1"/>
      <c r="M837" s="21">
        <f t="shared" si="12"/>
        <v>1</v>
      </c>
    </row>
    <row r="838" spans="1:13" ht="20.100000000000001" customHeight="1" x14ac:dyDescent="0.15">
      <c r="A838" s="1" t="s">
        <v>18405</v>
      </c>
      <c r="B838" s="1" t="s">
        <v>18453</v>
      </c>
      <c r="C838" s="1" t="s">
        <v>18460</v>
      </c>
      <c r="D838" s="1" t="s">
        <v>78</v>
      </c>
      <c r="E838" s="1" t="s">
        <v>51</v>
      </c>
      <c r="F838" s="1" t="s">
        <v>51</v>
      </c>
      <c r="G838" s="1" t="s">
        <v>52</v>
      </c>
      <c r="H838" s="1" t="s">
        <v>739</v>
      </c>
      <c r="I838" s="1" t="s">
        <v>54</v>
      </c>
      <c r="J838" s="1" t="s">
        <v>6858</v>
      </c>
      <c r="K838" s="1" t="s">
        <v>18461</v>
      </c>
      <c r="L838" s="1"/>
      <c r="M838" s="21">
        <f t="shared" si="12"/>
        <v>1</v>
      </c>
    </row>
    <row r="839" spans="1:13" ht="20.100000000000001" customHeight="1" x14ac:dyDescent="0.15">
      <c r="A839" s="1" t="s">
        <v>18405</v>
      </c>
      <c r="B839" s="1" t="s">
        <v>18453</v>
      </c>
      <c r="C839" s="1" t="s">
        <v>18462</v>
      </c>
      <c r="D839" s="1" t="s">
        <v>78</v>
      </c>
      <c r="E839" s="1" t="s">
        <v>51</v>
      </c>
      <c r="F839" s="1" t="s">
        <v>51</v>
      </c>
      <c r="G839" s="1" t="s">
        <v>52</v>
      </c>
      <c r="H839" s="1" t="s">
        <v>739</v>
      </c>
      <c r="I839" s="1" t="s">
        <v>54</v>
      </c>
      <c r="J839" s="1" t="s">
        <v>6858</v>
      </c>
      <c r="K839" s="1" t="s">
        <v>18463</v>
      </c>
      <c r="L839" s="1"/>
      <c r="M839" s="21">
        <f t="shared" si="12"/>
        <v>1</v>
      </c>
    </row>
    <row r="840" spans="1:13" ht="20.100000000000001" customHeight="1" x14ac:dyDescent="0.15">
      <c r="A840" s="1" t="s">
        <v>18464</v>
      </c>
      <c r="B840" s="1" t="s">
        <v>18465</v>
      </c>
      <c r="C840" s="1" t="s">
        <v>18466</v>
      </c>
      <c r="D840" s="1" t="s">
        <v>50</v>
      </c>
      <c r="E840" s="1" t="s">
        <v>51</v>
      </c>
      <c r="F840" s="1" t="s">
        <v>179</v>
      </c>
      <c r="G840" s="1" t="s">
        <v>82</v>
      </c>
      <c r="H840" s="1" t="s">
        <v>4727</v>
      </c>
      <c r="I840" s="1" t="s">
        <v>447</v>
      </c>
      <c r="J840" s="1" t="s">
        <v>16761</v>
      </c>
      <c r="K840" s="1" t="s">
        <v>18467</v>
      </c>
      <c r="L840" s="1"/>
      <c r="M840" s="21">
        <f t="shared" ref="M840:M903" si="13">IF(F840="○",1,0)</f>
        <v>0</v>
      </c>
    </row>
    <row r="841" spans="1:13" ht="20.100000000000001" customHeight="1" x14ac:dyDescent="0.15">
      <c r="A841" s="1" t="s">
        <v>18464</v>
      </c>
      <c r="B841" s="1" t="s">
        <v>18465</v>
      </c>
      <c r="C841" s="1" t="s">
        <v>18468</v>
      </c>
      <c r="D841" s="1" t="s">
        <v>50</v>
      </c>
      <c r="E841" s="1" t="s">
        <v>51</v>
      </c>
      <c r="F841" s="1" t="s">
        <v>179</v>
      </c>
      <c r="G841" s="1" t="s">
        <v>82</v>
      </c>
      <c r="H841" s="1" t="s">
        <v>4727</v>
      </c>
      <c r="I841" s="1" t="s">
        <v>447</v>
      </c>
      <c r="J841" s="1" t="s">
        <v>16761</v>
      </c>
      <c r="K841" s="1" t="s">
        <v>18469</v>
      </c>
      <c r="L841" s="1"/>
      <c r="M841" s="21">
        <f t="shared" si="13"/>
        <v>0</v>
      </c>
    </row>
    <row r="842" spans="1:13" ht="20.100000000000001" customHeight="1" x14ac:dyDescent="0.15">
      <c r="A842" s="1" t="s">
        <v>18464</v>
      </c>
      <c r="B842" s="1" t="s">
        <v>18465</v>
      </c>
      <c r="C842" s="1" t="s">
        <v>18470</v>
      </c>
      <c r="D842" s="1" t="s">
        <v>50</v>
      </c>
      <c r="E842" s="1" t="s">
        <v>51</v>
      </c>
      <c r="F842" s="1" t="s">
        <v>51</v>
      </c>
      <c r="G842" s="1" t="s">
        <v>82</v>
      </c>
      <c r="H842" s="1" t="s">
        <v>207</v>
      </c>
      <c r="I842" s="1" t="s">
        <v>84</v>
      </c>
      <c r="J842" s="1" t="s">
        <v>122</v>
      </c>
      <c r="K842" s="1" t="s">
        <v>18471</v>
      </c>
      <c r="L842" s="1"/>
      <c r="M842" s="21">
        <f t="shared" si="13"/>
        <v>1</v>
      </c>
    </row>
    <row r="843" spans="1:13" ht="20.100000000000001" customHeight="1" x14ac:dyDescent="0.15">
      <c r="A843" s="1" t="s">
        <v>18464</v>
      </c>
      <c r="B843" s="1" t="s">
        <v>18465</v>
      </c>
      <c r="C843" s="1" t="s">
        <v>18472</v>
      </c>
      <c r="D843" s="1" t="s">
        <v>50</v>
      </c>
      <c r="E843" s="1" t="s">
        <v>51</v>
      </c>
      <c r="F843" s="1" t="s">
        <v>179</v>
      </c>
      <c r="G843" s="1" t="s">
        <v>82</v>
      </c>
      <c r="H843" s="1" t="s">
        <v>4727</v>
      </c>
      <c r="I843" s="1" t="s">
        <v>447</v>
      </c>
      <c r="J843" s="1" t="s">
        <v>16761</v>
      </c>
      <c r="K843" s="1" t="s">
        <v>18473</v>
      </c>
      <c r="L843" s="1"/>
      <c r="M843" s="21">
        <f t="shared" si="13"/>
        <v>0</v>
      </c>
    </row>
    <row r="844" spans="1:13" ht="20.100000000000001" customHeight="1" x14ac:dyDescent="0.15">
      <c r="A844" s="1" t="s">
        <v>18464</v>
      </c>
      <c r="B844" s="1" t="s">
        <v>18465</v>
      </c>
      <c r="C844" s="1" t="s">
        <v>18474</v>
      </c>
      <c r="D844" s="1" t="s">
        <v>50</v>
      </c>
      <c r="E844" s="1" t="s">
        <v>51</v>
      </c>
      <c r="F844" s="1" t="s">
        <v>179</v>
      </c>
      <c r="G844" s="1" t="s">
        <v>82</v>
      </c>
      <c r="H844" s="1" t="s">
        <v>4727</v>
      </c>
      <c r="I844" s="1" t="s">
        <v>447</v>
      </c>
      <c r="J844" s="1" t="s">
        <v>16761</v>
      </c>
      <c r="K844" s="1" t="s">
        <v>18475</v>
      </c>
      <c r="L844" s="1"/>
      <c r="M844" s="21">
        <f t="shared" si="13"/>
        <v>0</v>
      </c>
    </row>
    <row r="845" spans="1:13" ht="20.100000000000001" customHeight="1" x14ac:dyDescent="0.15">
      <c r="A845" s="1" t="s">
        <v>18464</v>
      </c>
      <c r="B845" s="1" t="s">
        <v>18465</v>
      </c>
      <c r="C845" s="1" t="s">
        <v>18476</v>
      </c>
      <c r="D845" s="1" t="s">
        <v>50</v>
      </c>
      <c r="E845" s="1" t="s">
        <v>51</v>
      </c>
      <c r="F845" s="1" t="s">
        <v>51</v>
      </c>
      <c r="G845" s="1" t="s">
        <v>82</v>
      </c>
      <c r="H845" s="1" t="s">
        <v>207</v>
      </c>
      <c r="I845" s="1" t="s">
        <v>84</v>
      </c>
      <c r="J845" s="1" t="s">
        <v>122</v>
      </c>
      <c r="K845" s="1" t="s">
        <v>18477</v>
      </c>
      <c r="L845" s="1"/>
      <c r="M845" s="21">
        <f t="shared" si="13"/>
        <v>1</v>
      </c>
    </row>
    <row r="846" spans="1:13" ht="20.100000000000001" customHeight="1" x14ac:dyDescent="0.15">
      <c r="A846" s="1" t="s">
        <v>18464</v>
      </c>
      <c r="B846" s="1" t="s">
        <v>18465</v>
      </c>
      <c r="C846" s="1" t="s">
        <v>18478</v>
      </c>
      <c r="D846" s="1" t="s">
        <v>50</v>
      </c>
      <c r="E846" s="1" t="s">
        <v>51</v>
      </c>
      <c r="F846" s="1" t="s">
        <v>51</v>
      </c>
      <c r="G846" s="1" t="s">
        <v>82</v>
      </c>
      <c r="H846" s="1" t="s">
        <v>207</v>
      </c>
      <c r="I846" s="1" t="s">
        <v>84</v>
      </c>
      <c r="J846" s="1" t="s">
        <v>122</v>
      </c>
      <c r="K846" s="1" t="s">
        <v>18479</v>
      </c>
      <c r="L846" s="1"/>
      <c r="M846" s="21">
        <f t="shared" si="13"/>
        <v>1</v>
      </c>
    </row>
    <row r="847" spans="1:13" ht="20.100000000000001" customHeight="1" x14ac:dyDescent="0.15">
      <c r="A847" s="1" t="s">
        <v>18464</v>
      </c>
      <c r="B847" s="1" t="s">
        <v>18465</v>
      </c>
      <c r="C847" s="1" t="s">
        <v>18480</v>
      </c>
      <c r="D847" s="1" t="s">
        <v>50</v>
      </c>
      <c r="E847" s="1" t="s">
        <v>51</v>
      </c>
      <c r="F847" s="1" t="s">
        <v>51</v>
      </c>
      <c r="G847" s="1" t="s">
        <v>82</v>
      </c>
      <c r="H847" s="1" t="s">
        <v>207</v>
      </c>
      <c r="I847" s="1" t="s">
        <v>84</v>
      </c>
      <c r="J847" s="1" t="s">
        <v>122</v>
      </c>
      <c r="K847" s="1" t="s">
        <v>18481</v>
      </c>
      <c r="L847" s="1"/>
      <c r="M847" s="21">
        <f t="shared" si="13"/>
        <v>1</v>
      </c>
    </row>
    <row r="848" spans="1:13" ht="20.100000000000001" customHeight="1" x14ac:dyDescent="0.15">
      <c r="A848" s="1" t="s">
        <v>18464</v>
      </c>
      <c r="B848" s="1" t="s">
        <v>18465</v>
      </c>
      <c r="C848" s="1" t="s">
        <v>18482</v>
      </c>
      <c r="D848" s="1" t="s">
        <v>50</v>
      </c>
      <c r="E848" s="1" t="s">
        <v>51</v>
      </c>
      <c r="F848" s="1" t="s">
        <v>51</v>
      </c>
      <c r="G848" s="1" t="s">
        <v>82</v>
      </c>
      <c r="H848" s="1" t="s">
        <v>207</v>
      </c>
      <c r="I848" s="1" t="s">
        <v>84</v>
      </c>
      <c r="J848" s="1" t="s">
        <v>122</v>
      </c>
      <c r="K848" s="1" t="s">
        <v>18483</v>
      </c>
      <c r="L848" s="1"/>
      <c r="M848" s="21">
        <f t="shared" si="13"/>
        <v>1</v>
      </c>
    </row>
    <row r="849" spans="1:13" ht="20.100000000000001" customHeight="1" x14ac:dyDescent="0.15">
      <c r="A849" s="1" t="s">
        <v>18464</v>
      </c>
      <c r="B849" s="1" t="s">
        <v>18465</v>
      </c>
      <c r="C849" s="1" t="s">
        <v>18484</v>
      </c>
      <c r="D849" s="1" t="s">
        <v>50</v>
      </c>
      <c r="E849" s="1" t="s">
        <v>51</v>
      </c>
      <c r="F849" s="1" t="s">
        <v>51</v>
      </c>
      <c r="G849" s="1" t="s">
        <v>82</v>
      </c>
      <c r="H849" s="1" t="s">
        <v>207</v>
      </c>
      <c r="I849" s="1" t="s">
        <v>84</v>
      </c>
      <c r="J849" s="1" t="s">
        <v>122</v>
      </c>
      <c r="K849" s="1" t="s">
        <v>18485</v>
      </c>
      <c r="L849" s="1"/>
      <c r="M849" s="21">
        <f t="shared" si="13"/>
        <v>1</v>
      </c>
    </row>
    <row r="850" spans="1:13" ht="20.100000000000001" customHeight="1" x14ac:dyDescent="0.15">
      <c r="A850" s="1" t="s">
        <v>18464</v>
      </c>
      <c r="B850" s="1" t="s">
        <v>18465</v>
      </c>
      <c r="C850" s="1" t="s">
        <v>18486</v>
      </c>
      <c r="D850" s="1" t="s">
        <v>50</v>
      </c>
      <c r="E850" s="1" t="s">
        <v>51</v>
      </c>
      <c r="F850" s="1" t="s">
        <v>51</v>
      </c>
      <c r="G850" s="1" t="s">
        <v>82</v>
      </c>
      <c r="H850" s="1" t="s">
        <v>207</v>
      </c>
      <c r="I850" s="1" t="s">
        <v>84</v>
      </c>
      <c r="J850" s="1" t="s">
        <v>122</v>
      </c>
      <c r="K850" s="1" t="s">
        <v>18487</v>
      </c>
      <c r="L850" s="1"/>
      <c r="M850" s="21">
        <f t="shared" si="13"/>
        <v>1</v>
      </c>
    </row>
    <row r="851" spans="1:13" ht="20.100000000000001" customHeight="1" x14ac:dyDescent="0.15">
      <c r="A851" s="1" t="s">
        <v>18464</v>
      </c>
      <c r="B851" s="1" t="s">
        <v>18465</v>
      </c>
      <c r="C851" s="1" t="s">
        <v>18488</v>
      </c>
      <c r="D851" s="1" t="s">
        <v>50</v>
      </c>
      <c r="E851" s="1" t="s">
        <v>51</v>
      </c>
      <c r="F851" s="1" t="s">
        <v>51</v>
      </c>
      <c r="G851" s="1" t="s">
        <v>82</v>
      </c>
      <c r="H851" s="1" t="s">
        <v>207</v>
      </c>
      <c r="I851" s="1" t="s">
        <v>84</v>
      </c>
      <c r="J851" s="1" t="s">
        <v>122</v>
      </c>
      <c r="K851" s="1" t="s">
        <v>18489</v>
      </c>
      <c r="L851" s="1"/>
      <c r="M851" s="21">
        <f t="shared" si="13"/>
        <v>1</v>
      </c>
    </row>
    <row r="852" spans="1:13" ht="20.100000000000001" customHeight="1" x14ac:dyDescent="0.15">
      <c r="A852" s="1" t="s">
        <v>18464</v>
      </c>
      <c r="B852" s="1" t="s">
        <v>18465</v>
      </c>
      <c r="C852" s="1" t="s">
        <v>18490</v>
      </c>
      <c r="D852" s="1" t="s">
        <v>50</v>
      </c>
      <c r="E852" s="1" t="s">
        <v>51</v>
      </c>
      <c r="F852" s="1" t="s">
        <v>51</v>
      </c>
      <c r="G852" s="1" t="s">
        <v>82</v>
      </c>
      <c r="H852" s="1" t="s">
        <v>207</v>
      </c>
      <c r="I852" s="1" t="s">
        <v>84</v>
      </c>
      <c r="J852" s="1" t="s">
        <v>122</v>
      </c>
      <c r="K852" s="1" t="s">
        <v>18491</v>
      </c>
      <c r="L852" s="1"/>
      <c r="M852" s="21">
        <f t="shared" si="13"/>
        <v>1</v>
      </c>
    </row>
    <row r="853" spans="1:13" ht="20.100000000000001" customHeight="1" x14ac:dyDescent="0.15">
      <c r="A853" s="1" t="s">
        <v>18464</v>
      </c>
      <c r="B853" s="1" t="s">
        <v>18465</v>
      </c>
      <c r="C853" s="1" t="s">
        <v>18492</v>
      </c>
      <c r="D853" s="1" t="s">
        <v>50</v>
      </c>
      <c r="E853" s="1" t="s">
        <v>51</v>
      </c>
      <c r="F853" s="1" t="s">
        <v>51</v>
      </c>
      <c r="G853" s="1" t="s">
        <v>82</v>
      </c>
      <c r="H853" s="1" t="s">
        <v>207</v>
      </c>
      <c r="I853" s="1" t="s">
        <v>84</v>
      </c>
      <c r="J853" s="1" t="s">
        <v>122</v>
      </c>
      <c r="K853" s="1" t="s">
        <v>18493</v>
      </c>
      <c r="L853" s="1"/>
      <c r="M853" s="21">
        <f t="shared" si="13"/>
        <v>1</v>
      </c>
    </row>
    <row r="854" spans="1:13" ht="20.100000000000001" customHeight="1" x14ac:dyDescent="0.15">
      <c r="A854" s="1" t="s">
        <v>18464</v>
      </c>
      <c r="B854" s="1" t="s">
        <v>18465</v>
      </c>
      <c r="C854" s="1" t="s">
        <v>18494</v>
      </c>
      <c r="D854" s="1" t="s">
        <v>78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18495</v>
      </c>
      <c r="L854" s="1"/>
      <c r="M854" s="21">
        <f t="shared" si="13"/>
        <v>1</v>
      </c>
    </row>
    <row r="855" spans="1:13" ht="20.100000000000001" customHeight="1" x14ac:dyDescent="0.15">
      <c r="A855" s="1" t="s">
        <v>18464</v>
      </c>
      <c r="B855" s="1" t="s">
        <v>18465</v>
      </c>
      <c r="C855" s="1" t="s">
        <v>18496</v>
      </c>
      <c r="D855" s="1" t="s">
        <v>78</v>
      </c>
      <c r="E855" s="1" t="s">
        <v>51</v>
      </c>
      <c r="F855" s="1" t="s">
        <v>51</v>
      </c>
      <c r="G855" s="1" t="s">
        <v>52</v>
      </c>
      <c r="H855" s="1" t="s">
        <v>121</v>
      </c>
      <c r="I855" s="1" t="s">
        <v>84</v>
      </c>
      <c r="J855" s="1" t="s">
        <v>122</v>
      </c>
      <c r="K855" s="1" t="s">
        <v>18497</v>
      </c>
      <c r="L855" s="1"/>
      <c r="M855" s="21">
        <f t="shared" si="13"/>
        <v>1</v>
      </c>
    </row>
    <row r="856" spans="1:13" ht="20.100000000000001" customHeight="1" x14ac:dyDescent="0.15">
      <c r="A856" s="1" t="s">
        <v>18464</v>
      </c>
      <c r="B856" s="1" t="s">
        <v>18465</v>
      </c>
      <c r="C856" s="1" t="s">
        <v>18498</v>
      </c>
      <c r="D856" s="1" t="s">
        <v>78</v>
      </c>
      <c r="E856" s="1" t="s">
        <v>51</v>
      </c>
      <c r="F856" s="1" t="s">
        <v>51</v>
      </c>
      <c r="G856" s="1" t="s">
        <v>52</v>
      </c>
      <c r="H856" s="1" t="s">
        <v>121</v>
      </c>
      <c r="I856" s="1" t="s">
        <v>84</v>
      </c>
      <c r="J856" s="1" t="s">
        <v>122</v>
      </c>
      <c r="K856" s="1" t="s">
        <v>18499</v>
      </c>
      <c r="L856" s="1"/>
      <c r="M856" s="21">
        <f t="shared" si="13"/>
        <v>1</v>
      </c>
    </row>
    <row r="857" spans="1:13" ht="20.100000000000001" customHeight="1" x14ac:dyDescent="0.15">
      <c r="A857" s="1" t="s">
        <v>18464</v>
      </c>
      <c r="B857" s="1" t="s">
        <v>18465</v>
      </c>
      <c r="C857" s="1" t="s">
        <v>18500</v>
      </c>
      <c r="D857" s="1" t="s">
        <v>78</v>
      </c>
      <c r="E857" s="1" t="s">
        <v>51</v>
      </c>
      <c r="F857" s="1" t="s">
        <v>51</v>
      </c>
      <c r="G857" s="1" t="s">
        <v>82</v>
      </c>
      <c r="H857" s="1" t="s">
        <v>207</v>
      </c>
      <c r="I857" s="1" t="s">
        <v>84</v>
      </c>
      <c r="J857" s="1" t="s">
        <v>122</v>
      </c>
      <c r="K857" s="1" t="s">
        <v>18501</v>
      </c>
      <c r="L857" s="1"/>
      <c r="M857" s="21">
        <f t="shared" si="13"/>
        <v>1</v>
      </c>
    </row>
    <row r="858" spans="1:13" ht="20.100000000000001" customHeight="1" x14ac:dyDescent="0.15">
      <c r="A858" s="1" t="s">
        <v>18464</v>
      </c>
      <c r="B858" s="1" t="s">
        <v>18465</v>
      </c>
      <c r="C858" s="1" t="s">
        <v>18502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18503</v>
      </c>
      <c r="L858" s="1"/>
      <c r="M858" s="21">
        <f t="shared" si="13"/>
        <v>1</v>
      </c>
    </row>
    <row r="859" spans="1:13" ht="20.100000000000001" customHeight="1" x14ac:dyDescent="0.15">
      <c r="A859" s="1" t="s">
        <v>18464</v>
      </c>
      <c r="B859" s="1" t="s">
        <v>18465</v>
      </c>
      <c r="C859" s="1" t="s">
        <v>18504</v>
      </c>
      <c r="D859" s="1" t="s">
        <v>78</v>
      </c>
      <c r="E859" s="1" t="s">
        <v>51</v>
      </c>
      <c r="F859" s="1" t="s">
        <v>81</v>
      </c>
      <c r="G859" s="1" t="s">
        <v>82</v>
      </c>
      <c r="H859" s="1" t="s">
        <v>4727</v>
      </c>
      <c r="I859" s="1" t="s">
        <v>447</v>
      </c>
      <c r="J859" s="1" t="s">
        <v>16761</v>
      </c>
      <c r="K859" s="1" t="s">
        <v>18505</v>
      </c>
      <c r="L859" s="1"/>
      <c r="M859" s="21">
        <f t="shared" si="13"/>
        <v>0</v>
      </c>
    </row>
    <row r="860" spans="1:13" ht="20.100000000000001" customHeight="1" x14ac:dyDescent="0.15">
      <c r="A860" s="1" t="s">
        <v>18464</v>
      </c>
      <c r="B860" s="1" t="s">
        <v>18465</v>
      </c>
      <c r="C860" s="1" t="s">
        <v>18506</v>
      </c>
      <c r="D860" s="1" t="s">
        <v>78</v>
      </c>
      <c r="E860" s="1" t="s">
        <v>51</v>
      </c>
      <c r="F860" s="1" t="s">
        <v>51</v>
      </c>
      <c r="G860" s="1" t="s">
        <v>82</v>
      </c>
      <c r="H860" s="1" t="s">
        <v>207</v>
      </c>
      <c r="I860" s="1" t="s">
        <v>84</v>
      </c>
      <c r="J860" s="1" t="s">
        <v>122</v>
      </c>
      <c r="K860" s="1" t="s">
        <v>18507</v>
      </c>
      <c r="L860" s="1"/>
      <c r="M860" s="21">
        <f t="shared" si="13"/>
        <v>1</v>
      </c>
    </row>
    <row r="861" spans="1:13" ht="20.100000000000001" customHeight="1" x14ac:dyDescent="0.15">
      <c r="A861" s="1" t="s">
        <v>18464</v>
      </c>
      <c r="B861" s="1" t="s">
        <v>18465</v>
      </c>
      <c r="C861" s="1" t="s">
        <v>18508</v>
      </c>
      <c r="D861" s="1" t="s">
        <v>78</v>
      </c>
      <c r="E861" s="1" t="s">
        <v>51</v>
      </c>
      <c r="F861" s="1" t="s">
        <v>51</v>
      </c>
      <c r="G861" s="1" t="s">
        <v>82</v>
      </c>
      <c r="H861" s="1" t="s">
        <v>207</v>
      </c>
      <c r="I861" s="1" t="s">
        <v>84</v>
      </c>
      <c r="J861" s="1" t="s">
        <v>122</v>
      </c>
      <c r="K861" s="1" t="s">
        <v>18509</v>
      </c>
      <c r="L861" s="1"/>
      <c r="M861" s="21">
        <f t="shared" si="13"/>
        <v>1</v>
      </c>
    </row>
    <row r="862" spans="1:13" ht="20.100000000000001" customHeight="1" x14ac:dyDescent="0.15">
      <c r="A862" s="1" t="s">
        <v>18464</v>
      </c>
      <c r="B862" s="1" t="s">
        <v>18465</v>
      </c>
      <c r="C862" s="1" t="s">
        <v>18510</v>
      </c>
      <c r="D862" s="1" t="s">
        <v>78</v>
      </c>
      <c r="E862" s="1" t="s">
        <v>51</v>
      </c>
      <c r="F862" s="1" t="s">
        <v>51</v>
      </c>
      <c r="G862" s="1" t="s">
        <v>82</v>
      </c>
      <c r="H862" s="1" t="s">
        <v>207</v>
      </c>
      <c r="I862" s="1" t="s">
        <v>84</v>
      </c>
      <c r="J862" s="1" t="s">
        <v>122</v>
      </c>
      <c r="K862" s="1" t="s">
        <v>18511</v>
      </c>
      <c r="L862" s="1"/>
      <c r="M862" s="21">
        <f t="shared" si="13"/>
        <v>1</v>
      </c>
    </row>
    <row r="863" spans="1:13" ht="20.100000000000001" customHeight="1" x14ac:dyDescent="0.15">
      <c r="A863" s="1" t="s">
        <v>18464</v>
      </c>
      <c r="B863" s="1" t="s">
        <v>18465</v>
      </c>
      <c r="C863" s="1" t="s">
        <v>18512</v>
      </c>
      <c r="D863" s="1" t="s">
        <v>78</v>
      </c>
      <c r="E863" s="1" t="s">
        <v>51</v>
      </c>
      <c r="F863" s="1" t="s">
        <v>179</v>
      </c>
      <c r="G863" s="1" t="s">
        <v>82</v>
      </c>
      <c r="H863" s="1" t="s">
        <v>4727</v>
      </c>
      <c r="I863" s="1" t="s">
        <v>447</v>
      </c>
      <c r="J863" s="1" t="s">
        <v>16761</v>
      </c>
      <c r="K863" s="1" t="s">
        <v>18513</v>
      </c>
      <c r="L863" s="1"/>
      <c r="M863" s="21">
        <f t="shared" si="13"/>
        <v>0</v>
      </c>
    </row>
    <row r="864" spans="1:13" ht="20.100000000000001" customHeight="1" x14ac:dyDescent="0.15">
      <c r="A864" s="1" t="s">
        <v>18464</v>
      </c>
      <c r="B864" s="1" t="s">
        <v>18465</v>
      </c>
      <c r="C864" s="1" t="s">
        <v>18514</v>
      </c>
      <c r="D864" s="1" t="s">
        <v>78</v>
      </c>
      <c r="E864" s="1" t="s">
        <v>51</v>
      </c>
      <c r="F864" s="1" t="s">
        <v>51</v>
      </c>
      <c r="G864" s="1" t="s">
        <v>82</v>
      </c>
      <c r="H864" s="1" t="s">
        <v>207</v>
      </c>
      <c r="I864" s="1" t="s">
        <v>84</v>
      </c>
      <c r="J864" s="1" t="s">
        <v>122</v>
      </c>
      <c r="K864" s="1" t="s">
        <v>18515</v>
      </c>
      <c r="L864" s="1"/>
      <c r="M864" s="21">
        <f t="shared" si="13"/>
        <v>1</v>
      </c>
    </row>
    <row r="865" spans="1:13" ht="20.100000000000001" customHeight="1" x14ac:dyDescent="0.15">
      <c r="A865" s="1" t="s">
        <v>18464</v>
      </c>
      <c r="B865" s="1" t="s">
        <v>18465</v>
      </c>
      <c r="C865" s="1" t="s">
        <v>18516</v>
      </c>
      <c r="D865" s="1" t="s">
        <v>78</v>
      </c>
      <c r="E865" s="1" t="s">
        <v>51</v>
      </c>
      <c r="F865" s="1" t="s">
        <v>51</v>
      </c>
      <c r="G865" s="1" t="s">
        <v>82</v>
      </c>
      <c r="H865" s="1" t="s">
        <v>207</v>
      </c>
      <c r="I865" s="1" t="s">
        <v>84</v>
      </c>
      <c r="J865" s="1" t="s">
        <v>122</v>
      </c>
      <c r="K865" s="1" t="s">
        <v>18517</v>
      </c>
      <c r="L865" s="1"/>
      <c r="M865" s="21">
        <f t="shared" si="13"/>
        <v>1</v>
      </c>
    </row>
    <row r="866" spans="1:13" ht="20.100000000000001" customHeight="1" x14ac:dyDescent="0.15">
      <c r="A866" s="1" t="s">
        <v>18464</v>
      </c>
      <c r="B866" s="1" t="s">
        <v>18465</v>
      </c>
      <c r="C866" s="1" t="s">
        <v>18518</v>
      </c>
      <c r="D866" s="1" t="s">
        <v>78</v>
      </c>
      <c r="E866" s="1" t="s">
        <v>51</v>
      </c>
      <c r="F866" s="1" t="s">
        <v>51</v>
      </c>
      <c r="G866" s="1" t="s">
        <v>52</v>
      </c>
      <c r="H866" s="1" t="s">
        <v>121</v>
      </c>
      <c r="I866" s="1" t="s">
        <v>84</v>
      </c>
      <c r="J866" s="1" t="s">
        <v>122</v>
      </c>
      <c r="K866" s="1" t="s">
        <v>18519</v>
      </c>
      <c r="L866" s="1"/>
      <c r="M866" s="21">
        <f t="shared" si="13"/>
        <v>1</v>
      </c>
    </row>
    <row r="867" spans="1:13" ht="20.100000000000001" customHeight="1" x14ac:dyDescent="0.15">
      <c r="A867" s="1" t="s">
        <v>18464</v>
      </c>
      <c r="B867" s="1" t="s">
        <v>18465</v>
      </c>
      <c r="C867" s="1" t="s">
        <v>18520</v>
      </c>
      <c r="D867" s="1" t="s">
        <v>78</v>
      </c>
      <c r="E867" s="1" t="s">
        <v>51</v>
      </c>
      <c r="F867" s="1" t="s">
        <v>51</v>
      </c>
      <c r="G867" s="1" t="s">
        <v>82</v>
      </c>
      <c r="H867" s="1" t="s">
        <v>207</v>
      </c>
      <c r="I867" s="1" t="s">
        <v>84</v>
      </c>
      <c r="J867" s="1" t="s">
        <v>122</v>
      </c>
      <c r="K867" s="1" t="s">
        <v>18521</v>
      </c>
      <c r="L867" s="1"/>
      <c r="M867" s="21">
        <f t="shared" si="13"/>
        <v>1</v>
      </c>
    </row>
    <row r="868" spans="1:13" ht="20.100000000000001" customHeight="1" x14ac:dyDescent="0.15">
      <c r="A868" s="1" t="s">
        <v>18464</v>
      </c>
      <c r="B868" s="1" t="s">
        <v>18465</v>
      </c>
      <c r="C868" s="1" t="s">
        <v>18522</v>
      </c>
      <c r="D868" s="1" t="s">
        <v>78</v>
      </c>
      <c r="E868" s="1" t="s">
        <v>51</v>
      </c>
      <c r="F868" s="1" t="s">
        <v>51</v>
      </c>
      <c r="G868" s="1" t="s">
        <v>82</v>
      </c>
      <c r="H868" s="1" t="s">
        <v>207</v>
      </c>
      <c r="I868" s="1" t="s">
        <v>84</v>
      </c>
      <c r="J868" s="1" t="s">
        <v>122</v>
      </c>
      <c r="K868" s="1" t="s">
        <v>18523</v>
      </c>
      <c r="L868" s="1"/>
      <c r="M868" s="21">
        <f t="shared" si="13"/>
        <v>1</v>
      </c>
    </row>
    <row r="869" spans="1:13" ht="20.100000000000001" customHeight="1" x14ac:dyDescent="0.15">
      <c r="A869" s="1" t="s">
        <v>18464</v>
      </c>
      <c r="B869" s="1" t="s">
        <v>18465</v>
      </c>
      <c r="C869" s="1" t="s">
        <v>18524</v>
      </c>
      <c r="D869" s="1" t="s">
        <v>78</v>
      </c>
      <c r="E869" s="1" t="s">
        <v>51</v>
      </c>
      <c r="F869" s="1" t="s">
        <v>51</v>
      </c>
      <c r="G869" s="1" t="s">
        <v>82</v>
      </c>
      <c r="H869" s="1" t="s">
        <v>207</v>
      </c>
      <c r="I869" s="1" t="s">
        <v>84</v>
      </c>
      <c r="J869" s="1" t="s">
        <v>122</v>
      </c>
      <c r="K869" s="1" t="s">
        <v>18525</v>
      </c>
      <c r="L869" s="1"/>
      <c r="M869" s="21">
        <f t="shared" si="13"/>
        <v>1</v>
      </c>
    </row>
    <row r="870" spans="1:13" ht="20.100000000000001" customHeight="1" x14ac:dyDescent="0.15">
      <c r="A870" s="1" t="s">
        <v>18464</v>
      </c>
      <c r="B870" s="1" t="s">
        <v>18465</v>
      </c>
      <c r="C870" s="1" t="s">
        <v>18526</v>
      </c>
      <c r="D870" s="1" t="s">
        <v>78</v>
      </c>
      <c r="E870" s="1" t="s">
        <v>51</v>
      </c>
      <c r="F870" s="1" t="s">
        <v>51</v>
      </c>
      <c r="G870" s="1" t="s">
        <v>82</v>
      </c>
      <c r="H870" s="1" t="s">
        <v>207</v>
      </c>
      <c r="I870" s="1" t="s">
        <v>84</v>
      </c>
      <c r="J870" s="1" t="s">
        <v>122</v>
      </c>
      <c r="K870" s="1" t="s">
        <v>18527</v>
      </c>
      <c r="L870" s="1"/>
      <c r="M870" s="21">
        <f t="shared" si="13"/>
        <v>1</v>
      </c>
    </row>
    <row r="871" spans="1:13" ht="20.100000000000001" customHeight="1" x14ac:dyDescent="0.15">
      <c r="A871" s="1" t="s">
        <v>18464</v>
      </c>
      <c r="B871" s="1" t="s">
        <v>18465</v>
      </c>
      <c r="C871" s="1" t="s">
        <v>18528</v>
      </c>
      <c r="D871" s="1" t="s">
        <v>78</v>
      </c>
      <c r="E871" s="1" t="s">
        <v>51</v>
      </c>
      <c r="F871" s="1" t="s">
        <v>51</v>
      </c>
      <c r="G871" s="1" t="s">
        <v>82</v>
      </c>
      <c r="H871" s="1" t="s">
        <v>207</v>
      </c>
      <c r="I871" s="1" t="s">
        <v>84</v>
      </c>
      <c r="J871" s="1" t="s">
        <v>122</v>
      </c>
      <c r="K871" s="1" t="s">
        <v>18529</v>
      </c>
      <c r="L871" s="1"/>
      <c r="M871" s="21">
        <f t="shared" si="13"/>
        <v>1</v>
      </c>
    </row>
    <row r="872" spans="1:13" ht="20.100000000000001" customHeight="1" x14ac:dyDescent="0.15">
      <c r="A872" s="1" t="s">
        <v>18464</v>
      </c>
      <c r="B872" s="1" t="s">
        <v>18465</v>
      </c>
      <c r="C872" s="1" t="s">
        <v>18530</v>
      </c>
      <c r="D872" s="1" t="s">
        <v>78</v>
      </c>
      <c r="E872" s="1" t="s">
        <v>51</v>
      </c>
      <c r="F872" s="1" t="s">
        <v>81</v>
      </c>
      <c r="G872" s="1" t="s">
        <v>82</v>
      </c>
      <c r="H872" s="1" t="s">
        <v>2038</v>
      </c>
      <c r="I872" s="1" t="s">
        <v>84</v>
      </c>
      <c r="J872" s="1" t="s">
        <v>6853</v>
      </c>
      <c r="K872" s="1" t="s">
        <v>18531</v>
      </c>
      <c r="L872" s="1"/>
      <c r="M872" s="21">
        <f t="shared" si="13"/>
        <v>0</v>
      </c>
    </row>
    <row r="873" spans="1:13" ht="20.100000000000001" customHeight="1" x14ac:dyDescent="0.15">
      <c r="A873" s="1" t="s">
        <v>18464</v>
      </c>
      <c r="B873" s="1" t="s">
        <v>18465</v>
      </c>
      <c r="C873" s="1" t="s">
        <v>18532</v>
      </c>
      <c r="D873" s="1" t="s">
        <v>78</v>
      </c>
      <c r="E873" s="1" t="s">
        <v>51</v>
      </c>
      <c r="F873" s="1" t="s">
        <v>51</v>
      </c>
      <c r="G873" s="1" t="s">
        <v>82</v>
      </c>
      <c r="H873" s="1" t="s">
        <v>207</v>
      </c>
      <c r="I873" s="1" t="s">
        <v>84</v>
      </c>
      <c r="J873" s="1" t="s">
        <v>122</v>
      </c>
      <c r="K873" s="1" t="s">
        <v>18533</v>
      </c>
      <c r="L873" s="1"/>
      <c r="M873" s="21">
        <f t="shared" si="13"/>
        <v>1</v>
      </c>
    </row>
    <row r="874" spans="1:13" ht="20.100000000000001" customHeight="1" x14ac:dyDescent="0.15">
      <c r="A874" s="1" t="s">
        <v>18464</v>
      </c>
      <c r="B874" s="1" t="s">
        <v>18465</v>
      </c>
      <c r="C874" s="1" t="s">
        <v>18534</v>
      </c>
      <c r="D874" s="1" t="s">
        <v>78</v>
      </c>
      <c r="E874" s="1" t="s">
        <v>51</v>
      </c>
      <c r="F874" s="1" t="s">
        <v>51</v>
      </c>
      <c r="G874" s="1" t="s">
        <v>82</v>
      </c>
      <c r="H874" s="1" t="s">
        <v>207</v>
      </c>
      <c r="I874" s="1" t="s">
        <v>84</v>
      </c>
      <c r="J874" s="1" t="s">
        <v>122</v>
      </c>
      <c r="K874" s="1" t="s">
        <v>18535</v>
      </c>
      <c r="L874" s="1"/>
      <c r="M874" s="21">
        <f t="shared" si="13"/>
        <v>1</v>
      </c>
    </row>
    <row r="875" spans="1:13" ht="20.100000000000001" customHeight="1" x14ac:dyDescent="0.15">
      <c r="A875" s="1" t="s">
        <v>18464</v>
      </c>
      <c r="B875" s="1" t="s">
        <v>18465</v>
      </c>
      <c r="C875" s="1" t="s">
        <v>18536</v>
      </c>
      <c r="D875" s="1" t="s">
        <v>78</v>
      </c>
      <c r="E875" s="1" t="s">
        <v>51</v>
      </c>
      <c r="F875" s="1" t="s">
        <v>51</v>
      </c>
      <c r="G875" s="1" t="s">
        <v>82</v>
      </c>
      <c r="H875" s="1" t="s">
        <v>207</v>
      </c>
      <c r="I875" s="1" t="s">
        <v>84</v>
      </c>
      <c r="J875" s="1" t="s">
        <v>122</v>
      </c>
      <c r="K875" s="1" t="s">
        <v>18537</v>
      </c>
      <c r="L875" s="1"/>
      <c r="M875" s="21">
        <f t="shared" si="13"/>
        <v>1</v>
      </c>
    </row>
    <row r="876" spans="1:13" ht="20.100000000000001" customHeight="1" x14ac:dyDescent="0.15">
      <c r="A876" s="1" t="s">
        <v>18464</v>
      </c>
      <c r="B876" s="1" t="s">
        <v>18465</v>
      </c>
      <c r="C876" s="1" t="s">
        <v>18538</v>
      </c>
      <c r="D876" s="1" t="s">
        <v>78</v>
      </c>
      <c r="E876" s="1" t="s">
        <v>51</v>
      </c>
      <c r="F876" s="1" t="s">
        <v>51</v>
      </c>
      <c r="G876" s="1" t="s">
        <v>82</v>
      </c>
      <c r="H876" s="1" t="s">
        <v>207</v>
      </c>
      <c r="I876" s="1" t="s">
        <v>84</v>
      </c>
      <c r="J876" s="1" t="s">
        <v>122</v>
      </c>
      <c r="K876" s="1" t="s">
        <v>18539</v>
      </c>
      <c r="L876" s="1"/>
      <c r="M876" s="21">
        <f t="shared" si="13"/>
        <v>1</v>
      </c>
    </row>
    <row r="877" spans="1:13" ht="20.100000000000001" customHeight="1" x14ac:dyDescent="0.15">
      <c r="A877" s="1" t="s">
        <v>18464</v>
      </c>
      <c r="B877" s="1" t="s">
        <v>18540</v>
      </c>
      <c r="C877" s="1" t="s">
        <v>18541</v>
      </c>
      <c r="D877" s="1" t="s">
        <v>50</v>
      </c>
      <c r="E877" s="1" t="s">
        <v>51</v>
      </c>
      <c r="F877" s="1" t="s">
        <v>51</v>
      </c>
      <c r="G877" s="1" t="s">
        <v>82</v>
      </c>
      <c r="H877" s="1" t="s">
        <v>207</v>
      </c>
      <c r="I877" s="1" t="s">
        <v>84</v>
      </c>
      <c r="J877" s="1" t="s">
        <v>122</v>
      </c>
      <c r="K877" s="1" t="s">
        <v>18542</v>
      </c>
      <c r="L877" s="1"/>
      <c r="M877" s="21">
        <f t="shared" si="13"/>
        <v>1</v>
      </c>
    </row>
    <row r="878" spans="1:13" ht="20.100000000000001" customHeight="1" x14ac:dyDescent="0.15">
      <c r="A878" s="1" t="s">
        <v>18464</v>
      </c>
      <c r="B878" s="1" t="s">
        <v>18540</v>
      </c>
      <c r="C878" s="1" t="s">
        <v>18543</v>
      </c>
      <c r="D878" s="1" t="s">
        <v>50</v>
      </c>
      <c r="E878" s="1" t="s">
        <v>51</v>
      </c>
      <c r="F878" s="1" t="s">
        <v>51</v>
      </c>
      <c r="G878" s="1" t="s">
        <v>82</v>
      </c>
      <c r="H878" s="1" t="s">
        <v>207</v>
      </c>
      <c r="I878" s="1" t="s">
        <v>84</v>
      </c>
      <c r="J878" s="1" t="s">
        <v>122</v>
      </c>
      <c r="K878" s="1" t="s">
        <v>18544</v>
      </c>
      <c r="L878" s="1"/>
      <c r="M878" s="21">
        <f t="shared" si="13"/>
        <v>1</v>
      </c>
    </row>
    <row r="879" spans="1:13" ht="20.100000000000001" customHeight="1" x14ac:dyDescent="0.15">
      <c r="A879" s="1" t="s">
        <v>18464</v>
      </c>
      <c r="B879" s="1" t="s">
        <v>18540</v>
      </c>
      <c r="C879" s="1" t="s">
        <v>18545</v>
      </c>
      <c r="D879" s="1" t="s">
        <v>50</v>
      </c>
      <c r="E879" s="1" t="s">
        <v>51</v>
      </c>
      <c r="F879" s="1" t="s">
        <v>51</v>
      </c>
      <c r="G879" s="1" t="s">
        <v>82</v>
      </c>
      <c r="H879" s="1" t="s">
        <v>207</v>
      </c>
      <c r="I879" s="1" t="s">
        <v>84</v>
      </c>
      <c r="J879" s="1" t="s">
        <v>122</v>
      </c>
      <c r="K879" s="1" t="s">
        <v>18546</v>
      </c>
      <c r="L879" s="1"/>
      <c r="M879" s="21">
        <f t="shared" si="13"/>
        <v>1</v>
      </c>
    </row>
    <row r="880" spans="1:13" ht="20.100000000000001" customHeight="1" x14ac:dyDescent="0.15">
      <c r="A880" s="1" t="s">
        <v>18464</v>
      </c>
      <c r="B880" s="1" t="s">
        <v>18540</v>
      </c>
      <c r="C880" s="1" t="s">
        <v>18547</v>
      </c>
      <c r="D880" s="1" t="s">
        <v>78</v>
      </c>
      <c r="E880" s="1" t="s">
        <v>51</v>
      </c>
      <c r="F880" s="1" t="s">
        <v>179</v>
      </c>
      <c r="G880" s="1" t="s">
        <v>82</v>
      </c>
      <c r="H880" s="1" t="s">
        <v>4727</v>
      </c>
      <c r="I880" s="1" t="s">
        <v>447</v>
      </c>
      <c r="J880" s="1" t="s">
        <v>16761</v>
      </c>
      <c r="K880" s="1" t="s">
        <v>18548</v>
      </c>
      <c r="L880" s="1"/>
      <c r="M880" s="21">
        <f t="shared" si="13"/>
        <v>0</v>
      </c>
    </row>
    <row r="881" spans="1:13" ht="20.100000000000001" customHeight="1" x14ac:dyDescent="0.15">
      <c r="A881" s="1" t="s">
        <v>18464</v>
      </c>
      <c r="B881" s="1" t="s">
        <v>18540</v>
      </c>
      <c r="C881" s="1" t="s">
        <v>18549</v>
      </c>
      <c r="D881" s="1" t="s">
        <v>78</v>
      </c>
      <c r="E881" s="1" t="s">
        <v>51</v>
      </c>
      <c r="F881" s="1" t="s">
        <v>81</v>
      </c>
      <c r="G881" s="1" t="s">
        <v>82</v>
      </c>
      <c r="H881" s="1" t="s">
        <v>2038</v>
      </c>
      <c r="I881" s="1" t="s">
        <v>84</v>
      </c>
      <c r="J881" s="1" t="s">
        <v>6853</v>
      </c>
      <c r="K881" s="1" t="s">
        <v>18550</v>
      </c>
      <c r="L881" s="1"/>
      <c r="M881" s="21">
        <f t="shared" si="13"/>
        <v>0</v>
      </c>
    </row>
    <row r="882" spans="1:13" ht="20.100000000000001" customHeight="1" x14ac:dyDescent="0.15">
      <c r="A882" s="1" t="s">
        <v>18464</v>
      </c>
      <c r="B882" s="1" t="s">
        <v>18540</v>
      </c>
      <c r="C882" s="1" t="s">
        <v>18551</v>
      </c>
      <c r="D882" s="1" t="s">
        <v>78</v>
      </c>
      <c r="E882" s="1" t="s">
        <v>51</v>
      </c>
      <c r="F882" s="1" t="s">
        <v>51</v>
      </c>
      <c r="G882" s="1" t="s">
        <v>82</v>
      </c>
      <c r="H882" s="1" t="s">
        <v>207</v>
      </c>
      <c r="I882" s="1" t="s">
        <v>84</v>
      </c>
      <c r="J882" s="1" t="s">
        <v>122</v>
      </c>
      <c r="K882" s="1" t="s">
        <v>18552</v>
      </c>
      <c r="L882" s="1"/>
      <c r="M882" s="21">
        <f t="shared" si="13"/>
        <v>1</v>
      </c>
    </row>
    <row r="883" spans="1:13" ht="20.100000000000001" customHeight="1" x14ac:dyDescent="0.15">
      <c r="A883" s="1" t="s">
        <v>18464</v>
      </c>
      <c r="B883" s="1" t="s">
        <v>18540</v>
      </c>
      <c r="C883" s="1" t="s">
        <v>18553</v>
      </c>
      <c r="D883" s="1" t="s">
        <v>78</v>
      </c>
      <c r="E883" s="1" t="s">
        <v>51</v>
      </c>
      <c r="F883" s="1" t="s">
        <v>51</v>
      </c>
      <c r="G883" s="1" t="s">
        <v>82</v>
      </c>
      <c r="H883" s="1" t="s">
        <v>207</v>
      </c>
      <c r="I883" s="1" t="s">
        <v>84</v>
      </c>
      <c r="J883" s="1" t="s">
        <v>122</v>
      </c>
      <c r="K883" s="1" t="s">
        <v>18554</v>
      </c>
      <c r="L883" s="1"/>
      <c r="M883" s="21">
        <f t="shared" si="13"/>
        <v>1</v>
      </c>
    </row>
    <row r="884" spans="1:13" ht="20.100000000000001" customHeight="1" x14ac:dyDescent="0.15">
      <c r="A884" s="1" t="s">
        <v>18464</v>
      </c>
      <c r="B884" s="1" t="s">
        <v>18540</v>
      </c>
      <c r="C884" s="1" t="s">
        <v>18555</v>
      </c>
      <c r="D884" s="1" t="s">
        <v>78</v>
      </c>
      <c r="E884" s="1" t="s">
        <v>51</v>
      </c>
      <c r="F884" s="1" t="s">
        <v>51</v>
      </c>
      <c r="G884" s="1" t="s">
        <v>82</v>
      </c>
      <c r="H884" s="1" t="s">
        <v>207</v>
      </c>
      <c r="I884" s="1" t="s">
        <v>84</v>
      </c>
      <c r="J884" s="1" t="s">
        <v>122</v>
      </c>
      <c r="K884" s="1" t="s">
        <v>18556</v>
      </c>
      <c r="L884" s="1"/>
      <c r="M884" s="21">
        <f t="shared" si="13"/>
        <v>1</v>
      </c>
    </row>
    <row r="885" spans="1:13" ht="20.100000000000001" customHeight="1" x14ac:dyDescent="0.15">
      <c r="A885" s="1" t="s">
        <v>18464</v>
      </c>
      <c r="B885" s="1" t="s">
        <v>18540</v>
      </c>
      <c r="C885" s="1" t="s">
        <v>18557</v>
      </c>
      <c r="D885" s="1" t="s">
        <v>78</v>
      </c>
      <c r="E885" s="1" t="s">
        <v>51</v>
      </c>
      <c r="F885" s="1" t="s">
        <v>51</v>
      </c>
      <c r="G885" s="1" t="s">
        <v>82</v>
      </c>
      <c r="H885" s="1" t="s">
        <v>207</v>
      </c>
      <c r="I885" s="1" t="s">
        <v>84</v>
      </c>
      <c r="J885" s="1" t="s">
        <v>122</v>
      </c>
      <c r="K885" s="1" t="s">
        <v>18558</v>
      </c>
      <c r="L885" s="1"/>
      <c r="M885" s="21">
        <f t="shared" si="13"/>
        <v>1</v>
      </c>
    </row>
    <row r="886" spans="1:13" ht="20.100000000000001" customHeight="1" x14ac:dyDescent="0.15">
      <c r="A886" s="1" t="s">
        <v>18464</v>
      </c>
      <c r="B886" s="1" t="s">
        <v>18540</v>
      </c>
      <c r="C886" s="1" t="s">
        <v>18559</v>
      </c>
      <c r="D886" s="1" t="s">
        <v>78</v>
      </c>
      <c r="E886" s="1" t="s">
        <v>51</v>
      </c>
      <c r="F886" s="1" t="s">
        <v>51</v>
      </c>
      <c r="G886" s="1" t="s">
        <v>82</v>
      </c>
      <c r="H886" s="1" t="s">
        <v>207</v>
      </c>
      <c r="I886" s="1" t="s">
        <v>84</v>
      </c>
      <c r="J886" s="1" t="s">
        <v>122</v>
      </c>
      <c r="K886" s="1" t="s">
        <v>18560</v>
      </c>
      <c r="L886" s="1"/>
      <c r="M886" s="21">
        <f t="shared" si="13"/>
        <v>1</v>
      </c>
    </row>
    <row r="887" spans="1:13" ht="20.100000000000001" customHeight="1" x14ac:dyDescent="0.15">
      <c r="A887" s="1" t="s">
        <v>18464</v>
      </c>
      <c r="B887" s="1" t="s">
        <v>18540</v>
      </c>
      <c r="C887" s="1" t="s">
        <v>18561</v>
      </c>
      <c r="D887" s="1" t="s">
        <v>78</v>
      </c>
      <c r="E887" s="1" t="s">
        <v>51</v>
      </c>
      <c r="F887" s="1" t="s">
        <v>51</v>
      </c>
      <c r="G887" s="1" t="s">
        <v>82</v>
      </c>
      <c r="H887" s="1" t="s">
        <v>207</v>
      </c>
      <c r="I887" s="1" t="s">
        <v>84</v>
      </c>
      <c r="J887" s="1" t="s">
        <v>122</v>
      </c>
      <c r="K887" s="1" t="s">
        <v>18562</v>
      </c>
      <c r="L887" s="1"/>
      <c r="M887" s="21">
        <f t="shared" si="13"/>
        <v>1</v>
      </c>
    </row>
    <row r="888" spans="1:13" ht="20.100000000000001" customHeight="1" x14ac:dyDescent="0.15">
      <c r="A888" s="1" t="s">
        <v>18464</v>
      </c>
      <c r="B888" s="1" t="s">
        <v>18563</v>
      </c>
      <c r="C888" s="1" t="s">
        <v>18564</v>
      </c>
      <c r="D888" s="1" t="s">
        <v>50</v>
      </c>
      <c r="E888" s="1" t="s">
        <v>51</v>
      </c>
      <c r="F888" s="1" t="s">
        <v>81</v>
      </c>
      <c r="G888" s="1" t="s">
        <v>82</v>
      </c>
      <c r="H888" s="1" t="s">
        <v>2234</v>
      </c>
      <c r="I888" s="1" t="s">
        <v>84</v>
      </c>
      <c r="J888" s="1" t="s">
        <v>18408</v>
      </c>
      <c r="K888" s="1" t="s">
        <v>18565</v>
      </c>
      <c r="L888" s="1"/>
      <c r="M888" s="21">
        <f t="shared" si="13"/>
        <v>0</v>
      </c>
    </row>
    <row r="889" spans="1:13" ht="20.100000000000001" customHeight="1" x14ac:dyDescent="0.15">
      <c r="A889" s="1" t="s">
        <v>18464</v>
      </c>
      <c r="B889" s="1" t="s">
        <v>18563</v>
      </c>
      <c r="C889" s="1" t="s">
        <v>18566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18567</v>
      </c>
      <c r="L889" s="1"/>
      <c r="M889" s="21">
        <f t="shared" si="13"/>
        <v>1</v>
      </c>
    </row>
    <row r="890" spans="1:13" ht="20.100000000000001" customHeight="1" x14ac:dyDescent="0.15">
      <c r="A890" s="1" t="s">
        <v>18464</v>
      </c>
      <c r="B890" s="1" t="s">
        <v>18563</v>
      </c>
      <c r="C890" s="1" t="s">
        <v>18568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18569</v>
      </c>
      <c r="L890" s="1"/>
      <c r="M890" s="21">
        <f t="shared" si="13"/>
        <v>1</v>
      </c>
    </row>
    <row r="891" spans="1:13" ht="20.100000000000001" customHeight="1" x14ac:dyDescent="0.15">
      <c r="A891" s="1" t="s">
        <v>18464</v>
      </c>
      <c r="B891" s="1" t="s">
        <v>18563</v>
      </c>
      <c r="C891" s="1" t="s">
        <v>18570</v>
      </c>
      <c r="D891" s="1" t="s">
        <v>78</v>
      </c>
      <c r="E891" s="1" t="s">
        <v>51</v>
      </c>
      <c r="F891" s="1" t="s">
        <v>51</v>
      </c>
      <c r="G891" s="1" t="s">
        <v>82</v>
      </c>
      <c r="H891" s="1" t="s">
        <v>207</v>
      </c>
      <c r="I891" s="1" t="s">
        <v>84</v>
      </c>
      <c r="J891" s="1" t="s">
        <v>122</v>
      </c>
      <c r="K891" s="1" t="s">
        <v>18571</v>
      </c>
      <c r="L891" s="1"/>
      <c r="M891" s="21">
        <f t="shared" si="13"/>
        <v>1</v>
      </c>
    </row>
    <row r="892" spans="1:13" ht="20.100000000000001" customHeight="1" x14ac:dyDescent="0.15">
      <c r="A892" s="1" t="s">
        <v>18464</v>
      </c>
      <c r="B892" s="1" t="s">
        <v>18563</v>
      </c>
      <c r="C892" s="1" t="s">
        <v>18572</v>
      </c>
      <c r="D892" s="1" t="s">
        <v>78</v>
      </c>
      <c r="E892" s="1" t="s">
        <v>51</v>
      </c>
      <c r="F892" s="1" t="s">
        <v>51</v>
      </c>
      <c r="G892" s="1" t="s">
        <v>82</v>
      </c>
      <c r="H892" s="1" t="s">
        <v>207</v>
      </c>
      <c r="I892" s="1" t="s">
        <v>84</v>
      </c>
      <c r="J892" s="1" t="s">
        <v>122</v>
      </c>
      <c r="K892" s="1" t="s">
        <v>18573</v>
      </c>
      <c r="L892" s="1"/>
      <c r="M892" s="21">
        <f t="shared" si="13"/>
        <v>1</v>
      </c>
    </row>
    <row r="893" spans="1:13" ht="20.100000000000001" customHeight="1" x14ac:dyDescent="0.15">
      <c r="A893" s="1" t="s">
        <v>18464</v>
      </c>
      <c r="B893" s="1" t="s">
        <v>18563</v>
      </c>
      <c r="C893" s="1" t="s">
        <v>18574</v>
      </c>
      <c r="D893" s="1" t="s">
        <v>78</v>
      </c>
      <c r="E893" s="1" t="s">
        <v>51</v>
      </c>
      <c r="F893" s="1" t="s">
        <v>51</v>
      </c>
      <c r="G893" s="1" t="s">
        <v>82</v>
      </c>
      <c r="H893" s="1" t="s">
        <v>207</v>
      </c>
      <c r="I893" s="1" t="s">
        <v>84</v>
      </c>
      <c r="J893" s="1" t="s">
        <v>122</v>
      </c>
      <c r="K893" s="1" t="s">
        <v>18575</v>
      </c>
      <c r="L893" s="1"/>
      <c r="M893" s="21">
        <f t="shared" si="13"/>
        <v>1</v>
      </c>
    </row>
    <row r="894" spans="1:13" ht="20.100000000000001" customHeight="1" x14ac:dyDescent="0.15">
      <c r="A894" s="1" t="s">
        <v>18464</v>
      </c>
      <c r="B894" s="1" t="s">
        <v>18563</v>
      </c>
      <c r="C894" s="1" t="s">
        <v>18576</v>
      </c>
      <c r="D894" s="1" t="s">
        <v>78</v>
      </c>
      <c r="E894" s="1" t="s">
        <v>51</v>
      </c>
      <c r="F894" s="1" t="s">
        <v>51</v>
      </c>
      <c r="G894" s="1" t="s">
        <v>82</v>
      </c>
      <c r="H894" s="1" t="s">
        <v>207</v>
      </c>
      <c r="I894" s="1" t="s">
        <v>84</v>
      </c>
      <c r="J894" s="1" t="s">
        <v>122</v>
      </c>
      <c r="K894" s="1" t="s">
        <v>18577</v>
      </c>
      <c r="L894" s="1"/>
      <c r="M894" s="21">
        <f t="shared" si="13"/>
        <v>1</v>
      </c>
    </row>
    <row r="895" spans="1:13" ht="20.100000000000001" customHeight="1" x14ac:dyDescent="0.15">
      <c r="A895" s="1" t="s">
        <v>18464</v>
      </c>
      <c r="B895" s="1" t="s">
        <v>18563</v>
      </c>
      <c r="C895" s="1" t="s">
        <v>18578</v>
      </c>
      <c r="D895" s="1" t="s">
        <v>78</v>
      </c>
      <c r="E895" s="1" t="s">
        <v>51</v>
      </c>
      <c r="F895" s="1" t="s">
        <v>179</v>
      </c>
      <c r="G895" s="1" t="s">
        <v>82</v>
      </c>
      <c r="H895" s="1" t="s">
        <v>2234</v>
      </c>
      <c r="I895" s="1" t="s">
        <v>84</v>
      </c>
      <c r="J895" s="1" t="s">
        <v>18408</v>
      </c>
      <c r="K895" s="1" t="s">
        <v>18579</v>
      </c>
      <c r="L895" s="1"/>
      <c r="M895" s="21">
        <f t="shared" si="13"/>
        <v>0</v>
      </c>
    </row>
    <row r="896" spans="1:13" ht="20.100000000000001" customHeight="1" x14ac:dyDescent="0.15">
      <c r="A896" s="1" t="s">
        <v>18464</v>
      </c>
      <c r="B896" s="1" t="s">
        <v>18563</v>
      </c>
      <c r="C896" s="1" t="s">
        <v>18580</v>
      </c>
      <c r="D896" s="1" t="s">
        <v>78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18581</v>
      </c>
      <c r="L896" s="1"/>
      <c r="M896" s="21">
        <f t="shared" si="13"/>
        <v>1</v>
      </c>
    </row>
    <row r="897" spans="1:13" ht="20.100000000000001" customHeight="1" x14ac:dyDescent="0.15">
      <c r="A897" s="1" t="s">
        <v>18464</v>
      </c>
      <c r="B897" s="1" t="s">
        <v>18563</v>
      </c>
      <c r="C897" s="1" t="s">
        <v>18582</v>
      </c>
      <c r="D897" s="1" t="s">
        <v>78</v>
      </c>
      <c r="E897" s="1" t="s">
        <v>51</v>
      </c>
      <c r="F897" s="1" t="s">
        <v>51</v>
      </c>
      <c r="G897" s="1" t="s">
        <v>82</v>
      </c>
      <c r="H897" s="1" t="s">
        <v>207</v>
      </c>
      <c r="I897" s="1" t="s">
        <v>84</v>
      </c>
      <c r="J897" s="1" t="s">
        <v>122</v>
      </c>
      <c r="K897" s="1" t="s">
        <v>18583</v>
      </c>
      <c r="L897" s="1"/>
      <c r="M897" s="21">
        <f t="shared" si="13"/>
        <v>1</v>
      </c>
    </row>
    <row r="898" spans="1:13" ht="20.100000000000001" customHeight="1" x14ac:dyDescent="0.15">
      <c r="A898" s="1" t="s">
        <v>18464</v>
      </c>
      <c r="B898" s="1" t="s">
        <v>18563</v>
      </c>
      <c r="C898" s="1" t="s">
        <v>18584</v>
      </c>
      <c r="D898" s="1" t="s">
        <v>78</v>
      </c>
      <c r="E898" s="1" t="s">
        <v>51</v>
      </c>
      <c r="F898" s="1" t="s">
        <v>51</v>
      </c>
      <c r="G898" s="1" t="s">
        <v>82</v>
      </c>
      <c r="H898" s="1" t="s">
        <v>207</v>
      </c>
      <c r="I898" s="1" t="s">
        <v>84</v>
      </c>
      <c r="J898" s="1" t="s">
        <v>122</v>
      </c>
      <c r="K898" s="1" t="s">
        <v>18585</v>
      </c>
      <c r="L898" s="1"/>
      <c r="M898" s="21">
        <f t="shared" si="13"/>
        <v>1</v>
      </c>
    </row>
    <row r="899" spans="1:13" ht="20.100000000000001" customHeight="1" x14ac:dyDescent="0.15">
      <c r="A899" s="1" t="s">
        <v>18464</v>
      </c>
      <c r="B899" s="1" t="s">
        <v>18563</v>
      </c>
      <c r="C899" s="1" t="s">
        <v>18586</v>
      </c>
      <c r="D899" s="1" t="s">
        <v>78</v>
      </c>
      <c r="E899" s="1" t="s">
        <v>51</v>
      </c>
      <c r="F899" s="1" t="s">
        <v>51</v>
      </c>
      <c r="G899" s="1" t="s">
        <v>82</v>
      </c>
      <c r="H899" s="1" t="s">
        <v>207</v>
      </c>
      <c r="I899" s="1" t="s">
        <v>84</v>
      </c>
      <c r="J899" s="1" t="s">
        <v>122</v>
      </c>
      <c r="K899" s="1" t="s">
        <v>18587</v>
      </c>
      <c r="L899" s="1"/>
      <c r="M899" s="21">
        <f t="shared" si="13"/>
        <v>1</v>
      </c>
    </row>
    <row r="900" spans="1:13" ht="20.100000000000001" customHeight="1" x14ac:dyDescent="0.15">
      <c r="A900" s="1" t="s">
        <v>18464</v>
      </c>
      <c r="B900" s="1" t="s">
        <v>18563</v>
      </c>
      <c r="C900" s="1" t="s">
        <v>18588</v>
      </c>
      <c r="D900" s="1" t="s">
        <v>78</v>
      </c>
      <c r="E900" s="1" t="s">
        <v>51</v>
      </c>
      <c r="F900" s="1" t="s">
        <v>51</v>
      </c>
      <c r="G900" s="1" t="s">
        <v>82</v>
      </c>
      <c r="H900" s="1" t="s">
        <v>207</v>
      </c>
      <c r="I900" s="1" t="s">
        <v>84</v>
      </c>
      <c r="J900" s="1" t="s">
        <v>122</v>
      </c>
      <c r="K900" s="1" t="s">
        <v>18589</v>
      </c>
      <c r="L900" s="1"/>
      <c r="M900" s="21">
        <f t="shared" si="13"/>
        <v>1</v>
      </c>
    </row>
    <row r="901" spans="1:13" ht="20.100000000000001" customHeight="1" x14ac:dyDescent="0.15">
      <c r="A901" s="1" t="s">
        <v>18464</v>
      </c>
      <c r="B901" s="1" t="s">
        <v>18563</v>
      </c>
      <c r="C901" s="1" t="s">
        <v>18590</v>
      </c>
      <c r="D901" s="1" t="s">
        <v>78</v>
      </c>
      <c r="E901" s="1" t="s">
        <v>51</v>
      </c>
      <c r="F901" s="1" t="s">
        <v>51</v>
      </c>
      <c r="G901" s="1" t="s">
        <v>82</v>
      </c>
      <c r="H901" s="1" t="s">
        <v>207</v>
      </c>
      <c r="I901" s="1" t="s">
        <v>84</v>
      </c>
      <c r="J901" s="1" t="s">
        <v>122</v>
      </c>
      <c r="K901" s="1" t="s">
        <v>18591</v>
      </c>
      <c r="L901" s="1"/>
      <c r="M901" s="21">
        <f t="shared" si="13"/>
        <v>1</v>
      </c>
    </row>
    <row r="902" spans="1:13" ht="20.100000000000001" customHeight="1" x14ac:dyDescent="0.15">
      <c r="A902" s="1" t="s">
        <v>18464</v>
      </c>
      <c r="B902" s="1" t="s">
        <v>18563</v>
      </c>
      <c r="C902" s="1" t="s">
        <v>18592</v>
      </c>
      <c r="D902" s="1" t="s">
        <v>78</v>
      </c>
      <c r="E902" s="1" t="s">
        <v>51</v>
      </c>
      <c r="F902" s="1" t="s">
        <v>51</v>
      </c>
      <c r="G902" s="1" t="s">
        <v>82</v>
      </c>
      <c r="H902" s="1" t="s">
        <v>207</v>
      </c>
      <c r="I902" s="1" t="s">
        <v>84</v>
      </c>
      <c r="J902" s="1" t="s">
        <v>122</v>
      </c>
      <c r="K902" s="1" t="s">
        <v>18593</v>
      </c>
      <c r="L902" s="1"/>
      <c r="M902" s="21">
        <f t="shared" si="13"/>
        <v>1</v>
      </c>
    </row>
    <row r="903" spans="1:13" ht="20.100000000000001" customHeight="1" x14ac:dyDescent="0.15">
      <c r="A903" s="1" t="s">
        <v>18464</v>
      </c>
      <c r="B903" s="1" t="s">
        <v>18563</v>
      </c>
      <c r="C903" s="1" t="s">
        <v>18594</v>
      </c>
      <c r="D903" s="1" t="s">
        <v>78</v>
      </c>
      <c r="E903" s="1" t="s">
        <v>51</v>
      </c>
      <c r="F903" s="1" t="s">
        <v>81</v>
      </c>
      <c r="G903" s="1" t="s">
        <v>82</v>
      </c>
      <c r="H903" s="1" t="s">
        <v>180</v>
      </c>
      <c r="I903" s="1" t="s">
        <v>84</v>
      </c>
      <c r="J903" s="1" t="s">
        <v>7191</v>
      </c>
      <c r="K903" s="1" t="s">
        <v>18595</v>
      </c>
      <c r="L903" s="1"/>
      <c r="M903" s="21">
        <f t="shared" si="13"/>
        <v>0</v>
      </c>
    </row>
    <row r="904" spans="1:13" ht="20.100000000000001" customHeight="1" x14ac:dyDescent="0.15">
      <c r="A904" s="1" t="s">
        <v>18464</v>
      </c>
      <c r="B904" s="1" t="s">
        <v>18563</v>
      </c>
      <c r="C904" s="1" t="s">
        <v>18596</v>
      </c>
      <c r="D904" s="1" t="s">
        <v>78</v>
      </c>
      <c r="E904" s="1" t="s">
        <v>51</v>
      </c>
      <c r="F904" s="1" t="s">
        <v>179</v>
      </c>
      <c r="G904" s="1" t="s">
        <v>82</v>
      </c>
      <c r="H904" s="1" t="s">
        <v>180</v>
      </c>
      <c r="I904" s="1" t="s">
        <v>84</v>
      </c>
      <c r="J904" s="1" t="s">
        <v>7191</v>
      </c>
      <c r="K904" s="1" t="s">
        <v>18597</v>
      </c>
      <c r="L904" s="1"/>
      <c r="M904" s="21">
        <f t="shared" ref="M904:M967" si="14">IF(F904="○",1,0)</f>
        <v>0</v>
      </c>
    </row>
    <row r="905" spans="1:13" ht="20.100000000000001" customHeight="1" x14ac:dyDescent="0.15">
      <c r="A905" s="1" t="s">
        <v>18464</v>
      </c>
      <c r="B905" s="1" t="s">
        <v>18563</v>
      </c>
      <c r="C905" s="1" t="s">
        <v>18598</v>
      </c>
      <c r="D905" s="1" t="s">
        <v>78</v>
      </c>
      <c r="E905" s="1" t="s">
        <v>51</v>
      </c>
      <c r="F905" s="1" t="s">
        <v>51</v>
      </c>
      <c r="G905" s="1" t="s">
        <v>82</v>
      </c>
      <c r="H905" s="1" t="s">
        <v>207</v>
      </c>
      <c r="I905" s="1" t="s">
        <v>84</v>
      </c>
      <c r="J905" s="1" t="s">
        <v>122</v>
      </c>
      <c r="K905" s="1" t="s">
        <v>18599</v>
      </c>
      <c r="L905" s="1"/>
      <c r="M905" s="21">
        <f t="shared" si="14"/>
        <v>1</v>
      </c>
    </row>
    <row r="906" spans="1:13" ht="20.100000000000001" customHeight="1" x14ac:dyDescent="0.15">
      <c r="A906" s="1" t="s">
        <v>18464</v>
      </c>
      <c r="B906" s="1" t="s">
        <v>18600</v>
      </c>
      <c r="C906" s="1" t="s">
        <v>18601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53</v>
      </c>
      <c r="I906" s="1" t="s">
        <v>84</v>
      </c>
      <c r="J906" s="1" t="s">
        <v>130</v>
      </c>
      <c r="K906" s="1" t="s">
        <v>18602</v>
      </c>
      <c r="L906" s="1"/>
      <c r="M906" s="21">
        <f t="shared" si="14"/>
        <v>1</v>
      </c>
    </row>
    <row r="907" spans="1:13" ht="20.100000000000001" customHeight="1" x14ac:dyDescent="0.15">
      <c r="A907" s="1" t="s">
        <v>18464</v>
      </c>
      <c r="B907" s="1" t="s">
        <v>18600</v>
      </c>
      <c r="C907" s="1" t="s">
        <v>18603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53</v>
      </c>
      <c r="I907" s="1" t="s">
        <v>84</v>
      </c>
      <c r="J907" s="1" t="s">
        <v>130</v>
      </c>
      <c r="K907" s="1" t="s">
        <v>18604</v>
      </c>
      <c r="L907" s="1"/>
      <c r="M907" s="21">
        <f t="shared" si="14"/>
        <v>1</v>
      </c>
    </row>
    <row r="908" spans="1:13" ht="20.100000000000001" customHeight="1" x14ac:dyDescent="0.15">
      <c r="A908" s="1" t="s">
        <v>18464</v>
      </c>
      <c r="B908" s="1" t="s">
        <v>18600</v>
      </c>
      <c r="C908" s="1" t="s">
        <v>18605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53</v>
      </c>
      <c r="I908" s="1" t="s">
        <v>84</v>
      </c>
      <c r="J908" s="1" t="s">
        <v>130</v>
      </c>
      <c r="K908" s="1" t="s">
        <v>18606</v>
      </c>
      <c r="L908" s="1"/>
      <c r="M908" s="21">
        <f t="shared" si="14"/>
        <v>1</v>
      </c>
    </row>
    <row r="909" spans="1:13" ht="20.100000000000001" customHeight="1" x14ac:dyDescent="0.15">
      <c r="A909" s="1" t="s">
        <v>18464</v>
      </c>
      <c r="B909" s="1" t="s">
        <v>18600</v>
      </c>
      <c r="C909" s="1" t="s">
        <v>18607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53</v>
      </c>
      <c r="I909" s="1" t="s">
        <v>84</v>
      </c>
      <c r="J909" s="1" t="s">
        <v>130</v>
      </c>
      <c r="K909" s="1" t="s">
        <v>18608</v>
      </c>
      <c r="L909" s="1"/>
      <c r="M909" s="21">
        <f t="shared" si="14"/>
        <v>1</v>
      </c>
    </row>
    <row r="910" spans="1:13" ht="20.100000000000001" customHeight="1" x14ac:dyDescent="0.15">
      <c r="A910" s="1" t="s">
        <v>18464</v>
      </c>
      <c r="B910" s="1" t="s">
        <v>18600</v>
      </c>
      <c r="C910" s="1" t="s">
        <v>18609</v>
      </c>
      <c r="D910" s="1" t="s">
        <v>50</v>
      </c>
      <c r="E910" s="1" t="s">
        <v>51</v>
      </c>
      <c r="F910" s="1" t="s">
        <v>51</v>
      </c>
      <c r="G910" s="1" t="s">
        <v>52</v>
      </c>
      <c r="H910" s="1" t="s">
        <v>53</v>
      </c>
      <c r="I910" s="1" t="s">
        <v>84</v>
      </c>
      <c r="J910" s="1" t="s">
        <v>130</v>
      </c>
      <c r="K910" s="1" t="s">
        <v>18610</v>
      </c>
      <c r="L910" s="1"/>
      <c r="M910" s="21">
        <f t="shared" si="14"/>
        <v>1</v>
      </c>
    </row>
    <row r="911" spans="1:13" ht="20.100000000000001" customHeight="1" x14ac:dyDescent="0.15">
      <c r="A911" s="1" t="s">
        <v>18464</v>
      </c>
      <c r="B911" s="1" t="s">
        <v>18600</v>
      </c>
      <c r="C911" s="1" t="s">
        <v>18611</v>
      </c>
      <c r="D911" s="1" t="s">
        <v>50</v>
      </c>
      <c r="E911" s="1" t="s">
        <v>51</v>
      </c>
      <c r="F911" s="1" t="s">
        <v>51</v>
      </c>
      <c r="G911" s="1" t="s">
        <v>52</v>
      </c>
      <c r="H911" s="1" t="s">
        <v>53</v>
      </c>
      <c r="I911" s="1" t="s">
        <v>84</v>
      </c>
      <c r="J911" s="1" t="s">
        <v>130</v>
      </c>
      <c r="K911" s="1" t="s">
        <v>18612</v>
      </c>
      <c r="L911" s="1"/>
      <c r="M911" s="21">
        <f t="shared" si="14"/>
        <v>1</v>
      </c>
    </row>
    <row r="912" spans="1:13" ht="20.100000000000001" customHeight="1" x14ac:dyDescent="0.15">
      <c r="A912" s="1" t="s">
        <v>18464</v>
      </c>
      <c r="B912" s="1" t="s">
        <v>18600</v>
      </c>
      <c r="C912" s="1" t="s">
        <v>18613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53</v>
      </c>
      <c r="I912" s="1" t="s">
        <v>84</v>
      </c>
      <c r="J912" s="1" t="s">
        <v>130</v>
      </c>
      <c r="K912" s="1" t="s">
        <v>18614</v>
      </c>
      <c r="L912" s="1"/>
      <c r="M912" s="21">
        <f t="shared" si="14"/>
        <v>1</v>
      </c>
    </row>
    <row r="913" spans="1:13" ht="20.100000000000001" customHeight="1" x14ac:dyDescent="0.15">
      <c r="A913" s="1" t="s">
        <v>18464</v>
      </c>
      <c r="B913" s="1" t="s">
        <v>18600</v>
      </c>
      <c r="C913" s="1" t="s">
        <v>18615</v>
      </c>
      <c r="D913" s="1" t="s">
        <v>78</v>
      </c>
      <c r="E913" s="1" t="s">
        <v>51</v>
      </c>
      <c r="F913" s="1" t="s">
        <v>51</v>
      </c>
      <c r="G913" s="1" t="s">
        <v>52</v>
      </c>
      <c r="H913" s="1" t="s">
        <v>53</v>
      </c>
      <c r="I913" s="1" t="s">
        <v>84</v>
      </c>
      <c r="J913" s="1" t="s">
        <v>130</v>
      </c>
      <c r="K913" s="1" t="s">
        <v>18616</v>
      </c>
      <c r="L913" s="1"/>
      <c r="M913" s="21">
        <f t="shared" si="14"/>
        <v>1</v>
      </c>
    </row>
    <row r="914" spans="1:13" ht="20.100000000000001" customHeight="1" x14ac:dyDescent="0.15">
      <c r="A914" s="1" t="s">
        <v>18464</v>
      </c>
      <c r="B914" s="1" t="s">
        <v>18600</v>
      </c>
      <c r="C914" s="1" t="s">
        <v>18617</v>
      </c>
      <c r="D914" s="1" t="s">
        <v>78</v>
      </c>
      <c r="E914" s="1" t="s">
        <v>51</v>
      </c>
      <c r="F914" s="1" t="s">
        <v>81</v>
      </c>
      <c r="G914" s="1" t="s">
        <v>82</v>
      </c>
      <c r="H914" s="1" t="s">
        <v>2038</v>
      </c>
      <c r="I914" s="1" t="s">
        <v>84</v>
      </c>
      <c r="J914" s="1" t="s">
        <v>6853</v>
      </c>
      <c r="K914" s="1" t="s">
        <v>18618</v>
      </c>
      <c r="L914" s="1"/>
      <c r="M914" s="21">
        <f t="shared" si="14"/>
        <v>0</v>
      </c>
    </row>
    <row r="915" spans="1:13" ht="20.100000000000001" customHeight="1" x14ac:dyDescent="0.15">
      <c r="A915" s="1" t="s">
        <v>18464</v>
      </c>
      <c r="B915" s="1" t="s">
        <v>18600</v>
      </c>
      <c r="C915" s="1" t="s">
        <v>18619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53</v>
      </c>
      <c r="I915" s="1" t="s">
        <v>84</v>
      </c>
      <c r="J915" s="1" t="s">
        <v>130</v>
      </c>
      <c r="K915" s="1" t="s">
        <v>18620</v>
      </c>
      <c r="L915" s="1"/>
      <c r="M915" s="21">
        <f t="shared" si="14"/>
        <v>1</v>
      </c>
    </row>
    <row r="916" spans="1:13" ht="20.100000000000001" customHeight="1" x14ac:dyDescent="0.15">
      <c r="A916" s="1" t="s">
        <v>18464</v>
      </c>
      <c r="B916" s="1" t="s">
        <v>18600</v>
      </c>
      <c r="C916" s="1" t="s">
        <v>18621</v>
      </c>
      <c r="D916" s="1" t="s">
        <v>78</v>
      </c>
      <c r="E916" s="1" t="s">
        <v>51</v>
      </c>
      <c r="F916" s="1" t="s">
        <v>51</v>
      </c>
      <c r="G916" s="1" t="s">
        <v>52</v>
      </c>
      <c r="H916" s="1" t="s">
        <v>53</v>
      </c>
      <c r="I916" s="1" t="s">
        <v>84</v>
      </c>
      <c r="J916" s="1" t="s">
        <v>130</v>
      </c>
      <c r="K916" s="1" t="s">
        <v>18622</v>
      </c>
      <c r="L916" s="1"/>
      <c r="M916" s="21">
        <f t="shared" si="14"/>
        <v>1</v>
      </c>
    </row>
    <row r="917" spans="1:13" ht="20.100000000000001" customHeight="1" x14ac:dyDescent="0.15">
      <c r="A917" s="1" t="s">
        <v>18464</v>
      </c>
      <c r="B917" s="1" t="s">
        <v>18600</v>
      </c>
      <c r="C917" s="1" t="s">
        <v>18623</v>
      </c>
      <c r="D917" s="1" t="s">
        <v>78</v>
      </c>
      <c r="E917" s="1" t="s">
        <v>51</v>
      </c>
      <c r="F917" s="1" t="s">
        <v>51</v>
      </c>
      <c r="G917" s="1" t="s">
        <v>52</v>
      </c>
      <c r="H917" s="1" t="s">
        <v>53</v>
      </c>
      <c r="I917" s="1" t="s">
        <v>84</v>
      </c>
      <c r="J917" s="1" t="s">
        <v>130</v>
      </c>
      <c r="K917" s="1" t="s">
        <v>18624</v>
      </c>
      <c r="L917" s="1"/>
      <c r="M917" s="21">
        <f t="shared" si="14"/>
        <v>1</v>
      </c>
    </row>
    <row r="918" spans="1:13" ht="20.100000000000001" customHeight="1" x14ac:dyDescent="0.15">
      <c r="A918" s="1" t="s">
        <v>18464</v>
      </c>
      <c r="B918" s="1" t="s">
        <v>18600</v>
      </c>
      <c r="C918" s="1" t="s">
        <v>18625</v>
      </c>
      <c r="D918" s="1" t="s">
        <v>78</v>
      </c>
      <c r="E918" s="1" t="s">
        <v>51</v>
      </c>
      <c r="F918" s="1" t="s">
        <v>51</v>
      </c>
      <c r="G918" s="1" t="s">
        <v>52</v>
      </c>
      <c r="H918" s="1" t="s">
        <v>53</v>
      </c>
      <c r="I918" s="1" t="s">
        <v>84</v>
      </c>
      <c r="J918" s="1" t="s">
        <v>130</v>
      </c>
      <c r="K918" s="1" t="s">
        <v>18626</v>
      </c>
      <c r="L918" s="1"/>
      <c r="M918" s="21">
        <f t="shared" si="14"/>
        <v>1</v>
      </c>
    </row>
    <row r="919" spans="1:13" ht="20.100000000000001" customHeight="1" x14ac:dyDescent="0.15">
      <c r="A919" s="1" t="s">
        <v>18464</v>
      </c>
      <c r="B919" s="1" t="s">
        <v>18600</v>
      </c>
      <c r="C919" s="1" t="s">
        <v>18627</v>
      </c>
      <c r="D919" s="1" t="s">
        <v>78</v>
      </c>
      <c r="E919" s="1" t="s">
        <v>51</v>
      </c>
      <c r="F919" s="1" t="s">
        <v>51</v>
      </c>
      <c r="G919" s="1" t="s">
        <v>52</v>
      </c>
      <c r="H919" s="1" t="s">
        <v>53</v>
      </c>
      <c r="I919" s="1" t="s">
        <v>84</v>
      </c>
      <c r="J919" s="1" t="s">
        <v>130</v>
      </c>
      <c r="K919" s="1" t="s">
        <v>18628</v>
      </c>
      <c r="L919" s="1"/>
      <c r="M919" s="21">
        <f t="shared" si="14"/>
        <v>1</v>
      </c>
    </row>
    <row r="920" spans="1:13" ht="20.100000000000001" customHeight="1" x14ac:dyDescent="0.15">
      <c r="A920" s="1" t="s">
        <v>18464</v>
      </c>
      <c r="B920" s="1" t="s">
        <v>18600</v>
      </c>
      <c r="C920" s="1" t="s">
        <v>18629</v>
      </c>
      <c r="D920" s="1" t="s">
        <v>78</v>
      </c>
      <c r="E920" s="1" t="s">
        <v>51</v>
      </c>
      <c r="F920" s="1" t="s">
        <v>51</v>
      </c>
      <c r="G920" s="1" t="s">
        <v>52</v>
      </c>
      <c r="H920" s="1" t="s">
        <v>53</v>
      </c>
      <c r="I920" s="1" t="s">
        <v>84</v>
      </c>
      <c r="J920" s="1" t="s">
        <v>130</v>
      </c>
      <c r="K920" s="1" t="s">
        <v>18630</v>
      </c>
      <c r="L920" s="1"/>
      <c r="M920" s="21">
        <f t="shared" si="14"/>
        <v>1</v>
      </c>
    </row>
    <row r="921" spans="1:13" ht="20.100000000000001" customHeight="1" x14ac:dyDescent="0.15">
      <c r="A921" s="1" t="s">
        <v>18464</v>
      </c>
      <c r="B921" s="1" t="s">
        <v>18600</v>
      </c>
      <c r="C921" s="1" t="s">
        <v>18631</v>
      </c>
      <c r="D921" s="1" t="s">
        <v>78</v>
      </c>
      <c r="E921" s="1" t="s">
        <v>51</v>
      </c>
      <c r="F921" s="1" t="s">
        <v>51</v>
      </c>
      <c r="G921" s="1" t="s">
        <v>52</v>
      </c>
      <c r="H921" s="1" t="s">
        <v>53</v>
      </c>
      <c r="I921" s="1" t="s">
        <v>84</v>
      </c>
      <c r="J921" s="1" t="s">
        <v>130</v>
      </c>
      <c r="K921" s="1" t="s">
        <v>18632</v>
      </c>
      <c r="L921" s="1"/>
      <c r="M921" s="21">
        <f t="shared" si="14"/>
        <v>1</v>
      </c>
    </row>
    <row r="922" spans="1:13" ht="20.100000000000001" customHeight="1" x14ac:dyDescent="0.15">
      <c r="A922" s="1" t="s">
        <v>18464</v>
      </c>
      <c r="B922" s="1" t="s">
        <v>18633</v>
      </c>
      <c r="C922" s="1" t="s">
        <v>18634</v>
      </c>
      <c r="D922" s="1" t="s">
        <v>50</v>
      </c>
      <c r="E922" s="1" t="s">
        <v>51</v>
      </c>
      <c r="F922" s="1" t="s">
        <v>51</v>
      </c>
      <c r="G922" s="1" t="s">
        <v>52</v>
      </c>
      <c r="H922" s="1" t="s">
        <v>53</v>
      </c>
      <c r="I922" s="1" t="s">
        <v>84</v>
      </c>
      <c r="J922" s="1" t="s">
        <v>130</v>
      </c>
      <c r="K922" s="1" t="s">
        <v>18635</v>
      </c>
      <c r="L922" s="1"/>
      <c r="M922" s="21">
        <f t="shared" si="14"/>
        <v>1</v>
      </c>
    </row>
    <row r="923" spans="1:13" ht="20.100000000000001" customHeight="1" x14ac:dyDescent="0.15">
      <c r="A923" s="1" t="s">
        <v>18464</v>
      </c>
      <c r="B923" s="1" t="s">
        <v>18633</v>
      </c>
      <c r="C923" s="1" t="s">
        <v>18636</v>
      </c>
      <c r="D923" s="1" t="s">
        <v>78</v>
      </c>
      <c r="E923" s="1" t="s">
        <v>51</v>
      </c>
      <c r="F923" s="1" t="s">
        <v>81</v>
      </c>
      <c r="G923" s="1" t="s">
        <v>82</v>
      </c>
      <c r="H923" s="1" t="s">
        <v>212</v>
      </c>
      <c r="I923" s="1" t="s">
        <v>84</v>
      </c>
      <c r="J923" s="1" t="s">
        <v>7858</v>
      </c>
      <c r="K923" s="1" t="s">
        <v>18637</v>
      </c>
      <c r="L923" s="1"/>
      <c r="M923" s="21">
        <f t="shared" si="14"/>
        <v>0</v>
      </c>
    </row>
    <row r="924" spans="1:13" ht="20.100000000000001" customHeight="1" x14ac:dyDescent="0.15">
      <c r="A924" s="1" t="s">
        <v>18464</v>
      </c>
      <c r="B924" s="1" t="s">
        <v>18633</v>
      </c>
      <c r="C924" s="1" t="s">
        <v>18638</v>
      </c>
      <c r="D924" s="1" t="s">
        <v>78</v>
      </c>
      <c r="E924" s="1" t="s">
        <v>51</v>
      </c>
      <c r="F924" s="1" t="s">
        <v>81</v>
      </c>
      <c r="G924" s="1" t="s">
        <v>82</v>
      </c>
      <c r="H924" s="1" t="s">
        <v>1151</v>
      </c>
      <c r="I924" s="1" t="s">
        <v>84</v>
      </c>
      <c r="J924" s="1" t="s">
        <v>7809</v>
      </c>
      <c r="K924" s="1" t="s">
        <v>18639</v>
      </c>
      <c r="L924" s="1"/>
      <c r="M924" s="21">
        <f t="shared" si="14"/>
        <v>0</v>
      </c>
    </row>
    <row r="925" spans="1:13" ht="20.100000000000001" customHeight="1" x14ac:dyDescent="0.15">
      <c r="A925" s="1" t="s">
        <v>18464</v>
      </c>
      <c r="B925" s="1" t="s">
        <v>18633</v>
      </c>
      <c r="C925" s="1" t="s">
        <v>18640</v>
      </c>
      <c r="D925" s="1" t="s">
        <v>78</v>
      </c>
      <c r="E925" s="1" t="s">
        <v>51</v>
      </c>
      <c r="F925" s="1" t="s">
        <v>81</v>
      </c>
      <c r="G925" s="1" t="s">
        <v>82</v>
      </c>
      <c r="H925" s="1" t="s">
        <v>1151</v>
      </c>
      <c r="I925" s="1" t="s">
        <v>84</v>
      </c>
      <c r="J925" s="1" t="s">
        <v>7809</v>
      </c>
      <c r="K925" s="1" t="s">
        <v>18641</v>
      </c>
      <c r="L925" s="1"/>
      <c r="M925" s="21">
        <f t="shared" si="14"/>
        <v>0</v>
      </c>
    </row>
    <row r="926" spans="1:13" ht="20.100000000000001" customHeight="1" x14ac:dyDescent="0.15">
      <c r="A926" s="1" t="s">
        <v>18464</v>
      </c>
      <c r="B926" s="1" t="s">
        <v>18633</v>
      </c>
      <c r="C926" s="1" t="s">
        <v>18642</v>
      </c>
      <c r="D926" s="1" t="s">
        <v>78</v>
      </c>
      <c r="E926" s="1" t="s">
        <v>51</v>
      </c>
      <c r="F926" s="1" t="s">
        <v>51</v>
      </c>
      <c r="G926" s="1" t="s">
        <v>52</v>
      </c>
      <c r="H926" s="1" t="s">
        <v>53</v>
      </c>
      <c r="I926" s="1" t="s">
        <v>84</v>
      </c>
      <c r="J926" s="1" t="s">
        <v>130</v>
      </c>
      <c r="K926" s="1" t="s">
        <v>18643</v>
      </c>
      <c r="L926" s="1"/>
      <c r="M926" s="21">
        <f t="shared" si="14"/>
        <v>1</v>
      </c>
    </row>
    <row r="927" spans="1:13" ht="20.100000000000001" customHeight="1" x14ac:dyDescent="0.15">
      <c r="A927" s="1" t="s">
        <v>18464</v>
      </c>
      <c r="B927" s="1" t="s">
        <v>18633</v>
      </c>
      <c r="C927" s="1" t="s">
        <v>18644</v>
      </c>
      <c r="D927" s="1" t="s">
        <v>78</v>
      </c>
      <c r="E927" s="1" t="s">
        <v>51</v>
      </c>
      <c r="F927" s="1" t="s">
        <v>81</v>
      </c>
      <c r="G927" s="1" t="s">
        <v>82</v>
      </c>
      <c r="H927" s="1" t="s">
        <v>1151</v>
      </c>
      <c r="I927" s="1" t="s">
        <v>84</v>
      </c>
      <c r="J927" s="1" t="s">
        <v>7809</v>
      </c>
      <c r="K927" s="1" t="s">
        <v>18645</v>
      </c>
      <c r="L927" s="1"/>
      <c r="M927" s="21">
        <f t="shared" si="14"/>
        <v>0</v>
      </c>
    </row>
    <row r="928" spans="1:13" ht="20.100000000000001" customHeight="1" x14ac:dyDescent="0.15">
      <c r="A928" s="1" t="s">
        <v>18464</v>
      </c>
      <c r="B928" s="1" t="s">
        <v>18633</v>
      </c>
      <c r="C928" s="1" t="s">
        <v>18646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53</v>
      </c>
      <c r="I928" s="1" t="s">
        <v>84</v>
      </c>
      <c r="J928" s="1" t="s">
        <v>130</v>
      </c>
      <c r="K928" s="1" t="s">
        <v>18647</v>
      </c>
      <c r="L928" s="1"/>
      <c r="M928" s="21">
        <f t="shared" si="14"/>
        <v>1</v>
      </c>
    </row>
    <row r="929" spans="1:13" ht="20.100000000000001" customHeight="1" x14ac:dyDescent="0.15">
      <c r="A929" s="1" t="s">
        <v>18464</v>
      </c>
      <c r="B929" s="1" t="s">
        <v>18648</v>
      </c>
      <c r="C929" s="1" t="s">
        <v>18649</v>
      </c>
      <c r="D929" s="1" t="s">
        <v>50</v>
      </c>
      <c r="E929" s="1" t="s">
        <v>51</v>
      </c>
      <c r="F929" s="1" t="s">
        <v>51</v>
      </c>
      <c r="G929" s="1" t="s">
        <v>52</v>
      </c>
      <c r="H929" s="1" t="s">
        <v>121</v>
      </c>
      <c r="I929" s="1" t="s">
        <v>84</v>
      </c>
      <c r="J929" s="1" t="s">
        <v>122</v>
      </c>
      <c r="K929" s="1" t="s">
        <v>18650</v>
      </c>
      <c r="L929" s="1"/>
      <c r="M929" s="21">
        <f t="shared" si="14"/>
        <v>1</v>
      </c>
    </row>
    <row r="930" spans="1:13" ht="20.100000000000001" customHeight="1" x14ac:dyDescent="0.15">
      <c r="A930" s="1" t="s">
        <v>18464</v>
      </c>
      <c r="B930" s="1" t="s">
        <v>18648</v>
      </c>
      <c r="C930" s="1" t="s">
        <v>18651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18652</v>
      </c>
      <c r="L930" s="1"/>
      <c r="M930" s="21">
        <f t="shared" si="14"/>
        <v>1</v>
      </c>
    </row>
    <row r="931" spans="1:13" ht="20.100000000000001" customHeight="1" x14ac:dyDescent="0.15">
      <c r="A931" s="1" t="s">
        <v>18464</v>
      </c>
      <c r="B931" s="1" t="s">
        <v>18648</v>
      </c>
      <c r="C931" s="1" t="s">
        <v>18653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18654</v>
      </c>
      <c r="L931" s="1"/>
      <c r="M931" s="21">
        <f t="shared" si="14"/>
        <v>1</v>
      </c>
    </row>
    <row r="932" spans="1:13" ht="20.100000000000001" customHeight="1" x14ac:dyDescent="0.15">
      <c r="A932" s="1" t="s">
        <v>18464</v>
      </c>
      <c r="B932" s="1" t="s">
        <v>18655</v>
      </c>
      <c r="C932" s="1" t="s">
        <v>18656</v>
      </c>
      <c r="D932" s="1" t="s">
        <v>78</v>
      </c>
      <c r="E932" s="1" t="s">
        <v>51</v>
      </c>
      <c r="F932" s="1" t="s">
        <v>51</v>
      </c>
      <c r="G932" s="1" t="s">
        <v>52</v>
      </c>
      <c r="H932" s="1" t="s">
        <v>53</v>
      </c>
      <c r="I932" s="1" t="s">
        <v>84</v>
      </c>
      <c r="J932" s="1" t="s">
        <v>130</v>
      </c>
      <c r="K932" s="1" t="s">
        <v>18657</v>
      </c>
      <c r="L932" s="1"/>
      <c r="M932" s="21">
        <f t="shared" si="14"/>
        <v>1</v>
      </c>
    </row>
    <row r="933" spans="1:13" ht="20.100000000000001" customHeight="1" x14ac:dyDescent="0.15">
      <c r="A933" s="1" t="s">
        <v>18464</v>
      </c>
      <c r="B933" s="1" t="s">
        <v>18655</v>
      </c>
      <c r="C933" s="1" t="s">
        <v>18658</v>
      </c>
      <c r="D933" s="1" t="s">
        <v>78</v>
      </c>
      <c r="E933" s="1" t="s">
        <v>51</v>
      </c>
      <c r="F933" s="1" t="s">
        <v>51</v>
      </c>
      <c r="G933" s="1" t="s">
        <v>52</v>
      </c>
      <c r="H933" s="1" t="s">
        <v>53</v>
      </c>
      <c r="I933" s="1" t="s">
        <v>84</v>
      </c>
      <c r="J933" s="1" t="s">
        <v>130</v>
      </c>
      <c r="K933" s="1" t="s">
        <v>18659</v>
      </c>
      <c r="L933" s="1"/>
      <c r="M933" s="21">
        <f t="shared" si="14"/>
        <v>1</v>
      </c>
    </row>
    <row r="934" spans="1:13" ht="20.100000000000001" customHeight="1" x14ac:dyDescent="0.15">
      <c r="A934" s="1" t="s">
        <v>18464</v>
      </c>
      <c r="B934" s="1" t="s">
        <v>18655</v>
      </c>
      <c r="C934" s="1" t="s">
        <v>18660</v>
      </c>
      <c r="D934" s="1" t="s">
        <v>78</v>
      </c>
      <c r="E934" s="1" t="s">
        <v>51</v>
      </c>
      <c r="F934" s="1" t="s">
        <v>51</v>
      </c>
      <c r="G934" s="1" t="s">
        <v>52</v>
      </c>
      <c r="H934" s="1" t="s">
        <v>53</v>
      </c>
      <c r="I934" s="1" t="s">
        <v>84</v>
      </c>
      <c r="J934" s="1" t="s">
        <v>130</v>
      </c>
      <c r="K934" s="1" t="s">
        <v>18661</v>
      </c>
      <c r="L934" s="1"/>
      <c r="M934" s="21">
        <f t="shared" si="14"/>
        <v>1</v>
      </c>
    </row>
    <row r="935" spans="1:13" ht="20.100000000000001" customHeight="1" x14ac:dyDescent="0.15">
      <c r="A935" s="1" t="s">
        <v>18464</v>
      </c>
      <c r="B935" s="1" t="s">
        <v>18655</v>
      </c>
      <c r="C935" s="1" t="s">
        <v>18662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53</v>
      </c>
      <c r="I935" s="1" t="s">
        <v>84</v>
      </c>
      <c r="J935" s="1" t="s">
        <v>130</v>
      </c>
      <c r="K935" s="1" t="s">
        <v>18663</v>
      </c>
      <c r="L935" s="1"/>
      <c r="M935" s="21">
        <f t="shared" si="14"/>
        <v>1</v>
      </c>
    </row>
    <row r="936" spans="1:13" ht="20.100000000000001" customHeight="1" x14ac:dyDescent="0.15">
      <c r="A936" s="1" t="s">
        <v>18464</v>
      </c>
      <c r="B936" s="1" t="s">
        <v>18664</v>
      </c>
      <c r="C936" s="1" t="s">
        <v>18665</v>
      </c>
      <c r="D936" s="1" t="s">
        <v>78</v>
      </c>
      <c r="E936" s="1" t="s">
        <v>51</v>
      </c>
      <c r="F936" s="1" t="s">
        <v>51</v>
      </c>
      <c r="G936" s="1" t="s">
        <v>52</v>
      </c>
      <c r="H936" s="1" t="s">
        <v>53</v>
      </c>
      <c r="I936" s="1" t="s">
        <v>84</v>
      </c>
      <c r="J936" s="1" t="s">
        <v>130</v>
      </c>
      <c r="K936" s="1" t="s">
        <v>18666</v>
      </c>
      <c r="L936" s="1"/>
      <c r="M936" s="21">
        <f t="shared" si="14"/>
        <v>1</v>
      </c>
    </row>
    <row r="937" spans="1:13" ht="20.100000000000001" customHeight="1" x14ac:dyDescent="0.15">
      <c r="A937" s="1" t="s">
        <v>18464</v>
      </c>
      <c r="B937" s="1" t="s">
        <v>18664</v>
      </c>
      <c r="C937" s="1" t="s">
        <v>18667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53</v>
      </c>
      <c r="I937" s="1" t="s">
        <v>84</v>
      </c>
      <c r="J937" s="1" t="s">
        <v>130</v>
      </c>
      <c r="K937" s="1" t="s">
        <v>18668</v>
      </c>
      <c r="L937" s="1"/>
      <c r="M937" s="21">
        <f t="shared" si="14"/>
        <v>1</v>
      </c>
    </row>
    <row r="938" spans="1:13" ht="20.100000000000001" customHeight="1" x14ac:dyDescent="0.15">
      <c r="A938" s="1" t="s">
        <v>18464</v>
      </c>
      <c r="B938" s="1" t="s">
        <v>18664</v>
      </c>
      <c r="C938" s="1" t="s">
        <v>18669</v>
      </c>
      <c r="D938" s="1" t="s">
        <v>78</v>
      </c>
      <c r="E938" s="1" t="s">
        <v>51</v>
      </c>
      <c r="F938" s="1" t="s">
        <v>81</v>
      </c>
      <c r="G938" s="1" t="s">
        <v>82</v>
      </c>
      <c r="H938" s="1" t="s">
        <v>1151</v>
      </c>
      <c r="I938" s="1" t="s">
        <v>84</v>
      </c>
      <c r="J938" s="1" t="s">
        <v>7809</v>
      </c>
      <c r="K938" s="1" t="s">
        <v>18670</v>
      </c>
      <c r="L938" s="1"/>
      <c r="M938" s="21">
        <f t="shared" si="14"/>
        <v>0</v>
      </c>
    </row>
    <row r="939" spans="1:13" ht="20.100000000000001" customHeight="1" x14ac:dyDescent="0.15">
      <c r="A939" s="1" t="s">
        <v>18464</v>
      </c>
      <c r="B939" s="1" t="s">
        <v>18664</v>
      </c>
      <c r="C939" s="1" t="s">
        <v>18671</v>
      </c>
      <c r="D939" s="1" t="s">
        <v>78</v>
      </c>
      <c r="E939" s="1" t="s">
        <v>51</v>
      </c>
      <c r="F939" s="1" t="s">
        <v>51</v>
      </c>
      <c r="G939" s="1" t="s">
        <v>52</v>
      </c>
      <c r="H939" s="1" t="s">
        <v>53</v>
      </c>
      <c r="I939" s="1" t="s">
        <v>84</v>
      </c>
      <c r="J939" s="1" t="s">
        <v>130</v>
      </c>
      <c r="K939" s="1" t="s">
        <v>18672</v>
      </c>
      <c r="L939" s="1"/>
      <c r="M939" s="21">
        <f t="shared" si="14"/>
        <v>1</v>
      </c>
    </row>
    <row r="940" spans="1:13" ht="20.100000000000001" customHeight="1" x14ac:dyDescent="0.15">
      <c r="A940" s="1" t="s">
        <v>18464</v>
      </c>
      <c r="B940" s="1" t="s">
        <v>5846</v>
      </c>
      <c r="C940" s="1" t="s">
        <v>18673</v>
      </c>
      <c r="D940" s="1" t="s">
        <v>78</v>
      </c>
      <c r="E940" s="1" t="s">
        <v>51</v>
      </c>
      <c r="F940" s="1" t="s">
        <v>51</v>
      </c>
      <c r="G940" s="1" t="s">
        <v>52</v>
      </c>
      <c r="H940" s="1" t="s">
        <v>121</v>
      </c>
      <c r="I940" s="1" t="s">
        <v>84</v>
      </c>
      <c r="J940" s="1" t="s">
        <v>122</v>
      </c>
      <c r="K940" s="1" t="s">
        <v>18674</v>
      </c>
      <c r="L940" s="1"/>
      <c r="M940" s="21">
        <f t="shared" si="14"/>
        <v>1</v>
      </c>
    </row>
    <row r="941" spans="1:13" ht="20.100000000000001" customHeight="1" x14ac:dyDescent="0.15">
      <c r="A941" s="1" t="s">
        <v>18464</v>
      </c>
      <c r="B941" s="1" t="s">
        <v>5846</v>
      </c>
      <c r="C941" s="1" t="s">
        <v>18675</v>
      </c>
      <c r="D941" s="1" t="s">
        <v>78</v>
      </c>
      <c r="E941" s="1" t="s">
        <v>51</v>
      </c>
      <c r="F941" s="1" t="s">
        <v>51</v>
      </c>
      <c r="G941" s="1" t="s">
        <v>52</v>
      </c>
      <c r="H941" s="1" t="s">
        <v>121</v>
      </c>
      <c r="I941" s="1" t="s">
        <v>84</v>
      </c>
      <c r="J941" s="1" t="s">
        <v>122</v>
      </c>
      <c r="K941" s="1" t="s">
        <v>18676</v>
      </c>
      <c r="L941" s="1"/>
      <c r="M941" s="21">
        <f t="shared" si="14"/>
        <v>1</v>
      </c>
    </row>
    <row r="942" spans="1:13" ht="20.100000000000001" customHeight="1" x14ac:dyDescent="0.15">
      <c r="A942" s="1" t="s">
        <v>18464</v>
      </c>
      <c r="B942" s="1" t="s">
        <v>5846</v>
      </c>
      <c r="C942" s="1" t="s">
        <v>18677</v>
      </c>
      <c r="D942" s="1" t="s">
        <v>78</v>
      </c>
      <c r="E942" s="1" t="s">
        <v>51</v>
      </c>
      <c r="F942" s="1" t="s">
        <v>51</v>
      </c>
      <c r="G942" s="1" t="s">
        <v>52</v>
      </c>
      <c r="H942" s="1" t="s">
        <v>121</v>
      </c>
      <c r="I942" s="1" t="s">
        <v>84</v>
      </c>
      <c r="J942" s="1" t="s">
        <v>122</v>
      </c>
      <c r="K942" s="1" t="s">
        <v>18678</v>
      </c>
      <c r="L942" s="1"/>
      <c r="M942" s="21">
        <f t="shared" si="14"/>
        <v>1</v>
      </c>
    </row>
    <row r="943" spans="1:13" ht="20.100000000000001" customHeight="1" x14ac:dyDescent="0.15">
      <c r="A943" s="1" t="s">
        <v>18464</v>
      </c>
      <c r="B943" s="1" t="s">
        <v>18679</v>
      </c>
      <c r="C943" s="1" t="s">
        <v>18680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53</v>
      </c>
      <c r="I943" s="1" t="s">
        <v>84</v>
      </c>
      <c r="J943" s="1" t="s">
        <v>130</v>
      </c>
      <c r="K943" s="1" t="s">
        <v>18681</v>
      </c>
      <c r="L943" s="1"/>
      <c r="M943" s="21">
        <f t="shared" si="14"/>
        <v>1</v>
      </c>
    </row>
    <row r="944" spans="1:13" ht="20.100000000000001" customHeight="1" x14ac:dyDescent="0.15">
      <c r="A944" s="1" t="s">
        <v>18464</v>
      </c>
      <c r="B944" s="1" t="s">
        <v>18679</v>
      </c>
      <c r="C944" s="1" t="s">
        <v>18682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53</v>
      </c>
      <c r="I944" s="1" t="s">
        <v>84</v>
      </c>
      <c r="J944" s="1" t="s">
        <v>130</v>
      </c>
      <c r="K944" s="1" t="s">
        <v>18683</v>
      </c>
      <c r="L944" s="1"/>
      <c r="M944" s="21">
        <f t="shared" si="14"/>
        <v>1</v>
      </c>
    </row>
    <row r="945" spans="1:13" ht="20.100000000000001" customHeight="1" x14ac:dyDescent="0.15">
      <c r="A945" s="1" t="s">
        <v>18464</v>
      </c>
      <c r="B945" s="1" t="s">
        <v>18679</v>
      </c>
      <c r="C945" s="1" t="s">
        <v>18684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53</v>
      </c>
      <c r="I945" s="1" t="s">
        <v>84</v>
      </c>
      <c r="J945" s="1" t="s">
        <v>130</v>
      </c>
      <c r="K945" s="1" t="s">
        <v>18685</v>
      </c>
      <c r="L945" s="1"/>
      <c r="M945" s="21">
        <f t="shared" si="14"/>
        <v>1</v>
      </c>
    </row>
    <row r="946" spans="1:13" ht="20.100000000000001" customHeight="1" x14ac:dyDescent="0.15">
      <c r="A946" s="1" t="s">
        <v>18464</v>
      </c>
      <c r="B946" s="1" t="s">
        <v>18679</v>
      </c>
      <c r="C946" s="1" t="s">
        <v>18686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53</v>
      </c>
      <c r="I946" s="1" t="s">
        <v>84</v>
      </c>
      <c r="J946" s="1" t="s">
        <v>130</v>
      </c>
      <c r="K946" s="1" t="s">
        <v>18687</v>
      </c>
      <c r="L946" s="1"/>
      <c r="M946" s="21">
        <f t="shared" si="14"/>
        <v>1</v>
      </c>
    </row>
    <row r="947" spans="1:13" ht="20.100000000000001" customHeight="1" x14ac:dyDescent="0.15">
      <c r="A947" s="1" t="s">
        <v>18464</v>
      </c>
      <c r="B947" s="1" t="s">
        <v>18679</v>
      </c>
      <c r="C947" s="1" t="s">
        <v>18688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53</v>
      </c>
      <c r="I947" s="1" t="s">
        <v>84</v>
      </c>
      <c r="J947" s="1" t="s">
        <v>130</v>
      </c>
      <c r="K947" s="1" t="s">
        <v>18689</v>
      </c>
      <c r="L947" s="1"/>
      <c r="M947" s="21">
        <f t="shared" si="14"/>
        <v>1</v>
      </c>
    </row>
    <row r="948" spans="1:13" ht="20.100000000000001" customHeight="1" x14ac:dyDescent="0.15">
      <c r="A948" s="1" t="s">
        <v>18464</v>
      </c>
      <c r="B948" s="1" t="s">
        <v>18679</v>
      </c>
      <c r="C948" s="1" t="s">
        <v>18690</v>
      </c>
      <c r="D948" s="1" t="s">
        <v>50</v>
      </c>
      <c r="E948" s="1" t="s">
        <v>51</v>
      </c>
      <c r="F948" s="1" t="s">
        <v>51</v>
      </c>
      <c r="G948" s="1" t="s">
        <v>52</v>
      </c>
      <c r="H948" s="1" t="s">
        <v>53</v>
      </c>
      <c r="I948" s="1" t="s">
        <v>84</v>
      </c>
      <c r="J948" s="1" t="s">
        <v>130</v>
      </c>
      <c r="K948" s="1" t="s">
        <v>18691</v>
      </c>
      <c r="L948" s="1"/>
      <c r="M948" s="21">
        <f t="shared" si="14"/>
        <v>1</v>
      </c>
    </row>
    <row r="949" spans="1:13" ht="20.100000000000001" customHeight="1" x14ac:dyDescent="0.15">
      <c r="A949" s="1" t="s">
        <v>18464</v>
      </c>
      <c r="B949" s="1" t="s">
        <v>18679</v>
      </c>
      <c r="C949" s="1" t="s">
        <v>18692</v>
      </c>
      <c r="D949" s="1" t="s">
        <v>78</v>
      </c>
      <c r="E949" s="1" t="s">
        <v>51</v>
      </c>
      <c r="F949" s="1" t="s">
        <v>51</v>
      </c>
      <c r="G949" s="1" t="s">
        <v>52</v>
      </c>
      <c r="H949" s="1" t="s">
        <v>53</v>
      </c>
      <c r="I949" s="1" t="s">
        <v>84</v>
      </c>
      <c r="J949" s="1" t="s">
        <v>130</v>
      </c>
      <c r="K949" s="1" t="s">
        <v>18693</v>
      </c>
      <c r="L949" s="1"/>
      <c r="M949" s="21">
        <f t="shared" si="14"/>
        <v>1</v>
      </c>
    </row>
    <row r="950" spans="1:13" ht="20.100000000000001" customHeight="1" x14ac:dyDescent="0.15">
      <c r="A950" s="1" t="s">
        <v>18464</v>
      </c>
      <c r="B950" s="1" t="s">
        <v>18679</v>
      </c>
      <c r="C950" s="1" t="s">
        <v>18694</v>
      </c>
      <c r="D950" s="1" t="s">
        <v>78</v>
      </c>
      <c r="E950" s="1" t="s">
        <v>51</v>
      </c>
      <c r="F950" s="1" t="s">
        <v>51</v>
      </c>
      <c r="G950" s="1" t="s">
        <v>52</v>
      </c>
      <c r="H950" s="1" t="s">
        <v>53</v>
      </c>
      <c r="I950" s="1" t="s">
        <v>84</v>
      </c>
      <c r="J950" s="1" t="s">
        <v>130</v>
      </c>
      <c r="K950" s="1" t="s">
        <v>18695</v>
      </c>
      <c r="L950" s="1"/>
      <c r="M950" s="21">
        <f t="shared" si="14"/>
        <v>1</v>
      </c>
    </row>
    <row r="951" spans="1:13" ht="20.100000000000001" customHeight="1" x14ac:dyDescent="0.15">
      <c r="A951" s="1" t="s">
        <v>18464</v>
      </c>
      <c r="B951" s="1" t="s">
        <v>18679</v>
      </c>
      <c r="C951" s="1" t="s">
        <v>18696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53</v>
      </c>
      <c r="I951" s="1" t="s">
        <v>84</v>
      </c>
      <c r="J951" s="1" t="s">
        <v>130</v>
      </c>
      <c r="K951" s="1" t="s">
        <v>18697</v>
      </c>
      <c r="L951" s="1"/>
      <c r="M951" s="21">
        <f t="shared" si="14"/>
        <v>1</v>
      </c>
    </row>
    <row r="952" spans="1:13" ht="20.100000000000001" customHeight="1" x14ac:dyDescent="0.15">
      <c r="A952" s="1" t="s">
        <v>18464</v>
      </c>
      <c r="B952" s="1" t="s">
        <v>18679</v>
      </c>
      <c r="C952" s="1" t="s">
        <v>18698</v>
      </c>
      <c r="D952" s="1" t="s">
        <v>78</v>
      </c>
      <c r="E952" s="1" t="s">
        <v>51</v>
      </c>
      <c r="F952" s="1" t="s">
        <v>51</v>
      </c>
      <c r="G952" s="1" t="s">
        <v>52</v>
      </c>
      <c r="H952" s="1" t="s">
        <v>53</v>
      </c>
      <c r="I952" s="1" t="s">
        <v>84</v>
      </c>
      <c r="J952" s="1" t="s">
        <v>130</v>
      </c>
      <c r="K952" s="1" t="s">
        <v>18699</v>
      </c>
      <c r="L952" s="1"/>
      <c r="M952" s="21">
        <f t="shared" si="14"/>
        <v>1</v>
      </c>
    </row>
    <row r="953" spans="1:13" ht="20.100000000000001" customHeight="1" x14ac:dyDescent="0.15">
      <c r="A953" s="1" t="s">
        <v>18464</v>
      </c>
      <c r="B953" s="1" t="s">
        <v>18679</v>
      </c>
      <c r="C953" s="1" t="s">
        <v>18700</v>
      </c>
      <c r="D953" s="1" t="s">
        <v>78</v>
      </c>
      <c r="E953" s="1" t="s">
        <v>51</v>
      </c>
      <c r="F953" s="1" t="s">
        <v>26831</v>
      </c>
      <c r="G953" s="1" t="s">
        <v>82</v>
      </c>
      <c r="H953" s="1" t="s">
        <v>180</v>
      </c>
      <c r="I953" s="1" t="s">
        <v>84</v>
      </c>
      <c r="J953" s="1" t="s">
        <v>7191</v>
      </c>
      <c r="K953" s="1" t="s">
        <v>18701</v>
      </c>
      <c r="L953" s="1"/>
      <c r="M953" s="21">
        <f t="shared" si="14"/>
        <v>0</v>
      </c>
    </row>
    <row r="954" spans="1:13" ht="20.100000000000001" customHeight="1" x14ac:dyDescent="0.15">
      <c r="A954" s="1" t="s">
        <v>18464</v>
      </c>
      <c r="B954" s="1" t="s">
        <v>18679</v>
      </c>
      <c r="C954" s="1" t="s">
        <v>18702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53</v>
      </c>
      <c r="I954" s="1" t="s">
        <v>84</v>
      </c>
      <c r="J954" s="1" t="s">
        <v>130</v>
      </c>
      <c r="K954" s="1" t="s">
        <v>18703</v>
      </c>
      <c r="L954" s="1"/>
      <c r="M954" s="21">
        <f t="shared" si="14"/>
        <v>1</v>
      </c>
    </row>
    <row r="955" spans="1:13" ht="20.100000000000001" customHeight="1" x14ac:dyDescent="0.15">
      <c r="A955" s="1" t="s">
        <v>18464</v>
      </c>
      <c r="B955" s="1" t="s">
        <v>18679</v>
      </c>
      <c r="C955" s="1" t="s">
        <v>18704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53</v>
      </c>
      <c r="I955" s="1" t="s">
        <v>84</v>
      </c>
      <c r="J955" s="1" t="s">
        <v>130</v>
      </c>
      <c r="K955" s="1" t="s">
        <v>18705</v>
      </c>
      <c r="L955" s="1"/>
      <c r="M955" s="21">
        <f t="shared" si="14"/>
        <v>1</v>
      </c>
    </row>
    <row r="956" spans="1:13" ht="20.100000000000001" customHeight="1" x14ac:dyDescent="0.15">
      <c r="A956" s="1" t="s">
        <v>18464</v>
      </c>
      <c r="B956" s="1" t="s">
        <v>18679</v>
      </c>
      <c r="C956" s="1" t="s">
        <v>26830</v>
      </c>
      <c r="D956" s="1" t="s">
        <v>78</v>
      </c>
      <c r="E956" s="1" t="s">
        <v>51</v>
      </c>
      <c r="F956" s="1" t="s">
        <v>26831</v>
      </c>
      <c r="G956" s="1" t="s">
        <v>82</v>
      </c>
      <c r="H956" s="1" t="s">
        <v>180</v>
      </c>
      <c r="I956" s="1" t="s">
        <v>84</v>
      </c>
      <c r="J956" s="1" t="s">
        <v>7191</v>
      </c>
      <c r="K956" s="1" t="s">
        <v>18706</v>
      </c>
      <c r="L956" s="1"/>
      <c r="M956" s="21">
        <f t="shared" si="14"/>
        <v>0</v>
      </c>
    </row>
    <row r="957" spans="1:13" ht="20.100000000000001" customHeight="1" x14ac:dyDescent="0.15">
      <c r="A957" s="1" t="s">
        <v>18464</v>
      </c>
      <c r="B957" s="1" t="s">
        <v>18679</v>
      </c>
      <c r="C957" s="1" t="s">
        <v>18707</v>
      </c>
      <c r="D957" s="1" t="s">
        <v>78</v>
      </c>
      <c r="E957" s="1" t="s">
        <v>51</v>
      </c>
      <c r="F957" s="1" t="s">
        <v>81</v>
      </c>
      <c r="G957" s="1" t="s">
        <v>82</v>
      </c>
      <c r="H957" s="1" t="s">
        <v>180</v>
      </c>
      <c r="I957" s="1" t="s">
        <v>84</v>
      </c>
      <c r="J957" s="1" t="s">
        <v>7191</v>
      </c>
      <c r="K957" s="1" t="s">
        <v>18708</v>
      </c>
      <c r="L957" s="1"/>
      <c r="M957" s="21">
        <f t="shared" si="14"/>
        <v>0</v>
      </c>
    </row>
    <row r="958" spans="1:13" ht="20.100000000000001" customHeight="1" x14ac:dyDescent="0.15">
      <c r="A958" s="1" t="s">
        <v>18464</v>
      </c>
      <c r="B958" s="1" t="s">
        <v>18679</v>
      </c>
      <c r="C958" s="1" t="s">
        <v>18709</v>
      </c>
      <c r="D958" s="1" t="s">
        <v>78</v>
      </c>
      <c r="E958" s="1" t="s">
        <v>51</v>
      </c>
      <c r="F958" s="1" t="s">
        <v>51</v>
      </c>
      <c r="G958" s="1" t="s">
        <v>52</v>
      </c>
      <c r="H958" s="1" t="s">
        <v>53</v>
      </c>
      <c r="I958" s="1" t="s">
        <v>84</v>
      </c>
      <c r="J958" s="1" t="s">
        <v>130</v>
      </c>
      <c r="K958" s="1" t="s">
        <v>18710</v>
      </c>
      <c r="L958" s="1"/>
      <c r="M958" s="21">
        <f t="shared" si="14"/>
        <v>1</v>
      </c>
    </row>
    <row r="959" spans="1:13" ht="20.100000000000001" customHeight="1" x14ac:dyDescent="0.15">
      <c r="A959" s="1" t="s">
        <v>18464</v>
      </c>
      <c r="B959" s="1" t="s">
        <v>18711</v>
      </c>
      <c r="C959" s="1" t="s">
        <v>18712</v>
      </c>
      <c r="D959" s="1" t="s">
        <v>50</v>
      </c>
      <c r="E959" s="1" t="s">
        <v>51</v>
      </c>
      <c r="F959" s="1" t="s">
        <v>51</v>
      </c>
      <c r="G959" s="1" t="s">
        <v>52</v>
      </c>
      <c r="H959" s="1" t="s">
        <v>121</v>
      </c>
      <c r="I959" s="1" t="s">
        <v>84</v>
      </c>
      <c r="J959" s="1" t="s">
        <v>122</v>
      </c>
      <c r="K959" s="1" t="s">
        <v>18713</v>
      </c>
      <c r="L959" s="1"/>
      <c r="M959" s="21">
        <f t="shared" si="14"/>
        <v>1</v>
      </c>
    </row>
    <row r="960" spans="1:13" ht="20.100000000000001" customHeight="1" x14ac:dyDescent="0.15">
      <c r="A960" s="1" t="s">
        <v>18464</v>
      </c>
      <c r="B960" s="1" t="s">
        <v>18711</v>
      </c>
      <c r="C960" s="1" t="s">
        <v>18714</v>
      </c>
      <c r="D960" s="1" t="s">
        <v>50</v>
      </c>
      <c r="E960" s="1" t="s">
        <v>51</v>
      </c>
      <c r="F960" s="1" t="s">
        <v>51</v>
      </c>
      <c r="G960" s="1" t="s">
        <v>52</v>
      </c>
      <c r="H960" s="1" t="s">
        <v>121</v>
      </c>
      <c r="I960" s="1" t="s">
        <v>84</v>
      </c>
      <c r="J960" s="1" t="s">
        <v>122</v>
      </c>
      <c r="K960" s="1" t="s">
        <v>18715</v>
      </c>
      <c r="L960" s="1"/>
      <c r="M960" s="21">
        <f t="shared" si="14"/>
        <v>1</v>
      </c>
    </row>
    <row r="961" spans="1:13" ht="20.100000000000001" customHeight="1" x14ac:dyDescent="0.15">
      <c r="A961" s="1" t="s">
        <v>18464</v>
      </c>
      <c r="B961" s="1" t="s">
        <v>18711</v>
      </c>
      <c r="C961" s="1" t="s">
        <v>18716</v>
      </c>
      <c r="D961" s="1" t="s">
        <v>78</v>
      </c>
      <c r="E961" s="1" t="s">
        <v>51</v>
      </c>
      <c r="F961" s="1" t="s">
        <v>81</v>
      </c>
      <c r="G961" s="1" t="s">
        <v>82</v>
      </c>
      <c r="H961" s="1" t="s">
        <v>129</v>
      </c>
      <c r="I961" s="1" t="s">
        <v>447</v>
      </c>
      <c r="J961" s="1" t="s">
        <v>6142</v>
      </c>
      <c r="K961" s="1" t="s">
        <v>18717</v>
      </c>
      <c r="L961" s="1"/>
      <c r="M961" s="21">
        <f t="shared" si="14"/>
        <v>0</v>
      </c>
    </row>
    <row r="962" spans="1:13" ht="20.100000000000001" customHeight="1" x14ac:dyDescent="0.15">
      <c r="A962" s="1" t="s">
        <v>18464</v>
      </c>
      <c r="B962" s="1" t="s">
        <v>18711</v>
      </c>
      <c r="C962" s="1" t="s">
        <v>18718</v>
      </c>
      <c r="D962" s="1" t="s">
        <v>78</v>
      </c>
      <c r="E962" s="1" t="s">
        <v>51</v>
      </c>
      <c r="F962" s="1" t="s">
        <v>81</v>
      </c>
      <c r="G962" s="1" t="s">
        <v>82</v>
      </c>
      <c r="H962" s="1" t="s">
        <v>129</v>
      </c>
      <c r="I962" s="1" t="s">
        <v>447</v>
      </c>
      <c r="J962" s="1" t="s">
        <v>6142</v>
      </c>
      <c r="K962" s="1" t="s">
        <v>18719</v>
      </c>
      <c r="L962" s="1"/>
      <c r="M962" s="21">
        <f t="shared" si="14"/>
        <v>0</v>
      </c>
    </row>
    <row r="963" spans="1:13" ht="20.100000000000001" customHeight="1" x14ac:dyDescent="0.15">
      <c r="A963" s="1" t="s">
        <v>18464</v>
      </c>
      <c r="B963" s="1" t="s">
        <v>18711</v>
      </c>
      <c r="C963" s="1" t="s">
        <v>18720</v>
      </c>
      <c r="D963" s="1" t="s">
        <v>78</v>
      </c>
      <c r="E963" s="1" t="s">
        <v>51</v>
      </c>
      <c r="F963" s="1" t="s">
        <v>81</v>
      </c>
      <c r="G963" s="1" t="s">
        <v>82</v>
      </c>
      <c r="H963" s="1" t="s">
        <v>129</v>
      </c>
      <c r="I963" s="1" t="s">
        <v>447</v>
      </c>
      <c r="J963" s="1" t="s">
        <v>6142</v>
      </c>
      <c r="K963" s="1" t="s">
        <v>18721</v>
      </c>
      <c r="L963" s="1"/>
      <c r="M963" s="21">
        <f t="shared" si="14"/>
        <v>0</v>
      </c>
    </row>
    <row r="964" spans="1:13" ht="20.100000000000001" customHeight="1" x14ac:dyDescent="0.15">
      <c r="A964" s="1" t="s">
        <v>18464</v>
      </c>
      <c r="B964" s="1" t="s">
        <v>18711</v>
      </c>
      <c r="C964" s="1" t="s">
        <v>18722</v>
      </c>
      <c r="D964" s="1" t="s">
        <v>78</v>
      </c>
      <c r="E964" s="1" t="s">
        <v>51</v>
      </c>
      <c r="F964" s="1" t="s">
        <v>51</v>
      </c>
      <c r="G964" s="1" t="s">
        <v>52</v>
      </c>
      <c r="H964" s="1" t="s">
        <v>121</v>
      </c>
      <c r="I964" s="1" t="s">
        <v>84</v>
      </c>
      <c r="J964" s="1" t="s">
        <v>122</v>
      </c>
      <c r="K964" s="1" t="s">
        <v>18723</v>
      </c>
      <c r="L964" s="1"/>
      <c r="M964" s="21">
        <f t="shared" si="14"/>
        <v>1</v>
      </c>
    </row>
    <row r="965" spans="1:13" ht="20.100000000000001" customHeight="1" x14ac:dyDescent="0.15">
      <c r="A965" s="1" t="s">
        <v>18464</v>
      </c>
      <c r="B965" s="1" t="s">
        <v>18711</v>
      </c>
      <c r="C965" s="1" t="s">
        <v>18724</v>
      </c>
      <c r="D965" s="1" t="s">
        <v>78</v>
      </c>
      <c r="E965" s="1" t="s">
        <v>51</v>
      </c>
      <c r="F965" s="1" t="s">
        <v>51</v>
      </c>
      <c r="G965" s="1" t="s">
        <v>52</v>
      </c>
      <c r="H965" s="1" t="s">
        <v>121</v>
      </c>
      <c r="I965" s="1" t="s">
        <v>84</v>
      </c>
      <c r="J965" s="1" t="s">
        <v>122</v>
      </c>
      <c r="K965" s="1" t="s">
        <v>18725</v>
      </c>
      <c r="L965" s="1"/>
      <c r="M965" s="21">
        <f t="shared" si="14"/>
        <v>1</v>
      </c>
    </row>
    <row r="966" spans="1:13" ht="20.100000000000001" customHeight="1" x14ac:dyDescent="0.15">
      <c r="A966" s="1" t="s">
        <v>18464</v>
      </c>
      <c r="B966" s="1" t="s">
        <v>18711</v>
      </c>
      <c r="C966" s="1" t="s">
        <v>18726</v>
      </c>
      <c r="D966" s="1" t="s">
        <v>78</v>
      </c>
      <c r="E966" s="1" t="s">
        <v>51</v>
      </c>
      <c r="F966" s="1" t="s">
        <v>179</v>
      </c>
      <c r="G966" s="1" t="s">
        <v>82</v>
      </c>
      <c r="H966" s="1" t="s">
        <v>180</v>
      </c>
      <c r="I966" s="1" t="s">
        <v>84</v>
      </c>
      <c r="J966" s="1" t="s">
        <v>7191</v>
      </c>
      <c r="K966" s="1" t="s">
        <v>18727</v>
      </c>
      <c r="L966" s="1"/>
      <c r="M966" s="21">
        <f t="shared" si="14"/>
        <v>0</v>
      </c>
    </row>
    <row r="967" spans="1:13" ht="20.100000000000001" customHeight="1" x14ac:dyDescent="0.15">
      <c r="A967" s="1" t="s">
        <v>18464</v>
      </c>
      <c r="B967" s="1" t="s">
        <v>18728</v>
      </c>
      <c r="C967" s="1" t="s">
        <v>18729</v>
      </c>
      <c r="D967" s="1" t="s">
        <v>50</v>
      </c>
      <c r="E967" s="1" t="s">
        <v>51</v>
      </c>
      <c r="F967" s="1" t="s">
        <v>51</v>
      </c>
      <c r="G967" s="1" t="s">
        <v>52</v>
      </c>
      <c r="H967" s="1" t="s">
        <v>121</v>
      </c>
      <c r="I967" s="1" t="s">
        <v>84</v>
      </c>
      <c r="J967" s="1" t="s">
        <v>122</v>
      </c>
      <c r="K967" s="1" t="s">
        <v>18730</v>
      </c>
      <c r="L967" s="1"/>
      <c r="M967" s="21">
        <f t="shared" si="14"/>
        <v>1</v>
      </c>
    </row>
    <row r="968" spans="1:13" ht="20.100000000000001" customHeight="1" x14ac:dyDescent="0.15">
      <c r="A968" s="1" t="s">
        <v>18464</v>
      </c>
      <c r="B968" s="1" t="s">
        <v>18728</v>
      </c>
      <c r="C968" s="1" t="s">
        <v>18731</v>
      </c>
      <c r="D968" s="1" t="s">
        <v>50</v>
      </c>
      <c r="E968" s="1" t="s">
        <v>51</v>
      </c>
      <c r="F968" s="1" t="s">
        <v>51</v>
      </c>
      <c r="G968" s="1" t="s">
        <v>52</v>
      </c>
      <c r="H968" s="1" t="s">
        <v>121</v>
      </c>
      <c r="I968" s="1" t="s">
        <v>84</v>
      </c>
      <c r="J968" s="1" t="s">
        <v>122</v>
      </c>
      <c r="K968" s="1" t="s">
        <v>18732</v>
      </c>
      <c r="L968" s="1"/>
      <c r="M968" s="21">
        <f t="shared" ref="M968:M1031" si="15">IF(F968="○",1,0)</f>
        <v>1</v>
      </c>
    </row>
    <row r="969" spans="1:13" ht="20.100000000000001" customHeight="1" x14ac:dyDescent="0.15">
      <c r="A969" s="1" t="s">
        <v>18464</v>
      </c>
      <c r="B969" s="1" t="s">
        <v>18728</v>
      </c>
      <c r="C969" s="1" t="s">
        <v>18733</v>
      </c>
      <c r="D969" s="1" t="s">
        <v>50</v>
      </c>
      <c r="E969" s="1" t="s">
        <v>51</v>
      </c>
      <c r="F969" s="1" t="s">
        <v>51</v>
      </c>
      <c r="G969" s="1" t="s">
        <v>52</v>
      </c>
      <c r="H969" s="1" t="s">
        <v>121</v>
      </c>
      <c r="I969" s="1" t="s">
        <v>84</v>
      </c>
      <c r="J969" s="1" t="s">
        <v>122</v>
      </c>
      <c r="K969" s="1" t="s">
        <v>18734</v>
      </c>
      <c r="L969" s="1"/>
      <c r="M969" s="21">
        <f t="shared" si="15"/>
        <v>1</v>
      </c>
    </row>
    <row r="970" spans="1:13" ht="20.100000000000001" customHeight="1" x14ac:dyDescent="0.15">
      <c r="A970" s="1" t="s">
        <v>18464</v>
      </c>
      <c r="B970" s="1" t="s">
        <v>18728</v>
      </c>
      <c r="C970" s="1" t="s">
        <v>18735</v>
      </c>
      <c r="D970" s="1" t="s">
        <v>50</v>
      </c>
      <c r="E970" s="1" t="s">
        <v>51</v>
      </c>
      <c r="F970" s="1" t="s">
        <v>51</v>
      </c>
      <c r="G970" s="1" t="s">
        <v>52</v>
      </c>
      <c r="H970" s="1" t="s">
        <v>121</v>
      </c>
      <c r="I970" s="1" t="s">
        <v>84</v>
      </c>
      <c r="J970" s="1" t="s">
        <v>122</v>
      </c>
      <c r="K970" s="1" t="s">
        <v>18736</v>
      </c>
      <c r="L970" s="1"/>
      <c r="M970" s="21">
        <f t="shared" si="15"/>
        <v>1</v>
      </c>
    </row>
    <row r="971" spans="1:13" ht="20.100000000000001" customHeight="1" x14ac:dyDescent="0.15">
      <c r="A971" s="1" t="s">
        <v>18464</v>
      </c>
      <c r="B971" s="1" t="s">
        <v>18728</v>
      </c>
      <c r="C971" s="1" t="s">
        <v>18737</v>
      </c>
      <c r="D971" s="1" t="s">
        <v>50</v>
      </c>
      <c r="E971" s="1" t="s">
        <v>51</v>
      </c>
      <c r="F971" s="1" t="s">
        <v>51</v>
      </c>
      <c r="G971" s="1" t="s">
        <v>52</v>
      </c>
      <c r="H971" s="1" t="s">
        <v>121</v>
      </c>
      <c r="I971" s="1" t="s">
        <v>84</v>
      </c>
      <c r="J971" s="1" t="s">
        <v>122</v>
      </c>
      <c r="K971" s="1" t="s">
        <v>18738</v>
      </c>
      <c r="L971" s="1"/>
      <c r="M971" s="21">
        <f t="shared" si="15"/>
        <v>1</v>
      </c>
    </row>
    <row r="972" spans="1:13" ht="20.100000000000001" customHeight="1" x14ac:dyDescent="0.15">
      <c r="A972" s="1" t="s">
        <v>18464</v>
      </c>
      <c r="B972" s="1" t="s">
        <v>18728</v>
      </c>
      <c r="C972" s="1" t="s">
        <v>18739</v>
      </c>
      <c r="D972" s="1" t="s">
        <v>50</v>
      </c>
      <c r="E972" s="1" t="s">
        <v>51</v>
      </c>
      <c r="F972" s="1" t="s">
        <v>51</v>
      </c>
      <c r="G972" s="1" t="s">
        <v>52</v>
      </c>
      <c r="H972" s="1" t="s">
        <v>121</v>
      </c>
      <c r="I972" s="1" t="s">
        <v>84</v>
      </c>
      <c r="J972" s="1" t="s">
        <v>122</v>
      </c>
      <c r="K972" s="1" t="s">
        <v>18740</v>
      </c>
      <c r="L972" s="1"/>
      <c r="M972" s="21">
        <f t="shared" si="15"/>
        <v>1</v>
      </c>
    </row>
    <row r="973" spans="1:13" ht="20.100000000000001" customHeight="1" x14ac:dyDescent="0.15">
      <c r="A973" s="1" t="s">
        <v>18464</v>
      </c>
      <c r="B973" s="1" t="s">
        <v>18728</v>
      </c>
      <c r="C973" s="1" t="s">
        <v>18741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121</v>
      </c>
      <c r="I973" s="1" t="s">
        <v>84</v>
      </c>
      <c r="J973" s="1" t="s">
        <v>122</v>
      </c>
      <c r="K973" s="1" t="s">
        <v>18742</v>
      </c>
      <c r="L973" s="1"/>
      <c r="M973" s="21">
        <f t="shared" si="15"/>
        <v>1</v>
      </c>
    </row>
    <row r="974" spans="1:13" ht="20.100000000000001" customHeight="1" x14ac:dyDescent="0.15">
      <c r="A974" s="1" t="s">
        <v>18464</v>
      </c>
      <c r="B974" s="1" t="s">
        <v>18728</v>
      </c>
      <c r="C974" s="1" t="s">
        <v>18743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121</v>
      </c>
      <c r="I974" s="1" t="s">
        <v>84</v>
      </c>
      <c r="J974" s="1" t="s">
        <v>122</v>
      </c>
      <c r="K974" s="1" t="s">
        <v>18744</v>
      </c>
      <c r="L974" s="1"/>
      <c r="M974" s="21">
        <f t="shared" si="15"/>
        <v>1</v>
      </c>
    </row>
    <row r="975" spans="1:13" ht="20.100000000000001" customHeight="1" x14ac:dyDescent="0.15">
      <c r="A975" s="1" t="s">
        <v>18464</v>
      </c>
      <c r="B975" s="1" t="s">
        <v>18728</v>
      </c>
      <c r="C975" s="1" t="s">
        <v>18745</v>
      </c>
      <c r="D975" s="1" t="s">
        <v>78</v>
      </c>
      <c r="E975" s="1" t="s">
        <v>51</v>
      </c>
      <c r="F975" s="1" t="s">
        <v>81</v>
      </c>
      <c r="G975" s="1" t="s">
        <v>82</v>
      </c>
      <c r="H975" s="1" t="s">
        <v>129</v>
      </c>
      <c r="I975" s="1" t="s">
        <v>447</v>
      </c>
      <c r="J975" s="1" t="s">
        <v>6142</v>
      </c>
      <c r="K975" s="1" t="s">
        <v>18746</v>
      </c>
      <c r="L975" s="1"/>
      <c r="M975" s="21">
        <f t="shared" si="15"/>
        <v>0</v>
      </c>
    </row>
    <row r="976" spans="1:13" ht="20.100000000000001" customHeight="1" x14ac:dyDescent="0.15">
      <c r="A976" s="1" t="s">
        <v>18464</v>
      </c>
      <c r="B976" s="1" t="s">
        <v>18728</v>
      </c>
      <c r="C976" s="1" t="s">
        <v>18747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121</v>
      </c>
      <c r="I976" s="1" t="s">
        <v>84</v>
      </c>
      <c r="J976" s="1" t="s">
        <v>122</v>
      </c>
      <c r="K976" s="1" t="s">
        <v>18748</v>
      </c>
      <c r="L976" s="1"/>
      <c r="M976" s="21">
        <f t="shared" si="15"/>
        <v>1</v>
      </c>
    </row>
    <row r="977" spans="1:13" ht="20.100000000000001" customHeight="1" x14ac:dyDescent="0.15">
      <c r="A977" s="1" t="s">
        <v>18464</v>
      </c>
      <c r="B977" s="1" t="s">
        <v>18728</v>
      </c>
      <c r="C977" s="1" t="s">
        <v>18749</v>
      </c>
      <c r="D977" s="1" t="s">
        <v>78</v>
      </c>
      <c r="E977" s="1" t="s">
        <v>51</v>
      </c>
      <c r="F977" s="1" t="s">
        <v>51</v>
      </c>
      <c r="G977" s="1" t="s">
        <v>52</v>
      </c>
      <c r="H977" s="1" t="s">
        <v>121</v>
      </c>
      <c r="I977" s="1" t="s">
        <v>84</v>
      </c>
      <c r="J977" s="1" t="s">
        <v>122</v>
      </c>
      <c r="K977" s="1" t="s">
        <v>18750</v>
      </c>
      <c r="L977" s="1"/>
      <c r="M977" s="21">
        <f t="shared" si="15"/>
        <v>1</v>
      </c>
    </row>
    <row r="978" spans="1:13" ht="20.100000000000001" customHeight="1" x14ac:dyDescent="0.15">
      <c r="A978" s="1" t="s">
        <v>18464</v>
      </c>
      <c r="B978" s="1" t="s">
        <v>18728</v>
      </c>
      <c r="C978" s="1" t="s">
        <v>18751</v>
      </c>
      <c r="D978" s="1" t="s">
        <v>78</v>
      </c>
      <c r="E978" s="1" t="s">
        <v>51</v>
      </c>
      <c r="F978" s="1" t="s">
        <v>51</v>
      </c>
      <c r="G978" s="1" t="s">
        <v>52</v>
      </c>
      <c r="H978" s="1" t="s">
        <v>121</v>
      </c>
      <c r="I978" s="1" t="s">
        <v>84</v>
      </c>
      <c r="J978" s="1" t="s">
        <v>122</v>
      </c>
      <c r="K978" s="1" t="s">
        <v>18752</v>
      </c>
      <c r="L978" s="1"/>
      <c r="M978" s="21">
        <f t="shared" si="15"/>
        <v>1</v>
      </c>
    </row>
    <row r="979" spans="1:13" ht="20.100000000000001" customHeight="1" x14ac:dyDescent="0.15">
      <c r="A979" s="1" t="s">
        <v>18464</v>
      </c>
      <c r="B979" s="1" t="s">
        <v>18728</v>
      </c>
      <c r="C979" s="1" t="s">
        <v>18753</v>
      </c>
      <c r="D979" s="1" t="s">
        <v>78</v>
      </c>
      <c r="E979" s="1" t="s">
        <v>51</v>
      </c>
      <c r="F979" s="1" t="s">
        <v>51</v>
      </c>
      <c r="G979" s="1" t="s">
        <v>52</v>
      </c>
      <c r="H979" s="1" t="s">
        <v>121</v>
      </c>
      <c r="I979" s="1" t="s">
        <v>84</v>
      </c>
      <c r="J979" s="1" t="s">
        <v>122</v>
      </c>
      <c r="K979" s="1" t="s">
        <v>18754</v>
      </c>
      <c r="L979" s="1"/>
      <c r="M979" s="21">
        <f t="shared" si="15"/>
        <v>1</v>
      </c>
    </row>
    <row r="980" spans="1:13" ht="20.100000000000001" customHeight="1" x14ac:dyDescent="0.15">
      <c r="A980" s="1" t="s">
        <v>18464</v>
      </c>
      <c r="B980" s="1" t="s">
        <v>18728</v>
      </c>
      <c r="C980" s="1" t="s">
        <v>18755</v>
      </c>
      <c r="D980" s="1" t="s">
        <v>78</v>
      </c>
      <c r="E980" s="1" t="s">
        <v>51</v>
      </c>
      <c r="F980" s="1" t="s">
        <v>51</v>
      </c>
      <c r="G980" s="1" t="s">
        <v>52</v>
      </c>
      <c r="H980" s="1" t="s">
        <v>121</v>
      </c>
      <c r="I980" s="1" t="s">
        <v>84</v>
      </c>
      <c r="J980" s="1" t="s">
        <v>122</v>
      </c>
      <c r="K980" s="1" t="s">
        <v>18756</v>
      </c>
      <c r="L980" s="1"/>
      <c r="M980" s="21">
        <f t="shared" si="15"/>
        <v>1</v>
      </c>
    </row>
    <row r="981" spans="1:13" ht="20.100000000000001" customHeight="1" x14ac:dyDescent="0.15">
      <c r="A981" s="1" t="s">
        <v>18464</v>
      </c>
      <c r="B981" s="1" t="s">
        <v>18728</v>
      </c>
      <c r="C981" s="1" t="s">
        <v>18757</v>
      </c>
      <c r="D981" s="1" t="s">
        <v>78</v>
      </c>
      <c r="E981" s="1" t="s">
        <v>51</v>
      </c>
      <c r="F981" s="1" t="s">
        <v>51</v>
      </c>
      <c r="G981" s="1" t="s">
        <v>52</v>
      </c>
      <c r="H981" s="1" t="s">
        <v>121</v>
      </c>
      <c r="I981" s="1" t="s">
        <v>84</v>
      </c>
      <c r="J981" s="1" t="s">
        <v>122</v>
      </c>
      <c r="K981" s="1" t="s">
        <v>18758</v>
      </c>
      <c r="L981" s="1"/>
      <c r="M981" s="21">
        <f t="shared" si="15"/>
        <v>1</v>
      </c>
    </row>
    <row r="982" spans="1:13" ht="20.100000000000001" customHeight="1" x14ac:dyDescent="0.15">
      <c r="A982" s="1" t="s">
        <v>18464</v>
      </c>
      <c r="B982" s="1" t="s">
        <v>18728</v>
      </c>
      <c r="C982" s="1" t="s">
        <v>18759</v>
      </c>
      <c r="D982" s="1" t="s">
        <v>78</v>
      </c>
      <c r="E982" s="1" t="s">
        <v>51</v>
      </c>
      <c r="F982" s="1" t="s">
        <v>51</v>
      </c>
      <c r="G982" s="1" t="s">
        <v>52</v>
      </c>
      <c r="H982" s="1" t="s">
        <v>121</v>
      </c>
      <c r="I982" s="1" t="s">
        <v>84</v>
      </c>
      <c r="J982" s="1" t="s">
        <v>122</v>
      </c>
      <c r="K982" s="1" t="s">
        <v>18760</v>
      </c>
      <c r="L982" s="1"/>
      <c r="M982" s="21">
        <f t="shared" si="15"/>
        <v>1</v>
      </c>
    </row>
    <row r="983" spans="1:13" ht="20.100000000000001" customHeight="1" x14ac:dyDescent="0.15">
      <c r="A983" s="1" t="s">
        <v>18464</v>
      </c>
      <c r="B983" s="1" t="s">
        <v>18761</v>
      </c>
      <c r="C983" s="1" t="s">
        <v>18762</v>
      </c>
      <c r="D983" s="1" t="s">
        <v>50</v>
      </c>
      <c r="E983" s="1" t="s">
        <v>51</v>
      </c>
      <c r="F983" s="1" t="s">
        <v>51</v>
      </c>
      <c r="G983" s="1" t="s">
        <v>52</v>
      </c>
      <c r="H983" s="1" t="s">
        <v>121</v>
      </c>
      <c r="I983" s="1" t="s">
        <v>84</v>
      </c>
      <c r="J983" s="1" t="s">
        <v>122</v>
      </c>
      <c r="K983" s="1" t="s">
        <v>18763</v>
      </c>
      <c r="L983" s="1"/>
      <c r="M983" s="21">
        <f t="shared" si="15"/>
        <v>1</v>
      </c>
    </row>
    <row r="984" spans="1:13" ht="20.100000000000001" customHeight="1" x14ac:dyDescent="0.15">
      <c r="A984" s="1" t="s">
        <v>18464</v>
      </c>
      <c r="B984" s="1" t="s">
        <v>18761</v>
      </c>
      <c r="C984" s="1" t="s">
        <v>18764</v>
      </c>
      <c r="D984" s="1" t="s">
        <v>50</v>
      </c>
      <c r="E984" s="1" t="s">
        <v>51</v>
      </c>
      <c r="F984" s="1" t="s">
        <v>51</v>
      </c>
      <c r="G984" s="1" t="s">
        <v>52</v>
      </c>
      <c r="H984" s="1" t="s">
        <v>121</v>
      </c>
      <c r="I984" s="1" t="s">
        <v>84</v>
      </c>
      <c r="J984" s="1" t="s">
        <v>122</v>
      </c>
      <c r="K984" s="1" t="s">
        <v>18765</v>
      </c>
      <c r="L984" s="1"/>
      <c r="M984" s="21">
        <f t="shared" si="15"/>
        <v>1</v>
      </c>
    </row>
    <row r="985" spans="1:13" ht="20.100000000000001" customHeight="1" x14ac:dyDescent="0.15">
      <c r="A985" s="1" t="s">
        <v>18464</v>
      </c>
      <c r="B985" s="1" t="s">
        <v>18761</v>
      </c>
      <c r="C985" s="1" t="s">
        <v>18766</v>
      </c>
      <c r="D985" s="1" t="s">
        <v>50</v>
      </c>
      <c r="E985" s="1" t="s">
        <v>51</v>
      </c>
      <c r="F985" s="1" t="s">
        <v>51</v>
      </c>
      <c r="G985" s="1" t="s">
        <v>52</v>
      </c>
      <c r="H985" s="1" t="s">
        <v>121</v>
      </c>
      <c r="I985" s="1" t="s">
        <v>84</v>
      </c>
      <c r="J985" s="1" t="s">
        <v>122</v>
      </c>
      <c r="K985" s="1" t="s">
        <v>18767</v>
      </c>
      <c r="L985" s="1"/>
      <c r="M985" s="21">
        <f t="shared" si="15"/>
        <v>1</v>
      </c>
    </row>
    <row r="986" spans="1:13" ht="20.100000000000001" customHeight="1" x14ac:dyDescent="0.15">
      <c r="A986" s="1" t="s">
        <v>18464</v>
      </c>
      <c r="B986" s="1" t="s">
        <v>18761</v>
      </c>
      <c r="C986" s="1" t="s">
        <v>18768</v>
      </c>
      <c r="D986" s="1" t="s">
        <v>78</v>
      </c>
      <c r="E986" s="1" t="s">
        <v>51</v>
      </c>
      <c r="F986" s="1" t="s">
        <v>51</v>
      </c>
      <c r="G986" s="1" t="s">
        <v>52</v>
      </c>
      <c r="H986" s="1" t="s">
        <v>121</v>
      </c>
      <c r="I986" s="1" t="s">
        <v>84</v>
      </c>
      <c r="J986" s="1" t="s">
        <v>122</v>
      </c>
      <c r="K986" s="1" t="s">
        <v>18769</v>
      </c>
      <c r="L986" s="1"/>
      <c r="M986" s="21">
        <f t="shared" si="15"/>
        <v>1</v>
      </c>
    </row>
    <row r="987" spans="1:13" ht="20.100000000000001" customHeight="1" x14ac:dyDescent="0.15">
      <c r="A987" s="1" t="s">
        <v>18464</v>
      </c>
      <c r="B987" s="1" t="s">
        <v>18770</v>
      </c>
      <c r="C987" s="1" t="s">
        <v>18771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121</v>
      </c>
      <c r="I987" s="1" t="s">
        <v>84</v>
      </c>
      <c r="J987" s="1" t="s">
        <v>122</v>
      </c>
      <c r="K987" s="1" t="s">
        <v>18772</v>
      </c>
      <c r="L987" s="1"/>
      <c r="M987" s="21">
        <f t="shared" si="15"/>
        <v>1</v>
      </c>
    </row>
    <row r="988" spans="1:13" ht="20.100000000000001" customHeight="1" x14ac:dyDescent="0.15">
      <c r="A988" s="1" t="s">
        <v>18464</v>
      </c>
      <c r="B988" s="1" t="s">
        <v>18770</v>
      </c>
      <c r="C988" s="1" t="s">
        <v>18773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121</v>
      </c>
      <c r="I988" s="1" t="s">
        <v>84</v>
      </c>
      <c r="J988" s="1" t="s">
        <v>122</v>
      </c>
      <c r="K988" s="1" t="s">
        <v>18774</v>
      </c>
      <c r="L988" s="1"/>
      <c r="M988" s="21">
        <f t="shared" si="15"/>
        <v>1</v>
      </c>
    </row>
    <row r="989" spans="1:13" ht="20.100000000000001" customHeight="1" x14ac:dyDescent="0.15">
      <c r="A989" s="1" t="s">
        <v>18464</v>
      </c>
      <c r="B989" s="1" t="s">
        <v>18770</v>
      </c>
      <c r="C989" s="1" t="s">
        <v>18775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121</v>
      </c>
      <c r="I989" s="1" t="s">
        <v>84</v>
      </c>
      <c r="J989" s="1" t="s">
        <v>122</v>
      </c>
      <c r="K989" s="1" t="s">
        <v>18776</v>
      </c>
      <c r="L989" s="1"/>
      <c r="M989" s="21">
        <f t="shared" si="15"/>
        <v>1</v>
      </c>
    </row>
    <row r="990" spans="1:13" ht="20.100000000000001" customHeight="1" x14ac:dyDescent="0.15">
      <c r="A990" s="1" t="s">
        <v>18464</v>
      </c>
      <c r="B990" s="1" t="s">
        <v>18770</v>
      </c>
      <c r="C990" s="1" t="s">
        <v>18777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121</v>
      </c>
      <c r="I990" s="1" t="s">
        <v>84</v>
      </c>
      <c r="J990" s="1" t="s">
        <v>122</v>
      </c>
      <c r="K990" s="1" t="s">
        <v>18778</v>
      </c>
      <c r="L990" s="1"/>
      <c r="M990" s="21">
        <f t="shared" si="15"/>
        <v>1</v>
      </c>
    </row>
    <row r="991" spans="1:13" ht="20.100000000000001" customHeight="1" x14ac:dyDescent="0.15">
      <c r="A991" s="1" t="s">
        <v>18464</v>
      </c>
      <c r="B991" s="1" t="s">
        <v>18770</v>
      </c>
      <c r="C991" s="1" t="s">
        <v>18779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121</v>
      </c>
      <c r="I991" s="1" t="s">
        <v>84</v>
      </c>
      <c r="J991" s="1" t="s">
        <v>122</v>
      </c>
      <c r="K991" s="1" t="s">
        <v>18780</v>
      </c>
      <c r="L991" s="1"/>
      <c r="M991" s="21">
        <f t="shared" si="15"/>
        <v>1</v>
      </c>
    </row>
    <row r="992" spans="1:13" ht="20.100000000000001" customHeight="1" x14ac:dyDescent="0.15">
      <c r="A992" s="1" t="s">
        <v>18464</v>
      </c>
      <c r="B992" s="1" t="s">
        <v>18770</v>
      </c>
      <c r="C992" s="1" t="s">
        <v>18781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121</v>
      </c>
      <c r="I992" s="1" t="s">
        <v>84</v>
      </c>
      <c r="J992" s="1" t="s">
        <v>122</v>
      </c>
      <c r="K992" s="1" t="s">
        <v>18782</v>
      </c>
      <c r="L992" s="1"/>
      <c r="M992" s="21">
        <f t="shared" si="15"/>
        <v>1</v>
      </c>
    </row>
    <row r="993" spans="1:13" ht="20.100000000000001" customHeight="1" x14ac:dyDescent="0.15">
      <c r="A993" s="1" t="s">
        <v>18464</v>
      </c>
      <c r="B993" s="1" t="s">
        <v>18770</v>
      </c>
      <c r="C993" s="1" t="s">
        <v>18783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121</v>
      </c>
      <c r="I993" s="1" t="s">
        <v>84</v>
      </c>
      <c r="J993" s="1" t="s">
        <v>122</v>
      </c>
      <c r="K993" s="1" t="s">
        <v>18784</v>
      </c>
      <c r="L993" s="1"/>
      <c r="M993" s="21">
        <f t="shared" si="15"/>
        <v>1</v>
      </c>
    </row>
    <row r="994" spans="1:13" ht="20.100000000000001" customHeight="1" x14ac:dyDescent="0.15">
      <c r="A994" s="1" t="s">
        <v>18464</v>
      </c>
      <c r="B994" s="1" t="s">
        <v>18770</v>
      </c>
      <c r="C994" s="1" t="s">
        <v>18785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121</v>
      </c>
      <c r="I994" s="1" t="s">
        <v>84</v>
      </c>
      <c r="J994" s="1" t="s">
        <v>122</v>
      </c>
      <c r="K994" s="1" t="s">
        <v>18786</v>
      </c>
      <c r="L994" s="1"/>
      <c r="M994" s="21">
        <f t="shared" si="15"/>
        <v>1</v>
      </c>
    </row>
    <row r="995" spans="1:13" ht="20.100000000000001" customHeight="1" x14ac:dyDescent="0.15">
      <c r="A995" s="1" t="s">
        <v>18464</v>
      </c>
      <c r="B995" s="1" t="s">
        <v>18770</v>
      </c>
      <c r="C995" s="1" t="s">
        <v>18787</v>
      </c>
      <c r="D995" s="1" t="s">
        <v>50</v>
      </c>
      <c r="E995" s="1" t="s">
        <v>51</v>
      </c>
      <c r="F995" s="1" t="s">
        <v>51</v>
      </c>
      <c r="G995" s="1" t="s">
        <v>52</v>
      </c>
      <c r="H995" s="1" t="s">
        <v>121</v>
      </c>
      <c r="I995" s="1" t="s">
        <v>84</v>
      </c>
      <c r="J995" s="1" t="s">
        <v>122</v>
      </c>
      <c r="K995" s="1" t="s">
        <v>18788</v>
      </c>
      <c r="L995" s="1"/>
      <c r="M995" s="21">
        <f t="shared" si="15"/>
        <v>1</v>
      </c>
    </row>
    <row r="996" spans="1:13" ht="20.100000000000001" customHeight="1" x14ac:dyDescent="0.15">
      <c r="A996" s="1" t="s">
        <v>18464</v>
      </c>
      <c r="B996" s="1" t="s">
        <v>18770</v>
      </c>
      <c r="C996" s="1" t="s">
        <v>18789</v>
      </c>
      <c r="D996" s="1" t="s">
        <v>50</v>
      </c>
      <c r="E996" s="1" t="s">
        <v>51</v>
      </c>
      <c r="F996" s="1" t="s">
        <v>51</v>
      </c>
      <c r="G996" s="1" t="s">
        <v>52</v>
      </c>
      <c r="H996" s="1" t="s">
        <v>121</v>
      </c>
      <c r="I996" s="1" t="s">
        <v>84</v>
      </c>
      <c r="J996" s="1" t="s">
        <v>122</v>
      </c>
      <c r="K996" s="1" t="s">
        <v>18790</v>
      </c>
      <c r="L996" s="1"/>
      <c r="M996" s="21">
        <f t="shared" si="15"/>
        <v>1</v>
      </c>
    </row>
    <row r="997" spans="1:13" ht="20.100000000000001" customHeight="1" x14ac:dyDescent="0.15">
      <c r="A997" s="1" t="s">
        <v>18464</v>
      </c>
      <c r="B997" s="1" t="s">
        <v>18770</v>
      </c>
      <c r="C997" s="1" t="s">
        <v>18791</v>
      </c>
      <c r="D997" s="1" t="s">
        <v>50</v>
      </c>
      <c r="E997" s="1" t="s">
        <v>51</v>
      </c>
      <c r="F997" s="1" t="s">
        <v>51</v>
      </c>
      <c r="G997" s="1" t="s">
        <v>52</v>
      </c>
      <c r="H997" s="1" t="s">
        <v>121</v>
      </c>
      <c r="I997" s="1" t="s">
        <v>84</v>
      </c>
      <c r="J997" s="1" t="s">
        <v>122</v>
      </c>
      <c r="K997" s="1" t="s">
        <v>18792</v>
      </c>
      <c r="L997" s="1"/>
      <c r="M997" s="21">
        <f t="shared" si="15"/>
        <v>1</v>
      </c>
    </row>
    <row r="998" spans="1:13" ht="20.100000000000001" customHeight="1" x14ac:dyDescent="0.15">
      <c r="A998" s="1" t="s">
        <v>18464</v>
      </c>
      <c r="B998" s="1" t="s">
        <v>18770</v>
      </c>
      <c r="C998" s="1" t="s">
        <v>18793</v>
      </c>
      <c r="D998" s="1" t="s">
        <v>78</v>
      </c>
      <c r="E998" s="1" t="s">
        <v>51</v>
      </c>
      <c r="F998" s="1" t="s">
        <v>51</v>
      </c>
      <c r="G998" s="1" t="s">
        <v>52</v>
      </c>
      <c r="H998" s="1" t="s">
        <v>121</v>
      </c>
      <c r="I998" s="1" t="s">
        <v>84</v>
      </c>
      <c r="J998" s="1" t="s">
        <v>122</v>
      </c>
      <c r="K998" s="1" t="s">
        <v>18794</v>
      </c>
      <c r="L998" s="1"/>
      <c r="M998" s="21">
        <f t="shared" si="15"/>
        <v>1</v>
      </c>
    </row>
    <row r="999" spans="1:13" ht="20.100000000000001" customHeight="1" x14ac:dyDescent="0.15">
      <c r="A999" s="1" t="s">
        <v>18464</v>
      </c>
      <c r="B999" s="1" t="s">
        <v>18770</v>
      </c>
      <c r="C999" s="1" t="s">
        <v>18795</v>
      </c>
      <c r="D999" s="1" t="s">
        <v>78</v>
      </c>
      <c r="E999" s="1" t="s">
        <v>51</v>
      </c>
      <c r="F999" s="1" t="s">
        <v>51</v>
      </c>
      <c r="G999" s="1" t="s">
        <v>52</v>
      </c>
      <c r="H999" s="1" t="s">
        <v>121</v>
      </c>
      <c r="I999" s="1" t="s">
        <v>84</v>
      </c>
      <c r="J999" s="1" t="s">
        <v>122</v>
      </c>
      <c r="K999" s="1" t="s">
        <v>18796</v>
      </c>
      <c r="L999" s="1"/>
      <c r="M999" s="21">
        <f t="shared" si="15"/>
        <v>1</v>
      </c>
    </row>
    <row r="1000" spans="1:13" ht="20.100000000000001" customHeight="1" x14ac:dyDescent="0.15">
      <c r="A1000" s="1" t="s">
        <v>18464</v>
      </c>
      <c r="B1000" s="1" t="s">
        <v>18770</v>
      </c>
      <c r="C1000" s="1" t="s">
        <v>18797</v>
      </c>
      <c r="D1000" s="1" t="s">
        <v>78</v>
      </c>
      <c r="E1000" s="1" t="s">
        <v>51</v>
      </c>
      <c r="F1000" s="1" t="s">
        <v>51</v>
      </c>
      <c r="G1000" s="1" t="s">
        <v>52</v>
      </c>
      <c r="H1000" s="1" t="s">
        <v>121</v>
      </c>
      <c r="I1000" s="1" t="s">
        <v>84</v>
      </c>
      <c r="J1000" s="1" t="s">
        <v>122</v>
      </c>
      <c r="K1000" s="1" t="s">
        <v>18798</v>
      </c>
      <c r="L1000" s="1"/>
      <c r="M1000" s="21">
        <f t="shared" si="15"/>
        <v>1</v>
      </c>
    </row>
    <row r="1001" spans="1:13" ht="20.100000000000001" customHeight="1" x14ac:dyDescent="0.15">
      <c r="A1001" s="1" t="s">
        <v>18464</v>
      </c>
      <c r="B1001" s="1" t="s">
        <v>18770</v>
      </c>
      <c r="C1001" s="1" t="s">
        <v>18799</v>
      </c>
      <c r="D1001" s="1" t="s">
        <v>78</v>
      </c>
      <c r="E1001" s="1" t="s">
        <v>51</v>
      </c>
      <c r="F1001" s="1" t="s">
        <v>81</v>
      </c>
      <c r="G1001" s="1" t="s">
        <v>82</v>
      </c>
      <c r="H1001" s="1" t="s">
        <v>4727</v>
      </c>
      <c r="I1001" s="1" t="s">
        <v>447</v>
      </c>
      <c r="J1001" s="1" t="s">
        <v>16761</v>
      </c>
      <c r="K1001" s="1" t="s">
        <v>18800</v>
      </c>
      <c r="L1001" s="1"/>
      <c r="M1001" s="21">
        <f t="shared" si="15"/>
        <v>0</v>
      </c>
    </row>
    <row r="1002" spans="1:13" ht="20.100000000000001" customHeight="1" x14ac:dyDescent="0.15">
      <c r="A1002" s="1" t="s">
        <v>18464</v>
      </c>
      <c r="B1002" s="1" t="s">
        <v>18770</v>
      </c>
      <c r="C1002" s="1" t="s">
        <v>18801</v>
      </c>
      <c r="D1002" s="1" t="s">
        <v>78</v>
      </c>
      <c r="E1002" s="1" t="s">
        <v>51</v>
      </c>
      <c r="F1002" s="1" t="s">
        <v>51</v>
      </c>
      <c r="G1002" s="1" t="s">
        <v>52</v>
      </c>
      <c r="H1002" s="1" t="s">
        <v>121</v>
      </c>
      <c r="I1002" s="1" t="s">
        <v>84</v>
      </c>
      <c r="J1002" s="1" t="s">
        <v>122</v>
      </c>
      <c r="K1002" s="1" t="s">
        <v>18802</v>
      </c>
      <c r="L1002" s="1"/>
      <c r="M1002" s="21">
        <f t="shared" si="15"/>
        <v>1</v>
      </c>
    </row>
    <row r="1003" spans="1:13" ht="20.100000000000001" customHeight="1" x14ac:dyDescent="0.15">
      <c r="A1003" s="1" t="s">
        <v>18464</v>
      </c>
      <c r="B1003" s="1" t="s">
        <v>18770</v>
      </c>
      <c r="C1003" s="1" t="s">
        <v>18803</v>
      </c>
      <c r="D1003" s="1" t="s">
        <v>78</v>
      </c>
      <c r="E1003" s="1" t="s">
        <v>51</v>
      </c>
      <c r="F1003" s="1" t="s">
        <v>51</v>
      </c>
      <c r="G1003" s="1" t="s">
        <v>52</v>
      </c>
      <c r="H1003" s="1" t="s">
        <v>121</v>
      </c>
      <c r="I1003" s="1" t="s">
        <v>84</v>
      </c>
      <c r="J1003" s="1" t="s">
        <v>122</v>
      </c>
      <c r="K1003" s="1" t="s">
        <v>18804</v>
      </c>
      <c r="L1003" s="1"/>
      <c r="M1003" s="21">
        <f t="shared" si="15"/>
        <v>1</v>
      </c>
    </row>
    <row r="1004" spans="1:13" ht="20.100000000000001" customHeight="1" x14ac:dyDescent="0.15">
      <c r="A1004" s="1" t="s">
        <v>18464</v>
      </c>
      <c r="B1004" s="1" t="s">
        <v>18770</v>
      </c>
      <c r="C1004" s="1" t="s">
        <v>18805</v>
      </c>
      <c r="D1004" s="1" t="s">
        <v>78</v>
      </c>
      <c r="E1004" s="1" t="s">
        <v>51</v>
      </c>
      <c r="F1004" s="1" t="s">
        <v>51</v>
      </c>
      <c r="G1004" s="1" t="s">
        <v>52</v>
      </c>
      <c r="H1004" s="1" t="s">
        <v>121</v>
      </c>
      <c r="I1004" s="1" t="s">
        <v>84</v>
      </c>
      <c r="J1004" s="1" t="s">
        <v>122</v>
      </c>
      <c r="K1004" s="1" t="s">
        <v>18806</v>
      </c>
      <c r="L1004" s="1"/>
      <c r="M1004" s="21">
        <f t="shared" si="15"/>
        <v>1</v>
      </c>
    </row>
    <row r="1005" spans="1:13" ht="20.100000000000001" customHeight="1" x14ac:dyDescent="0.15">
      <c r="A1005" s="1" t="s">
        <v>18464</v>
      </c>
      <c r="B1005" s="1" t="s">
        <v>18770</v>
      </c>
      <c r="C1005" s="1" t="s">
        <v>18807</v>
      </c>
      <c r="D1005" s="1" t="s">
        <v>78</v>
      </c>
      <c r="E1005" s="1" t="s">
        <v>51</v>
      </c>
      <c r="F1005" s="1" t="s">
        <v>51</v>
      </c>
      <c r="G1005" s="1" t="s">
        <v>52</v>
      </c>
      <c r="H1005" s="1" t="s">
        <v>121</v>
      </c>
      <c r="I1005" s="1" t="s">
        <v>84</v>
      </c>
      <c r="J1005" s="1" t="s">
        <v>122</v>
      </c>
      <c r="K1005" s="1" t="s">
        <v>18808</v>
      </c>
      <c r="L1005" s="1"/>
      <c r="M1005" s="21">
        <f t="shared" si="15"/>
        <v>1</v>
      </c>
    </row>
    <row r="1006" spans="1:13" ht="20.100000000000001" customHeight="1" x14ac:dyDescent="0.15">
      <c r="A1006" s="1" t="s">
        <v>18464</v>
      </c>
      <c r="B1006" s="1" t="s">
        <v>18770</v>
      </c>
      <c r="C1006" s="1" t="s">
        <v>18809</v>
      </c>
      <c r="D1006" s="1" t="s">
        <v>78</v>
      </c>
      <c r="E1006" s="1" t="s">
        <v>51</v>
      </c>
      <c r="F1006" s="1" t="s">
        <v>51</v>
      </c>
      <c r="G1006" s="1" t="s">
        <v>52</v>
      </c>
      <c r="H1006" s="1" t="s">
        <v>121</v>
      </c>
      <c r="I1006" s="1" t="s">
        <v>84</v>
      </c>
      <c r="J1006" s="1" t="s">
        <v>122</v>
      </c>
      <c r="K1006" s="1" t="s">
        <v>18810</v>
      </c>
      <c r="L1006" s="1"/>
      <c r="M1006" s="21">
        <f t="shared" si="15"/>
        <v>1</v>
      </c>
    </row>
    <row r="1007" spans="1:13" ht="20.100000000000001" customHeight="1" x14ac:dyDescent="0.15">
      <c r="A1007" s="1" t="s">
        <v>18464</v>
      </c>
      <c r="B1007" s="1" t="s">
        <v>18770</v>
      </c>
      <c r="C1007" s="1" t="s">
        <v>18811</v>
      </c>
      <c r="D1007" s="1" t="s">
        <v>78</v>
      </c>
      <c r="E1007" s="1" t="s">
        <v>51</v>
      </c>
      <c r="F1007" s="1" t="s">
        <v>51</v>
      </c>
      <c r="G1007" s="1" t="s">
        <v>52</v>
      </c>
      <c r="H1007" s="1" t="s">
        <v>121</v>
      </c>
      <c r="I1007" s="1" t="s">
        <v>84</v>
      </c>
      <c r="J1007" s="1" t="s">
        <v>122</v>
      </c>
      <c r="K1007" s="1" t="s">
        <v>18812</v>
      </c>
      <c r="L1007" s="1"/>
      <c r="M1007" s="21">
        <f t="shared" si="15"/>
        <v>1</v>
      </c>
    </row>
    <row r="1008" spans="1:13" ht="20.100000000000001" customHeight="1" x14ac:dyDescent="0.15">
      <c r="A1008" s="1" t="s">
        <v>18464</v>
      </c>
      <c r="B1008" s="1" t="s">
        <v>18770</v>
      </c>
      <c r="C1008" s="1" t="s">
        <v>18813</v>
      </c>
      <c r="D1008" s="1" t="s">
        <v>78</v>
      </c>
      <c r="E1008" s="1" t="s">
        <v>51</v>
      </c>
      <c r="F1008" s="1" t="s">
        <v>51</v>
      </c>
      <c r="G1008" s="1" t="s">
        <v>52</v>
      </c>
      <c r="H1008" s="1" t="s">
        <v>121</v>
      </c>
      <c r="I1008" s="1" t="s">
        <v>84</v>
      </c>
      <c r="J1008" s="1" t="s">
        <v>122</v>
      </c>
      <c r="K1008" s="1" t="s">
        <v>18814</v>
      </c>
      <c r="L1008" s="1"/>
      <c r="M1008" s="21">
        <f t="shared" si="15"/>
        <v>1</v>
      </c>
    </row>
    <row r="1009" spans="1:13" ht="20.100000000000001" customHeight="1" x14ac:dyDescent="0.15">
      <c r="A1009" s="1" t="s">
        <v>18464</v>
      </c>
      <c r="B1009" s="1" t="s">
        <v>18770</v>
      </c>
      <c r="C1009" s="1" t="s">
        <v>18815</v>
      </c>
      <c r="D1009" s="1" t="s">
        <v>78</v>
      </c>
      <c r="E1009" s="1" t="s">
        <v>51</v>
      </c>
      <c r="F1009" s="1" t="s">
        <v>179</v>
      </c>
      <c r="G1009" s="1" t="s">
        <v>82</v>
      </c>
      <c r="H1009" s="1" t="s">
        <v>2038</v>
      </c>
      <c r="I1009" s="1" t="s">
        <v>84</v>
      </c>
      <c r="J1009" s="1" t="s">
        <v>6853</v>
      </c>
      <c r="K1009" s="1" t="s">
        <v>18816</v>
      </c>
      <c r="L1009" s="1"/>
      <c r="M1009" s="21">
        <f t="shared" si="15"/>
        <v>0</v>
      </c>
    </row>
    <row r="1010" spans="1:13" ht="20.100000000000001" customHeight="1" x14ac:dyDescent="0.15">
      <c r="A1010" s="1" t="s">
        <v>18464</v>
      </c>
      <c r="B1010" s="1" t="s">
        <v>18770</v>
      </c>
      <c r="C1010" s="1" t="s">
        <v>18817</v>
      </c>
      <c r="D1010" s="1" t="s">
        <v>78</v>
      </c>
      <c r="E1010" s="1" t="s">
        <v>51</v>
      </c>
      <c r="F1010" s="1" t="s">
        <v>51</v>
      </c>
      <c r="G1010" s="1" t="s">
        <v>52</v>
      </c>
      <c r="H1010" s="1" t="s">
        <v>121</v>
      </c>
      <c r="I1010" s="1" t="s">
        <v>84</v>
      </c>
      <c r="J1010" s="1" t="s">
        <v>122</v>
      </c>
      <c r="K1010" s="1" t="s">
        <v>18818</v>
      </c>
      <c r="L1010" s="1"/>
      <c r="M1010" s="21">
        <f t="shared" si="15"/>
        <v>1</v>
      </c>
    </row>
    <row r="1011" spans="1:13" ht="20.100000000000001" customHeight="1" x14ac:dyDescent="0.15">
      <c r="A1011" s="1" t="s">
        <v>18464</v>
      </c>
      <c r="B1011" s="1" t="s">
        <v>18770</v>
      </c>
      <c r="C1011" s="1" t="s">
        <v>18819</v>
      </c>
      <c r="D1011" s="1" t="s">
        <v>78</v>
      </c>
      <c r="E1011" s="1" t="s">
        <v>51</v>
      </c>
      <c r="F1011" s="1" t="s">
        <v>51</v>
      </c>
      <c r="G1011" s="1" t="s">
        <v>52</v>
      </c>
      <c r="H1011" s="1" t="s">
        <v>121</v>
      </c>
      <c r="I1011" s="1" t="s">
        <v>84</v>
      </c>
      <c r="J1011" s="1" t="s">
        <v>122</v>
      </c>
      <c r="K1011" s="1" t="s">
        <v>18820</v>
      </c>
      <c r="L1011" s="1"/>
      <c r="M1011" s="21">
        <f t="shared" si="15"/>
        <v>1</v>
      </c>
    </row>
    <row r="1012" spans="1:13" ht="20.100000000000001" customHeight="1" x14ac:dyDescent="0.15">
      <c r="A1012" s="1" t="s">
        <v>18464</v>
      </c>
      <c r="B1012" s="1" t="s">
        <v>18770</v>
      </c>
      <c r="C1012" s="1" t="s">
        <v>18821</v>
      </c>
      <c r="D1012" s="1" t="s">
        <v>78</v>
      </c>
      <c r="E1012" s="1" t="s">
        <v>51</v>
      </c>
      <c r="F1012" s="1" t="s">
        <v>51</v>
      </c>
      <c r="G1012" s="1" t="s">
        <v>52</v>
      </c>
      <c r="H1012" s="1" t="s">
        <v>121</v>
      </c>
      <c r="I1012" s="1" t="s">
        <v>84</v>
      </c>
      <c r="J1012" s="1" t="s">
        <v>122</v>
      </c>
      <c r="K1012" s="1" t="s">
        <v>18822</v>
      </c>
      <c r="L1012" s="1"/>
      <c r="M1012" s="21">
        <f t="shared" si="15"/>
        <v>1</v>
      </c>
    </row>
    <row r="1013" spans="1:13" ht="20.100000000000001" customHeight="1" x14ac:dyDescent="0.15">
      <c r="A1013" s="1" t="s">
        <v>18464</v>
      </c>
      <c r="B1013" s="1" t="s">
        <v>18770</v>
      </c>
      <c r="C1013" s="1" t="s">
        <v>18823</v>
      </c>
      <c r="D1013" s="1" t="s">
        <v>78</v>
      </c>
      <c r="E1013" s="1" t="s">
        <v>51</v>
      </c>
      <c r="F1013" s="1" t="s">
        <v>51</v>
      </c>
      <c r="G1013" s="1" t="s">
        <v>52</v>
      </c>
      <c r="H1013" s="1" t="s">
        <v>121</v>
      </c>
      <c r="I1013" s="1" t="s">
        <v>84</v>
      </c>
      <c r="J1013" s="1" t="s">
        <v>122</v>
      </c>
      <c r="K1013" s="1" t="s">
        <v>18824</v>
      </c>
      <c r="L1013" s="1"/>
      <c r="M1013" s="21">
        <f t="shared" si="15"/>
        <v>1</v>
      </c>
    </row>
    <row r="1014" spans="1:13" ht="20.100000000000001" customHeight="1" x14ac:dyDescent="0.15">
      <c r="A1014" s="1" t="s">
        <v>18464</v>
      </c>
      <c r="B1014" s="1" t="s">
        <v>18770</v>
      </c>
      <c r="C1014" s="1" t="s">
        <v>18825</v>
      </c>
      <c r="D1014" s="1" t="s">
        <v>78</v>
      </c>
      <c r="E1014" s="1" t="s">
        <v>51</v>
      </c>
      <c r="F1014" s="1" t="s">
        <v>51</v>
      </c>
      <c r="G1014" s="1" t="s">
        <v>52</v>
      </c>
      <c r="H1014" s="1" t="s">
        <v>121</v>
      </c>
      <c r="I1014" s="1" t="s">
        <v>84</v>
      </c>
      <c r="J1014" s="1" t="s">
        <v>122</v>
      </c>
      <c r="K1014" s="1" t="s">
        <v>18826</v>
      </c>
      <c r="L1014" s="1"/>
      <c r="M1014" s="21">
        <f t="shared" si="15"/>
        <v>1</v>
      </c>
    </row>
    <row r="1015" spans="1:13" ht="20.100000000000001" customHeight="1" x14ac:dyDescent="0.15">
      <c r="A1015" s="1" t="s">
        <v>18827</v>
      </c>
      <c r="B1015" s="1" t="s">
        <v>18828</v>
      </c>
      <c r="C1015" s="1" t="s">
        <v>18829</v>
      </c>
      <c r="D1015" s="1" t="s">
        <v>50</v>
      </c>
      <c r="E1015" s="1" t="s">
        <v>51</v>
      </c>
      <c r="F1015" s="1" t="s">
        <v>51</v>
      </c>
      <c r="G1015" s="1" t="s">
        <v>52</v>
      </c>
      <c r="H1015" s="1" t="s">
        <v>739</v>
      </c>
      <c r="I1015" s="1" t="s">
        <v>54</v>
      </c>
      <c r="J1015" s="1" t="s">
        <v>6858</v>
      </c>
      <c r="K1015" s="1" t="s">
        <v>18830</v>
      </c>
      <c r="L1015" s="1"/>
      <c r="M1015" s="21">
        <f t="shared" si="15"/>
        <v>1</v>
      </c>
    </row>
    <row r="1016" spans="1:13" ht="20.100000000000001" customHeight="1" x14ac:dyDescent="0.15">
      <c r="A1016" s="1" t="s">
        <v>18827</v>
      </c>
      <c r="B1016" s="1" t="s">
        <v>18828</v>
      </c>
      <c r="C1016" s="1" t="s">
        <v>18831</v>
      </c>
      <c r="D1016" s="1" t="s">
        <v>50</v>
      </c>
      <c r="E1016" s="1" t="s">
        <v>51</v>
      </c>
      <c r="F1016" s="1" t="s">
        <v>51</v>
      </c>
      <c r="G1016" s="1" t="s">
        <v>52</v>
      </c>
      <c r="H1016" s="1" t="s">
        <v>739</v>
      </c>
      <c r="I1016" s="1" t="s">
        <v>54</v>
      </c>
      <c r="J1016" s="1" t="s">
        <v>6858</v>
      </c>
      <c r="K1016" s="1" t="s">
        <v>18832</v>
      </c>
      <c r="L1016" s="1"/>
      <c r="M1016" s="21">
        <f t="shared" si="15"/>
        <v>1</v>
      </c>
    </row>
    <row r="1017" spans="1:13" ht="20.100000000000001" customHeight="1" x14ac:dyDescent="0.15">
      <c r="A1017" s="1" t="s">
        <v>18827</v>
      </c>
      <c r="B1017" s="1" t="s">
        <v>18828</v>
      </c>
      <c r="C1017" s="1" t="s">
        <v>18833</v>
      </c>
      <c r="D1017" s="1" t="s">
        <v>50</v>
      </c>
      <c r="E1017" s="1" t="s">
        <v>51</v>
      </c>
      <c r="F1017" s="1" t="s">
        <v>51</v>
      </c>
      <c r="G1017" s="1" t="s">
        <v>52</v>
      </c>
      <c r="H1017" s="1" t="s">
        <v>739</v>
      </c>
      <c r="I1017" s="1" t="s">
        <v>54</v>
      </c>
      <c r="J1017" s="1" t="s">
        <v>6858</v>
      </c>
      <c r="K1017" s="1" t="s">
        <v>18834</v>
      </c>
      <c r="L1017" s="1"/>
      <c r="M1017" s="21">
        <f t="shared" si="15"/>
        <v>1</v>
      </c>
    </row>
    <row r="1018" spans="1:13" ht="20.100000000000001" customHeight="1" x14ac:dyDescent="0.15">
      <c r="A1018" s="1" t="s">
        <v>18827</v>
      </c>
      <c r="B1018" s="1" t="s">
        <v>18828</v>
      </c>
      <c r="C1018" s="1" t="s">
        <v>18835</v>
      </c>
      <c r="D1018" s="1" t="s">
        <v>50</v>
      </c>
      <c r="E1018" s="1" t="s">
        <v>51</v>
      </c>
      <c r="F1018" s="1" t="s">
        <v>51</v>
      </c>
      <c r="G1018" s="1" t="s">
        <v>52</v>
      </c>
      <c r="H1018" s="1" t="s">
        <v>739</v>
      </c>
      <c r="I1018" s="1" t="s">
        <v>54</v>
      </c>
      <c r="J1018" s="1" t="s">
        <v>6858</v>
      </c>
      <c r="K1018" s="1" t="s">
        <v>18836</v>
      </c>
      <c r="L1018" s="1"/>
      <c r="M1018" s="21">
        <f t="shared" si="15"/>
        <v>1</v>
      </c>
    </row>
    <row r="1019" spans="1:13" ht="20.100000000000001" customHeight="1" x14ac:dyDescent="0.15">
      <c r="A1019" s="1" t="s">
        <v>18827</v>
      </c>
      <c r="B1019" s="1" t="s">
        <v>18828</v>
      </c>
      <c r="C1019" s="1" t="s">
        <v>18837</v>
      </c>
      <c r="D1019" s="1" t="s">
        <v>50</v>
      </c>
      <c r="E1019" s="1" t="s">
        <v>51</v>
      </c>
      <c r="F1019" s="1" t="s">
        <v>51</v>
      </c>
      <c r="G1019" s="1" t="s">
        <v>52</v>
      </c>
      <c r="H1019" s="1" t="s">
        <v>739</v>
      </c>
      <c r="I1019" s="1" t="s">
        <v>54</v>
      </c>
      <c r="J1019" s="1" t="s">
        <v>6858</v>
      </c>
      <c r="K1019" s="1" t="s">
        <v>18838</v>
      </c>
      <c r="L1019" s="1"/>
      <c r="M1019" s="21">
        <f t="shared" si="15"/>
        <v>1</v>
      </c>
    </row>
    <row r="1020" spans="1:13" ht="20.100000000000001" customHeight="1" x14ac:dyDescent="0.15">
      <c r="A1020" s="1" t="s">
        <v>18827</v>
      </c>
      <c r="B1020" s="1" t="s">
        <v>18828</v>
      </c>
      <c r="C1020" s="1" t="s">
        <v>18839</v>
      </c>
      <c r="D1020" s="1" t="s">
        <v>50</v>
      </c>
      <c r="E1020" s="1" t="s">
        <v>51</v>
      </c>
      <c r="F1020" s="1" t="s">
        <v>51</v>
      </c>
      <c r="G1020" s="1" t="s">
        <v>52</v>
      </c>
      <c r="H1020" s="1" t="s">
        <v>739</v>
      </c>
      <c r="I1020" s="1" t="s">
        <v>54</v>
      </c>
      <c r="J1020" s="1" t="s">
        <v>6858</v>
      </c>
      <c r="K1020" s="1" t="s">
        <v>18840</v>
      </c>
      <c r="L1020" s="1"/>
      <c r="M1020" s="21">
        <f t="shared" si="15"/>
        <v>1</v>
      </c>
    </row>
    <row r="1021" spans="1:13" ht="20.100000000000001" customHeight="1" x14ac:dyDescent="0.15">
      <c r="A1021" s="1" t="s">
        <v>18827</v>
      </c>
      <c r="B1021" s="1" t="s">
        <v>18828</v>
      </c>
      <c r="C1021" s="1" t="s">
        <v>18841</v>
      </c>
      <c r="D1021" s="1" t="s">
        <v>50</v>
      </c>
      <c r="E1021" s="1" t="s">
        <v>51</v>
      </c>
      <c r="F1021" s="1" t="s">
        <v>51</v>
      </c>
      <c r="G1021" s="1" t="s">
        <v>52</v>
      </c>
      <c r="H1021" s="1" t="s">
        <v>739</v>
      </c>
      <c r="I1021" s="1" t="s">
        <v>54</v>
      </c>
      <c r="J1021" s="1" t="s">
        <v>6858</v>
      </c>
      <c r="K1021" s="1" t="s">
        <v>18842</v>
      </c>
      <c r="L1021" s="1"/>
      <c r="M1021" s="21">
        <f t="shared" si="15"/>
        <v>1</v>
      </c>
    </row>
    <row r="1022" spans="1:13" ht="20.100000000000001" customHeight="1" x14ac:dyDescent="0.15">
      <c r="A1022" s="1" t="s">
        <v>18827</v>
      </c>
      <c r="B1022" s="1" t="s">
        <v>18828</v>
      </c>
      <c r="C1022" s="1" t="s">
        <v>18843</v>
      </c>
      <c r="D1022" s="1" t="s">
        <v>50</v>
      </c>
      <c r="E1022" s="1" t="s">
        <v>51</v>
      </c>
      <c r="F1022" s="1" t="s">
        <v>51</v>
      </c>
      <c r="G1022" s="1" t="s">
        <v>52</v>
      </c>
      <c r="H1022" s="1" t="s">
        <v>739</v>
      </c>
      <c r="I1022" s="1" t="s">
        <v>54</v>
      </c>
      <c r="J1022" s="1" t="s">
        <v>6858</v>
      </c>
      <c r="K1022" s="1" t="s">
        <v>18844</v>
      </c>
      <c r="L1022" s="1"/>
      <c r="M1022" s="21">
        <f t="shared" si="15"/>
        <v>1</v>
      </c>
    </row>
    <row r="1023" spans="1:13" ht="20.100000000000001" customHeight="1" x14ac:dyDescent="0.15">
      <c r="A1023" s="1" t="s">
        <v>18827</v>
      </c>
      <c r="B1023" s="1" t="s">
        <v>18828</v>
      </c>
      <c r="C1023" s="1" t="s">
        <v>18845</v>
      </c>
      <c r="D1023" s="1" t="s">
        <v>78</v>
      </c>
      <c r="E1023" s="1" t="s">
        <v>51</v>
      </c>
      <c r="F1023" s="1" t="s">
        <v>51</v>
      </c>
      <c r="G1023" s="1" t="s">
        <v>52</v>
      </c>
      <c r="H1023" s="1" t="s">
        <v>739</v>
      </c>
      <c r="I1023" s="1" t="s">
        <v>54</v>
      </c>
      <c r="J1023" s="1" t="s">
        <v>6858</v>
      </c>
      <c r="K1023" s="1" t="s">
        <v>18846</v>
      </c>
      <c r="L1023" s="1"/>
      <c r="M1023" s="21">
        <f t="shared" si="15"/>
        <v>1</v>
      </c>
    </row>
    <row r="1024" spans="1:13" ht="20.100000000000001" customHeight="1" x14ac:dyDescent="0.15">
      <c r="A1024" s="1" t="s">
        <v>18827</v>
      </c>
      <c r="B1024" s="1" t="s">
        <v>18828</v>
      </c>
      <c r="C1024" s="1" t="s">
        <v>18847</v>
      </c>
      <c r="D1024" s="1" t="s">
        <v>78</v>
      </c>
      <c r="E1024" s="1" t="s">
        <v>51</v>
      </c>
      <c r="F1024" s="1" t="s">
        <v>81</v>
      </c>
      <c r="G1024" s="1" t="s">
        <v>82</v>
      </c>
      <c r="H1024" s="1" t="s">
        <v>2234</v>
      </c>
      <c r="I1024" s="1" t="s">
        <v>84</v>
      </c>
      <c r="J1024" s="1" t="s">
        <v>18408</v>
      </c>
      <c r="K1024" s="1" t="s">
        <v>18848</v>
      </c>
      <c r="L1024" s="1"/>
      <c r="M1024" s="21">
        <f t="shared" si="15"/>
        <v>0</v>
      </c>
    </row>
    <row r="1025" spans="1:13" ht="20.100000000000001" customHeight="1" x14ac:dyDescent="0.15">
      <c r="A1025" s="1" t="s">
        <v>18827</v>
      </c>
      <c r="B1025" s="1" t="s">
        <v>18828</v>
      </c>
      <c r="C1025" s="1" t="s">
        <v>18849</v>
      </c>
      <c r="D1025" s="1" t="s">
        <v>78</v>
      </c>
      <c r="E1025" s="1" t="s">
        <v>51</v>
      </c>
      <c r="F1025" s="1" t="s">
        <v>81</v>
      </c>
      <c r="G1025" s="1" t="s">
        <v>82</v>
      </c>
      <c r="H1025" s="1" t="s">
        <v>2234</v>
      </c>
      <c r="I1025" s="1" t="s">
        <v>84</v>
      </c>
      <c r="J1025" s="1" t="s">
        <v>18408</v>
      </c>
      <c r="K1025" s="1" t="s">
        <v>18850</v>
      </c>
      <c r="L1025" s="1"/>
      <c r="M1025" s="21">
        <f t="shared" si="15"/>
        <v>0</v>
      </c>
    </row>
    <row r="1026" spans="1:13" ht="20.100000000000001" customHeight="1" x14ac:dyDescent="0.15">
      <c r="A1026" s="1" t="s">
        <v>18827</v>
      </c>
      <c r="B1026" s="1" t="s">
        <v>18851</v>
      </c>
      <c r="C1026" s="1" t="s">
        <v>18852</v>
      </c>
      <c r="D1026" s="1" t="s">
        <v>78</v>
      </c>
      <c r="E1026" s="1" t="s">
        <v>51</v>
      </c>
      <c r="F1026" s="1" t="s">
        <v>179</v>
      </c>
      <c r="G1026" s="1" t="s">
        <v>82</v>
      </c>
      <c r="H1026" s="1" t="s">
        <v>2234</v>
      </c>
      <c r="I1026" s="1" t="s">
        <v>84</v>
      </c>
      <c r="J1026" s="1" t="s">
        <v>18408</v>
      </c>
      <c r="K1026" s="1" t="s">
        <v>18853</v>
      </c>
      <c r="L1026" s="1"/>
      <c r="M1026" s="21">
        <f t="shared" si="15"/>
        <v>0</v>
      </c>
    </row>
    <row r="1027" spans="1:13" ht="20.100000000000001" customHeight="1" x14ac:dyDescent="0.15">
      <c r="A1027" s="1" t="s">
        <v>18827</v>
      </c>
      <c r="B1027" s="1" t="s">
        <v>18854</v>
      </c>
      <c r="C1027" s="1" t="s">
        <v>18855</v>
      </c>
      <c r="D1027" s="1" t="s">
        <v>50</v>
      </c>
      <c r="E1027" s="1" t="s">
        <v>51</v>
      </c>
      <c r="F1027" s="1" t="s">
        <v>51</v>
      </c>
      <c r="G1027" s="1" t="s">
        <v>52</v>
      </c>
      <c r="H1027" s="1" t="s">
        <v>739</v>
      </c>
      <c r="I1027" s="1" t="s">
        <v>54</v>
      </c>
      <c r="J1027" s="1" t="s">
        <v>6858</v>
      </c>
      <c r="K1027" s="1" t="s">
        <v>18856</v>
      </c>
      <c r="L1027" s="1"/>
      <c r="M1027" s="21">
        <f t="shared" si="15"/>
        <v>1</v>
      </c>
    </row>
    <row r="1028" spans="1:13" ht="20.100000000000001" customHeight="1" x14ac:dyDescent="0.15">
      <c r="A1028" s="1" t="s">
        <v>18827</v>
      </c>
      <c r="B1028" s="1" t="s">
        <v>18854</v>
      </c>
      <c r="C1028" s="1" t="s">
        <v>18857</v>
      </c>
      <c r="D1028" s="1" t="s">
        <v>78</v>
      </c>
      <c r="E1028" s="1" t="s">
        <v>51</v>
      </c>
      <c r="F1028" s="1" t="s">
        <v>51</v>
      </c>
      <c r="G1028" s="1" t="s">
        <v>52</v>
      </c>
      <c r="H1028" s="1" t="s">
        <v>739</v>
      </c>
      <c r="I1028" s="1" t="s">
        <v>54</v>
      </c>
      <c r="J1028" s="1" t="s">
        <v>6858</v>
      </c>
      <c r="K1028" s="1" t="s">
        <v>18858</v>
      </c>
      <c r="L1028" s="1"/>
      <c r="M1028" s="21">
        <f t="shared" si="15"/>
        <v>1</v>
      </c>
    </row>
    <row r="1029" spans="1:13" ht="20.100000000000001" customHeight="1" x14ac:dyDescent="0.15">
      <c r="A1029" s="1" t="s">
        <v>18827</v>
      </c>
      <c r="B1029" s="1" t="s">
        <v>18859</v>
      </c>
      <c r="C1029" s="1" t="s">
        <v>18860</v>
      </c>
      <c r="D1029" s="1" t="s">
        <v>50</v>
      </c>
      <c r="E1029" s="1" t="s">
        <v>51</v>
      </c>
      <c r="F1029" s="1" t="s">
        <v>51</v>
      </c>
      <c r="G1029" s="1" t="s">
        <v>52</v>
      </c>
      <c r="H1029" s="1" t="s">
        <v>739</v>
      </c>
      <c r="I1029" s="1" t="s">
        <v>54</v>
      </c>
      <c r="J1029" s="1" t="s">
        <v>6858</v>
      </c>
      <c r="K1029" s="1" t="s">
        <v>18861</v>
      </c>
      <c r="L1029" s="1"/>
      <c r="M1029" s="21">
        <f t="shared" si="15"/>
        <v>1</v>
      </c>
    </row>
    <row r="1030" spans="1:13" ht="20.100000000000001" customHeight="1" x14ac:dyDescent="0.15">
      <c r="A1030" s="1" t="s">
        <v>18862</v>
      </c>
      <c r="B1030" s="1" t="s">
        <v>18863</v>
      </c>
      <c r="C1030" s="1" t="s">
        <v>18864</v>
      </c>
      <c r="D1030" s="1" t="s">
        <v>50</v>
      </c>
      <c r="E1030" s="1" t="s">
        <v>51</v>
      </c>
      <c r="F1030" s="1" t="s">
        <v>51</v>
      </c>
      <c r="G1030" s="1" t="s">
        <v>52</v>
      </c>
      <c r="H1030" s="1" t="s">
        <v>121</v>
      </c>
      <c r="I1030" s="1" t="s">
        <v>84</v>
      </c>
      <c r="J1030" s="1" t="s">
        <v>122</v>
      </c>
      <c r="K1030" s="1" t="s">
        <v>18865</v>
      </c>
      <c r="L1030" s="1"/>
      <c r="M1030" s="21">
        <f t="shared" si="15"/>
        <v>1</v>
      </c>
    </row>
    <row r="1031" spans="1:13" ht="20.100000000000001" customHeight="1" x14ac:dyDescent="0.15">
      <c r="A1031" s="1" t="s">
        <v>18862</v>
      </c>
      <c r="B1031" s="1" t="s">
        <v>18863</v>
      </c>
      <c r="C1031" s="1" t="s">
        <v>18866</v>
      </c>
      <c r="D1031" s="1" t="s">
        <v>50</v>
      </c>
      <c r="E1031" s="1" t="s">
        <v>51</v>
      </c>
      <c r="F1031" s="1" t="s">
        <v>51</v>
      </c>
      <c r="G1031" s="1" t="s">
        <v>52</v>
      </c>
      <c r="H1031" s="1" t="s">
        <v>121</v>
      </c>
      <c r="I1031" s="1" t="s">
        <v>84</v>
      </c>
      <c r="J1031" s="1" t="s">
        <v>122</v>
      </c>
      <c r="K1031" s="1" t="s">
        <v>18867</v>
      </c>
      <c r="L1031" s="1"/>
      <c r="M1031" s="21">
        <f t="shared" si="15"/>
        <v>1</v>
      </c>
    </row>
    <row r="1032" spans="1:13" ht="20.100000000000001" customHeight="1" x14ac:dyDescent="0.15">
      <c r="A1032" s="1" t="s">
        <v>18862</v>
      </c>
      <c r="B1032" s="1" t="s">
        <v>18863</v>
      </c>
      <c r="C1032" s="1" t="s">
        <v>18868</v>
      </c>
      <c r="D1032" s="1" t="s">
        <v>50</v>
      </c>
      <c r="E1032" s="1" t="s">
        <v>51</v>
      </c>
      <c r="F1032" s="1" t="s">
        <v>51</v>
      </c>
      <c r="G1032" s="1" t="s">
        <v>52</v>
      </c>
      <c r="H1032" s="1" t="s">
        <v>121</v>
      </c>
      <c r="I1032" s="1" t="s">
        <v>84</v>
      </c>
      <c r="J1032" s="1" t="s">
        <v>122</v>
      </c>
      <c r="K1032" s="1" t="s">
        <v>18869</v>
      </c>
      <c r="L1032" s="1"/>
      <c r="M1032" s="21">
        <f t="shared" ref="M1032:M1095" si="16">IF(F1032="○",1,0)</f>
        <v>1</v>
      </c>
    </row>
    <row r="1033" spans="1:13" ht="20.100000000000001" customHeight="1" x14ac:dyDescent="0.15">
      <c r="A1033" s="1" t="s">
        <v>18862</v>
      </c>
      <c r="B1033" s="1" t="s">
        <v>18863</v>
      </c>
      <c r="C1033" s="1" t="s">
        <v>18870</v>
      </c>
      <c r="D1033" s="1" t="s">
        <v>78</v>
      </c>
      <c r="E1033" s="1" t="s">
        <v>51</v>
      </c>
      <c r="F1033" s="1" t="s">
        <v>51</v>
      </c>
      <c r="G1033" s="1" t="s">
        <v>52</v>
      </c>
      <c r="H1033" s="1" t="s">
        <v>121</v>
      </c>
      <c r="I1033" s="1" t="s">
        <v>84</v>
      </c>
      <c r="J1033" s="1" t="s">
        <v>122</v>
      </c>
      <c r="K1033" s="1" t="s">
        <v>18871</v>
      </c>
      <c r="L1033" s="1"/>
      <c r="M1033" s="21">
        <f t="shared" si="16"/>
        <v>1</v>
      </c>
    </row>
    <row r="1034" spans="1:13" ht="20.100000000000001" customHeight="1" x14ac:dyDescent="0.15">
      <c r="A1034" s="1" t="s">
        <v>18862</v>
      </c>
      <c r="B1034" s="1" t="s">
        <v>18863</v>
      </c>
      <c r="C1034" s="1" t="s">
        <v>18872</v>
      </c>
      <c r="D1034" s="1" t="s">
        <v>849</v>
      </c>
      <c r="E1034" s="1" t="s">
        <v>51</v>
      </c>
      <c r="F1034" s="1" t="s">
        <v>26832</v>
      </c>
      <c r="G1034" s="1" t="s">
        <v>52</v>
      </c>
      <c r="H1034" s="1" t="s">
        <v>121</v>
      </c>
      <c r="I1034" s="1" t="s">
        <v>84</v>
      </c>
      <c r="J1034" s="1" t="s">
        <v>122</v>
      </c>
      <c r="K1034" s="1" t="s">
        <v>18863</v>
      </c>
      <c r="L1034" s="1"/>
      <c r="M1034" s="21">
        <f t="shared" si="16"/>
        <v>0</v>
      </c>
    </row>
    <row r="1035" spans="1:13" ht="20.100000000000001" customHeight="1" x14ac:dyDescent="0.15">
      <c r="A1035" s="1" t="s">
        <v>18862</v>
      </c>
      <c r="B1035" s="1" t="s">
        <v>18873</v>
      </c>
      <c r="C1035" s="1" t="s">
        <v>18874</v>
      </c>
      <c r="D1035" s="1" t="s">
        <v>50</v>
      </c>
      <c r="E1035" s="1" t="s">
        <v>51</v>
      </c>
      <c r="F1035" s="1" t="s">
        <v>51</v>
      </c>
      <c r="G1035" s="1" t="s">
        <v>52</v>
      </c>
      <c r="H1035" s="1" t="s">
        <v>121</v>
      </c>
      <c r="I1035" s="1" t="s">
        <v>84</v>
      </c>
      <c r="J1035" s="1" t="s">
        <v>122</v>
      </c>
      <c r="K1035" s="1" t="s">
        <v>18875</v>
      </c>
      <c r="L1035" s="1"/>
      <c r="M1035" s="21">
        <f t="shared" si="16"/>
        <v>1</v>
      </c>
    </row>
    <row r="1036" spans="1:13" ht="20.100000000000001" customHeight="1" x14ac:dyDescent="0.15">
      <c r="A1036" s="1" t="s">
        <v>18862</v>
      </c>
      <c r="B1036" s="1" t="s">
        <v>18873</v>
      </c>
      <c r="C1036" s="1" t="s">
        <v>18876</v>
      </c>
      <c r="D1036" s="1" t="s">
        <v>50</v>
      </c>
      <c r="E1036" s="1" t="s">
        <v>51</v>
      </c>
      <c r="F1036" s="1" t="s">
        <v>51</v>
      </c>
      <c r="G1036" s="1" t="s">
        <v>52</v>
      </c>
      <c r="H1036" s="1" t="s">
        <v>121</v>
      </c>
      <c r="I1036" s="1" t="s">
        <v>84</v>
      </c>
      <c r="J1036" s="1" t="s">
        <v>122</v>
      </c>
      <c r="K1036" s="1" t="s">
        <v>18877</v>
      </c>
      <c r="L1036" s="1"/>
      <c r="M1036" s="21">
        <f t="shared" si="16"/>
        <v>1</v>
      </c>
    </row>
    <row r="1037" spans="1:13" ht="20.100000000000001" customHeight="1" x14ac:dyDescent="0.15">
      <c r="A1037" s="1" t="s">
        <v>18862</v>
      </c>
      <c r="B1037" s="1" t="s">
        <v>18873</v>
      </c>
      <c r="C1037" s="1" t="s">
        <v>18878</v>
      </c>
      <c r="D1037" s="1" t="s">
        <v>78</v>
      </c>
      <c r="E1037" s="1" t="s">
        <v>51</v>
      </c>
      <c r="F1037" s="1" t="s">
        <v>51</v>
      </c>
      <c r="G1037" s="1" t="s">
        <v>52</v>
      </c>
      <c r="H1037" s="1" t="s">
        <v>121</v>
      </c>
      <c r="I1037" s="1" t="s">
        <v>84</v>
      </c>
      <c r="J1037" s="1" t="s">
        <v>122</v>
      </c>
      <c r="K1037" s="1" t="s">
        <v>18879</v>
      </c>
      <c r="L1037" s="1"/>
      <c r="M1037" s="21">
        <f t="shared" si="16"/>
        <v>1</v>
      </c>
    </row>
    <row r="1038" spans="1:13" ht="20.100000000000001" customHeight="1" x14ac:dyDescent="0.15">
      <c r="A1038" s="1" t="s">
        <v>18862</v>
      </c>
      <c r="B1038" s="1" t="s">
        <v>18873</v>
      </c>
      <c r="C1038" s="1" t="s">
        <v>18880</v>
      </c>
      <c r="D1038" s="1" t="s">
        <v>78</v>
      </c>
      <c r="E1038" s="1" t="s">
        <v>51</v>
      </c>
      <c r="F1038" s="1" t="s">
        <v>51</v>
      </c>
      <c r="G1038" s="1" t="s">
        <v>52</v>
      </c>
      <c r="H1038" s="1" t="s">
        <v>121</v>
      </c>
      <c r="I1038" s="1" t="s">
        <v>84</v>
      </c>
      <c r="J1038" s="1" t="s">
        <v>122</v>
      </c>
      <c r="K1038" s="1" t="s">
        <v>18881</v>
      </c>
      <c r="L1038" s="1"/>
      <c r="M1038" s="21">
        <f t="shared" si="16"/>
        <v>1</v>
      </c>
    </row>
    <row r="1039" spans="1:13" ht="20.100000000000001" customHeight="1" x14ac:dyDescent="0.15">
      <c r="A1039" s="1" t="s">
        <v>18862</v>
      </c>
      <c r="B1039" s="1" t="s">
        <v>18873</v>
      </c>
      <c r="C1039" s="1" t="s">
        <v>18882</v>
      </c>
      <c r="D1039" s="1" t="s">
        <v>78</v>
      </c>
      <c r="E1039" s="1" t="s">
        <v>51</v>
      </c>
      <c r="F1039" s="1" t="s">
        <v>51</v>
      </c>
      <c r="G1039" s="1" t="s">
        <v>52</v>
      </c>
      <c r="H1039" s="1" t="s">
        <v>121</v>
      </c>
      <c r="I1039" s="1" t="s">
        <v>84</v>
      </c>
      <c r="J1039" s="1" t="s">
        <v>122</v>
      </c>
      <c r="K1039" s="1" t="s">
        <v>18883</v>
      </c>
      <c r="L1039" s="1"/>
      <c r="M1039" s="21">
        <f t="shared" si="16"/>
        <v>1</v>
      </c>
    </row>
    <row r="1040" spans="1:13" ht="20.100000000000001" customHeight="1" x14ac:dyDescent="0.15">
      <c r="A1040" s="1" t="s">
        <v>18862</v>
      </c>
      <c r="B1040" s="1" t="s">
        <v>18873</v>
      </c>
      <c r="C1040" s="1" t="s">
        <v>18884</v>
      </c>
      <c r="D1040" s="1" t="s">
        <v>78</v>
      </c>
      <c r="E1040" s="1" t="s">
        <v>51</v>
      </c>
      <c r="F1040" s="1" t="s">
        <v>179</v>
      </c>
      <c r="G1040" s="1" t="s">
        <v>82</v>
      </c>
      <c r="H1040" s="1" t="s">
        <v>129</v>
      </c>
      <c r="I1040" s="1" t="s">
        <v>447</v>
      </c>
      <c r="J1040" s="1" t="s">
        <v>6142</v>
      </c>
      <c r="K1040" s="1" t="s">
        <v>18885</v>
      </c>
      <c r="L1040" s="1"/>
      <c r="M1040" s="21">
        <f t="shared" si="16"/>
        <v>0</v>
      </c>
    </row>
    <row r="1041" spans="1:13" ht="20.100000000000001" customHeight="1" x14ac:dyDescent="0.15">
      <c r="A1041" s="1" t="s">
        <v>18862</v>
      </c>
      <c r="B1041" s="1" t="s">
        <v>18873</v>
      </c>
      <c r="C1041" s="1" t="s">
        <v>18886</v>
      </c>
      <c r="D1041" s="1" t="s">
        <v>78</v>
      </c>
      <c r="E1041" s="1" t="s">
        <v>51</v>
      </c>
      <c r="F1041" s="1" t="s">
        <v>51</v>
      </c>
      <c r="G1041" s="1" t="s">
        <v>52</v>
      </c>
      <c r="H1041" s="1" t="s">
        <v>121</v>
      </c>
      <c r="I1041" s="1" t="s">
        <v>84</v>
      </c>
      <c r="J1041" s="1" t="s">
        <v>122</v>
      </c>
      <c r="K1041" s="1" t="s">
        <v>18887</v>
      </c>
      <c r="L1041" s="1"/>
      <c r="M1041" s="21">
        <f t="shared" si="16"/>
        <v>1</v>
      </c>
    </row>
    <row r="1042" spans="1:13" ht="20.100000000000001" customHeight="1" x14ac:dyDescent="0.15">
      <c r="A1042" s="1" t="s">
        <v>18862</v>
      </c>
      <c r="B1042" s="1" t="s">
        <v>18873</v>
      </c>
      <c r="C1042" s="1" t="s">
        <v>18888</v>
      </c>
      <c r="D1042" s="1" t="s">
        <v>78</v>
      </c>
      <c r="E1042" s="1" t="s">
        <v>51</v>
      </c>
      <c r="F1042" s="1" t="s">
        <v>51</v>
      </c>
      <c r="G1042" s="1" t="s">
        <v>52</v>
      </c>
      <c r="H1042" s="1" t="s">
        <v>121</v>
      </c>
      <c r="I1042" s="1" t="s">
        <v>84</v>
      </c>
      <c r="J1042" s="1" t="s">
        <v>122</v>
      </c>
      <c r="K1042" s="1" t="s">
        <v>18889</v>
      </c>
      <c r="L1042" s="1"/>
      <c r="M1042" s="21">
        <f t="shared" si="16"/>
        <v>1</v>
      </c>
    </row>
    <row r="1043" spans="1:13" ht="39.950000000000003" customHeight="1" x14ac:dyDescent="0.15">
      <c r="A1043" s="120" t="s">
        <v>27140</v>
      </c>
      <c r="B1043" s="120" t="s">
        <v>27141</v>
      </c>
      <c r="C1043" s="51" t="s">
        <v>18890</v>
      </c>
      <c r="D1043" s="51" t="s">
        <v>78</v>
      </c>
      <c r="E1043" s="51" t="s">
        <v>51</v>
      </c>
      <c r="F1043" s="51" t="s">
        <v>51</v>
      </c>
      <c r="G1043" s="51" t="s">
        <v>52</v>
      </c>
      <c r="H1043" s="51" t="s">
        <v>121</v>
      </c>
      <c r="I1043" s="51" t="s">
        <v>84</v>
      </c>
      <c r="J1043" s="51" t="s">
        <v>122</v>
      </c>
      <c r="K1043" s="51" t="s">
        <v>18891</v>
      </c>
      <c r="L1043" s="121" t="s">
        <v>27139</v>
      </c>
      <c r="M1043" s="21">
        <f t="shared" si="16"/>
        <v>1</v>
      </c>
    </row>
    <row r="1044" spans="1:13" ht="20.100000000000001" customHeight="1" x14ac:dyDescent="0.15">
      <c r="A1044" s="51" t="s">
        <v>18862</v>
      </c>
      <c r="B1044" s="51" t="s">
        <v>18873</v>
      </c>
      <c r="C1044" s="51" t="s">
        <v>18892</v>
      </c>
      <c r="D1044" s="51" t="s">
        <v>78</v>
      </c>
      <c r="E1044" s="51" t="s">
        <v>51</v>
      </c>
      <c r="F1044" s="51" t="s">
        <v>51</v>
      </c>
      <c r="G1044" s="51" t="s">
        <v>52</v>
      </c>
      <c r="H1044" s="51" t="s">
        <v>121</v>
      </c>
      <c r="I1044" s="51" t="s">
        <v>84</v>
      </c>
      <c r="J1044" s="51" t="s">
        <v>122</v>
      </c>
      <c r="K1044" s="51" t="s">
        <v>18893</v>
      </c>
      <c r="L1044" s="51"/>
      <c r="M1044" s="21">
        <f t="shared" si="16"/>
        <v>1</v>
      </c>
    </row>
    <row r="1045" spans="1:13" ht="20.100000000000001" customHeight="1" x14ac:dyDescent="0.15">
      <c r="A1045" s="51" t="s">
        <v>18862</v>
      </c>
      <c r="B1045" s="51" t="s">
        <v>18873</v>
      </c>
      <c r="C1045" s="51" t="s">
        <v>18894</v>
      </c>
      <c r="D1045" s="51" t="s">
        <v>78</v>
      </c>
      <c r="E1045" s="51" t="s">
        <v>51</v>
      </c>
      <c r="F1045" s="51" t="s">
        <v>51</v>
      </c>
      <c r="G1045" s="51" t="s">
        <v>52</v>
      </c>
      <c r="H1045" s="51" t="s">
        <v>121</v>
      </c>
      <c r="I1045" s="51" t="s">
        <v>84</v>
      </c>
      <c r="J1045" s="51" t="s">
        <v>122</v>
      </c>
      <c r="K1045" s="51" t="s">
        <v>18895</v>
      </c>
      <c r="L1045" s="51"/>
      <c r="M1045" s="21">
        <f t="shared" si="16"/>
        <v>1</v>
      </c>
    </row>
    <row r="1046" spans="1:13" ht="20.100000000000001" customHeight="1" x14ac:dyDescent="0.15">
      <c r="A1046" s="51" t="s">
        <v>18862</v>
      </c>
      <c r="B1046" s="51" t="s">
        <v>18873</v>
      </c>
      <c r="C1046" s="51" t="s">
        <v>18896</v>
      </c>
      <c r="D1046" s="51" t="s">
        <v>78</v>
      </c>
      <c r="E1046" s="51" t="s">
        <v>51</v>
      </c>
      <c r="F1046" s="51" t="s">
        <v>51</v>
      </c>
      <c r="G1046" s="51" t="s">
        <v>52</v>
      </c>
      <c r="H1046" s="51" t="s">
        <v>121</v>
      </c>
      <c r="I1046" s="51" t="s">
        <v>84</v>
      </c>
      <c r="J1046" s="51" t="s">
        <v>122</v>
      </c>
      <c r="K1046" s="51" t="s">
        <v>18897</v>
      </c>
      <c r="L1046" s="51"/>
      <c r="M1046" s="21">
        <f t="shared" si="16"/>
        <v>1</v>
      </c>
    </row>
    <row r="1047" spans="1:13" ht="20.100000000000001" customHeight="1" x14ac:dyDescent="0.15">
      <c r="A1047" s="51" t="s">
        <v>18862</v>
      </c>
      <c r="B1047" s="51" t="s">
        <v>18873</v>
      </c>
      <c r="C1047" s="51" t="s">
        <v>18898</v>
      </c>
      <c r="D1047" s="51" t="s">
        <v>78</v>
      </c>
      <c r="E1047" s="51" t="s">
        <v>51</v>
      </c>
      <c r="F1047" s="51" t="s">
        <v>51</v>
      </c>
      <c r="G1047" s="51" t="s">
        <v>52</v>
      </c>
      <c r="H1047" s="51" t="s">
        <v>121</v>
      </c>
      <c r="I1047" s="51" t="s">
        <v>84</v>
      </c>
      <c r="J1047" s="51" t="s">
        <v>122</v>
      </c>
      <c r="K1047" s="51" t="s">
        <v>18899</v>
      </c>
      <c r="L1047" s="51"/>
      <c r="M1047" s="21">
        <f t="shared" si="16"/>
        <v>1</v>
      </c>
    </row>
    <row r="1048" spans="1:13" ht="20.100000000000001" customHeight="1" x14ac:dyDescent="0.15">
      <c r="A1048" s="51" t="s">
        <v>18862</v>
      </c>
      <c r="B1048" s="51" t="s">
        <v>18873</v>
      </c>
      <c r="C1048" s="51" t="s">
        <v>18900</v>
      </c>
      <c r="D1048" s="51" t="s">
        <v>78</v>
      </c>
      <c r="E1048" s="51" t="s">
        <v>51</v>
      </c>
      <c r="F1048" s="51" t="s">
        <v>51</v>
      </c>
      <c r="G1048" s="51" t="s">
        <v>52</v>
      </c>
      <c r="H1048" s="51" t="s">
        <v>121</v>
      </c>
      <c r="I1048" s="51" t="s">
        <v>84</v>
      </c>
      <c r="J1048" s="51" t="s">
        <v>122</v>
      </c>
      <c r="K1048" s="51" t="s">
        <v>18901</v>
      </c>
      <c r="L1048" s="51"/>
      <c r="M1048" s="21">
        <f t="shared" si="16"/>
        <v>1</v>
      </c>
    </row>
    <row r="1049" spans="1:13" ht="39.950000000000003" customHeight="1" x14ac:dyDescent="0.15">
      <c r="A1049" s="120" t="s">
        <v>27140</v>
      </c>
      <c r="B1049" s="120" t="s">
        <v>27141</v>
      </c>
      <c r="C1049" s="51" t="s">
        <v>18902</v>
      </c>
      <c r="D1049" s="51" t="s">
        <v>849</v>
      </c>
      <c r="E1049" s="51" t="s">
        <v>51</v>
      </c>
      <c r="F1049" s="51" t="s">
        <v>26832</v>
      </c>
      <c r="G1049" s="51" t="s">
        <v>82</v>
      </c>
      <c r="H1049" s="51" t="s">
        <v>83</v>
      </c>
      <c r="I1049" s="51" t="s">
        <v>181</v>
      </c>
      <c r="J1049" s="51" t="s">
        <v>11769</v>
      </c>
      <c r="K1049" s="51" t="s">
        <v>19673</v>
      </c>
      <c r="L1049" s="121" t="s">
        <v>27139</v>
      </c>
      <c r="M1049" s="21">
        <f t="shared" si="16"/>
        <v>0</v>
      </c>
    </row>
    <row r="1050" spans="1:13" ht="20.100000000000001" customHeight="1" x14ac:dyDescent="0.15">
      <c r="A1050" s="51" t="s">
        <v>18862</v>
      </c>
      <c r="B1050" s="51" t="s">
        <v>18903</v>
      </c>
      <c r="C1050" s="51" t="s">
        <v>18904</v>
      </c>
      <c r="D1050" s="51" t="s">
        <v>50</v>
      </c>
      <c r="E1050" s="51" t="s">
        <v>51</v>
      </c>
      <c r="F1050" s="51" t="s">
        <v>81</v>
      </c>
      <c r="G1050" s="51" t="s">
        <v>82</v>
      </c>
      <c r="H1050" s="51" t="s">
        <v>2234</v>
      </c>
      <c r="I1050" s="51" t="s">
        <v>84</v>
      </c>
      <c r="J1050" s="51" t="s">
        <v>18408</v>
      </c>
      <c r="K1050" s="51" t="s">
        <v>18905</v>
      </c>
      <c r="L1050" s="51"/>
      <c r="M1050" s="21">
        <f t="shared" si="16"/>
        <v>0</v>
      </c>
    </row>
    <row r="1051" spans="1:13" ht="20.100000000000001" customHeight="1" x14ac:dyDescent="0.15">
      <c r="A1051" s="1" t="s">
        <v>18862</v>
      </c>
      <c r="B1051" s="1" t="s">
        <v>18903</v>
      </c>
      <c r="C1051" s="1" t="s">
        <v>18906</v>
      </c>
      <c r="D1051" s="1" t="s">
        <v>50</v>
      </c>
      <c r="E1051" s="1" t="s">
        <v>51</v>
      </c>
      <c r="F1051" s="1" t="s">
        <v>51</v>
      </c>
      <c r="G1051" s="1" t="s">
        <v>52</v>
      </c>
      <c r="H1051" s="1" t="s">
        <v>121</v>
      </c>
      <c r="I1051" s="1" t="s">
        <v>84</v>
      </c>
      <c r="J1051" s="1" t="s">
        <v>122</v>
      </c>
      <c r="K1051" s="1" t="s">
        <v>18907</v>
      </c>
      <c r="L1051" s="1"/>
      <c r="M1051" s="21">
        <f t="shared" si="16"/>
        <v>1</v>
      </c>
    </row>
    <row r="1052" spans="1:13" ht="20.100000000000001" customHeight="1" x14ac:dyDescent="0.15">
      <c r="A1052" s="1" t="s">
        <v>18862</v>
      </c>
      <c r="B1052" s="1" t="s">
        <v>18903</v>
      </c>
      <c r="C1052" s="1" t="s">
        <v>18908</v>
      </c>
      <c r="D1052" s="1" t="s">
        <v>50</v>
      </c>
      <c r="E1052" s="1" t="s">
        <v>51</v>
      </c>
      <c r="F1052" s="1" t="s">
        <v>51</v>
      </c>
      <c r="G1052" s="1" t="s">
        <v>52</v>
      </c>
      <c r="H1052" s="1" t="s">
        <v>121</v>
      </c>
      <c r="I1052" s="1" t="s">
        <v>84</v>
      </c>
      <c r="J1052" s="1" t="s">
        <v>122</v>
      </c>
      <c r="K1052" s="1" t="s">
        <v>18909</v>
      </c>
      <c r="L1052" s="1"/>
      <c r="M1052" s="21">
        <f t="shared" si="16"/>
        <v>1</v>
      </c>
    </row>
    <row r="1053" spans="1:13" ht="20.100000000000001" customHeight="1" x14ac:dyDescent="0.15">
      <c r="A1053" s="1" t="s">
        <v>18862</v>
      </c>
      <c r="B1053" s="1" t="s">
        <v>18903</v>
      </c>
      <c r="C1053" s="1" t="s">
        <v>18910</v>
      </c>
      <c r="D1053" s="1" t="s">
        <v>50</v>
      </c>
      <c r="E1053" s="1" t="s">
        <v>51</v>
      </c>
      <c r="F1053" s="1" t="s">
        <v>51</v>
      </c>
      <c r="G1053" s="1" t="s">
        <v>52</v>
      </c>
      <c r="H1053" s="1" t="s">
        <v>121</v>
      </c>
      <c r="I1053" s="1" t="s">
        <v>84</v>
      </c>
      <c r="J1053" s="1" t="s">
        <v>122</v>
      </c>
      <c r="K1053" s="1" t="s">
        <v>18911</v>
      </c>
      <c r="L1053" s="1"/>
      <c r="M1053" s="21">
        <f t="shared" si="16"/>
        <v>1</v>
      </c>
    </row>
    <row r="1054" spans="1:13" ht="20.100000000000001" customHeight="1" x14ac:dyDescent="0.15">
      <c r="A1054" s="1" t="s">
        <v>18862</v>
      </c>
      <c r="B1054" s="1" t="s">
        <v>18903</v>
      </c>
      <c r="C1054" s="1" t="s">
        <v>18912</v>
      </c>
      <c r="D1054" s="1" t="s">
        <v>78</v>
      </c>
      <c r="E1054" s="1" t="s">
        <v>51</v>
      </c>
      <c r="F1054" s="1" t="s">
        <v>51</v>
      </c>
      <c r="G1054" s="1" t="s">
        <v>52</v>
      </c>
      <c r="H1054" s="1" t="s">
        <v>121</v>
      </c>
      <c r="I1054" s="1" t="s">
        <v>84</v>
      </c>
      <c r="J1054" s="1" t="s">
        <v>122</v>
      </c>
      <c r="K1054" s="1" t="s">
        <v>18913</v>
      </c>
      <c r="L1054" s="1"/>
      <c r="M1054" s="21">
        <f t="shared" si="16"/>
        <v>1</v>
      </c>
    </row>
    <row r="1055" spans="1:13" ht="20.100000000000001" customHeight="1" x14ac:dyDescent="0.15">
      <c r="A1055" s="1" t="s">
        <v>18862</v>
      </c>
      <c r="B1055" s="1" t="s">
        <v>18903</v>
      </c>
      <c r="C1055" s="1" t="s">
        <v>18914</v>
      </c>
      <c r="D1055" s="1" t="s">
        <v>78</v>
      </c>
      <c r="E1055" s="1" t="s">
        <v>51</v>
      </c>
      <c r="F1055" s="1" t="s">
        <v>81</v>
      </c>
      <c r="G1055" s="1" t="s">
        <v>82</v>
      </c>
      <c r="H1055" s="1" t="s">
        <v>129</v>
      </c>
      <c r="I1055" s="1" t="s">
        <v>447</v>
      </c>
      <c r="J1055" s="1" t="s">
        <v>6142</v>
      </c>
      <c r="K1055" s="1" t="s">
        <v>18915</v>
      </c>
      <c r="L1055" s="1"/>
      <c r="M1055" s="21">
        <f t="shared" si="16"/>
        <v>0</v>
      </c>
    </row>
    <row r="1056" spans="1:13" ht="20.100000000000001" customHeight="1" x14ac:dyDescent="0.15">
      <c r="A1056" s="1" t="s">
        <v>18862</v>
      </c>
      <c r="B1056" s="1" t="s">
        <v>18903</v>
      </c>
      <c r="C1056" s="1" t="s">
        <v>18916</v>
      </c>
      <c r="D1056" s="1" t="s">
        <v>78</v>
      </c>
      <c r="E1056" s="1" t="s">
        <v>51</v>
      </c>
      <c r="F1056" s="1" t="s">
        <v>51</v>
      </c>
      <c r="G1056" s="1" t="s">
        <v>52</v>
      </c>
      <c r="H1056" s="1" t="s">
        <v>121</v>
      </c>
      <c r="I1056" s="1" t="s">
        <v>84</v>
      </c>
      <c r="J1056" s="1" t="s">
        <v>122</v>
      </c>
      <c r="K1056" s="1" t="s">
        <v>18917</v>
      </c>
      <c r="L1056" s="1"/>
      <c r="M1056" s="21">
        <f t="shared" si="16"/>
        <v>1</v>
      </c>
    </row>
    <row r="1057" spans="1:13" ht="20.100000000000001" customHeight="1" x14ac:dyDescent="0.15">
      <c r="A1057" s="1" t="s">
        <v>18862</v>
      </c>
      <c r="B1057" s="1" t="s">
        <v>18903</v>
      </c>
      <c r="C1057" s="1" t="s">
        <v>18918</v>
      </c>
      <c r="D1057" s="1" t="s">
        <v>78</v>
      </c>
      <c r="E1057" s="1" t="s">
        <v>51</v>
      </c>
      <c r="F1057" s="1" t="s">
        <v>51</v>
      </c>
      <c r="G1057" s="1" t="s">
        <v>52</v>
      </c>
      <c r="H1057" s="1" t="s">
        <v>121</v>
      </c>
      <c r="I1057" s="1" t="s">
        <v>84</v>
      </c>
      <c r="J1057" s="1" t="s">
        <v>122</v>
      </c>
      <c r="K1057" s="1" t="s">
        <v>18919</v>
      </c>
      <c r="L1057" s="1"/>
      <c r="M1057" s="21">
        <f t="shared" si="16"/>
        <v>1</v>
      </c>
    </row>
    <row r="1058" spans="1:13" ht="20.100000000000001" customHeight="1" x14ac:dyDescent="0.15">
      <c r="A1058" s="1" t="s">
        <v>18862</v>
      </c>
      <c r="B1058" s="1" t="s">
        <v>18903</v>
      </c>
      <c r="C1058" s="1" t="s">
        <v>18920</v>
      </c>
      <c r="D1058" s="1" t="s">
        <v>78</v>
      </c>
      <c r="E1058" s="1" t="s">
        <v>51</v>
      </c>
      <c r="F1058" s="1" t="s">
        <v>51</v>
      </c>
      <c r="G1058" s="1" t="s">
        <v>52</v>
      </c>
      <c r="H1058" s="1" t="s">
        <v>121</v>
      </c>
      <c r="I1058" s="1" t="s">
        <v>84</v>
      </c>
      <c r="J1058" s="1" t="s">
        <v>122</v>
      </c>
      <c r="K1058" s="1" t="s">
        <v>18921</v>
      </c>
      <c r="L1058" s="1"/>
      <c r="M1058" s="21">
        <f t="shared" si="16"/>
        <v>1</v>
      </c>
    </row>
    <row r="1059" spans="1:13" ht="20.100000000000001" customHeight="1" x14ac:dyDescent="0.15">
      <c r="A1059" s="1" t="s">
        <v>18862</v>
      </c>
      <c r="B1059" s="1" t="s">
        <v>18903</v>
      </c>
      <c r="C1059" s="1" t="s">
        <v>18922</v>
      </c>
      <c r="D1059" s="1" t="s">
        <v>78</v>
      </c>
      <c r="E1059" s="1" t="s">
        <v>51</v>
      </c>
      <c r="F1059" s="1" t="s">
        <v>179</v>
      </c>
      <c r="G1059" s="1" t="s">
        <v>82</v>
      </c>
      <c r="H1059" s="1" t="s">
        <v>129</v>
      </c>
      <c r="I1059" s="1" t="s">
        <v>447</v>
      </c>
      <c r="J1059" s="1" t="s">
        <v>6142</v>
      </c>
      <c r="K1059" s="1" t="s">
        <v>18923</v>
      </c>
      <c r="L1059" s="1"/>
      <c r="M1059" s="21">
        <f t="shared" si="16"/>
        <v>0</v>
      </c>
    </row>
    <row r="1060" spans="1:13" ht="20.100000000000001" customHeight="1" x14ac:dyDescent="0.15">
      <c r="A1060" s="1" t="s">
        <v>18862</v>
      </c>
      <c r="B1060" s="1" t="s">
        <v>18903</v>
      </c>
      <c r="C1060" s="1" t="s">
        <v>18924</v>
      </c>
      <c r="D1060" s="1" t="s">
        <v>78</v>
      </c>
      <c r="E1060" s="1" t="s">
        <v>51</v>
      </c>
      <c r="F1060" s="1" t="s">
        <v>179</v>
      </c>
      <c r="G1060" s="1" t="s">
        <v>82</v>
      </c>
      <c r="H1060" s="1" t="s">
        <v>129</v>
      </c>
      <c r="I1060" s="1" t="s">
        <v>447</v>
      </c>
      <c r="J1060" s="1" t="s">
        <v>6142</v>
      </c>
      <c r="K1060" s="1" t="s">
        <v>18925</v>
      </c>
      <c r="L1060" s="1"/>
      <c r="M1060" s="21">
        <f t="shared" si="16"/>
        <v>0</v>
      </c>
    </row>
    <row r="1061" spans="1:13" ht="20.100000000000001" customHeight="1" x14ac:dyDescent="0.15">
      <c r="A1061" s="1" t="s">
        <v>18862</v>
      </c>
      <c r="B1061" s="1" t="s">
        <v>18903</v>
      </c>
      <c r="C1061" s="1" t="s">
        <v>18926</v>
      </c>
      <c r="D1061" s="1" t="s">
        <v>78</v>
      </c>
      <c r="E1061" s="1" t="s">
        <v>51</v>
      </c>
      <c r="F1061" s="1" t="s">
        <v>51</v>
      </c>
      <c r="G1061" s="1" t="s">
        <v>52</v>
      </c>
      <c r="H1061" s="1" t="s">
        <v>121</v>
      </c>
      <c r="I1061" s="1" t="s">
        <v>84</v>
      </c>
      <c r="J1061" s="1" t="s">
        <v>122</v>
      </c>
      <c r="K1061" s="1" t="s">
        <v>18927</v>
      </c>
      <c r="L1061" s="1"/>
      <c r="M1061" s="21">
        <f t="shared" si="16"/>
        <v>1</v>
      </c>
    </row>
    <row r="1062" spans="1:13" ht="20.100000000000001" customHeight="1" x14ac:dyDescent="0.15">
      <c r="A1062" s="1" t="s">
        <v>18862</v>
      </c>
      <c r="B1062" s="1" t="s">
        <v>18903</v>
      </c>
      <c r="C1062" s="1" t="s">
        <v>18928</v>
      </c>
      <c r="D1062" s="1" t="s">
        <v>78</v>
      </c>
      <c r="E1062" s="1" t="s">
        <v>51</v>
      </c>
      <c r="F1062" s="1" t="s">
        <v>51</v>
      </c>
      <c r="G1062" s="1" t="s">
        <v>52</v>
      </c>
      <c r="H1062" s="1" t="s">
        <v>121</v>
      </c>
      <c r="I1062" s="1" t="s">
        <v>84</v>
      </c>
      <c r="J1062" s="1" t="s">
        <v>122</v>
      </c>
      <c r="K1062" s="1" t="s">
        <v>18929</v>
      </c>
      <c r="L1062" s="1"/>
      <c r="M1062" s="21">
        <f t="shared" si="16"/>
        <v>1</v>
      </c>
    </row>
    <row r="1063" spans="1:13" ht="20.100000000000001" customHeight="1" x14ac:dyDescent="0.15">
      <c r="A1063" s="1" t="s">
        <v>18862</v>
      </c>
      <c r="B1063" s="1" t="s">
        <v>18903</v>
      </c>
      <c r="C1063" s="1" t="s">
        <v>18930</v>
      </c>
      <c r="D1063" s="1" t="s">
        <v>78</v>
      </c>
      <c r="E1063" s="1" t="s">
        <v>51</v>
      </c>
      <c r="F1063" s="1" t="s">
        <v>51</v>
      </c>
      <c r="G1063" s="1" t="s">
        <v>52</v>
      </c>
      <c r="H1063" s="1" t="s">
        <v>121</v>
      </c>
      <c r="I1063" s="1" t="s">
        <v>84</v>
      </c>
      <c r="J1063" s="1" t="s">
        <v>122</v>
      </c>
      <c r="K1063" s="1" t="s">
        <v>18931</v>
      </c>
      <c r="L1063" s="1"/>
      <c r="M1063" s="21">
        <f t="shared" si="16"/>
        <v>1</v>
      </c>
    </row>
    <row r="1064" spans="1:13" ht="20.100000000000001" customHeight="1" x14ac:dyDescent="0.15">
      <c r="A1064" s="1" t="s">
        <v>18862</v>
      </c>
      <c r="B1064" s="1" t="s">
        <v>18903</v>
      </c>
      <c r="C1064" s="1" t="s">
        <v>18932</v>
      </c>
      <c r="D1064" s="1" t="s">
        <v>78</v>
      </c>
      <c r="E1064" s="1" t="s">
        <v>51</v>
      </c>
      <c r="F1064" s="1" t="s">
        <v>51</v>
      </c>
      <c r="G1064" s="1" t="s">
        <v>52</v>
      </c>
      <c r="H1064" s="1" t="s">
        <v>121</v>
      </c>
      <c r="I1064" s="1" t="s">
        <v>84</v>
      </c>
      <c r="J1064" s="1" t="s">
        <v>122</v>
      </c>
      <c r="K1064" s="1" t="s">
        <v>18933</v>
      </c>
      <c r="L1064" s="1"/>
      <c r="M1064" s="21">
        <f t="shared" si="16"/>
        <v>1</v>
      </c>
    </row>
    <row r="1065" spans="1:13" ht="20.100000000000001" customHeight="1" x14ac:dyDescent="0.15">
      <c r="A1065" s="1" t="s">
        <v>18862</v>
      </c>
      <c r="B1065" s="1" t="s">
        <v>18903</v>
      </c>
      <c r="C1065" s="1" t="s">
        <v>18934</v>
      </c>
      <c r="D1065" s="1" t="s">
        <v>78</v>
      </c>
      <c r="E1065" s="1" t="s">
        <v>51</v>
      </c>
      <c r="F1065" s="1" t="s">
        <v>51</v>
      </c>
      <c r="G1065" s="1" t="s">
        <v>52</v>
      </c>
      <c r="H1065" s="1" t="s">
        <v>121</v>
      </c>
      <c r="I1065" s="1" t="s">
        <v>84</v>
      </c>
      <c r="J1065" s="1" t="s">
        <v>122</v>
      </c>
      <c r="K1065" s="1" t="s">
        <v>18935</v>
      </c>
      <c r="L1065" s="1"/>
      <c r="M1065" s="21">
        <f t="shared" si="16"/>
        <v>1</v>
      </c>
    </row>
    <row r="1066" spans="1:13" ht="20.100000000000001" customHeight="1" x14ac:dyDescent="0.15">
      <c r="A1066" s="1" t="s">
        <v>18862</v>
      </c>
      <c r="B1066" s="1" t="s">
        <v>18903</v>
      </c>
      <c r="C1066" s="1" t="s">
        <v>18936</v>
      </c>
      <c r="D1066" s="1" t="s">
        <v>78</v>
      </c>
      <c r="E1066" s="1" t="s">
        <v>51</v>
      </c>
      <c r="F1066" s="1" t="s">
        <v>51</v>
      </c>
      <c r="G1066" s="1" t="s">
        <v>52</v>
      </c>
      <c r="H1066" s="1" t="s">
        <v>121</v>
      </c>
      <c r="I1066" s="1" t="s">
        <v>84</v>
      </c>
      <c r="J1066" s="1" t="s">
        <v>122</v>
      </c>
      <c r="K1066" s="1" t="s">
        <v>18937</v>
      </c>
      <c r="L1066" s="1"/>
      <c r="M1066" s="21">
        <f t="shared" si="16"/>
        <v>1</v>
      </c>
    </row>
    <row r="1067" spans="1:13" ht="20.100000000000001" customHeight="1" x14ac:dyDescent="0.15">
      <c r="A1067" s="1" t="s">
        <v>18862</v>
      </c>
      <c r="B1067" s="1" t="s">
        <v>18903</v>
      </c>
      <c r="C1067" s="1" t="s">
        <v>18938</v>
      </c>
      <c r="D1067" s="1" t="s">
        <v>78</v>
      </c>
      <c r="E1067" s="1" t="s">
        <v>51</v>
      </c>
      <c r="F1067" s="1" t="s">
        <v>81</v>
      </c>
      <c r="G1067" s="1" t="s">
        <v>82</v>
      </c>
      <c r="H1067" s="1" t="s">
        <v>129</v>
      </c>
      <c r="I1067" s="1" t="s">
        <v>447</v>
      </c>
      <c r="J1067" s="1" t="s">
        <v>6142</v>
      </c>
      <c r="K1067" s="1" t="s">
        <v>18939</v>
      </c>
      <c r="L1067" s="1"/>
      <c r="M1067" s="21">
        <f t="shared" si="16"/>
        <v>0</v>
      </c>
    </row>
    <row r="1068" spans="1:13" ht="20.100000000000001" customHeight="1" x14ac:dyDescent="0.15">
      <c r="A1068" s="1" t="s">
        <v>18862</v>
      </c>
      <c r="B1068" s="1" t="s">
        <v>18903</v>
      </c>
      <c r="C1068" s="1" t="s">
        <v>18940</v>
      </c>
      <c r="D1068" s="1" t="s">
        <v>78</v>
      </c>
      <c r="E1068" s="1" t="s">
        <v>51</v>
      </c>
      <c r="F1068" s="1" t="s">
        <v>51</v>
      </c>
      <c r="G1068" s="1" t="s">
        <v>52</v>
      </c>
      <c r="H1068" s="1" t="s">
        <v>121</v>
      </c>
      <c r="I1068" s="1" t="s">
        <v>84</v>
      </c>
      <c r="J1068" s="1" t="s">
        <v>122</v>
      </c>
      <c r="K1068" s="1" t="s">
        <v>18941</v>
      </c>
      <c r="L1068" s="1"/>
      <c r="M1068" s="21">
        <f t="shared" si="16"/>
        <v>1</v>
      </c>
    </row>
    <row r="1069" spans="1:13" ht="20.100000000000001" customHeight="1" x14ac:dyDescent="0.15">
      <c r="A1069" s="1" t="s">
        <v>18862</v>
      </c>
      <c r="B1069" s="1" t="s">
        <v>18903</v>
      </c>
      <c r="C1069" s="1" t="s">
        <v>18942</v>
      </c>
      <c r="D1069" s="1" t="s">
        <v>78</v>
      </c>
      <c r="E1069" s="1" t="s">
        <v>51</v>
      </c>
      <c r="F1069" s="1" t="s">
        <v>51</v>
      </c>
      <c r="G1069" s="1" t="s">
        <v>52</v>
      </c>
      <c r="H1069" s="1" t="s">
        <v>121</v>
      </c>
      <c r="I1069" s="1" t="s">
        <v>84</v>
      </c>
      <c r="J1069" s="1" t="s">
        <v>122</v>
      </c>
      <c r="K1069" s="1" t="s">
        <v>18943</v>
      </c>
      <c r="L1069" s="1"/>
      <c r="M1069" s="21">
        <f t="shared" si="16"/>
        <v>1</v>
      </c>
    </row>
    <row r="1070" spans="1:13" ht="20.100000000000001" customHeight="1" x14ac:dyDescent="0.15">
      <c r="A1070" s="1" t="s">
        <v>18862</v>
      </c>
      <c r="B1070" s="1" t="s">
        <v>18903</v>
      </c>
      <c r="C1070" s="1" t="s">
        <v>18944</v>
      </c>
      <c r="D1070" s="1" t="s">
        <v>78</v>
      </c>
      <c r="E1070" s="1" t="s">
        <v>51</v>
      </c>
      <c r="F1070" s="1" t="s">
        <v>51</v>
      </c>
      <c r="G1070" s="1" t="s">
        <v>52</v>
      </c>
      <c r="H1070" s="1" t="s">
        <v>121</v>
      </c>
      <c r="I1070" s="1" t="s">
        <v>84</v>
      </c>
      <c r="J1070" s="1" t="s">
        <v>122</v>
      </c>
      <c r="K1070" s="1" t="s">
        <v>18945</v>
      </c>
      <c r="L1070" s="1"/>
      <c r="M1070" s="21">
        <f t="shared" si="16"/>
        <v>1</v>
      </c>
    </row>
    <row r="1071" spans="1:13" ht="20.100000000000001" customHeight="1" x14ac:dyDescent="0.15">
      <c r="A1071" s="1" t="s">
        <v>18862</v>
      </c>
      <c r="B1071" s="1" t="s">
        <v>18903</v>
      </c>
      <c r="C1071" s="1" t="s">
        <v>18946</v>
      </c>
      <c r="D1071" s="1" t="s">
        <v>78</v>
      </c>
      <c r="E1071" s="1" t="s">
        <v>51</v>
      </c>
      <c r="F1071" s="1" t="s">
        <v>179</v>
      </c>
      <c r="G1071" s="1" t="s">
        <v>82</v>
      </c>
      <c r="H1071" s="1" t="s">
        <v>129</v>
      </c>
      <c r="I1071" s="1" t="s">
        <v>447</v>
      </c>
      <c r="J1071" s="1" t="s">
        <v>6142</v>
      </c>
      <c r="K1071" s="1" t="s">
        <v>18947</v>
      </c>
      <c r="L1071" s="1"/>
      <c r="M1071" s="21">
        <f t="shared" si="16"/>
        <v>0</v>
      </c>
    </row>
    <row r="1072" spans="1:13" ht="20.100000000000001" customHeight="1" x14ac:dyDescent="0.15">
      <c r="A1072" s="1" t="s">
        <v>18862</v>
      </c>
      <c r="B1072" s="1" t="s">
        <v>18948</v>
      </c>
      <c r="C1072" s="1" t="s">
        <v>18949</v>
      </c>
      <c r="D1072" s="1" t="s">
        <v>78</v>
      </c>
      <c r="E1072" s="1" t="s">
        <v>51</v>
      </c>
      <c r="F1072" s="1" t="s">
        <v>81</v>
      </c>
      <c r="G1072" s="1" t="s">
        <v>82</v>
      </c>
      <c r="H1072" s="1" t="s">
        <v>212</v>
      </c>
      <c r="I1072" s="1" t="s">
        <v>84</v>
      </c>
      <c r="J1072" s="1" t="s">
        <v>7858</v>
      </c>
      <c r="K1072" s="1" t="s">
        <v>18950</v>
      </c>
      <c r="L1072" s="1"/>
      <c r="M1072" s="21">
        <f t="shared" si="16"/>
        <v>0</v>
      </c>
    </row>
    <row r="1073" spans="1:13" ht="20.100000000000001" customHeight="1" x14ac:dyDescent="0.15">
      <c r="A1073" s="1" t="s">
        <v>18862</v>
      </c>
      <c r="B1073" s="1" t="s">
        <v>18951</v>
      </c>
      <c r="C1073" s="1" t="s">
        <v>18952</v>
      </c>
      <c r="D1073" s="1" t="s">
        <v>50</v>
      </c>
      <c r="E1073" s="1" t="s">
        <v>51</v>
      </c>
      <c r="F1073" s="1" t="s">
        <v>51</v>
      </c>
      <c r="G1073" s="1" t="s">
        <v>52</v>
      </c>
      <c r="H1073" s="1" t="s">
        <v>121</v>
      </c>
      <c r="I1073" s="1" t="s">
        <v>84</v>
      </c>
      <c r="J1073" s="1" t="s">
        <v>122</v>
      </c>
      <c r="K1073" s="1" t="s">
        <v>18953</v>
      </c>
      <c r="L1073" s="1"/>
      <c r="M1073" s="21">
        <f t="shared" si="16"/>
        <v>1</v>
      </c>
    </row>
    <row r="1074" spans="1:13" ht="20.100000000000001" customHeight="1" x14ac:dyDescent="0.15">
      <c r="A1074" s="1" t="s">
        <v>18862</v>
      </c>
      <c r="B1074" s="1" t="s">
        <v>18951</v>
      </c>
      <c r="C1074" s="1" t="s">
        <v>18954</v>
      </c>
      <c r="D1074" s="1" t="s">
        <v>78</v>
      </c>
      <c r="E1074" s="1" t="s">
        <v>51</v>
      </c>
      <c r="F1074" s="1" t="s">
        <v>51</v>
      </c>
      <c r="G1074" s="1" t="s">
        <v>52</v>
      </c>
      <c r="H1074" s="1" t="s">
        <v>121</v>
      </c>
      <c r="I1074" s="1" t="s">
        <v>84</v>
      </c>
      <c r="J1074" s="1" t="s">
        <v>122</v>
      </c>
      <c r="K1074" s="1" t="s">
        <v>18955</v>
      </c>
      <c r="L1074" s="1"/>
      <c r="M1074" s="21">
        <f t="shared" si="16"/>
        <v>1</v>
      </c>
    </row>
    <row r="1075" spans="1:13" ht="20.100000000000001" customHeight="1" x14ac:dyDescent="0.15">
      <c r="A1075" s="1" t="s">
        <v>18862</v>
      </c>
      <c r="B1075" s="1" t="s">
        <v>18951</v>
      </c>
      <c r="C1075" s="1" t="s">
        <v>18956</v>
      </c>
      <c r="D1075" s="1" t="s">
        <v>78</v>
      </c>
      <c r="E1075" s="1" t="s">
        <v>51</v>
      </c>
      <c r="F1075" s="1" t="s">
        <v>51</v>
      </c>
      <c r="G1075" s="1" t="s">
        <v>52</v>
      </c>
      <c r="H1075" s="1" t="s">
        <v>121</v>
      </c>
      <c r="I1075" s="1" t="s">
        <v>84</v>
      </c>
      <c r="J1075" s="1" t="s">
        <v>122</v>
      </c>
      <c r="K1075" s="1" t="s">
        <v>18957</v>
      </c>
      <c r="L1075" s="1"/>
      <c r="M1075" s="21">
        <f t="shared" si="16"/>
        <v>1</v>
      </c>
    </row>
    <row r="1076" spans="1:13" ht="20.100000000000001" customHeight="1" x14ac:dyDescent="0.15">
      <c r="A1076" s="1" t="s">
        <v>18862</v>
      </c>
      <c r="B1076" s="1" t="s">
        <v>18951</v>
      </c>
      <c r="C1076" s="1" t="s">
        <v>18958</v>
      </c>
      <c r="D1076" s="1" t="s">
        <v>78</v>
      </c>
      <c r="E1076" s="1" t="s">
        <v>51</v>
      </c>
      <c r="F1076" s="1" t="s">
        <v>51</v>
      </c>
      <c r="G1076" s="1" t="s">
        <v>52</v>
      </c>
      <c r="H1076" s="1" t="s">
        <v>121</v>
      </c>
      <c r="I1076" s="1" t="s">
        <v>84</v>
      </c>
      <c r="J1076" s="1" t="s">
        <v>122</v>
      </c>
      <c r="K1076" s="1" t="s">
        <v>18959</v>
      </c>
      <c r="L1076" s="1"/>
      <c r="M1076" s="21">
        <f t="shared" si="16"/>
        <v>1</v>
      </c>
    </row>
    <row r="1077" spans="1:13" ht="20.100000000000001" customHeight="1" x14ac:dyDescent="0.15">
      <c r="A1077" s="1" t="s">
        <v>18862</v>
      </c>
      <c r="B1077" s="1" t="s">
        <v>18951</v>
      </c>
      <c r="C1077" s="1" t="s">
        <v>18960</v>
      </c>
      <c r="D1077" s="1" t="s">
        <v>78</v>
      </c>
      <c r="E1077" s="1" t="s">
        <v>51</v>
      </c>
      <c r="F1077" s="1" t="s">
        <v>51</v>
      </c>
      <c r="G1077" s="1" t="s">
        <v>52</v>
      </c>
      <c r="H1077" s="1" t="s">
        <v>121</v>
      </c>
      <c r="I1077" s="1" t="s">
        <v>84</v>
      </c>
      <c r="J1077" s="1" t="s">
        <v>122</v>
      </c>
      <c r="K1077" s="1" t="s">
        <v>18961</v>
      </c>
      <c r="L1077" s="1"/>
      <c r="M1077" s="21">
        <f t="shared" si="16"/>
        <v>1</v>
      </c>
    </row>
    <row r="1078" spans="1:13" ht="20.100000000000001" customHeight="1" x14ac:dyDescent="0.15">
      <c r="A1078" s="1" t="s">
        <v>18862</v>
      </c>
      <c r="B1078" s="1" t="s">
        <v>18951</v>
      </c>
      <c r="C1078" s="1" t="s">
        <v>18962</v>
      </c>
      <c r="D1078" s="1" t="s">
        <v>78</v>
      </c>
      <c r="E1078" s="1" t="s">
        <v>51</v>
      </c>
      <c r="F1078" s="1" t="s">
        <v>51</v>
      </c>
      <c r="G1078" s="1" t="s">
        <v>52</v>
      </c>
      <c r="H1078" s="1" t="s">
        <v>121</v>
      </c>
      <c r="I1078" s="1" t="s">
        <v>84</v>
      </c>
      <c r="J1078" s="1" t="s">
        <v>122</v>
      </c>
      <c r="K1078" s="1" t="s">
        <v>18963</v>
      </c>
      <c r="L1078" s="1"/>
      <c r="M1078" s="21">
        <f t="shared" si="16"/>
        <v>1</v>
      </c>
    </row>
    <row r="1079" spans="1:13" ht="20.100000000000001" customHeight="1" x14ac:dyDescent="0.15">
      <c r="A1079" s="1" t="s">
        <v>18862</v>
      </c>
      <c r="B1079" s="1" t="s">
        <v>18951</v>
      </c>
      <c r="C1079" s="1" t="s">
        <v>18964</v>
      </c>
      <c r="D1079" s="1" t="s">
        <v>78</v>
      </c>
      <c r="E1079" s="1" t="s">
        <v>51</v>
      </c>
      <c r="F1079" s="1" t="s">
        <v>51</v>
      </c>
      <c r="G1079" s="1" t="s">
        <v>52</v>
      </c>
      <c r="H1079" s="1" t="s">
        <v>121</v>
      </c>
      <c r="I1079" s="1" t="s">
        <v>84</v>
      </c>
      <c r="J1079" s="1" t="s">
        <v>122</v>
      </c>
      <c r="K1079" s="1" t="s">
        <v>18965</v>
      </c>
      <c r="L1079" s="1"/>
      <c r="M1079" s="21">
        <f t="shared" si="16"/>
        <v>1</v>
      </c>
    </row>
    <row r="1080" spans="1:13" ht="20.100000000000001" customHeight="1" x14ac:dyDescent="0.15">
      <c r="A1080" s="1" t="s">
        <v>18862</v>
      </c>
      <c r="B1080" s="1" t="s">
        <v>18951</v>
      </c>
      <c r="C1080" s="1" t="s">
        <v>18966</v>
      </c>
      <c r="D1080" s="1" t="s">
        <v>78</v>
      </c>
      <c r="E1080" s="1" t="s">
        <v>51</v>
      </c>
      <c r="F1080" s="1" t="s">
        <v>51</v>
      </c>
      <c r="G1080" s="1" t="s">
        <v>52</v>
      </c>
      <c r="H1080" s="1" t="s">
        <v>121</v>
      </c>
      <c r="I1080" s="1" t="s">
        <v>84</v>
      </c>
      <c r="J1080" s="1" t="s">
        <v>122</v>
      </c>
      <c r="K1080" s="1" t="s">
        <v>18967</v>
      </c>
      <c r="L1080" s="1"/>
      <c r="M1080" s="21">
        <f t="shared" si="16"/>
        <v>1</v>
      </c>
    </row>
    <row r="1081" spans="1:13" ht="20.100000000000001" customHeight="1" x14ac:dyDescent="0.15">
      <c r="A1081" s="1" t="s">
        <v>18862</v>
      </c>
      <c r="B1081" s="1" t="s">
        <v>18951</v>
      </c>
      <c r="C1081" s="1" t="s">
        <v>18968</v>
      </c>
      <c r="D1081" s="1" t="s">
        <v>78</v>
      </c>
      <c r="E1081" s="1" t="s">
        <v>51</v>
      </c>
      <c r="F1081" s="1" t="s">
        <v>81</v>
      </c>
      <c r="G1081" s="1" t="s">
        <v>82</v>
      </c>
      <c r="H1081" s="1" t="s">
        <v>129</v>
      </c>
      <c r="I1081" s="1" t="s">
        <v>447</v>
      </c>
      <c r="J1081" s="1" t="s">
        <v>6142</v>
      </c>
      <c r="K1081" s="1" t="s">
        <v>18969</v>
      </c>
      <c r="L1081" s="1"/>
      <c r="M1081" s="21">
        <f t="shared" si="16"/>
        <v>0</v>
      </c>
    </row>
    <row r="1082" spans="1:13" ht="20.100000000000001" customHeight="1" x14ac:dyDescent="0.15">
      <c r="A1082" s="1" t="s">
        <v>18862</v>
      </c>
      <c r="B1082" s="1" t="s">
        <v>18951</v>
      </c>
      <c r="C1082" s="1" t="s">
        <v>18970</v>
      </c>
      <c r="D1082" s="1" t="s">
        <v>78</v>
      </c>
      <c r="E1082" s="1" t="s">
        <v>51</v>
      </c>
      <c r="F1082" s="1" t="s">
        <v>81</v>
      </c>
      <c r="G1082" s="1" t="s">
        <v>82</v>
      </c>
      <c r="H1082" s="1" t="s">
        <v>129</v>
      </c>
      <c r="I1082" s="1" t="s">
        <v>447</v>
      </c>
      <c r="J1082" s="1" t="s">
        <v>6142</v>
      </c>
      <c r="K1082" s="1" t="s">
        <v>18971</v>
      </c>
      <c r="L1082" s="1"/>
      <c r="M1082" s="21">
        <f t="shared" si="16"/>
        <v>0</v>
      </c>
    </row>
    <row r="1083" spans="1:13" ht="20.100000000000001" customHeight="1" x14ac:dyDescent="0.15">
      <c r="A1083" s="1" t="s">
        <v>18862</v>
      </c>
      <c r="B1083" s="1" t="s">
        <v>18951</v>
      </c>
      <c r="C1083" s="1" t="s">
        <v>18972</v>
      </c>
      <c r="D1083" s="1" t="s">
        <v>78</v>
      </c>
      <c r="E1083" s="1" t="s">
        <v>51</v>
      </c>
      <c r="F1083" s="1" t="s">
        <v>51</v>
      </c>
      <c r="G1083" s="1" t="s">
        <v>52</v>
      </c>
      <c r="H1083" s="1" t="s">
        <v>121</v>
      </c>
      <c r="I1083" s="1" t="s">
        <v>84</v>
      </c>
      <c r="J1083" s="1" t="s">
        <v>122</v>
      </c>
      <c r="K1083" s="1" t="s">
        <v>18973</v>
      </c>
      <c r="L1083" s="1"/>
      <c r="M1083" s="21">
        <f t="shared" si="16"/>
        <v>1</v>
      </c>
    </row>
    <row r="1084" spans="1:13" ht="20.100000000000001" customHeight="1" x14ac:dyDescent="0.15">
      <c r="A1084" s="1" t="s">
        <v>18862</v>
      </c>
      <c r="B1084" s="1" t="s">
        <v>18951</v>
      </c>
      <c r="C1084" s="1" t="s">
        <v>18974</v>
      </c>
      <c r="D1084" s="1" t="s">
        <v>78</v>
      </c>
      <c r="E1084" s="1" t="s">
        <v>51</v>
      </c>
      <c r="F1084" s="1" t="s">
        <v>51</v>
      </c>
      <c r="G1084" s="1" t="s">
        <v>52</v>
      </c>
      <c r="H1084" s="1" t="s">
        <v>121</v>
      </c>
      <c r="I1084" s="1" t="s">
        <v>84</v>
      </c>
      <c r="J1084" s="1" t="s">
        <v>122</v>
      </c>
      <c r="K1084" s="1" t="s">
        <v>18975</v>
      </c>
      <c r="L1084" s="1"/>
      <c r="M1084" s="21">
        <f t="shared" si="16"/>
        <v>1</v>
      </c>
    </row>
    <row r="1085" spans="1:13" ht="20.100000000000001" customHeight="1" x14ac:dyDescent="0.15">
      <c r="A1085" s="1" t="s">
        <v>18862</v>
      </c>
      <c r="B1085" s="1" t="s">
        <v>18951</v>
      </c>
      <c r="C1085" s="1" t="s">
        <v>18976</v>
      </c>
      <c r="D1085" s="1" t="s">
        <v>78</v>
      </c>
      <c r="E1085" s="1" t="s">
        <v>51</v>
      </c>
      <c r="F1085" s="1" t="s">
        <v>179</v>
      </c>
      <c r="G1085" s="1" t="s">
        <v>82</v>
      </c>
      <c r="H1085" s="1" t="s">
        <v>129</v>
      </c>
      <c r="I1085" s="1" t="s">
        <v>447</v>
      </c>
      <c r="J1085" s="1" t="s">
        <v>6142</v>
      </c>
      <c r="K1085" s="1" t="s">
        <v>18977</v>
      </c>
      <c r="L1085" s="1"/>
      <c r="M1085" s="21">
        <f t="shared" si="16"/>
        <v>0</v>
      </c>
    </row>
    <row r="1086" spans="1:13" ht="20.100000000000001" customHeight="1" x14ac:dyDescent="0.15">
      <c r="A1086" s="1" t="s">
        <v>18862</v>
      </c>
      <c r="B1086" s="1" t="s">
        <v>18951</v>
      </c>
      <c r="C1086" s="1" t="s">
        <v>18978</v>
      </c>
      <c r="D1086" s="1" t="s">
        <v>78</v>
      </c>
      <c r="E1086" s="1" t="s">
        <v>51</v>
      </c>
      <c r="F1086" s="1" t="s">
        <v>179</v>
      </c>
      <c r="G1086" s="1" t="s">
        <v>82</v>
      </c>
      <c r="H1086" s="1" t="s">
        <v>129</v>
      </c>
      <c r="I1086" s="1" t="s">
        <v>447</v>
      </c>
      <c r="J1086" s="1" t="s">
        <v>6142</v>
      </c>
      <c r="K1086" s="1" t="s">
        <v>18979</v>
      </c>
      <c r="L1086" s="1"/>
      <c r="M1086" s="21">
        <f t="shared" si="16"/>
        <v>0</v>
      </c>
    </row>
    <row r="1087" spans="1:13" ht="20.100000000000001" customHeight="1" x14ac:dyDescent="0.15">
      <c r="A1087" s="1" t="s">
        <v>18862</v>
      </c>
      <c r="B1087" s="1" t="s">
        <v>18951</v>
      </c>
      <c r="C1087" s="1" t="s">
        <v>18980</v>
      </c>
      <c r="D1087" s="1" t="s">
        <v>78</v>
      </c>
      <c r="E1087" s="1" t="s">
        <v>51</v>
      </c>
      <c r="F1087" s="1" t="s">
        <v>51</v>
      </c>
      <c r="G1087" s="1" t="s">
        <v>52</v>
      </c>
      <c r="H1087" s="1" t="s">
        <v>121</v>
      </c>
      <c r="I1087" s="1" t="s">
        <v>84</v>
      </c>
      <c r="J1087" s="1" t="s">
        <v>122</v>
      </c>
      <c r="K1087" s="1" t="s">
        <v>18981</v>
      </c>
      <c r="L1087" s="1"/>
      <c r="M1087" s="21">
        <f t="shared" si="16"/>
        <v>1</v>
      </c>
    </row>
    <row r="1088" spans="1:13" ht="20.100000000000001" customHeight="1" x14ac:dyDescent="0.15">
      <c r="A1088" s="1" t="s">
        <v>18862</v>
      </c>
      <c r="B1088" s="1" t="s">
        <v>18951</v>
      </c>
      <c r="C1088" s="1" t="s">
        <v>18982</v>
      </c>
      <c r="D1088" s="1" t="s">
        <v>78</v>
      </c>
      <c r="E1088" s="1" t="s">
        <v>51</v>
      </c>
      <c r="F1088" s="1" t="s">
        <v>51</v>
      </c>
      <c r="G1088" s="1" t="s">
        <v>52</v>
      </c>
      <c r="H1088" s="1" t="s">
        <v>121</v>
      </c>
      <c r="I1088" s="1" t="s">
        <v>84</v>
      </c>
      <c r="J1088" s="1" t="s">
        <v>122</v>
      </c>
      <c r="K1088" s="1" t="s">
        <v>18983</v>
      </c>
      <c r="L1088" s="1"/>
      <c r="M1088" s="21">
        <f t="shared" si="16"/>
        <v>1</v>
      </c>
    </row>
    <row r="1089" spans="1:13" ht="20.100000000000001" customHeight="1" x14ac:dyDescent="0.15">
      <c r="A1089" s="1" t="s">
        <v>18862</v>
      </c>
      <c r="B1089" s="1" t="s">
        <v>18951</v>
      </c>
      <c r="C1089" s="1" t="s">
        <v>18984</v>
      </c>
      <c r="D1089" s="1" t="s">
        <v>78</v>
      </c>
      <c r="E1089" s="1" t="s">
        <v>51</v>
      </c>
      <c r="F1089" s="1" t="s">
        <v>179</v>
      </c>
      <c r="G1089" s="1" t="s">
        <v>82</v>
      </c>
      <c r="H1089" s="1" t="s">
        <v>129</v>
      </c>
      <c r="I1089" s="1" t="s">
        <v>447</v>
      </c>
      <c r="J1089" s="1" t="s">
        <v>6142</v>
      </c>
      <c r="K1089" s="1" t="s">
        <v>18985</v>
      </c>
      <c r="L1089" s="1"/>
      <c r="M1089" s="21">
        <f t="shared" si="16"/>
        <v>0</v>
      </c>
    </row>
    <row r="1090" spans="1:13" ht="20.100000000000001" customHeight="1" x14ac:dyDescent="0.15">
      <c r="A1090" s="1" t="s">
        <v>18862</v>
      </c>
      <c r="B1090" s="1" t="s">
        <v>18951</v>
      </c>
      <c r="C1090" s="1" t="s">
        <v>18986</v>
      </c>
      <c r="D1090" s="1" t="s">
        <v>78</v>
      </c>
      <c r="E1090" s="1" t="s">
        <v>51</v>
      </c>
      <c r="F1090" s="1" t="s">
        <v>81</v>
      </c>
      <c r="G1090" s="1" t="s">
        <v>82</v>
      </c>
      <c r="H1090" s="1" t="s">
        <v>129</v>
      </c>
      <c r="I1090" s="1" t="s">
        <v>447</v>
      </c>
      <c r="J1090" s="1" t="s">
        <v>6142</v>
      </c>
      <c r="K1090" s="1" t="s">
        <v>18987</v>
      </c>
      <c r="L1090" s="1"/>
      <c r="M1090" s="21">
        <f t="shared" si="16"/>
        <v>0</v>
      </c>
    </row>
    <row r="1091" spans="1:13" ht="20.100000000000001" customHeight="1" x14ac:dyDescent="0.15">
      <c r="A1091" s="1" t="s">
        <v>18862</v>
      </c>
      <c r="B1091" s="1" t="s">
        <v>18951</v>
      </c>
      <c r="C1091" s="1" t="s">
        <v>18988</v>
      </c>
      <c r="D1091" s="1" t="s">
        <v>78</v>
      </c>
      <c r="E1091" s="1" t="s">
        <v>51</v>
      </c>
      <c r="F1091" s="1" t="s">
        <v>51</v>
      </c>
      <c r="G1091" s="1" t="s">
        <v>52</v>
      </c>
      <c r="H1091" s="1" t="s">
        <v>121</v>
      </c>
      <c r="I1091" s="1" t="s">
        <v>84</v>
      </c>
      <c r="J1091" s="1" t="s">
        <v>122</v>
      </c>
      <c r="K1091" s="1" t="s">
        <v>18989</v>
      </c>
      <c r="L1091" s="1"/>
      <c r="M1091" s="21">
        <f t="shared" si="16"/>
        <v>1</v>
      </c>
    </row>
    <row r="1092" spans="1:13" ht="20.100000000000001" customHeight="1" x14ac:dyDescent="0.15">
      <c r="A1092" s="1" t="s">
        <v>18862</v>
      </c>
      <c r="B1092" s="1" t="s">
        <v>18951</v>
      </c>
      <c r="C1092" s="1" t="s">
        <v>18990</v>
      </c>
      <c r="D1092" s="1" t="s">
        <v>849</v>
      </c>
      <c r="E1092" s="1" t="s">
        <v>51</v>
      </c>
      <c r="F1092" s="1" t="s">
        <v>26832</v>
      </c>
      <c r="G1092" s="1" t="s">
        <v>82</v>
      </c>
      <c r="H1092" s="1" t="s">
        <v>83</v>
      </c>
      <c r="I1092" s="1" t="s">
        <v>181</v>
      </c>
      <c r="J1092" s="1" t="s">
        <v>11769</v>
      </c>
      <c r="K1092" s="1" t="s">
        <v>19674</v>
      </c>
      <c r="L1092" s="1"/>
      <c r="M1092" s="21">
        <f t="shared" si="16"/>
        <v>0</v>
      </c>
    </row>
    <row r="1093" spans="1:13" ht="20.100000000000001" customHeight="1" x14ac:dyDescent="0.15">
      <c r="A1093" s="1" t="s">
        <v>18862</v>
      </c>
      <c r="B1093" s="1" t="s">
        <v>18991</v>
      </c>
      <c r="C1093" s="1" t="s">
        <v>18992</v>
      </c>
      <c r="D1093" s="1" t="s">
        <v>78</v>
      </c>
      <c r="E1093" s="1" t="s">
        <v>51</v>
      </c>
      <c r="F1093" s="1" t="s">
        <v>51</v>
      </c>
      <c r="G1093" s="1" t="s">
        <v>52</v>
      </c>
      <c r="H1093" s="1" t="s">
        <v>121</v>
      </c>
      <c r="I1093" s="1" t="s">
        <v>84</v>
      </c>
      <c r="J1093" s="1" t="s">
        <v>122</v>
      </c>
      <c r="K1093" s="1" t="s">
        <v>18993</v>
      </c>
      <c r="L1093" s="1"/>
      <c r="M1093" s="21">
        <f t="shared" si="16"/>
        <v>1</v>
      </c>
    </row>
    <row r="1094" spans="1:13" ht="20.100000000000001" customHeight="1" x14ac:dyDescent="0.15">
      <c r="A1094" s="1" t="s">
        <v>18862</v>
      </c>
      <c r="B1094" s="1" t="s">
        <v>18991</v>
      </c>
      <c r="C1094" s="1" t="s">
        <v>18994</v>
      </c>
      <c r="D1094" s="1" t="s">
        <v>78</v>
      </c>
      <c r="E1094" s="1" t="s">
        <v>51</v>
      </c>
      <c r="F1094" s="1" t="s">
        <v>51</v>
      </c>
      <c r="G1094" s="1" t="s">
        <v>52</v>
      </c>
      <c r="H1094" s="1" t="s">
        <v>121</v>
      </c>
      <c r="I1094" s="1" t="s">
        <v>84</v>
      </c>
      <c r="J1094" s="1" t="s">
        <v>122</v>
      </c>
      <c r="K1094" s="1" t="s">
        <v>18995</v>
      </c>
      <c r="L1094" s="1"/>
      <c r="M1094" s="21">
        <f t="shared" si="16"/>
        <v>1</v>
      </c>
    </row>
    <row r="1095" spans="1:13" ht="20.100000000000001" customHeight="1" x14ac:dyDescent="0.15">
      <c r="A1095" s="1" t="s">
        <v>18862</v>
      </c>
      <c r="B1095" s="1" t="s">
        <v>18991</v>
      </c>
      <c r="C1095" s="1" t="s">
        <v>18996</v>
      </c>
      <c r="D1095" s="1" t="s">
        <v>849</v>
      </c>
      <c r="E1095" s="1" t="s">
        <v>51</v>
      </c>
      <c r="F1095" s="1" t="s">
        <v>26832</v>
      </c>
      <c r="G1095" s="1" t="s">
        <v>82</v>
      </c>
      <c r="H1095" s="1" t="s">
        <v>83</v>
      </c>
      <c r="I1095" s="1" t="s">
        <v>181</v>
      </c>
      <c r="J1095" s="1" t="s">
        <v>11769</v>
      </c>
      <c r="K1095" s="1" t="s">
        <v>19675</v>
      </c>
      <c r="L1095" s="1"/>
      <c r="M1095" s="21">
        <f t="shared" si="16"/>
        <v>0</v>
      </c>
    </row>
    <row r="1096" spans="1:13" ht="20.100000000000001" customHeight="1" x14ac:dyDescent="0.15">
      <c r="A1096" s="1" t="s">
        <v>18862</v>
      </c>
      <c r="B1096" s="1" t="s">
        <v>18997</v>
      </c>
      <c r="C1096" s="1" t="s">
        <v>18998</v>
      </c>
      <c r="D1096" s="1" t="s">
        <v>50</v>
      </c>
      <c r="E1096" s="1" t="s">
        <v>51</v>
      </c>
      <c r="F1096" s="1" t="s">
        <v>81</v>
      </c>
      <c r="G1096" s="1" t="s">
        <v>82</v>
      </c>
      <c r="H1096" s="1" t="s">
        <v>2234</v>
      </c>
      <c r="I1096" s="1" t="s">
        <v>84</v>
      </c>
      <c r="J1096" s="1" t="s">
        <v>18408</v>
      </c>
      <c r="K1096" s="1" t="s">
        <v>18999</v>
      </c>
      <c r="L1096" s="1"/>
      <c r="M1096" s="21">
        <f t="shared" ref="M1096:M1159" si="17">IF(F1096="○",1,0)</f>
        <v>0</v>
      </c>
    </row>
    <row r="1097" spans="1:13" ht="20.100000000000001" customHeight="1" x14ac:dyDescent="0.15">
      <c r="A1097" s="1" t="s">
        <v>18862</v>
      </c>
      <c r="B1097" s="1" t="s">
        <v>18997</v>
      </c>
      <c r="C1097" s="1" t="s">
        <v>19000</v>
      </c>
      <c r="D1097" s="1" t="s">
        <v>50</v>
      </c>
      <c r="E1097" s="1" t="s">
        <v>51</v>
      </c>
      <c r="F1097" s="1" t="s">
        <v>51</v>
      </c>
      <c r="G1097" s="1" t="s">
        <v>52</v>
      </c>
      <c r="H1097" s="1" t="s">
        <v>121</v>
      </c>
      <c r="I1097" s="1" t="s">
        <v>84</v>
      </c>
      <c r="J1097" s="1" t="s">
        <v>122</v>
      </c>
      <c r="K1097" s="1" t="s">
        <v>19001</v>
      </c>
      <c r="L1097" s="1"/>
      <c r="M1097" s="21">
        <f t="shared" si="17"/>
        <v>1</v>
      </c>
    </row>
    <row r="1098" spans="1:13" ht="20.100000000000001" customHeight="1" x14ac:dyDescent="0.15">
      <c r="A1098" s="1" t="s">
        <v>18862</v>
      </c>
      <c r="B1098" s="1" t="s">
        <v>18997</v>
      </c>
      <c r="C1098" s="1" t="s">
        <v>19002</v>
      </c>
      <c r="D1098" s="1" t="s">
        <v>50</v>
      </c>
      <c r="E1098" s="1" t="s">
        <v>51</v>
      </c>
      <c r="F1098" s="1" t="s">
        <v>51</v>
      </c>
      <c r="G1098" s="1" t="s">
        <v>52</v>
      </c>
      <c r="H1098" s="1" t="s">
        <v>121</v>
      </c>
      <c r="I1098" s="1" t="s">
        <v>84</v>
      </c>
      <c r="J1098" s="1" t="s">
        <v>122</v>
      </c>
      <c r="K1098" s="1" t="s">
        <v>19003</v>
      </c>
      <c r="L1098" s="1"/>
      <c r="M1098" s="21">
        <f t="shared" si="17"/>
        <v>1</v>
      </c>
    </row>
    <row r="1099" spans="1:13" ht="20.100000000000001" customHeight="1" x14ac:dyDescent="0.15">
      <c r="A1099" s="1" t="s">
        <v>18862</v>
      </c>
      <c r="B1099" s="1" t="s">
        <v>18997</v>
      </c>
      <c r="C1099" s="1" t="s">
        <v>19004</v>
      </c>
      <c r="D1099" s="1" t="s">
        <v>78</v>
      </c>
      <c r="E1099" s="1" t="s">
        <v>51</v>
      </c>
      <c r="F1099" s="1" t="s">
        <v>179</v>
      </c>
      <c r="G1099" s="1" t="s">
        <v>82</v>
      </c>
      <c r="H1099" s="1" t="s">
        <v>2234</v>
      </c>
      <c r="I1099" s="1" t="s">
        <v>84</v>
      </c>
      <c r="J1099" s="1" t="s">
        <v>18408</v>
      </c>
      <c r="K1099" s="1" t="s">
        <v>19005</v>
      </c>
      <c r="L1099" s="1"/>
      <c r="M1099" s="21">
        <f t="shared" si="17"/>
        <v>0</v>
      </c>
    </row>
    <row r="1100" spans="1:13" ht="20.100000000000001" customHeight="1" x14ac:dyDescent="0.15">
      <c r="A1100" s="1" t="s">
        <v>18862</v>
      </c>
      <c r="B1100" s="1" t="s">
        <v>18997</v>
      </c>
      <c r="C1100" s="1" t="s">
        <v>19006</v>
      </c>
      <c r="D1100" s="1" t="s">
        <v>78</v>
      </c>
      <c r="E1100" s="1" t="s">
        <v>51</v>
      </c>
      <c r="F1100" s="1" t="s">
        <v>51</v>
      </c>
      <c r="G1100" s="1" t="s">
        <v>52</v>
      </c>
      <c r="H1100" s="1" t="s">
        <v>121</v>
      </c>
      <c r="I1100" s="1" t="s">
        <v>84</v>
      </c>
      <c r="J1100" s="1" t="s">
        <v>122</v>
      </c>
      <c r="K1100" s="1" t="s">
        <v>19007</v>
      </c>
      <c r="L1100" s="1"/>
      <c r="M1100" s="21">
        <f t="shared" si="17"/>
        <v>1</v>
      </c>
    </row>
    <row r="1101" spans="1:13" ht="20.100000000000001" customHeight="1" x14ac:dyDescent="0.15">
      <c r="A1101" s="1" t="s">
        <v>18862</v>
      </c>
      <c r="B1101" s="1" t="s">
        <v>18997</v>
      </c>
      <c r="C1101" s="1" t="s">
        <v>19008</v>
      </c>
      <c r="D1101" s="1" t="s">
        <v>78</v>
      </c>
      <c r="E1101" s="1" t="s">
        <v>51</v>
      </c>
      <c r="F1101" s="1" t="s">
        <v>51</v>
      </c>
      <c r="G1101" s="1" t="s">
        <v>52</v>
      </c>
      <c r="H1101" s="1" t="s">
        <v>121</v>
      </c>
      <c r="I1101" s="1" t="s">
        <v>84</v>
      </c>
      <c r="J1101" s="1" t="s">
        <v>122</v>
      </c>
      <c r="K1101" s="1" t="s">
        <v>19009</v>
      </c>
      <c r="L1101" s="1"/>
      <c r="M1101" s="21">
        <f t="shared" si="17"/>
        <v>1</v>
      </c>
    </row>
    <row r="1102" spans="1:13" ht="20.100000000000001" customHeight="1" x14ac:dyDescent="0.15">
      <c r="A1102" s="1" t="s">
        <v>18862</v>
      </c>
      <c r="B1102" s="1" t="s">
        <v>18997</v>
      </c>
      <c r="C1102" s="1" t="s">
        <v>19010</v>
      </c>
      <c r="D1102" s="1" t="s">
        <v>78</v>
      </c>
      <c r="E1102" s="1" t="s">
        <v>51</v>
      </c>
      <c r="F1102" s="1" t="s">
        <v>51</v>
      </c>
      <c r="G1102" s="1" t="s">
        <v>52</v>
      </c>
      <c r="H1102" s="1" t="s">
        <v>121</v>
      </c>
      <c r="I1102" s="1" t="s">
        <v>84</v>
      </c>
      <c r="J1102" s="1" t="s">
        <v>122</v>
      </c>
      <c r="K1102" s="1" t="s">
        <v>19011</v>
      </c>
      <c r="L1102" s="1"/>
      <c r="M1102" s="21">
        <f t="shared" si="17"/>
        <v>1</v>
      </c>
    </row>
    <row r="1103" spans="1:13" ht="20.100000000000001" customHeight="1" x14ac:dyDescent="0.15">
      <c r="A1103" s="1" t="s">
        <v>18862</v>
      </c>
      <c r="B1103" s="1" t="s">
        <v>18997</v>
      </c>
      <c r="C1103" s="1" t="s">
        <v>19012</v>
      </c>
      <c r="D1103" s="1" t="s">
        <v>78</v>
      </c>
      <c r="E1103" s="1" t="s">
        <v>51</v>
      </c>
      <c r="F1103" s="1" t="s">
        <v>51</v>
      </c>
      <c r="G1103" s="1" t="s">
        <v>52</v>
      </c>
      <c r="H1103" s="1" t="s">
        <v>121</v>
      </c>
      <c r="I1103" s="1" t="s">
        <v>84</v>
      </c>
      <c r="J1103" s="1" t="s">
        <v>122</v>
      </c>
      <c r="K1103" s="1" t="s">
        <v>19013</v>
      </c>
      <c r="L1103" s="1"/>
      <c r="M1103" s="21">
        <f t="shared" si="17"/>
        <v>1</v>
      </c>
    </row>
    <row r="1104" spans="1:13" ht="20.100000000000001" customHeight="1" x14ac:dyDescent="0.15">
      <c r="A1104" s="1" t="s">
        <v>18862</v>
      </c>
      <c r="B1104" s="1" t="s">
        <v>18997</v>
      </c>
      <c r="C1104" s="1" t="s">
        <v>19014</v>
      </c>
      <c r="D1104" s="1" t="s">
        <v>78</v>
      </c>
      <c r="E1104" s="1" t="s">
        <v>51</v>
      </c>
      <c r="F1104" s="1" t="s">
        <v>51</v>
      </c>
      <c r="G1104" s="1" t="s">
        <v>52</v>
      </c>
      <c r="H1104" s="1" t="s">
        <v>121</v>
      </c>
      <c r="I1104" s="1" t="s">
        <v>84</v>
      </c>
      <c r="J1104" s="1" t="s">
        <v>122</v>
      </c>
      <c r="K1104" s="1" t="s">
        <v>19015</v>
      </c>
      <c r="L1104" s="1"/>
      <c r="M1104" s="21">
        <f t="shared" si="17"/>
        <v>1</v>
      </c>
    </row>
    <row r="1105" spans="1:13" ht="20.100000000000001" customHeight="1" x14ac:dyDescent="0.15">
      <c r="A1105" s="1" t="s">
        <v>18862</v>
      </c>
      <c r="B1105" s="1" t="s">
        <v>18997</v>
      </c>
      <c r="C1105" s="1" t="s">
        <v>19016</v>
      </c>
      <c r="D1105" s="1" t="s">
        <v>78</v>
      </c>
      <c r="E1105" s="1" t="s">
        <v>51</v>
      </c>
      <c r="F1105" s="1" t="s">
        <v>51</v>
      </c>
      <c r="G1105" s="1" t="s">
        <v>52</v>
      </c>
      <c r="H1105" s="1" t="s">
        <v>121</v>
      </c>
      <c r="I1105" s="1" t="s">
        <v>84</v>
      </c>
      <c r="J1105" s="1" t="s">
        <v>122</v>
      </c>
      <c r="K1105" s="1" t="s">
        <v>19017</v>
      </c>
      <c r="L1105" s="1"/>
      <c r="M1105" s="21">
        <f t="shared" si="17"/>
        <v>1</v>
      </c>
    </row>
    <row r="1106" spans="1:13" ht="20.100000000000001" customHeight="1" x14ac:dyDescent="0.15">
      <c r="A1106" s="1" t="s">
        <v>18862</v>
      </c>
      <c r="B1106" s="1" t="s">
        <v>18997</v>
      </c>
      <c r="C1106" s="1" t="s">
        <v>19018</v>
      </c>
      <c r="D1106" s="1" t="s">
        <v>78</v>
      </c>
      <c r="E1106" s="1" t="s">
        <v>51</v>
      </c>
      <c r="F1106" s="1" t="s">
        <v>51</v>
      </c>
      <c r="G1106" s="1" t="s">
        <v>52</v>
      </c>
      <c r="H1106" s="1" t="s">
        <v>121</v>
      </c>
      <c r="I1106" s="1" t="s">
        <v>84</v>
      </c>
      <c r="J1106" s="1" t="s">
        <v>122</v>
      </c>
      <c r="K1106" s="1" t="s">
        <v>19019</v>
      </c>
      <c r="L1106" s="1"/>
      <c r="M1106" s="21">
        <f t="shared" si="17"/>
        <v>1</v>
      </c>
    </row>
    <row r="1107" spans="1:13" ht="20.100000000000001" customHeight="1" x14ac:dyDescent="0.15">
      <c r="A1107" s="1" t="s">
        <v>18862</v>
      </c>
      <c r="B1107" s="1" t="s">
        <v>18997</v>
      </c>
      <c r="C1107" s="1" t="s">
        <v>19020</v>
      </c>
      <c r="D1107" s="1" t="s">
        <v>78</v>
      </c>
      <c r="E1107" s="1" t="s">
        <v>51</v>
      </c>
      <c r="F1107" s="1" t="s">
        <v>51</v>
      </c>
      <c r="G1107" s="1" t="s">
        <v>52</v>
      </c>
      <c r="H1107" s="1" t="s">
        <v>121</v>
      </c>
      <c r="I1107" s="1" t="s">
        <v>84</v>
      </c>
      <c r="J1107" s="1" t="s">
        <v>122</v>
      </c>
      <c r="K1107" s="1" t="s">
        <v>19021</v>
      </c>
      <c r="L1107" s="1"/>
      <c r="M1107" s="21">
        <f t="shared" si="17"/>
        <v>1</v>
      </c>
    </row>
    <row r="1108" spans="1:13" ht="20.100000000000001" customHeight="1" x14ac:dyDescent="0.15">
      <c r="A1108" s="1" t="s">
        <v>18862</v>
      </c>
      <c r="B1108" s="1" t="s">
        <v>19022</v>
      </c>
      <c r="C1108" s="1" t="s">
        <v>19023</v>
      </c>
      <c r="D1108" s="1" t="s">
        <v>50</v>
      </c>
      <c r="E1108" s="1" t="s">
        <v>51</v>
      </c>
      <c r="F1108" s="1" t="s">
        <v>51</v>
      </c>
      <c r="G1108" s="1" t="s">
        <v>52</v>
      </c>
      <c r="H1108" s="1" t="s">
        <v>121</v>
      </c>
      <c r="I1108" s="1" t="s">
        <v>84</v>
      </c>
      <c r="J1108" s="1" t="s">
        <v>122</v>
      </c>
      <c r="K1108" s="1" t="s">
        <v>19024</v>
      </c>
      <c r="L1108" s="1"/>
      <c r="M1108" s="21">
        <f t="shared" si="17"/>
        <v>1</v>
      </c>
    </row>
    <row r="1109" spans="1:13" ht="20.100000000000001" customHeight="1" x14ac:dyDescent="0.15">
      <c r="A1109" s="1" t="s">
        <v>18862</v>
      </c>
      <c r="B1109" s="1" t="s">
        <v>19022</v>
      </c>
      <c r="C1109" s="1" t="s">
        <v>19025</v>
      </c>
      <c r="D1109" s="1" t="s">
        <v>50</v>
      </c>
      <c r="E1109" s="1" t="s">
        <v>51</v>
      </c>
      <c r="F1109" s="1" t="s">
        <v>81</v>
      </c>
      <c r="G1109" s="1" t="s">
        <v>82</v>
      </c>
      <c r="H1109" s="1" t="s">
        <v>2234</v>
      </c>
      <c r="I1109" s="1" t="s">
        <v>84</v>
      </c>
      <c r="J1109" s="1" t="s">
        <v>18408</v>
      </c>
      <c r="K1109" s="1" t="s">
        <v>19026</v>
      </c>
      <c r="L1109" s="1"/>
      <c r="M1109" s="21">
        <f t="shared" si="17"/>
        <v>0</v>
      </c>
    </row>
    <row r="1110" spans="1:13" ht="20.100000000000001" customHeight="1" x14ac:dyDescent="0.15">
      <c r="A1110" s="1" t="s">
        <v>18862</v>
      </c>
      <c r="B1110" s="1" t="s">
        <v>19022</v>
      </c>
      <c r="C1110" s="1" t="s">
        <v>19027</v>
      </c>
      <c r="D1110" s="1" t="s">
        <v>78</v>
      </c>
      <c r="E1110" s="1" t="s">
        <v>51</v>
      </c>
      <c r="F1110" s="1" t="s">
        <v>51</v>
      </c>
      <c r="G1110" s="1" t="s">
        <v>52</v>
      </c>
      <c r="H1110" s="1" t="s">
        <v>121</v>
      </c>
      <c r="I1110" s="1" t="s">
        <v>84</v>
      </c>
      <c r="J1110" s="1" t="s">
        <v>122</v>
      </c>
      <c r="K1110" s="1" t="s">
        <v>19028</v>
      </c>
      <c r="L1110" s="1"/>
      <c r="M1110" s="21">
        <f t="shared" si="17"/>
        <v>1</v>
      </c>
    </row>
    <row r="1111" spans="1:13" ht="20.100000000000001" customHeight="1" x14ac:dyDescent="0.15">
      <c r="A1111" s="1" t="s">
        <v>18862</v>
      </c>
      <c r="B1111" s="1" t="s">
        <v>19022</v>
      </c>
      <c r="C1111" s="1" t="s">
        <v>19029</v>
      </c>
      <c r="D1111" s="1" t="s">
        <v>78</v>
      </c>
      <c r="E1111" s="1" t="s">
        <v>51</v>
      </c>
      <c r="F1111" s="1" t="s">
        <v>51</v>
      </c>
      <c r="G1111" s="1" t="s">
        <v>52</v>
      </c>
      <c r="H1111" s="1" t="s">
        <v>121</v>
      </c>
      <c r="I1111" s="1" t="s">
        <v>84</v>
      </c>
      <c r="J1111" s="1" t="s">
        <v>122</v>
      </c>
      <c r="K1111" s="1" t="s">
        <v>19030</v>
      </c>
      <c r="L1111" s="1"/>
      <c r="M1111" s="21">
        <f t="shared" si="17"/>
        <v>1</v>
      </c>
    </row>
    <row r="1112" spans="1:13" ht="20.100000000000001" customHeight="1" x14ac:dyDescent="0.15">
      <c r="A1112" s="1" t="s">
        <v>18862</v>
      </c>
      <c r="B1112" s="1" t="s">
        <v>19022</v>
      </c>
      <c r="C1112" s="1" t="s">
        <v>19031</v>
      </c>
      <c r="D1112" s="1" t="s">
        <v>849</v>
      </c>
      <c r="E1112" s="1" t="s">
        <v>51</v>
      </c>
      <c r="F1112" s="1" t="s">
        <v>26832</v>
      </c>
      <c r="G1112" s="1" t="s">
        <v>82</v>
      </c>
      <c r="H1112" s="1" t="s">
        <v>83</v>
      </c>
      <c r="I1112" s="1" t="s">
        <v>181</v>
      </c>
      <c r="J1112" s="1" t="s">
        <v>11769</v>
      </c>
      <c r="K1112" s="1" t="s">
        <v>19676</v>
      </c>
      <c r="L1112" s="1"/>
      <c r="M1112" s="21">
        <f t="shared" si="17"/>
        <v>0</v>
      </c>
    </row>
    <row r="1113" spans="1:13" ht="20.100000000000001" customHeight="1" x14ac:dyDescent="0.15">
      <c r="A1113" s="1" t="s">
        <v>18862</v>
      </c>
      <c r="B1113" s="1" t="s">
        <v>19032</v>
      </c>
      <c r="C1113" s="1" t="s">
        <v>19033</v>
      </c>
      <c r="D1113" s="1" t="s">
        <v>50</v>
      </c>
      <c r="E1113" s="1" t="s">
        <v>51</v>
      </c>
      <c r="F1113" s="1" t="s">
        <v>51</v>
      </c>
      <c r="G1113" s="1" t="s">
        <v>52</v>
      </c>
      <c r="H1113" s="1" t="s">
        <v>121</v>
      </c>
      <c r="I1113" s="1" t="s">
        <v>84</v>
      </c>
      <c r="J1113" s="1" t="s">
        <v>122</v>
      </c>
      <c r="K1113" s="1" t="s">
        <v>19034</v>
      </c>
      <c r="L1113" s="1"/>
      <c r="M1113" s="21">
        <f t="shared" si="17"/>
        <v>1</v>
      </c>
    </row>
    <row r="1114" spans="1:13" ht="20.100000000000001" customHeight="1" x14ac:dyDescent="0.15">
      <c r="A1114" s="1" t="s">
        <v>18862</v>
      </c>
      <c r="B1114" s="1" t="s">
        <v>19032</v>
      </c>
      <c r="C1114" s="1" t="s">
        <v>19035</v>
      </c>
      <c r="D1114" s="1" t="s">
        <v>78</v>
      </c>
      <c r="E1114" s="1" t="s">
        <v>51</v>
      </c>
      <c r="F1114" s="1" t="s">
        <v>179</v>
      </c>
      <c r="G1114" s="1" t="s">
        <v>82</v>
      </c>
      <c r="H1114" s="1" t="s">
        <v>2234</v>
      </c>
      <c r="I1114" s="1" t="s">
        <v>84</v>
      </c>
      <c r="J1114" s="1" t="s">
        <v>18408</v>
      </c>
      <c r="K1114" s="1" t="s">
        <v>19036</v>
      </c>
      <c r="L1114" s="1"/>
      <c r="M1114" s="21">
        <f t="shared" si="17"/>
        <v>0</v>
      </c>
    </row>
    <row r="1115" spans="1:13" ht="20.100000000000001" customHeight="1" x14ac:dyDescent="0.15">
      <c r="A1115" s="1" t="s">
        <v>18862</v>
      </c>
      <c r="B1115" s="1" t="s">
        <v>19032</v>
      </c>
      <c r="C1115" s="1" t="s">
        <v>19037</v>
      </c>
      <c r="D1115" s="1" t="s">
        <v>78</v>
      </c>
      <c r="E1115" s="1" t="s">
        <v>51</v>
      </c>
      <c r="F1115" s="1" t="s">
        <v>51</v>
      </c>
      <c r="G1115" s="1" t="s">
        <v>52</v>
      </c>
      <c r="H1115" s="1" t="s">
        <v>121</v>
      </c>
      <c r="I1115" s="1" t="s">
        <v>84</v>
      </c>
      <c r="J1115" s="1" t="s">
        <v>122</v>
      </c>
      <c r="K1115" s="1" t="s">
        <v>19038</v>
      </c>
      <c r="L1115" s="1"/>
      <c r="M1115" s="21">
        <f t="shared" si="17"/>
        <v>1</v>
      </c>
    </row>
    <row r="1116" spans="1:13" ht="20.100000000000001" customHeight="1" x14ac:dyDescent="0.15">
      <c r="A1116" s="1" t="s">
        <v>18862</v>
      </c>
      <c r="B1116" s="1" t="s">
        <v>19032</v>
      </c>
      <c r="C1116" s="1" t="s">
        <v>19039</v>
      </c>
      <c r="D1116" s="1" t="s">
        <v>78</v>
      </c>
      <c r="E1116" s="1" t="s">
        <v>51</v>
      </c>
      <c r="F1116" s="1" t="s">
        <v>51</v>
      </c>
      <c r="G1116" s="1" t="s">
        <v>52</v>
      </c>
      <c r="H1116" s="1" t="s">
        <v>121</v>
      </c>
      <c r="I1116" s="1" t="s">
        <v>84</v>
      </c>
      <c r="J1116" s="1" t="s">
        <v>122</v>
      </c>
      <c r="K1116" s="1" t="s">
        <v>19040</v>
      </c>
      <c r="L1116" s="1"/>
      <c r="M1116" s="21">
        <f t="shared" si="17"/>
        <v>1</v>
      </c>
    </row>
    <row r="1117" spans="1:13" ht="20.100000000000001" customHeight="1" x14ac:dyDescent="0.15">
      <c r="A1117" s="1" t="s">
        <v>18862</v>
      </c>
      <c r="B1117" s="1" t="s">
        <v>19032</v>
      </c>
      <c r="C1117" s="1" t="s">
        <v>19041</v>
      </c>
      <c r="D1117" s="1" t="s">
        <v>78</v>
      </c>
      <c r="E1117" s="1" t="s">
        <v>51</v>
      </c>
      <c r="F1117" s="1" t="s">
        <v>51</v>
      </c>
      <c r="G1117" s="1" t="s">
        <v>52</v>
      </c>
      <c r="H1117" s="1" t="s">
        <v>121</v>
      </c>
      <c r="I1117" s="1" t="s">
        <v>84</v>
      </c>
      <c r="J1117" s="1" t="s">
        <v>122</v>
      </c>
      <c r="K1117" s="1" t="s">
        <v>19042</v>
      </c>
      <c r="L1117" s="1"/>
      <c r="M1117" s="21">
        <f t="shared" si="17"/>
        <v>1</v>
      </c>
    </row>
    <row r="1118" spans="1:13" ht="20.100000000000001" customHeight="1" x14ac:dyDescent="0.15">
      <c r="A1118" s="1" t="s">
        <v>18862</v>
      </c>
      <c r="B1118" s="1" t="s">
        <v>19032</v>
      </c>
      <c r="C1118" s="1" t="s">
        <v>19043</v>
      </c>
      <c r="D1118" s="1" t="s">
        <v>78</v>
      </c>
      <c r="E1118" s="1" t="s">
        <v>51</v>
      </c>
      <c r="F1118" s="1" t="s">
        <v>51</v>
      </c>
      <c r="G1118" s="1" t="s">
        <v>52</v>
      </c>
      <c r="H1118" s="1" t="s">
        <v>121</v>
      </c>
      <c r="I1118" s="1" t="s">
        <v>84</v>
      </c>
      <c r="J1118" s="1" t="s">
        <v>122</v>
      </c>
      <c r="K1118" s="1" t="s">
        <v>19044</v>
      </c>
      <c r="L1118" s="1"/>
      <c r="M1118" s="21">
        <f t="shared" si="17"/>
        <v>1</v>
      </c>
    </row>
    <row r="1119" spans="1:13" ht="20.100000000000001" customHeight="1" x14ac:dyDescent="0.15">
      <c r="A1119" s="1" t="s">
        <v>18862</v>
      </c>
      <c r="B1119" s="1" t="s">
        <v>19032</v>
      </c>
      <c r="C1119" s="1" t="s">
        <v>19045</v>
      </c>
      <c r="D1119" s="1" t="s">
        <v>78</v>
      </c>
      <c r="E1119" s="1" t="s">
        <v>51</v>
      </c>
      <c r="F1119" s="1" t="s">
        <v>51</v>
      </c>
      <c r="G1119" s="1" t="s">
        <v>52</v>
      </c>
      <c r="H1119" s="1" t="s">
        <v>121</v>
      </c>
      <c r="I1119" s="1" t="s">
        <v>84</v>
      </c>
      <c r="J1119" s="1" t="s">
        <v>122</v>
      </c>
      <c r="K1119" s="1" t="s">
        <v>19046</v>
      </c>
      <c r="L1119" s="1"/>
      <c r="M1119" s="21">
        <f t="shared" si="17"/>
        <v>1</v>
      </c>
    </row>
    <row r="1120" spans="1:13" ht="20.100000000000001" customHeight="1" x14ac:dyDescent="0.15">
      <c r="A1120" s="1" t="s">
        <v>18862</v>
      </c>
      <c r="B1120" s="1" t="s">
        <v>19032</v>
      </c>
      <c r="C1120" s="1" t="s">
        <v>19047</v>
      </c>
      <c r="D1120" s="1" t="s">
        <v>78</v>
      </c>
      <c r="E1120" s="1" t="s">
        <v>51</v>
      </c>
      <c r="F1120" s="1" t="s">
        <v>51</v>
      </c>
      <c r="G1120" s="1" t="s">
        <v>52</v>
      </c>
      <c r="H1120" s="1" t="s">
        <v>121</v>
      </c>
      <c r="I1120" s="1" t="s">
        <v>84</v>
      </c>
      <c r="J1120" s="1" t="s">
        <v>122</v>
      </c>
      <c r="K1120" s="1" t="s">
        <v>19048</v>
      </c>
      <c r="L1120" s="1"/>
      <c r="M1120" s="21">
        <f t="shared" si="17"/>
        <v>1</v>
      </c>
    </row>
    <row r="1121" spans="1:13" ht="20.100000000000001" customHeight="1" x14ac:dyDescent="0.15">
      <c r="A1121" s="1" t="s">
        <v>18862</v>
      </c>
      <c r="B1121" s="1" t="s">
        <v>19032</v>
      </c>
      <c r="C1121" s="1" t="s">
        <v>19049</v>
      </c>
      <c r="D1121" s="1" t="s">
        <v>78</v>
      </c>
      <c r="E1121" s="1" t="s">
        <v>51</v>
      </c>
      <c r="F1121" s="1" t="s">
        <v>51</v>
      </c>
      <c r="G1121" s="1" t="s">
        <v>52</v>
      </c>
      <c r="H1121" s="1" t="s">
        <v>121</v>
      </c>
      <c r="I1121" s="1" t="s">
        <v>84</v>
      </c>
      <c r="J1121" s="1" t="s">
        <v>122</v>
      </c>
      <c r="K1121" s="1" t="s">
        <v>19050</v>
      </c>
      <c r="L1121" s="1"/>
      <c r="M1121" s="21">
        <f t="shared" si="17"/>
        <v>1</v>
      </c>
    </row>
    <row r="1122" spans="1:13" ht="20.100000000000001" customHeight="1" x14ac:dyDescent="0.15">
      <c r="A1122" s="1" t="s">
        <v>18862</v>
      </c>
      <c r="B1122" s="1" t="s">
        <v>19032</v>
      </c>
      <c r="C1122" s="1" t="s">
        <v>19051</v>
      </c>
      <c r="D1122" s="1" t="s">
        <v>78</v>
      </c>
      <c r="E1122" s="1" t="s">
        <v>51</v>
      </c>
      <c r="F1122" s="1" t="s">
        <v>51</v>
      </c>
      <c r="G1122" s="1" t="s">
        <v>52</v>
      </c>
      <c r="H1122" s="1" t="s">
        <v>121</v>
      </c>
      <c r="I1122" s="1" t="s">
        <v>84</v>
      </c>
      <c r="J1122" s="1" t="s">
        <v>122</v>
      </c>
      <c r="K1122" s="1" t="s">
        <v>19052</v>
      </c>
      <c r="L1122" s="1"/>
      <c r="M1122" s="21">
        <f t="shared" si="17"/>
        <v>1</v>
      </c>
    </row>
    <row r="1123" spans="1:13" ht="20.100000000000001" customHeight="1" x14ac:dyDescent="0.15">
      <c r="A1123" s="1" t="s">
        <v>18862</v>
      </c>
      <c r="B1123" s="1" t="s">
        <v>19032</v>
      </c>
      <c r="C1123" s="1" t="s">
        <v>19053</v>
      </c>
      <c r="D1123" s="1" t="s">
        <v>78</v>
      </c>
      <c r="E1123" s="1" t="s">
        <v>51</v>
      </c>
      <c r="F1123" s="1" t="s">
        <v>81</v>
      </c>
      <c r="G1123" s="1" t="s">
        <v>82</v>
      </c>
      <c r="H1123" s="1" t="s">
        <v>129</v>
      </c>
      <c r="I1123" s="1" t="s">
        <v>447</v>
      </c>
      <c r="J1123" s="1" t="s">
        <v>6142</v>
      </c>
      <c r="K1123" s="1" t="s">
        <v>19054</v>
      </c>
      <c r="L1123" s="1"/>
      <c r="M1123" s="21">
        <f t="shared" si="17"/>
        <v>0</v>
      </c>
    </row>
    <row r="1124" spans="1:13" ht="20.100000000000001" customHeight="1" x14ac:dyDescent="0.15">
      <c r="A1124" s="1" t="s">
        <v>18862</v>
      </c>
      <c r="B1124" s="1" t="s">
        <v>19032</v>
      </c>
      <c r="C1124" s="1" t="s">
        <v>19055</v>
      </c>
      <c r="D1124" s="1" t="s">
        <v>849</v>
      </c>
      <c r="E1124" s="1" t="s">
        <v>51</v>
      </c>
      <c r="F1124" s="1" t="s">
        <v>26832</v>
      </c>
      <c r="G1124" s="1" t="s">
        <v>82</v>
      </c>
      <c r="H1124" s="1" t="s">
        <v>83</v>
      </c>
      <c r="I1124" s="1" t="s">
        <v>181</v>
      </c>
      <c r="J1124" s="1" t="s">
        <v>11769</v>
      </c>
      <c r="K1124" s="1" t="s">
        <v>19677</v>
      </c>
      <c r="L1124" s="1"/>
      <c r="M1124" s="21">
        <f t="shared" si="17"/>
        <v>0</v>
      </c>
    </row>
    <row r="1125" spans="1:13" ht="20.100000000000001" customHeight="1" x14ac:dyDescent="0.15">
      <c r="A1125" s="1" t="s">
        <v>18862</v>
      </c>
      <c r="B1125" s="1" t="s">
        <v>4507</v>
      </c>
      <c r="C1125" s="1" t="s">
        <v>19056</v>
      </c>
      <c r="D1125" s="1" t="s">
        <v>78</v>
      </c>
      <c r="E1125" s="1" t="s">
        <v>51</v>
      </c>
      <c r="F1125" s="1" t="s">
        <v>51</v>
      </c>
      <c r="G1125" s="1" t="s">
        <v>52</v>
      </c>
      <c r="H1125" s="1" t="s">
        <v>121</v>
      </c>
      <c r="I1125" s="1" t="s">
        <v>84</v>
      </c>
      <c r="J1125" s="1" t="s">
        <v>122</v>
      </c>
      <c r="K1125" s="1" t="s">
        <v>19057</v>
      </c>
      <c r="L1125" s="1"/>
      <c r="M1125" s="21">
        <f t="shared" si="17"/>
        <v>1</v>
      </c>
    </row>
    <row r="1126" spans="1:13" ht="20.100000000000001" customHeight="1" x14ac:dyDescent="0.15">
      <c r="A1126" s="1" t="s">
        <v>18862</v>
      </c>
      <c r="B1126" s="1" t="s">
        <v>4507</v>
      </c>
      <c r="C1126" s="1" t="s">
        <v>19058</v>
      </c>
      <c r="D1126" s="1" t="s">
        <v>78</v>
      </c>
      <c r="E1126" s="1" t="s">
        <v>51</v>
      </c>
      <c r="F1126" s="1" t="s">
        <v>179</v>
      </c>
      <c r="G1126" s="1" t="s">
        <v>82</v>
      </c>
      <c r="H1126" s="1" t="s">
        <v>2234</v>
      </c>
      <c r="I1126" s="1" t="s">
        <v>84</v>
      </c>
      <c r="J1126" s="1" t="s">
        <v>18408</v>
      </c>
      <c r="K1126" s="1" t="s">
        <v>19059</v>
      </c>
      <c r="L1126" s="1"/>
      <c r="M1126" s="21">
        <f t="shared" si="17"/>
        <v>0</v>
      </c>
    </row>
    <row r="1127" spans="1:13" ht="20.100000000000001" customHeight="1" x14ac:dyDescent="0.15">
      <c r="A1127" s="1" t="s">
        <v>18862</v>
      </c>
      <c r="B1127" s="1" t="s">
        <v>4507</v>
      </c>
      <c r="C1127" s="1" t="s">
        <v>19060</v>
      </c>
      <c r="D1127" s="1" t="s">
        <v>78</v>
      </c>
      <c r="E1127" s="1" t="s">
        <v>51</v>
      </c>
      <c r="F1127" s="1" t="s">
        <v>51</v>
      </c>
      <c r="G1127" s="1" t="s">
        <v>52</v>
      </c>
      <c r="H1127" s="1" t="s">
        <v>121</v>
      </c>
      <c r="I1127" s="1" t="s">
        <v>84</v>
      </c>
      <c r="J1127" s="1" t="s">
        <v>122</v>
      </c>
      <c r="K1127" s="1" t="s">
        <v>19061</v>
      </c>
      <c r="L1127" s="1"/>
      <c r="M1127" s="21">
        <f t="shared" si="17"/>
        <v>1</v>
      </c>
    </row>
    <row r="1128" spans="1:13" ht="20.100000000000001" customHeight="1" x14ac:dyDescent="0.15">
      <c r="A1128" s="1" t="s">
        <v>18862</v>
      </c>
      <c r="B1128" s="1" t="s">
        <v>4507</v>
      </c>
      <c r="C1128" s="1" t="s">
        <v>19062</v>
      </c>
      <c r="D1128" s="1" t="s">
        <v>78</v>
      </c>
      <c r="E1128" s="1" t="s">
        <v>51</v>
      </c>
      <c r="F1128" s="1" t="s">
        <v>51</v>
      </c>
      <c r="G1128" s="1" t="s">
        <v>52</v>
      </c>
      <c r="H1128" s="1" t="s">
        <v>121</v>
      </c>
      <c r="I1128" s="1" t="s">
        <v>84</v>
      </c>
      <c r="J1128" s="1" t="s">
        <v>122</v>
      </c>
      <c r="K1128" s="1" t="s">
        <v>19063</v>
      </c>
      <c r="L1128" s="1"/>
      <c r="M1128" s="21">
        <f t="shared" si="17"/>
        <v>1</v>
      </c>
    </row>
    <row r="1129" spans="1:13" ht="20.100000000000001" customHeight="1" x14ac:dyDescent="0.15">
      <c r="A1129" s="1" t="s">
        <v>18862</v>
      </c>
      <c r="B1129" s="1" t="s">
        <v>4507</v>
      </c>
      <c r="C1129" s="1" t="s">
        <v>19064</v>
      </c>
      <c r="D1129" s="1" t="s">
        <v>78</v>
      </c>
      <c r="E1129" s="1" t="s">
        <v>51</v>
      </c>
      <c r="F1129" s="1" t="s">
        <v>51</v>
      </c>
      <c r="G1129" s="1" t="s">
        <v>52</v>
      </c>
      <c r="H1129" s="1" t="s">
        <v>121</v>
      </c>
      <c r="I1129" s="1" t="s">
        <v>84</v>
      </c>
      <c r="J1129" s="1" t="s">
        <v>122</v>
      </c>
      <c r="K1129" s="1" t="s">
        <v>19065</v>
      </c>
      <c r="L1129" s="1"/>
      <c r="M1129" s="21">
        <f t="shared" si="17"/>
        <v>1</v>
      </c>
    </row>
    <row r="1130" spans="1:13" ht="20.100000000000001" customHeight="1" x14ac:dyDescent="0.15">
      <c r="A1130" s="1" t="s">
        <v>18862</v>
      </c>
      <c r="B1130" s="1" t="s">
        <v>4507</v>
      </c>
      <c r="C1130" s="1" t="s">
        <v>19066</v>
      </c>
      <c r="D1130" s="1" t="s">
        <v>78</v>
      </c>
      <c r="E1130" s="1" t="s">
        <v>51</v>
      </c>
      <c r="F1130" s="1" t="s">
        <v>51</v>
      </c>
      <c r="G1130" s="1" t="s">
        <v>52</v>
      </c>
      <c r="H1130" s="1" t="s">
        <v>121</v>
      </c>
      <c r="I1130" s="1" t="s">
        <v>84</v>
      </c>
      <c r="J1130" s="1" t="s">
        <v>122</v>
      </c>
      <c r="K1130" s="1" t="s">
        <v>19067</v>
      </c>
      <c r="L1130" s="1"/>
      <c r="M1130" s="21">
        <f t="shared" si="17"/>
        <v>1</v>
      </c>
    </row>
    <row r="1131" spans="1:13" ht="20.100000000000001" customHeight="1" x14ac:dyDescent="0.15">
      <c r="A1131" s="1" t="s">
        <v>18862</v>
      </c>
      <c r="B1131" s="1" t="s">
        <v>4507</v>
      </c>
      <c r="C1131" s="1" t="s">
        <v>19068</v>
      </c>
      <c r="D1131" s="1" t="s">
        <v>78</v>
      </c>
      <c r="E1131" s="1" t="s">
        <v>51</v>
      </c>
      <c r="F1131" s="1" t="s">
        <v>51</v>
      </c>
      <c r="G1131" s="1" t="s">
        <v>52</v>
      </c>
      <c r="H1131" s="1" t="s">
        <v>121</v>
      </c>
      <c r="I1131" s="1" t="s">
        <v>84</v>
      </c>
      <c r="J1131" s="1" t="s">
        <v>122</v>
      </c>
      <c r="K1131" s="1" t="s">
        <v>19069</v>
      </c>
      <c r="L1131" s="1"/>
      <c r="M1131" s="21">
        <f t="shared" si="17"/>
        <v>1</v>
      </c>
    </row>
    <row r="1132" spans="1:13" ht="20.100000000000001" customHeight="1" x14ac:dyDescent="0.15">
      <c r="A1132" s="1" t="s">
        <v>18862</v>
      </c>
      <c r="B1132" s="1" t="s">
        <v>4507</v>
      </c>
      <c r="C1132" s="1" t="s">
        <v>19070</v>
      </c>
      <c r="D1132" s="1" t="s">
        <v>78</v>
      </c>
      <c r="E1132" s="1" t="s">
        <v>51</v>
      </c>
      <c r="F1132" s="1" t="s">
        <v>51</v>
      </c>
      <c r="G1132" s="1" t="s">
        <v>52</v>
      </c>
      <c r="H1132" s="1" t="s">
        <v>121</v>
      </c>
      <c r="I1132" s="1" t="s">
        <v>84</v>
      </c>
      <c r="J1132" s="1" t="s">
        <v>122</v>
      </c>
      <c r="K1132" s="1" t="s">
        <v>19071</v>
      </c>
      <c r="L1132" s="1"/>
      <c r="M1132" s="21">
        <f t="shared" si="17"/>
        <v>1</v>
      </c>
    </row>
    <row r="1133" spans="1:13" ht="20.100000000000001" customHeight="1" x14ac:dyDescent="0.15">
      <c r="A1133" s="1" t="s">
        <v>19072</v>
      </c>
      <c r="B1133" s="1" t="s">
        <v>19073</v>
      </c>
      <c r="C1133" s="1" t="s">
        <v>19074</v>
      </c>
      <c r="D1133" s="1" t="s">
        <v>78</v>
      </c>
      <c r="E1133" s="1" t="s">
        <v>51</v>
      </c>
      <c r="F1133" s="1" t="s">
        <v>81</v>
      </c>
      <c r="G1133" s="1" t="s">
        <v>82</v>
      </c>
      <c r="H1133" s="1" t="s">
        <v>129</v>
      </c>
      <c r="I1133" s="1" t="s">
        <v>447</v>
      </c>
      <c r="J1133" s="1" t="s">
        <v>6142</v>
      </c>
      <c r="K1133" s="1" t="s">
        <v>19075</v>
      </c>
      <c r="L1133" s="1"/>
      <c r="M1133" s="21">
        <f t="shared" si="17"/>
        <v>0</v>
      </c>
    </row>
    <row r="1134" spans="1:13" ht="20.100000000000001" customHeight="1" x14ac:dyDescent="0.15">
      <c r="A1134" s="1" t="s">
        <v>19072</v>
      </c>
      <c r="B1134" s="1" t="s">
        <v>19073</v>
      </c>
      <c r="C1134" s="1" t="s">
        <v>19076</v>
      </c>
      <c r="D1134" s="1" t="s">
        <v>78</v>
      </c>
      <c r="E1134" s="1" t="s">
        <v>51</v>
      </c>
      <c r="F1134" s="1" t="s">
        <v>51</v>
      </c>
      <c r="G1134" s="1" t="s">
        <v>52</v>
      </c>
      <c r="H1134" s="1" t="s">
        <v>121</v>
      </c>
      <c r="I1134" s="1" t="s">
        <v>84</v>
      </c>
      <c r="J1134" s="1" t="s">
        <v>122</v>
      </c>
      <c r="K1134" s="1" t="s">
        <v>19077</v>
      </c>
      <c r="L1134" s="1"/>
      <c r="M1134" s="21">
        <f t="shared" si="17"/>
        <v>1</v>
      </c>
    </row>
    <row r="1135" spans="1:13" ht="20.100000000000001" customHeight="1" x14ac:dyDescent="0.15">
      <c r="A1135" s="1" t="s">
        <v>19072</v>
      </c>
      <c r="B1135" s="1" t="s">
        <v>19073</v>
      </c>
      <c r="C1135" s="1" t="s">
        <v>19078</v>
      </c>
      <c r="D1135" s="1" t="s">
        <v>78</v>
      </c>
      <c r="E1135" s="1" t="s">
        <v>51</v>
      </c>
      <c r="F1135" s="1" t="s">
        <v>51</v>
      </c>
      <c r="G1135" s="1" t="s">
        <v>52</v>
      </c>
      <c r="H1135" s="1" t="s">
        <v>121</v>
      </c>
      <c r="I1135" s="1" t="s">
        <v>84</v>
      </c>
      <c r="J1135" s="1" t="s">
        <v>122</v>
      </c>
      <c r="K1135" s="1" t="s">
        <v>19079</v>
      </c>
      <c r="L1135" s="1"/>
      <c r="M1135" s="21">
        <f t="shared" si="17"/>
        <v>1</v>
      </c>
    </row>
    <row r="1136" spans="1:13" ht="20.100000000000001" customHeight="1" x14ac:dyDescent="0.15">
      <c r="A1136" s="1" t="s">
        <v>19072</v>
      </c>
      <c r="B1136" s="1" t="s">
        <v>19073</v>
      </c>
      <c r="C1136" s="1" t="s">
        <v>19080</v>
      </c>
      <c r="D1136" s="1" t="s">
        <v>78</v>
      </c>
      <c r="E1136" s="1" t="s">
        <v>51</v>
      </c>
      <c r="F1136" s="1" t="s">
        <v>51</v>
      </c>
      <c r="G1136" s="1" t="s">
        <v>52</v>
      </c>
      <c r="H1136" s="1" t="s">
        <v>121</v>
      </c>
      <c r="I1136" s="1" t="s">
        <v>84</v>
      </c>
      <c r="J1136" s="1" t="s">
        <v>122</v>
      </c>
      <c r="K1136" s="1" t="s">
        <v>19081</v>
      </c>
      <c r="L1136" s="1"/>
      <c r="M1136" s="21">
        <f t="shared" si="17"/>
        <v>1</v>
      </c>
    </row>
    <row r="1137" spans="1:13" ht="20.100000000000001" customHeight="1" x14ac:dyDescent="0.15">
      <c r="A1137" s="1" t="s">
        <v>19072</v>
      </c>
      <c r="B1137" s="1" t="s">
        <v>19073</v>
      </c>
      <c r="C1137" s="1" t="s">
        <v>19082</v>
      </c>
      <c r="D1137" s="1" t="s">
        <v>78</v>
      </c>
      <c r="E1137" s="1" t="s">
        <v>51</v>
      </c>
      <c r="F1137" s="1" t="s">
        <v>51</v>
      </c>
      <c r="G1137" s="1" t="s">
        <v>52</v>
      </c>
      <c r="H1137" s="1" t="s">
        <v>121</v>
      </c>
      <c r="I1137" s="1" t="s">
        <v>84</v>
      </c>
      <c r="J1137" s="1" t="s">
        <v>122</v>
      </c>
      <c r="K1137" s="1" t="s">
        <v>19083</v>
      </c>
      <c r="L1137" s="1"/>
      <c r="M1137" s="21">
        <f t="shared" si="17"/>
        <v>1</v>
      </c>
    </row>
    <row r="1138" spans="1:13" ht="20.100000000000001" customHeight="1" x14ac:dyDescent="0.15">
      <c r="A1138" s="1" t="s">
        <v>19072</v>
      </c>
      <c r="B1138" s="1" t="s">
        <v>19073</v>
      </c>
      <c r="C1138" s="1" t="s">
        <v>19084</v>
      </c>
      <c r="D1138" s="1" t="s">
        <v>78</v>
      </c>
      <c r="E1138" s="1" t="s">
        <v>51</v>
      </c>
      <c r="F1138" s="1" t="s">
        <v>51</v>
      </c>
      <c r="G1138" s="1" t="s">
        <v>52</v>
      </c>
      <c r="H1138" s="1" t="s">
        <v>121</v>
      </c>
      <c r="I1138" s="1" t="s">
        <v>84</v>
      </c>
      <c r="J1138" s="1" t="s">
        <v>122</v>
      </c>
      <c r="K1138" s="1" t="s">
        <v>19085</v>
      </c>
      <c r="L1138" s="1"/>
      <c r="M1138" s="21">
        <f t="shared" si="17"/>
        <v>1</v>
      </c>
    </row>
    <row r="1139" spans="1:13" ht="20.100000000000001" customHeight="1" x14ac:dyDescent="0.15">
      <c r="A1139" s="1" t="s">
        <v>19072</v>
      </c>
      <c r="B1139" s="1" t="s">
        <v>19073</v>
      </c>
      <c r="C1139" s="1" t="s">
        <v>19086</v>
      </c>
      <c r="D1139" s="1" t="s">
        <v>78</v>
      </c>
      <c r="E1139" s="1" t="s">
        <v>51</v>
      </c>
      <c r="F1139" s="1" t="s">
        <v>51</v>
      </c>
      <c r="G1139" s="1" t="s">
        <v>52</v>
      </c>
      <c r="H1139" s="1" t="s">
        <v>121</v>
      </c>
      <c r="I1139" s="1" t="s">
        <v>84</v>
      </c>
      <c r="J1139" s="1" t="s">
        <v>122</v>
      </c>
      <c r="K1139" s="1" t="s">
        <v>19087</v>
      </c>
      <c r="L1139" s="1"/>
      <c r="M1139" s="21">
        <f t="shared" si="17"/>
        <v>1</v>
      </c>
    </row>
    <row r="1140" spans="1:13" ht="20.100000000000001" customHeight="1" x14ac:dyDescent="0.15">
      <c r="A1140" s="1" t="s">
        <v>19072</v>
      </c>
      <c r="B1140" s="1" t="s">
        <v>19073</v>
      </c>
      <c r="C1140" s="1" t="s">
        <v>19088</v>
      </c>
      <c r="D1140" s="1" t="s">
        <v>78</v>
      </c>
      <c r="E1140" s="1" t="s">
        <v>51</v>
      </c>
      <c r="F1140" s="1" t="s">
        <v>179</v>
      </c>
      <c r="G1140" s="1" t="s">
        <v>82</v>
      </c>
      <c r="H1140" s="1" t="s">
        <v>129</v>
      </c>
      <c r="I1140" s="1" t="s">
        <v>447</v>
      </c>
      <c r="J1140" s="1" t="s">
        <v>6142</v>
      </c>
      <c r="K1140" s="1" t="s">
        <v>19089</v>
      </c>
      <c r="L1140" s="1"/>
      <c r="M1140" s="21">
        <f t="shared" si="17"/>
        <v>0</v>
      </c>
    </row>
    <row r="1141" spans="1:13" ht="20.100000000000001" customHeight="1" x14ac:dyDescent="0.15">
      <c r="A1141" s="1" t="s">
        <v>19072</v>
      </c>
      <c r="B1141" s="1" t="s">
        <v>19073</v>
      </c>
      <c r="C1141" s="1" t="s">
        <v>19090</v>
      </c>
      <c r="D1141" s="1" t="s">
        <v>78</v>
      </c>
      <c r="E1141" s="1" t="s">
        <v>51</v>
      </c>
      <c r="F1141" s="1" t="s">
        <v>51</v>
      </c>
      <c r="G1141" s="1" t="s">
        <v>52</v>
      </c>
      <c r="H1141" s="1" t="s">
        <v>121</v>
      </c>
      <c r="I1141" s="1" t="s">
        <v>84</v>
      </c>
      <c r="J1141" s="1" t="s">
        <v>122</v>
      </c>
      <c r="K1141" s="1" t="s">
        <v>19091</v>
      </c>
      <c r="L1141" s="1"/>
      <c r="M1141" s="21">
        <f t="shared" si="17"/>
        <v>1</v>
      </c>
    </row>
    <row r="1142" spans="1:13" ht="20.100000000000001" customHeight="1" x14ac:dyDescent="0.15">
      <c r="A1142" s="1" t="s">
        <v>19072</v>
      </c>
      <c r="B1142" s="1" t="s">
        <v>19073</v>
      </c>
      <c r="C1142" s="1" t="s">
        <v>19092</v>
      </c>
      <c r="D1142" s="1" t="s">
        <v>78</v>
      </c>
      <c r="E1142" s="1" t="s">
        <v>51</v>
      </c>
      <c r="F1142" s="1" t="s">
        <v>51</v>
      </c>
      <c r="G1142" s="1" t="s">
        <v>52</v>
      </c>
      <c r="H1142" s="1" t="s">
        <v>121</v>
      </c>
      <c r="I1142" s="1" t="s">
        <v>84</v>
      </c>
      <c r="J1142" s="1" t="s">
        <v>122</v>
      </c>
      <c r="K1142" s="1" t="s">
        <v>19093</v>
      </c>
      <c r="L1142" s="1"/>
      <c r="M1142" s="21">
        <f t="shared" si="17"/>
        <v>1</v>
      </c>
    </row>
    <row r="1143" spans="1:13" ht="20.100000000000001" customHeight="1" x14ac:dyDescent="0.15">
      <c r="A1143" s="1" t="s">
        <v>19072</v>
      </c>
      <c r="B1143" s="1" t="s">
        <v>19073</v>
      </c>
      <c r="C1143" s="1" t="s">
        <v>19094</v>
      </c>
      <c r="D1143" s="1" t="s">
        <v>78</v>
      </c>
      <c r="E1143" s="1" t="s">
        <v>51</v>
      </c>
      <c r="F1143" s="1" t="s">
        <v>81</v>
      </c>
      <c r="G1143" s="1" t="s">
        <v>82</v>
      </c>
      <c r="H1143" s="1" t="s">
        <v>129</v>
      </c>
      <c r="I1143" s="1" t="s">
        <v>447</v>
      </c>
      <c r="J1143" s="1" t="s">
        <v>6142</v>
      </c>
      <c r="K1143" s="1" t="s">
        <v>19095</v>
      </c>
      <c r="L1143" s="1"/>
      <c r="M1143" s="21">
        <f t="shared" si="17"/>
        <v>0</v>
      </c>
    </row>
    <row r="1144" spans="1:13" ht="20.100000000000001" customHeight="1" x14ac:dyDescent="0.15">
      <c r="A1144" s="1" t="s">
        <v>19072</v>
      </c>
      <c r="B1144" s="1" t="s">
        <v>19073</v>
      </c>
      <c r="C1144" s="1" t="s">
        <v>19096</v>
      </c>
      <c r="D1144" s="1" t="s">
        <v>78</v>
      </c>
      <c r="E1144" s="1" t="s">
        <v>51</v>
      </c>
      <c r="F1144" s="1" t="s">
        <v>51</v>
      </c>
      <c r="G1144" s="1" t="s">
        <v>52</v>
      </c>
      <c r="H1144" s="1" t="s">
        <v>121</v>
      </c>
      <c r="I1144" s="1" t="s">
        <v>84</v>
      </c>
      <c r="J1144" s="1" t="s">
        <v>122</v>
      </c>
      <c r="K1144" s="1" t="s">
        <v>19097</v>
      </c>
      <c r="L1144" s="1"/>
      <c r="M1144" s="21">
        <f t="shared" si="17"/>
        <v>1</v>
      </c>
    </row>
    <row r="1145" spans="1:13" ht="20.100000000000001" customHeight="1" x14ac:dyDescent="0.15">
      <c r="A1145" s="1" t="s">
        <v>19072</v>
      </c>
      <c r="B1145" s="1" t="s">
        <v>19073</v>
      </c>
      <c r="C1145" s="1" t="s">
        <v>19098</v>
      </c>
      <c r="D1145" s="1" t="s">
        <v>78</v>
      </c>
      <c r="E1145" s="1" t="s">
        <v>51</v>
      </c>
      <c r="F1145" s="1" t="s">
        <v>51</v>
      </c>
      <c r="G1145" s="1" t="s">
        <v>52</v>
      </c>
      <c r="H1145" s="1" t="s">
        <v>121</v>
      </c>
      <c r="I1145" s="1" t="s">
        <v>84</v>
      </c>
      <c r="J1145" s="1" t="s">
        <v>122</v>
      </c>
      <c r="K1145" s="1" t="s">
        <v>19099</v>
      </c>
      <c r="L1145" s="1"/>
      <c r="M1145" s="21">
        <f t="shared" si="17"/>
        <v>1</v>
      </c>
    </row>
    <row r="1146" spans="1:13" ht="20.100000000000001" customHeight="1" x14ac:dyDescent="0.15">
      <c r="A1146" s="1" t="s">
        <v>19072</v>
      </c>
      <c r="B1146" s="1" t="s">
        <v>19100</v>
      </c>
      <c r="C1146" s="1" t="s">
        <v>19101</v>
      </c>
      <c r="D1146" s="1" t="s">
        <v>50</v>
      </c>
      <c r="E1146" s="1" t="s">
        <v>51</v>
      </c>
      <c r="F1146" s="1" t="s">
        <v>51</v>
      </c>
      <c r="G1146" s="1" t="s">
        <v>52</v>
      </c>
      <c r="H1146" s="1" t="s">
        <v>121</v>
      </c>
      <c r="I1146" s="1" t="s">
        <v>84</v>
      </c>
      <c r="J1146" s="1" t="s">
        <v>122</v>
      </c>
      <c r="K1146" s="1" t="s">
        <v>19102</v>
      </c>
      <c r="L1146" s="1"/>
      <c r="M1146" s="21">
        <f t="shared" si="17"/>
        <v>1</v>
      </c>
    </row>
    <row r="1147" spans="1:13" ht="20.100000000000001" customHeight="1" x14ac:dyDescent="0.15">
      <c r="A1147" s="1" t="s">
        <v>19072</v>
      </c>
      <c r="B1147" s="1" t="s">
        <v>19100</v>
      </c>
      <c r="C1147" s="1" t="s">
        <v>19103</v>
      </c>
      <c r="D1147" s="1" t="s">
        <v>50</v>
      </c>
      <c r="E1147" s="1" t="s">
        <v>51</v>
      </c>
      <c r="F1147" s="1" t="s">
        <v>51</v>
      </c>
      <c r="G1147" s="1" t="s">
        <v>52</v>
      </c>
      <c r="H1147" s="1" t="s">
        <v>121</v>
      </c>
      <c r="I1147" s="1" t="s">
        <v>84</v>
      </c>
      <c r="J1147" s="1" t="s">
        <v>122</v>
      </c>
      <c r="K1147" s="1" t="s">
        <v>19104</v>
      </c>
      <c r="L1147" s="1"/>
      <c r="M1147" s="21">
        <f t="shared" si="17"/>
        <v>1</v>
      </c>
    </row>
    <row r="1148" spans="1:13" ht="20.100000000000001" customHeight="1" x14ac:dyDescent="0.15">
      <c r="A1148" s="1" t="s">
        <v>19072</v>
      </c>
      <c r="B1148" s="1" t="s">
        <v>19100</v>
      </c>
      <c r="C1148" s="1" t="s">
        <v>19105</v>
      </c>
      <c r="D1148" s="1" t="s">
        <v>50</v>
      </c>
      <c r="E1148" s="1" t="s">
        <v>51</v>
      </c>
      <c r="F1148" s="1" t="s">
        <v>51</v>
      </c>
      <c r="G1148" s="1" t="s">
        <v>52</v>
      </c>
      <c r="H1148" s="1" t="s">
        <v>121</v>
      </c>
      <c r="I1148" s="1" t="s">
        <v>84</v>
      </c>
      <c r="J1148" s="1" t="s">
        <v>122</v>
      </c>
      <c r="K1148" s="1" t="s">
        <v>19106</v>
      </c>
      <c r="L1148" s="1"/>
      <c r="M1148" s="21">
        <f t="shared" si="17"/>
        <v>1</v>
      </c>
    </row>
    <row r="1149" spans="1:13" ht="20.100000000000001" customHeight="1" x14ac:dyDescent="0.15">
      <c r="A1149" s="1" t="s">
        <v>19072</v>
      </c>
      <c r="B1149" s="1" t="s">
        <v>19100</v>
      </c>
      <c r="C1149" s="1" t="s">
        <v>19107</v>
      </c>
      <c r="D1149" s="1" t="s">
        <v>50</v>
      </c>
      <c r="E1149" s="1" t="s">
        <v>51</v>
      </c>
      <c r="F1149" s="1" t="s">
        <v>51</v>
      </c>
      <c r="G1149" s="1" t="s">
        <v>52</v>
      </c>
      <c r="H1149" s="1" t="s">
        <v>121</v>
      </c>
      <c r="I1149" s="1" t="s">
        <v>84</v>
      </c>
      <c r="J1149" s="1" t="s">
        <v>122</v>
      </c>
      <c r="K1149" s="1" t="s">
        <v>19108</v>
      </c>
      <c r="L1149" s="1"/>
      <c r="M1149" s="21">
        <f t="shared" si="17"/>
        <v>1</v>
      </c>
    </row>
    <row r="1150" spans="1:13" ht="20.100000000000001" customHeight="1" x14ac:dyDescent="0.15">
      <c r="A1150" s="1" t="s">
        <v>19072</v>
      </c>
      <c r="B1150" s="1" t="s">
        <v>19100</v>
      </c>
      <c r="C1150" s="1" t="s">
        <v>19109</v>
      </c>
      <c r="D1150" s="1" t="s">
        <v>50</v>
      </c>
      <c r="E1150" s="1" t="s">
        <v>51</v>
      </c>
      <c r="F1150" s="1" t="s">
        <v>81</v>
      </c>
      <c r="G1150" s="1" t="s">
        <v>82</v>
      </c>
      <c r="H1150" s="1" t="s">
        <v>4727</v>
      </c>
      <c r="I1150" s="1" t="s">
        <v>447</v>
      </c>
      <c r="J1150" s="1" t="s">
        <v>16761</v>
      </c>
      <c r="K1150" s="1" t="s">
        <v>19110</v>
      </c>
      <c r="L1150" s="1"/>
      <c r="M1150" s="21">
        <f t="shared" si="17"/>
        <v>0</v>
      </c>
    </row>
    <row r="1151" spans="1:13" ht="20.100000000000001" customHeight="1" x14ac:dyDescent="0.15">
      <c r="A1151" s="1" t="s">
        <v>19072</v>
      </c>
      <c r="B1151" s="1" t="s">
        <v>19100</v>
      </c>
      <c r="C1151" s="1" t="s">
        <v>19111</v>
      </c>
      <c r="D1151" s="1" t="s">
        <v>50</v>
      </c>
      <c r="E1151" s="1" t="s">
        <v>51</v>
      </c>
      <c r="F1151" s="1" t="s">
        <v>51</v>
      </c>
      <c r="G1151" s="1" t="s">
        <v>52</v>
      </c>
      <c r="H1151" s="1" t="s">
        <v>121</v>
      </c>
      <c r="I1151" s="1" t="s">
        <v>84</v>
      </c>
      <c r="J1151" s="1" t="s">
        <v>122</v>
      </c>
      <c r="K1151" s="1" t="s">
        <v>19112</v>
      </c>
      <c r="L1151" s="1"/>
      <c r="M1151" s="21">
        <f t="shared" si="17"/>
        <v>1</v>
      </c>
    </row>
    <row r="1152" spans="1:13" ht="20.100000000000001" customHeight="1" x14ac:dyDescent="0.15">
      <c r="A1152" s="1" t="s">
        <v>19072</v>
      </c>
      <c r="B1152" s="1" t="s">
        <v>19100</v>
      </c>
      <c r="C1152" s="1" t="s">
        <v>19113</v>
      </c>
      <c r="D1152" s="1" t="s">
        <v>78</v>
      </c>
      <c r="E1152" s="1" t="s">
        <v>51</v>
      </c>
      <c r="F1152" s="1" t="s">
        <v>179</v>
      </c>
      <c r="G1152" s="1" t="s">
        <v>82</v>
      </c>
      <c r="H1152" s="1" t="s">
        <v>4727</v>
      </c>
      <c r="I1152" s="1" t="s">
        <v>447</v>
      </c>
      <c r="J1152" s="1" t="s">
        <v>16761</v>
      </c>
      <c r="K1152" s="1" t="s">
        <v>19114</v>
      </c>
      <c r="L1152" s="1"/>
      <c r="M1152" s="21">
        <f t="shared" si="17"/>
        <v>0</v>
      </c>
    </row>
    <row r="1153" spans="1:13" ht="20.100000000000001" customHeight="1" x14ac:dyDescent="0.15">
      <c r="A1153" s="1" t="s">
        <v>19072</v>
      </c>
      <c r="B1153" s="1" t="s">
        <v>19100</v>
      </c>
      <c r="C1153" s="1" t="s">
        <v>19115</v>
      </c>
      <c r="D1153" s="1" t="s">
        <v>78</v>
      </c>
      <c r="E1153" s="1" t="s">
        <v>51</v>
      </c>
      <c r="F1153" s="1" t="s">
        <v>179</v>
      </c>
      <c r="G1153" s="1" t="s">
        <v>82</v>
      </c>
      <c r="H1153" s="1" t="s">
        <v>129</v>
      </c>
      <c r="I1153" s="1" t="s">
        <v>447</v>
      </c>
      <c r="J1153" s="1" t="s">
        <v>6142</v>
      </c>
      <c r="K1153" s="1" t="s">
        <v>19116</v>
      </c>
      <c r="L1153" s="1"/>
      <c r="M1153" s="21">
        <f t="shared" si="17"/>
        <v>0</v>
      </c>
    </row>
    <row r="1154" spans="1:13" ht="20.100000000000001" customHeight="1" x14ac:dyDescent="0.15">
      <c r="A1154" s="1" t="s">
        <v>19072</v>
      </c>
      <c r="B1154" s="1" t="s">
        <v>19100</v>
      </c>
      <c r="C1154" s="1" t="s">
        <v>19117</v>
      </c>
      <c r="D1154" s="1" t="s">
        <v>78</v>
      </c>
      <c r="E1154" s="1" t="s">
        <v>51</v>
      </c>
      <c r="F1154" s="1" t="s">
        <v>51</v>
      </c>
      <c r="G1154" s="1" t="s">
        <v>52</v>
      </c>
      <c r="H1154" s="1" t="s">
        <v>121</v>
      </c>
      <c r="I1154" s="1" t="s">
        <v>84</v>
      </c>
      <c r="J1154" s="1" t="s">
        <v>122</v>
      </c>
      <c r="K1154" s="1" t="s">
        <v>19118</v>
      </c>
      <c r="L1154" s="1"/>
      <c r="M1154" s="21">
        <f t="shared" si="17"/>
        <v>1</v>
      </c>
    </row>
    <row r="1155" spans="1:13" ht="20.100000000000001" customHeight="1" x14ac:dyDescent="0.15">
      <c r="A1155" s="1" t="s">
        <v>19072</v>
      </c>
      <c r="B1155" s="1" t="s">
        <v>19100</v>
      </c>
      <c r="C1155" s="1" t="s">
        <v>19119</v>
      </c>
      <c r="D1155" s="1" t="s">
        <v>78</v>
      </c>
      <c r="E1155" s="1" t="s">
        <v>51</v>
      </c>
      <c r="F1155" s="1" t="s">
        <v>51</v>
      </c>
      <c r="G1155" s="1" t="s">
        <v>52</v>
      </c>
      <c r="H1155" s="1" t="s">
        <v>121</v>
      </c>
      <c r="I1155" s="1" t="s">
        <v>84</v>
      </c>
      <c r="J1155" s="1" t="s">
        <v>122</v>
      </c>
      <c r="K1155" s="1" t="s">
        <v>19120</v>
      </c>
      <c r="L1155" s="1"/>
      <c r="M1155" s="21">
        <f t="shared" si="17"/>
        <v>1</v>
      </c>
    </row>
    <row r="1156" spans="1:13" ht="20.100000000000001" customHeight="1" x14ac:dyDescent="0.15">
      <c r="A1156" s="1" t="s">
        <v>19072</v>
      </c>
      <c r="B1156" s="1" t="s">
        <v>19100</v>
      </c>
      <c r="C1156" s="1" t="s">
        <v>19121</v>
      </c>
      <c r="D1156" s="1" t="s">
        <v>78</v>
      </c>
      <c r="E1156" s="1" t="s">
        <v>51</v>
      </c>
      <c r="F1156" s="1" t="s">
        <v>51</v>
      </c>
      <c r="G1156" s="1" t="s">
        <v>52</v>
      </c>
      <c r="H1156" s="1" t="s">
        <v>121</v>
      </c>
      <c r="I1156" s="1" t="s">
        <v>84</v>
      </c>
      <c r="J1156" s="1" t="s">
        <v>122</v>
      </c>
      <c r="K1156" s="1" t="s">
        <v>19122</v>
      </c>
      <c r="L1156" s="1"/>
      <c r="M1156" s="21">
        <f t="shared" si="17"/>
        <v>1</v>
      </c>
    </row>
    <row r="1157" spans="1:13" ht="20.100000000000001" customHeight="1" x14ac:dyDescent="0.15">
      <c r="A1157" s="1" t="s">
        <v>19072</v>
      </c>
      <c r="B1157" s="1" t="s">
        <v>19100</v>
      </c>
      <c r="C1157" s="1" t="s">
        <v>19123</v>
      </c>
      <c r="D1157" s="1" t="s">
        <v>78</v>
      </c>
      <c r="E1157" s="1" t="s">
        <v>51</v>
      </c>
      <c r="F1157" s="1" t="s">
        <v>179</v>
      </c>
      <c r="G1157" s="1" t="s">
        <v>82</v>
      </c>
      <c r="H1157" s="1" t="s">
        <v>129</v>
      </c>
      <c r="I1157" s="1" t="s">
        <v>447</v>
      </c>
      <c r="J1157" s="1" t="s">
        <v>6142</v>
      </c>
      <c r="K1157" s="1" t="s">
        <v>19124</v>
      </c>
      <c r="L1157" s="1"/>
      <c r="M1157" s="21">
        <f t="shared" si="17"/>
        <v>0</v>
      </c>
    </row>
    <row r="1158" spans="1:13" ht="20.100000000000001" customHeight="1" x14ac:dyDescent="0.15">
      <c r="A1158" s="1" t="s">
        <v>19072</v>
      </c>
      <c r="B1158" s="1" t="s">
        <v>19100</v>
      </c>
      <c r="C1158" s="1" t="s">
        <v>19125</v>
      </c>
      <c r="D1158" s="1" t="s">
        <v>78</v>
      </c>
      <c r="E1158" s="1" t="s">
        <v>51</v>
      </c>
      <c r="F1158" s="1" t="s">
        <v>179</v>
      </c>
      <c r="G1158" s="1" t="s">
        <v>82</v>
      </c>
      <c r="H1158" s="1" t="s">
        <v>129</v>
      </c>
      <c r="I1158" s="1" t="s">
        <v>447</v>
      </c>
      <c r="J1158" s="1" t="s">
        <v>6142</v>
      </c>
      <c r="K1158" s="1" t="s">
        <v>19126</v>
      </c>
      <c r="L1158" s="1"/>
      <c r="M1158" s="21">
        <f t="shared" si="17"/>
        <v>0</v>
      </c>
    </row>
    <row r="1159" spans="1:13" ht="20.100000000000001" customHeight="1" x14ac:dyDescent="0.15">
      <c r="A1159" s="1" t="s">
        <v>19072</v>
      </c>
      <c r="B1159" s="1" t="s">
        <v>19100</v>
      </c>
      <c r="C1159" s="1" t="s">
        <v>19127</v>
      </c>
      <c r="D1159" s="1" t="s">
        <v>78</v>
      </c>
      <c r="E1159" s="1" t="s">
        <v>51</v>
      </c>
      <c r="F1159" s="1" t="s">
        <v>179</v>
      </c>
      <c r="G1159" s="1" t="s">
        <v>82</v>
      </c>
      <c r="H1159" s="1" t="s">
        <v>129</v>
      </c>
      <c r="I1159" s="1" t="s">
        <v>447</v>
      </c>
      <c r="J1159" s="1" t="s">
        <v>6142</v>
      </c>
      <c r="K1159" s="1" t="s">
        <v>19128</v>
      </c>
      <c r="L1159" s="1"/>
      <c r="M1159" s="21">
        <f t="shared" si="17"/>
        <v>0</v>
      </c>
    </row>
    <row r="1160" spans="1:13" ht="20.100000000000001" customHeight="1" x14ac:dyDescent="0.15">
      <c r="A1160" s="1" t="s">
        <v>19072</v>
      </c>
      <c r="B1160" s="1" t="s">
        <v>19129</v>
      </c>
      <c r="C1160" s="1" t="s">
        <v>19130</v>
      </c>
      <c r="D1160" s="1" t="s">
        <v>50</v>
      </c>
      <c r="E1160" s="1" t="s">
        <v>51</v>
      </c>
      <c r="F1160" s="1" t="s">
        <v>51</v>
      </c>
      <c r="G1160" s="1" t="s">
        <v>52</v>
      </c>
      <c r="H1160" s="1" t="s">
        <v>121</v>
      </c>
      <c r="I1160" s="1" t="s">
        <v>84</v>
      </c>
      <c r="J1160" s="1" t="s">
        <v>122</v>
      </c>
      <c r="K1160" s="1" t="s">
        <v>19131</v>
      </c>
      <c r="L1160" s="1"/>
      <c r="M1160" s="21">
        <f t="shared" ref="M1160:M1223" si="18">IF(F1160="○",1,0)</f>
        <v>1</v>
      </c>
    </row>
    <row r="1161" spans="1:13" ht="20.100000000000001" customHeight="1" x14ac:dyDescent="0.15">
      <c r="A1161" s="1" t="s">
        <v>19072</v>
      </c>
      <c r="B1161" s="1" t="s">
        <v>19129</v>
      </c>
      <c r="C1161" s="1" t="s">
        <v>19132</v>
      </c>
      <c r="D1161" s="1" t="s">
        <v>50</v>
      </c>
      <c r="E1161" s="1" t="s">
        <v>51</v>
      </c>
      <c r="F1161" s="1" t="s">
        <v>51</v>
      </c>
      <c r="G1161" s="1" t="s">
        <v>52</v>
      </c>
      <c r="H1161" s="1" t="s">
        <v>121</v>
      </c>
      <c r="I1161" s="1" t="s">
        <v>84</v>
      </c>
      <c r="J1161" s="1" t="s">
        <v>122</v>
      </c>
      <c r="K1161" s="1" t="s">
        <v>19133</v>
      </c>
      <c r="L1161" s="1"/>
      <c r="M1161" s="21">
        <f t="shared" si="18"/>
        <v>1</v>
      </c>
    </row>
    <row r="1162" spans="1:13" ht="20.100000000000001" customHeight="1" x14ac:dyDescent="0.15">
      <c r="A1162" s="1" t="s">
        <v>19072</v>
      </c>
      <c r="B1162" s="1" t="s">
        <v>19129</v>
      </c>
      <c r="C1162" s="1" t="s">
        <v>19134</v>
      </c>
      <c r="D1162" s="1" t="s">
        <v>50</v>
      </c>
      <c r="E1162" s="1" t="s">
        <v>51</v>
      </c>
      <c r="F1162" s="1" t="s">
        <v>51</v>
      </c>
      <c r="G1162" s="1" t="s">
        <v>52</v>
      </c>
      <c r="H1162" s="1" t="s">
        <v>121</v>
      </c>
      <c r="I1162" s="1" t="s">
        <v>84</v>
      </c>
      <c r="J1162" s="1" t="s">
        <v>122</v>
      </c>
      <c r="K1162" s="1" t="s">
        <v>19135</v>
      </c>
      <c r="L1162" s="1"/>
      <c r="M1162" s="21">
        <f t="shared" si="18"/>
        <v>1</v>
      </c>
    </row>
    <row r="1163" spans="1:13" ht="20.100000000000001" customHeight="1" x14ac:dyDescent="0.15">
      <c r="A1163" s="1" t="s">
        <v>19072</v>
      </c>
      <c r="B1163" s="1" t="s">
        <v>19129</v>
      </c>
      <c r="C1163" s="1" t="s">
        <v>19136</v>
      </c>
      <c r="D1163" s="1" t="s">
        <v>50</v>
      </c>
      <c r="E1163" s="1" t="s">
        <v>51</v>
      </c>
      <c r="F1163" s="1" t="s">
        <v>51</v>
      </c>
      <c r="G1163" s="1" t="s">
        <v>52</v>
      </c>
      <c r="H1163" s="1" t="s">
        <v>121</v>
      </c>
      <c r="I1163" s="1" t="s">
        <v>84</v>
      </c>
      <c r="J1163" s="1" t="s">
        <v>122</v>
      </c>
      <c r="K1163" s="1" t="s">
        <v>19137</v>
      </c>
      <c r="L1163" s="1"/>
      <c r="M1163" s="21">
        <f t="shared" si="18"/>
        <v>1</v>
      </c>
    </row>
    <row r="1164" spans="1:13" ht="20.100000000000001" customHeight="1" x14ac:dyDescent="0.15">
      <c r="A1164" s="1" t="s">
        <v>19072</v>
      </c>
      <c r="B1164" s="1" t="s">
        <v>19129</v>
      </c>
      <c r="C1164" s="1" t="s">
        <v>19138</v>
      </c>
      <c r="D1164" s="1" t="s">
        <v>50</v>
      </c>
      <c r="E1164" s="1" t="s">
        <v>51</v>
      </c>
      <c r="F1164" s="1" t="s">
        <v>51</v>
      </c>
      <c r="G1164" s="1" t="s">
        <v>52</v>
      </c>
      <c r="H1164" s="1" t="s">
        <v>121</v>
      </c>
      <c r="I1164" s="1" t="s">
        <v>84</v>
      </c>
      <c r="J1164" s="1" t="s">
        <v>122</v>
      </c>
      <c r="K1164" s="1" t="s">
        <v>19139</v>
      </c>
      <c r="L1164" s="1"/>
      <c r="M1164" s="21">
        <f t="shared" si="18"/>
        <v>1</v>
      </c>
    </row>
    <row r="1165" spans="1:13" ht="20.100000000000001" customHeight="1" x14ac:dyDescent="0.15">
      <c r="A1165" s="1" t="s">
        <v>19072</v>
      </c>
      <c r="B1165" s="1" t="s">
        <v>19129</v>
      </c>
      <c r="C1165" s="1" t="s">
        <v>19140</v>
      </c>
      <c r="D1165" s="1" t="s">
        <v>50</v>
      </c>
      <c r="E1165" s="1" t="s">
        <v>51</v>
      </c>
      <c r="F1165" s="1" t="s">
        <v>51</v>
      </c>
      <c r="G1165" s="1" t="s">
        <v>52</v>
      </c>
      <c r="H1165" s="1" t="s">
        <v>121</v>
      </c>
      <c r="I1165" s="1" t="s">
        <v>84</v>
      </c>
      <c r="J1165" s="1" t="s">
        <v>122</v>
      </c>
      <c r="K1165" s="1" t="s">
        <v>19141</v>
      </c>
      <c r="L1165" s="1"/>
      <c r="M1165" s="21">
        <f t="shared" si="18"/>
        <v>1</v>
      </c>
    </row>
    <row r="1166" spans="1:13" ht="20.100000000000001" customHeight="1" x14ac:dyDescent="0.15">
      <c r="A1166" s="1" t="s">
        <v>19072</v>
      </c>
      <c r="B1166" s="1" t="s">
        <v>19129</v>
      </c>
      <c r="C1166" s="1" t="s">
        <v>19142</v>
      </c>
      <c r="D1166" s="1" t="s">
        <v>78</v>
      </c>
      <c r="E1166" s="1" t="s">
        <v>51</v>
      </c>
      <c r="F1166" s="1" t="s">
        <v>81</v>
      </c>
      <c r="G1166" s="1" t="s">
        <v>82</v>
      </c>
      <c r="H1166" s="1" t="s">
        <v>4727</v>
      </c>
      <c r="I1166" s="1" t="s">
        <v>447</v>
      </c>
      <c r="J1166" s="1" t="s">
        <v>16761</v>
      </c>
      <c r="K1166" s="1" t="s">
        <v>19143</v>
      </c>
      <c r="L1166" s="1"/>
      <c r="M1166" s="21">
        <f t="shared" si="18"/>
        <v>0</v>
      </c>
    </row>
    <row r="1167" spans="1:13" ht="20.100000000000001" customHeight="1" x14ac:dyDescent="0.15">
      <c r="A1167" s="1" t="s">
        <v>19072</v>
      </c>
      <c r="B1167" s="1" t="s">
        <v>19129</v>
      </c>
      <c r="C1167" s="1" t="s">
        <v>19144</v>
      </c>
      <c r="D1167" s="1" t="s">
        <v>78</v>
      </c>
      <c r="E1167" s="1" t="s">
        <v>51</v>
      </c>
      <c r="F1167" s="1" t="s">
        <v>81</v>
      </c>
      <c r="G1167" s="1" t="s">
        <v>82</v>
      </c>
      <c r="H1167" s="1" t="s">
        <v>4727</v>
      </c>
      <c r="I1167" s="1" t="s">
        <v>447</v>
      </c>
      <c r="J1167" s="1" t="s">
        <v>16761</v>
      </c>
      <c r="K1167" s="1" t="s">
        <v>19145</v>
      </c>
      <c r="L1167" s="1"/>
      <c r="M1167" s="21">
        <f t="shared" si="18"/>
        <v>0</v>
      </c>
    </row>
    <row r="1168" spans="1:13" ht="20.100000000000001" customHeight="1" x14ac:dyDescent="0.15">
      <c r="A1168" s="1" t="s">
        <v>19072</v>
      </c>
      <c r="B1168" s="1" t="s">
        <v>19129</v>
      </c>
      <c r="C1168" s="1" t="s">
        <v>19146</v>
      </c>
      <c r="D1168" s="1" t="s">
        <v>78</v>
      </c>
      <c r="E1168" s="1" t="s">
        <v>51</v>
      </c>
      <c r="F1168" s="1" t="s">
        <v>179</v>
      </c>
      <c r="G1168" s="1" t="s">
        <v>82</v>
      </c>
      <c r="H1168" s="1" t="s">
        <v>129</v>
      </c>
      <c r="I1168" s="1" t="s">
        <v>447</v>
      </c>
      <c r="J1168" s="1" t="s">
        <v>6142</v>
      </c>
      <c r="K1168" s="1" t="s">
        <v>19147</v>
      </c>
      <c r="L1168" s="1"/>
      <c r="M1168" s="21">
        <f t="shared" si="18"/>
        <v>0</v>
      </c>
    </row>
    <row r="1169" spans="1:13" ht="20.100000000000001" customHeight="1" x14ac:dyDescent="0.15">
      <c r="A1169" s="1" t="s">
        <v>19072</v>
      </c>
      <c r="B1169" s="1" t="s">
        <v>19129</v>
      </c>
      <c r="C1169" s="1" t="s">
        <v>19148</v>
      </c>
      <c r="D1169" s="1" t="s">
        <v>849</v>
      </c>
      <c r="E1169" s="1" t="s">
        <v>51</v>
      </c>
      <c r="F1169" s="1" t="s">
        <v>26832</v>
      </c>
      <c r="G1169" s="1" t="s">
        <v>82</v>
      </c>
      <c r="H1169" s="1" t="s">
        <v>83</v>
      </c>
      <c r="I1169" s="1" t="s">
        <v>181</v>
      </c>
      <c r="J1169" s="1" t="s">
        <v>11769</v>
      </c>
      <c r="K1169" s="1" t="s">
        <v>19678</v>
      </c>
      <c r="L1169" s="1"/>
      <c r="M1169" s="21">
        <f t="shared" si="18"/>
        <v>0</v>
      </c>
    </row>
    <row r="1170" spans="1:13" ht="20.100000000000001" customHeight="1" x14ac:dyDescent="0.15">
      <c r="A1170" s="1" t="s">
        <v>19072</v>
      </c>
      <c r="B1170" s="1" t="s">
        <v>19129</v>
      </c>
      <c r="C1170" s="1" t="s">
        <v>19149</v>
      </c>
      <c r="D1170" s="1" t="s">
        <v>849</v>
      </c>
      <c r="E1170" s="1" t="s">
        <v>51</v>
      </c>
      <c r="F1170" s="1" t="s">
        <v>26832</v>
      </c>
      <c r="G1170" s="1" t="s">
        <v>82</v>
      </c>
      <c r="H1170" s="1" t="s">
        <v>83</v>
      </c>
      <c r="I1170" s="1" t="s">
        <v>181</v>
      </c>
      <c r="J1170" s="1" t="s">
        <v>11769</v>
      </c>
      <c r="K1170" s="1" t="s">
        <v>19679</v>
      </c>
      <c r="L1170" s="1"/>
      <c r="M1170" s="21">
        <f t="shared" si="18"/>
        <v>0</v>
      </c>
    </row>
    <row r="1171" spans="1:13" ht="20.100000000000001" customHeight="1" x14ac:dyDescent="0.15">
      <c r="A1171" s="1" t="s">
        <v>19072</v>
      </c>
      <c r="B1171" s="1" t="s">
        <v>19129</v>
      </c>
      <c r="C1171" s="1" t="s">
        <v>19150</v>
      </c>
      <c r="D1171" s="1" t="s">
        <v>849</v>
      </c>
      <c r="E1171" s="1" t="s">
        <v>51</v>
      </c>
      <c r="F1171" s="1" t="s">
        <v>26832</v>
      </c>
      <c r="G1171" s="1" t="s">
        <v>52</v>
      </c>
      <c r="H1171" s="1" t="s">
        <v>121</v>
      </c>
      <c r="I1171" s="1" t="s">
        <v>84</v>
      </c>
      <c r="J1171" s="1" t="s">
        <v>122</v>
      </c>
      <c r="K1171" s="1" t="s">
        <v>19151</v>
      </c>
      <c r="L1171" s="1"/>
      <c r="M1171" s="21">
        <f t="shared" si="18"/>
        <v>0</v>
      </c>
    </row>
    <row r="1172" spans="1:13" ht="20.100000000000001" customHeight="1" x14ac:dyDescent="0.15">
      <c r="A1172" s="1" t="s">
        <v>19072</v>
      </c>
      <c r="B1172" s="1" t="s">
        <v>19129</v>
      </c>
      <c r="C1172" s="1" t="s">
        <v>19152</v>
      </c>
      <c r="D1172" s="1" t="s">
        <v>849</v>
      </c>
      <c r="E1172" s="1" t="s">
        <v>51</v>
      </c>
      <c r="F1172" s="1" t="s">
        <v>26832</v>
      </c>
      <c r="G1172" s="1" t="s">
        <v>52</v>
      </c>
      <c r="H1172" s="1" t="s">
        <v>121</v>
      </c>
      <c r="I1172" s="1" t="s">
        <v>84</v>
      </c>
      <c r="J1172" s="1" t="s">
        <v>122</v>
      </c>
      <c r="K1172" s="1" t="s">
        <v>19153</v>
      </c>
      <c r="L1172" s="1"/>
      <c r="M1172" s="21">
        <f t="shared" si="18"/>
        <v>0</v>
      </c>
    </row>
    <row r="1173" spans="1:13" ht="20.100000000000001" customHeight="1" x14ac:dyDescent="0.15">
      <c r="A1173" s="1" t="s">
        <v>19072</v>
      </c>
      <c r="B1173" s="1" t="s">
        <v>19154</v>
      </c>
      <c r="C1173" s="1" t="s">
        <v>19155</v>
      </c>
      <c r="D1173" s="1" t="s">
        <v>50</v>
      </c>
      <c r="E1173" s="1" t="s">
        <v>51</v>
      </c>
      <c r="F1173" s="1" t="s">
        <v>51</v>
      </c>
      <c r="G1173" s="1" t="s">
        <v>52</v>
      </c>
      <c r="H1173" s="1" t="s">
        <v>121</v>
      </c>
      <c r="I1173" s="1" t="s">
        <v>84</v>
      </c>
      <c r="J1173" s="1" t="s">
        <v>122</v>
      </c>
      <c r="K1173" s="1" t="s">
        <v>19156</v>
      </c>
      <c r="L1173" s="1"/>
      <c r="M1173" s="21">
        <f t="shared" si="18"/>
        <v>1</v>
      </c>
    </row>
    <row r="1174" spans="1:13" ht="20.100000000000001" customHeight="1" x14ac:dyDescent="0.15">
      <c r="A1174" s="1" t="s">
        <v>19072</v>
      </c>
      <c r="B1174" s="1" t="s">
        <v>19154</v>
      </c>
      <c r="C1174" s="1" t="s">
        <v>19157</v>
      </c>
      <c r="D1174" s="1" t="s">
        <v>50</v>
      </c>
      <c r="E1174" s="1" t="s">
        <v>51</v>
      </c>
      <c r="F1174" s="1" t="s">
        <v>51</v>
      </c>
      <c r="G1174" s="1" t="s">
        <v>52</v>
      </c>
      <c r="H1174" s="1" t="s">
        <v>121</v>
      </c>
      <c r="I1174" s="1" t="s">
        <v>84</v>
      </c>
      <c r="J1174" s="1" t="s">
        <v>122</v>
      </c>
      <c r="K1174" s="1" t="s">
        <v>19158</v>
      </c>
      <c r="L1174" s="1"/>
      <c r="M1174" s="21">
        <f t="shared" si="18"/>
        <v>1</v>
      </c>
    </row>
    <row r="1175" spans="1:13" ht="20.100000000000001" customHeight="1" x14ac:dyDescent="0.15">
      <c r="A1175" s="1" t="s">
        <v>19072</v>
      </c>
      <c r="B1175" s="1" t="s">
        <v>19154</v>
      </c>
      <c r="C1175" s="1" t="s">
        <v>19159</v>
      </c>
      <c r="D1175" s="1" t="s">
        <v>78</v>
      </c>
      <c r="E1175" s="1" t="s">
        <v>51</v>
      </c>
      <c r="F1175" s="1" t="s">
        <v>51</v>
      </c>
      <c r="G1175" s="1" t="s">
        <v>52</v>
      </c>
      <c r="H1175" s="1" t="s">
        <v>121</v>
      </c>
      <c r="I1175" s="1" t="s">
        <v>84</v>
      </c>
      <c r="J1175" s="1" t="s">
        <v>122</v>
      </c>
      <c r="K1175" s="1" t="s">
        <v>19160</v>
      </c>
      <c r="L1175" s="1"/>
      <c r="M1175" s="21">
        <f t="shared" si="18"/>
        <v>1</v>
      </c>
    </row>
    <row r="1176" spans="1:13" ht="20.100000000000001" customHeight="1" x14ac:dyDescent="0.15">
      <c r="A1176" s="1" t="s">
        <v>19072</v>
      </c>
      <c r="B1176" s="1" t="s">
        <v>19154</v>
      </c>
      <c r="C1176" s="1" t="s">
        <v>19161</v>
      </c>
      <c r="D1176" s="1" t="s">
        <v>78</v>
      </c>
      <c r="E1176" s="1" t="s">
        <v>51</v>
      </c>
      <c r="F1176" s="1" t="s">
        <v>51</v>
      </c>
      <c r="G1176" s="1" t="s">
        <v>52</v>
      </c>
      <c r="H1176" s="1" t="s">
        <v>121</v>
      </c>
      <c r="I1176" s="1" t="s">
        <v>84</v>
      </c>
      <c r="J1176" s="1" t="s">
        <v>122</v>
      </c>
      <c r="K1176" s="1" t="s">
        <v>19162</v>
      </c>
      <c r="L1176" s="1"/>
      <c r="M1176" s="21">
        <f t="shared" si="18"/>
        <v>1</v>
      </c>
    </row>
    <row r="1177" spans="1:13" ht="20.100000000000001" customHeight="1" x14ac:dyDescent="0.15">
      <c r="A1177" s="1" t="s">
        <v>19072</v>
      </c>
      <c r="B1177" s="1" t="s">
        <v>19154</v>
      </c>
      <c r="C1177" s="1" t="s">
        <v>19163</v>
      </c>
      <c r="D1177" s="1" t="s">
        <v>849</v>
      </c>
      <c r="E1177" s="1" t="s">
        <v>51</v>
      </c>
      <c r="F1177" s="1" t="s">
        <v>26832</v>
      </c>
      <c r="G1177" s="1" t="s">
        <v>52</v>
      </c>
      <c r="H1177" s="1" t="s">
        <v>121</v>
      </c>
      <c r="I1177" s="1" t="s">
        <v>84</v>
      </c>
      <c r="J1177" s="1" t="s">
        <v>122</v>
      </c>
      <c r="K1177" s="1" t="s">
        <v>19164</v>
      </c>
      <c r="L1177" s="1"/>
      <c r="M1177" s="21">
        <f t="shared" si="18"/>
        <v>0</v>
      </c>
    </row>
    <row r="1178" spans="1:13" ht="20.100000000000001" customHeight="1" x14ac:dyDescent="0.15">
      <c r="A1178" s="1" t="s">
        <v>19072</v>
      </c>
      <c r="B1178" s="1" t="s">
        <v>19165</v>
      </c>
      <c r="C1178" s="1" t="s">
        <v>19166</v>
      </c>
      <c r="D1178" s="1" t="s">
        <v>50</v>
      </c>
      <c r="E1178" s="1" t="s">
        <v>51</v>
      </c>
      <c r="F1178" s="1" t="s">
        <v>81</v>
      </c>
      <c r="G1178" s="1" t="s">
        <v>82</v>
      </c>
      <c r="H1178" s="1" t="s">
        <v>212</v>
      </c>
      <c r="I1178" s="1" t="s">
        <v>84</v>
      </c>
      <c r="J1178" s="1" t="s">
        <v>7858</v>
      </c>
      <c r="K1178" s="1" t="s">
        <v>19167</v>
      </c>
      <c r="L1178" s="1"/>
      <c r="M1178" s="21">
        <f t="shared" si="18"/>
        <v>0</v>
      </c>
    </row>
    <row r="1179" spans="1:13" ht="20.100000000000001" customHeight="1" x14ac:dyDescent="0.15">
      <c r="A1179" s="1" t="s">
        <v>19072</v>
      </c>
      <c r="B1179" s="1" t="s">
        <v>19165</v>
      </c>
      <c r="C1179" s="1" t="s">
        <v>19168</v>
      </c>
      <c r="D1179" s="1" t="s">
        <v>50</v>
      </c>
      <c r="E1179" s="1" t="s">
        <v>51</v>
      </c>
      <c r="F1179" s="1" t="s">
        <v>51</v>
      </c>
      <c r="G1179" s="1" t="s">
        <v>52</v>
      </c>
      <c r="H1179" s="1" t="s">
        <v>121</v>
      </c>
      <c r="I1179" s="1" t="s">
        <v>84</v>
      </c>
      <c r="J1179" s="1" t="s">
        <v>122</v>
      </c>
      <c r="K1179" s="1" t="s">
        <v>19169</v>
      </c>
      <c r="L1179" s="1"/>
      <c r="M1179" s="21">
        <f t="shared" si="18"/>
        <v>1</v>
      </c>
    </row>
    <row r="1180" spans="1:13" ht="20.100000000000001" customHeight="1" x14ac:dyDescent="0.15">
      <c r="A1180" s="1" t="s">
        <v>19072</v>
      </c>
      <c r="B1180" s="1" t="s">
        <v>19165</v>
      </c>
      <c r="C1180" s="1" t="s">
        <v>19170</v>
      </c>
      <c r="D1180" s="1" t="s">
        <v>50</v>
      </c>
      <c r="E1180" s="1" t="s">
        <v>51</v>
      </c>
      <c r="F1180" s="1" t="s">
        <v>51</v>
      </c>
      <c r="G1180" s="1" t="s">
        <v>52</v>
      </c>
      <c r="H1180" s="1" t="s">
        <v>121</v>
      </c>
      <c r="I1180" s="1" t="s">
        <v>84</v>
      </c>
      <c r="J1180" s="1" t="s">
        <v>122</v>
      </c>
      <c r="K1180" s="1" t="s">
        <v>19171</v>
      </c>
      <c r="L1180" s="1"/>
      <c r="M1180" s="21">
        <f t="shared" si="18"/>
        <v>1</v>
      </c>
    </row>
    <row r="1181" spans="1:13" ht="20.100000000000001" customHeight="1" x14ac:dyDescent="0.15">
      <c r="A1181" s="1" t="s">
        <v>19072</v>
      </c>
      <c r="B1181" s="1" t="s">
        <v>19165</v>
      </c>
      <c r="C1181" s="1" t="s">
        <v>19172</v>
      </c>
      <c r="D1181" s="1" t="s">
        <v>50</v>
      </c>
      <c r="E1181" s="1" t="s">
        <v>51</v>
      </c>
      <c r="F1181" s="1" t="s">
        <v>51</v>
      </c>
      <c r="G1181" s="1" t="s">
        <v>52</v>
      </c>
      <c r="H1181" s="1" t="s">
        <v>121</v>
      </c>
      <c r="I1181" s="1" t="s">
        <v>84</v>
      </c>
      <c r="J1181" s="1" t="s">
        <v>122</v>
      </c>
      <c r="K1181" s="1" t="s">
        <v>19173</v>
      </c>
      <c r="L1181" s="1"/>
      <c r="M1181" s="21">
        <f t="shared" si="18"/>
        <v>1</v>
      </c>
    </row>
    <row r="1182" spans="1:13" ht="20.100000000000001" customHeight="1" x14ac:dyDescent="0.15">
      <c r="A1182" s="1" t="s">
        <v>19072</v>
      </c>
      <c r="B1182" s="1" t="s">
        <v>19165</v>
      </c>
      <c r="C1182" s="1" t="s">
        <v>19174</v>
      </c>
      <c r="D1182" s="1" t="s">
        <v>50</v>
      </c>
      <c r="E1182" s="1" t="s">
        <v>51</v>
      </c>
      <c r="F1182" s="1" t="s">
        <v>51</v>
      </c>
      <c r="G1182" s="1" t="s">
        <v>52</v>
      </c>
      <c r="H1182" s="1" t="s">
        <v>121</v>
      </c>
      <c r="I1182" s="1" t="s">
        <v>84</v>
      </c>
      <c r="J1182" s="1" t="s">
        <v>122</v>
      </c>
      <c r="K1182" s="1" t="s">
        <v>19175</v>
      </c>
      <c r="L1182" s="1"/>
      <c r="M1182" s="21">
        <f t="shared" si="18"/>
        <v>1</v>
      </c>
    </row>
    <row r="1183" spans="1:13" ht="20.100000000000001" customHeight="1" x14ac:dyDescent="0.15">
      <c r="A1183" s="1" t="s">
        <v>19072</v>
      </c>
      <c r="B1183" s="1" t="s">
        <v>19165</v>
      </c>
      <c r="C1183" s="1" t="s">
        <v>19176</v>
      </c>
      <c r="D1183" s="1" t="s">
        <v>50</v>
      </c>
      <c r="E1183" s="1" t="s">
        <v>51</v>
      </c>
      <c r="F1183" s="1" t="s">
        <v>51</v>
      </c>
      <c r="G1183" s="1" t="s">
        <v>52</v>
      </c>
      <c r="H1183" s="1" t="s">
        <v>121</v>
      </c>
      <c r="I1183" s="1" t="s">
        <v>84</v>
      </c>
      <c r="J1183" s="1" t="s">
        <v>122</v>
      </c>
      <c r="K1183" s="1" t="s">
        <v>19177</v>
      </c>
      <c r="L1183" s="1"/>
      <c r="M1183" s="21">
        <f t="shared" si="18"/>
        <v>1</v>
      </c>
    </row>
    <row r="1184" spans="1:13" ht="20.100000000000001" customHeight="1" x14ac:dyDescent="0.15">
      <c r="A1184" s="1" t="s">
        <v>19072</v>
      </c>
      <c r="B1184" s="1" t="s">
        <v>19165</v>
      </c>
      <c r="C1184" s="1" t="s">
        <v>19178</v>
      </c>
      <c r="D1184" s="1" t="s">
        <v>50</v>
      </c>
      <c r="E1184" s="1" t="s">
        <v>51</v>
      </c>
      <c r="F1184" s="1" t="s">
        <v>51</v>
      </c>
      <c r="G1184" s="1" t="s">
        <v>52</v>
      </c>
      <c r="H1184" s="1" t="s">
        <v>121</v>
      </c>
      <c r="I1184" s="1" t="s">
        <v>84</v>
      </c>
      <c r="J1184" s="1" t="s">
        <v>122</v>
      </c>
      <c r="K1184" s="1" t="s">
        <v>19179</v>
      </c>
      <c r="L1184" s="1"/>
      <c r="M1184" s="21">
        <f t="shared" si="18"/>
        <v>1</v>
      </c>
    </row>
    <row r="1185" spans="1:13" ht="39.950000000000003" customHeight="1" x14ac:dyDescent="0.15">
      <c r="A1185" s="120" t="s">
        <v>27153</v>
      </c>
      <c r="B1185" s="120" t="s">
        <v>27154</v>
      </c>
      <c r="C1185" s="51" t="s">
        <v>19180</v>
      </c>
      <c r="D1185" s="51" t="s">
        <v>50</v>
      </c>
      <c r="E1185" s="51" t="s">
        <v>51</v>
      </c>
      <c r="F1185" s="51" t="s">
        <v>81</v>
      </c>
      <c r="G1185" s="51" t="s">
        <v>82</v>
      </c>
      <c r="H1185" s="51" t="s">
        <v>4727</v>
      </c>
      <c r="I1185" s="51" t="s">
        <v>447</v>
      </c>
      <c r="J1185" s="51" t="s">
        <v>16761</v>
      </c>
      <c r="K1185" s="51" t="s">
        <v>19181</v>
      </c>
      <c r="L1185" s="121" t="s">
        <v>26949</v>
      </c>
      <c r="M1185" s="21">
        <f t="shared" si="18"/>
        <v>0</v>
      </c>
    </row>
    <row r="1186" spans="1:13" ht="20.100000000000001" customHeight="1" x14ac:dyDescent="0.15">
      <c r="A1186" s="1" t="s">
        <v>19072</v>
      </c>
      <c r="B1186" s="1" t="s">
        <v>19165</v>
      </c>
      <c r="C1186" s="1" t="s">
        <v>19182</v>
      </c>
      <c r="D1186" s="1" t="s">
        <v>50</v>
      </c>
      <c r="E1186" s="1" t="s">
        <v>51</v>
      </c>
      <c r="F1186" s="1" t="s">
        <v>81</v>
      </c>
      <c r="G1186" s="1" t="s">
        <v>82</v>
      </c>
      <c r="H1186" s="1" t="s">
        <v>4727</v>
      </c>
      <c r="I1186" s="1" t="s">
        <v>447</v>
      </c>
      <c r="J1186" s="1" t="s">
        <v>16761</v>
      </c>
      <c r="K1186" s="1" t="s">
        <v>19183</v>
      </c>
      <c r="L1186" s="1"/>
      <c r="M1186" s="21">
        <f t="shared" si="18"/>
        <v>0</v>
      </c>
    </row>
    <row r="1187" spans="1:13" ht="20.100000000000001" customHeight="1" x14ac:dyDescent="0.15">
      <c r="A1187" s="1" t="s">
        <v>19072</v>
      </c>
      <c r="B1187" s="1" t="s">
        <v>19165</v>
      </c>
      <c r="C1187" s="1" t="s">
        <v>19184</v>
      </c>
      <c r="D1187" s="1" t="s">
        <v>50</v>
      </c>
      <c r="E1187" s="1" t="s">
        <v>51</v>
      </c>
      <c r="F1187" s="1" t="s">
        <v>81</v>
      </c>
      <c r="G1187" s="1" t="s">
        <v>82</v>
      </c>
      <c r="H1187" s="1" t="s">
        <v>4727</v>
      </c>
      <c r="I1187" s="1" t="s">
        <v>447</v>
      </c>
      <c r="J1187" s="1" t="s">
        <v>16761</v>
      </c>
      <c r="K1187" s="1" t="s">
        <v>19185</v>
      </c>
      <c r="L1187" s="1"/>
      <c r="M1187" s="21">
        <f t="shared" si="18"/>
        <v>0</v>
      </c>
    </row>
    <row r="1188" spans="1:13" ht="20.100000000000001" customHeight="1" x14ac:dyDescent="0.15">
      <c r="A1188" s="1" t="s">
        <v>19072</v>
      </c>
      <c r="B1188" s="1" t="s">
        <v>19165</v>
      </c>
      <c r="C1188" s="1" t="s">
        <v>19186</v>
      </c>
      <c r="D1188" s="1" t="s">
        <v>50</v>
      </c>
      <c r="E1188" s="1" t="s">
        <v>51</v>
      </c>
      <c r="F1188" s="1" t="s">
        <v>51</v>
      </c>
      <c r="G1188" s="1" t="s">
        <v>52</v>
      </c>
      <c r="H1188" s="1" t="s">
        <v>121</v>
      </c>
      <c r="I1188" s="1" t="s">
        <v>84</v>
      </c>
      <c r="J1188" s="1" t="s">
        <v>122</v>
      </c>
      <c r="K1188" s="1" t="s">
        <v>19187</v>
      </c>
      <c r="L1188" s="1"/>
      <c r="M1188" s="21">
        <f t="shared" si="18"/>
        <v>1</v>
      </c>
    </row>
    <row r="1189" spans="1:13" ht="20.100000000000001" customHeight="1" x14ac:dyDescent="0.15">
      <c r="A1189" s="1" t="s">
        <v>19072</v>
      </c>
      <c r="B1189" s="1" t="s">
        <v>19165</v>
      </c>
      <c r="C1189" s="1" t="s">
        <v>19188</v>
      </c>
      <c r="D1189" s="1" t="s">
        <v>50</v>
      </c>
      <c r="E1189" s="1" t="s">
        <v>51</v>
      </c>
      <c r="F1189" s="1" t="s">
        <v>81</v>
      </c>
      <c r="G1189" s="1" t="s">
        <v>82</v>
      </c>
      <c r="H1189" s="1" t="s">
        <v>4727</v>
      </c>
      <c r="I1189" s="1" t="s">
        <v>447</v>
      </c>
      <c r="J1189" s="1" t="s">
        <v>16761</v>
      </c>
      <c r="K1189" s="1" t="s">
        <v>19189</v>
      </c>
      <c r="L1189" s="1"/>
      <c r="M1189" s="21">
        <f t="shared" si="18"/>
        <v>0</v>
      </c>
    </row>
    <row r="1190" spans="1:13" ht="20.100000000000001" customHeight="1" x14ac:dyDescent="0.15">
      <c r="A1190" s="1" t="s">
        <v>19072</v>
      </c>
      <c r="B1190" s="1" t="s">
        <v>19165</v>
      </c>
      <c r="C1190" s="1" t="s">
        <v>19190</v>
      </c>
      <c r="D1190" s="1" t="s">
        <v>50</v>
      </c>
      <c r="E1190" s="1" t="s">
        <v>51</v>
      </c>
      <c r="F1190" s="1" t="s">
        <v>51</v>
      </c>
      <c r="G1190" s="1" t="s">
        <v>52</v>
      </c>
      <c r="H1190" s="1" t="s">
        <v>121</v>
      </c>
      <c r="I1190" s="1" t="s">
        <v>84</v>
      </c>
      <c r="J1190" s="1" t="s">
        <v>122</v>
      </c>
      <c r="K1190" s="1" t="s">
        <v>19191</v>
      </c>
      <c r="L1190" s="1"/>
      <c r="M1190" s="21">
        <f t="shared" si="18"/>
        <v>1</v>
      </c>
    </row>
    <row r="1191" spans="1:13" ht="20.100000000000001" customHeight="1" x14ac:dyDescent="0.15">
      <c r="A1191" s="1" t="s">
        <v>19072</v>
      </c>
      <c r="B1191" s="1" t="s">
        <v>19165</v>
      </c>
      <c r="C1191" s="1" t="s">
        <v>19192</v>
      </c>
      <c r="D1191" s="1" t="s">
        <v>50</v>
      </c>
      <c r="E1191" s="1" t="s">
        <v>51</v>
      </c>
      <c r="F1191" s="1" t="s">
        <v>81</v>
      </c>
      <c r="G1191" s="1" t="s">
        <v>82</v>
      </c>
      <c r="H1191" s="1" t="s">
        <v>4727</v>
      </c>
      <c r="I1191" s="1" t="s">
        <v>447</v>
      </c>
      <c r="J1191" s="1" t="s">
        <v>16761</v>
      </c>
      <c r="K1191" s="1" t="s">
        <v>19193</v>
      </c>
      <c r="L1191" s="1"/>
      <c r="M1191" s="21">
        <f t="shared" si="18"/>
        <v>0</v>
      </c>
    </row>
    <row r="1192" spans="1:13" ht="20.100000000000001" customHeight="1" x14ac:dyDescent="0.15">
      <c r="A1192" s="1" t="s">
        <v>19072</v>
      </c>
      <c r="B1192" s="1" t="s">
        <v>19165</v>
      </c>
      <c r="C1192" s="1" t="s">
        <v>19194</v>
      </c>
      <c r="D1192" s="1" t="s">
        <v>50</v>
      </c>
      <c r="E1192" s="1" t="s">
        <v>51</v>
      </c>
      <c r="F1192" s="1" t="s">
        <v>81</v>
      </c>
      <c r="G1192" s="1" t="s">
        <v>82</v>
      </c>
      <c r="H1192" s="1" t="s">
        <v>4727</v>
      </c>
      <c r="I1192" s="1" t="s">
        <v>447</v>
      </c>
      <c r="J1192" s="1" t="s">
        <v>16761</v>
      </c>
      <c r="K1192" s="1" t="s">
        <v>19195</v>
      </c>
      <c r="L1192" s="1"/>
      <c r="M1192" s="21">
        <f t="shared" si="18"/>
        <v>0</v>
      </c>
    </row>
    <row r="1193" spans="1:13" ht="20.100000000000001" customHeight="1" x14ac:dyDescent="0.15">
      <c r="A1193" s="1" t="s">
        <v>19072</v>
      </c>
      <c r="B1193" s="1" t="s">
        <v>19165</v>
      </c>
      <c r="C1193" s="1" t="s">
        <v>19196</v>
      </c>
      <c r="D1193" s="1" t="s">
        <v>50</v>
      </c>
      <c r="E1193" s="1" t="s">
        <v>51</v>
      </c>
      <c r="F1193" s="1" t="s">
        <v>81</v>
      </c>
      <c r="G1193" s="1" t="s">
        <v>82</v>
      </c>
      <c r="H1193" s="1" t="s">
        <v>4727</v>
      </c>
      <c r="I1193" s="1" t="s">
        <v>447</v>
      </c>
      <c r="J1193" s="1" t="s">
        <v>16761</v>
      </c>
      <c r="K1193" s="1" t="s">
        <v>19197</v>
      </c>
      <c r="L1193" s="1"/>
      <c r="M1193" s="21">
        <f t="shared" si="18"/>
        <v>0</v>
      </c>
    </row>
    <row r="1194" spans="1:13" ht="20.100000000000001" customHeight="1" x14ac:dyDescent="0.15">
      <c r="A1194" s="1" t="s">
        <v>19072</v>
      </c>
      <c r="B1194" s="1" t="s">
        <v>19165</v>
      </c>
      <c r="C1194" s="1" t="s">
        <v>19198</v>
      </c>
      <c r="D1194" s="1" t="s">
        <v>50</v>
      </c>
      <c r="E1194" s="1" t="s">
        <v>51</v>
      </c>
      <c r="F1194" s="1" t="s">
        <v>51</v>
      </c>
      <c r="G1194" s="1" t="s">
        <v>52</v>
      </c>
      <c r="H1194" s="1" t="s">
        <v>121</v>
      </c>
      <c r="I1194" s="1" t="s">
        <v>84</v>
      </c>
      <c r="J1194" s="1" t="s">
        <v>122</v>
      </c>
      <c r="K1194" s="1" t="s">
        <v>19199</v>
      </c>
      <c r="L1194" s="1"/>
      <c r="M1194" s="21">
        <f t="shared" si="18"/>
        <v>1</v>
      </c>
    </row>
    <row r="1195" spans="1:13" ht="20.100000000000001" customHeight="1" x14ac:dyDescent="0.15">
      <c r="A1195" s="1" t="s">
        <v>19072</v>
      </c>
      <c r="B1195" s="1" t="s">
        <v>19165</v>
      </c>
      <c r="C1195" s="1" t="s">
        <v>19200</v>
      </c>
      <c r="D1195" s="1" t="s">
        <v>78</v>
      </c>
      <c r="E1195" s="1" t="s">
        <v>51</v>
      </c>
      <c r="F1195" s="1" t="s">
        <v>179</v>
      </c>
      <c r="G1195" s="1" t="s">
        <v>82</v>
      </c>
      <c r="H1195" s="1" t="s">
        <v>4727</v>
      </c>
      <c r="I1195" s="1" t="s">
        <v>447</v>
      </c>
      <c r="J1195" s="1" t="s">
        <v>16761</v>
      </c>
      <c r="K1195" s="1" t="s">
        <v>19201</v>
      </c>
      <c r="L1195" s="1"/>
      <c r="M1195" s="21">
        <f t="shared" si="18"/>
        <v>0</v>
      </c>
    </row>
    <row r="1196" spans="1:13" ht="20.100000000000001" customHeight="1" x14ac:dyDescent="0.15">
      <c r="A1196" s="1" t="s">
        <v>19072</v>
      </c>
      <c r="B1196" s="1" t="s">
        <v>19165</v>
      </c>
      <c r="C1196" s="1" t="s">
        <v>19202</v>
      </c>
      <c r="D1196" s="1" t="s">
        <v>78</v>
      </c>
      <c r="E1196" s="1" t="s">
        <v>51</v>
      </c>
      <c r="F1196" s="1" t="s">
        <v>51</v>
      </c>
      <c r="G1196" s="1" t="s">
        <v>52</v>
      </c>
      <c r="H1196" s="1" t="s">
        <v>121</v>
      </c>
      <c r="I1196" s="1" t="s">
        <v>84</v>
      </c>
      <c r="J1196" s="1" t="s">
        <v>122</v>
      </c>
      <c r="K1196" s="1" t="s">
        <v>19203</v>
      </c>
      <c r="L1196" s="1"/>
      <c r="M1196" s="21">
        <f t="shared" si="18"/>
        <v>1</v>
      </c>
    </row>
    <row r="1197" spans="1:13" ht="20.100000000000001" customHeight="1" x14ac:dyDescent="0.15">
      <c r="A1197" s="1" t="s">
        <v>19072</v>
      </c>
      <c r="B1197" s="1" t="s">
        <v>19165</v>
      </c>
      <c r="C1197" s="1" t="s">
        <v>19204</v>
      </c>
      <c r="D1197" s="1" t="s">
        <v>78</v>
      </c>
      <c r="E1197" s="1" t="s">
        <v>51</v>
      </c>
      <c r="F1197" s="1" t="s">
        <v>179</v>
      </c>
      <c r="G1197" s="1" t="s">
        <v>82</v>
      </c>
      <c r="H1197" s="1" t="s">
        <v>4727</v>
      </c>
      <c r="I1197" s="1" t="s">
        <v>447</v>
      </c>
      <c r="J1197" s="1" t="s">
        <v>16761</v>
      </c>
      <c r="K1197" s="1" t="s">
        <v>19205</v>
      </c>
      <c r="L1197" s="1"/>
      <c r="M1197" s="21">
        <f t="shared" si="18"/>
        <v>0</v>
      </c>
    </row>
    <row r="1198" spans="1:13" ht="20.100000000000001" customHeight="1" x14ac:dyDescent="0.15">
      <c r="A1198" s="1" t="s">
        <v>19072</v>
      </c>
      <c r="B1198" s="1" t="s">
        <v>19165</v>
      </c>
      <c r="C1198" s="1" t="s">
        <v>19206</v>
      </c>
      <c r="D1198" s="1" t="s">
        <v>78</v>
      </c>
      <c r="E1198" s="1" t="s">
        <v>51</v>
      </c>
      <c r="F1198" s="1" t="s">
        <v>51</v>
      </c>
      <c r="G1198" s="1" t="s">
        <v>52</v>
      </c>
      <c r="H1198" s="1" t="s">
        <v>121</v>
      </c>
      <c r="I1198" s="1" t="s">
        <v>84</v>
      </c>
      <c r="J1198" s="1" t="s">
        <v>122</v>
      </c>
      <c r="K1198" s="1" t="s">
        <v>19207</v>
      </c>
      <c r="L1198" s="1"/>
      <c r="M1198" s="21">
        <f t="shared" si="18"/>
        <v>1</v>
      </c>
    </row>
    <row r="1199" spans="1:13" ht="20.100000000000001" customHeight="1" x14ac:dyDescent="0.15">
      <c r="A1199" s="1" t="s">
        <v>19072</v>
      </c>
      <c r="B1199" s="1" t="s">
        <v>19165</v>
      </c>
      <c r="C1199" s="1" t="s">
        <v>19208</v>
      </c>
      <c r="D1199" s="1" t="s">
        <v>78</v>
      </c>
      <c r="E1199" s="1" t="s">
        <v>51</v>
      </c>
      <c r="F1199" s="1" t="s">
        <v>51</v>
      </c>
      <c r="G1199" s="1" t="s">
        <v>52</v>
      </c>
      <c r="H1199" s="1" t="s">
        <v>121</v>
      </c>
      <c r="I1199" s="1" t="s">
        <v>84</v>
      </c>
      <c r="J1199" s="1" t="s">
        <v>122</v>
      </c>
      <c r="K1199" s="1" t="s">
        <v>19209</v>
      </c>
      <c r="L1199" s="1"/>
      <c r="M1199" s="21">
        <f t="shared" si="18"/>
        <v>1</v>
      </c>
    </row>
    <row r="1200" spans="1:13" ht="20.100000000000001" customHeight="1" x14ac:dyDescent="0.15">
      <c r="A1200" s="1" t="s">
        <v>19072</v>
      </c>
      <c r="B1200" s="1" t="s">
        <v>19165</v>
      </c>
      <c r="C1200" s="1" t="s">
        <v>19210</v>
      </c>
      <c r="D1200" s="1" t="s">
        <v>78</v>
      </c>
      <c r="E1200" s="1" t="s">
        <v>51</v>
      </c>
      <c r="F1200" s="1" t="s">
        <v>51</v>
      </c>
      <c r="G1200" s="1" t="s">
        <v>52</v>
      </c>
      <c r="H1200" s="1" t="s">
        <v>121</v>
      </c>
      <c r="I1200" s="1" t="s">
        <v>84</v>
      </c>
      <c r="J1200" s="1" t="s">
        <v>122</v>
      </c>
      <c r="K1200" s="1" t="s">
        <v>19211</v>
      </c>
      <c r="L1200" s="1"/>
      <c r="M1200" s="21">
        <f t="shared" si="18"/>
        <v>1</v>
      </c>
    </row>
    <row r="1201" spans="1:13" ht="20.100000000000001" customHeight="1" x14ac:dyDescent="0.15">
      <c r="A1201" s="1" t="s">
        <v>19072</v>
      </c>
      <c r="B1201" s="1" t="s">
        <v>19165</v>
      </c>
      <c r="C1201" s="1" t="s">
        <v>19212</v>
      </c>
      <c r="D1201" s="1" t="s">
        <v>78</v>
      </c>
      <c r="E1201" s="1" t="s">
        <v>51</v>
      </c>
      <c r="F1201" s="1" t="s">
        <v>51</v>
      </c>
      <c r="G1201" s="1" t="s">
        <v>52</v>
      </c>
      <c r="H1201" s="1" t="s">
        <v>121</v>
      </c>
      <c r="I1201" s="1" t="s">
        <v>84</v>
      </c>
      <c r="J1201" s="1" t="s">
        <v>122</v>
      </c>
      <c r="K1201" s="1" t="s">
        <v>19213</v>
      </c>
      <c r="L1201" s="1"/>
      <c r="M1201" s="21">
        <f t="shared" si="18"/>
        <v>1</v>
      </c>
    </row>
    <row r="1202" spans="1:13" ht="20.100000000000001" customHeight="1" x14ac:dyDescent="0.15">
      <c r="A1202" s="1" t="s">
        <v>19072</v>
      </c>
      <c r="B1202" s="1" t="s">
        <v>19165</v>
      </c>
      <c r="C1202" s="1" t="s">
        <v>19214</v>
      </c>
      <c r="D1202" s="1" t="s">
        <v>78</v>
      </c>
      <c r="E1202" s="1" t="s">
        <v>51</v>
      </c>
      <c r="F1202" s="1" t="s">
        <v>81</v>
      </c>
      <c r="G1202" s="1" t="s">
        <v>82</v>
      </c>
      <c r="H1202" s="1" t="s">
        <v>129</v>
      </c>
      <c r="I1202" s="1" t="s">
        <v>447</v>
      </c>
      <c r="J1202" s="1" t="s">
        <v>6142</v>
      </c>
      <c r="K1202" s="1" t="s">
        <v>19215</v>
      </c>
      <c r="L1202" s="1"/>
      <c r="M1202" s="21">
        <f t="shared" si="18"/>
        <v>0</v>
      </c>
    </row>
    <row r="1203" spans="1:13" ht="20.100000000000001" customHeight="1" x14ac:dyDescent="0.15">
      <c r="A1203" s="1" t="s">
        <v>19072</v>
      </c>
      <c r="B1203" s="1" t="s">
        <v>19165</v>
      </c>
      <c r="C1203" s="1" t="s">
        <v>19216</v>
      </c>
      <c r="D1203" s="1" t="s">
        <v>78</v>
      </c>
      <c r="E1203" s="1" t="s">
        <v>51</v>
      </c>
      <c r="F1203" s="1" t="s">
        <v>51</v>
      </c>
      <c r="G1203" s="1" t="s">
        <v>52</v>
      </c>
      <c r="H1203" s="1" t="s">
        <v>121</v>
      </c>
      <c r="I1203" s="1" t="s">
        <v>84</v>
      </c>
      <c r="J1203" s="1" t="s">
        <v>122</v>
      </c>
      <c r="K1203" s="1" t="s">
        <v>19217</v>
      </c>
      <c r="L1203" s="1"/>
      <c r="M1203" s="21">
        <f t="shared" si="18"/>
        <v>1</v>
      </c>
    </row>
    <row r="1204" spans="1:13" ht="20.100000000000001" customHeight="1" x14ac:dyDescent="0.15">
      <c r="A1204" s="1" t="s">
        <v>19072</v>
      </c>
      <c r="B1204" s="1" t="s">
        <v>19165</v>
      </c>
      <c r="C1204" s="1" t="s">
        <v>19218</v>
      </c>
      <c r="D1204" s="1" t="s">
        <v>78</v>
      </c>
      <c r="E1204" s="1" t="s">
        <v>51</v>
      </c>
      <c r="F1204" s="1" t="s">
        <v>51</v>
      </c>
      <c r="G1204" s="1" t="s">
        <v>52</v>
      </c>
      <c r="H1204" s="1" t="s">
        <v>121</v>
      </c>
      <c r="I1204" s="1" t="s">
        <v>84</v>
      </c>
      <c r="J1204" s="1" t="s">
        <v>122</v>
      </c>
      <c r="K1204" s="1" t="s">
        <v>19219</v>
      </c>
      <c r="L1204" s="1"/>
      <c r="M1204" s="21">
        <f t="shared" si="18"/>
        <v>1</v>
      </c>
    </row>
    <row r="1205" spans="1:13" ht="20.100000000000001" customHeight="1" x14ac:dyDescent="0.15">
      <c r="A1205" s="1" t="s">
        <v>19072</v>
      </c>
      <c r="B1205" s="1" t="s">
        <v>19165</v>
      </c>
      <c r="C1205" s="1" t="s">
        <v>19220</v>
      </c>
      <c r="D1205" s="1" t="s">
        <v>78</v>
      </c>
      <c r="E1205" s="1" t="s">
        <v>51</v>
      </c>
      <c r="F1205" s="1" t="s">
        <v>51</v>
      </c>
      <c r="G1205" s="1" t="s">
        <v>52</v>
      </c>
      <c r="H1205" s="1" t="s">
        <v>121</v>
      </c>
      <c r="I1205" s="1" t="s">
        <v>84</v>
      </c>
      <c r="J1205" s="1" t="s">
        <v>122</v>
      </c>
      <c r="K1205" s="1" t="s">
        <v>19221</v>
      </c>
      <c r="L1205" s="1"/>
      <c r="M1205" s="21">
        <f t="shared" si="18"/>
        <v>1</v>
      </c>
    </row>
    <row r="1206" spans="1:13" ht="39.950000000000003" customHeight="1" x14ac:dyDescent="0.15">
      <c r="A1206" s="120" t="s">
        <v>27153</v>
      </c>
      <c r="B1206" s="120" t="s">
        <v>27154</v>
      </c>
      <c r="C1206" s="51" t="s">
        <v>19222</v>
      </c>
      <c r="D1206" s="51" t="s">
        <v>78</v>
      </c>
      <c r="E1206" s="51" t="s">
        <v>51</v>
      </c>
      <c r="F1206" s="51" t="s">
        <v>51</v>
      </c>
      <c r="G1206" s="51" t="s">
        <v>52</v>
      </c>
      <c r="H1206" s="51" t="s">
        <v>121</v>
      </c>
      <c r="I1206" s="51" t="s">
        <v>84</v>
      </c>
      <c r="J1206" s="51" t="s">
        <v>122</v>
      </c>
      <c r="K1206" s="51" t="s">
        <v>19223</v>
      </c>
      <c r="L1206" s="121" t="s">
        <v>26949</v>
      </c>
      <c r="M1206" s="21">
        <f t="shared" si="18"/>
        <v>1</v>
      </c>
    </row>
    <row r="1207" spans="1:13" ht="39.950000000000003" customHeight="1" x14ac:dyDescent="0.15">
      <c r="A1207" s="120" t="s">
        <v>27153</v>
      </c>
      <c r="B1207" s="120" t="s">
        <v>27154</v>
      </c>
      <c r="C1207" s="51" t="s">
        <v>19224</v>
      </c>
      <c r="D1207" s="51" t="s">
        <v>78</v>
      </c>
      <c r="E1207" s="51" t="s">
        <v>51</v>
      </c>
      <c r="F1207" s="51" t="s">
        <v>179</v>
      </c>
      <c r="G1207" s="51" t="s">
        <v>82</v>
      </c>
      <c r="H1207" s="51" t="s">
        <v>129</v>
      </c>
      <c r="I1207" s="51" t="s">
        <v>447</v>
      </c>
      <c r="J1207" s="51" t="s">
        <v>6142</v>
      </c>
      <c r="K1207" s="51" t="s">
        <v>19225</v>
      </c>
      <c r="L1207" s="121" t="s">
        <v>26949</v>
      </c>
      <c r="M1207" s="21">
        <f t="shared" si="18"/>
        <v>0</v>
      </c>
    </row>
    <row r="1208" spans="1:13" ht="20.100000000000001" customHeight="1" x14ac:dyDescent="0.15">
      <c r="A1208" s="1" t="s">
        <v>19072</v>
      </c>
      <c r="B1208" s="1" t="s">
        <v>19165</v>
      </c>
      <c r="C1208" s="1" t="s">
        <v>19226</v>
      </c>
      <c r="D1208" s="1" t="s">
        <v>78</v>
      </c>
      <c r="E1208" s="1" t="s">
        <v>51</v>
      </c>
      <c r="F1208" s="1" t="s">
        <v>51</v>
      </c>
      <c r="G1208" s="1" t="s">
        <v>52</v>
      </c>
      <c r="H1208" s="1" t="s">
        <v>121</v>
      </c>
      <c r="I1208" s="1" t="s">
        <v>84</v>
      </c>
      <c r="J1208" s="1" t="s">
        <v>122</v>
      </c>
      <c r="K1208" s="1" t="s">
        <v>19227</v>
      </c>
      <c r="L1208" s="1"/>
      <c r="M1208" s="21">
        <f t="shared" si="18"/>
        <v>1</v>
      </c>
    </row>
    <row r="1209" spans="1:13" ht="20.100000000000001" customHeight="1" x14ac:dyDescent="0.15">
      <c r="A1209" s="1" t="s">
        <v>19072</v>
      </c>
      <c r="B1209" s="1" t="s">
        <v>19165</v>
      </c>
      <c r="C1209" s="1" t="s">
        <v>19228</v>
      </c>
      <c r="D1209" s="1" t="s">
        <v>78</v>
      </c>
      <c r="E1209" s="1" t="s">
        <v>51</v>
      </c>
      <c r="F1209" s="1" t="s">
        <v>51</v>
      </c>
      <c r="G1209" s="1" t="s">
        <v>52</v>
      </c>
      <c r="H1209" s="1" t="s">
        <v>121</v>
      </c>
      <c r="I1209" s="1" t="s">
        <v>84</v>
      </c>
      <c r="J1209" s="1" t="s">
        <v>122</v>
      </c>
      <c r="K1209" s="1" t="s">
        <v>19229</v>
      </c>
      <c r="L1209" s="1"/>
      <c r="M1209" s="21">
        <f t="shared" si="18"/>
        <v>1</v>
      </c>
    </row>
    <row r="1210" spans="1:13" ht="20.100000000000001" customHeight="1" x14ac:dyDescent="0.15">
      <c r="A1210" s="1" t="s">
        <v>19072</v>
      </c>
      <c r="B1210" s="1" t="s">
        <v>19165</v>
      </c>
      <c r="C1210" s="1" t="s">
        <v>19230</v>
      </c>
      <c r="D1210" s="1" t="s">
        <v>78</v>
      </c>
      <c r="E1210" s="1" t="s">
        <v>51</v>
      </c>
      <c r="F1210" s="1" t="s">
        <v>51</v>
      </c>
      <c r="G1210" s="1" t="s">
        <v>52</v>
      </c>
      <c r="H1210" s="1" t="s">
        <v>121</v>
      </c>
      <c r="I1210" s="1" t="s">
        <v>84</v>
      </c>
      <c r="J1210" s="1" t="s">
        <v>122</v>
      </c>
      <c r="K1210" s="1" t="s">
        <v>19231</v>
      </c>
      <c r="L1210" s="1"/>
      <c r="M1210" s="21">
        <f t="shared" si="18"/>
        <v>1</v>
      </c>
    </row>
    <row r="1211" spans="1:13" ht="20.100000000000001" customHeight="1" x14ac:dyDescent="0.15">
      <c r="A1211" s="1" t="s">
        <v>19072</v>
      </c>
      <c r="B1211" s="1" t="s">
        <v>19165</v>
      </c>
      <c r="C1211" s="1" t="s">
        <v>19232</v>
      </c>
      <c r="D1211" s="1" t="s">
        <v>78</v>
      </c>
      <c r="E1211" s="1" t="s">
        <v>51</v>
      </c>
      <c r="F1211" s="1" t="s">
        <v>51</v>
      </c>
      <c r="G1211" s="1" t="s">
        <v>52</v>
      </c>
      <c r="H1211" s="1" t="s">
        <v>121</v>
      </c>
      <c r="I1211" s="1" t="s">
        <v>84</v>
      </c>
      <c r="J1211" s="1" t="s">
        <v>122</v>
      </c>
      <c r="K1211" s="1" t="s">
        <v>19233</v>
      </c>
      <c r="L1211" s="1"/>
      <c r="M1211" s="21">
        <f t="shared" si="18"/>
        <v>1</v>
      </c>
    </row>
    <row r="1212" spans="1:13" ht="20.100000000000001" customHeight="1" x14ac:dyDescent="0.15">
      <c r="A1212" s="1" t="s">
        <v>19072</v>
      </c>
      <c r="B1212" s="1" t="s">
        <v>19165</v>
      </c>
      <c r="C1212" s="1" t="s">
        <v>19234</v>
      </c>
      <c r="D1212" s="1" t="s">
        <v>78</v>
      </c>
      <c r="E1212" s="1" t="s">
        <v>51</v>
      </c>
      <c r="F1212" s="1" t="s">
        <v>179</v>
      </c>
      <c r="G1212" s="1" t="s">
        <v>82</v>
      </c>
      <c r="H1212" s="1" t="s">
        <v>129</v>
      </c>
      <c r="I1212" s="1" t="s">
        <v>447</v>
      </c>
      <c r="J1212" s="1" t="s">
        <v>6142</v>
      </c>
      <c r="K1212" s="1" t="s">
        <v>19235</v>
      </c>
      <c r="L1212" s="1"/>
      <c r="M1212" s="21">
        <f t="shared" si="18"/>
        <v>0</v>
      </c>
    </row>
    <row r="1213" spans="1:13" ht="20.100000000000001" customHeight="1" x14ac:dyDescent="0.15">
      <c r="A1213" s="1" t="s">
        <v>19072</v>
      </c>
      <c r="B1213" s="1" t="s">
        <v>19165</v>
      </c>
      <c r="C1213" s="1" t="s">
        <v>19236</v>
      </c>
      <c r="D1213" s="1" t="s">
        <v>78</v>
      </c>
      <c r="E1213" s="1" t="s">
        <v>51</v>
      </c>
      <c r="F1213" s="1" t="s">
        <v>179</v>
      </c>
      <c r="G1213" s="1" t="s">
        <v>82</v>
      </c>
      <c r="H1213" s="1" t="s">
        <v>129</v>
      </c>
      <c r="I1213" s="1" t="s">
        <v>447</v>
      </c>
      <c r="J1213" s="1" t="s">
        <v>6142</v>
      </c>
      <c r="K1213" s="1" t="s">
        <v>19237</v>
      </c>
      <c r="L1213" s="1"/>
      <c r="M1213" s="21">
        <f t="shared" si="18"/>
        <v>0</v>
      </c>
    </row>
    <row r="1214" spans="1:13" ht="20.100000000000001" customHeight="1" x14ac:dyDescent="0.15">
      <c r="A1214" s="1" t="s">
        <v>19072</v>
      </c>
      <c r="B1214" s="1" t="s">
        <v>19165</v>
      </c>
      <c r="C1214" s="1" t="s">
        <v>19238</v>
      </c>
      <c r="D1214" s="1" t="s">
        <v>78</v>
      </c>
      <c r="E1214" s="1" t="s">
        <v>51</v>
      </c>
      <c r="F1214" s="1" t="s">
        <v>179</v>
      </c>
      <c r="G1214" s="1" t="s">
        <v>82</v>
      </c>
      <c r="H1214" s="1" t="s">
        <v>129</v>
      </c>
      <c r="I1214" s="1" t="s">
        <v>447</v>
      </c>
      <c r="J1214" s="1" t="s">
        <v>6142</v>
      </c>
      <c r="K1214" s="1" t="s">
        <v>19239</v>
      </c>
      <c r="L1214" s="1"/>
      <c r="M1214" s="21">
        <f t="shared" si="18"/>
        <v>0</v>
      </c>
    </row>
    <row r="1215" spans="1:13" ht="20.100000000000001" customHeight="1" x14ac:dyDescent="0.15">
      <c r="A1215" s="1" t="s">
        <v>19072</v>
      </c>
      <c r="B1215" s="1" t="s">
        <v>19165</v>
      </c>
      <c r="C1215" s="1" t="s">
        <v>19240</v>
      </c>
      <c r="D1215" s="1" t="s">
        <v>78</v>
      </c>
      <c r="E1215" s="1" t="s">
        <v>51</v>
      </c>
      <c r="F1215" s="1" t="s">
        <v>51</v>
      </c>
      <c r="G1215" s="1" t="s">
        <v>52</v>
      </c>
      <c r="H1215" s="1" t="s">
        <v>121</v>
      </c>
      <c r="I1215" s="1" t="s">
        <v>84</v>
      </c>
      <c r="J1215" s="1" t="s">
        <v>122</v>
      </c>
      <c r="K1215" s="1" t="s">
        <v>19241</v>
      </c>
      <c r="L1215" s="1"/>
      <c r="M1215" s="21">
        <f t="shared" si="18"/>
        <v>1</v>
      </c>
    </row>
    <row r="1216" spans="1:13" ht="20.100000000000001" customHeight="1" x14ac:dyDescent="0.15">
      <c r="A1216" s="1" t="s">
        <v>19072</v>
      </c>
      <c r="B1216" s="1" t="s">
        <v>19165</v>
      </c>
      <c r="C1216" s="1" t="s">
        <v>19242</v>
      </c>
      <c r="D1216" s="1" t="s">
        <v>78</v>
      </c>
      <c r="E1216" s="1" t="s">
        <v>51</v>
      </c>
      <c r="F1216" s="1" t="s">
        <v>179</v>
      </c>
      <c r="G1216" s="1" t="s">
        <v>82</v>
      </c>
      <c r="H1216" s="1" t="s">
        <v>129</v>
      </c>
      <c r="I1216" s="1" t="s">
        <v>447</v>
      </c>
      <c r="J1216" s="1" t="s">
        <v>6142</v>
      </c>
      <c r="K1216" s="1" t="s">
        <v>19243</v>
      </c>
      <c r="L1216" s="1"/>
      <c r="M1216" s="21">
        <f t="shared" si="18"/>
        <v>0</v>
      </c>
    </row>
    <row r="1217" spans="1:13" ht="20.100000000000001" customHeight="1" x14ac:dyDescent="0.15">
      <c r="A1217" s="1" t="s">
        <v>19072</v>
      </c>
      <c r="B1217" s="1" t="s">
        <v>19165</v>
      </c>
      <c r="C1217" s="1" t="s">
        <v>19244</v>
      </c>
      <c r="D1217" s="1" t="s">
        <v>78</v>
      </c>
      <c r="E1217" s="1" t="s">
        <v>51</v>
      </c>
      <c r="F1217" s="1" t="s">
        <v>51</v>
      </c>
      <c r="G1217" s="1" t="s">
        <v>52</v>
      </c>
      <c r="H1217" s="1" t="s">
        <v>121</v>
      </c>
      <c r="I1217" s="1" t="s">
        <v>84</v>
      </c>
      <c r="J1217" s="1" t="s">
        <v>122</v>
      </c>
      <c r="K1217" s="1" t="s">
        <v>19245</v>
      </c>
      <c r="L1217" s="1"/>
      <c r="M1217" s="21">
        <f t="shared" si="18"/>
        <v>1</v>
      </c>
    </row>
    <row r="1218" spans="1:13" ht="20.100000000000001" customHeight="1" x14ac:dyDescent="0.15">
      <c r="A1218" s="1" t="s">
        <v>19072</v>
      </c>
      <c r="B1218" s="1" t="s">
        <v>19165</v>
      </c>
      <c r="C1218" s="1" t="s">
        <v>19246</v>
      </c>
      <c r="D1218" s="1" t="s">
        <v>78</v>
      </c>
      <c r="E1218" s="1" t="s">
        <v>51</v>
      </c>
      <c r="F1218" s="1" t="s">
        <v>51</v>
      </c>
      <c r="G1218" s="1" t="s">
        <v>52</v>
      </c>
      <c r="H1218" s="1" t="s">
        <v>121</v>
      </c>
      <c r="I1218" s="1" t="s">
        <v>84</v>
      </c>
      <c r="J1218" s="1" t="s">
        <v>122</v>
      </c>
      <c r="K1218" s="1" t="s">
        <v>19247</v>
      </c>
      <c r="L1218" s="1"/>
      <c r="M1218" s="21">
        <f t="shared" si="18"/>
        <v>1</v>
      </c>
    </row>
    <row r="1219" spans="1:13" ht="20.100000000000001" customHeight="1" x14ac:dyDescent="0.15">
      <c r="A1219" s="1" t="s">
        <v>19248</v>
      </c>
      <c r="B1219" s="1" t="s">
        <v>19249</v>
      </c>
      <c r="C1219" s="1" t="s">
        <v>19250</v>
      </c>
      <c r="D1219" s="1" t="s">
        <v>78</v>
      </c>
      <c r="E1219" s="1" t="s">
        <v>51</v>
      </c>
      <c r="F1219" s="1" t="s">
        <v>51</v>
      </c>
      <c r="G1219" s="1" t="s">
        <v>52</v>
      </c>
      <c r="H1219" s="1" t="s">
        <v>739</v>
      </c>
      <c r="I1219" s="1" t="s">
        <v>54</v>
      </c>
      <c r="J1219" s="1" t="s">
        <v>6858</v>
      </c>
      <c r="K1219" s="1" t="s">
        <v>19251</v>
      </c>
      <c r="L1219" s="1"/>
      <c r="M1219" s="21">
        <f t="shared" si="18"/>
        <v>1</v>
      </c>
    </row>
    <row r="1220" spans="1:13" ht="20.100000000000001" customHeight="1" x14ac:dyDescent="0.15">
      <c r="A1220" s="1" t="s">
        <v>19248</v>
      </c>
      <c r="B1220" s="1" t="s">
        <v>19249</v>
      </c>
      <c r="C1220" s="1" t="s">
        <v>19252</v>
      </c>
      <c r="D1220" s="1" t="s">
        <v>78</v>
      </c>
      <c r="E1220" s="1" t="s">
        <v>51</v>
      </c>
      <c r="F1220" s="1" t="s">
        <v>51</v>
      </c>
      <c r="G1220" s="1" t="s">
        <v>52</v>
      </c>
      <c r="H1220" s="1" t="s">
        <v>739</v>
      </c>
      <c r="I1220" s="1" t="s">
        <v>54</v>
      </c>
      <c r="J1220" s="1" t="s">
        <v>6858</v>
      </c>
      <c r="K1220" s="1" t="s">
        <v>19253</v>
      </c>
      <c r="L1220" s="1"/>
      <c r="M1220" s="21">
        <f t="shared" si="18"/>
        <v>1</v>
      </c>
    </row>
    <row r="1221" spans="1:13" ht="20.100000000000001" customHeight="1" x14ac:dyDescent="0.15">
      <c r="A1221" s="1" t="s">
        <v>19248</v>
      </c>
      <c r="B1221" s="1" t="s">
        <v>19249</v>
      </c>
      <c r="C1221" s="1" t="s">
        <v>19254</v>
      </c>
      <c r="D1221" s="1" t="s">
        <v>78</v>
      </c>
      <c r="E1221" s="1" t="s">
        <v>51</v>
      </c>
      <c r="F1221" s="1" t="s">
        <v>51</v>
      </c>
      <c r="G1221" s="1" t="s">
        <v>52</v>
      </c>
      <c r="H1221" s="1" t="s">
        <v>739</v>
      </c>
      <c r="I1221" s="1" t="s">
        <v>54</v>
      </c>
      <c r="J1221" s="1" t="s">
        <v>6858</v>
      </c>
      <c r="K1221" s="1" t="s">
        <v>19255</v>
      </c>
      <c r="L1221" s="1"/>
      <c r="M1221" s="21">
        <f t="shared" si="18"/>
        <v>1</v>
      </c>
    </row>
    <row r="1222" spans="1:13" ht="20.100000000000001" customHeight="1" x14ac:dyDescent="0.15">
      <c r="A1222" s="1" t="s">
        <v>19248</v>
      </c>
      <c r="B1222" s="1" t="s">
        <v>19249</v>
      </c>
      <c r="C1222" s="1" t="s">
        <v>19256</v>
      </c>
      <c r="D1222" s="1" t="s">
        <v>78</v>
      </c>
      <c r="E1222" s="1" t="s">
        <v>51</v>
      </c>
      <c r="F1222" s="1" t="s">
        <v>51</v>
      </c>
      <c r="G1222" s="1" t="s">
        <v>52</v>
      </c>
      <c r="H1222" s="1" t="s">
        <v>739</v>
      </c>
      <c r="I1222" s="1" t="s">
        <v>54</v>
      </c>
      <c r="J1222" s="1" t="s">
        <v>6858</v>
      </c>
      <c r="K1222" s="1" t="s">
        <v>19257</v>
      </c>
      <c r="L1222" s="1"/>
      <c r="M1222" s="21">
        <f t="shared" si="18"/>
        <v>1</v>
      </c>
    </row>
    <row r="1223" spans="1:13" ht="20.100000000000001" customHeight="1" x14ac:dyDescent="0.15">
      <c r="A1223" s="1" t="s">
        <v>19248</v>
      </c>
      <c r="B1223" s="1" t="s">
        <v>19258</v>
      </c>
      <c r="C1223" s="1" t="s">
        <v>19259</v>
      </c>
      <c r="D1223" s="1" t="s">
        <v>78</v>
      </c>
      <c r="E1223" s="1" t="s">
        <v>51</v>
      </c>
      <c r="F1223" s="1" t="s">
        <v>179</v>
      </c>
      <c r="G1223" s="1" t="s">
        <v>82</v>
      </c>
      <c r="H1223" s="1" t="s">
        <v>2234</v>
      </c>
      <c r="I1223" s="1" t="s">
        <v>84</v>
      </c>
      <c r="J1223" s="1" t="s">
        <v>18408</v>
      </c>
      <c r="K1223" s="1" t="s">
        <v>19260</v>
      </c>
      <c r="L1223" s="1"/>
      <c r="M1223" s="21">
        <f t="shared" si="18"/>
        <v>0</v>
      </c>
    </row>
    <row r="1224" spans="1:13" ht="20.100000000000001" customHeight="1" x14ac:dyDescent="0.15">
      <c r="A1224" s="1" t="s">
        <v>19248</v>
      </c>
      <c r="B1224" s="1" t="s">
        <v>19261</v>
      </c>
      <c r="C1224" s="1" t="s">
        <v>19262</v>
      </c>
      <c r="D1224" s="1" t="s">
        <v>50</v>
      </c>
      <c r="E1224" s="1" t="s">
        <v>51</v>
      </c>
      <c r="F1224" s="1" t="s">
        <v>51</v>
      </c>
      <c r="G1224" s="1" t="s">
        <v>52</v>
      </c>
      <c r="H1224" s="1" t="s">
        <v>739</v>
      </c>
      <c r="I1224" s="1" t="s">
        <v>54</v>
      </c>
      <c r="J1224" s="1" t="s">
        <v>6858</v>
      </c>
      <c r="K1224" s="1" t="s">
        <v>19263</v>
      </c>
      <c r="L1224" s="1"/>
      <c r="M1224" s="21">
        <f t="shared" ref="M1224:M1287" si="19">IF(F1224="○",1,0)</f>
        <v>1</v>
      </c>
    </row>
    <row r="1225" spans="1:13" ht="20.100000000000001" customHeight="1" x14ac:dyDescent="0.15">
      <c r="A1225" s="1" t="s">
        <v>19248</v>
      </c>
      <c r="B1225" s="1" t="s">
        <v>19261</v>
      </c>
      <c r="C1225" s="1" t="s">
        <v>19264</v>
      </c>
      <c r="D1225" s="1" t="s">
        <v>78</v>
      </c>
      <c r="E1225" s="1" t="s">
        <v>51</v>
      </c>
      <c r="F1225" s="1" t="s">
        <v>51</v>
      </c>
      <c r="G1225" s="1" t="s">
        <v>52</v>
      </c>
      <c r="H1225" s="1" t="s">
        <v>739</v>
      </c>
      <c r="I1225" s="1" t="s">
        <v>54</v>
      </c>
      <c r="J1225" s="1" t="s">
        <v>6858</v>
      </c>
      <c r="K1225" s="1" t="s">
        <v>19265</v>
      </c>
      <c r="L1225" s="1"/>
      <c r="M1225" s="21">
        <f t="shared" si="19"/>
        <v>1</v>
      </c>
    </row>
    <row r="1226" spans="1:13" ht="20.100000000000001" customHeight="1" x14ac:dyDescent="0.15">
      <c r="A1226" s="1" t="s">
        <v>19248</v>
      </c>
      <c r="B1226" s="1" t="s">
        <v>19261</v>
      </c>
      <c r="C1226" s="1" t="s">
        <v>19266</v>
      </c>
      <c r="D1226" s="1" t="s">
        <v>78</v>
      </c>
      <c r="E1226" s="1" t="s">
        <v>51</v>
      </c>
      <c r="F1226" s="1" t="s">
        <v>51</v>
      </c>
      <c r="G1226" s="1" t="s">
        <v>52</v>
      </c>
      <c r="H1226" s="1" t="s">
        <v>739</v>
      </c>
      <c r="I1226" s="1" t="s">
        <v>54</v>
      </c>
      <c r="J1226" s="1" t="s">
        <v>6858</v>
      </c>
      <c r="K1226" s="1" t="s">
        <v>19267</v>
      </c>
      <c r="L1226" s="1"/>
      <c r="M1226" s="21">
        <f t="shared" si="19"/>
        <v>1</v>
      </c>
    </row>
    <row r="1227" spans="1:13" ht="20.100000000000001" customHeight="1" x14ac:dyDescent="0.15">
      <c r="A1227" s="1" t="s">
        <v>19248</v>
      </c>
      <c r="B1227" s="1" t="s">
        <v>19261</v>
      </c>
      <c r="C1227" s="1" t="s">
        <v>19268</v>
      </c>
      <c r="D1227" s="1" t="s">
        <v>78</v>
      </c>
      <c r="E1227" s="1" t="s">
        <v>51</v>
      </c>
      <c r="F1227" s="1" t="s">
        <v>51</v>
      </c>
      <c r="G1227" s="1" t="s">
        <v>52</v>
      </c>
      <c r="H1227" s="1" t="s">
        <v>739</v>
      </c>
      <c r="I1227" s="1" t="s">
        <v>54</v>
      </c>
      <c r="J1227" s="1" t="s">
        <v>6858</v>
      </c>
      <c r="K1227" s="1" t="s">
        <v>19269</v>
      </c>
      <c r="L1227" s="1"/>
      <c r="M1227" s="21">
        <f t="shared" si="19"/>
        <v>1</v>
      </c>
    </row>
    <row r="1228" spans="1:13" ht="20.100000000000001" customHeight="1" x14ac:dyDescent="0.15">
      <c r="A1228" s="1" t="s">
        <v>19248</v>
      </c>
      <c r="B1228" s="1" t="s">
        <v>19270</v>
      </c>
      <c r="C1228" s="1" t="s">
        <v>19271</v>
      </c>
      <c r="D1228" s="1" t="s">
        <v>50</v>
      </c>
      <c r="E1228" s="1" t="s">
        <v>51</v>
      </c>
      <c r="F1228" s="1" t="s">
        <v>51</v>
      </c>
      <c r="G1228" s="1" t="s">
        <v>52</v>
      </c>
      <c r="H1228" s="1" t="s">
        <v>739</v>
      </c>
      <c r="I1228" s="1" t="s">
        <v>54</v>
      </c>
      <c r="J1228" s="1" t="s">
        <v>6858</v>
      </c>
      <c r="K1228" s="1" t="s">
        <v>19272</v>
      </c>
      <c r="L1228" s="1"/>
      <c r="M1228" s="21">
        <f t="shared" si="19"/>
        <v>1</v>
      </c>
    </row>
    <row r="1229" spans="1:13" ht="20.100000000000001" customHeight="1" x14ac:dyDescent="0.15">
      <c r="A1229" s="1" t="s">
        <v>19248</v>
      </c>
      <c r="B1229" s="1" t="s">
        <v>19270</v>
      </c>
      <c r="C1229" s="1" t="s">
        <v>19273</v>
      </c>
      <c r="D1229" s="1" t="s">
        <v>50</v>
      </c>
      <c r="E1229" s="1" t="s">
        <v>51</v>
      </c>
      <c r="F1229" s="1" t="s">
        <v>51</v>
      </c>
      <c r="G1229" s="1" t="s">
        <v>52</v>
      </c>
      <c r="H1229" s="1" t="s">
        <v>739</v>
      </c>
      <c r="I1229" s="1" t="s">
        <v>54</v>
      </c>
      <c r="J1229" s="1" t="s">
        <v>6858</v>
      </c>
      <c r="K1229" s="1" t="s">
        <v>19274</v>
      </c>
      <c r="L1229" s="1"/>
      <c r="M1229" s="21">
        <f t="shared" si="19"/>
        <v>1</v>
      </c>
    </row>
    <row r="1230" spans="1:13" ht="20.100000000000001" customHeight="1" x14ac:dyDescent="0.15">
      <c r="A1230" s="1" t="s">
        <v>19248</v>
      </c>
      <c r="B1230" s="1" t="s">
        <v>19270</v>
      </c>
      <c r="C1230" s="1" t="s">
        <v>19275</v>
      </c>
      <c r="D1230" s="1" t="s">
        <v>50</v>
      </c>
      <c r="E1230" s="1" t="s">
        <v>51</v>
      </c>
      <c r="F1230" s="1" t="s">
        <v>51</v>
      </c>
      <c r="G1230" s="1" t="s">
        <v>52</v>
      </c>
      <c r="H1230" s="1" t="s">
        <v>739</v>
      </c>
      <c r="I1230" s="1" t="s">
        <v>54</v>
      </c>
      <c r="J1230" s="1" t="s">
        <v>6858</v>
      </c>
      <c r="K1230" s="1" t="s">
        <v>19276</v>
      </c>
      <c r="L1230" s="1"/>
      <c r="M1230" s="21">
        <f t="shared" si="19"/>
        <v>1</v>
      </c>
    </row>
    <row r="1231" spans="1:13" ht="20.100000000000001" customHeight="1" x14ac:dyDescent="0.15">
      <c r="A1231" s="1" t="s">
        <v>19248</v>
      </c>
      <c r="B1231" s="1" t="s">
        <v>19270</v>
      </c>
      <c r="C1231" s="1" t="s">
        <v>19277</v>
      </c>
      <c r="D1231" s="1" t="s">
        <v>50</v>
      </c>
      <c r="E1231" s="1" t="s">
        <v>51</v>
      </c>
      <c r="F1231" s="1" t="s">
        <v>51</v>
      </c>
      <c r="G1231" s="1" t="s">
        <v>52</v>
      </c>
      <c r="H1231" s="1" t="s">
        <v>739</v>
      </c>
      <c r="I1231" s="1" t="s">
        <v>54</v>
      </c>
      <c r="J1231" s="1" t="s">
        <v>6858</v>
      </c>
      <c r="K1231" s="1" t="s">
        <v>19278</v>
      </c>
      <c r="L1231" s="1"/>
      <c r="M1231" s="21">
        <f t="shared" si="19"/>
        <v>1</v>
      </c>
    </row>
    <row r="1232" spans="1:13" ht="20.100000000000001" customHeight="1" x14ac:dyDescent="0.15">
      <c r="A1232" s="1" t="s">
        <v>19248</v>
      </c>
      <c r="B1232" s="1" t="s">
        <v>19270</v>
      </c>
      <c r="C1232" s="1" t="s">
        <v>19279</v>
      </c>
      <c r="D1232" s="1" t="s">
        <v>78</v>
      </c>
      <c r="E1232" s="1" t="s">
        <v>51</v>
      </c>
      <c r="F1232" s="1" t="s">
        <v>81</v>
      </c>
      <c r="G1232" s="1" t="s">
        <v>82</v>
      </c>
      <c r="H1232" s="1" t="s">
        <v>2234</v>
      </c>
      <c r="I1232" s="1" t="s">
        <v>84</v>
      </c>
      <c r="J1232" s="1" t="s">
        <v>18408</v>
      </c>
      <c r="K1232" s="1" t="s">
        <v>19280</v>
      </c>
      <c r="L1232" s="1"/>
      <c r="M1232" s="21">
        <f t="shared" si="19"/>
        <v>0</v>
      </c>
    </row>
    <row r="1233" spans="1:13" ht="20.100000000000001" customHeight="1" x14ac:dyDescent="0.15">
      <c r="A1233" s="1" t="s">
        <v>19248</v>
      </c>
      <c r="B1233" s="1" t="s">
        <v>19270</v>
      </c>
      <c r="C1233" s="1" t="s">
        <v>19281</v>
      </c>
      <c r="D1233" s="1" t="s">
        <v>78</v>
      </c>
      <c r="E1233" s="1" t="s">
        <v>51</v>
      </c>
      <c r="F1233" s="1" t="s">
        <v>51</v>
      </c>
      <c r="G1233" s="1" t="s">
        <v>52</v>
      </c>
      <c r="H1233" s="1" t="s">
        <v>739</v>
      </c>
      <c r="I1233" s="1" t="s">
        <v>54</v>
      </c>
      <c r="J1233" s="1" t="s">
        <v>6858</v>
      </c>
      <c r="K1233" s="1" t="s">
        <v>19282</v>
      </c>
      <c r="L1233" s="1"/>
      <c r="M1233" s="21">
        <f t="shared" si="19"/>
        <v>1</v>
      </c>
    </row>
    <row r="1234" spans="1:13" ht="20.100000000000001" customHeight="1" x14ac:dyDescent="0.15">
      <c r="A1234" s="1" t="s">
        <v>19248</v>
      </c>
      <c r="B1234" s="1" t="s">
        <v>19270</v>
      </c>
      <c r="C1234" s="1" t="s">
        <v>19283</v>
      </c>
      <c r="D1234" s="1" t="s">
        <v>78</v>
      </c>
      <c r="E1234" s="1" t="s">
        <v>51</v>
      </c>
      <c r="F1234" s="1" t="s">
        <v>81</v>
      </c>
      <c r="G1234" s="1" t="s">
        <v>82</v>
      </c>
      <c r="H1234" s="1" t="s">
        <v>2234</v>
      </c>
      <c r="I1234" s="1" t="s">
        <v>84</v>
      </c>
      <c r="J1234" s="1" t="s">
        <v>18408</v>
      </c>
      <c r="K1234" s="1" t="s">
        <v>19284</v>
      </c>
      <c r="L1234" s="1"/>
      <c r="M1234" s="21">
        <f t="shared" si="19"/>
        <v>0</v>
      </c>
    </row>
    <row r="1235" spans="1:13" ht="20.100000000000001" customHeight="1" x14ac:dyDescent="0.15">
      <c r="A1235" s="1" t="s">
        <v>19248</v>
      </c>
      <c r="B1235" s="1" t="s">
        <v>19270</v>
      </c>
      <c r="C1235" s="1" t="s">
        <v>19285</v>
      </c>
      <c r="D1235" s="1" t="s">
        <v>78</v>
      </c>
      <c r="E1235" s="1" t="s">
        <v>51</v>
      </c>
      <c r="F1235" s="1" t="s">
        <v>81</v>
      </c>
      <c r="G1235" s="1" t="s">
        <v>82</v>
      </c>
      <c r="H1235" s="1" t="s">
        <v>2234</v>
      </c>
      <c r="I1235" s="1" t="s">
        <v>84</v>
      </c>
      <c r="J1235" s="1" t="s">
        <v>18408</v>
      </c>
      <c r="K1235" s="1" t="s">
        <v>19286</v>
      </c>
      <c r="L1235" s="1"/>
      <c r="M1235" s="21">
        <f t="shared" si="19"/>
        <v>0</v>
      </c>
    </row>
    <row r="1236" spans="1:13" ht="20.100000000000001" customHeight="1" x14ac:dyDescent="0.15">
      <c r="A1236" s="1" t="s">
        <v>19248</v>
      </c>
      <c r="B1236" s="1" t="s">
        <v>19270</v>
      </c>
      <c r="C1236" s="1" t="s">
        <v>19287</v>
      </c>
      <c r="D1236" s="1" t="s">
        <v>78</v>
      </c>
      <c r="E1236" s="1" t="s">
        <v>51</v>
      </c>
      <c r="F1236" s="1" t="s">
        <v>51</v>
      </c>
      <c r="G1236" s="1" t="s">
        <v>52</v>
      </c>
      <c r="H1236" s="1" t="s">
        <v>739</v>
      </c>
      <c r="I1236" s="1" t="s">
        <v>54</v>
      </c>
      <c r="J1236" s="1" t="s">
        <v>6858</v>
      </c>
      <c r="K1236" s="1" t="s">
        <v>19288</v>
      </c>
      <c r="L1236" s="1"/>
      <c r="M1236" s="21">
        <f t="shared" si="19"/>
        <v>1</v>
      </c>
    </row>
    <row r="1237" spans="1:13" ht="20.100000000000001" customHeight="1" x14ac:dyDescent="0.15">
      <c r="A1237" s="1" t="s">
        <v>19248</v>
      </c>
      <c r="B1237" s="1" t="s">
        <v>19270</v>
      </c>
      <c r="C1237" s="1" t="s">
        <v>19289</v>
      </c>
      <c r="D1237" s="1" t="s">
        <v>78</v>
      </c>
      <c r="E1237" s="1" t="s">
        <v>51</v>
      </c>
      <c r="F1237" s="1" t="s">
        <v>51</v>
      </c>
      <c r="G1237" s="1" t="s">
        <v>52</v>
      </c>
      <c r="H1237" s="1" t="s">
        <v>121</v>
      </c>
      <c r="I1237" s="1" t="s">
        <v>84</v>
      </c>
      <c r="J1237" s="1" t="s">
        <v>122</v>
      </c>
      <c r="K1237" s="1" t="s">
        <v>19290</v>
      </c>
      <c r="L1237" s="1"/>
      <c r="M1237" s="21">
        <f t="shared" si="19"/>
        <v>1</v>
      </c>
    </row>
    <row r="1238" spans="1:13" ht="20.100000000000001" customHeight="1" x14ac:dyDescent="0.15">
      <c r="A1238" s="1" t="s">
        <v>19248</v>
      </c>
      <c r="B1238" s="1" t="s">
        <v>19270</v>
      </c>
      <c r="C1238" s="1" t="s">
        <v>19291</v>
      </c>
      <c r="D1238" s="1" t="s">
        <v>78</v>
      </c>
      <c r="E1238" s="1" t="s">
        <v>51</v>
      </c>
      <c r="F1238" s="1" t="s">
        <v>51</v>
      </c>
      <c r="G1238" s="1" t="s">
        <v>52</v>
      </c>
      <c r="H1238" s="1" t="s">
        <v>121</v>
      </c>
      <c r="I1238" s="1" t="s">
        <v>84</v>
      </c>
      <c r="J1238" s="1" t="s">
        <v>122</v>
      </c>
      <c r="K1238" s="1" t="s">
        <v>19292</v>
      </c>
      <c r="L1238" s="1"/>
      <c r="M1238" s="21">
        <f t="shared" si="19"/>
        <v>1</v>
      </c>
    </row>
    <row r="1239" spans="1:13" ht="20.100000000000001" customHeight="1" x14ac:dyDescent="0.15">
      <c r="A1239" s="1" t="s">
        <v>19248</v>
      </c>
      <c r="B1239" s="1" t="s">
        <v>19270</v>
      </c>
      <c r="C1239" s="1" t="s">
        <v>19293</v>
      </c>
      <c r="D1239" s="1" t="s">
        <v>78</v>
      </c>
      <c r="E1239" s="1" t="s">
        <v>51</v>
      </c>
      <c r="F1239" s="1" t="s">
        <v>179</v>
      </c>
      <c r="G1239" s="1" t="s">
        <v>82</v>
      </c>
      <c r="H1239" s="1" t="s">
        <v>129</v>
      </c>
      <c r="I1239" s="1" t="s">
        <v>447</v>
      </c>
      <c r="J1239" s="1" t="s">
        <v>6142</v>
      </c>
      <c r="K1239" s="1" t="s">
        <v>19294</v>
      </c>
      <c r="L1239" s="1"/>
      <c r="M1239" s="21">
        <f t="shared" si="19"/>
        <v>0</v>
      </c>
    </row>
    <row r="1240" spans="1:13" ht="20.100000000000001" customHeight="1" x14ac:dyDescent="0.15">
      <c r="A1240" s="1" t="s">
        <v>19248</v>
      </c>
      <c r="B1240" s="1" t="s">
        <v>19295</v>
      </c>
      <c r="C1240" s="1" t="s">
        <v>19296</v>
      </c>
      <c r="D1240" s="1" t="s">
        <v>50</v>
      </c>
      <c r="E1240" s="1" t="s">
        <v>51</v>
      </c>
      <c r="F1240" s="1" t="s">
        <v>51</v>
      </c>
      <c r="G1240" s="1" t="s">
        <v>52</v>
      </c>
      <c r="H1240" s="1" t="s">
        <v>739</v>
      </c>
      <c r="I1240" s="1" t="s">
        <v>54</v>
      </c>
      <c r="J1240" s="1" t="s">
        <v>6858</v>
      </c>
      <c r="K1240" s="1" t="s">
        <v>19297</v>
      </c>
      <c r="L1240" s="1"/>
      <c r="M1240" s="21">
        <f t="shared" si="19"/>
        <v>1</v>
      </c>
    </row>
    <row r="1241" spans="1:13" ht="20.100000000000001" customHeight="1" x14ac:dyDescent="0.15">
      <c r="A1241" s="1" t="s">
        <v>19248</v>
      </c>
      <c r="B1241" s="1" t="s">
        <v>19295</v>
      </c>
      <c r="C1241" s="1" t="s">
        <v>19298</v>
      </c>
      <c r="D1241" s="1" t="s">
        <v>50</v>
      </c>
      <c r="E1241" s="1" t="s">
        <v>51</v>
      </c>
      <c r="F1241" s="1" t="s">
        <v>51</v>
      </c>
      <c r="G1241" s="1" t="s">
        <v>52</v>
      </c>
      <c r="H1241" s="1" t="s">
        <v>739</v>
      </c>
      <c r="I1241" s="1" t="s">
        <v>54</v>
      </c>
      <c r="J1241" s="1" t="s">
        <v>6858</v>
      </c>
      <c r="K1241" s="1" t="s">
        <v>19299</v>
      </c>
      <c r="L1241" s="1"/>
      <c r="M1241" s="21">
        <f t="shared" si="19"/>
        <v>1</v>
      </c>
    </row>
    <row r="1242" spans="1:13" ht="20.100000000000001" customHeight="1" x14ac:dyDescent="0.15">
      <c r="A1242" s="1" t="s">
        <v>19248</v>
      </c>
      <c r="B1242" s="1" t="s">
        <v>19295</v>
      </c>
      <c r="C1242" s="1" t="s">
        <v>19300</v>
      </c>
      <c r="D1242" s="1" t="s">
        <v>78</v>
      </c>
      <c r="E1242" s="1" t="s">
        <v>51</v>
      </c>
      <c r="F1242" s="1" t="s">
        <v>51</v>
      </c>
      <c r="G1242" s="1" t="s">
        <v>52</v>
      </c>
      <c r="H1242" s="1" t="s">
        <v>739</v>
      </c>
      <c r="I1242" s="1" t="s">
        <v>54</v>
      </c>
      <c r="J1242" s="1" t="s">
        <v>6858</v>
      </c>
      <c r="K1242" s="1" t="s">
        <v>19301</v>
      </c>
      <c r="L1242" s="1"/>
      <c r="M1242" s="21">
        <f t="shared" si="19"/>
        <v>1</v>
      </c>
    </row>
    <row r="1243" spans="1:13" ht="20.100000000000001" customHeight="1" x14ac:dyDescent="0.15">
      <c r="A1243" s="1" t="s">
        <v>19248</v>
      </c>
      <c r="B1243" s="1" t="s">
        <v>19302</v>
      </c>
      <c r="C1243" s="1" t="s">
        <v>19303</v>
      </c>
      <c r="D1243" s="1" t="s">
        <v>50</v>
      </c>
      <c r="E1243" s="1" t="s">
        <v>51</v>
      </c>
      <c r="F1243" s="1" t="s">
        <v>179</v>
      </c>
      <c r="G1243" s="1" t="s">
        <v>82</v>
      </c>
      <c r="H1243" s="1" t="s">
        <v>2234</v>
      </c>
      <c r="I1243" s="1" t="s">
        <v>84</v>
      </c>
      <c r="J1243" s="1" t="s">
        <v>18408</v>
      </c>
      <c r="K1243" s="1" t="s">
        <v>19304</v>
      </c>
      <c r="L1243" s="1"/>
      <c r="M1243" s="21">
        <f t="shared" si="19"/>
        <v>0</v>
      </c>
    </row>
    <row r="1244" spans="1:13" ht="20.100000000000001" customHeight="1" x14ac:dyDescent="0.15">
      <c r="A1244" s="1" t="s">
        <v>19248</v>
      </c>
      <c r="B1244" s="1" t="s">
        <v>19305</v>
      </c>
      <c r="C1244" s="1" t="s">
        <v>19306</v>
      </c>
      <c r="D1244" s="1" t="s">
        <v>50</v>
      </c>
      <c r="E1244" s="1" t="s">
        <v>51</v>
      </c>
      <c r="F1244" s="1" t="s">
        <v>51</v>
      </c>
      <c r="G1244" s="1" t="s">
        <v>52</v>
      </c>
      <c r="H1244" s="1" t="s">
        <v>739</v>
      </c>
      <c r="I1244" s="1" t="s">
        <v>54</v>
      </c>
      <c r="J1244" s="1" t="s">
        <v>6858</v>
      </c>
      <c r="K1244" s="1" t="s">
        <v>19307</v>
      </c>
      <c r="L1244" s="1"/>
      <c r="M1244" s="21">
        <f t="shared" si="19"/>
        <v>1</v>
      </c>
    </row>
    <row r="1245" spans="1:13" ht="20.100000000000001" customHeight="1" x14ac:dyDescent="0.15">
      <c r="A1245" s="1" t="s">
        <v>19248</v>
      </c>
      <c r="B1245" s="1" t="s">
        <v>19305</v>
      </c>
      <c r="C1245" s="1" t="s">
        <v>19308</v>
      </c>
      <c r="D1245" s="1" t="s">
        <v>50</v>
      </c>
      <c r="E1245" s="1" t="s">
        <v>51</v>
      </c>
      <c r="F1245" s="1" t="s">
        <v>51</v>
      </c>
      <c r="G1245" s="1" t="s">
        <v>52</v>
      </c>
      <c r="H1245" s="1" t="s">
        <v>739</v>
      </c>
      <c r="I1245" s="1" t="s">
        <v>54</v>
      </c>
      <c r="J1245" s="1" t="s">
        <v>6858</v>
      </c>
      <c r="K1245" s="1" t="s">
        <v>19309</v>
      </c>
      <c r="L1245" s="1"/>
      <c r="M1245" s="21">
        <f t="shared" si="19"/>
        <v>1</v>
      </c>
    </row>
    <row r="1246" spans="1:13" ht="20.100000000000001" customHeight="1" x14ac:dyDescent="0.15">
      <c r="A1246" s="1" t="s">
        <v>19248</v>
      </c>
      <c r="B1246" s="1" t="s">
        <v>19305</v>
      </c>
      <c r="C1246" s="1" t="s">
        <v>19310</v>
      </c>
      <c r="D1246" s="1" t="s">
        <v>50</v>
      </c>
      <c r="E1246" s="1" t="s">
        <v>51</v>
      </c>
      <c r="F1246" s="1" t="s">
        <v>51</v>
      </c>
      <c r="G1246" s="1" t="s">
        <v>52</v>
      </c>
      <c r="H1246" s="1" t="s">
        <v>739</v>
      </c>
      <c r="I1246" s="1" t="s">
        <v>54</v>
      </c>
      <c r="J1246" s="1" t="s">
        <v>6858</v>
      </c>
      <c r="K1246" s="1" t="s">
        <v>19311</v>
      </c>
      <c r="L1246" s="1"/>
      <c r="M1246" s="21">
        <f t="shared" si="19"/>
        <v>1</v>
      </c>
    </row>
    <row r="1247" spans="1:13" ht="20.100000000000001" customHeight="1" x14ac:dyDescent="0.15">
      <c r="A1247" s="1" t="s">
        <v>19248</v>
      </c>
      <c r="B1247" s="1" t="s">
        <v>19305</v>
      </c>
      <c r="C1247" s="1" t="s">
        <v>19312</v>
      </c>
      <c r="D1247" s="1" t="s">
        <v>78</v>
      </c>
      <c r="E1247" s="1" t="s">
        <v>51</v>
      </c>
      <c r="F1247" s="1" t="s">
        <v>51</v>
      </c>
      <c r="G1247" s="1" t="s">
        <v>52</v>
      </c>
      <c r="H1247" s="1" t="s">
        <v>739</v>
      </c>
      <c r="I1247" s="1" t="s">
        <v>54</v>
      </c>
      <c r="J1247" s="1" t="s">
        <v>6858</v>
      </c>
      <c r="K1247" s="1" t="s">
        <v>19313</v>
      </c>
      <c r="L1247" s="1"/>
      <c r="M1247" s="21">
        <f t="shared" si="19"/>
        <v>1</v>
      </c>
    </row>
    <row r="1248" spans="1:13" ht="20.100000000000001" customHeight="1" x14ac:dyDescent="0.15">
      <c r="A1248" s="1" t="s">
        <v>19248</v>
      </c>
      <c r="B1248" s="1" t="s">
        <v>19305</v>
      </c>
      <c r="C1248" s="1" t="s">
        <v>19314</v>
      </c>
      <c r="D1248" s="1" t="s">
        <v>78</v>
      </c>
      <c r="E1248" s="1" t="s">
        <v>51</v>
      </c>
      <c r="F1248" s="1" t="s">
        <v>51</v>
      </c>
      <c r="G1248" s="1" t="s">
        <v>52</v>
      </c>
      <c r="H1248" s="1" t="s">
        <v>739</v>
      </c>
      <c r="I1248" s="1" t="s">
        <v>54</v>
      </c>
      <c r="J1248" s="1" t="s">
        <v>6858</v>
      </c>
      <c r="K1248" s="1" t="s">
        <v>19315</v>
      </c>
      <c r="L1248" s="1"/>
      <c r="M1248" s="21">
        <f t="shared" si="19"/>
        <v>1</v>
      </c>
    </row>
    <row r="1249" spans="1:13" ht="20.100000000000001" customHeight="1" x14ac:dyDescent="0.15">
      <c r="A1249" s="1" t="s">
        <v>19248</v>
      </c>
      <c r="B1249" s="1" t="s">
        <v>19305</v>
      </c>
      <c r="C1249" s="1" t="s">
        <v>19316</v>
      </c>
      <c r="D1249" s="1" t="s">
        <v>78</v>
      </c>
      <c r="E1249" s="1" t="s">
        <v>51</v>
      </c>
      <c r="F1249" s="1" t="s">
        <v>51</v>
      </c>
      <c r="G1249" s="1" t="s">
        <v>52</v>
      </c>
      <c r="H1249" s="1" t="s">
        <v>739</v>
      </c>
      <c r="I1249" s="1" t="s">
        <v>54</v>
      </c>
      <c r="J1249" s="1" t="s">
        <v>6858</v>
      </c>
      <c r="K1249" s="1" t="s">
        <v>19317</v>
      </c>
      <c r="L1249" s="1"/>
      <c r="M1249" s="21">
        <f t="shared" si="19"/>
        <v>1</v>
      </c>
    </row>
    <row r="1250" spans="1:13" ht="20.100000000000001" customHeight="1" x14ac:dyDescent="0.15">
      <c r="A1250" s="1" t="s">
        <v>19318</v>
      </c>
      <c r="B1250" s="1" t="s">
        <v>19319</v>
      </c>
      <c r="C1250" s="1" t="s">
        <v>19320</v>
      </c>
      <c r="D1250" s="1" t="s">
        <v>50</v>
      </c>
      <c r="E1250" s="1" t="s">
        <v>51</v>
      </c>
      <c r="F1250" s="1" t="s">
        <v>51</v>
      </c>
      <c r="G1250" s="1" t="s">
        <v>52</v>
      </c>
      <c r="H1250" s="1" t="s">
        <v>53</v>
      </c>
      <c r="I1250" s="1" t="s">
        <v>84</v>
      </c>
      <c r="J1250" s="1" t="s">
        <v>130</v>
      </c>
      <c r="K1250" s="1" t="s">
        <v>19321</v>
      </c>
      <c r="L1250" s="1"/>
      <c r="M1250" s="21">
        <f t="shared" si="19"/>
        <v>1</v>
      </c>
    </row>
    <row r="1251" spans="1:13" ht="20.100000000000001" customHeight="1" x14ac:dyDescent="0.15">
      <c r="A1251" s="1" t="s">
        <v>19318</v>
      </c>
      <c r="B1251" s="1" t="s">
        <v>19319</v>
      </c>
      <c r="C1251" s="1" t="s">
        <v>19322</v>
      </c>
      <c r="D1251" s="1" t="s">
        <v>50</v>
      </c>
      <c r="E1251" s="1" t="s">
        <v>51</v>
      </c>
      <c r="F1251" s="1" t="s">
        <v>51</v>
      </c>
      <c r="G1251" s="1" t="s">
        <v>52</v>
      </c>
      <c r="H1251" s="1" t="s">
        <v>53</v>
      </c>
      <c r="I1251" s="1" t="s">
        <v>84</v>
      </c>
      <c r="J1251" s="1" t="s">
        <v>130</v>
      </c>
      <c r="K1251" s="1" t="s">
        <v>19323</v>
      </c>
      <c r="L1251" s="1"/>
      <c r="M1251" s="21">
        <f t="shared" si="19"/>
        <v>1</v>
      </c>
    </row>
    <row r="1252" spans="1:13" ht="20.100000000000001" customHeight="1" x14ac:dyDescent="0.15">
      <c r="A1252" s="1" t="s">
        <v>19318</v>
      </c>
      <c r="B1252" s="1" t="s">
        <v>19319</v>
      </c>
      <c r="C1252" s="1" t="s">
        <v>19324</v>
      </c>
      <c r="D1252" s="1" t="s">
        <v>50</v>
      </c>
      <c r="E1252" s="1" t="s">
        <v>51</v>
      </c>
      <c r="F1252" s="1" t="s">
        <v>51</v>
      </c>
      <c r="G1252" s="1" t="s">
        <v>52</v>
      </c>
      <c r="H1252" s="1" t="s">
        <v>53</v>
      </c>
      <c r="I1252" s="1" t="s">
        <v>84</v>
      </c>
      <c r="J1252" s="1" t="s">
        <v>130</v>
      </c>
      <c r="K1252" s="1" t="s">
        <v>19325</v>
      </c>
      <c r="L1252" s="1"/>
      <c r="M1252" s="21">
        <f t="shared" si="19"/>
        <v>1</v>
      </c>
    </row>
    <row r="1253" spans="1:13" ht="20.100000000000001" customHeight="1" x14ac:dyDescent="0.15">
      <c r="A1253" s="1" t="s">
        <v>19318</v>
      </c>
      <c r="B1253" s="1" t="s">
        <v>19319</v>
      </c>
      <c r="C1253" s="1" t="s">
        <v>19326</v>
      </c>
      <c r="D1253" s="1" t="s">
        <v>78</v>
      </c>
      <c r="E1253" s="1" t="s">
        <v>51</v>
      </c>
      <c r="F1253" s="1" t="s">
        <v>51</v>
      </c>
      <c r="G1253" s="1" t="s">
        <v>52</v>
      </c>
      <c r="H1253" s="1" t="s">
        <v>53</v>
      </c>
      <c r="I1253" s="1" t="s">
        <v>84</v>
      </c>
      <c r="J1253" s="1" t="s">
        <v>130</v>
      </c>
      <c r="K1253" s="1" t="s">
        <v>19327</v>
      </c>
      <c r="L1253" s="1"/>
      <c r="M1253" s="21">
        <f t="shared" si="19"/>
        <v>1</v>
      </c>
    </row>
    <row r="1254" spans="1:13" ht="20.100000000000001" customHeight="1" x14ac:dyDescent="0.15">
      <c r="A1254" s="1" t="s">
        <v>19318</v>
      </c>
      <c r="B1254" s="1" t="s">
        <v>19319</v>
      </c>
      <c r="C1254" s="1" t="s">
        <v>19328</v>
      </c>
      <c r="D1254" s="1" t="s">
        <v>78</v>
      </c>
      <c r="E1254" s="1" t="s">
        <v>51</v>
      </c>
      <c r="F1254" s="1" t="s">
        <v>51</v>
      </c>
      <c r="G1254" s="1" t="s">
        <v>52</v>
      </c>
      <c r="H1254" s="1" t="s">
        <v>53</v>
      </c>
      <c r="I1254" s="1" t="s">
        <v>84</v>
      </c>
      <c r="J1254" s="1" t="s">
        <v>130</v>
      </c>
      <c r="K1254" s="1" t="s">
        <v>19329</v>
      </c>
      <c r="L1254" s="1"/>
      <c r="M1254" s="21">
        <f t="shared" si="19"/>
        <v>1</v>
      </c>
    </row>
    <row r="1255" spans="1:13" ht="20.100000000000001" customHeight="1" x14ac:dyDescent="0.15">
      <c r="A1255" s="1" t="s">
        <v>19318</v>
      </c>
      <c r="B1255" s="1" t="s">
        <v>19319</v>
      </c>
      <c r="C1255" s="1" t="s">
        <v>19330</v>
      </c>
      <c r="D1255" s="1" t="s">
        <v>78</v>
      </c>
      <c r="E1255" s="1" t="s">
        <v>51</v>
      </c>
      <c r="F1255" s="1" t="s">
        <v>51</v>
      </c>
      <c r="G1255" s="1" t="s">
        <v>52</v>
      </c>
      <c r="H1255" s="1" t="s">
        <v>53</v>
      </c>
      <c r="I1255" s="1" t="s">
        <v>84</v>
      </c>
      <c r="J1255" s="1" t="s">
        <v>130</v>
      </c>
      <c r="K1255" s="1" t="s">
        <v>19331</v>
      </c>
      <c r="L1255" s="1"/>
      <c r="M1255" s="21">
        <f t="shared" si="19"/>
        <v>1</v>
      </c>
    </row>
    <row r="1256" spans="1:13" ht="20.100000000000001" customHeight="1" x14ac:dyDescent="0.15">
      <c r="A1256" s="1" t="s">
        <v>19318</v>
      </c>
      <c r="B1256" s="1" t="s">
        <v>19319</v>
      </c>
      <c r="C1256" s="1" t="s">
        <v>19332</v>
      </c>
      <c r="D1256" s="1" t="s">
        <v>78</v>
      </c>
      <c r="E1256" s="1" t="s">
        <v>51</v>
      </c>
      <c r="F1256" s="1" t="s">
        <v>51</v>
      </c>
      <c r="G1256" s="1" t="s">
        <v>52</v>
      </c>
      <c r="H1256" s="1" t="s">
        <v>53</v>
      </c>
      <c r="I1256" s="1" t="s">
        <v>84</v>
      </c>
      <c r="J1256" s="1" t="s">
        <v>130</v>
      </c>
      <c r="K1256" s="1" t="s">
        <v>19333</v>
      </c>
      <c r="L1256" s="1"/>
      <c r="M1256" s="21">
        <f t="shared" si="19"/>
        <v>1</v>
      </c>
    </row>
    <row r="1257" spans="1:13" ht="20.100000000000001" customHeight="1" x14ac:dyDescent="0.15">
      <c r="A1257" s="1" t="s">
        <v>19318</v>
      </c>
      <c r="B1257" s="1" t="s">
        <v>19319</v>
      </c>
      <c r="C1257" s="1" t="s">
        <v>19334</v>
      </c>
      <c r="D1257" s="1" t="s">
        <v>78</v>
      </c>
      <c r="E1257" s="1" t="s">
        <v>51</v>
      </c>
      <c r="F1257" s="1" t="s">
        <v>51</v>
      </c>
      <c r="G1257" s="1" t="s">
        <v>52</v>
      </c>
      <c r="H1257" s="1" t="s">
        <v>53</v>
      </c>
      <c r="I1257" s="1" t="s">
        <v>84</v>
      </c>
      <c r="J1257" s="1" t="s">
        <v>130</v>
      </c>
      <c r="K1257" s="1" t="s">
        <v>19335</v>
      </c>
      <c r="L1257" s="1"/>
      <c r="M1257" s="21">
        <f t="shared" si="19"/>
        <v>1</v>
      </c>
    </row>
    <row r="1258" spans="1:13" ht="20.100000000000001" customHeight="1" x14ac:dyDescent="0.15">
      <c r="A1258" s="1" t="s">
        <v>19318</v>
      </c>
      <c r="B1258" s="1" t="s">
        <v>19319</v>
      </c>
      <c r="C1258" s="1" t="s">
        <v>19336</v>
      </c>
      <c r="D1258" s="1" t="s">
        <v>78</v>
      </c>
      <c r="E1258" s="1" t="s">
        <v>51</v>
      </c>
      <c r="F1258" s="1" t="s">
        <v>51</v>
      </c>
      <c r="G1258" s="1" t="s">
        <v>52</v>
      </c>
      <c r="H1258" s="1" t="s">
        <v>53</v>
      </c>
      <c r="I1258" s="1" t="s">
        <v>84</v>
      </c>
      <c r="J1258" s="1" t="s">
        <v>130</v>
      </c>
      <c r="K1258" s="1" t="s">
        <v>19337</v>
      </c>
      <c r="L1258" s="1"/>
      <c r="M1258" s="21">
        <f t="shared" si="19"/>
        <v>1</v>
      </c>
    </row>
    <row r="1259" spans="1:13" ht="20.100000000000001" customHeight="1" x14ac:dyDescent="0.15">
      <c r="A1259" s="1" t="s">
        <v>19318</v>
      </c>
      <c r="B1259" s="1" t="s">
        <v>19319</v>
      </c>
      <c r="C1259" s="1" t="s">
        <v>19338</v>
      </c>
      <c r="D1259" s="1" t="s">
        <v>78</v>
      </c>
      <c r="E1259" s="1" t="s">
        <v>51</v>
      </c>
      <c r="F1259" s="1" t="s">
        <v>51</v>
      </c>
      <c r="G1259" s="1" t="s">
        <v>52</v>
      </c>
      <c r="H1259" s="1" t="s">
        <v>53</v>
      </c>
      <c r="I1259" s="1" t="s">
        <v>84</v>
      </c>
      <c r="J1259" s="1" t="s">
        <v>130</v>
      </c>
      <c r="K1259" s="1" t="s">
        <v>19339</v>
      </c>
      <c r="L1259" s="1"/>
      <c r="M1259" s="21">
        <f t="shared" si="19"/>
        <v>1</v>
      </c>
    </row>
    <row r="1260" spans="1:13" ht="20.100000000000001" customHeight="1" x14ac:dyDescent="0.15">
      <c r="A1260" s="1" t="s">
        <v>19318</v>
      </c>
      <c r="B1260" s="1" t="s">
        <v>19319</v>
      </c>
      <c r="C1260" s="1" t="s">
        <v>19340</v>
      </c>
      <c r="D1260" s="1" t="s">
        <v>78</v>
      </c>
      <c r="E1260" s="1" t="s">
        <v>51</v>
      </c>
      <c r="F1260" s="1" t="s">
        <v>51</v>
      </c>
      <c r="G1260" s="1" t="s">
        <v>52</v>
      </c>
      <c r="H1260" s="1" t="s">
        <v>53</v>
      </c>
      <c r="I1260" s="1" t="s">
        <v>84</v>
      </c>
      <c r="J1260" s="1" t="s">
        <v>130</v>
      </c>
      <c r="K1260" s="1" t="s">
        <v>19341</v>
      </c>
      <c r="L1260" s="1"/>
      <c r="M1260" s="21">
        <f t="shared" si="19"/>
        <v>1</v>
      </c>
    </row>
    <row r="1261" spans="1:13" ht="20.100000000000001" customHeight="1" x14ac:dyDescent="0.15">
      <c r="A1261" s="1" t="s">
        <v>19318</v>
      </c>
      <c r="B1261" s="1" t="s">
        <v>19319</v>
      </c>
      <c r="C1261" s="1" t="s">
        <v>19342</v>
      </c>
      <c r="D1261" s="1" t="s">
        <v>78</v>
      </c>
      <c r="E1261" s="1" t="s">
        <v>51</v>
      </c>
      <c r="F1261" s="1" t="s">
        <v>51</v>
      </c>
      <c r="G1261" s="1" t="s">
        <v>52</v>
      </c>
      <c r="H1261" s="1" t="s">
        <v>53</v>
      </c>
      <c r="I1261" s="1" t="s">
        <v>84</v>
      </c>
      <c r="J1261" s="1" t="s">
        <v>130</v>
      </c>
      <c r="K1261" s="1" t="s">
        <v>19343</v>
      </c>
      <c r="L1261" s="1"/>
      <c r="M1261" s="21">
        <f t="shared" si="19"/>
        <v>1</v>
      </c>
    </row>
    <row r="1262" spans="1:13" ht="20.100000000000001" customHeight="1" x14ac:dyDescent="0.15">
      <c r="A1262" s="1" t="s">
        <v>19318</v>
      </c>
      <c r="B1262" s="1" t="s">
        <v>19319</v>
      </c>
      <c r="C1262" s="1" t="s">
        <v>19344</v>
      </c>
      <c r="D1262" s="1" t="s">
        <v>78</v>
      </c>
      <c r="E1262" s="1" t="s">
        <v>51</v>
      </c>
      <c r="F1262" s="1" t="s">
        <v>51</v>
      </c>
      <c r="G1262" s="1" t="s">
        <v>52</v>
      </c>
      <c r="H1262" s="1" t="s">
        <v>53</v>
      </c>
      <c r="I1262" s="1" t="s">
        <v>84</v>
      </c>
      <c r="J1262" s="1" t="s">
        <v>130</v>
      </c>
      <c r="K1262" s="1" t="s">
        <v>19345</v>
      </c>
      <c r="L1262" s="1"/>
      <c r="M1262" s="21">
        <f t="shared" si="19"/>
        <v>1</v>
      </c>
    </row>
    <row r="1263" spans="1:13" ht="20.100000000000001" customHeight="1" x14ac:dyDescent="0.15">
      <c r="A1263" s="1" t="s">
        <v>19318</v>
      </c>
      <c r="B1263" s="1" t="s">
        <v>19319</v>
      </c>
      <c r="C1263" s="1" t="s">
        <v>19346</v>
      </c>
      <c r="D1263" s="1" t="s">
        <v>78</v>
      </c>
      <c r="E1263" s="1" t="s">
        <v>51</v>
      </c>
      <c r="F1263" s="1" t="s">
        <v>51</v>
      </c>
      <c r="G1263" s="1" t="s">
        <v>52</v>
      </c>
      <c r="H1263" s="1" t="s">
        <v>53</v>
      </c>
      <c r="I1263" s="1" t="s">
        <v>84</v>
      </c>
      <c r="J1263" s="1" t="s">
        <v>130</v>
      </c>
      <c r="K1263" s="1" t="s">
        <v>19347</v>
      </c>
      <c r="L1263" s="1"/>
      <c r="M1263" s="21">
        <f t="shared" si="19"/>
        <v>1</v>
      </c>
    </row>
    <row r="1264" spans="1:13" ht="20.100000000000001" customHeight="1" x14ac:dyDescent="0.15">
      <c r="A1264" s="1" t="s">
        <v>19318</v>
      </c>
      <c r="B1264" s="1" t="s">
        <v>19319</v>
      </c>
      <c r="C1264" s="1" t="s">
        <v>19348</v>
      </c>
      <c r="D1264" s="1" t="s">
        <v>78</v>
      </c>
      <c r="E1264" s="1" t="s">
        <v>51</v>
      </c>
      <c r="F1264" s="1" t="s">
        <v>51</v>
      </c>
      <c r="G1264" s="1" t="s">
        <v>52</v>
      </c>
      <c r="H1264" s="1" t="s">
        <v>53</v>
      </c>
      <c r="I1264" s="1" t="s">
        <v>84</v>
      </c>
      <c r="J1264" s="1" t="s">
        <v>130</v>
      </c>
      <c r="K1264" s="1" t="s">
        <v>19349</v>
      </c>
      <c r="L1264" s="1"/>
      <c r="M1264" s="21">
        <f t="shared" si="19"/>
        <v>1</v>
      </c>
    </row>
    <row r="1265" spans="1:13" ht="20.100000000000001" customHeight="1" x14ac:dyDescent="0.15">
      <c r="A1265" s="1" t="s">
        <v>19318</v>
      </c>
      <c r="B1265" s="1" t="s">
        <v>19350</v>
      </c>
      <c r="C1265" s="1" t="s">
        <v>19351</v>
      </c>
      <c r="D1265" s="1" t="s">
        <v>78</v>
      </c>
      <c r="E1265" s="1" t="s">
        <v>51</v>
      </c>
      <c r="F1265" s="1" t="s">
        <v>51</v>
      </c>
      <c r="G1265" s="1" t="s">
        <v>52</v>
      </c>
      <c r="H1265" s="1" t="s">
        <v>53</v>
      </c>
      <c r="I1265" s="1" t="s">
        <v>84</v>
      </c>
      <c r="J1265" s="1" t="s">
        <v>130</v>
      </c>
      <c r="K1265" s="1" t="s">
        <v>19352</v>
      </c>
      <c r="L1265" s="1"/>
      <c r="M1265" s="21">
        <f t="shared" si="19"/>
        <v>1</v>
      </c>
    </row>
    <row r="1266" spans="1:13" ht="20.100000000000001" customHeight="1" x14ac:dyDescent="0.15">
      <c r="A1266" s="1" t="s">
        <v>19318</v>
      </c>
      <c r="B1266" s="1" t="s">
        <v>19350</v>
      </c>
      <c r="C1266" s="1" t="s">
        <v>19353</v>
      </c>
      <c r="D1266" s="1" t="s">
        <v>78</v>
      </c>
      <c r="E1266" s="1" t="s">
        <v>51</v>
      </c>
      <c r="F1266" s="1" t="s">
        <v>51</v>
      </c>
      <c r="G1266" s="1" t="s">
        <v>52</v>
      </c>
      <c r="H1266" s="1" t="s">
        <v>53</v>
      </c>
      <c r="I1266" s="1" t="s">
        <v>84</v>
      </c>
      <c r="J1266" s="1" t="s">
        <v>130</v>
      </c>
      <c r="K1266" s="1" t="s">
        <v>19354</v>
      </c>
      <c r="L1266" s="1"/>
      <c r="M1266" s="21">
        <f t="shared" si="19"/>
        <v>1</v>
      </c>
    </row>
    <row r="1267" spans="1:13" ht="20.100000000000001" customHeight="1" x14ac:dyDescent="0.15">
      <c r="A1267" s="1" t="s">
        <v>19318</v>
      </c>
      <c r="B1267" s="1" t="s">
        <v>19350</v>
      </c>
      <c r="C1267" s="1" t="s">
        <v>19355</v>
      </c>
      <c r="D1267" s="1" t="s">
        <v>78</v>
      </c>
      <c r="E1267" s="1" t="s">
        <v>51</v>
      </c>
      <c r="F1267" s="1" t="s">
        <v>51</v>
      </c>
      <c r="G1267" s="1" t="s">
        <v>52</v>
      </c>
      <c r="H1267" s="1" t="s">
        <v>53</v>
      </c>
      <c r="I1267" s="1" t="s">
        <v>84</v>
      </c>
      <c r="J1267" s="1" t="s">
        <v>130</v>
      </c>
      <c r="K1267" s="1" t="s">
        <v>19356</v>
      </c>
      <c r="L1267" s="1"/>
      <c r="M1267" s="21">
        <f t="shared" si="19"/>
        <v>1</v>
      </c>
    </row>
    <row r="1268" spans="1:13" ht="20.100000000000001" customHeight="1" x14ac:dyDescent="0.15">
      <c r="A1268" s="1" t="s">
        <v>19318</v>
      </c>
      <c r="B1268" s="1" t="s">
        <v>19350</v>
      </c>
      <c r="C1268" s="1" t="s">
        <v>19357</v>
      </c>
      <c r="D1268" s="1" t="s">
        <v>78</v>
      </c>
      <c r="E1268" s="1" t="s">
        <v>51</v>
      </c>
      <c r="F1268" s="1" t="s">
        <v>179</v>
      </c>
      <c r="G1268" s="1" t="s">
        <v>82</v>
      </c>
      <c r="H1268" s="1" t="s">
        <v>2038</v>
      </c>
      <c r="I1268" s="1" t="s">
        <v>84</v>
      </c>
      <c r="J1268" s="1" t="s">
        <v>6853</v>
      </c>
      <c r="K1268" s="1" t="s">
        <v>19358</v>
      </c>
      <c r="L1268" s="1"/>
      <c r="M1268" s="21">
        <f t="shared" si="19"/>
        <v>0</v>
      </c>
    </row>
    <row r="1269" spans="1:13" ht="20.100000000000001" customHeight="1" x14ac:dyDescent="0.15">
      <c r="A1269" s="1" t="s">
        <v>19318</v>
      </c>
      <c r="B1269" s="1" t="s">
        <v>19350</v>
      </c>
      <c r="C1269" s="1" t="s">
        <v>19359</v>
      </c>
      <c r="D1269" s="1" t="s">
        <v>78</v>
      </c>
      <c r="E1269" s="1" t="s">
        <v>51</v>
      </c>
      <c r="F1269" s="1" t="s">
        <v>51</v>
      </c>
      <c r="G1269" s="1" t="s">
        <v>52</v>
      </c>
      <c r="H1269" s="1" t="s">
        <v>53</v>
      </c>
      <c r="I1269" s="1" t="s">
        <v>84</v>
      </c>
      <c r="J1269" s="1" t="s">
        <v>130</v>
      </c>
      <c r="K1269" s="1" t="s">
        <v>19360</v>
      </c>
      <c r="L1269" s="1"/>
      <c r="M1269" s="21">
        <f t="shared" si="19"/>
        <v>1</v>
      </c>
    </row>
    <row r="1270" spans="1:13" ht="20.100000000000001" customHeight="1" x14ac:dyDescent="0.15">
      <c r="A1270" s="1" t="s">
        <v>19318</v>
      </c>
      <c r="B1270" s="1" t="s">
        <v>19361</v>
      </c>
      <c r="C1270" s="1" t="s">
        <v>19362</v>
      </c>
      <c r="D1270" s="1" t="s">
        <v>50</v>
      </c>
      <c r="E1270" s="1" t="s">
        <v>51</v>
      </c>
      <c r="F1270" s="1" t="s">
        <v>51</v>
      </c>
      <c r="G1270" s="1" t="s">
        <v>52</v>
      </c>
      <c r="H1270" s="1" t="s">
        <v>53</v>
      </c>
      <c r="I1270" s="1" t="s">
        <v>84</v>
      </c>
      <c r="J1270" s="1" t="s">
        <v>130</v>
      </c>
      <c r="K1270" s="1" t="s">
        <v>19363</v>
      </c>
      <c r="L1270" s="1"/>
      <c r="M1270" s="21">
        <f t="shared" si="19"/>
        <v>1</v>
      </c>
    </row>
    <row r="1271" spans="1:13" ht="20.100000000000001" customHeight="1" x14ac:dyDescent="0.15">
      <c r="A1271" s="1" t="s">
        <v>19318</v>
      </c>
      <c r="B1271" s="1" t="s">
        <v>19361</v>
      </c>
      <c r="C1271" s="1" t="s">
        <v>19364</v>
      </c>
      <c r="D1271" s="1" t="s">
        <v>50</v>
      </c>
      <c r="E1271" s="1" t="s">
        <v>51</v>
      </c>
      <c r="F1271" s="1" t="s">
        <v>51</v>
      </c>
      <c r="G1271" s="1" t="s">
        <v>52</v>
      </c>
      <c r="H1271" s="1" t="s">
        <v>53</v>
      </c>
      <c r="I1271" s="1" t="s">
        <v>84</v>
      </c>
      <c r="J1271" s="1" t="s">
        <v>130</v>
      </c>
      <c r="K1271" s="1" t="s">
        <v>19365</v>
      </c>
      <c r="L1271" s="1"/>
      <c r="M1271" s="21">
        <f t="shared" si="19"/>
        <v>1</v>
      </c>
    </row>
    <row r="1272" spans="1:13" ht="20.100000000000001" customHeight="1" x14ac:dyDescent="0.15">
      <c r="A1272" s="1" t="s">
        <v>19318</v>
      </c>
      <c r="B1272" s="1" t="s">
        <v>19361</v>
      </c>
      <c r="C1272" s="1" t="s">
        <v>19366</v>
      </c>
      <c r="D1272" s="1" t="s">
        <v>78</v>
      </c>
      <c r="E1272" s="1" t="s">
        <v>51</v>
      </c>
      <c r="F1272" s="1" t="s">
        <v>179</v>
      </c>
      <c r="G1272" s="1" t="s">
        <v>82</v>
      </c>
      <c r="H1272" s="1" t="s">
        <v>2038</v>
      </c>
      <c r="I1272" s="1" t="s">
        <v>84</v>
      </c>
      <c r="J1272" s="1" t="s">
        <v>6853</v>
      </c>
      <c r="K1272" s="1" t="s">
        <v>19367</v>
      </c>
      <c r="L1272" s="1"/>
      <c r="M1272" s="21">
        <f t="shared" si="19"/>
        <v>0</v>
      </c>
    </row>
    <row r="1273" spans="1:13" ht="20.100000000000001" customHeight="1" x14ac:dyDescent="0.15">
      <c r="A1273" s="1" t="s">
        <v>19318</v>
      </c>
      <c r="B1273" s="1" t="s">
        <v>19361</v>
      </c>
      <c r="C1273" s="1" t="s">
        <v>19368</v>
      </c>
      <c r="D1273" s="1" t="s">
        <v>78</v>
      </c>
      <c r="E1273" s="1" t="s">
        <v>51</v>
      </c>
      <c r="F1273" s="1" t="s">
        <v>51</v>
      </c>
      <c r="G1273" s="1" t="s">
        <v>52</v>
      </c>
      <c r="H1273" s="1" t="s">
        <v>53</v>
      </c>
      <c r="I1273" s="1" t="s">
        <v>84</v>
      </c>
      <c r="J1273" s="1" t="s">
        <v>130</v>
      </c>
      <c r="K1273" s="1" t="s">
        <v>19369</v>
      </c>
      <c r="L1273" s="1"/>
      <c r="M1273" s="21">
        <f t="shared" si="19"/>
        <v>1</v>
      </c>
    </row>
    <row r="1274" spans="1:13" ht="20.100000000000001" customHeight="1" x14ac:dyDescent="0.15">
      <c r="A1274" s="1" t="s">
        <v>19318</v>
      </c>
      <c r="B1274" s="1" t="s">
        <v>19361</v>
      </c>
      <c r="C1274" s="1" t="s">
        <v>19370</v>
      </c>
      <c r="D1274" s="1" t="s">
        <v>78</v>
      </c>
      <c r="E1274" s="1" t="s">
        <v>51</v>
      </c>
      <c r="F1274" s="1" t="s">
        <v>51</v>
      </c>
      <c r="G1274" s="1" t="s">
        <v>52</v>
      </c>
      <c r="H1274" s="1" t="s">
        <v>53</v>
      </c>
      <c r="I1274" s="1" t="s">
        <v>84</v>
      </c>
      <c r="J1274" s="1" t="s">
        <v>130</v>
      </c>
      <c r="K1274" s="1" t="s">
        <v>19371</v>
      </c>
      <c r="L1274" s="1"/>
      <c r="M1274" s="21">
        <f t="shared" si="19"/>
        <v>1</v>
      </c>
    </row>
    <row r="1275" spans="1:13" ht="20.100000000000001" customHeight="1" x14ac:dyDescent="0.15">
      <c r="A1275" s="1" t="s">
        <v>19318</v>
      </c>
      <c r="B1275" s="1" t="s">
        <v>19372</v>
      </c>
      <c r="C1275" s="1" t="s">
        <v>19373</v>
      </c>
      <c r="D1275" s="1" t="s">
        <v>78</v>
      </c>
      <c r="E1275" s="1" t="s">
        <v>51</v>
      </c>
      <c r="F1275" s="1" t="s">
        <v>51</v>
      </c>
      <c r="G1275" s="1" t="s">
        <v>52</v>
      </c>
      <c r="H1275" s="1" t="s">
        <v>53</v>
      </c>
      <c r="I1275" s="1" t="s">
        <v>84</v>
      </c>
      <c r="J1275" s="1" t="s">
        <v>130</v>
      </c>
      <c r="K1275" s="1" t="s">
        <v>19374</v>
      </c>
      <c r="L1275" s="1"/>
      <c r="M1275" s="21">
        <f t="shared" si="19"/>
        <v>1</v>
      </c>
    </row>
    <row r="1276" spans="1:13" ht="20.100000000000001" customHeight="1" x14ac:dyDescent="0.15">
      <c r="A1276" s="1" t="s">
        <v>19318</v>
      </c>
      <c r="B1276" s="1" t="s">
        <v>19372</v>
      </c>
      <c r="C1276" s="1" t="s">
        <v>19375</v>
      </c>
      <c r="D1276" s="1" t="s">
        <v>78</v>
      </c>
      <c r="E1276" s="1" t="s">
        <v>51</v>
      </c>
      <c r="F1276" s="1" t="s">
        <v>51</v>
      </c>
      <c r="G1276" s="1" t="s">
        <v>52</v>
      </c>
      <c r="H1276" s="1" t="s">
        <v>53</v>
      </c>
      <c r="I1276" s="1" t="s">
        <v>84</v>
      </c>
      <c r="J1276" s="1" t="s">
        <v>130</v>
      </c>
      <c r="K1276" s="1" t="s">
        <v>19376</v>
      </c>
      <c r="L1276" s="1"/>
      <c r="M1276" s="21">
        <f t="shared" si="19"/>
        <v>1</v>
      </c>
    </row>
    <row r="1277" spans="1:13" ht="20.100000000000001" customHeight="1" x14ac:dyDescent="0.15">
      <c r="A1277" s="1" t="s">
        <v>19318</v>
      </c>
      <c r="B1277" s="1" t="s">
        <v>19372</v>
      </c>
      <c r="C1277" s="1" t="s">
        <v>19377</v>
      </c>
      <c r="D1277" s="1" t="s">
        <v>78</v>
      </c>
      <c r="E1277" s="1" t="s">
        <v>51</v>
      </c>
      <c r="F1277" s="1" t="s">
        <v>51</v>
      </c>
      <c r="G1277" s="1" t="s">
        <v>52</v>
      </c>
      <c r="H1277" s="1" t="s">
        <v>53</v>
      </c>
      <c r="I1277" s="1" t="s">
        <v>84</v>
      </c>
      <c r="J1277" s="1" t="s">
        <v>130</v>
      </c>
      <c r="K1277" s="1" t="s">
        <v>19378</v>
      </c>
      <c r="L1277" s="1"/>
      <c r="M1277" s="21">
        <f t="shared" si="19"/>
        <v>1</v>
      </c>
    </row>
    <row r="1278" spans="1:13" ht="20.100000000000001" customHeight="1" x14ac:dyDescent="0.15">
      <c r="A1278" s="1" t="s">
        <v>19318</v>
      </c>
      <c r="B1278" s="1" t="s">
        <v>19372</v>
      </c>
      <c r="C1278" s="1" t="s">
        <v>19379</v>
      </c>
      <c r="D1278" s="1" t="s">
        <v>78</v>
      </c>
      <c r="E1278" s="1" t="s">
        <v>51</v>
      </c>
      <c r="F1278" s="1" t="s">
        <v>51</v>
      </c>
      <c r="G1278" s="1" t="s">
        <v>52</v>
      </c>
      <c r="H1278" s="1" t="s">
        <v>53</v>
      </c>
      <c r="I1278" s="1" t="s">
        <v>84</v>
      </c>
      <c r="J1278" s="1" t="s">
        <v>130</v>
      </c>
      <c r="K1278" s="1" t="s">
        <v>19380</v>
      </c>
      <c r="L1278" s="1"/>
      <c r="M1278" s="21">
        <f t="shared" si="19"/>
        <v>1</v>
      </c>
    </row>
    <row r="1279" spans="1:13" ht="20.100000000000001" customHeight="1" x14ac:dyDescent="0.15">
      <c r="A1279" s="1" t="s">
        <v>19318</v>
      </c>
      <c r="B1279" s="1" t="s">
        <v>19372</v>
      </c>
      <c r="C1279" s="1" t="s">
        <v>19381</v>
      </c>
      <c r="D1279" s="1" t="s">
        <v>78</v>
      </c>
      <c r="E1279" s="1" t="s">
        <v>51</v>
      </c>
      <c r="F1279" s="1" t="s">
        <v>51</v>
      </c>
      <c r="G1279" s="1" t="s">
        <v>52</v>
      </c>
      <c r="H1279" s="1" t="s">
        <v>53</v>
      </c>
      <c r="I1279" s="1" t="s">
        <v>84</v>
      </c>
      <c r="J1279" s="1" t="s">
        <v>130</v>
      </c>
      <c r="K1279" s="1" t="s">
        <v>19382</v>
      </c>
      <c r="L1279" s="1"/>
      <c r="M1279" s="21">
        <f t="shared" si="19"/>
        <v>1</v>
      </c>
    </row>
    <row r="1280" spans="1:13" ht="20.100000000000001" customHeight="1" x14ac:dyDescent="0.15">
      <c r="A1280" s="1" t="s">
        <v>19318</v>
      </c>
      <c r="B1280" s="1" t="s">
        <v>19372</v>
      </c>
      <c r="C1280" s="1" t="s">
        <v>19383</v>
      </c>
      <c r="D1280" s="1" t="s">
        <v>78</v>
      </c>
      <c r="E1280" s="1" t="s">
        <v>51</v>
      </c>
      <c r="F1280" s="1" t="s">
        <v>51</v>
      </c>
      <c r="G1280" s="1" t="s">
        <v>52</v>
      </c>
      <c r="H1280" s="1" t="s">
        <v>53</v>
      </c>
      <c r="I1280" s="1" t="s">
        <v>84</v>
      </c>
      <c r="J1280" s="1" t="s">
        <v>130</v>
      </c>
      <c r="K1280" s="1" t="s">
        <v>19384</v>
      </c>
      <c r="L1280" s="1"/>
      <c r="M1280" s="21">
        <f t="shared" si="19"/>
        <v>1</v>
      </c>
    </row>
    <row r="1281" spans="1:13" ht="20.100000000000001" customHeight="1" x14ac:dyDescent="0.15">
      <c r="A1281" s="1" t="s">
        <v>19318</v>
      </c>
      <c r="B1281" s="1" t="s">
        <v>19385</v>
      </c>
      <c r="C1281" s="1" t="s">
        <v>19386</v>
      </c>
      <c r="D1281" s="1" t="s">
        <v>78</v>
      </c>
      <c r="E1281" s="1" t="s">
        <v>51</v>
      </c>
      <c r="F1281" s="1" t="s">
        <v>51</v>
      </c>
      <c r="G1281" s="1" t="s">
        <v>52</v>
      </c>
      <c r="H1281" s="1" t="s">
        <v>53</v>
      </c>
      <c r="I1281" s="1" t="s">
        <v>54</v>
      </c>
      <c r="J1281" s="1" t="s">
        <v>55</v>
      </c>
      <c r="K1281" s="1" t="s">
        <v>19387</v>
      </c>
      <c r="L1281" s="1"/>
      <c r="M1281" s="21">
        <f t="shared" si="19"/>
        <v>1</v>
      </c>
    </row>
    <row r="1282" spans="1:13" ht="20.100000000000001" customHeight="1" x14ac:dyDescent="0.15">
      <c r="A1282" s="1" t="s">
        <v>19318</v>
      </c>
      <c r="B1282" s="1" t="s">
        <v>19385</v>
      </c>
      <c r="C1282" s="1" t="s">
        <v>19388</v>
      </c>
      <c r="D1282" s="1" t="s">
        <v>78</v>
      </c>
      <c r="E1282" s="1" t="s">
        <v>51</v>
      </c>
      <c r="F1282" s="1" t="s">
        <v>81</v>
      </c>
      <c r="G1282" s="1" t="s">
        <v>82</v>
      </c>
      <c r="H1282" s="1" t="s">
        <v>2038</v>
      </c>
      <c r="I1282" s="1" t="s">
        <v>84</v>
      </c>
      <c r="J1282" s="1" t="s">
        <v>6853</v>
      </c>
      <c r="K1282" s="1" t="s">
        <v>19389</v>
      </c>
      <c r="L1282" s="1"/>
      <c r="M1282" s="21">
        <f t="shared" si="19"/>
        <v>0</v>
      </c>
    </row>
    <row r="1283" spans="1:13" ht="20.100000000000001" customHeight="1" x14ac:dyDescent="0.15">
      <c r="A1283" s="1" t="s">
        <v>19318</v>
      </c>
      <c r="B1283" s="1" t="s">
        <v>5810</v>
      </c>
      <c r="C1283" s="1" t="s">
        <v>19390</v>
      </c>
      <c r="D1283" s="1" t="s">
        <v>50</v>
      </c>
      <c r="E1283" s="1" t="s">
        <v>51</v>
      </c>
      <c r="F1283" s="1" t="s">
        <v>51</v>
      </c>
      <c r="G1283" s="1" t="s">
        <v>52</v>
      </c>
      <c r="H1283" s="1" t="s">
        <v>53</v>
      </c>
      <c r="I1283" s="1" t="s">
        <v>84</v>
      </c>
      <c r="J1283" s="1" t="s">
        <v>130</v>
      </c>
      <c r="K1283" s="1" t="s">
        <v>19391</v>
      </c>
      <c r="L1283" s="1"/>
      <c r="M1283" s="21">
        <f t="shared" si="19"/>
        <v>1</v>
      </c>
    </row>
    <row r="1284" spans="1:13" ht="20.100000000000001" customHeight="1" x14ac:dyDescent="0.15">
      <c r="A1284" s="1" t="s">
        <v>19318</v>
      </c>
      <c r="B1284" s="1" t="s">
        <v>5810</v>
      </c>
      <c r="C1284" s="1" t="s">
        <v>19392</v>
      </c>
      <c r="D1284" s="1" t="s">
        <v>78</v>
      </c>
      <c r="E1284" s="1" t="s">
        <v>51</v>
      </c>
      <c r="F1284" s="1" t="s">
        <v>51</v>
      </c>
      <c r="G1284" s="1" t="s">
        <v>52</v>
      </c>
      <c r="H1284" s="1" t="s">
        <v>53</v>
      </c>
      <c r="I1284" s="1" t="s">
        <v>84</v>
      </c>
      <c r="J1284" s="1" t="s">
        <v>130</v>
      </c>
      <c r="K1284" s="1" t="s">
        <v>19393</v>
      </c>
      <c r="L1284" s="1"/>
      <c r="M1284" s="21">
        <f t="shared" si="19"/>
        <v>1</v>
      </c>
    </row>
    <row r="1285" spans="1:13" ht="20.100000000000001" customHeight="1" x14ac:dyDescent="0.15">
      <c r="A1285" s="1" t="s">
        <v>19318</v>
      </c>
      <c r="B1285" s="1" t="s">
        <v>5810</v>
      </c>
      <c r="C1285" s="1" t="s">
        <v>19394</v>
      </c>
      <c r="D1285" s="1" t="s">
        <v>78</v>
      </c>
      <c r="E1285" s="1" t="s">
        <v>51</v>
      </c>
      <c r="F1285" s="1" t="s">
        <v>51</v>
      </c>
      <c r="G1285" s="1" t="s">
        <v>52</v>
      </c>
      <c r="H1285" s="1" t="s">
        <v>53</v>
      </c>
      <c r="I1285" s="1" t="s">
        <v>84</v>
      </c>
      <c r="J1285" s="1" t="s">
        <v>130</v>
      </c>
      <c r="K1285" s="1" t="s">
        <v>19395</v>
      </c>
      <c r="L1285" s="1"/>
      <c r="M1285" s="21">
        <f t="shared" si="19"/>
        <v>1</v>
      </c>
    </row>
    <row r="1286" spans="1:13" ht="20.100000000000001" customHeight="1" x14ac:dyDescent="0.15">
      <c r="A1286" s="1" t="s">
        <v>19318</v>
      </c>
      <c r="B1286" s="1" t="s">
        <v>5810</v>
      </c>
      <c r="C1286" s="1" t="s">
        <v>19396</v>
      </c>
      <c r="D1286" s="1" t="s">
        <v>78</v>
      </c>
      <c r="E1286" s="1" t="s">
        <v>51</v>
      </c>
      <c r="F1286" s="1" t="s">
        <v>51</v>
      </c>
      <c r="G1286" s="1" t="s">
        <v>52</v>
      </c>
      <c r="H1286" s="1" t="s">
        <v>53</v>
      </c>
      <c r="I1286" s="1" t="s">
        <v>84</v>
      </c>
      <c r="J1286" s="1" t="s">
        <v>130</v>
      </c>
      <c r="K1286" s="1" t="s">
        <v>19397</v>
      </c>
      <c r="L1286" s="1"/>
      <c r="M1286" s="21">
        <f t="shared" si="19"/>
        <v>1</v>
      </c>
    </row>
    <row r="1287" spans="1:13" ht="20.100000000000001" customHeight="1" x14ac:dyDescent="0.15">
      <c r="A1287" s="1" t="s">
        <v>19318</v>
      </c>
      <c r="B1287" s="1" t="s">
        <v>5810</v>
      </c>
      <c r="C1287" s="1" t="s">
        <v>19398</v>
      </c>
      <c r="D1287" s="1" t="s">
        <v>78</v>
      </c>
      <c r="E1287" s="1" t="s">
        <v>51</v>
      </c>
      <c r="F1287" s="1" t="s">
        <v>51</v>
      </c>
      <c r="G1287" s="1" t="s">
        <v>52</v>
      </c>
      <c r="H1287" s="1" t="s">
        <v>53</v>
      </c>
      <c r="I1287" s="1" t="s">
        <v>84</v>
      </c>
      <c r="J1287" s="1" t="s">
        <v>130</v>
      </c>
      <c r="K1287" s="1" t="s">
        <v>19399</v>
      </c>
      <c r="L1287" s="1"/>
      <c r="M1287" s="21">
        <f t="shared" si="19"/>
        <v>1</v>
      </c>
    </row>
    <row r="1288" spans="1:13" ht="20.100000000000001" customHeight="1" x14ac:dyDescent="0.15">
      <c r="A1288" s="1" t="s">
        <v>19318</v>
      </c>
      <c r="B1288" s="1" t="s">
        <v>5810</v>
      </c>
      <c r="C1288" s="1" t="s">
        <v>19400</v>
      </c>
      <c r="D1288" s="1" t="s">
        <v>78</v>
      </c>
      <c r="E1288" s="1" t="s">
        <v>51</v>
      </c>
      <c r="F1288" s="1" t="s">
        <v>51</v>
      </c>
      <c r="G1288" s="1" t="s">
        <v>52</v>
      </c>
      <c r="H1288" s="1" t="s">
        <v>53</v>
      </c>
      <c r="I1288" s="1" t="s">
        <v>84</v>
      </c>
      <c r="J1288" s="1" t="s">
        <v>130</v>
      </c>
      <c r="K1288" s="1" t="s">
        <v>19401</v>
      </c>
      <c r="L1288" s="1"/>
      <c r="M1288" s="21">
        <f t="shared" ref="M1288:M1349" si="20">IF(F1288="○",1,0)</f>
        <v>1</v>
      </c>
    </row>
    <row r="1289" spans="1:13" ht="20.100000000000001" customHeight="1" x14ac:dyDescent="0.15">
      <c r="A1289" s="1" t="s">
        <v>19318</v>
      </c>
      <c r="B1289" s="1" t="s">
        <v>5810</v>
      </c>
      <c r="C1289" s="1" t="s">
        <v>19402</v>
      </c>
      <c r="D1289" s="1" t="s">
        <v>78</v>
      </c>
      <c r="E1289" s="1" t="s">
        <v>51</v>
      </c>
      <c r="F1289" s="1" t="s">
        <v>51</v>
      </c>
      <c r="G1289" s="1" t="s">
        <v>52</v>
      </c>
      <c r="H1289" s="1" t="s">
        <v>53</v>
      </c>
      <c r="I1289" s="1" t="s">
        <v>84</v>
      </c>
      <c r="J1289" s="1" t="s">
        <v>130</v>
      </c>
      <c r="K1289" s="1" t="s">
        <v>19403</v>
      </c>
      <c r="L1289" s="1"/>
      <c r="M1289" s="21">
        <f t="shared" si="20"/>
        <v>1</v>
      </c>
    </row>
    <row r="1290" spans="1:13" ht="20.100000000000001" customHeight="1" x14ac:dyDescent="0.15">
      <c r="A1290" s="1" t="s">
        <v>19318</v>
      </c>
      <c r="B1290" s="1" t="s">
        <v>5810</v>
      </c>
      <c r="C1290" s="1" t="s">
        <v>19404</v>
      </c>
      <c r="D1290" s="1" t="s">
        <v>78</v>
      </c>
      <c r="E1290" s="1" t="s">
        <v>51</v>
      </c>
      <c r="F1290" s="1" t="s">
        <v>179</v>
      </c>
      <c r="G1290" s="1" t="s">
        <v>82</v>
      </c>
      <c r="H1290" s="1" t="s">
        <v>180</v>
      </c>
      <c r="I1290" s="1" t="s">
        <v>84</v>
      </c>
      <c r="J1290" s="1" t="s">
        <v>7191</v>
      </c>
      <c r="K1290" s="1" t="s">
        <v>19405</v>
      </c>
      <c r="L1290" s="1"/>
      <c r="M1290" s="21">
        <f t="shared" si="20"/>
        <v>0</v>
      </c>
    </row>
    <row r="1291" spans="1:13" ht="20.100000000000001" customHeight="1" x14ac:dyDescent="0.15">
      <c r="A1291" s="1" t="s">
        <v>19318</v>
      </c>
      <c r="B1291" s="1" t="s">
        <v>5810</v>
      </c>
      <c r="C1291" s="1" t="s">
        <v>19406</v>
      </c>
      <c r="D1291" s="1" t="s">
        <v>78</v>
      </c>
      <c r="E1291" s="1" t="s">
        <v>51</v>
      </c>
      <c r="F1291" s="1" t="s">
        <v>51</v>
      </c>
      <c r="G1291" s="1" t="s">
        <v>52</v>
      </c>
      <c r="H1291" s="1" t="s">
        <v>53</v>
      </c>
      <c r="I1291" s="1" t="s">
        <v>84</v>
      </c>
      <c r="J1291" s="1" t="s">
        <v>130</v>
      </c>
      <c r="K1291" s="1" t="s">
        <v>19407</v>
      </c>
      <c r="L1291" s="1"/>
      <c r="M1291" s="21">
        <f t="shared" si="20"/>
        <v>1</v>
      </c>
    </row>
    <row r="1292" spans="1:13" ht="20.100000000000001" customHeight="1" x14ac:dyDescent="0.15">
      <c r="A1292" s="1" t="s">
        <v>19318</v>
      </c>
      <c r="B1292" s="1" t="s">
        <v>5810</v>
      </c>
      <c r="C1292" s="1" t="s">
        <v>19408</v>
      </c>
      <c r="D1292" s="1" t="s">
        <v>78</v>
      </c>
      <c r="E1292" s="1" t="s">
        <v>51</v>
      </c>
      <c r="F1292" s="1" t="s">
        <v>81</v>
      </c>
      <c r="G1292" s="1" t="s">
        <v>82</v>
      </c>
      <c r="H1292" s="1" t="s">
        <v>180</v>
      </c>
      <c r="I1292" s="1" t="s">
        <v>84</v>
      </c>
      <c r="J1292" s="1" t="s">
        <v>7191</v>
      </c>
      <c r="K1292" s="1" t="s">
        <v>19409</v>
      </c>
      <c r="L1292" s="1"/>
      <c r="M1292" s="21">
        <f t="shared" si="20"/>
        <v>0</v>
      </c>
    </row>
    <row r="1293" spans="1:13" ht="20.100000000000001" customHeight="1" x14ac:dyDescent="0.15">
      <c r="A1293" s="1" t="s">
        <v>19318</v>
      </c>
      <c r="B1293" s="1" t="s">
        <v>5810</v>
      </c>
      <c r="C1293" s="1" t="s">
        <v>19410</v>
      </c>
      <c r="D1293" s="1" t="s">
        <v>78</v>
      </c>
      <c r="E1293" s="1" t="s">
        <v>51</v>
      </c>
      <c r="F1293" s="1" t="s">
        <v>81</v>
      </c>
      <c r="G1293" s="1" t="s">
        <v>82</v>
      </c>
      <c r="H1293" s="1" t="s">
        <v>180</v>
      </c>
      <c r="I1293" s="1" t="s">
        <v>84</v>
      </c>
      <c r="J1293" s="1" t="s">
        <v>7191</v>
      </c>
      <c r="K1293" s="1" t="s">
        <v>19411</v>
      </c>
      <c r="L1293" s="1"/>
      <c r="M1293" s="21">
        <f t="shared" si="20"/>
        <v>0</v>
      </c>
    </row>
    <row r="1294" spans="1:13" ht="20.100000000000001" customHeight="1" x14ac:dyDescent="0.15">
      <c r="A1294" s="1" t="s">
        <v>19318</v>
      </c>
      <c r="B1294" s="1" t="s">
        <v>5810</v>
      </c>
      <c r="C1294" s="1" t="s">
        <v>19412</v>
      </c>
      <c r="D1294" s="1" t="s">
        <v>78</v>
      </c>
      <c r="E1294" s="1" t="s">
        <v>51</v>
      </c>
      <c r="F1294" s="1" t="s">
        <v>51</v>
      </c>
      <c r="G1294" s="1" t="s">
        <v>52</v>
      </c>
      <c r="H1294" s="1" t="s">
        <v>53</v>
      </c>
      <c r="I1294" s="1" t="s">
        <v>84</v>
      </c>
      <c r="J1294" s="1" t="s">
        <v>130</v>
      </c>
      <c r="K1294" s="1" t="s">
        <v>19413</v>
      </c>
      <c r="L1294" s="1"/>
      <c r="M1294" s="21">
        <f t="shared" si="20"/>
        <v>1</v>
      </c>
    </row>
    <row r="1295" spans="1:13" ht="20.100000000000001" customHeight="1" x14ac:dyDescent="0.15">
      <c r="A1295" s="1" t="s">
        <v>19318</v>
      </c>
      <c r="B1295" s="1" t="s">
        <v>19414</v>
      </c>
      <c r="C1295" s="1" t="s">
        <v>19415</v>
      </c>
      <c r="D1295" s="1" t="s">
        <v>50</v>
      </c>
      <c r="E1295" s="1" t="s">
        <v>51</v>
      </c>
      <c r="F1295" s="1" t="s">
        <v>51</v>
      </c>
      <c r="G1295" s="1" t="s">
        <v>52</v>
      </c>
      <c r="H1295" s="1" t="s">
        <v>53</v>
      </c>
      <c r="I1295" s="1" t="s">
        <v>84</v>
      </c>
      <c r="J1295" s="1" t="s">
        <v>130</v>
      </c>
      <c r="K1295" s="1" t="s">
        <v>19416</v>
      </c>
      <c r="L1295" s="1"/>
      <c r="M1295" s="21">
        <f t="shared" si="20"/>
        <v>1</v>
      </c>
    </row>
    <row r="1296" spans="1:13" ht="20.100000000000001" customHeight="1" x14ac:dyDescent="0.15">
      <c r="A1296" s="1" t="s">
        <v>19318</v>
      </c>
      <c r="B1296" s="1" t="s">
        <v>19414</v>
      </c>
      <c r="C1296" s="1" t="s">
        <v>19417</v>
      </c>
      <c r="D1296" s="1" t="s">
        <v>50</v>
      </c>
      <c r="E1296" s="1" t="s">
        <v>51</v>
      </c>
      <c r="F1296" s="1" t="s">
        <v>51</v>
      </c>
      <c r="G1296" s="1" t="s">
        <v>52</v>
      </c>
      <c r="H1296" s="1" t="s">
        <v>53</v>
      </c>
      <c r="I1296" s="1" t="s">
        <v>84</v>
      </c>
      <c r="J1296" s="1" t="s">
        <v>130</v>
      </c>
      <c r="K1296" s="1" t="s">
        <v>19418</v>
      </c>
      <c r="L1296" s="1"/>
      <c r="M1296" s="21">
        <f t="shared" si="20"/>
        <v>1</v>
      </c>
    </row>
    <row r="1297" spans="1:13" ht="20.100000000000001" customHeight="1" x14ac:dyDescent="0.15">
      <c r="A1297" s="1" t="s">
        <v>19318</v>
      </c>
      <c r="B1297" s="1" t="s">
        <v>19414</v>
      </c>
      <c r="C1297" s="1" t="s">
        <v>19419</v>
      </c>
      <c r="D1297" s="1" t="s">
        <v>50</v>
      </c>
      <c r="E1297" s="1" t="s">
        <v>51</v>
      </c>
      <c r="F1297" s="1" t="s">
        <v>51</v>
      </c>
      <c r="G1297" s="1" t="s">
        <v>52</v>
      </c>
      <c r="H1297" s="1" t="s">
        <v>53</v>
      </c>
      <c r="I1297" s="1" t="s">
        <v>84</v>
      </c>
      <c r="J1297" s="1" t="s">
        <v>130</v>
      </c>
      <c r="K1297" s="1" t="s">
        <v>19420</v>
      </c>
      <c r="L1297" s="1"/>
      <c r="M1297" s="21">
        <f t="shared" si="20"/>
        <v>1</v>
      </c>
    </row>
    <row r="1298" spans="1:13" ht="20.100000000000001" customHeight="1" x14ac:dyDescent="0.15">
      <c r="A1298" s="1" t="s">
        <v>19318</v>
      </c>
      <c r="B1298" s="1" t="s">
        <v>19414</v>
      </c>
      <c r="C1298" s="1" t="s">
        <v>19421</v>
      </c>
      <c r="D1298" s="1" t="s">
        <v>78</v>
      </c>
      <c r="E1298" s="1" t="s">
        <v>51</v>
      </c>
      <c r="F1298" s="1" t="s">
        <v>51</v>
      </c>
      <c r="G1298" s="1" t="s">
        <v>52</v>
      </c>
      <c r="H1298" s="1" t="s">
        <v>53</v>
      </c>
      <c r="I1298" s="1" t="s">
        <v>84</v>
      </c>
      <c r="J1298" s="1" t="s">
        <v>130</v>
      </c>
      <c r="K1298" s="1" t="s">
        <v>19422</v>
      </c>
      <c r="L1298" s="1"/>
      <c r="M1298" s="21">
        <f t="shared" si="20"/>
        <v>1</v>
      </c>
    </row>
    <row r="1299" spans="1:13" ht="20.100000000000001" customHeight="1" x14ac:dyDescent="0.15">
      <c r="A1299" s="1" t="s">
        <v>19318</v>
      </c>
      <c r="B1299" s="1" t="s">
        <v>19414</v>
      </c>
      <c r="C1299" s="1" t="s">
        <v>19423</v>
      </c>
      <c r="D1299" s="1" t="s">
        <v>78</v>
      </c>
      <c r="E1299" s="1" t="s">
        <v>51</v>
      </c>
      <c r="F1299" s="1" t="s">
        <v>51</v>
      </c>
      <c r="G1299" s="1" t="s">
        <v>52</v>
      </c>
      <c r="H1299" s="1" t="s">
        <v>53</v>
      </c>
      <c r="I1299" s="1" t="s">
        <v>84</v>
      </c>
      <c r="J1299" s="1" t="s">
        <v>130</v>
      </c>
      <c r="K1299" s="1" t="s">
        <v>19424</v>
      </c>
      <c r="L1299" s="1"/>
      <c r="M1299" s="21">
        <f t="shared" si="20"/>
        <v>1</v>
      </c>
    </row>
    <row r="1300" spans="1:13" ht="20.100000000000001" customHeight="1" x14ac:dyDescent="0.15">
      <c r="A1300" s="1" t="s">
        <v>19318</v>
      </c>
      <c r="B1300" s="1" t="s">
        <v>19414</v>
      </c>
      <c r="C1300" s="1" t="s">
        <v>19425</v>
      </c>
      <c r="D1300" s="1" t="s">
        <v>78</v>
      </c>
      <c r="E1300" s="1" t="s">
        <v>51</v>
      </c>
      <c r="F1300" s="1" t="s">
        <v>51</v>
      </c>
      <c r="G1300" s="1" t="s">
        <v>52</v>
      </c>
      <c r="H1300" s="1" t="s">
        <v>53</v>
      </c>
      <c r="I1300" s="1" t="s">
        <v>84</v>
      </c>
      <c r="J1300" s="1" t="s">
        <v>130</v>
      </c>
      <c r="K1300" s="1" t="s">
        <v>19426</v>
      </c>
      <c r="L1300" s="1"/>
      <c r="M1300" s="21">
        <f t="shared" si="20"/>
        <v>1</v>
      </c>
    </row>
    <row r="1301" spans="1:13" ht="20.100000000000001" customHeight="1" x14ac:dyDescent="0.15">
      <c r="A1301" s="1" t="s">
        <v>19318</v>
      </c>
      <c r="B1301" s="1" t="s">
        <v>19414</v>
      </c>
      <c r="C1301" s="1" t="s">
        <v>19427</v>
      </c>
      <c r="D1301" s="1" t="s">
        <v>78</v>
      </c>
      <c r="E1301" s="1" t="s">
        <v>51</v>
      </c>
      <c r="F1301" s="1" t="s">
        <v>51</v>
      </c>
      <c r="G1301" s="1" t="s">
        <v>52</v>
      </c>
      <c r="H1301" s="1" t="s">
        <v>53</v>
      </c>
      <c r="I1301" s="1" t="s">
        <v>84</v>
      </c>
      <c r="J1301" s="1" t="s">
        <v>130</v>
      </c>
      <c r="K1301" s="1" t="s">
        <v>19428</v>
      </c>
      <c r="L1301" s="1"/>
      <c r="M1301" s="21">
        <f t="shared" si="20"/>
        <v>1</v>
      </c>
    </row>
    <row r="1302" spans="1:13" ht="20.100000000000001" customHeight="1" x14ac:dyDescent="0.15">
      <c r="A1302" s="1" t="s">
        <v>19318</v>
      </c>
      <c r="B1302" s="1" t="s">
        <v>19414</v>
      </c>
      <c r="C1302" s="1" t="s">
        <v>19429</v>
      </c>
      <c r="D1302" s="1" t="s">
        <v>78</v>
      </c>
      <c r="E1302" s="1" t="s">
        <v>51</v>
      </c>
      <c r="F1302" s="1" t="s">
        <v>51</v>
      </c>
      <c r="G1302" s="1" t="s">
        <v>52</v>
      </c>
      <c r="H1302" s="1" t="s">
        <v>53</v>
      </c>
      <c r="I1302" s="1" t="s">
        <v>84</v>
      </c>
      <c r="J1302" s="1" t="s">
        <v>130</v>
      </c>
      <c r="K1302" s="1" t="s">
        <v>19430</v>
      </c>
      <c r="L1302" s="1"/>
      <c r="M1302" s="21">
        <f t="shared" si="20"/>
        <v>1</v>
      </c>
    </row>
    <row r="1303" spans="1:13" ht="20.100000000000001" customHeight="1" x14ac:dyDescent="0.15">
      <c r="A1303" s="1" t="s">
        <v>19318</v>
      </c>
      <c r="B1303" s="1" t="s">
        <v>19414</v>
      </c>
      <c r="C1303" s="1" t="s">
        <v>19431</v>
      </c>
      <c r="D1303" s="1" t="s">
        <v>78</v>
      </c>
      <c r="E1303" s="1" t="s">
        <v>51</v>
      </c>
      <c r="F1303" s="1" t="s">
        <v>51</v>
      </c>
      <c r="G1303" s="1" t="s">
        <v>52</v>
      </c>
      <c r="H1303" s="1" t="s">
        <v>53</v>
      </c>
      <c r="I1303" s="1" t="s">
        <v>84</v>
      </c>
      <c r="J1303" s="1" t="s">
        <v>130</v>
      </c>
      <c r="K1303" s="1" t="s">
        <v>19432</v>
      </c>
      <c r="L1303" s="1"/>
      <c r="M1303" s="21">
        <f t="shared" si="20"/>
        <v>1</v>
      </c>
    </row>
    <row r="1304" spans="1:13" ht="20.100000000000001" customHeight="1" x14ac:dyDescent="0.15">
      <c r="A1304" s="1" t="s">
        <v>19318</v>
      </c>
      <c r="B1304" s="1" t="s">
        <v>19414</v>
      </c>
      <c r="C1304" s="1" t="s">
        <v>19433</v>
      </c>
      <c r="D1304" s="1" t="s">
        <v>78</v>
      </c>
      <c r="E1304" s="1" t="s">
        <v>51</v>
      </c>
      <c r="F1304" s="1" t="s">
        <v>51</v>
      </c>
      <c r="G1304" s="1" t="s">
        <v>52</v>
      </c>
      <c r="H1304" s="1" t="s">
        <v>53</v>
      </c>
      <c r="I1304" s="1" t="s">
        <v>84</v>
      </c>
      <c r="J1304" s="1" t="s">
        <v>130</v>
      </c>
      <c r="K1304" s="1" t="s">
        <v>19434</v>
      </c>
      <c r="L1304" s="1"/>
      <c r="M1304" s="21">
        <f t="shared" si="20"/>
        <v>1</v>
      </c>
    </row>
    <row r="1305" spans="1:13" ht="20.100000000000001" customHeight="1" x14ac:dyDescent="0.15">
      <c r="A1305" s="1" t="s">
        <v>19318</v>
      </c>
      <c r="B1305" s="1" t="s">
        <v>19414</v>
      </c>
      <c r="C1305" s="1" t="s">
        <v>19435</v>
      </c>
      <c r="D1305" s="1" t="s">
        <v>78</v>
      </c>
      <c r="E1305" s="1" t="s">
        <v>51</v>
      </c>
      <c r="F1305" s="1" t="s">
        <v>51</v>
      </c>
      <c r="G1305" s="1" t="s">
        <v>52</v>
      </c>
      <c r="H1305" s="1" t="s">
        <v>53</v>
      </c>
      <c r="I1305" s="1" t="s">
        <v>84</v>
      </c>
      <c r="J1305" s="1" t="s">
        <v>130</v>
      </c>
      <c r="K1305" s="1" t="s">
        <v>19436</v>
      </c>
      <c r="L1305" s="1"/>
      <c r="M1305" s="21">
        <f t="shared" si="20"/>
        <v>1</v>
      </c>
    </row>
    <row r="1306" spans="1:13" ht="20.100000000000001" customHeight="1" x14ac:dyDescent="0.15">
      <c r="A1306" s="1" t="s">
        <v>19318</v>
      </c>
      <c r="B1306" s="1" t="s">
        <v>19414</v>
      </c>
      <c r="C1306" s="1" t="s">
        <v>19437</v>
      </c>
      <c r="D1306" s="1" t="s">
        <v>78</v>
      </c>
      <c r="E1306" s="1" t="s">
        <v>51</v>
      </c>
      <c r="F1306" s="1" t="s">
        <v>51</v>
      </c>
      <c r="G1306" s="1" t="s">
        <v>52</v>
      </c>
      <c r="H1306" s="1" t="s">
        <v>53</v>
      </c>
      <c r="I1306" s="1" t="s">
        <v>84</v>
      </c>
      <c r="J1306" s="1" t="s">
        <v>130</v>
      </c>
      <c r="K1306" s="1" t="s">
        <v>19438</v>
      </c>
      <c r="L1306" s="1"/>
      <c r="M1306" s="21">
        <f t="shared" si="20"/>
        <v>1</v>
      </c>
    </row>
    <row r="1307" spans="1:13" ht="20.100000000000001" customHeight="1" x14ac:dyDescent="0.15">
      <c r="A1307" s="1" t="s">
        <v>19318</v>
      </c>
      <c r="B1307" s="1" t="s">
        <v>19414</v>
      </c>
      <c r="C1307" s="1" t="s">
        <v>19439</v>
      </c>
      <c r="D1307" s="1" t="s">
        <v>78</v>
      </c>
      <c r="E1307" s="1" t="s">
        <v>51</v>
      </c>
      <c r="F1307" s="1" t="s">
        <v>81</v>
      </c>
      <c r="G1307" s="1" t="s">
        <v>82</v>
      </c>
      <c r="H1307" s="1" t="s">
        <v>2038</v>
      </c>
      <c r="I1307" s="1" t="s">
        <v>84</v>
      </c>
      <c r="J1307" s="1" t="s">
        <v>6853</v>
      </c>
      <c r="K1307" s="1" t="s">
        <v>19440</v>
      </c>
      <c r="L1307" s="1"/>
      <c r="M1307" s="21">
        <f t="shared" si="20"/>
        <v>0</v>
      </c>
    </row>
    <row r="1308" spans="1:13" ht="20.100000000000001" customHeight="1" x14ac:dyDescent="0.15">
      <c r="A1308" s="1" t="s">
        <v>19318</v>
      </c>
      <c r="B1308" s="1" t="s">
        <v>19441</v>
      </c>
      <c r="C1308" s="1" t="s">
        <v>19442</v>
      </c>
      <c r="D1308" s="1" t="s">
        <v>50</v>
      </c>
      <c r="E1308" s="1" t="s">
        <v>51</v>
      </c>
      <c r="F1308" s="1" t="s">
        <v>51</v>
      </c>
      <c r="G1308" s="1" t="s">
        <v>52</v>
      </c>
      <c r="H1308" s="1" t="s">
        <v>53</v>
      </c>
      <c r="I1308" s="1" t="s">
        <v>84</v>
      </c>
      <c r="J1308" s="1" t="s">
        <v>130</v>
      </c>
      <c r="K1308" s="1" t="s">
        <v>19443</v>
      </c>
      <c r="L1308" s="1"/>
      <c r="M1308" s="21">
        <f t="shared" si="20"/>
        <v>1</v>
      </c>
    </row>
    <row r="1309" spans="1:13" ht="20.100000000000001" customHeight="1" x14ac:dyDescent="0.15">
      <c r="A1309" s="1" t="s">
        <v>19318</v>
      </c>
      <c r="B1309" s="1" t="s">
        <v>19441</v>
      </c>
      <c r="C1309" s="1" t="s">
        <v>19444</v>
      </c>
      <c r="D1309" s="1" t="s">
        <v>78</v>
      </c>
      <c r="E1309" s="1" t="s">
        <v>51</v>
      </c>
      <c r="F1309" s="1" t="s">
        <v>51</v>
      </c>
      <c r="G1309" s="1" t="s">
        <v>52</v>
      </c>
      <c r="H1309" s="1" t="s">
        <v>53</v>
      </c>
      <c r="I1309" s="1" t="s">
        <v>84</v>
      </c>
      <c r="J1309" s="1" t="s">
        <v>130</v>
      </c>
      <c r="K1309" s="1" t="s">
        <v>19445</v>
      </c>
      <c r="L1309" s="1"/>
      <c r="M1309" s="21">
        <f t="shared" si="20"/>
        <v>1</v>
      </c>
    </row>
    <row r="1310" spans="1:13" ht="20.100000000000001" customHeight="1" x14ac:dyDescent="0.15">
      <c r="A1310" s="1" t="s">
        <v>19318</v>
      </c>
      <c r="B1310" s="1" t="s">
        <v>19441</v>
      </c>
      <c r="C1310" s="1" t="s">
        <v>19446</v>
      </c>
      <c r="D1310" s="1" t="s">
        <v>78</v>
      </c>
      <c r="E1310" s="1" t="s">
        <v>51</v>
      </c>
      <c r="F1310" s="1" t="s">
        <v>51</v>
      </c>
      <c r="G1310" s="1" t="s">
        <v>52</v>
      </c>
      <c r="H1310" s="1" t="s">
        <v>53</v>
      </c>
      <c r="I1310" s="1" t="s">
        <v>84</v>
      </c>
      <c r="J1310" s="1" t="s">
        <v>130</v>
      </c>
      <c r="K1310" s="1" t="s">
        <v>19447</v>
      </c>
      <c r="L1310" s="1"/>
      <c r="M1310" s="21">
        <f t="shared" si="20"/>
        <v>1</v>
      </c>
    </row>
    <row r="1311" spans="1:13" ht="20.100000000000001" customHeight="1" x14ac:dyDescent="0.15">
      <c r="A1311" s="1" t="s">
        <v>19318</v>
      </c>
      <c r="B1311" s="1" t="s">
        <v>19441</v>
      </c>
      <c r="C1311" s="1" t="s">
        <v>19448</v>
      </c>
      <c r="D1311" s="1" t="s">
        <v>78</v>
      </c>
      <c r="E1311" s="1" t="s">
        <v>51</v>
      </c>
      <c r="F1311" s="1" t="s">
        <v>51</v>
      </c>
      <c r="G1311" s="1" t="s">
        <v>52</v>
      </c>
      <c r="H1311" s="1" t="s">
        <v>53</v>
      </c>
      <c r="I1311" s="1" t="s">
        <v>84</v>
      </c>
      <c r="J1311" s="1" t="s">
        <v>130</v>
      </c>
      <c r="K1311" s="1" t="s">
        <v>19449</v>
      </c>
      <c r="L1311" s="1"/>
      <c r="M1311" s="21">
        <f t="shared" si="20"/>
        <v>1</v>
      </c>
    </row>
    <row r="1312" spans="1:13" ht="20.100000000000001" customHeight="1" x14ac:dyDescent="0.15">
      <c r="A1312" s="1" t="s">
        <v>19318</v>
      </c>
      <c r="B1312" s="1" t="s">
        <v>19450</v>
      </c>
      <c r="C1312" s="1" t="s">
        <v>19451</v>
      </c>
      <c r="D1312" s="1" t="s">
        <v>50</v>
      </c>
      <c r="E1312" s="1" t="s">
        <v>51</v>
      </c>
      <c r="F1312" s="1" t="s">
        <v>51</v>
      </c>
      <c r="G1312" s="1" t="s">
        <v>52</v>
      </c>
      <c r="H1312" s="1" t="s">
        <v>53</v>
      </c>
      <c r="I1312" s="1" t="s">
        <v>84</v>
      </c>
      <c r="J1312" s="1" t="s">
        <v>130</v>
      </c>
      <c r="K1312" s="1" t="s">
        <v>19452</v>
      </c>
      <c r="L1312" s="1"/>
      <c r="M1312" s="21">
        <f t="shared" si="20"/>
        <v>1</v>
      </c>
    </row>
    <row r="1313" spans="1:13" ht="20.100000000000001" customHeight="1" x14ac:dyDescent="0.15">
      <c r="A1313" s="1" t="s">
        <v>19318</v>
      </c>
      <c r="B1313" s="1" t="s">
        <v>19450</v>
      </c>
      <c r="C1313" s="1" t="s">
        <v>19453</v>
      </c>
      <c r="D1313" s="1" t="s">
        <v>50</v>
      </c>
      <c r="E1313" s="1" t="s">
        <v>51</v>
      </c>
      <c r="F1313" s="1" t="s">
        <v>51</v>
      </c>
      <c r="G1313" s="1" t="s">
        <v>52</v>
      </c>
      <c r="H1313" s="1" t="s">
        <v>53</v>
      </c>
      <c r="I1313" s="1" t="s">
        <v>84</v>
      </c>
      <c r="J1313" s="1" t="s">
        <v>130</v>
      </c>
      <c r="K1313" s="1" t="s">
        <v>19454</v>
      </c>
      <c r="L1313" s="1"/>
      <c r="M1313" s="21">
        <f t="shared" si="20"/>
        <v>1</v>
      </c>
    </row>
    <row r="1314" spans="1:13" ht="20.100000000000001" customHeight="1" x14ac:dyDescent="0.15">
      <c r="A1314" s="1" t="s">
        <v>19318</v>
      </c>
      <c r="B1314" s="1" t="s">
        <v>19450</v>
      </c>
      <c r="C1314" s="1" t="s">
        <v>19455</v>
      </c>
      <c r="D1314" s="1" t="s">
        <v>50</v>
      </c>
      <c r="E1314" s="1" t="s">
        <v>51</v>
      </c>
      <c r="F1314" s="1" t="s">
        <v>51</v>
      </c>
      <c r="G1314" s="1" t="s">
        <v>52</v>
      </c>
      <c r="H1314" s="1" t="s">
        <v>53</v>
      </c>
      <c r="I1314" s="1" t="s">
        <v>84</v>
      </c>
      <c r="J1314" s="1" t="s">
        <v>130</v>
      </c>
      <c r="K1314" s="1" t="s">
        <v>19456</v>
      </c>
      <c r="L1314" s="1"/>
      <c r="M1314" s="21">
        <f t="shared" si="20"/>
        <v>1</v>
      </c>
    </row>
    <row r="1315" spans="1:13" ht="20.100000000000001" customHeight="1" x14ac:dyDescent="0.15">
      <c r="A1315" s="1" t="s">
        <v>19318</v>
      </c>
      <c r="B1315" s="1" t="s">
        <v>19450</v>
      </c>
      <c r="C1315" s="1" t="s">
        <v>19457</v>
      </c>
      <c r="D1315" s="1" t="s">
        <v>50</v>
      </c>
      <c r="E1315" s="1" t="s">
        <v>51</v>
      </c>
      <c r="F1315" s="1" t="s">
        <v>51</v>
      </c>
      <c r="G1315" s="1" t="s">
        <v>52</v>
      </c>
      <c r="H1315" s="1" t="s">
        <v>53</v>
      </c>
      <c r="I1315" s="1" t="s">
        <v>84</v>
      </c>
      <c r="J1315" s="1" t="s">
        <v>130</v>
      </c>
      <c r="K1315" s="1" t="s">
        <v>19458</v>
      </c>
      <c r="L1315" s="1"/>
      <c r="M1315" s="21">
        <f t="shared" si="20"/>
        <v>1</v>
      </c>
    </row>
    <row r="1316" spans="1:13" ht="20.100000000000001" customHeight="1" x14ac:dyDescent="0.15">
      <c r="A1316" s="1" t="s">
        <v>19318</v>
      </c>
      <c r="B1316" s="1" t="s">
        <v>19450</v>
      </c>
      <c r="C1316" s="1" t="s">
        <v>19459</v>
      </c>
      <c r="D1316" s="1" t="s">
        <v>50</v>
      </c>
      <c r="E1316" s="1" t="s">
        <v>51</v>
      </c>
      <c r="F1316" s="1" t="s">
        <v>51</v>
      </c>
      <c r="G1316" s="1" t="s">
        <v>52</v>
      </c>
      <c r="H1316" s="1" t="s">
        <v>53</v>
      </c>
      <c r="I1316" s="1" t="s">
        <v>84</v>
      </c>
      <c r="J1316" s="1" t="s">
        <v>130</v>
      </c>
      <c r="K1316" s="1" t="s">
        <v>19460</v>
      </c>
      <c r="L1316" s="1"/>
      <c r="M1316" s="21">
        <f t="shared" si="20"/>
        <v>1</v>
      </c>
    </row>
    <row r="1317" spans="1:13" ht="20.100000000000001" customHeight="1" x14ac:dyDescent="0.15">
      <c r="A1317" s="1" t="s">
        <v>19318</v>
      </c>
      <c r="B1317" s="1" t="s">
        <v>19450</v>
      </c>
      <c r="C1317" s="1" t="s">
        <v>19461</v>
      </c>
      <c r="D1317" s="1" t="s">
        <v>50</v>
      </c>
      <c r="E1317" s="1" t="s">
        <v>51</v>
      </c>
      <c r="F1317" s="1" t="s">
        <v>51</v>
      </c>
      <c r="G1317" s="1" t="s">
        <v>52</v>
      </c>
      <c r="H1317" s="1" t="s">
        <v>53</v>
      </c>
      <c r="I1317" s="1" t="s">
        <v>84</v>
      </c>
      <c r="J1317" s="1" t="s">
        <v>130</v>
      </c>
      <c r="K1317" s="1" t="s">
        <v>19462</v>
      </c>
      <c r="L1317" s="1"/>
      <c r="M1317" s="21">
        <f t="shared" si="20"/>
        <v>1</v>
      </c>
    </row>
    <row r="1318" spans="1:13" ht="20.100000000000001" customHeight="1" x14ac:dyDescent="0.15">
      <c r="A1318" s="1" t="s">
        <v>19318</v>
      </c>
      <c r="B1318" s="1" t="s">
        <v>19450</v>
      </c>
      <c r="C1318" s="1" t="s">
        <v>19463</v>
      </c>
      <c r="D1318" s="1" t="s">
        <v>78</v>
      </c>
      <c r="E1318" s="1" t="s">
        <v>51</v>
      </c>
      <c r="F1318" s="1" t="s">
        <v>51</v>
      </c>
      <c r="G1318" s="1" t="s">
        <v>52</v>
      </c>
      <c r="H1318" s="1" t="s">
        <v>121</v>
      </c>
      <c r="I1318" s="1" t="s">
        <v>84</v>
      </c>
      <c r="J1318" s="1" t="s">
        <v>122</v>
      </c>
      <c r="K1318" s="1" t="s">
        <v>19464</v>
      </c>
      <c r="L1318" s="1"/>
      <c r="M1318" s="21">
        <f t="shared" si="20"/>
        <v>1</v>
      </c>
    </row>
    <row r="1319" spans="1:13" ht="20.100000000000001" customHeight="1" x14ac:dyDescent="0.15">
      <c r="A1319" s="1" t="s">
        <v>19318</v>
      </c>
      <c r="B1319" s="1" t="s">
        <v>19450</v>
      </c>
      <c r="C1319" s="1" t="s">
        <v>19465</v>
      </c>
      <c r="D1319" s="1" t="s">
        <v>78</v>
      </c>
      <c r="E1319" s="1" t="s">
        <v>51</v>
      </c>
      <c r="F1319" s="1" t="s">
        <v>51</v>
      </c>
      <c r="G1319" s="1" t="s">
        <v>52</v>
      </c>
      <c r="H1319" s="1" t="s">
        <v>121</v>
      </c>
      <c r="I1319" s="1" t="s">
        <v>84</v>
      </c>
      <c r="J1319" s="1" t="s">
        <v>122</v>
      </c>
      <c r="K1319" s="1" t="s">
        <v>19466</v>
      </c>
      <c r="L1319" s="1"/>
      <c r="M1319" s="21">
        <f t="shared" si="20"/>
        <v>1</v>
      </c>
    </row>
    <row r="1320" spans="1:13" ht="20.100000000000001" customHeight="1" x14ac:dyDescent="0.15">
      <c r="A1320" s="1" t="s">
        <v>19318</v>
      </c>
      <c r="B1320" s="1" t="s">
        <v>19450</v>
      </c>
      <c r="C1320" s="1" t="s">
        <v>19467</v>
      </c>
      <c r="D1320" s="1" t="s">
        <v>78</v>
      </c>
      <c r="E1320" s="1" t="s">
        <v>51</v>
      </c>
      <c r="F1320" s="1" t="s">
        <v>81</v>
      </c>
      <c r="G1320" s="1" t="s">
        <v>82</v>
      </c>
      <c r="H1320" s="1" t="s">
        <v>2234</v>
      </c>
      <c r="I1320" s="1" t="s">
        <v>84</v>
      </c>
      <c r="J1320" s="1" t="s">
        <v>18408</v>
      </c>
      <c r="K1320" s="1" t="s">
        <v>19468</v>
      </c>
      <c r="L1320" s="1"/>
      <c r="M1320" s="21">
        <f t="shared" si="20"/>
        <v>0</v>
      </c>
    </row>
    <row r="1321" spans="1:13" ht="20.100000000000001" customHeight="1" x14ac:dyDescent="0.15">
      <c r="A1321" s="1" t="s">
        <v>19318</v>
      </c>
      <c r="B1321" s="1" t="s">
        <v>19450</v>
      </c>
      <c r="C1321" s="1" t="s">
        <v>19469</v>
      </c>
      <c r="D1321" s="1" t="s">
        <v>78</v>
      </c>
      <c r="E1321" s="1" t="s">
        <v>51</v>
      </c>
      <c r="F1321" s="1" t="s">
        <v>51</v>
      </c>
      <c r="G1321" s="1" t="s">
        <v>52</v>
      </c>
      <c r="H1321" s="1" t="s">
        <v>121</v>
      </c>
      <c r="I1321" s="1" t="s">
        <v>84</v>
      </c>
      <c r="J1321" s="1" t="s">
        <v>122</v>
      </c>
      <c r="K1321" s="1" t="s">
        <v>19470</v>
      </c>
      <c r="L1321" s="1"/>
      <c r="M1321" s="21">
        <f t="shared" si="20"/>
        <v>1</v>
      </c>
    </row>
    <row r="1322" spans="1:13" ht="20.100000000000001" customHeight="1" x14ac:dyDescent="0.15">
      <c r="A1322" s="1" t="s">
        <v>19318</v>
      </c>
      <c r="B1322" s="1" t="s">
        <v>19450</v>
      </c>
      <c r="C1322" s="1" t="s">
        <v>19471</v>
      </c>
      <c r="D1322" s="1" t="s">
        <v>78</v>
      </c>
      <c r="E1322" s="1" t="s">
        <v>51</v>
      </c>
      <c r="F1322" s="1" t="s">
        <v>51</v>
      </c>
      <c r="G1322" s="1" t="s">
        <v>52</v>
      </c>
      <c r="H1322" s="1" t="s">
        <v>121</v>
      </c>
      <c r="I1322" s="1" t="s">
        <v>84</v>
      </c>
      <c r="J1322" s="1" t="s">
        <v>122</v>
      </c>
      <c r="K1322" s="1" t="s">
        <v>19472</v>
      </c>
      <c r="L1322" s="1"/>
      <c r="M1322" s="21">
        <f t="shared" si="20"/>
        <v>1</v>
      </c>
    </row>
    <row r="1323" spans="1:13" ht="20.100000000000001" customHeight="1" x14ac:dyDescent="0.15">
      <c r="A1323" s="1" t="s">
        <v>19318</v>
      </c>
      <c r="B1323" s="1" t="s">
        <v>19450</v>
      </c>
      <c r="C1323" s="1" t="s">
        <v>19473</v>
      </c>
      <c r="D1323" s="1" t="s">
        <v>78</v>
      </c>
      <c r="E1323" s="1" t="s">
        <v>51</v>
      </c>
      <c r="F1323" s="1" t="s">
        <v>51</v>
      </c>
      <c r="G1323" s="1" t="s">
        <v>52</v>
      </c>
      <c r="H1323" s="1" t="s">
        <v>121</v>
      </c>
      <c r="I1323" s="1" t="s">
        <v>84</v>
      </c>
      <c r="J1323" s="1" t="s">
        <v>122</v>
      </c>
      <c r="K1323" s="1" t="s">
        <v>19474</v>
      </c>
      <c r="L1323" s="1"/>
      <c r="M1323" s="21">
        <f t="shared" si="20"/>
        <v>1</v>
      </c>
    </row>
    <row r="1324" spans="1:13" ht="20.100000000000001" customHeight="1" x14ac:dyDescent="0.15">
      <c r="A1324" s="1" t="s">
        <v>19318</v>
      </c>
      <c r="B1324" s="1" t="s">
        <v>19450</v>
      </c>
      <c r="C1324" s="1" t="s">
        <v>19475</v>
      </c>
      <c r="D1324" s="1" t="s">
        <v>78</v>
      </c>
      <c r="E1324" s="1" t="s">
        <v>51</v>
      </c>
      <c r="F1324" s="1" t="s">
        <v>51</v>
      </c>
      <c r="G1324" s="1" t="s">
        <v>52</v>
      </c>
      <c r="H1324" s="1" t="s">
        <v>121</v>
      </c>
      <c r="I1324" s="1" t="s">
        <v>84</v>
      </c>
      <c r="J1324" s="1" t="s">
        <v>122</v>
      </c>
      <c r="K1324" s="1" t="s">
        <v>19476</v>
      </c>
      <c r="L1324" s="1"/>
      <c r="M1324" s="21">
        <f t="shared" si="20"/>
        <v>1</v>
      </c>
    </row>
    <row r="1325" spans="1:13" ht="20.100000000000001" customHeight="1" x14ac:dyDescent="0.15">
      <c r="A1325" s="1" t="s">
        <v>19318</v>
      </c>
      <c r="B1325" s="1" t="s">
        <v>19450</v>
      </c>
      <c r="C1325" s="1" t="s">
        <v>19477</v>
      </c>
      <c r="D1325" s="1" t="s">
        <v>78</v>
      </c>
      <c r="E1325" s="1" t="s">
        <v>51</v>
      </c>
      <c r="F1325" s="1" t="s">
        <v>51</v>
      </c>
      <c r="G1325" s="1" t="s">
        <v>52</v>
      </c>
      <c r="H1325" s="1" t="s">
        <v>53</v>
      </c>
      <c r="I1325" s="1" t="s">
        <v>84</v>
      </c>
      <c r="J1325" s="1" t="s">
        <v>130</v>
      </c>
      <c r="K1325" s="1" t="s">
        <v>19478</v>
      </c>
      <c r="L1325" s="1"/>
      <c r="M1325" s="21">
        <f t="shared" si="20"/>
        <v>1</v>
      </c>
    </row>
    <row r="1326" spans="1:13" ht="20.100000000000001" customHeight="1" x14ac:dyDescent="0.15">
      <c r="A1326" s="1" t="s">
        <v>19318</v>
      </c>
      <c r="B1326" s="1" t="s">
        <v>19450</v>
      </c>
      <c r="C1326" s="1" t="s">
        <v>19479</v>
      </c>
      <c r="D1326" s="1" t="s">
        <v>78</v>
      </c>
      <c r="E1326" s="1" t="s">
        <v>51</v>
      </c>
      <c r="F1326" s="1" t="s">
        <v>51</v>
      </c>
      <c r="G1326" s="1" t="s">
        <v>52</v>
      </c>
      <c r="H1326" s="1" t="s">
        <v>53</v>
      </c>
      <c r="I1326" s="1" t="s">
        <v>84</v>
      </c>
      <c r="J1326" s="1" t="s">
        <v>130</v>
      </c>
      <c r="K1326" s="1" t="s">
        <v>19480</v>
      </c>
      <c r="L1326" s="1"/>
      <c r="M1326" s="21">
        <f t="shared" si="20"/>
        <v>1</v>
      </c>
    </row>
    <row r="1327" spans="1:13" ht="20.100000000000001" customHeight="1" x14ac:dyDescent="0.15">
      <c r="A1327" s="1" t="s">
        <v>19318</v>
      </c>
      <c r="B1327" s="1" t="s">
        <v>19450</v>
      </c>
      <c r="C1327" s="1" t="s">
        <v>19481</v>
      </c>
      <c r="D1327" s="1" t="s">
        <v>78</v>
      </c>
      <c r="E1327" s="1" t="s">
        <v>51</v>
      </c>
      <c r="F1327" s="1" t="s">
        <v>51</v>
      </c>
      <c r="G1327" s="1" t="s">
        <v>52</v>
      </c>
      <c r="H1327" s="1" t="s">
        <v>53</v>
      </c>
      <c r="I1327" s="1" t="s">
        <v>84</v>
      </c>
      <c r="J1327" s="1" t="s">
        <v>130</v>
      </c>
      <c r="K1327" s="1" t="s">
        <v>19482</v>
      </c>
      <c r="L1327" s="1"/>
      <c r="M1327" s="21">
        <f t="shared" si="20"/>
        <v>1</v>
      </c>
    </row>
    <row r="1328" spans="1:13" ht="20.100000000000001" customHeight="1" x14ac:dyDescent="0.15">
      <c r="A1328" s="1" t="s">
        <v>19318</v>
      </c>
      <c r="B1328" s="1" t="s">
        <v>19450</v>
      </c>
      <c r="C1328" s="1" t="s">
        <v>19483</v>
      </c>
      <c r="D1328" s="1" t="s">
        <v>78</v>
      </c>
      <c r="E1328" s="1" t="s">
        <v>51</v>
      </c>
      <c r="F1328" s="1" t="s">
        <v>51</v>
      </c>
      <c r="G1328" s="1" t="s">
        <v>52</v>
      </c>
      <c r="H1328" s="1" t="s">
        <v>53</v>
      </c>
      <c r="I1328" s="1" t="s">
        <v>84</v>
      </c>
      <c r="J1328" s="1" t="s">
        <v>130</v>
      </c>
      <c r="K1328" s="1" t="s">
        <v>19484</v>
      </c>
      <c r="L1328" s="1"/>
      <c r="M1328" s="21">
        <f t="shared" si="20"/>
        <v>1</v>
      </c>
    </row>
    <row r="1329" spans="1:13" ht="20.100000000000001" customHeight="1" x14ac:dyDescent="0.15">
      <c r="A1329" s="1" t="s">
        <v>19318</v>
      </c>
      <c r="B1329" s="1" t="s">
        <v>19450</v>
      </c>
      <c r="C1329" s="1" t="s">
        <v>19485</v>
      </c>
      <c r="D1329" s="1" t="s">
        <v>78</v>
      </c>
      <c r="E1329" s="1" t="s">
        <v>51</v>
      </c>
      <c r="F1329" s="1" t="s">
        <v>51</v>
      </c>
      <c r="G1329" s="1" t="s">
        <v>52</v>
      </c>
      <c r="H1329" s="1" t="s">
        <v>53</v>
      </c>
      <c r="I1329" s="1" t="s">
        <v>84</v>
      </c>
      <c r="J1329" s="1" t="s">
        <v>130</v>
      </c>
      <c r="K1329" s="1" t="s">
        <v>19486</v>
      </c>
      <c r="L1329" s="1"/>
      <c r="M1329" s="21">
        <f t="shared" si="20"/>
        <v>1</v>
      </c>
    </row>
    <row r="1330" spans="1:13" ht="20.100000000000001" customHeight="1" x14ac:dyDescent="0.15">
      <c r="A1330" s="1" t="s">
        <v>19318</v>
      </c>
      <c r="B1330" s="1" t="s">
        <v>19450</v>
      </c>
      <c r="C1330" s="1" t="s">
        <v>19487</v>
      </c>
      <c r="D1330" s="1" t="s">
        <v>78</v>
      </c>
      <c r="E1330" s="1" t="s">
        <v>51</v>
      </c>
      <c r="F1330" s="1" t="s">
        <v>179</v>
      </c>
      <c r="G1330" s="1" t="s">
        <v>82</v>
      </c>
      <c r="H1330" s="1" t="s">
        <v>2038</v>
      </c>
      <c r="I1330" s="1" t="s">
        <v>84</v>
      </c>
      <c r="J1330" s="1" t="s">
        <v>6853</v>
      </c>
      <c r="K1330" s="1" t="s">
        <v>19488</v>
      </c>
      <c r="L1330" s="1"/>
      <c r="M1330" s="21">
        <f t="shared" si="20"/>
        <v>0</v>
      </c>
    </row>
    <row r="1331" spans="1:13" ht="20.100000000000001" customHeight="1" x14ac:dyDescent="0.15">
      <c r="A1331" s="1" t="s">
        <v>19318</v>
      </c>
      <c r="B1331" s="1" t="s">
        <v>19450</v>
      </c>
      <c r="C1331" s="1" t="s">
        <v>19489</v>
      </c>
      <c r="D1331" s="1" t="s">
        <v>78</v>
      </c>
      <c r="E1331" s="1" t="s">
        <v>51</v>
      </c>
      <c r="F1331" s="1" t="s">
        <v>51</v>
      </c>
      <c r="G1331" s="1" t="s">
        <v>52</v>
      </c>
      <c r="H1331" s="1" t="s">
        <v>53</v>
      </c>
      <c r="I1331" s="1" t="s">
        <v>84</v>
      </c>
      <c r="J1331" s="1" t="s">
        <v>130</v>
      </c>
      <c r="K1331" s="1" t="s">
        <v>19490</v>
      </c>
      <c r="L1331" s="1"/>
      <c r="M1331" s="21">
        <f t="shared" si="20"/>
        <v>1</v>
      </c>
    </row>
    <row r="1332" spans="1:13" ht="20.100000000000001" customHeight="1" x14ac:dyDescent="0.15">
      <c r="A1332" s="1" t="s">
        <v>19318</v>
      </c>
      <c r="B1332" s="1" t="s">
        <v>19450</v>
      </c>
      <c r="C1332" s="1" t="s">
        <v>19491</v>
      </c>
      <c r="D1332" s="1" t="s">
        <v>78</v>
      </c>
      <c r="E1332" s="1" t="s">
        <v>51</v>
      </c>
      <c r="F1332" s="1" t="s">
        <v>179</v>
      </c>
      <c r="G1332" s="1" t="s">
        <v>82</v>
      </c>
      <c r="H1332" s="1" t="s">
        <v>2038</v>
      </c>
      <c r="I1332" s="1" t="s">
        <v>84</v>
      </c>
      <c r="J1332" s="1" t="s">
        <v>6853</v>
      </c>
      <c r="K1332" s="1" t="s">
        <v>19492</v>
      </c>
      <c r="L1332" s="1"/>
      <c r="M1332" s="21">
        <f t="shared" si="20"/>
        <v>0</v>
      </c>
    </row>
    <row r="1333" spans="1:13" ht="20.100000000000001" customHeight="1" x14ac:dyDescent="0.15">
      <c r="A1333" s="1" t="s">
        <v>19318</v>
      </c>
      <c r="B1333" s="1" t="s">
        <v>19493</v>
      </c>
      <c r="C1333" s="1" t="s">
        <v>19494</v>
      </c>
      <c r="D1333" s="1" t="s">
        <v>50</v>
      </c>
      <c r="E1333" s="1" t="s">
        <v>51</v>
      </c>
      <c r="F1333" s="1" t="s">
        <v>51</v>
      </c>
      <c r="G1333" s="1" t="s">
        <v>52</v>
      </c>
      <c r="H1333" s="1" t="s">
        <v>53</v>
      </c>
      <c r="I1333" s="1" t="s">
        <v>84</v>
      </c>
      <c r="J1333" s="1" t="s">
        <v>130</v>
      </c>
      <c r="K1333" s="1" t="s">
        <v>19495</v>
      </c>
      <c r="L1333" s="1"/>
      <c r="M1333" s="21">
        <f t="shared" si="20"/>
        <v>1</v>
      </c>
    </row>
    <row r="1334" spans="1:13" ht="20.100000000000001" customHeight="1" x14ac:dyDescent="0.15">
      <c r="A1334" s="1" t="s">
        <v>19318</v>
      </c>
      <c r="B1334" s="1" t="s">
        <v>19493</v>
      </c>
      <c r="C1334" s="1" t="s">
        <v>19496</v>
      </c>
      <c r="D1334" s="1" t="s">
        <v>50</v>
      </c>
      <c r="E1334" s="1" t="s">
        <v>51</v>
      </c>
      <c r="F1334" s="1" t="s">
        <v>81</v>
      </c>
      <c r="G1334" s="1" t="s">
        <v>82</v>
      </c>
      <c r="H1334" s="1" t="s">
        <v>2234</v>
      </c>
      <c r="I1334" s="1" t="s">
        <v>84</v>
      </c>
      <c r="J1334" s="1" t="s">
        <v>18408</v>
      </c>
      <c r="K1334" s="1" t="s">
        <v>19497</v>
      </c>
      <c r="L1334" s="1"/>
      <c r="M1334" s="21">
        <f t="shared" si="20"/>
        <v>0</v>
      </c>
    </row>
    <row r="1335" spans="1:13" ht="20.100000000000001" customHeight="1" x14ac:dyDescent="0.15">
      <c r="A1335" s="1" t="s">
        <v>19318</v>
      </c>
      <c r="B1335" s="1" t="s">
        <v>19493</v>
      </c>
      <c r="C1335" s="1" t="s">
        <v>19498</v>
      </c>
      <c r="D1335" s="1" t="s">
        <v>50</v>
      </c>
      <c r="E1335" s="1" t="s">
        <v>51</v>
      </c>
      <c r="F1335" s="1" t="s">
        <v>81</v>
      </c>
      <c r="G1335" s="1" t="s">
        <v>82</v>
      </c>
      <c r="H1335" s="1" t="s">
        <v>2234</v>
      </c>
      <c r="I1335" s="1" t="s">
        <v>84</v>
      </c>
      <c r="J1335" s="1" t="s">
        <v>18408</v>
      </c>
      <c r="K1335" s="1" t="s">
        <v>19499</v>
      </c>
      <c r="L1335" s="1"/>
      <c r="M1335" s="21">
        <f t="shared" si="20"/>
        <v>0</v>
      </c>
    </row>
    <row r="1336" spans="1:13" ht="20.100000000000001" customHeight="1" x14ac:dyDescent="0.15">
      <c r="A1336" s="1" t="s">
        <v>19318</v>
      </c>
      <c r="B1336" s="1" t="s">
        <v>19493</v>
      </c>
      <c r="C1336" s="1" t="s">
        <v>19500</v>
      </c>
      <c r="D1336" s="1" t="s">
        <v>50</v>
      </c>
      <c r="E1336" s="1" t="s">
        <v>51</v>
      </c>
      <c r="F1336" s="1" t="s">
        <v>51</v>
      </c>
      <c r="G1336" s="1" t="s">
        <v>52</v>
      </c>
      <c r="H1336" s="1" t="s">
        <v>53</v>
      </c>
      <c r="I1336" s="1" t="s">
        <v>84</v>
      </c>
      <c r="J1336" s="1" t="s">
        <v>130</v>
      </c>
      <c r="K1336" s="1" t="s">
        <v>19501</v>
      </c>
      <c r="L1336" s="1"/>
      <c r="M1336" s="21">
        <f t="shared" si="20"/>
        <v>1</v>
      </c>
    </row>
    <row r="1337" spans="1:13" ht="20.100000000000001" customHeight="1" x14ac:dyDescent="0.15">
      <c r="A1337" s="1" t="s">
        <v>19318</v>
      </c>
      <c r="B1337" s="1" t="s">
        <v>19493</v>
      </c>
      <c r="C1337" s="1" t="s">
        <v>19502</v>
      </c>
      <c r="D1337" s="1" t="s">
        <v>50</v>
      </c>
      <c r="E1337" s="1" t="s">
        <v>51</v>
      </c>
      <c r="F1337" s="1" t="s">
        <v>51</v>
      </c>
      <c r="G1337" s="1" t="s">
        <v>52</v>
      </c>
      <c r="H1337" s="1" t="s">
        <v>53</v>
      </c>
      <c r="I1337" s="1" t="s">
        <v>84</v>
      </c>
      <c r="J1337" s="1" t="s">
        <v>130</v>
      </c>
      <c r="K1337" s="1" t="s">
        <v>19503</v>
      </c>
      <c r="L1337" s="1"/>
      <c r="M1337" s="21">
        <f t="shared" si="20"/>
        <v>1</v>
      </c>
    </row>
    <row r="1338" spans="1:13" ht="20.100000000000001" customHeight="1" x14ac:dyDescent="0.15">
      <c r="A1338" s="1" t="s">
        <v>19318</v>
      </c>
      <c r="B1338" s="1" t="s">
        <v>19493</v>
      </c>
      <c r="C1338" s="1" t="s">
        <v>19504</v>
      </c>
      <c r="D1338" s="1" t="s">
        <v>50</v>
      </c>
      <c r="E1338" s="1" t="s">
        <v>51</v>
      </c>
      <c r="F1338" s="1" t="s">
        <v>51</v>
      </c>
      <c r="G1338" s="1" t="s">
        <v>52</v>
      </c>
      <c r="H1338" s="1" t="s">
        <v>53</v>
      </c>
      <c r="I1338" s="1" t="s">
        <v>84</v>
      </c>
      <c r="J1338" s="1" t="s">
        <v>130</v>
      </c>
      <c r="K1338" s="1" t="s">
        <v>19505</v>
      </c>
      <c r="L1338" s="1"/>
      <c r="M1338" s="21">
        <f t="shared" si="20"/>
        <v>1</v>
      </c>
    </row>
    <row r="1339" spans="1:13" ht="20.100000000000001" customHeight="1" x14ac:dyDescent="0.15">
      <c r="A1339" s="1" t="s">
        <v>19318</v>
      </c>
      <c r="B1339" s="1" t="s">
        <v>19493</v>
      </c>
      <c r="C1339" s="1" t="s">
        <v>19506</v>
      </c>
      <c r="D1339" s="1" t="s">
        <v>50</v>
      </c>
      <c r="E1339" s="1" t="s">
        <v>51</v>
      </c>
      <c r="F1339" s="1" t="s">
        <v>51</v>
      </c>
      <c r="G1339" s="1" t="s">
        <v>52</v>
      </c>
      <c r="H1339" s="1" t="s">
        <v>53</v>
      </c>
      <c r="I1339" s="1" t="s">
        <v>84</v>
      </c>
      <c r="J1339" s="1" t="s">
        <v>130</v>
      </c>
      <c r="K1339" s="1" t="s">
        <v>19507</v>
      </c>
      <c r="L1339" s="1"/>
      <c r="M1339" s="21">
        <f t="shared" si="20"/>
        <v>1</v>
      </c>
    </row>
    <row r="1340" spans="1:13" ht="20.100000000000001" customHeight="1" x14ac:dyDescent="0.15">
      <c r="A1340" s="1" t="s">
        <v>19318</v>
      </c>
      <c r="B1340" s="1" t="s">
        <v>19493</v>
      </c>
      <c r="C1340" s="1" t="s">
        <v>19508</v>
      </c>
      <c r="D1340" s="1" t="s">
        <v>78</v>
      </c>
      <c r="E1340" s="1" t="s">
        <v>51</v>
      </c>
      <c r="F1340" s="1" t="s">
        <v>51</v>
      </c>
      <c r="G1340" s="1" t="s">
        <v>52</v>
      </c>
      <c r="H1340" s="1" t="s">
        <v>53</v>
      </c>
      <c r="I1340" s="1" t="s">
        <v>84</v>
      </c>
      <c r="J1340" s="1" t="s">
        <v>130</v>
      </c>
      <c r="K1340" s="1" t="s">
        <v>19509</v>
      </c>
      <c r="L1340" s="1"/>
      <c r="M1340" s="21">
        <f t="shared" si="20"/>
        <v>1</v>
      </c>
    </row>
    <row r="1341" spans="1:13" ht="20.100000000000001" customHeight="1" x14ac:dyDescent="0.15">
      <c r="A1341" s="1" t="s">
        <v>19318</v>
      </c>
      <c r="B1341" s="1" t="s">
        <v>19493</v>
      </c>
      <c r="C1341" s="1" t="s">
        <v>19510</v>
      </c>
      <c r="D1341" s="1" t="s">
        <v>78</v>
      </c>
      <c r="E1341" s="1" t="s">
        <v>51</v>
      </c>
      <c r="F1341" s="1" t="s">
        <v>81</v>
      </c>
      <c r="G1341" s="1" t="s">
        <v>82</v>
      </c>
      <c r="H1341" s="1" t="s">
        <v>129</v>
      </c>
      <c r="I1341" s="1" t="s">
        <v>447</v>
      </c>
      <c r="J1341" s="1" t="s">
        <v>6142</v>
      </c>
      <c r="K1341" s="1" t="s">
        <v>19511</v>
      </c>
      <c r="L1341" s="1"/>
      <c r="M1341" s="21">
        <f t="shared" si="20"/>
        <v>0</v>
      </c>
    </row>
    <row r="1342" spans="1:13" ht="20.100000000000001" customHeight="1" x14ac:dyDescent="0.15">
      <c r="A1342" s="1" t="s">
        <v>19318</v>
      </c>
      <c r="B1342" s="1" t="s">
        <v>19493</v>
      </c>
      <c r="C1342" s="1" t="s">
        <v>19512</v>
      </c>
      <c r="D1342" s="1" t="s">
        <v>78</v>
      </c>
      <c r="E1342" s="1" t="s">
        <v>51</v>
      </c>
      <c r="F1342" s="1" t="s">
        <v>51</v>
      </c>
      <c r="G1342" s="1" t="s">
        <v>52</v>
      </c>
      <c r="H1342" s="1" t="s">
        <v>53</v>
      </c>
      <c r="I1342" s="1" t="s">
        <v>84</v>
      </c>
      <c r="J1342" s="1" t="s">
        <v>130</v>
      </c>
      <c r="K1342" s="1" t="s">
        <v>19513</v>
      </c>
      <c r="L1342" s="1"/>
      <c r="M1342" s="21">
        <f t="shared" si="20"/>
        <v>1</v>
      </c>
    </row>
    <row r="1343" spans="1:13" ht="20.100000000000001" customHeight="1" x14ac:dyDescent="0.15">
      <c r="A1343" s="1" t="s">
        <v>19318</v>
      </c>
      <c r="B1343" s="1" t="s">
        <v>19493</v>
      </c>
      <c r="C1343" s="1" t="s">
        <v>19514</v>
      </c>
      <c r="D1343" s="1" t="s">
        <v>78</v>
      </c>
      <c r="E1343" s="1" t="s">
        <v>51</v>
      </c>
      <c r="F1343" s="1" t="s">
        <v>51</v>
      </c>
      <c r="G1343" s="1" t="s">
        <v>52</v>
      </c>
      <c r="H1343" s="1" t="s">
        <v>53</v>
      </c>
      <c r="I1343" s="1" t="s">
        <v>84</v>
      </c>
      <c r="J1343" s="1" t="s">
        <v>130</v>
      </c>
      <c r="K1343" s="1" t="s">
        <v>19515</v>
      </c>
      <c r="L1343" s="1"/>
      <c r="M1343" s="21">
        <f t="shared" si="20"/>
        <v>1</v>
      </c>
    </row>
    <row r="1344" spans="1:13" ht="20.100000000000001" customHeight="1" x14ac:dyDescent="0.15">
      <c r="A1344" s="1" t="s">
        <v>19318</v>
      </c>
      <c r="B1344" s="1" t="s">
        <v>19493</v>
      </c>
      <c r="C1344" s="1" t="s">
        <v>19516</v>
      </c>
      <c r="D1344" s="1" t="s">
        <v>78</v>
      </c>
      <c r="E1344" s="1" t="s">
        <v>51</v>
      </c>
      <c r="F1344" s="1" t="s">
        <v>51</v>
      </c>
      <c r="G1344" s="1" t="s">
        <v>52</v>
      </c>
      <c r="H1344" s="1" t="s">
        <v>53</v>
      </c>
      <c r="I1344" s="1" t="s">
        <v>84</v>
      </c>
      <c r="J1344" s="1" t="s">
        <v>130</v>
      </c>
      <c r="K1344" s="1" t="s">
        <v>19517</v>
      </c>
      <c r="L1344" s="1"/>
      <c r="M1344" s="21">
        <f t="shared" si="20"/>
        <v>1</v>
      </c>
    </row>
    <row r="1345" spans="1:13" ht="20.100000000000001" customHeight="1" x14ac:dyDescent="0.15">
      <c r="A1345" s="1" t="s">
        <v>19318</v>
      </c>
      <c r="B1345" s="1" t="s">
        <v>19493</v>
      </c>
      <c r="C1345" s="1" t="s">
        <v>19518</v>
      </c>
      <c r="D1345" s="1" t="s">
        <v>78</v>
      </c>
      <c r="E1345" s="1" t="s">
        <v>51</v>
      </c>
      <c r="F1345" s="1" t="s">
        <v>51</v>
      </c>
      <c r="G1345" s="1" t="s">
        <v>52</v>
      </c>
      <c r="H1345" s="1" t="s">
        <v>53</v>
      </c>
      <c r="I1345" s="1" t="s">
        <v>84</v>
      </c>
      <c r="J1345" s="1" t="s">
        <v>130</v>
      </c>
      <c r="K1345" s="1" t="s">
        <v>19519</v>
      </c>
      <c r="L1345" s="1"/>
      <c r="M1345" s="21">
        <f t="shared" si="20"/>
        <v>1</v>
      </c>
    </row>
    <row r="1346" spans="1:13" ht="20.100000000000001" customHeight="1" x14ac:dyDescent="0.15">
      <c r="A1346" s="1" t="s">
        <v>19318</v>
      </c>
      <c r="B1346" s="1" t="s">
        <v>19493</v>
      </c>
      <c r="C1346" s="1" t="s">
        <v>19520</v>
      </c>
      <c r="D1346" s="1" t="s">
        <v>78</v>
      </c>
      <c r="E1346" s="1" t="s">
        <v>51</v>
      </c>
      <c r="F1346" s="1" t="s">
        <v>51</v>
      </c>
      <c r="G1346" s="1" t="s">
        <v>52</v>
      </c>
      <c r="H1346" s="1" t="s">
        <v>53</v>
      </c>
      <c r="I1346" s="1" t="s">
        <v>84</v>
      </c>
      <c r="J1346" s="1" t="s">
        <v>130</v>
      </c>
      <c r="K1346" s="1" t="s">
        <v>19521</v>
      </c>
      <c r="L1346" s="1"/>
      <c r="M1346" s="21">
        <f t="shared" si="20"/>
        <v>1</v>
      </c>
    </row>
    <row r="1347" spans="1:13" ht="20.100000000000001" customHeight="1" x14ac:dyDescent="0.15">
      <c r="A1347" s="1" t="s">
        <v>19318</v>
      </c>
      <c r="B1347" s="1" t="s">
        <v>19493</v>
      </c>
      <c r="C1347" s="1" t="s">
        <v>19522</v>
      </c>
      <c r="D1347" s="1" t="s">
        <v>849</v>
      </c>
      <c r="E1347" s="1" t="s">
        <v>51</v>
      </c>
      <c r="F1347" s="1" t="s">
        <v>26832</v>
      </c>
      <c r="G1347" s="1" t="s">
        <v>82</v>
      </c>
      <c r="H1347" s="1" t="s">
        <v>83</v>
      </c>
      <c r="I1347" s="1" t="s">
        <v>181</v>
      </c>
      <c r="J1347" s="1" t="s">
        <v>11769</v>
      </c>
      <c r="K1347" s="1" t="s">
        <v>19680</v>
      </c>
      <c r="L1347" s="1"/>
      <c r="M1347" s="21">
        <f t="shared" si="20"/>
        <v>0</v>
      </c>
    </row>
    <row r="1348" spans="1:13" ht="20.100000000000001" customHeight="1" x14ac:dyDescent="0.15">
      <c r="A1348" s="1" t="s">
        <v>19318</v>
      </c>
      <c r="B1348" s="1" t="s">
        <v>19523</v>
      </c>
      <c r="C1348" s="1" t="s">
        <v>19524</v>
      </c>
      <c r="D1348" s="1" t="s">
        <v>50</v>
      </c>
      <c r="E1348" s="1" t="s">
        <v>51</v>
      </c>
      <c r="F1348" s="1" t="s">
        <v>51</v>
      </c>
      <c r="G1348" s="1" t="s">
        <v>52</v>
      </c>
      <c r="H1348" s="1" t="s">
        <v>53</v>
      </c>
      <c r="I1348" s="1" t="s">
        <v>84</v>
      </c>
      <c r="J1348" s="1" t="s">
        <v>130</v>
      </c>
      <c r="K1348" s="1" t="s">
        <v>19525</v>
      </c>
      <c r="L1348" s="1"/>
      <c r="M1348" s="21">
        <f t="shared" si="20"/>
        <v>1</v>
      </c>
    </row>
    <row r="1349" spans="1:13" ht="20.100000000000001" customHeight="1" x14ac:dyDescent="0.15">
      <c r="A1349" s="1" t="s">
        <v>19318</v>
      </c>
      <c r="B1349" s="1" t="s">
        <v>19526</v>
      </c>
      <c r="C1349" s="1" t="s">
        <v>19527</v>
      </c>
      <c r="D1349" s="1" t="s">
        <v>78</v>
      </c>
      <c r="E1349" s="1" t="s">
        <v>51</v>
      </c>
      <c r="F1349" s="1" t="s">
        <v>51</v>
      </c>
      <c r="G1349" s="1" t="s">
        <v>52</v>
      </c>
      <c r="H1349" s="1" t="s">
        <v>53</v>
      </c>
      <c r="I1349" s="1" t="s">
        <v>84</v>
      </c>
      <c r="J1349" s="1" t="s">
        <v>130</v>
      </c>
      <c r="K1349" s="1" t="s">
        <v>19528</v>
      </c>
      <c r="L1349" s="1"/>
      <c r="M1349" s="21">
        <f t="shared" si="20"/>
        <v>1</v>
      </c>
    </row>
    <row r="1350" spans="1:13" ht="20.100000000000001" customHeight="1" x14ac:dyDescent="0.15">
      <c r="A1350" s="1" t="s">
        <v>19318</v>
      </c>
      <c r="B1350" s="1" t="s">
        <v>19529</v>
      </c>
      <c r="C1350" s="1" t="s">
        <v>19530</v>
      </c>
      <c r="D1350" s="1" t="s">
        <v>50</v>
      </c>
      <c r="E1350" s="1" t="s">
        <v>51</v>
      </c>
      <c r="F1350" s="1" t="s">
        <v>51</v>
      </c>
      <c r="G1350" s="1" t="s">
        <v>52</v>
      </c>
      <c r="H1350" s="1" t="s">
        <v>53</v>
      </c>
      <c r="I1350" s="1" t="s">
        <v>84</v>
      </c>
      <c r="J1350" s="1" t="s">
        <v>130</v>
      </c>
      <c r="K1350" s="1" t="s">
        <v>19531</v>
      </c>
      <c r="L1350" s="1"/>
      <c r="M1350" s="21">
        <f t="shared" ref="M1350:M1414" si="21">IF(F1350="○",1,0)</f>
        <v>1</v>
      </c>
    </row>
    <row r="1351" spans="1:13" ht="20.100000000000001" customHeight="1" x14ac:dyDescent="0.15">
      <c r="A1351" s="1" t="s">
        <v>19318</v>
      </c>
      <c r="B1351" s="1" t="s">
        <v>19529</v>
      </c>
      <c r="C1351" s="1" t="s">
        <v>19532</v>
      </c>
      <c r="D1351" s="1" t="s">
        <v>50</v>
      </c>
      <c r="E1351" s="1" t="s">
        <v>51</v>
      </c>
      <c r="F1351" s="1" t="s">
        <v>51</v>
      </c>
      <c r="G1351" s="1" t="s">
        <v>52</v>
      </c>
      <c r="H1351" s="1" t="s">
        <v>53</v>
      </c>
      <c r="I1351" s="1" t="s">
        <v>84</v>
      </c>
      <c r="J1351" s="1" t="s">
        <v>130</v>
      </c>
      <c r="K1351" s="1" t="s">
        <v>19533</v>
      </c>
      <c r="L1351" s="1"/>
      <c r="M1351" s="21">
        <f t="shared" si="21"/>
        <v>1</v>
      </c>
    </row>
    <row r="1352" spans="1:13" ht="20.100000000000001" customHeight="1" x14ac:dyDescent="0.15">
      <c r="A1352" s="1" t="s">
        <v>19318</v>
      </c>
      <c r="B1352" s="1" t="s">
        <v>19529</v>
      </c>
      <c r="C1352" s="1" t="s">
        <v>19534</v>
      </c>
      <c r="D1352" s="1" t="s">
        <v>50</v>
      </c>
      <c r="E1352" s="1" t="s">
        <v>51</v>
      </c>
      <c r="F1352" s="1" t="s">
        <v>51</v>
      </c>
      <c r="G1352" s="1" t="s">
        <v>52</v>
      </c>
      <c r="H1352" s="1" t="s">
        <v>53</v>
      </c>
      <c r="I1352" s="1" t="s">
        <v>84</v>
      </c>
      <c r="J1352" s="1" t="s">
        <v>130</v>
      </c>
      <c r="K1352" s="1" t="s">
        <v>19535</v>
      </c>
      <c r="L1352" s="1"/>
      <c r="M1352" s="21">
        <f t="shared" si="21"/>
        <v>1</v>
      </c>
    </row>
    <row r="1353" spans="1:13" ht="20.100000000000001" customHeight="1" x14ac:dyDescent="0.15">
      <c r="A1353" s="1" t="s">
        <v>19318</v>
      </c>
      <c r="B1353" s="1" t="s">
        <v>19529</v>
      </c>
      <c r="C1353" s="1" t="s">
        <v>19536</v>
      </c>
      <c r="D1353" s="1" t="s">
        <v>50</v>
      </c>
      <c r="E1353" s="1" t="s">
        <v>51</v>
      </c>
      <c r="F1353" s="1" t="s">
        <v>51</v>
      </c>
      <c r="G1353" s="1" t="s">
        <v>52</v>
      </c>
      <c r="H1353" s="1" t="s">
        <v>53</v>
      </c>
      <c r="I1353" s="1" t="s">
        <v>84</v>
      </c>
      <c r="J1353" s="1" t="s">
        <v>130</v>
      </c>
      <c r="K1353" s="1" t="s">
        <v>19537</v>
      </c>
      <c r="L1353" s="1"/>
      <c r="M1353" s="21">
        <f t="shared" si="21"/>
        <v>1</v>
      </c>
    </row>
    <row r="1354" spans="1:13" ht="20.100000000000001" customHeight="1" x14ac:dyDescent="0.15">
      <c r="A1354" s="1" t="s">
        <v>19318</v>
      </c>
      <c r="B1354" s="1" t="s">
        <v>19529</v>
      </c>
      <c r="C1354" s="1" t="s">
        <v>19538</v>
      </c>
      <c r="D1354" s="1" t="s">
        <v>78</v>
      </c>
      <c r="E1354" s="1" t="s">
        <v>51</v>
      </c>
      <c r="F1354" s="1" t="s">
        <v>179</v>
      </c>
      <c r="G1354" s="1" t="s">
        <v>82</v>
      </c>
      <c r="H1354" s="1" t="s">
        <v>2234</v>
      </c>
      <c r="I1354" s="1" t="s">
        <v>84</v>
      </c>
      <c r="J1354" s="1" t="s">
        <v>18408</v>
      </c>
      <c r="K1354" s="1" t="s">
        <v>19539</v>
      </c>
      <c r="L1354" s="1"/>
      <c r="M1354" s="21">
        <f t="shared" si="21"/>
        <v>0</v>
      </c>
    </row>
    <row r="1355" spans="1:13" ht="20.100000000000001" customHeight="1" x14ac:dyDescent="0.15">
      <c r="A1355" s="1" t="s">
        <v>19318</v>
      </c>
      <c r="B1355" s="1" t="s">
        <v>19529</v>
      </c>
      <c r="C1355" s="1" t="s">
        <v>19540</v>
      </c>
      <c r="D1355" s="1" t="s">
        <v>78</v>
      </c>
      <c r="E1355" s="1" t="s">
        <v>51</v>
      </c>
      <c r="F1355" s="1" t="s">
        <v>51</v>
      </c>
      <c r="G1355" s="1" t="s">
        <v>52</v>
      </c>
      <c r="H1355" s="1" t="s">
        <v>53</v>
      </c>
      <c r="I1355" s="1" t="s">
        <v>84</v>
      </c>
      <c r="J1355" s="1" t="s">
        <v>130</v>
      </c>
      <c r="K1355" s="1" t="s">
        <v>19541</v>
      </c>
      <c r="L1355" s="1"/>
      <c r="M1355" s="21">
        <f t="shared" si="21"/>
        <v>1</v>
      </c>
    </row>
    <row r="1356" spans="1:13" ht="20.100000000000001" customHeight="1" x14ac:dyDescent="0.15">
      <c r="A1356" s="1" t="s">
        <v>19318</v>
      </c>
      <c r="B1356" s="1" t="s">
        <v>19529</v>
      </c>
      <c r="C1356" s="1" t="s">
        <v>19542</v>
      </c>
      <c r="D1356" s="1" t="s">
        <v>78</v>
      </c>
      <c r="E1356" s="1" t="s">
        <v>51</v>
      </c>
      <c r="F1356" s="1" t="s">
        <v>51</v>
      </c>
      <c r="G1356" s="1" t="s">
        <v>52</v>
      </c>
      <c r="H1356" s="1" t="s">
        <v>53</v>
      </c>
      <c r="I1356" s="1" t="s">
        <v>84</v>
      </c>
      <c r="J1356" s="1" t="s">
        <v>130</v>
      </c>
      <c r="K1356" s="1" t="s">
        <v>19543</v>
      </c>
      <c r="L1356" s="1"/>
      <c r="M1356" s="21">
        <f t="shared" si="21"/>
        <v>1</v>
      </c>
    </row>
    <row r="1357" spans="1:13" ht="20.100000000000001" customHeight="1" x14ac:dyDescent="0.15">
      <c r="A1357" s="1" t="s">
        <v>19318</v>
      </c>
      <c r="B1357" s="1" t="s">
        <v>19529</v>
      </c>
      <c r="C1357" s="1" t="s">
        <v>19544</v>
      </c>
      <c r="D1357" s="1" t="s">
        <v>78</v>
      </c>
      <c r="E1357" s="1" t="s">
        <v>51</v>
      </c>
      <c r="F1357" s="1" t="s">
        <v>51</v>
      </c>
      <c r="G1357" s="1" t="s">
        <v>52</v>
      </c>
      <c r="H1357" s="1" t="s">
        <v>53</v>
      </c>
      <c r="I1357" s="1" t="s">
        <v>84</v>
      </c>
      <c r="J1357" s="1" t="s">
        <v>130</v>
      </c>
      <c r="K1357" s="1" t="s">
        <v>19545</v>
      </c>
      <c r="L1357" s="1"/>
      <c r="M1357" s="21">
        <f t="shared" si="21"/>
        <v>1</v>
      </c>
    </row>
    <row r="1358" spans="1:13" ht="20.100000000000001" customHeight="1" x14ac:dyDescent="0.15">
      <c r="A1358" s="1" t="s">
        <v>19318</v>
      </c>
      <c r="B1358" s="1" t="s">
        <v>19546</v>
      </c>
      <c r="C1358" s="1" t="s">
        <v>19547</v>
      </c>
      <c r="D1358" s="1" t="s">
        <v>50</v>
      </c>
      <c r="E1358" s="1" t="s">
        <v>51</v>
      </c>
      <c r="F1358" s="1" t="s">
        <v>81</v>
      </c>
      <c r="G1358" s="1" t="s">
        <v>82</v>
      </c>
      <c r="H1358" s="1" t="s">
        <v>2234</v>
      </c>
      <c r="I1358" s="1" t="s">
        <v>84</v>
      </c>
      <c r="J1358" s="1" t="s">
        <v>18408</v>
      </c>
      <c r="K1358" s="1" t="s">
        <v>19548</v>
      </c>
      <c r="L1358" s="1"/>
      <c r="M1358" s="21">
        <f t="shared" si="21"/>
        <v>0</v>
      </c>
    </row>
    <row r="1359" spans="1:13" ht="20.100000000000001" customHeight="1" x14ac:dyDescent="0.15">
      <c r="A1359" s="1" t="s">
        <v>19318</v>
      </c>
      <c r="B1359" s="1" t="s">
        <v>19546</v>
      </c>
      <c r="C1359" s="1" t="s">
        <v>19549</v>
      </c>
      <c r="D1359" s="1" t="s">
        <v>50</v>
      </c>
      <c r="E1359" s="1" t="s">
        <v>51</v>
      </c>
      <c r="F1359" s="1" t="s">
        <v>51</v>
      </c>
      <c r="G1359" s="1" t="s">
        <v>52</v>
      </c>
      <c r="H1359" s="1" t="s">
        <v>53</v>
      </c>
      <c r="I1359" s="1" t="s">
        <v>84</v>
      </c>
      <c r="J1359" s="1" t="s">
        <v>130</v>
      </c>
      <c r="K1359" s="1" t="s">
        <v>19550</v>
      </c>
      <c r="L1359" s="1"/>
      <c r="M1359" s="21">
        <f t="shared" si="21"/>
        <v>1</v>
      </c>
    </row>
    <row r="1360" spans="1:13" ht="20.100000000000001" customHeight="1" x14ac:dyDescent="0.15">
      <c r="A1360" s="1" t="s">
        <v>19318</v>
      </c>
      <c r="B1360" s="1" t="s">
        <v>19546</v>
      </c>
      <c r="C1360" s="1" t="s">
        <v>19551</v>
      </c>
      <c r="D1360" s="1" t="s">
        <v>50</v>
      </c>
      <c r="E1360" s="1" t="s">
        <v>51</v>
      </c>
      <c r="F1360" s="1" t="s">
        <v>51</v>
      </c>
      <c r="G1360" s="1" t="s">
        <v>52</v>
      </c>
      <c r="H1360" s="1" t="s">
        <v>53</v>
      </c>
      <c r="I1360" s="1" t="s">
        <v>84</v>
      </c>
      <c r="J1360" s="1" t="s">
        <v>130</v>
      </c>
      <c r="K1360" s="1" t="s">
        <v>19552</v>
      </c>
      <c r="L1360" s="1"/>
      <c r="M1360" s="21">
        <f t="shared" si="21"/>
        <v>1</v>
      </c>
    </row>
    <row r="1361" spans="1:13" ht="20.100000000000001" customHeight="1" x14ac:dyDescent="0.15">
      <c r="A1361" s="1" t="s">
        <v>19318</v>
      </c>
      <c r="B1361" s="1" t="s">
        <v>19546</v>
      </c>
      <c r="C1361" s="1" t="s">
        <v>19553</v>
      </c>
      <c r="D1361" s="1" t="s">
        <v>78</v>
      </c>
      <c r="E1361" s="1" t="s">
        <v>51</v>
      </c>
      <c r="F1361" s="1" t="s">
        <v>51</v>
      </c>
      <c r="G1361" s="1" t="s">
        <v>52</v>
      </c>
      <c r="H1361" s="1" t="s">
        <v>53</v>
      </c>
      <c r="I1361" s="1" t="s">
        <v>84</v>
      </c>
      <c r="J1361" s="1" t="s">
        <v>130</v>
      </c>
      <c r="K1361" s="1" t="s">
        <v>19554</v>
      </c>
      <c r="L1361" s="1"/>
      <c r="M1361" s="21">
        <f t="shared" si="21"/>
        <v>1</v>
      </c>
    </row>
    <row r="1362" spans="1:13" ht="20.100000000000001" customHeight="1" x14ac:dyDescent="0.15">
      <c r="A1362" s="1" t="s">
        <v>19318</v>
      </c>
      <c r="B1362" s="1" t="s">
        <v>19546</v>
      </c>
      <c r="C1362" s="1" t="s">
        <v>19555</v>
      </c>
      <c r="D1362" s="1" t="s">
        <v>78</v>
      </c>
      <c r="E1362" s="1" t="s">
        <v>51</v>
      </c>
      <c r="F1362" s="1" t="s">
        <v>51</v>
      </c>
      <c r="G1362" s="1" t="s">
        <v>52</v>
      </c>
      <c r="H1362" s="1" t="s">
        <v>53</v>
      </c>
      <c r="I1362" s="1" t="s">
        <v>84</v>
      </c>
      <c r="J1362" s="1" t="s">
        <v>130</v>
      </c>
      <c r="K1362" s="1" t="s">
        <v>19556</v>
      </c>
      <c r="L1362" s="1"/>
      <c r="M1362" s="21">
        <f t="shared" si="21"/>
        <v>1</v>
      </c>
    </row>
    <row r="1363" spans="1:13" ht="20.100000000000001" customHeight="1" x14ac:dyDescent="0.15">
      <c r="A1363" s="1" t="s">
        <v>19318</v>
      </c>
      <c r="B1363" s="1" t="s">
        <v>19546</v>
      </c>
      <c r="C1363" s="1" t="s">
        <v>19557</v>
      </c>
      <c r="D1363" s="1" t="s">
        <v>78</v>
      </c>
      <c r="E1363" s="1" t="s">
        <v>51</v>
      </c>
      <c r="F1363" s="1" t="s">
        <v>51</v>
      </c>
      <c r="G1363" s="1" t="s">
        <v>52</v>
      </c>
      <c r="H1363" s="1" t="s">
        <v>53</v>
      </c>
      <c r="I1363" s="1" t="s">
        <v>84</v>
      </c>
      <c r="J1363" s="1" t="s">
        <v>130</v>
      </c>
      <c r="K1363" s="1" t="s">
        <v>19558</v>
      </c>
      <c r="L1363" s="1"/>
      <c r="M1363" s="21">
        <f t="shared" si="21"/>
        <v>1</v>
      </c>
    </row>
    <row r="1364" spans="1:13" ht="20.100000000000001" customHeight="1" x14ac:dyDescent="0.15">
      <c r="A1364" s="1" t="s">
        <v>19318</v>
      </c>
      <c r="B1364" s="1" t="s">
        <v>19546</v>
      </c>
      <c r="C1364" s="1" t="s">
        <v>19559</v>
      </c>
      <c r="D1364" s="1" t="s">
        <v>78</v>
      </c>
      <c r="E1364" s="1" t="s">
        <v>51</v>
      </c>
      <c r="F1364" s="1" t="s">
        <v>51</v>
      </c>
      <c r="G1364" s="1" t="s">
        <v>52</v>
      </c>
      <c r="H1364" s="1" t="s">
        <v>53</v>
      </c>
      <c r="I1364" s="1" t="s">
        <v>84</v>
      </c>
      <c r="J1364" s="1" t="s">
        <v>130</v>
      </c>
      <c r="K1364" s="1" t="s">
        <v>19560</v>
      </c>
      <c r="L1364" s="1"/>
      <c r="M1364" s="21">
        <f t="shared" si="21"/>
        <v>1</v>
      </c>
    </row>
    <row r="1365" spans="1:13" ht="20.100000000000001" customHeight="1" x14ac:dyDescent="0.15">
      <c r="A1365" s="1" t="s">
        <v>19318</v>
      </c>
      <c r="B1365" s="1" t="s">
        <v>19546</v>
      </c>
      <c r="C1365" s="1" t="s">
        <v>19561</v>
      </c>
      <c r="D1365" s="1" t="s">
        <v>78</v>
      </c>
      <c r="E1365" s="1" t="s">
        <v>51</v>
      </c>
      <c r="F1365" s="1" t="s">
        <v>51</v>
      </c>
      <c r="G1365" s="1" t="s">
        <v>52</v>
      </c>
      <c r="H1365" s="1" t="s">
        <v>53</v>
      </c>
      <c r="I1365" s="1" t="s">
        <v>84</v>
      </c>
      <c r="J1365" s="1" t="s">
        <v>130</v>
      </c>
      <c r="K1365" s="1" t="s">
        <v>19562</v>
      </c>
      <c r="L1365" s="1"/>
      <c r="M1365" s="21">
        <f t="shared" si="21"/>
        <v>1</v>
      </c>
    </row>
    <row r="1366" spans="1:13" ht="20.100000000000001" customHeight="1" x14ac:dyDescent="0.15">
      <c r="A1366" s="1" t="s">
        <v>19318</v>
      </c>
      <c r="B1366" s="1" t="s">
        <v>19546</v>
      </c>
      <c r="C1366" s="1" t="s">
        <v>19563</v>
      </c>
      <c r="D1366" s="1" t="s">
        <v>78</v>
      </c>
      <c r="E1366" s="1" t="s">
        <v>51</v>
      </c>
      <c r="F1366" s="1" t="s">
        <v>51</v>
      </c>
      <c r="G1366" s="1" t="s">
        <v>52</v>
      </c>
      <c r="H1366" s="1" t="s">
        <v>53</v>
      </c>
      <c r="I1366" s="1" t="s">
        <v>84</v>
      </c>
      <c r="J1366" s="1" t="s">
        <v>130</v>
      </c>
      <c r="K1366" s="1" t="s">
        <v>19564</v>
      </c>
      <c r="L1366" s="1"/>
      <c r="M1366" s="21">
        <f t="shared" si="21"/>
        <v>1</v>
      </c>
    </row>
    <row r="1367" spans="1:13" ht="20.100000000000001" customHeight="1" x14ac:dyDescent="0.15">
      <c r="A1367" s="1" t="s">
        <v>19318</v>
      </c>
      <c r="B1367" s="1" t="s">
        <v>19546</v>
      </c>
      <c r="C1367" s="1" t="s">
        <v>19565</v>
      </c>
      <c r="D1367" s="1" t="s">
        <v>78</v>
      </c>
      <c r="E1367" s="1" t="s">
        <v>51</v>
      </c>
      <c r="F1367" s="1" t="s">
        <v>51</v>
      </c>
      <c r="G1367" s="1" t="s">
        <v>52</v>
      </c>
      <c r="H1367" s="1" t="s">
        <v>53</v>
      </c>
      <c r="I1367" s="1" t="s">
        <v>84</v>
      </c>
      <c r="J1367" s="1" t="s">
        <v>130</v>
      </c>
      <c r="K1367" s="1" t="s">
        <v>19566</v>
      </c>
      <c r="L1367" s="1"/>
      <c r="M1367" s="21">
        <f t="shared" si="21"/>
        <v>1</v>
      </c>
    </row>
    <row r="1368" spans="1:13" ht="20.100000000000001" customHeight="1" x14ac:dyDescent="0.15">
      <c r="A1368" s="1" t="s">
        <v>19318</v>
      </c>
      <c r="B1368" s="1" t="s">
        <v>19546</v>
      </c>
      <c r="C1368" s="1" t="s">
        <v>19567</v>
      </c>
      <c r="D1368" s="1" t="s">
        <v>78</v>
      </c>
      <c r="E1368" s="1" t="s">
        <v>51</v>
      </c>
      <c r="F1368" s="1" t="s">
        <v>51</v>
      </c>
      <c r="G1368" s="1" t="s">
        <v>52</v>
      </c>
      <c r="H1368" s="1" t="s">
        <v>121</v>
      </c>
      <c r="I1368" s="1" t="s">
        <v>84</v>
      </c>
      <c r="J1368" s="1" t="s">
        <v>122</v>
      </c>
      <c r="K1368" s="1" t="s">
        <v>19568</v>
      </c>
      <c r="L1368" s="1"/>
      <c r="M1368" s="21">
        <f t="shared" si="21"/>
        <v>1</v>
      </c>
    </row>
    <row r="1369" spans="1:13" ht="20.100000000000001" customHeight="1" x14ac:dyDescent="0.15">
      <c r="A1369" s="1" t="s">
        <v>19318</v>
      </c>
      <c r="B1369" s="1" t="s">
        <v>19546</v>
      </c>
      <c r="C1369" s="1" t="s">
        <v>19569</v>
      </c>
      <c r="D1369" s="1" t="s">
        <v>78</v>
      </c>
      <c r="E1369" s="1" t="s">
        <v>51</v>
      </c>
      <c r="F1369" s="1" t="s">
        <v>51</v>
      </c>
      <c r="G1369" s="1" t="s">
        <v>52</v>
      </c>
      <c r="H1369" s="1" t="s">
        <v>121</v>
      </c>
      <c r="I1369" s="1" t="s">
        <v>84</v>
      </c>
      <c r="J1369" s="1" t="s">
        <v>122</v>
      </c>
      <c r="K1369" s="1" t="s">
        <v>19570</v>
      </c>
      <c r="L1369" s="1"/>
      <c r="M1369" s="21">
        <f t="shared" si="21"/>
        <v>1</v>
      </c>
    </row>
    <row r="1370" spans="1:13" ht="20.100000000000001" customHeight="1" x14ac:dyDescent="0.15">
      <c r="A1370" s="1" t="s">
        <v>19318</v>
      </c>
      <c r="B1370" s="1" t="s">
        <v>19546</v>
      </c>
      <c r="C1370" s="1" t="s">
        <v>19571</v>
      </c>
      <c r="D1370" s="1" t="s">
        <v>78</v>
      </c>
      <c r="E1370" s="1" t="s">
        <v>51</v>
      </c>
      <c r="F1370" s="1" t="s">
        <v>51</v>
      </c>
      <c r="G1370" s="1" t="s">
        <v>52</v>
      </c>
      <c r="H1370" s="1" t="s">
        <v>53</v>
      </c>
      <c r="I1370" s="1" t="s">
        <v>84</v>
      </c>
      <c r="J1370" s="1" t="s">
        <v>130</v>
      </c>
      <c r="K1370" s="1" t="s">
        <v>19572</v>
      </c>
      <c r="L1370" s="1"/>
      <c r="M1370" s="21">
        <f t="shared" si="21"/>
        <v>1</v>
      </c>
    </row>
    <row r="1371" spans="1:13" ht="20.100000000000001" customHeight="1" x14ac:dyDescent="0.15">
      <c r="A1371" s="1" t="s">
        <v>19318</v>
      </c>
      <c r="B1371" s="1" t="s">
        <v>19546</v>
      </c>
      <c r="C1371" s="1" t="s">
        <v>19573</v>
      </c>
      <c r="D1371" s="1" t="s">
        <v>849</v>
      </c>
      <c r="E1371" s="1" t="s">
        <v>51</v>
      </c>
      <c r="F1371" s="1" t="s">
        <v>26832</v>
      </c>
      <c r="G1371" s="1" t="s">
        <v>82</v>
      </c>
      <c r="H1371" s="1" t="s">
        <v>83</v>
      </c>
      <c r="I1371" s="1" t="s">
        <v>181</v>
      </c>
      <c r="J1371" s="1" t="s">
        <v>11769</v>
      </c>
      <c r="K1371" s="1" t="s">
        <v>19681</v>
      </c>
      <c r="L1371" s="1"/>
      <c r="M1371" s="21">
        <f t="shared" si="21"/>
        <v>0</v>
      </c>
    </row>
    <row r="1372" spans="1:13" ht="20.100000000000001" customHeight="1" x14ac:dyDescent="0.15">
      <c r="A1372" s="1" t="s">
        <v>19318</v>
      </c>
      <c r="B1372" s="1" t="s">
        <v>19574</v>
      </c>
      <c r="C1372" s="1" t="s">
        <v>19575</v>
      </c>
      <c r="D1372" s="1" t="s">
        <v>50</v>
      </c>
      <c r="E1372" s="1" t="s">
        <v>51</v>
      </c>
      <c r="F1372" s="1" t="s">
        <v>51</v>
      </c>
      <c r="G1372" s="1" t="s">
        <v>52</v>
      </c>
      <c r="H1372" s="1" t="s">
        <v>53</v>
      </c>
      <c r="I1372" s="1" t="s">
        <v>84</v>
      </c>
      <c r="J1372" s="1" t="s">
        <v>130</v>
      </c>
      <c r="K1372" s="1" t="s">
        <v>19576</v>
      </c>
      <c r="L1372" s="1"/>
      <c r="M1372" s="21">
        <f t="shared" si="21"/>
        <v>1</v>
      </c>
    </row>
    <row r="1373" spans="1:13" ht="20.100000000000001" customHeight="1" x14ac:dyDescent="0.15">
      <c r="A1373" s="1" t="s">
        <v>19318</v>
      </c>
      <c r="B1373" s="1" t="s">
        <v>19574</v>
      </c>
      <c r="C1373" s="1" t="s">
        <v>19577</v>
      </c>
      <c r="D1373" s="1" t="s">
        <v>78</v>
      </c>
      <c r="E1373" s="1" t="s">
        <v>51</v>
      </c>
      <c r="F1373" s="1" t="s">
        <v>51</v>
      </c>
      <c r="G1373" s="1" t="s">
        <v>52</v>
      </c>
      <c r="H1373" s="1" t="s">
        <v>53</v>
      </c>
      <c r="I1373" s="1" t="s">
        <v>84</v>
      </c>
      <c r="J1373" s="1" t="s">
        <v>130</v>
      </c>
      <c r="K1373" s="1" t="s">
        <v>19578</v>
      </c>
      <c r="L1373" s="1"/>
      <c r="M1373" s="21">
        <f t="shared" si="21"/>
        <v>1</v>
      </c>
    </row>
    <row r="1374" spans="1:13" ht="20.100000000000001" customHeight="1" x14ac:dyDescent="0.15">
      <c r="A1374" s="1" t="s">
        <v>19318</v>
      </c>
      <c r="B1374" s="1" t="s">
        <v>19574</v>
      </c>
      <c r="C1374" s="1" t="s">
        <v>19579</v>
      </c>
      <c r="D1374" s="1" t="s">
        <v>78</v>
      </c>
      <c r="E1374" s="1" t="s">
        <v>51</v>
      </c>
      <c r="F1374" s="1" t="s">
        <v>51</v>
      </c>
      <c r="G1374" s="1" t="s">
        <v>52</v>
      </c>
      <c r="H1374" s="1" t="s">
        <v>53</v>
      </c>
      <c r="I1374" s="1" t="s">
        <v>84</v>
      </c>
      <c r="J1374" s="1" t="s">
        <v>130</v>
      </c>
      <c r="K1374" s="1" t="s">
        <v>19580</v>
      </c>
      <c r="L1374" s="1"/>
      <c r="M1374" s="21">
        <f t="shared" si="21"/>
        <v>1</v>
      </c>
    </row>
    <row r="1375" spans="1:13" ht="20.100000000000001" customHeight="1" x14ac:dyDescent="0.15">
      <c r="A1375" s="1" t="s">
        <v>19318</v>
      </c>
      <c r="B1375" s="1" t="s">
        <v>19574</v>
      </c>
      <c r="C1375" s="1" t="s">
        <v>19581</v>
      </c>
      <c r="D1375" s="1" t="s">
        <v>78</v>
      </c>
      <c r="E1375" s="1" t="s">
        <v>51</v>
      </c>
      <c r="F1375" s="1" t="s">
        <v>51</v>
      </c>
      <c r="G1375" s="1" t="s">
        <v>52</v>
      </c>
      <c r="H1375" s="1" t="s">
        <v>53</v>
      </c>
      <c r="I1375" s="1" t="s">
        <v>84</v>
      </c>
      <c r="J1375" s="1" t="s">
        <v>130</v>
      </c>
      <c r="K1375" s="1" t="s">
        <v>19582</v>
      </c>
      <c r="L1375" s="1"/>
      <c r="M1375" s="21">
        <f t="shared" si="21"/>
        <v>1</v>
      </c>
    </row>
    <row r="1376" spans="1:13" ht="20.100000000000001" customHeight="1" x14ac:dyDescent="0.15">
      <c r="A1376" s="1" t="s">
        <v>19318</v>
      </c>
      <c r="B1376" s="1" t="s">
        <v>19574</v>
      </c>
      <c r="C1376" s="1" t="s">
        <v>19583</v>
      </c>
      <c r="D1376" s="1" t="s">
        <v>78</v>
      </c>
      <c r="E1376" s="1" t="s">
        <v>51</v>
      </c>
      <c r="F1376" s="1" t="s">
        <v>51</v>
      </c>
      <c r="G1376" s="1" t="s">
        <v>52</v>
      </c>
      <c r="H1376" s="1" t="s">
        <v>53</v>
      </c>
      <c r="I1376" s="1" t="s">
        <v>84</v>
      </c>
      <c r="J1376" s="1" t="s">
        <v>130</v>
      </c>
      <c r="K1376" s="1" t="s">
        <v>19584</v>
      </c>
      <c r="L1376" s="1"/>
      <c r="M1376" s="21">
        <f t="shared" si="21"/>
        <v>1</v>
      </c>
    </row>
    <row r="1377" spans="1:13" ht="20.100000000000001" customHeight="1" x14ac:dyDescent="0.15">
      <c r="A1377" s="1" t="s">
        <v>19318</v>
      </c>
      <c r="B1377" s="1" t="s">
        <v>19574</v>
      </c>
      <c r="C1377" s="1" t="s">
        <v>19585</v>
      </c>
      <c r="D1377" s="1" t="s">
        <v>78</v>
      </c>
      <c r="E1377" s="1" t="s">
        <v>51</v>
      </c>
      <c r="F1377" s="1" t="s">
        <v>51</v>
      </c>
      <c r="G1377" s="1" t="s">
        <v>52</v>
      </c>
      <c r="H1377" s="1" t="s">
        <v>121</v>
      </c>
      <c r="I1377" s="1" t="s">
        <v>84</v>
      </c>
      <c r="J1377" s="1" t="s">
        <v>122</v>
      </c>
      <c r="K1377" s="1" t="s">
        <v>19586</v>
      </c>
      <c r="L1377" s="1"/>
      <c r="M1377" s="21">
        <f t="shared" si="21"/>
        <v>1</v>
      </c>
    </row>
    <row r="1378" spans="1:13" ht="20.100000000000001" customHeight="1" x14ac:dyDescent="0.15">
      <c r="A1378" s="1" t="s">
        <v>19318</v>
      </c>
      <c r="B1378" s="1" t="s">
        <v>19574</v>
      </c>
      <c r="C1378" s="1" t="s">
        <v>19587</v>
      </c>
      <c r="D1378" s="1" t="s">
        <v>78</v>
      </c>
      <c r="E1378" s="1" t="s">
        <v>51</v>
      </c>
      <c r="F1378" s="1" t="s">
        <v>51</v>
      </c>
      <c r="G1378" s="1" t="s">
        <v>52</v>
      </c>
      <c r="H1378" s="1" t="s">
        <v>53</v>
      </c>
      <c r="I1378" s="1" t="s">
        <v>84</v>
      </c>
      <c r="J1378" s="1" t="s">
        <v>130</v>
      </c>
      <c r="K1378" s="1" t="s">
        <v>19588</v>
      </c>
      <c r="L1378" s="1"/>
      <c r="M1378" s="21">
        <f t="shared" si="21"/>
        <v>1</v>
      </c>
    </row>
    <row r="1379" spans="1:13" ht="20.100000000000001" customHeight="1" x14ac:dyDescent="0.15">
      <c r="A1379" s="1" t="s">
        <v>19318</v>
      </c>
      <c r="B1379" s="1" t="s">
        <v>19574</v>
      </c>
      <c r="C1379" s="1" t="s">
        <v>19589</v>
      </c>
      <c r="D1379" s="1" t="s">
        <v>78</v>
      </c>
      <c r="E1379" s="1" t="s">
        <v>51</v>
      </c>
      <c r="F1379" s="1" t="s">
        <v>179</v>
      </c>
      <c r="G1379" s="1" t="s">
        <v>82</v>
      </c>
      <c r="H1379" s="1" t="s">
        <v>180</v>
      </c>
      <c r="I1379" s="1" t="s">
        <v>84</v>
      </c>
      <c r="J1379" s="1" t="s">
        <v>7191</v>
      </c>
      <c r="K1379" s="1" t="s">
        <v>19590</v>
      </c>
      <c r="L1379" s="1"/>
      <c r="M1379" s="21">
        <f t="shared" si="21"/>
        <v>0</v>
      </c>
    </row>
    <row r="1380" spans="1:13" ht="20.100000000000001" customHeight="1" x14ac:dyDescent="0.15">
      <c r="A1380" s="1" t="s">
        <v>19318</v>
      </c>
      <c r="B1380" s="1" t="s">
        <v>19574</v>
      </c>
      <c r="C1380" s="1" t="s">
        <v>19591</v>
      </c>
      <c r="D1380" s="1" t="s">
        <v>78</v>
      </c>
      <c r="E1380" s="1" t="s">
        <v>51</v>
      </c>
      <c r="F1380" s="1" t="s">
        <v>179</v>
      </c>
      <c r="G1380" s="1" t="s">
        <v>82</v>
      </c>
      <c r="H1380" s="1" t="s">
        <v>180</v>
      </c>
      <c r="I1380" s="1" t="s">
        <v>84</v>
      </c>
      <c r="J1380" s="1" t="s">
        <v>7191</v>
      </c>
      <c r="K1380" s="1" t="s">
        <v>19592</v>
      </c>
      <c r="L1380" s="1"/>
      <c r="M1380" s="21">
        <f t="shared" si="21"/>
        <v>0</v>
      </c>
    </row>
    <row r="1381" spans="1:13" ht="20.100000000000001" customHeight="1" x14ac:dyDescent="0.15">
      <c r="A1381" s="1" t="s">
        <v>19318</v>
      </c>
      <c r="B1381" s="1" t="s">
        <v>19574</v>
      </c>
      <c r="C1381" s="1" t="s">
        <v>19593</v>
      </c>
      <c r="D1381" s="1" t="s">
        <v>78</v>
      </c>
      <c r="E1381" s="1" t="s">
        <v>51</v>
      </c>
      <c r="F1381" s="1" t="s">
        <v>51</v>
      </c>
      <c r="G1381" s="1" t="s">
        <v>52</v>
      </c>
      <c r="H1381" s="1" t="s">
        <v>53</v>
      </c>
      <c r="I1381" s="1" t="s">
        <v>84</v>
      </c>
      <c r="J1381" s="1" t="s">
        <v>130</v>
      </c>
      <c r="K1381" s="1" t="s">
        <v>19594</v>
      </c>
      <c r="L1381" s="1"/>
      <c r="M1381" s="21">
        <f t="shared" si="21"/>
        <v>1</v>
      </c>
    </row>
    <row r="1382" spans="1:13" ht="20.100000000000001" customHeight="1" x14ac:dyDescent="0.15">
      <c r="A1382" s="1" t="s">
        <v>19318</v>
      </c>
      <c r="B1382" s="1" t="s">
        <v>19574</v>
      </c>
      <c r="C1382" s="1" t="s">
        <v>19595</v>
      </c>
      <c r="D1382" s="1" t="s">
        <v>78</v>
      </c>
      <c r="E1382" s="1" t="s">
        <v>51</v>
      </c>
      <c r="F1382" s="1" t="s">
        <v>179</v>
      </c>
      <c r="G1382" s="1" t="s">
        <v>82</v>
      </c>
      <c r="H1382" s="1" t="s">
        <v>180</v>
      </c>
      <c r="I1382" s="1" t="s">
        <v>84</v>
      </c>
      <c r="J1382" s="1" t="s">
        <v>7191</v>
      </c>
      <c r="K1382" s="1" t="s">
        <v>19596</v>
      </c>
      <c r="L1382" s="1"/>
      <c r="M1382" s="21">
        <f t="shared" si="21"/>
        <v>0</v>
      </c>
    </row>
    <row r="1383" spans="1:13" ht="20.100000000000001" customHeight="1" x14ac:dyDescent="0.15">
      <c r="A1383" s="1" t="s">
        <v>19318</v>
      </c>
      <c r="B1383" s="1" t="s">
        <v>19574</v>
      </c>
      <c r="C1383" s="1" t="s">
        <v>19597</v>
      </c>
      <c r="D1383" s="1" t="s">
        <v>78</v>
      </c>
      <c r="E1383" s="1" t="s">
        <v>51</v>
      </c>
      <c r="F1383" s="1" t="s">
        <v>51</v>
      </c>
      <c r="G1383" s="1" t="s">
        <v>52</v>
      </c>
      <c r="H1383" s="1" t="s">
        <v>53</v>
      </c>
      <c r="I1383" s="1" t="s">
        <v>84</v>
      </c>
      <c r="J1383" s="1" t="s">
        <v>130</v>
      </c>
      <c r="K1383" s="1" t="s">
        <v>19598</v>
      </c>
      <c r="L1383" s="1"/>
      <c r="M1383" s="21">
        <f t="shared" si="21"/>
        <v>1</v>
      </c>
    </row>
    <row r="1384" spans="1:13" ht="20.100000000000001" customHeight="1" x14ac:dyDescent="0.15">
      <c r="A1384" s="1" t="s">
        <v>19318</v>
      </c>
      <c r="B1384" s="1" t="s">
        <v>19574</v>
      </c>
      <c r="C1384" s="1" t="s">
        <v>19599</v>
      </c>
      <c r="D1384" s="1" t="s">
        <v>78</v>
      </c>
      <c r="E1384" s="1" t="s">
        <v>51</v>
      </c>
      <c r="F1384" s="1" t="s">
        <v>51</v>
      </c>
      <c r="G1384" s="1" t="s">
        <v>52</v>
      </c>
      <c r="H1384" s="1" t="s">
        <v>53</v>
      </c>
      <c r="I1384" s="1" t="s">
        <v>84</v>
      </c>
      <c r="J1384" s="1" t="s">
        <v>130</v>
      </c>
      <c r="K1384" s="1" t="s">
        <v>19600</v>
      </c>
      <c r="L1384" s="1"/>
      <c r="M1384" s="21">
        <f t="shared" si="21"/>
        <v>1</v>
      </c>
    </row>
    <row r="1385" spans="1:13" ht="20.100000000000001" customHeight="1" x14ac:dyDescent="0.15">
      <c r="A1385" s="1" t="s">
        <v>19318</v>
      </c>
      <c r="B1385" s="1" t="s">
        <v>19574</v>
      </c>
      <c r="C1385" s="1" t="s">
        <v>19601</v>
      </c>
      <c r="D1385" s="1" t="s">
        <v>78</v>
      </c>
      <c r="E1385" s="1" t="s">
        <v>51</v>
      </c>
      <c r="F1385" s="1" t="s">
        <v>51</v>
      </c>
      <c r="G1385" s="1" t="s">
        <v>52</v>
      </c>
      <c r="H1385" s="1" t="s">
        <v>53</v>
      </c>
      <c r="I1385" s="1" t="s">
        <v>84</v>
      </c>
      <c r="J1385" s="1" t="s">
        <v>130</v>
      </c>
      <c r="K1385" s="1" t="s">
        <v>19602</v>
      </c>
      <c r="L1385" s="1"/>
      <c r="M1385" s="21">
        <f t="shared" si="21"/>
        <v>1</v>
      </c>
    </row>
    <row r="1386" spans="1:13" ht="20.100000000000001" customHeight="1" x14ac:dyDescent="0.15">
      <c r="A1386" s="1" t="s">
        <v>19318</v>
      </c>
      <c r="B1386" s="1" t="s">
        <v>19574</v>
      </c>
      <c r="C1386" s="1" t="s">
        <v>19603</v>
      </c>
      <c r="D1386" s="1" t="s">
        <v>849</v>
      </c>
      <c r="E1386" s="1" t="s">
        <v>51</v>
      </c>
      <c r="F1386" s="1" t="s">
        <v>26832</v>
      </c>
      <c r="G1386" s="1" t="s">
        <v>82</v>
      </c>
      <c r="H1386" s="1" t="s">
        <v>83</v>
      </c>
      <c r="I1386" s="1" t="s">
        <v>181</v>
      </c>
      <c r="J1386" s="1" t="s">
        <v>11769</v>
      </c>
      <c r="K1386" s="1" t="s">
        <v>19682</v>
      </c>
      <c r="L1386" s="1"/>
      <c r="M1386" s="21">
        <f t="shared" si="21"/>
        <v>0</v>
      </c>
    </row>
    <row r="1387" spans="1:13" ht="20.100000000000001" customHeight="1" x14ac:dyDescent="0.15">
      <c r="A1387" s="1" t="s">
        <v>19318</v>
      </c>
      <c r="B1387" s="1" t="s">
        <v>19604</v>
      </c>
      <c r="C1387" s="1" t="s">
        <v>19605</v>
      </c>
      <c r="D1387" s="1" t="s">
        <v>50</v>
      </c>
      <c r="E1387" s="1" t="s">
        <v>51</v>
      </c>
      <c r="F1387" s="1" t="s">
        <v>81</v>
      </c>
      <c r="G1387" s="1" t="s">
        <v>82</v>
      </c>
      <c r="H1387" s="1" t="s">
        <v>2234</v>
      </c>
      <c r="I1387" s="1" t="s">
        <v>84</v>
      </c>
      <c r="J1387" s="1" t="s">
        <v>18408</v>
      </c>
      <c r="K1387" s="1" t="s">
        <v>19606</v>
      </c>
      <c r="L1387" s="1"/>
      <c r="M1387" s="21">
        <f t="shared" si="21"/>
        <v>0</v>
      </c>
    </row>
    <row r="1388" spans="1:13" ht="20.100000000000001" customHeight="1" x14ac:dyDescent="0.15">
      <c r="A1388" s="1" t="s">
        <v>19318</v>
      </c>
      <c r="B1388" s="1" t="s">
        <v>19604</v>
      </c>
      <c r="C1388" s="1" t="s">
        <v>19607</v>
      </c>
      <c r="D1388" s="1" t="s">
        <v>50</v>
      </c>
      <c r="E1388" s="1" t="s">
        <v>51</v>
      </c>
      <c r="F1388" s="1" t="s">
        <v>51</v>
      </c>
      <c r="G1388" s="1" t="s">
        <v>52</v>
      </c>
      <c r="H1388" s="1" t="s">
        <v>53</v>
      </c>
      <c r="I1388" s="1" t="s">
        <v>84</v>
      </c>
      <c r="J1388" s="1" t="s">
        <v>130</v>
      </c>
      <c r="K1388" s="1" t="s">
        <v>19608</v>
      </c>
      <c r="L1388" s="1"/>
      <c r="M1388" s="21">
        <f t="shared" si="21"/>
        <v>1</v>
      </c>
    </row>
    <row r="1389" spans="1:13" ht="20.100000000000001" customHeight="1" x14ac:dyDescent="0.15">
      <c r="A1389" s="1" t="s">
        <v>19318</v>
      </c>
      <c r="B1389" s="1" t="s">
        <v>19604</v>
      </c>
      <c r="C1389" s="1" t="s">
        <v>19609</v>
      </c>
      <c r="D1389" s="1" t="s">
        <v>50</v>
      </c>
      <c r="E1389" s="1" t="s">
        <v>51</v>
      </c>
      <c r="F1389" s="1" t="s">
        <v>51</v>
      </c>
      <c r="G1389" s="1" t="s">
        <v>52</v>
      </c>
      <c r="H1389" s="1" t="s">
        <v>53</v>
      </c>
      <c r="I1389" s="1" t="s">
        <v>84</v>
      </c>
      <c r="J1389" s="1" t="s">
        <v>130</v>
      </c>
      <c r="K1389" s="1" t="s">
        <v>19610</v>
      </c>
      <c r="L1389" s="1"/>
      <c r="M1389" s="21">
        <f t="shared" si="21"/>
        <v>1</v>
      </c>
    </row>
    <row r="1390" spans="1:13" ht="20.100000000000001" customHeight="1" x14ac:dyDescent="0.15">
      <c r="A1390" s="1" t="s">
        <v>19318</v>
      </c>
      <c r="B1390" s="1" t="s">
        <v>19604</v>
      </c>
      <c r="C1390" s="1" t="s">
        <v>19611</v>
      </c>
      <c r="D1390" s="1" t="s">
        <v>78</v>
      </c>
      <c r="E1390" s="1" t="s">
        <v>51</v>
      </c>
      <c r="F1390" s="1" t="s">
        <v>81</v>
      </c>
      <c r="G1390" s="1" t="s">
        <v>82</v>
      </c>
      <c r="H1390" s="1" t="s">
        <v>129</v>
      </c>
      <c r="I1390" s="1" t="s">
        <v>447</v>
      </c>
      <c r="J1390" s="1" t="s">
        <v>6142</v>
      </c>
      <c r="K1390" s="1" t="s">
        <v>19612</v>
      </c>
      <c r="L1390" s="1"/>
      <c r="M1390" s="21">
        <f t="shared" si="21"/>
        <v>0</v>
      </c>
    </row>
    <row r="1391" spans="1:13" ht="20.100000000000001" customHeight="1" x14ac:dyDescent="0.15">
      <c r="A1391" s="1" t="s">
        <v>19318</v>
      </c>
      <c r="B1391" s="1" t="s">
        <v>19604</v>
      </c>
      <c r="C1391" s="1" t="s">
        <v>19613</v>
      </c>
      <c r="D1391" s="1" t="s">
        <v>78</v>
      </c>
      <c r="E1391" s="1" t="s">
        <v>51</v>
      </c>
      <c r="F1391" s="1" t="s">
        <v>81</v>
      </c>
      <c r="G1391" s="1" t="s">
        <v>82</v>
      </c>
      <c r="H1391" s="1" t="s">
        <v>129</v>
      </c>
      <c r="I1391" s="1" t="s">
        <v>447</v>
      </c>
      <c r="J1391" s="1" t="s">
        <v>6142</v>
      </c>
      <c r="K1391" s="1" t="s">
        <v>19614</v>
      </c>
      <c r="L1391" s="1"/>
      <c r="M1391" s="21">
        <f t="shared" si="21"/>
        <v>0</v>
      </c>
    </row>
    <row r="1392" spans="1:13" ht="20.100000000000001" customHeight="1" x14ac:dyDescent="0.15">
      <c r="A1392" s="1" t="s">
        <v>19318</v>
      </c>
      <c r="B1392" s="1" t="s">
        <v>19604</v>
      </c>
      <c r="C1392" s="1" t="s">
        <v>19615</v>
      </c>
      <c r="D1392" s="1" t="s">
        <v>78</v>
      </c>
      <c r="E1392" s="1" t="s">
        <v>51</v>
      </c>
      <c r="F1392" s="1" t="s">
        <v>51</v>
      </c>
      <c r="G1392" s="1" t="s">
        <v>52</v>
      </c>
      <c r="H1392" s="1" t="s">
        <v>53</v>
      </c>
      <c r="I1392" s="1" t="s">
        <v>84</v>
      </c>
      <c r="J1392" s="1" t="s">
        <v>130</v>
      </c>
      <c r="K1392" s="1" t="s">
        <v>19616</v>
      </c>
      <c r="L1392" s="1"/>
      <c r="M1392" s="21">
        <f t="shared" si="21"/>
        <v>1</v>
      </c>
    </row>
    <row r="1393" spans="1:13" ht="20.100000000000001" customHeight="1" x14ac:dyDescent="0.15">
      <c r="A1393" s="1" t="s">
        <v>19318</v>
      </c>
      <c r="B1393" s="1" t="s">
        <v>19604</v>
      </c>
      <c r="C1393" s="1" t="s">
        <v>19617</v>
      </c>
      <c r="D1393" s="1" t="s">
        <v>78</v>
      </c>
      <c r="E1393" s="1" t="s">
        <v>51</v>
      </c>
      <c r="F1393" s="1" t="s">
        <v>81</v>
      </c>
      <c r="G1393" s="1" t="s">
        <v>82</v>
      </c>
      <c r="H1393" s="1" t="s">
        <v>129</v>
      </c>
      <c r="I1393" s="1" t="s">
        <v>447</v>
      </c>
      <c r="J1393" s="1" t="s">
        <v>6142</v>
      </c>
      <c r="K1393" s="1" t="s">
        <v>19618</v>
      </c>
      <c r="L1393" s="1"/>
      <c r="M1393" s="21">
        <f t="shared" si="21"/>
        <v>0</v>
      </c>
    </row>
    <row r="1394" spans="1:13" ht="20.100000000000001" customHeight="1" x14ac:dyDescent="0.15">
      <c r="A1394" s="1" t="s">
        <v>19318</v>
      </c>
      <c r="B1394" s="1" t="s">
        <v>19604</v>
      </c>
      <c r="C1394" s="1" t="s">
        <v>19619</v>
      </c>
      <c r="D1394" s="1" t="s">
        <v>78</v>
      </c>
      <c r="E1394" s="1" t="s">
        <v>51</v>
      </c>
      <c r="F1394" s="1" t="s">
        <v>51</v>
      </c>
      <c r="G1394" s="1" t="s">
        <v>52</v>
      </c>
      <c r="H1394" s="1" t="s">
        <v>53</v>
      </c>
      <c r="I1394" s="1" t="s">
        <v>84</v>
      </c>
      <c r="J1394" s="1" t="s">
        <v>130</v>
      </c>
      <c r="K1394" s="1" t="s">
        <v>19620</v>
      </c>
      <c r="L1394" s="1"/>
      <c r="M1394" s="21">
        <f t="shared" si="21"/>
        <v>1</v>
      </c>
    </row>
    <row r="1395" spans="1:13" ht="20.100000000000001" customHeight="1" x14ac:dyDescent="0.15">
      <c r="A1395" s="1" t="s">
        <v>19318</v>
      </c>
      <c r="B1395" s="1" t="s">
        <v>19604</v>
      </c>
      <c r="C1395" s="1" t="s">
        <v>19621</v>
      </c>
      <c r="D1395" s="1" t="s">
        <v>78</v>
      </c>
      <c r="E1395" s="1" t="s">
        <v>51</v>
      </c>
      <c r="F1395" s="1" t="s">
        <v>51</v>
      </c>
      <c r="G1395" s="1" t="s">
        <v>52</v>
      </c>
      <c r="H1395" s="1" t="s">
        <v>53</v>
      </c>
      <c r="I1395" s="1" t="s">
        <v>84</v>
      </c>
      <c r="J1395" s="1" t="s">
        <v>130</v>
      </c>
      <c r="K1395" s="1" t="s">
        <v>19622</v>
      </c>
      <c r="L1395" s="1"/>
      <c r="M1395" s="21">
        <f t="shared" si="21"/>
        <v>1</v>
      </c>
    </row>
    <row r="1396" spans="1:13" ht="20.100000000000001" customHeight="1" x14ac:dyDescent="0.15">
      <c r="A1396" s="1" t="s">
        <v>19318</v>
      </c>
      <c r="B1396" s="1" t="s">
        <v>19604</v>
      </c>
      <c r="C1396" s="1" t="s">
        <v>19623</v>
      </c>
      <c r="D1396" s="1" t="s">
        <v>78</v>
      </c>
      <c r="E1396" s="1" t="s">
        <v>51</v>
      </c>
      <c r="F1396" s="1" t="s">
        <v>81</v>
      </c>
      <c r="G1396" s="1" t="s">
        <v>82</v>
      </c>
      <c r="H1396" s="1" t="s">
        <v>129</v>
      </c>
      <c r="I1396" s="1" t="s">
        <v>447</v>
      </c>
      <c r="J1396" s="1" t="s">
        <v>6142</v>
      </c>
      <c r="K1396" s="1" t="s">
        <v>19624</v>
      </c>
      <c r="L1396" s="1"/>
      <c r="M1396" s="21">
        <f t="shared" si="21"/>
        <v>0</v>
      </c>
    </row>
    <row r="1397" spans="1:13" ht="20.100000000000001" customHeight="1" x14ac:dyDescent="0.15">
      <c r="A1397" s="1" t="s">
        <v>19318</v>
      </c>
      <c r="B1397" s="1" t="s">
        <v>19604</v>
      </c>
      <c r="C1397" s="1" t="s">
        <v>19625</v>
      </c>
      <c r="D1397" s="1" t="s">
        <v>78</v>
      </c>
      <c r="E1397" s="1" t="s">
        <v>51</v>
      </c>
      <c r="F1397" s="1" t="s">
        <v>51</v>
      </c>
      <c r="G1397" s="1" t="s">
        <v>52</v>
      </c>
      <c r="H1397" s="1" t="s">
        <v>53</v>
      </c>
      <c r="I1397" s="1" t="s">
        <v>84</v>
      </c>
      <c r="J1397" s="1" t="s">
        <v>130</v>
      </c>
      <c r="K1397" s="1" t="s">
        <v>19626</v>
      </c>
      <c r="L1397" s="1"/>
      <c r="M1397" s="21">
        <f t="shared" si="21"/>
        <v>1</v>
      </c>
    </row>
    <row r="1398" spans="1:13" ht="20.100000000000001" customHeight="1" x14ac:dyDescent="0.15">
      <c r="A1398" s="1" t="s">
        <v>19318</v>
      </c>
      <c r="B1398" s="1" t="s">
        <v>19604</v>
      </c>
      <c r="C1398" s="1" t="s">
        <v>19627</v>
      </c>
      <c r="D1398" s="1" t="s">
        <v>78</v>
      </c>
      <c r="E1398" s="1" t="s">
        <v>51</v>
      </c>
      <c r="F1398" s="1" t="s">
        <v>51</v>
      </c>
      <c r="G1398" s="1" t="s">
        <v>52</v>
      </c>
      <c r="H1398" s="1" t="s">
        <v>53</v>
      </c>
      <c r="I1398" s="1" t="s">
        <v>84</v>
      </c>
      <c r="J1398" s="1" t="s">
        <v>130</v>
      </c>
      <c r="K1398" s="1" t="s">
        <v>19628</v>
      </c>
      <c r="L1398" s="1"/>
      <c r="M1398" s="21">
        <f t="shared" si="21"/>
        <v>1</v>
      </c>
    </row>
    <row r="1399" spans="1:13" ht="20.100000000000001" customHeight="1" x14ac:dyDescent="0.15">
      <c r="A1399" s="1" t="s">
        <v>19318</v>
      </c>
      <c r="B1399" s="1" t="s">
        <v>19604</v>
      </c>
      <c r="C1399" s="1" t="s">
        <v>19629</v>
      </c>
      <c r="D1399" s="1" t="s">
        <v>78</v>
      </c>
      <c r="E1399" s="1" t="s">
        <v>51</v>
      </c>
      <c r="F1399" s="1" t="s">
        <v>51</v>
      </c>
      <c r="G1399" s="1" t="s">
        <v>52</v>
      </c>
      <c r="H1399" s="1" t="s">
        <v>53</v>
      </c>
      <c r="I1399" s="1" t="s">
        <v>84</v>
      </c>
      <c r="J1399" s="1" t="s">
        <v>130</v>
      </c>
      <c r="K1399" s="1" t="s">
        <v>19630</v>
      </c>
      <c r="L1399" s="1"/>
      <c r="M1399" s="21">
        <f t="shared" si="21"/>
        <v>1</v>
      </c>
    </row>
    <row r="1400" spans="1:13" ht="20.100000000000001" customHeight="1" x14ac:dyDescent="0.15">
      <c r="A1400" s="1" t="s">
        <v>19318</v>
      </c>
      <c r="B1400" s="1" t="s">
        <v>19604</v>
      </c>
      <c r="C1400" s="1" t="s">
        <v>19631</v>
      </c>
      <c r="D1400" s="1" t="s">
        <v>78</v>
      </c>
      <c r="E1400" s="1" t="s">
        <v>51</v>
      </c>
      <c r="F1400" s="1" t="s">
        <v>51</v>
      </c>
      <c r="G1400" s="1" t="s">
        <v>52</v>
      </c>
      <c r="H1400" s="1" t="s">
        <v>53</v>
      </c>
      <c r="I1400" s="1" t="s">
        <v>84</v>
      </c>
      <c r="J1400" s="1" t="s">
        <v>130</v>
      </c>
      <c r="K1400" s="1" t="s">
        <v>19632</v>
      </c>
      <c r="L1400" s="1"/>
      <c r="M1400" s="21">
        <f t="shared" si="21"/>
        <v>1</v>
      </c>
    </row>
    <row r="1401" spans="1:13" ht="20.100000000000001" customHeight="1" x14ac:dyDescent="0.15">
      <c r="A1401" s="1" t="s">
        <v>19318</v>
      </c>
      <c r="B1401" s="1" t="s">
        <v>19604</v>
      </c>
      <c r="C1401" s="1" t="s">
        <v>19633</v>
      </c>
      <c r="D1401" s="1" t="s">
        <v>78</v>
      </c>
      <c r="E1401" s="1" t="s">
        <v>51</v>
      </c>
      <c r="F1401" s="1" t="s">
        <v>51</v>
      </c>
      <c r="G1401" s="1" t="s">
        <v>52</v>
      </c>
      <c r="H1401" s="1" t="s">
        <v>53</v>
      </c>
      <c r="I1401" s="1" t="s">
        <v>84</v>
      </c>
      <c r="J1401" s="1" t="s">
        <v>130</v>
      </c>
      <c r="K1401" s="1" t="s">
        <v>19634</v>
      </c>
      <c r="L1401" s="1"/>
      <c r="M1401" s="21">
        <f t="shared" si="21"/>
        <v>1</v>
      </c>
    </row>
    <row r="1402" spans="1:13" ht="20.100000000000001" customHeight="1" x14ac:dyDescent="0.15">
      <c r="A1402" s="1" t="s">
        <v>19318</v>
      </c>
      <c r="B1402" s="1" t="s">
        <v>19604</v>
      </c>
      <c r="C1402" s="1" t="s">
        <v>19635</v>
      </c>
      <c r="D1402" s="1" t="s">
        <v>78</v>
      </c>
      <c r="E1402" s="1" t="s">
        <v>51</v>
      </c>
      <c r="F1402" s="1" t="s">
        <v>179</v>
      </c>
      <c r="G1402" s="1" t="s">
        <v>82</v>
      </c>
      <c r="H1402" s="1" t="s">
        <v>2038</v>
      </c>
      <c r="I1402" s="1" t="s">
        <v>84</v>
      </c>
      <c r="J1402" s="1" t="s">
        <v>6853</v>
      </c>
      <c r="K1402" s="1" t="s">
        <v>19636</v>
      </c>
      <c r="L1402" s="1"/>
      <c r="M1402" s="21">
        <f t="shared" si="21"/>
        <v>0</v>
      </c>
    </row>
    <row r="1403" spans="1:13" ht="20.100000000000001" customHeight="1" x14ac:dyDescent="0.15">
      <c r="A1403" s="1" t="s">
        <v>19318</v>
      </c>
      <c r="B1403" s="1" t="s">
        <v>19637</v>
      </c>
      <c r="C1403" s="1" t="s">
        <v>19638</v>
      </c>
      <c r="D1403" s="1" t="s">
        <v>50</v>
      </c>
      <c r="E1403" s="1" t="s">
        <v>51</v>
      </c>
      <c r="F1403" s="1" t="s">
        <v>51</v>
      </c>
      <c r="G1403" s="1" t="s">
        <v>52</v>
      </c>
      <c r="H1403" s="1" t="s">
        <v>53</v>
      </c>
      <c r="I1403" s="1" t="s">
        <v>84</v>
      </c>
      <c r="J1403" s="1" t="s">
        <v>130</v>
      </c>
      <c r="K1403" s="1" t="s">
        <v>19639</v>
      </c>
      <c r="L1403" s="1"/>
      <c r="M1403" s="21">
        <f t="shared" si="21"/>
        <v>1</v>
      </c>
    </row>
    <row r="1404" spans="1:13" ht="20.100000000000001" customHeight="1" x14ac:dyDescent="0.15">
      <c r="A1404" s="1" t="s">
        <v>19318</v>
      </c>
      <c r="B1404" s="1" t="s">
        <v>19637</v>
      </c>
      <c r="C1404" s="1" t="s">
        <v>19640</v>
      </c>
      <c r="D1404" s="1" t="s">
        <v>50</v>
      </c>
      <c r="E1404" s="1" t="s">
        <v>51</v>
      </c>
      <c r="F1404" s="1" t="s">
        <v>51</v>
      </c>
      <c r="G1404" s="1" t="s">
        <v>52</v>
      </c>
      <c r="H1404" s="1" t="s">
        <v>53</v>
      </c>
      <c r="I1404" s="1" t="s">
        <v>84</v>
      </c>
      <c r="J1404" s="1" t="s">
        <v>130</v>
      </c>
      <c r="K1404" s="1" t="s">
        <v>19641</v>
      </c>
      <c r="L1404" s="1"/>
      <c r="M1404" s="21">
        <f t="shared" si="21"/>
        <v>1</v>
      </c>
    </row>
    <row r="1405" spans="1:13" ht="20.100000000000001" customHeight="1" x14ac:dyDescent="0.15">
      <c r="A1405" s="1" t="s">
        <v>19318</v>
      </c>
      <c r="B1405" s="1" t="s">
        <v>19637</v>
      </c>
      <c r="C1405" s="1" t="s">
        <v>19642</v>
      </c>
      <c r="D1405" s="1" t="s">
        <v>50</v>
      </c>
      <c r="E1405" s="1" t="s">
        <v>51</v>
      </c>
      <c r="F1405" s="1" t="s">
        <v>81</v>
      </c>
      <c r="G1405" s="1" t="s">
        <v>82</v>
      </c>
      <c r="H1405" s="1" t="s">
        <v>2234</v>
      </c>
      <c r="I1405" s="1" t="s">
        <v>84</v>
      </c>
      <c r="J1405" s="1" t="s">
        <v>18408</v>
      </c>
      <c r="K1405" s="1" t="s">
        <v>19643</v>
      </c>
      <c r="L1405" s="1"/>
      <c r="M1405" s="21">
        <f t="shared" si="21"/>
        <v>0</v>
      </c>
    </row>
    <row r="1406" spans="1:13" ht="20.100000000000001" customHeight="1" x14ac:dyDescent="0.15">
      <c r="A1406" s="1" t="s">
        <v>19318</v>
      </c>
      <c r="B1406" s="1" t="s">
        <v>19637</v>
      </c>
      <c r="C1406" s="1" t="s">
        <v>19644</v>
      </c>
      <c r="D1406" s="1" t="s">
        <v>50</v>
      </c>
      <c r="E1406" s="1" t="s">
        <v>51</v>
      </c>
      <c r="F1406" s="1" t="s">
        <v>81</v>
      </c>
      <c r="G1406" s="1" t="s">
        <v>82</v>
      </c>
      <c r="H1406" s="1" t="s">
        <v>2234</v>
      </c>
      <c r="I1406" s="1" t="s">
        <v>84</v>
      </c>
      <c r="J1406" s="1" t="s">
        <v>18408</v>
      </c>
      <c r="K1406" s="1" t="s">
        <v>19645</v>
      </c>
      <c r="L1406" s="1"/>
      <c r="M1406" s="21">
        <f t="shared" si="21"/>
        <v>0</v>
      </c>
    </row>
    <row r="1407" spans="1:13" ht="20.100000000000001" customHeight="1" x14ac:dyDescent="0.15">
      <c r="A1407" s="1" t="s">
        <v>19318</v>
      </c>
      <c r="B1407" s="1" t="s">
        <v>19637</v>
      </c>
      <c r="C1407" s="1" t="s">
        <v>19646</v>
      </c>
      <c r="D1407" s="1" t="s">
        <v>50</v>
      </c>
      <c r="E1407" s="1" t="s">
        <v>51</v>
      </c>
      <c r="F1407" s="1" t="s">
        <v>51</v>
      </c>
      <c r="G1407" s="1" t="s">
        <v>52</v>
      </c>
      <c r="H1407" s="1" t="s">
        <v>53</v>
      </c>
      <c r="I1407" s="1" t="s">
        <v>84</v>
      </c>
      <c r="J1407" s="1" t="s">
        <v>130</v>
      </c>
      <c r="K1407" s="1" t="s">
        <v>19647</v>
      </c>
      <c r="L1407" s="1"/>
      <c r="M1407" s="21">
        <f t="shared" si="21"/>
        <v>1</v>
      </c>
    </row>
    <row r="1408" spans="1:13" ht="20.100000000000001" customHeight="1" x14ac:dyDescent="0.15">
      <c r="A1408" s="1" t="s">
        <v>19318</v>
      </c>
      <c r="B1408" s="1" t="s">
        <v>19637</v>
      </c>
      <c r="C1408" s="1" t="s">
        <v>19648</v>
      </c>
      <c r="D1408" s="1" t="s">
        <v>78</v>
      </c>
      <c r="E1408" s="1" t="s">
        <v>51</v>
      </c>
      <c r="F1408" s="1" t="s">
        <v>51</v>
      </c>
      <c r="G1408" s="1" t="s">
        <v>52</v>
      </c>
      <c r="H1408" s="1" t="s">
        <v>53</v>
      </c>
      <c r="I1408" s="1" t="s">
        <v>84</v>
      </c>
      <c r="J1408" s="1" t="s">
        <v>130</v>
      </c>
      <c r="K1408" s="1" t="s">
        <v>19649</v>
      </c>
      <c r="L1408" s="1"/>
      <c r="M1408" s="21">
        <f t="shared" si="21"/>
        <v>1</v>
      </c>
    </row>
    <row r="1409" spans="1:13" ht="20.100000000000001" customHeight="1" x14ac:dyDescent="0.15">
      <c r="A1409" s="1" t="s">
        <v>19318</v>
      </c>
      <c r="B1409" s="1" t="s">
        <v>19637</v>
      </c>
      <c r="C1409" s="1" t="s">
        <v>19650</v>
      </c>
      <c r="D1409" s="1" t="s">
        <v>78</v>
      </c>
      <c r="E1409" s="1" t="s">
        <v>51</v>
      </c>
      <c r="F1409" s="1" t="s">
        <v>51</v>
      </c>
      <c r="G1409" s="1" t="s">
        <v>52</v>
      </c>
      <c r="H1409" s="1" t="s">
        <v>53</v>
      </c>
      <c r="I1409" s="1" t="s">
        <v>84</v>
      </c>
      <c r="J1409" s="1" t="s">
        <v>130</v>
      </c>
      <c r="K1409" s="1" t="s">
        <v>19651</v>
      </c>
      <c r="L1409" s="1"/>
      <c r="M1409" s="21">
        <f t="shared" si="21"/>
        <v>1</v>
      </c>
    </row>
    <row r="1410" spans="1:13" ht="20.100000000000001" customHeight="1" x14ac:dyDescent="0.15">
      <c r="A1410" s="1" t="s">
        <v>19318</v>
      </c>
      <c r="B1410" s="1" t="s">
        <v>19637</v>
      </c>
      <c r="C1410" s="1" t="s">
        <v>19652</v>
      </c>
      <c r="D1410" s="1" t="s">
        <v>78</v>
      </c>
      <c r="E1410" s="1" t="s">
        <v>51</v>
      </c>
      <c r="F1410" s="1" t="s">
        <v>51</v>
      </c>
      <c r="G1410" s="1" t="s">
        <v>52</v>
      </c>
      <c r="H1410" s="1" t="s">
        <v>53</v>
      </c>
      <c r="I1410" s="1" t="s">
        <v>84</v>
      </c>
      <c r="J1410" s="1" t="s">
        <v>130</v>
      </c>
      <c r="K1410" s="1" t="s">
        <v>19653</v>
      </c>
      <c r="L1410" s="1"/>
      <c r="M1410" s="21">
        <f t="shared" si="21"/>
        <v>1</v>
      </c>
    </row>
    <row r="1411" spans="1:13" ht="20.100000000000001" customHeight="1" x14ac:dyDescent="0.15">
      <c r="A1411" s="1" t="s">
        <v>19318</v>
      </c>
      <c r="B1411" s="1" t="s">
        <v>19637</v>
      </c>
      <c r="C1411" s="1" t="s">
        <v>19654</v>
      </c>
      <c r="D1411" s="1" t="s">
        <v>78</v>
      </c>
      <c r="E1411" s="1" t="s">
        <v>51</v>
      </c>
      <c r="F1411" s="1" t="s">
        <v>51</v>
      </c>
      <c r="G1411" s="1" t="s">
        <v>52</v>
      </c>
      <c r="H1411" s="1" t="s">
        <v>53</v>
      </c>
      <c r="I1411" s="1" t="s">
        <v>84</v>
      </c>
      <c r="J1411" s="1" t="s">
        <v>130</v>
      </c>
      <c r="K1411" s="1" t="s">
        <v>19655</v>
      </c>
      <c r="L1411" s="1"/>
      <c r="M1411" s="21">
        <f t="shared" si="21"/>
        <v>1</v>
      </c>
    </row>
    <row r="1412" spans="1:13" ht="20.100000000000001" customHeight="1" x14ac:dyDescent="0.15">
      <c r="A1412" s="1" t="s">
        <v>19318</v>
      </c>
      <c r="B1412" s="1" t="s">
        <v>19637</v>
      </c>
      <c r="C1412" s="1" t="s">
        <v>19656</v>
      </c>
      <c r="D1412" s="1" t="s">
        <v>78</v>
      </c>
      <c r="E1412" s="1" t="s">
        <v>51</v>
      </c>
      <c r="F1412" s="1" t="s">
        <v>51</v>
      </c>
      <c r="G1412" s="1" t="s">
        <v>52</v>
      </c>
      <c r="H1412" s="1" t="s">
        <v>53</v>
      </c>
      <c r="I1412" s="1" t="s">
        <v>84</v>
      </c>
      <c r="J1412" s="1" t="s">
        <v>130</v>
      </c>
      <c r="K1412" s="1" t="s">
        <v>19657</v>
      </c>
      <c r="L1412" s="1"/>
      <c r="M1412" s="21">
        <f t="shared" si="21"/>
        <v>1</v>
      </c>
    </row>
    <row r="1413" spans="1:13" ht="20.100000000000001" customHeight="1" x14ac:dyDescent="0.15">
      <c r="A1413" s="1" t="s">
        <v>19318</v>
      </c>
      <c r="B1413" s="1" t="s">
        <v>19637</v>
      </c>
      <c r="C1413" s="1" t="s">
        <v>19658</v>
      </c>
      <c r="D1413" s="1" t="s">
        <v>78</v>
      </c>
      <c r="E1413" s="1" t="s">
        <v>51</v>
      </c>
      <c r="F1413" s="1" t="s">
        <v>51</v>
      </c>
      <c r="G1413" s="1" t="s">
        <v>52</v>
      </c>
      <c r="H1413" s="1" t="s">
        <v>53</v>
      </c>
      <c r="I1413" s="1" t="s">
        <v>84</v>
      </c>
      <c r="J1413" s="1" t="s">
        <v>130</v>
      </c>
      <c r="K1413" s="1" t="s">
        <v>19659</v>
      </c>
      <c r="L1413" s="1"/>
      <c r="M1413" s="21">
        <f t="shared" si="21"/>
        <v>1</v>
      </c>
    </row>
    <row r="1414" spans="1:13" ht="39.950000000000003" customHeight="1" x14ac:dyDescent="0.15">
      <c r="A1414" s="120" t="s">
        <v>27086</v>
      </c>
      <c r="B1414" s="120" t="s">
        <v>27087</v>
      </c>
      <c r="C1414" s="51" t="s">
        <v>27088</v>
      </c>
      <c r="D1414" s="51" t="s">
        <v>849</v>
      </c>
      <c r="E1414" s="51" t="s">
        <v>51</v>
      </c>
      <c r="F1414" s="121" t="s">
        <v>10720</v>
      </c>
      <c r="G1414" s="51" t="s">
        <v>82</v>
      </c>
      <c r="H1414" s="51" t="s">
        <v>83</v>
      </c>
      <c r="I1414" s="51" t="s">
        <v>181</v>
      </c>
      <c r="J1414" s="51" t="s">
        <v>11769</v>
      </c>
      <c r="K1414" s="51" t="s">
        <v>24259</v>
      </c>
      <c r="L1414" s="121" t="s">
        <v>27089</v>
      </c>
      <c r="M1414" s="21">
        <f t="shared" si="21"/>
        <v>0</v>
      </c>
    </row>
    <row r="1415" spans="1:13" ht="39.950000000000003" customHeight="1" x14ac:dyDescent="0.15">
      <c r="A1415" s="120" t="s">
        <v>27090</v>
      </c>
      <c r="B1415" s="120" t="s">
        <v>27091</v>
      </c>
      <c r="C1415" s="51" t="s">
        <v>27092</v>
      </c>
      <c r="D1415" s="51" t="s">
        <v>78</v>
      </c>
      <c r="E1415" s="51" t="s">
        <v>51</v>
      </c>
      <c r="F1415" s="121" t="s">
        <v>179</v>
      </c>
      <c r="G1415" s="51" t="s">
        <v>82</v>
      </c>
      <c r="H1415" s="51" t="s">
        <v>180</v>
      </c>
      <c r="I1415" s="51" t="s">
        <v>84</v>
      </c>
      <c r="J1415" s="51" t="s">
        <v>632</v>
      </c>
      <c r="K1415" s="51" t="s">
        <v>25009</v>
      </c>
      <c r="L1415" s="122" t="s">
        <v>26946</v>
      </c>
      <c r="M1415" s="21">
        <f>IF(F1415="○",1,0)</f>
        <v>0</v>
      </c>
    </row>
    <row r="1416" spans="1:13" ht="39.950000000000003" customHeight="1" x14ac:dyDescent="0.15">
      <c r="A1416" s="120" t="s">
        <v>27090</v>
      </c>
      <c r="B1416" s="120" t="s">
        <v>27093</v>
      </c>
      <c r="C1416" s="51" t="s">
        <v>27094</v>
      </c>
      <c r="D1416" s="51" t="s">
        <v>849</v>
      </c>
      <c r="E1416" s="51" t="s">
        <v>51</v>
      </c>
      <c r="F1416" s="121" t="s">
        <v>26832</v>
      </c>
      <c r="G1416" s="51" t="s">
        <v>82</v>
      </c>
      <c r="H1416" s="51" t="s">
        <v>83</v>
      </c>
      <c r="I1416" s="51" t="s">
        <v>84</v>
      </c>
      <c r="J1416" s="51" t="s">
        <v>9120</v>
      </c>
      <c r="K1416" s="51" t="s">
        <v>25322</v>
      </c>
      <c r="L1416" s="121" t="s">
        <v>26946</v>
      </c>
      <c r="M1416" s="21">
        <f>IF(F1416="○",1,0)</f>
        <v>0</v>
      </c>
    </row>
    <row r="1417" spans="1:13" ht="39.950000000000003" customHeight="1" x14ac:dyDescent="0.15">
      <c r="A1417" s="120" t="s">
        <v>27095</v>
      </c>
      <c r="B1417" s="120" t="s">
        <v>27096</v>
      </c>
      <c r="C1417" s="51" t="s">
        <v>27097</v>
      </c>
      <c r="D1417" s="51" t="s">
        <v>50</v>
      </c>
      <c r="E1417" s="51" t="s">
        <v>51</v>
      </c>
      <c r="F1417" s="121" t="s">
        <v>51</v>
      </c>
      <c r="G1417" s="51" t="s">
        <v>52</v>
      </c>
      <c r="H1417" s="51" t="s">
        <v>53</v>
      </c>
      <c r="I1417" s="51" t="s">
        <v>1141</v>
      </c>
      <c r="J1417" s="51" t="s">
        <v>96</v>
      </c>
      <c r="K1417" s="51" t="s">
        <v>5173</v>
      </c>
      <c r="L1417" s="122" t="s">
        <v>27098</v>
      </c>
      <c r="M1417" s="21">
        <f>IF(F1417="○",1,0)</f>
        <v>1</v>
      </c>
    </row>
  </sheetData>
  <autoFilter ref="A7:L1417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view="pageBreakPreview" zoomScale="85" zoomScaleNormal="160" zoomScaleSheetLayoutView="85" workbookViewId="0">
      <selection activeCell="N41" sqref="N41"/>
    </sheetView>
  </sheetViews>
  <sheetFormatPr defaultRowHeight="20.100000000000001" customHeight="1" x14ac:dyDescent="0.15"/>
  <cols>
    <col min="1" max="1" width="16.625" style="3" customWidth="1"/>
    <col min="2" max="16384" width="9" style="3"/>
  </cols>
  <sheetData>
    <row r="1" spans="1:10" ht="20.100000000000001" customHeight="1" x14ac:dyDescent="0.15">
      <c r="A1" s="3" t="s">
        <v>27174</v>
      </c>
    </row>
    <row r="2" spans="1:10" ht="20.100000000000001" customHeight="1" x14ac:dyDescent="0.15">
      <c r="J2" s="4" t="s">
        <v>27166</v>
      </c>
    </row>
    <row r="3" spans="1:10" ht="20.100000000000001" customHeight="1" x14ac:dyDescent="0.15">
      <c r="A3" s="97" t="s">
        <v>3457</v>
      </c>
      <c r="B3" s="95" t="s">
        <v>0</v>
      </c>
      <c r="C3" s="96"/>
      <c r="D3" s="95" t="s">
        <v>1</v>
      </c>
      <c r="E3" s="96"/>
      <c r="F3" s="95" t="s">
        <v>2138</v>
      </c>
      <c r="G3" s="96"/>
      <c r="H3" s="102" t="s">
        <v>2</v>
      </c>
      <c r="I3" s="101"/>
      <c r="J3" s="5" t="s">
        <v>3</v>
      </c>
    </row>
    <row r="4" spans="1:10" ht="20.100000000000001" customHeight="1" x14ac:dyDescent="0.15">
      <c r="A4" s="98"/>
      <c r="B4" s="31" t="s">
        <v>4</v>
      </c>
      <c r="C4" s="7" t="s">
        <v>27175</v>
      </c>
      <c r="D4" s="31" t="s">
        <v>4</v>
      </c>
      <c r="E4" s="7" t="s">
        <v>5</v>
      </c>
      <c r="F4" s="31" t="s">
        <v>4</v>
      </c>
      <c r="G4" s="7" t="s">
        <v>5</v>
      </c>
      <c r="H4" s="31" t="s">
        <v>4</v>
      </c>
      <c r="I4" s="7" t="s">
        <v>5</v>
      </c>
      <c r="J4" s="8"/>
    </row>
    <row r="5" spans="1:10" ht="20.100000000000001" customHeight="1" x14ac:dyDescent="0.15">
      <c r="A5" s="98"/>
      <c r="B5" s="9"/>
      <c r="C5" s="10" t="s">
        <v>4</v>
      </c>
      <c r="D5" s="9"/>
      <c r="E5" s="10" t="s">
        <v>4</v>
      </c>
      <c r="F5" s="9"/>
      <c r="G5" s="10" t="s">
        <v>4</v>
      </c>
      <c r="H5" s="9"/>
      <c r="I5" s="10" t="s">
        <v>4</v>
      </c>
      <c r="J5" s="8"/>
    </row>
    <row r="6" spans="1:10" ht="30" customHeight="1" thickBot="1" x14ac:dyDescent="0.2">
      <c r="A6" s="112" t="s">
        <v>27179</v>
      </c>
      <c r="B6" s="68">
        <v>5710</v>
      </c>
      <c r="C6" s="69">
        <v>5176</v>
      </c>
      <c r="D6" s="68">
        <v>6773</v>
      </c>
      <c r="E6" s="69">
        <v>5088</v>
      </c>
      <c r="F6" s="68">
        <v>268</v>
      </c>
      <c r="G6" s="69">
        <v>0</v>
      </c>
      <c r="H6" s="68">
        <v>12751</v>
      </c>
      <c r="I6" s="69">
        <v>10264</v>
      </c>
      <c r="J6" s="36"/>
    </row>
    <row r="7" spans="1:10" ht="30" customHeight="1" thickTop="1" x14ac:dyDescent="0.15">
      <c r="A7" s="113" t="s">
        <v>27189</v>
      </c>
      <c r="B7" s="84">
        <f>1656+0</f>
        <v>1656</v>
      </c>
      <c r="C7" s="84">
        <f>1477+0</f>
        <v>1477</v>
      </c>
      <c r="D7" s="84">
        <f>1925+2</f>
        <v>1927</v>
      </c>
      <c r="E7" s="84">
        <f>1370+0</f>
        <v>1370</v>
      </c>
      <c r="F7" s="84">
        <f>35+0</f>
        <v>35</v>
      </c>
      <c r="G7" s="84">
        <v>0</v>
      </c>
      <c r="H7" s="84">
        <f>B7+D7+F7</f>
        <v>3618</v>
      </c>
      <c r="I7" s="84">
        <f>C7+E7+G7</f>
        <v>2847</v>
      </c>
      <c r="J7" s="85"/>
    </row>
    <row r="8" spans="1:10" ht="20.100000000000001" customHeight="1" x14ac:dyDescent="0.15">
      <c r="A8" s="66" t="s">
        <v>27180</v>
      </c>
      <c r="B8" s="41">
        <f>1215+0</f>
        <v>1215</v>
      </c>
      <c r="C8" s="41">
        <f>1086+0</f>
        <v>1086</v>
      </c>
      <c r="D8" s="41">
        <f>1101+4</f>
        <v>1105</v>
      </c>
      <c r="E8" s="41">
        <f>781+1</f>
        <v>782</v>
      </c>
      <c r="F8" s="41">
        <f>28+1</f>
        <v>29</v>
      </c>
      <c r="G8" s="41">
        <f>SUBTOTAL(9,G4:G6)</f>
        <v>0</v>
      </c>
      <c r="H8" s="41">
        <f>B8+D8+F8</f>
        <v>2349</v>
      </c>
      <c r="I8" s="41">
        <f>C8+E8+G8</f>
        <v>1868</v>
      </c>
      <c r="J8" s="8"/>
    </row>
    <row r="9" spans="1:10" ht="20.100000000000001" customHeight="1" x14ac:dyDescent="0.15">
      <c r="A9" s="37" t="s">
        <v>32</v>
      </c>
      <c r="B9" s="41">
        <v>791</v>
      </c>
      <c r="C9" s="41">
        <v>724</v>
      </c>
      <c r="D9" s="41">
        <v>691</v>
      </c>
      <c r="E9" s="41">
        <v>511</v>
      </c>
      <c r="F9" s="41">
        <v>15</v>
      </c>
      <c r="G9" s="42">
        <v>0</v>
      </c>
      <c r="H9" s="41">
        <v>1497</v>
      </c>
      <c r="I9" s="41">
        <v>1235</v>
      </c>
      <c r="J9" s="8"/>
    </row>
    <row r="10" spans="1:10" ht="20.100000000000001" customHeight="1" x14ac:dyDescent="0.15">
      <c r="A10" s="38" t="s">
        <v>7</v>
      </c>
      <c r="B10" s="43">
        <v>138</v>
      </c>
      <c r="C10" s="43">
        <v>119</v>
      </c>
      <c r="D10" s="43">
        <v>238</v>
      </c>
      <c r="E10" s="43">
        <v>143</v>
      </c>
      <c r="F10" s="41">
        <v>2</v>
      </c>
      <c r="G10" s="42">
        <v>0</v>
      </c>
      <c r="H10" s="41">
        <v>378</v>
      </c>
      <c r="I10" s="41">
        <v>262</v>
      </c>
      <c r="J10" s="8"/>
    </row>
    <row r="11" spans="1:10" ht="20.100000000000001" customHeight="1" x14ac:dyDescent="0.15">
      <c r="A11" s="38" t="s">
        <v>14</v>
      </c>
      <c r="B11" s="43">
        <v>94</v>
      </c>
      <c r="C11" s="43">
        <v>53</v>
      </c>
      <c r="D11" s="43">
        <v>35</v>
      </c>
      <c r="E11" s="43">
        <v>15</v>
      </c>
      <c r="F11" s="41">
        <v>0</v>
      </c>
      <c r="G11" s="42">
        <v>0</v>
      </c>
      <c r="H11" s="41">
        <v>129</v>
      </c>
      <c r="I11" s="41">
        <v>68</v>
      </c>
      <c r="J11" s="8"/>
    </row>
    <row r="12" spans="1:10" ht="20.100000000000001" customHeight="1" x14ac:dyDescent="0.15">
      <c r="A12" s="39" t="s">
        <v>30</v>
      </c>
      <c r="B12" s="44">
        <v>192</v>
      </c>
      <c r="C12" s="44">
        <v>190</v>
      </c>
      <c r="D12" s="44">
        <v>142</v>
      </c>
      <c r="E12" s="44">
        <v>114</v>
      </c>
      <c r="F12" s="44">
        <v>12</v>
      </c>
      <c r="G12" s="44">
        <v>0</v>
      </c>
      <c r="H12" s="44">
        <v>346</v>
      </c>
      <c r="I12" s="44">
        <v>304</v>
      </c>
      <c r="J12" s="36"/>
    </row>
    <row r="13" spans="1:10" ht="20.100000000000001" customHeight="1" x14ac:dyDescent="0.15">
      <c r="A13" s="64" t="s">
        <v>27181</v>
      </c>
      <c r="B13" s="41">
        <f>441+0</f>
        <v>441</v>
      </c>
      <c r="C13" s="41">
        <f>391+0</f>
        <v>391</v>
      </c>
      <c r="D13" s="41">
        <f>824+1</f>
        <v>825</v>
      </c>
      <c r="E13" s="41">
        <f>589+0</f>
        <v>589</v>
      </c>
      <c r="F13" s="41">
        <f>7+0</f>
        <v>7</v>
      </c>
      <c r="G13" s="41">
        <f>SUBTOTAL(9,G11:G12)</f>
        <v>0</v>
      </c>
      <c r="H13" s="41">
        <f>B13+D13+F13</f>
        <v>1273</v>
      </c>
      <c r="I13" s="41">
        <f>C13+E13+G13</f>
        <v>980</v>
      </c>
      <c r="J13" s="36"/>
    </row>
    <row r="14" spans="1:10" ht="20.100000000000001" customHeight="1" x14ac:dyDescent="0.15">
      <c r="A14" s="38" t="s">
        <v>13</v>
      </c>
      <c r="B14" s="41">
        <v>187</v>
      </c>
      <c r="C14" s="41">
        <v>145</v>
      </c>
      <c r="D14" s="43">
        <v>362</v>
      </c>
      <c r="E14" s="43">
        <v>269</v>
      </c>
      <c r="F14" s="41">
        <v>0</v>
      </c>
      <c r="G14" s="42">
        <v>0</v>
      </c>
      <c r="H14" s="41">
        <v>549</v>
      </c>
      <c r="I14" s="41">
        <v>414</v>
      </c>
      <c r="J14" s="8"/>
    </row>
    <row r="15" spans="1:10" ht="20.100000000000001" customHeight="1" x14ac:dyDescent="0.15">
      <c r="A15" s="38" t="s">
        <v>15</v>
      </c>
      <c r="B15" s="41">
        <v>151</v>
      </c>
      <c r="C15" s="41">
        <v>145</v>
      </c>
      <c r="D15" s="41">
        <v>320</v>
      </c>
      <c r="E15" s="41">
        <v>202</v>
      </c>
      <c r="F15" s="41">
        <v>7</v>
      </c>
      <c r="G15" s="42">
        <v>0</v>
      </c>
      <c r="H15" s="41">
        <v>478</v>
      </c>
      <c r="I15" s="41">
        <v>347</v>
      </c>
      <c r="J15" s="8"/>
    </row>
    <row r="16" spans="1:10" ht="20.100000000000001" customHeight="1" x14ac:dyDescent="0.15">
      <c r="A16" s="40" t="s">
        <v>19</v>
      </c>
      <c r="B16" s="44">
        <v>104</v>
      </c>
      <c r="C16" s="44">
        <v>102</v>
      </c>
      <c r="D16" s="44">
        <v>144</v>
      </c>
      <c r="E16" s="44">
        <v>119</v>
      </c>
      <c r="F16" s="44">
        <v>0</v>
      </c>
      <c r="G16" s="44">
        <v>0</v>
      </c>
      <c r="H16" s="44">
        <v>248</v>
      </c>
      <c r="I16" s="44">
        <v>221</v>
      </c>
      <c r="J16" s="36"/>
    </row>
    <row r="17" spans="1:10" s="63" customFormat="1" ht="30" customHeight="1" x14ac:dyDescent="0.15">
      <c r="A17" s="114" t="s">
        <v>27190</v>
      </c>
      <c r="B17" s="77">
        <f>2370+2</f>
        <v>2372</v>
      </c>
      <c r="C17" s="77">
        <f>2189+1</f>
        <v>2190</v>
      </c>
      <c r="D17" s="77">
        <f>2220+2</f>
        <v>2222</v>
      </c>
      <c r="E17" s="77">
        <f>1707+2</f>
        <v>1709</v>
      </c>
      <c r="F17" s="77">
        <f>131+2</f>
        <v>133</v>
      </c>
      <c r="G17" s="77">
        <f>0</f>
        <v>0</v>
      </c>
      <c r="H17" s="77">
        <f>B17+D17+F17</f>
        <v>4727</v>
      </c>
      <c r="I17" s="77">
        <f>C17+E17+G17</f>
        <v>3899</v>
      </c>
      <c r="J17" s="76"/>
    </row>
    <row r="18" spans="1:10" ht="20.100000000000001" customHeight="1" x14ac:dyDescent="0.15">
      <c r="A18" s="71" t="s">
        <v>27182</v>
      </c>
      <c r="B18" s="70">
        <f>592+2</f>
        <v>594</v>
      </c>
      <c r="C18" s="70">
        <f>484+1</f>
        <v>485</v>
      </c>
      <c r="D18" s="70">
        <f>443+2</f>
        <v>445</v>
      </c>
      <c r="E18" s="70">
        <f>336+2</f>
        <v>338</v>
      </c>
      <c r="F18" s="70">
        <f>7+1</f>
        <v>8</v>
      </c>
      <c r="G18" s="70">
        <v>0</v>
      </c>
      <c r="H18" s="70">
        <f>B18+D18+F18</f>
        <v>1047</v>
      </c>
      <c r="I18" s="70">
        <f>C18+E18+G18</f>
        <v>823</v>
      </c>
      <c r="J18" s="16"/>
    </row>
    <row r="19" spans="1:10" ht="20.100000000000001" customHeight="1" x14ac:dyDescent="0.15">
      <c r="A19" s="37" t="s">
        <v>27159</v>
      </c>
      <c r="B19" s="41">
        <v>392</v>
      </c>
      <c r="C19" s="41">
        <v>300</v>
      </c>
      <c r="D19" s="41">
        <v>222</v>
      </c>
      <c r="E19" s="41">
        <v>152</v>
      </c>
      <c r="F19" s="41">
        <v>5</v>
      </c>
      <c r="G19" s="42">
        <v>0</v>
      </c>
      <c r="H19" s="41">
        <v>619</v>
      </c>
      <c r="I19" s="41">
        <v>452</v>
      </c>
      <c r="J19" s="8"/>
    </row>
    <row r="20" spans="1:10" ht="20.100000000000001" customHeight="1" x14ac:dyDescent="0.15">
      <c r="A20" s="38" t="s">
        <v>10</v>
      </c>
      <c r="B20" s="43">
        <v>190</v>
      </c>
      <c r="C20" s="43">
        <v>174</v>
      </c>
      <c r="D20" s="43">
        <v>223</v>
      </c>
      <c r="E20" s="43">
        <v>186</v>
      </c>
      <c r="F20" s="41">
        <v>3</v>
      </c>
      <c r="G20" s="42">
        <v>0</v>
      </c>
      <c r="H20" s="41">
        <v>416</v>
      </c>
      <c r="I20" s="41">
        <v>360</v>
      </c>
      <c r="J20" s="8"/>
    </row>
    <row r="21" spans="1:10" ht="20.100000000000001" customHeight="1" x14ac:dyDescent="0.15">
      <c r="A21" s="38" t="s">
        <v>20</v>
      </c>
      <c r="B21" s="41">
        <v>12</v>
      </c>
      <c r="C21" s="41">
        <v>11</v>
      </c>
      <c r="D21" s="41">
        <v>0</v>
      </c>
      <c r="E21" s="41">
        <v>0</v>
      </c>
      <c r="F21" s="41">
        <v>0</v>
      </c>
      <c r="G21" s="41">
        <v>0</v>
      </c>
      <c r="H21" s="41">
        <v>12</v>
      </c>
      <c r="I21" s="41">
        <v>11</v>
      </c>
      <c r="J21" s="8"/>
    </row>
    <row r="22" spans="1:10" ht="20.100000000000001" customHeight="1" x14ac:dyDescent="0.15">
      <c r="A22" s="65" t="s">
        <v>27183</v>
      </c>
      <c r="B22" s="41">
        <f>741+1</f>
        <v>742</v>
      </c>
      <c r="C22" s="41">
        <f>697+0</f>
        <v>697</v>
      </c>
      <c r="D22" s="41">
        <f>731+1</f>
        <v>732</v>
      </c>
      <c r="E22" s="41">
        <f>521+0</f>
        <v>521</v>
      </c>
      <c r="F22" s="41">
        <f>18+1</f>
        <v>19</v>
      </c>
      <c r="G22" s="41">
        <f>SUBTOTAL(9,G18:G21)</f>
        <v>0</v>
      </c>
      <c r="H22" s="41">
        <f>B22+D22+F22</f>
        <v>1493</v>
      </c>
      <c r="I22" s="41">
        <f>C22+E22+G22</f>
        <v>1218</v>
      </c>
      <c r="J22" s="8"/>
    </row>
    <row r="23" spans="1:10" ht="20.100000000000001" customHeight="1" x14ac:dyDescent="0.15">
      <c r="A23" s="38" t="s">
        <v>8</v>
      </c>
      <c r="B23" s="43">
        <v>175</v>
      </c>
      <c r="C23" s="43">
        <v>148</v>
      </c>
      <c r="D23" s="43">
        <v>285</v>
      </c>
      <c r="E23" s="43">
        <v>194</v>
      </c>
      <c r="F23" s="41">
        <v>1</v>
      </c>
      <c r="G23" s="42">
        <v>0</v>
      </c>
      <c r="H23" s="41">
        <v>461</v>
      </c>
      <c r="I23" s="41">
        <v>342</v>
      </c>
      <c r="J23" s="8"/>
    </row>
    <row r="24" spans="1:10" ht="20.100000000000001" customHeight="1" x14ac:dyDescent="0.15">
      <c r="A24" s="38" t="s">
        <v>9</v>
      </c>
      <c r="B24" s="43">
        <v>403</v>
      </c>
      <c r="C24" s="43">
        <v>395</v>
      </c>
      <c r="D24" s="43">
        <v>182</v>
      </c>
      <c r="E24" s="43">
        <v>145</v>
      </c>
      <c r="F24" s="41">
        <v>18</v>
      </c>
      <c r="G24" s="42">
        <v>0</v>
      </c>
      <c r="H24" s="41">
        <v>603</v>
      </c>
      <c r="I24" s="41">
        <v>540</v>
      </c>
      <c r="J24" s="8"/>
    </row>
    <row r="25" spans="1:10" ht="20.100000000000001" customHeight="1" x14ac:dyDescent="0.15">
      <c r="A25" s="38" t="s">
        <v>18</v>
      </c>
      <c r="B25" s="41">
        <v>70</v>
      </c>
      <c r="C25" s="41">
        <v>66</v>
      </c>
      <c r="D25" s="41">
        <v>103</v>
      </c>
      <c r="E25" s="41">
        <v>73</v>
      </c>
      <c r="F25" s="41">
        <v>0</v>
      </c>
      <c r="G25" s="42">
        <v>0</v>
      </c>
      <c r="H25" s="41">
        <v>173</v>
      </c>
      <c r="I25" s="41">
        <v>139</v>
      </c>
      <c r="J25" s="8"/>
    </row>
    <row r="26" spans="1:10" ht="20.100000000000001" customHeight="1" x14ac:dyDescent="0.15">
      <c r="A26" s="38" t="s">
        <v>21</v>
      </c>
      <c r="B26" s="41">
        <v>10</v>
      </c>
      <c r="C26" s="41">
        <v>7</v>
      </c>
      <c r="D26" s="41">
        <v>11</v>
      </c>
      <c r="E26" s="41">
        <v>8</v>
      </c>
      <c r="F26" s="41">
        <v>0</v>
      </c>
      <c r="G26" s="41">
        <v>0</v>
      </c>
      <c r="H26" s="41">
        <v>21</v>
      </c>
      <c r="I26" s="41">
        <v>15</v>
      </c>
      <c r="J26" s="8"/>
    </row>
    <row r="27" spans="1:10" ht="20.100000000000001" customHeight="1" x14ac:dyDescent="0.15">
      <c r="A27" s="38" t="s">
        <v>22</v>
      </c>
      <c r="B27" s="41">
        <v>85</v>
      </c>
      <c r="C27" s="41">
        <v>81</v>
      </c>
      <c r="D27" s="41">
        <v>155</v>
      </c>
      <c r="E27" s="41">
        <v>102</v>
      </c>
      <c r="F27" s="41">
        <v>0</v>
      </c>
      <c r="G27" s="41">
        <v>0</v>
      </c>
      <c r="H27" s="41">
        <v>240</v>
      </c>
      <c r="I27" s="41">
        <v>183</v>
      </c>
      <c r="J27" s="8"/>
    </row>
    <row r="28" spans="1:10" ht="20.100000000000001" customHeight="1" x14ac:dyDescent="0.15">
      <c r="A28" s="65" t="s">
        <v>27184</v>
      </c>
      <c r="B28" s="43">
        <f>597+1</f>
        <v>598</v>
      </c>
      <c r="C28" s="43">
        <f>582+1</f>
        <v>583</v>
      </c>
      <c r="D28" s="43">
        <f>495+1</f>
        <v>496</v>
      </c>
      <c r="E28" s="43">
        <f>408+0</f>
        <v>408</v>
      </c>
      <c r="F28" s="41">
        <f>71+2</f>
        <v>73</v>
      </c>
      <c r="G28" s="42">
        <v>0</v>
      </c>
      <c r="H28" s="41">
        <f t="shared" ref="H28:I33" si="0">B28+D28+F28</f>
        <v>1167</v>
      </c>
      <c r="I28" s="41">
        <f t="shared" si="0"/>
        <v>991</v>
      </c>
      <c r="J28" s="8"/>
    </row>
    <row r="29" spans="1:10" ht="20.100000000000001" customHeight="1" x14ac:dyDescent="0.15">
      <c r="A29" s="38" t="s">
        <v>11</v>
      </c>
      <c r="B29" s="43">
        <f>597+1</f>
        <v>598</v>
      </c>
      <c r="C29" s="43">
        <f>582+1</f>
        <v>583</v>
      </c>
      <c r="D29" s="43">
        <f>495+1</f>
        <v>496</v>
      </c>
      <c r="E29" s="43">
        <f>408+0</f>
        <v>408</v>
      </c>
      <c r="F29" s="41">
        <f>71+2</f>
        <v>73</v>
      </c>
      <c r="G29" s="42">
        <v>0</v>
      </c>
      <c r="H29" s="41">
        <f t="shared" si="0"/>
        <v>1167</v>
      </c>
      <c r="I29" s="41">
        <f t="shared" si="0"/>
        <v>991</v>
      </c>
      <c r="J29" s="8"/>
    </row>
    <row r="30" spans="1:10" ht="20.100000000000001" customHeight="1" x14ac:dyDescent="0.15">
      <c r="A30" s="65" t="s">
        <v>27185</v>
      </c>
      <c r="B30" s="43">
        <f>440+2</f>
        <v>442</v>
      </c>
      <c r="C30" s="43">
        <f>426+0</f>
        <v>426</v>
      </c>
      <c r="D30" s="43">
        <f>551+1</f>
        <v>552</v>
      </c>
      <c r="E30" s="43">
        <f>442+1</f>
        <v>443</v>
      </c>
      <c r="F30" s="41">
        <f>35+2</f>
        <v>37</v>
      </c>
      <c r="G30" s="42">
        <v>0</v>
      </c>
      <c r="H30" s="41">
        <f t="shared" si="0"/>
        <v>1031</v>
      </c>
      <c r="I30" s="41">
        <f t="shared" si="0"/>
        <v>869</v>
      </c>
      <c r="J30" s="8"/>
    </row>
    <row r="31" spans="1:10" ht="20.100000000000001" customHeight="1" x14ac:dyDescent="0.15">
      <c r="A31" s="40" t="s">
        <v>12</v>
      </c>
      <c r="B31" s="61">
        <f>440+2</f>
        <v>442</v>
      </c>
      <c r="C31" s="61">
        <f>426+0</f>
        <v>426</v>
      </c>
      <c r="D31" s="61">
        <f>551+1</f>
        <v>552</v>
      </c>
      <c r="E31" s="61">
        <f>442+1</f>
        <v>443</v>
      </c>
      <c r="F31" s="44">
        <f>35+2</f>
        <v>37</v>
      </c>
      <c r="G31" s="62">
        <v>0</v>
      </c>
      <c r="H31" s="44">
        <f t="shared" si="0"/>
        <v>1031</v>
      </c>
      <c r="I31" s="44">
        <f t="shared" si="0"/>
        <v>869</v>
      </c>
      <c r="J31" s="36"/>
    </row>
    <row r="32" spans="1:10" s="63" customFormat="1" ht="30" customHeight="1" x14ac:dyDescent="0.15">
      <c r="A32" s="114" t="s">
        <v>27191</v>
      </c>
      <c r="B32" s="75">
        <f>1684+0</f>
        <v>1684</v>
      </c>
      <c r="C32" s="75">
        <f>1510+0</f>
        <v>1510</v>
      </c>
      <c r="D32" s="75">
        <f>2628+2</f>
        <v>2630</v>
      </c>
      <c r="E32" s="75">
        <f>2011+2</f>
        <v>2013</v>
      </c>
      <c r="F32" s="75">
        <f>102+0</f>
        <v>102</v>
      </c>
      <c r="G32" s="75">
        <v>0</v>
      </c>
      <c r="H32" s="75">
        <f>B32+D32+F32</f>
        <v>4416</v>
      </c>
      <c r="I32" s="75">
        <f>C32+E32+G32</f>
        <v>3523</v>
      </c>
      <c r="J32" s="76"/>
    </row>
    <row r="33" spans="1:10" ht="20.100000000000001" customHeight="1" x14ac:dyDescent="0.15">
      <c r="A33" s="71" t="s">
        <v>27186</v>
      </c>
      <c r="B33" s="70">
        <f>784+2</f>
        <v>786</v>
      </c>
      <c r="C33" s="70">
        <f>728+0</f>
        <v>728</v>
      </c>
      <c r="D33" s="70">
        <f>995+3</f>
        <v>998</v>
      </c>
      <c r="E33" s="70">
        <f>806+2</f>
        <v>808</v>
      </c>
      <c r="F33" s="70">
        <f>49+0</f>
        <v>49</v>
      </c>
      <c r="G33" s="70">
        <f>SUBTOTAL(9,G30:G31)</f>
        <v>0</v>
      </c>
      <c r="H33" s="70">
        <f t="shared" si="0"/>
        <v>1833</v>
      </c>
      <c r="I33" s="70">
        <f t="shared" si="0"/>
        <v>1536</v>
      </c>
      <c r="J33" s="16"/>
    </row>
    <row r="34" spans="1:10" ht="20.100000000000001" customHeight="1" x14ac:dyDescent="0.15">
      <c r="A34" s="38" t="s">
        <v>6</v>
      </c>
      <c r="B34" s="43">
        <v>248</v>
      </c>
      <c r="C34" s="43">
        <v>218</v>
      </c>
      <c r="D34" s="43">
        <v>393</v>
      </c>
      <c r="E34" s="43">
        <v>313</v>
      </c>
      <c r="F34" s="41">
        <v>30</v>
      </c>
      <c r="G34" s="42">
        <v>0</v>
      </c>
      <c r="H34" s="41">
        <v>671</v>
      </c>
      <c r="I34" s="41">
        <v>531</v>
      </c>
      <c r="J34" s="8"/>
    </row>
    <row r="35" spans="1:10" ht="20.100000000000001" customHeight="1" x14ac:dyDescent="0.15">
      <c r="A35" s="38" t="s">
        <v>24</v>
      </c>
      <c r="B35" s="41">
        <v>190</v>
      </c>
      <c r="C35" s="41">
        <v>186</v>
      </c>
      <c r="D35" s="41">
        <v>328</v>
      </c>
      <c r="E35" s="41">
        <v>286</v>
      </c>
      <c r="F35" s="41">
        <v>6</v>
      </c>
      <c r="G35" s="41">
        <v>0</v>
      </c>
      <c r="H35" s="41">
        <v>524</v>
      </c>
      <c r="I35" s="41">
        <v>472</v>
      </c>
      <c r="J35" s="8"/>
    </row>
    <row r="36" spans="1:10" ht="20.100000000000001" customHeight="1" x14ac:dyDescent="0.15">
      <c r="A36" s="38" t="s">
        <v>28</v>
      </c>
      <c r="B36" s="41">
        <v>33</v>
      </c>
      <c r="C36" s="41">
        <v>33</v>
      </c>
      <c r="D36" s="41">
        <v>64</v>
      </c>
      <c r="E36" s="41">
        <v>46</v>
      </c>
      <c r="F36" s="41">
        <v>4</v>
      </c>
      <c r="G36" s="41">
        <v>0</v>
      </c>
      <c r="H36" s="41">
        <v>101</v>
      </c>
      <c r="I36" s="41">
        <v>79</v>
      </c>
      <c r="J36" s="8"/>
    </row>
    <row r="37" spans="1:10" ht="20.100000000000001" customHeight="1" x14ac:dyDescent="0.15">
      <c r="A37" s="38" t="s">
        <v>29</v>
      </c>
      <c r="B37" s="41">
        <v>315</v>
      </c>
      <c r="C37" s="41">
        <v>291</v>
      </c>
      <c r="D37" s="41">
        <v>213</v>
      </c>
      <c r="E37" s="41">
        <v>163</v>
      </c>
      <c r="F37" s="41">
        <v>9</v>
      </c>
      <c r="G37" s="41">
        <v>0</v>
      </c>
      <c r="H37" s="41">
        <v>537</v>
      </c>
      <c r="I37" s="41">
        <v>454</v>
      </c>
      <c r="J37" s="8"/>
    </row>
    <row r="38" spans="1:10" ht="20.100000000000001" customHeight="1" x14ac:dyDescent="0.15">
      <c r="A38" s="65" t="s">
        <v>27187</v>
      </c>
      <c r="B38" s="41">
        <f>517+1</f>
        <v>518</v>
      </c>
      <c r="C38" s="41">
        <f>479+1</f>
        <v>480</v>
      </c>
      <c r="D38" s="41">
        <f>925+1</f>
        <v>926</v>
      </c>
      <c r="E38" s="41">
        <f>717</f>
        <v>717</v>
      </c>
      <c r="F38" s="41">
        <f>33+2</f>
        <v>35</v>
      </c>
      <c r="G38" s="41">
        <f>SUBTOTAL(9,G37:G37)</f>
        <v>0</v>
      </c>
      <c r="H38" s="41">
        <f>B38+D38+F38</f>
        <v>1479</v>
      </c>
      <c r="I38" s="41">
        <f>C38+E38+G38</f>
        <v>1197</v>
      </c>
      <c r="J38" s="8"/>
    </row>
    <row r="39" spans="1:10" ht="20.100000000000001" customHeight="1" x14ac:dyDescent="0.15">
      <c r="A39" s="38" t="s">
        <v>16</v>
      </c>
      <c r="B39" s="41">
        <v>491</v>
      </c>
      <c r="C39" s="41">
        <v>457</v>
      </c>
      <c r="D39" s="41">
        <v>884</v>
      </c>
      <c r="E39" s="41">
        <v>696</v>
      </c>
      <c r="F39" s="41">
        <v>35</v>
      </c>
      <c r="G39" s="42">
        <v>0</v>
      </c>
      <c r="H39" s="41">
        <v>1410</v>
      </c>
      <c r="I39" s="41">
        <v>1153</v>
      </c>
      <c r="J39" s="8"/>
    </row>
    <row r="40" spans="1:10" ht="20.100000000000001" customHeight="1" x14ac:dyDescent="0.15">
      <c r="A40" s="38" t="s">
        <v>23</v>
      </c>
      <c r="B40" s="41">
        <v>28</v>
      </c>
      <c r="C40" s="41">
        <v>23</v>
      </c>
      <c r="D40" s="41">
        <v>44</v>
      </c>
      <c r="E40" s="41">
        <v>21</v>
      </c>
      <c r="F40" s="41">
        <v>0</v>
      </c>
      <c r="G40" s="41">
        <v>0</v>
      </c>
      <c r="H40" s="41">
        <v>72</v>
      </c>
      <c r="I40" s="41">
        <v>44</v>
      </c>
      <c r="J40" s="8"/>
    </row>
    <row r="41" spans="1:10" ht="20.100000000000001" customHeight="1" x14ac:dyDescent="0.15">
      <c r="A41" s="65" t="s">
        <v>27188</v>
      </c>
      <c r="B41" s="44">
        <f>383+1</f>
        <v>384</v>
      </c>
      <c r="C41" s="44">
        <f>303+1</f>
        <v>304</v>
      </c>
      <c r="D41" s="44">
        <f>708+0</f>
        <v>708</v>
      </c>
      <c r="E41" s="44">
        <f>488+0</f>
        <v>488</v>
      </c>
      <c r="F41" s="44">
        <f>20+0</f>
        <v>20</v>
      </c>
      <c r="G41" s="44">
        <f>SUBTOTAL(9,G38:G40)</f>
        <v>0</v>
      </c>
      <c r="H41" s="44">
        <f>B41+D41+F41</f>
        <v>1112</v>
      </c>
      <c r="I41" s="44">
        <f>C41+E41</f>
        <v>792</v>
      </c>
      <c r="J41" s="8"/>
    </row>
    <row r="42" spans="1:10" ht="20.100000000000001" customHeight="1" x14ac:dyDescent="0.15">
      <c r="A42" s="38" t="s">
        <v>17</v>
      </c>
      <c r="B42" s="41">
        <v>325</v>
      </c>
      <c r="C42" s="41">
        <v>252</v>
      </c>
      <c r="D42" s="41">
        <v>579</v>
      </c>
      <c r="E42" s="41">
        <v>399</v>
      </c>
      <c r="F42" s="41">
        <v>13</v>
      </c>
      <c r="G42" s="42">
        <v>0</v>
      </c>
      <c r="H42" s="41">
        <v>917</v>
      </c>
      <c r="I42" s="41">
        <v>651</v>
      </c>
      <c r="J42" s="8"/>
    </row>
    <row r="43" spans="1:10" ht="20.100000000000001" customHeight="1" x14ac:dyDescent="0.15">
      <c r="A43" s="38" t="s">
        <v>25</v>
      </c>
      <c r="B43" s="41">
        <v>19</v>
      </c>
      <c r="C43" s="41">
        <v>17</v>
      </c>
      <c r="D43" s="41">
        <v>11</v>
      </c>
      <c r="E43" s="41">
        <v>9</v>
      </c>
      <c r="F43" s="41">
        <v>4</v>
      </c>
      <c r="G43" s="41">
        <v>0</v>
      </c>
      <c r="H43" s="41">
        <v>34</v>
      </c>
      <c r="I43" s="41">
        <v>26</v>
      </c>
      <c r="J43" s="8"/>
    </row>
    <row r="44" spans="1:10" ht="20.100000000000001" customHeight="1" x14ac:dyDescent="0.15">
      <c r="A44" s="38" t="s">
        <v>26</v>
      </c>
      <c r="B44" s="41">
        <v>19</v>
      </c>
      <c r="C44" s="41">
        <v>15</v>
      </c>
      <c r="D44" s="41">
        <v>43</v>
      </c>
      <c r="E44" s="41">
        <v>30</v>
      </c>
      <c r="F44" s="41">
        <v>4</v>
      </c>
      <c r="G44" s="41">
        <v>0</v>
      </c>
      <c r="H44" s="41">
        <v>66</v>
      </c>
      <c r="I44" s="41">
        <v>45</v>
      </c>
      <c r="J44" s="8"/>
    </row>
    <row r="45" spans="1:10" ht="20.100000000000001" customHeight="1" x14ac:dyDescent="0.15">
      <c r="A45" s="73" t="s">
        <v>27</v>
      </c>
      <c r="B45" s="74">
        <v>21</v>
      </c>
      <c r="C45" s="74">
        <v>20</v>
      </c>
      <c r="D45" s="74">
        <v>75</v>
      </c>
      <c r="E45" s="74">
        <v>50</v>
      </c>
      <c r="F45" s="74">
        <v>0</v>
      </c>
      <c r="G45" s="74">
        <v>0</v>
      </c>
      <c r="H45" s="74">
        <v>96</v>
      </c>
      <c r="I45" s="74">
        <v>70</v>
      </c>
      <c r="J45" s="20"/>
    </row>
    <row r="46" spans="1:10" ht="20.100000000000001" customHeight="1" x14ac:dyDescent="0.15">
      <c r="A46" s="3" t="s">
        <v>27192</v>
      </c>
    </row>
    <row r="47" spans="1:10" ht="20.100000000000001" customHeight="1" x14ac:dyDescent="0.15">
      <c r="A47" s="3" t="s">
        <v>27194</v>
      </c>
    </row>
  </sheetData>
  <mergeCells count="5">
    <mergeCell ref="A3:A5"/>
    <mergeCell ref="B3:C3"/>
    <mergeCell ref="D3:E3"/>
    <mergeCell ref="F3:G3"/>
    <mergeCell ref="H3:I3"/>
  </mergeCells>
  <phoneticPr fontId="4"/>
  <hyperlinks>
    <hyperlink ref="A9" location="岡山市!A1" display="岡山市"/>
    <hyperlink ref="A19" location="倉敷市!A1" display="倉敷市 "/>
    <hyperlink ref="A34" location="津山市!A1" display="津山市"/>
    <hyperlink ref="A10" location="玉野市!A1" display="玉野市"/>
    <hyperlink ref="A23" location="笠岡市!A1" display="笠岡市"/>
    <hyperlink ref="A24" location="井原市!A1" display="井原市"/>
    <hyperlink ref="A20" location="総社市!A1" display="総社市"/>
    <hyperlink ref="A29" location="高梁市!A1" display="高梁市"/>
    <hyperlink ref="A31" location="新見市!A1" display="新見市"/>
    <hyperlink ref="A14" location="備前市!A1" display="備前市"/>
    <hyperlink ref="A15" location="赤磐市!A1" display="赤磐市"/>
    <hyperlink ref="A39" location="真庭市!A1" display="真庭市"/>
    <hyperlink ref="A25" location="浅口市!A1" display="浅口市"/>
    <hyperlink ref="A16" location="和気町!A1" display="和気町"/>
    <hyperlink ref="A21" location="早島町!A1" display="早島町"/>
    <hyperlink ref="A26" location="里庄町!A1" display="里庄町"/>
    <hyperlink ref="A27" location="矢掛町!A1" display="矢掛町"/>
    <hyperlink ref="A42" location="美作市!A1" display="美作市"/>
    <hyperlink ref="A35" location="鏡野町!A1" display="鏡野町"/>
    <hyperlink ref="A43" location="勝央町!A1" display="勝央町"/>
    <hyperlink ref="A44" location="奈義町!A1" display="奈義町"/>
    <hyperlink ref="A45" location="西粟倉村!A1" display="西粟倉村"/>
    <hyperlink ref="A36" location="久米南町!A1" display="久米南町"/>
    <hyperlink ref="A37" location="美咲町!A1" display="美咲町"/>
    <hyperlink ref="A12" location="吉備中央町!A1" display="吉備中央町"/>
    <hyperlink ref="A11" location="瀬戸内市!A1" display="瀬戸内市"/>
  </hyperlinks>
  <pageMargins left="0.70866141732283472" right="0.70866141732283472" top="0.55118110236220474" bottom="0.15748031496062992" header="0.31496062992125984" footer="0.31496062992125984"/>
  <pageSetup paperSize="9" scale="82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24"/>
  <sheetViews>
    <sheetView topLeftCell="A922" workbookViewId="0">
      <selection activeCell="E928" sqref="E92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19683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SUBTOTAL(3,E8:E924)</f>
        <v>917</v>
      </c>
      <c r="F6" s="24">
        <f>SUBTOTAL(9,M8:M924)</f>
        <v>651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19684</v>
      </c>
      <c r="B8" s="1" t="s">
        <v>19685</v>
      </c>
      <c r="C8" s="1" t="s">
        <v>23248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739</v>
      </c>
      <c r="I8" s="18" t="s">
        <v>1230</v>
      </c>
      <c r="J8" s="1" t="s">
        <v>122</v>
      </c>
      <c r="K8" s="1" t="s">
        <v>23249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19684</v>
      </c>
      <c r="B9" s="1" t="s">
        <v>19685</v>
      </c>
      <c r="C9" s="1" t="s">
        <v>19686</v>
      </c>
      <c r="D9" s="1" t="s">
        <v>50</v>
      </c>
      <c r="E9" s="1" t="s">
        <v>51</v>
      </c>
      <c r="F9" s="1" t="s">
        <v>51</v>
      </c>
      <c r="G9" s="1" t="s">
        <v>52</v>
      </c>
      <c r="H9" s="18" t="s">
        <v>739</v>
      </c>
      <c r="I9" s="18" t="s">
        <v>1230</v>
      </c>
      <c r="J9" s="1" t="s">
        <v>122</v>
      </c>
      <c r="K9" s="1" t="s">
        <v>19687</v>
      </c>
      <c r="L9" s="1"/>
      <c r="M9" s="21">
        <f t="shared" si="0"/>
        <v>1</v>
      </c>
    </row>
    <row r="10" spans="1:14" ht="20.100000000000001" customHeight="1" x14ac:dyDescent="0.15">
      <c r="A10" s="1" t="s">
        <v>19684</v>
      </c>
      <c r="B10" s="1" t="s">
        <v>19685</v>
      </c>
      <c r="C10" s="1" t="s">
        <v>19688</v>
      </c>
      <c r="D10" s="1" t="s">
        <v>78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1230</v>
      </c>
      <c r="J10" s="1" t="s">
        <v>122</v>
      </c>
      <c r="K10" s="1" t="s">
        <v>19689</v>
      </c>
      <c r="L10" s="1"/>
      <c r="M10" s="21">
        <f t="shared" si="0"/>
        <v>1</v>
      </c>
    </row>
    <row r="11" spans="1:14" ht="20.100000000000001" customHeight="1" x14ac:dyDescent="0.15">
      <c r="A11" s="1" t="s">
        <v>19684</v>
      </c>
      <c r="B11" s="1" t="s">
        <v>19685</v>
      </c>
      <c r="C11" s="1" t="s">
        <v>19690</v>
      </c>
      <c r="D11" s="1" t="s">
        <v>78</v>
      </c>
      <c r="E11" s="1" t="s">
        <v>51</v>
      </c>
      <c r="F11" s="1" t="s">
        <v>51</v>
      </c>
      <c r="G11" s="1" t="s">
        <v>52</v>
      </c>
      <c r="H11" s="1" t="s">
        <v>739</v>
      </c>
      <c r="I11" s="1" t="s">
        <v>1230</v>
      </c>
      <c r="J11" s="1" t="s">
        <v>122</v>
      </c>
      <c r="K11" s="1" t="s">
        <v>19691</v>
      </c>
      <c r="L11" s="1"/>
      <c r="M11" s="21">
        <f t="shared" si="0"/>
        <v>1</v>
      </c>
    </row>
    <row r="12" spans="1:14" ht="20.100000000000001" customHeight="1" x14ac:dyDescent="0.15">
      <c r="A12" s="1" t="s">
        <v>19684</v>
      </c>
      <c r="B12" s="1" t="s">
        <v>19685</v>
      </c>
      <c r="C12" s="1" t="s">
        <v>19692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1230</v>
      </c>
      <c r="J12" s="1" t="s">
        <v>122</v>
      </c>
      <c r="K12" s="1" t="s">
        <v>19693</v>
      </c>
      <c r="L12" s="1"/>
      <c r="M12" s="21">
        <f t="shared" si="0"/>
        <v>1</v>
      </c>
    </row>
    <row r="13" spans="1:14" ht="20.100000000000001" customHeight="1" x14ac:dyDescent="0.15">
      <c r="A13" s="1" t="s">
        <v>19684</v>
      </c>
      <c r="B13" s="1" t="s">
        <v>19685</v>
      </c>
      <c r="C13" s="1" t="s">
        <v>19694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1230</v>
      </c>
      <c r="J13" s="1" t="s">
        <v>122</v>
      </c>
      <c r="K13" s="1" t="s">
        <v>19695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19684</v>
      </c>
      <c r="B14" s="1" t="s">
        <v>5464</v>
      </c>
      <c r="C14" s="1" t="s">
        <v>19696</v>
      </c>
      <c r="D14" s="1" t="s">
        <v>50</v>
      </c>
      <c r="E14" s="1" t="s">
        <v>51</v>
      </c>
      <c r="F14" s="1" t="s">
        <v>81</v>
      </c>
      <c r="G14" s="1" t="s">
        <v>82</v>
      </c>
      <c r="H14" s="1" t="s">
        <v>1151</v>
      </c>
      <c r="I14" s="1" t="s">
        <v>84</v>
      </c>
      <c r="J14" s="1" t="s">
        <v>7809</v>
      </c>
      <c r="K14" s="1" t="s">
        <v>19697</v>
      </c>
      <c r="L14" s="1"/>
      <c r="M14" s="21">
        <f t="shared" si="0"/>
        <v>0</v>
      </c>
    </row>
    <row r="15" spans="1:14" ht="20.100000000000001" customHeight="1" x14ac:dyDescent="0.15">
      <c r="A15" s="1" t="s">
        <v>19684</v>
      </c>
      <c r="B15" s="1" t="s">
        <v>5464</v>
      </c>
      <c r="C15" s="1" t="s">
        <v>19698</v>
      </c>
      <c r="D15" s="1" t="s">
        <v>50</v>
      </c>
      <c r="E15" s="1" t="s">
        <v>51</v>
      </c>
      <c r="F15" s="1" t="s">
        <v>81</v>
      </c>
      <c r="G15" s="1" t="s">
        <v>82</v>
      </c>
      <c r="H15" s="1" t="s">
        <v>1151</v>
      </c>
      <c r="I15" s="1" t="s">
        <v>84</v>
      </c>
      <c r="J15" s="1" t="s">
        <v>7809</v>
      </c>
      <c r="K15" s="1" t="s">
        <v>19699</v>
      </c>
      <c r="L15" s="1"/>
      <c r="M15" s="21">
        <f t="shared" si="0"/>
        <v>0</v>
      </c>
    </row>
    <row r="16" spans="1:14" ht="20.100000000000001" customHeight="1" x14ac:dyDescent="0.15">
      <c r="A16" s="1" t="s">
        <v>19684</v>
      </c>
      <c r="B16" s="1" t="s">
        <v>5464</v>
      </c>
      <c r="C16" s="1" t="s">
        <v>19700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19701</v>
      </c>
      <c r="L16" s="1"/>
      <c r="M16" s="21">
        <f t="shared" si="0"/>
        <v>1</v>
      </c>
    </row>
    <row r="17" spans="1:13" ht="20.100000000000001" customHeight="1" x14ac:dyDescent="0.15">
      <c r="A17" s="1" t="s">
        <v>19684</v>
      </c>
      <c r="B17" s="1" t="s">
        <v>5464</v>
      </c>
      <c r="C17" s="1" t="s">
        <v>19702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739</v>
      </c>
      <c r="I17" s="1" t="s">
        <v>1230</v>
      </c>
      <c r="J17" s="1" t="s">
        <v>122</v>
      </c>
      <c r="K17" s="1" t="s">
        <v>19703</v>
      </c>
      <c r="L17" s="1"/>
      <c r="M17" s="21">
        <f t="shared" si="0"/>
        <v>1</v>
      </c>
    </row>
    <row r="18" spans="1:13" ht="20.100000000000001" customHeight="1" x14ac:dyDescent="0.15">
      <c r="A18" s="1" t="s">
        <v>19684</v>
      </c>
      <c r="B18" s="1" t="s">
        <v>5464</v>
      </c>
      <c r="C18" s="1" t="s">
        <v>19704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739</v>
      </c>
      <c r="I18" s="1" t="s">
        <v>1230</v>
      </c>
      <c r="J18" s="1" t="s">
        <v>122</v>
      </c>
      <c r="K18" s="1" t="s">
        <v>19705</v>
      </c>
      <c r="L18" s="1"/>
      <c r="M18" s="21">
        <f t="shared" si="0"/>
        <v>1</v>
      </c>
    </row>
    <row r="19" spans="1:13" ht="20.100000000000001" customHeight="1" x14ac:dyDescent="0.15">
      <c r="A19" s="1" t="s">
        <v>19684</v>
      </c>
      <c r="B19" s="1" t="s">
        <v>5464</v>
      </c>
      <c r="C19" s="1" t="s">
        <v>19706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4727</v>
      </c>
      <c r="I19" s="1" t="s">
        <v>447</v>
      </c>
      <c r="J19" s="1" t="s">
        <v>448</v>
      </c>
      <c r="K19" s="1" t="s">
        <v>19707</v>
      </c>
      <c r="L19" s="1"/>
      <c r="M19" s="21">
        <f t="shared" si="0"/>
        <v>0</v>
      </c>
    </row>
    <row r="20" spans="1:13" ht="20.100000000000001" customHeight="1" x14ac:dyDescent="0.15">
      <c r="A20" s="1" t="s">
        <v>19684</v>
      </c>
      <c r="B20" s="1" t="s">
        <v>5464</v>
      </c>
      <c r="C20" s="1" t="s">
        <v>19708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1230</v>
      </c>
      <c r="J20" s="1" t="s">
        <v>122</v>
      </c>
      <c r="K20" s="1" t="s">
        <v>19709</v>
      </c>
      <c r="L20" s="1"/>
      <c r="M20" s="21">
        <f t="shared" si="0"/>
        <v>1</v>
      </c>
    </row>
    <row r="21" spans="1:13" ht="20.100000000000001" customHeight="1" x14ac:dyDescent="0.15">
      <c r="A21" s="1" t="s">
        <v>19684</v>
      </c>
      <c r="B21" s="1" t="s">
        <v>5464</v>
      </c>
      <c r="C21" s="1" t="s">
        <v>19710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1230</v>
      </c>
      <c r="J21" s="1" t="s">
        <v>122</v>
      </c>
      <c r="K21" s="1" t="s">
        <v>19711</v>
      </c>
      <c r="L21" s="1"/>
      <c r="M21" s="21">
        <f t="shared" si="0"/>
        <v>1</v>
      </c>
    </row>
    <row r="22" spans="1:13" ht="20.100000000000001" customHeight="1" x14ac:dyDescent="0.15">
      <c r="A22" s="1" t="s">
        <v>19684</v>
      </c>
      <c r="B22" s="1" t="s">
        <v>5464</v>
      </c>
      <c r="C22" s="1" t="s">
        <v>19712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2234</v>
      </c>
      <c r="I22" s="1" t="s">
        <v>84</v>
      </c>
      <c r="J22" s="1" t="s">
        <v>632</v>
      </c>
      <c r="K22" s="1" t="s">
        <v>19713</v>
      </c>
      <c r="L22" s="1"/>
      <c r="M22" s="21">
        <f t="shared" si="0"/>
        <v>0</v>
      </c>
    </row>
    <row r="23" spans="1:13" ht="20.100000000000001" customHeight="1" x14ac:dyDescent="0.15">
      <c r="A23" s="1" t="s">
        <v>19684</v>
      </c>
      <c r="B23" s="1" t="s">
        <v>5464</v>
      </c>
      <c r="C23" s="1" t="s">
        <v>19714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1230</v>
      </c>
      <c r="J23" s="1" t="s">
        <v>122</v>
      </c>
      <c r="K23" s="1" t="s">
        <v>19715</v>
      </c>
      <c r="L23" s="1"/>
      <c r="M23" s="21">
        <f t="shared" si="0"/>
        <v>1</v>
      </c>
    </row>
    <row r="24" spans="1:13" ht="20.100000000000001" customHeight="1" x14ac:dyDescent="0.15">
      <c r="A24" s="1" t="s">
        <v>19684</v>
      </c>
      <c r="B24" s="1" t="s">
        <v>5464</v>
      </c>
      <c r="C24" s="1" t="s">
        <v>19716</v>
      </c>
      <c r="D24" s="1" t="s">
        <v>78</v>
      </c>
      <c r="E24" s="1" t="s">
        <v>51</v>
      </c>
      <c r="F24" s="1" t="s">
        <v>81</v>
      </c>
      <c r="G24" s="1" t="s">
        <v>82</v>
      </c>
      <c r="H24" s="1" t="s">
        <v>2234</v>
      </c>
      <c r="I24" s="1" t="s">
        <v>84</v>
      </c>
      <c r="J24" s="1" t="s">
        <v>632</v>
      </c>
      <c r="K24" s="1" t="s">
        <v>19717</v>
      </c>
      <c r="L24" s="1"/>
      <c r="M24" s="21">
        <f t="shared" si="0"/>
        <v>0</v>
      </c>
    </row>
    <row r="25" spans="1:13" ht="20.100000000000001" customHeight="1" x14ac:dyDescent="0.15">
      <c r="A25" s="1" t="s">
        <v>19684</v>
      </c>
      <c r="B25" s="1" t="s">
        <v>19718</v>
      </c>
      <c r="C25" s="1" t="s">
        <v>19719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1230</v>
      </c>
      <c r="J25" s="1" t="s">
        <v>122</v>
      </c>
      <c r="K25" s="1" t="s">
        <v>19720</v>
      </c>
      <c r="L25" s="1"/>
      <c r="M25" s="21">
        <f t="shared" si="0"/>
        <v>1</v>
      </c>
    </row>
    <row r="26" spans="1:13" ht="20.100000000000001" customHeight="1" x14ac:dyDescent="0.15">
      <c r="A26" s="1" t="s">
        <v>19684</v>
      </c>
      <c r="B26" s="1" t="s">
        <v>19718</v>
      </c>
      <c r="C26" s="1" t="s">
        <v>19721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739</v>
      </c>
      <c r="I26" s="1" t="s">
        <v>1230</v>
      </c>
      <c r="J26" s="1" t="s">
        <v>122</v>
      </c>
      <c r="K26" s="1" t="s">
        <v>19722</v>
      </c>
      <c r="L26" s="1"/>
      <c r="M26" s="21">
        <f t="shared" si="0"/>
        <v>1</v>
      </c>
    </row>
    <row r="27" spans="1:13" ht="20.100000000000001" customHeight="1" x14ac:dyDescent="0.15">
      <c r="A27" s="1" t="s">
        <v>19684</v>
      </c>
      <c r="B27" s="1" t="s">
        <v>19718</v>
      </c>
      <c r="C27" s="1" t="s">
        <v>19723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1230</v>
      </c>
      <c r="J27" s="1" t="s">
        <v>122</v>
      </c>
      <c r="K27" s="1" t="s">
        <v>19724</v>
      </c>
      <c r="L27" s="1"/>
      <c r="M27" s="21">
        <f t="shared" si="0"/>
        <v>1</v>
      </c>
    </row>
    <row r="28" spans="1:13" ht="20.100000000000001" customHeight="1" x14ac:dyDescent="0.15">
      <c r="A28" s="1" t="s">
        <v>19684</v>
      </c>
      <c r="B28" s="1" t="s">
        <v>19718</v>
      </c>
      <c r="C28" s="1" t="s">
        <v>19725</v>
      </c>
      <c r="D28" s="1" t="s">
        <v>78</v>
      </c>
      <c r="E28" s="1" t="s">
        <v>51</v>
      </c>
      <c r="F28" s="1" t="s">
        <v>81</v>
      </c>
      <c r="G28" s="1" t="s">
        <v>82</v>
      </c>
      <c r="H28" s="1" t="s">
        <v>2234</v>
      </c>
      <c r="I28" s="1" t="s">
        <v>84</v>
      </c>
      <c r="J28" s="1" t="s">
        <v>632</v>
      </c>
      <c r="K28" s="1" t="s">
        <v>19726</v>
      </c>
      <c r="L28" s="1"/>
      <c r="M28" s="21">
        <f t="shared" si="0"/>
        <v>0</v>
      </c>
    </row>
    <row r="29" spans="1:13" ht="20.100000000000001" customHeight="1" x14ac:dyDescent="0.15">
      <c r="A29" s="1" t="s">
        <v>19684</v>
      </c>
      <c r="B29" s="1" t="s">
        <v>19718</v>
      </c>
      <c r="C29" s="1" t="s">
        <v>19727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1230</v>
      </c>
      <c r="J29" s="1" t="s">
        <v>122</v>
      </c>
      <c r="K29" s="1" t="s">
        <v>19728</v>
      </c>
      <c r="L29" s="1"/>
      <c r="M29" s="21">
        <f t="shared" si="0"/>
        <v>1</v>
      </c>
    </row>
    <row r="30" spans="1:13" ht="20.100000000000001" customHeight="1" x14ac:dyDescent="0.15">
      <c r="A30" s="1" t="s">
        <v>19684</v>
      </c>
      <c r="B30" s="1" t="s">
        <v>19718</v>
      </c>
      <c r="C30" s="1" t="s">
        <v>19729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1230</v>
      </c>
      <c r="J30" s="1" t="s">
        <v>122</v>
      </c>
      <c r="K30" s="1" t="s">
        <v>19730</v>
      </c>
      <c r="L30" s="1"/>
      <c r="M30" s="21">
        <f t="shared" si="0"/>
        <v>1</v>
      </c>
    </row>
    <row r="31" spans="1:13" ht="20.100000000000001" customHeight="1" x14ac:dyDescent="0.15">
      <c r="A31" s="1" t="s">
        <v>19684</v>
      </c>
      <c r="B31" s="1" t="s">
        <v>19718</v>
      </c>
      <c r="C31" s="1" t="s">
        <v>19731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1230</v>
      </c>
      <c r="J31" s="1" t="s">
        <v>122</v>
      </c>
      <c r="K31" s="1" t="s">
        <v>19732</v>
      </c>
      <c r="L31" s="1"/>
      <c r="M31" s="21">
        <f t="shared" si="0"/>
        <v>1</v>
      </c>
    </row>
    <row r="32" spans="1:13" ht="20.100000000000001" customHeight="1" x14ac:dyDescent="0.15">
      <c r="A32" s="1" t="s">
        <v>19684</v>
      </c>
      <c r="B32" s="1" t="s">
        <v>19718</v>
      </c>
      <c r="C32" s="1" t="s">
        <v>19733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2234</v>
      </c>
      <c r="I32" s="1" t="s">
        <v>84</v>
      </c>
      <c r="J32" s="1" t="s">
        <v>632</v>
      </c>
      <c r="K32" s="1" t="s">
        <v>19734</v>
      </c>
      <c r="L32" s="1"/>
      <c r="M32" s="21">
        <f t="shared" si="0"/>
        <v>0</v>
      </c>
    </row>
    <row r="33" spans="1:13" ht="20.100000000000001" customHeight="1" x14ac:dyDescent="0.15">
      <c r="A33" s="1" t="s">
        <v>19684</v>
      </c>
      <c r="B33" s="1" t="s">
        <v>19718</v>
      </c>
      <c r="C33" s="1" t="s">
        <v>19735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2234</v>
      </c>
      <c r="I33" s="1" t="s">
        <v>84</v>
      </c>
      <c r="J33" s="1" t="s">
        <v>632</v>
      </c>
      <c r="K33" s="1" t="s">
        <v>19736</v>
      </c>
      <c r="L33" s="1"/>
      <c r="M33" s="21">
        <f t="shared" si="0"/>
        <v>0</v>
      </c>
    </row>
    <row r="34" spans="1:13" ht="20.100000000000001" customHeight="1" x14ac:dyDescent="0.15">
      <c r="A34" s="1" t="s">
        <v>19684</v>
      </c>
      <c r="B34" s="1" t="s">
        <v>19718</v>
      </c>
      <c r="C34" s="1" t="s">
        <v>19737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1230</v>
      </c>
      <c r="J34" s="1" t="s">
        <v>122</v>
      </c>
      <c r="K34" s="1" t="s">
        <v>19738</v>
      </c>
      <c r="L34" s="1"/>
      <c r="M34" s="21">
        <f t="shared" si="0"/>
        <v>1</v>
      </c>
    </row>
    <row r="35" spans="1:13" ht="20.100000000000001" customHeight="1" x14ac:dyDescent="0.15">
      <c r="A35" s="1" t="s">
        <v>19684</v>
      </c>
      <c r="B35" s="1" t="s">
        <v>19718</v>
      </c>
      <c r="C35" s="1" t="s">
        <v>19739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1230</v>
      </c>
      <c r="J35" s="1" t="s">
        <v>122</v>
      </c>
      <c r="K35" s="1" t="s">
        <v>19740</v>
      </c>
      <c r="L35" s="1"/>
      <c r="M35" s="21">
        <f t="shared" si="0"/>
        <v>1</v>
      </c>
    </row>
    <row r="36" spans="1:13" ht="20.100000000000001" customHeight="1" x14ac:dyDescent="0.15">
      <c r="A36" s="1" t="s">
        <v>19684</v>
      </c>
      <c r="B36" s="1" t="s">
        <v>19718</v>
      </c>
      <c r="C36" s="1" t="s">
        <v>19741</v>
      </c>
      <c r="D36" s="1" t="s">
        <v>849</v>
      </c>
      <c r="E36" s="1" t="s">
        <v>51</v>
      </c>
      <c r="F36" s="1" t="s">
        <v>26832</v>
      </c>
      <c r="G36" s="1" t="s">
        <v>82</v>
      </c>
      <c r="H36" s="1" t="s">
        <v>83</v>
      </c>
      <c r="I36" s="1" t="s">
        <v>84</v>
      </c>
      <c r="J36" s="1" t="s">
        <v>6142</v>
      </c>
      <c r="K36" s="1" t="s">
        <v>19742</v>
      </c>
      <c r="L36" s="1"/>
      <c r="M36" s="21">
        <f t="shared" si="0"/>
        <v>0</v>
      </c>
    </row>
    <row r="37" spans="1:13" ht="20.100000000000001" customHeight="1" x14ac:dyDescent="0.15">
      <c r="A37" s="1" t="s">
        <v>19684</v>
      </c>
      <c r="B37" s="1" t="s">
        <v>19718</v>
      </c>
      <c r="C37" s="1" t="s">
        <v>19743</v>
      </c>
      <c r="D37" s="1" t="s">
        <v>849</v>
      </c>
      <c r="E37" s="1" t="s">
        <v>51</v>
      </c>
      <c r="F37" s="1" t="s">
        <v>26832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19744</v>
      </c>
      <c r="L37" s="1"/>
      <c r="M37" s="21">
        <f t="shared" si="0"/>
        <v>0</v>
      </c>
    </row>
    <row r="38" spans="1:13" ht="20.100000000000001" customHeight="1" x14ac:dyDescent="0.15">
      <c r="A38" s="1" t="s">
        <v>19684</v>
      </c>
      <c r="B38" s="1" t="s">
        <v>19745</v>
      </c>
      <c r="C38" s="1" t="s">
        <v>19746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1230</v>
      </c>
      <c r="J38" s="1" t="s">
        <v>122</v>
      </c>
      <c r="K38" s="1" t="s">
        <v>19747</v>
      </c>
      <c r="L38" s="1"/>
      <c r="M38" s="21">
        <f t="shared" si="0"/>
        <v>1</v>
      </c>
    </row>
    <row r="39" spans="1:13" ht="20.100000000000001" customHeight="1" x14ac:dyDescent="0.15">
      <c r="A39" s="1" t="s">
        <v>19684</v>
      </c>
      <c r="B39" s="1" t="s">
        <v>19745</v>
      </c>
      <c r="C39" s="1" t="s">
        <v>19748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1230</v>
      </c>
      <c r="J39" s="1" t="s">
        <v>122</v>
      </c>
      <c r="K39" s="1" t="s">
        <v>19749</v>
      </c>
      <c r="L39" s="1"/>
      <c r="M39" s="21">
        <f t="shared" si="0"/>
        <v>1</v>
      </c>
    </row>
    <row r="40" spans="1:13" ht="20.100000000000001" customHeight="1" x14ac:dyDescent="0.15">
      <c r="A40" s="1" t="s">
        <v>19684</v>
      </c>
      <c r="B40" s="1" t="s">
        <v>19745</v>
      </c>
      <c r="C40" s="1" t="s">
        <v>19750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1230</v>
      </c>
      <c r="J40" s="1" t="s">
        <v>122</v>
      </c>
      <c r="K40" s="1" t="s">
        <v>19751</v>
      </c>
      <c r="L40" s="1"/>
      <c r="M40" s="21">
        <f t="shared" si="0"/>
        <v>1</v>
      </c>
    </row>
    <row r="41" spans="1:13" ht="20.100000000000001" customHeight="1" x14ac:dyDescent="0.15">
      <c r="A41" s="1" t="s">
        <v>19684</v>
      </c>
      <c r="B41" s="1" t="s">
        <v>19745</v>
      </c>
      <c r="C41" s="1" t="s">
        <v>19752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19753</v>
      </c>
      <c r="L41" s="1"/>
      <c r="M41" s="21">
        <f t="shared" si="0"/>
        <v>1</v>
      </c>
    </row>
    <row r="42" spans="1:13" ht="20.100000000000001" customHeight="1" x14ac:dyDescent="0.15">
      <c r="A42" s="1" t="s">
        <v>19684</v>
      </c>
      <c r="B42" s="1" t="s">
        <v>19745</v>
      </c>
      <c r="C42" s="1" t="s">
        <v>19754</v>
      </c>
      <c r="D42" s="1" t="s">
        <v>78</v>
      </c>
      <c r="E42" s="1" t="s">
        <v>51</v>
      </c>
      <c r="F42" s="1" t="s">
        <v>81</v>
      </c>
      <c r="G42" s="1" t="s">
        <v>82</v>
      </c>
      <c r="H42" s="1" t="s">
        <v>1151</v>
      </c>
      <c r="I42" s="1" t="s">
        <v>84</v>
      </c>
      <c r="J42" s="1" t="s">
        <v>7809</v>
      </c>
      <c r="K42" s="1" t="s">
        <v>19755</v>
      </c>
      <c r="L42" s="1"/>
      <c r="M42" s="21">
        <f t="shared" si="0"/>
        <v>0</v>
      </c>
    </row>
    <row r="43" spans="1:13" ht="20.100000000000001" customHeight="1" x14ac:dyDescent="0.15">
      <c r="A43" s="1" t="s">
        <v>19684</v>
      </c>
      <c r="B43" s="1" t="s">
        <v>19756</v>
      </c>
      <c r="C43" s="1" t="s">
        <v>19757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739</v>
      </c>
      <c r="I43" s="1" t="s">
        <v>1230</v>
      </c>
      <c r="J43" s="1" t="s">
        <v>122</v>
      </c>
      <c r="K43" s="1" t="s">
        <v>19758</v>
      </c>
      <c r="L43" s="1"/>
      <c r="M43" s="21">
        <f t="shared" si="0"/>
        <v>1</v>
      </c>
    </row>
    <row r="44" spans="1:13" ht="20.100000000000001" customHeight="1" x14ac:dyDescent="0.15">
      <c r="A44" s="1" t="s">
        <v>19684</v>
      </c>
      <c r="B44" s="1" t="s">
        <v>19756</v>
      </c>
      <c r="C44" s="1" t="s">
        <v>19759</v>
      </c>
      <c r="D44" s="1" t="s">
        <v>50</v>
      </c>
      <c r="E44" s="1" t="s">
        <v>51</v>
      </c>
      <c r="F44" s="1" t="s">
        <v>51</v>
      </c>
      <c r="G44" s="1" t="s">
        <v>52</v>
      </c>
      <c r="H44" s="1" t="s">
        <v>739</v>
      </c>
      <c r="I44" s="1" t="s">
        <v>1230</v>
      </c>
      <c r="J44" s="1" t="s">
        <v>122</v>
      </c>
      <c r="K44" s="1" t="s">
        <v>19760</v>
      </c>
      <c r="L44" s="1"/>
      <c r="M44" s="21">
        <f t="shared" si="0"/>
        <v>1</v>
      </c>
    </row>
    <row r="45" spans="1:13" ht="20.100000000000001" customHeight="1" x14ac:dyDescent="0.15">
      <c r="A45" s="1" t="s">
        <v>19684</v>
      </c>
      <c r="B45" s="1" t="s">
        <v>19756</v>
      </c>
      <c r="C45" s="1" t="s">
        <v>19761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739</v>
      </c>
      <c r="I45" s="1" t="s">
        <v>1230</v>
      </c>
      <c r="J45" s="1" t="s">
        <v>122</v>
      </c>
      <c r="K45" s="1" t="s">
        <v>19762</v>
      </c>
      <c r="L45" s="1"/>
      <c r="M45" s="21">
        <f t="shared" si="0"/>
        <v>1</v>
      </c>
    </row>
    <row r="46" spans="1:13" ht="20.100000000000001" customHeight="1" x14ac:dyDescent="0.15">
      <c r="A46" s="1" t="s">
        <v>19684</v>
      </c>
      <c r="B46" s="1" t="s">
        <v>19756</v>
      </c>
      <c r="C46" s="1" t="s">
        <v>19763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1230</v>
      </c>
      <c r="J46" s="1" t="s">
        <v>122</v>
      </c>
      <c r="K46" s="1" t="s">
        <v>19764</v>
      </c>
      <c r="L46" s="1"/>
      <c r="M46" s="21">
        <f t="shared" si="0"/>
        <v>1</v>
      </c>
    </row>
    <row r="47" spans="1:13" ht="20.100000000000001" customHeight="1" x14ac:dyDescent="0.15">
      <c r="A47" s="1" t="s">
        <v>19684</v>
      </c>
      <c r="B47" s="1" t="s">
        <v>19756</v>
      </c>
      <c r="C47" s="1" t="s">
        <v>19765</v>
      </c>
      <c r="D47" s="1" t="s">
        <v>50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1230</v>
      </c>
      <c r="J47" s="1" t="s">
        <v>122</v>
      </c>
      <c r="K47" s="1" t="s">
        <v>19766</v>
      </c>
      <c r="L47" s="1"/>
      <c r="M47" s="21">
        <f t="shared" si="0"/>
        <v>1</v>
      </c>
    </row>
    <row r="48" spans="1:13" ht="20.100000000000001" customHeight="1" x14ac:dyDescent="0.15">
      <c r="A48" s="1" t="s">
        <v>19684</v>
      </c>
      <c r="B48" s="1" t="s">
        <v>19756</v>
      </c>
      <c r="C48" s="1" t="s">
        <v>19767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1230</v>
      </c>
      <c r="J48" s="1" t="s">
        <v>122</v>
      </c>
      <c r="K48" s="1" t="s">
        <v>19768</v>
      </c>
      <c r="L48" s="1"/>
      <c r="M48" s="21">
        <f t="shared" si="0"/>
        <v>1</v>
      </c>
    </row>
    <row r="49" spans="1:13" ht="20.100000000000001" customHeight="1" x14ac:dyDescent="0.15">
      <c r="A49" s="1" t="s">
        <v>19684</v>
      </c>
      <c r="B49" s="1" t="s">
        <v>19756</v>
      </c>
      <c r="C49" s="1" t="s">
        <v>19769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19770</v>
      </c>
      <c r="L49" s="1"/>
      <c r="M49" s="21">
        <f t="shared" si="0"/>
        <v>1</v>
      </c>
    </row>
    <row r="50" spans="1:13" ht="20.100000000000001" customHeight="1" x14ac:dyDescent="0.15">
      <c r="A50" s="1" t="s">
        <v>19684</v>
      </c>
      <c r="B50" s="1" t="s">
        <v>19756</v>
      </c>
      <c r="C50" s="1" t="s">
        <v>19771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1230</v>
      </c>
      <c r="J50" s="1" t="s">
        <v>122</v>
      </c>
      <c r="K50" s="1" t="s">
        <v>19772</v>
      </c>
      <c r="L50" s="1"/>
      <c r="M50" s="21">
        <f t="shared" si="0"/>
        <v>1</v>
      </c>
    </row>
    <row r="51" spans="1:13" ht="20.100000000000001" customHeight="1" x14ac:dyDescent="0.15">
      <c r="A51" s="1" t="s">
        <v>19684</v>
      </c>
      <c r="B51" s="1" t="s">
        <v>19756</v>
      </c>
      <c r="C51" s="1" t="s">
        <v>19773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1230</v>
      </c>
      <c r="J51" s="1" t="s">
        <v>122</v>
      </c>
      <c r="K51" s="1" t="s">
        <v>19774</v>
      </c>
      <c r="L51" s="1"/>
      <c r="M51" s="21">
        <f t="shared" si="0"/>
        <v>1</v>
      </c>
    </row>
    <row r="52" spans="1:13" ht="20.100000000000001" customHeight="1" x14ac:dyDescent="0.15">
      <c r="A52" s="1" t="s">
        <v>19684</v>
      </c>
      <c r="B52" s="1" t="s">
        <v>19756</v>
      </c>
      <c r="C52" s="1" t="s">
        <v>19775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1230</v>
      </c>
      <c r="J52" s="1" t="s">
        <v>122</v>
      </c>
      <c r="K52" s="1" t="s">
        <v>19776</v>
      </c>
      <c r="L52" s="1"/>
      <c r="M52" s="21">
        <f t="shared" si="0"/>
        <v>1</v>
      </c>
    </row>
    <row r="53" spans="1:13" ht="20.100000000000001" customHeight="1" x14ac:dyDescent="0.15">
      <c r="A53" s="1" t="s">
        <v>19684</v>
      </c>
      <c r="B53" s="1" t="s">
        <v>19756</v>
      </c>
      <c r="C53" s="1" t="s">
        <v>19777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4727</v>
      </c>
      <c r="I53" s="1" t="s">
        <v>447</v>
      </c>
      <c r="J53" s="1" t="s">
        <v>448</v>
      </c>
      <c r="K53" s="1" t="s">
        <v>19778</v>
      </c>
      <c r="L53" s="1"/>
      <c r="M53" s="21">
        <f t="shared" si="0"/>
        <v>0</v>
      </c>
    </row>
    <row r="54" spans="1:13" ht="20.100000000000001" customHeight="1" x14ac:dyDescent="0.15">
      <c r="A54" s="1" t="s">
        <v>19684</v>
      </c>
      <c r="B54" s="1" t="s">
        <v>19756</v>
      </c>
      <c r="C54" s="1" t="s">
        <v>19779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1230</v>
      </c>
      <c r="J54" s="1" t="s">
        <v>122</v>
      </c>
      <c r="K54" s="1" t="s">
        <v>19780</v>
      </c>
      <c r="L54" s="1"/>
      <c r="M54" s="21">
        <f t="shared" si="0"/>
        <v>1</v>
      </c>
    </row>
    <row r="55" spans="1:13" ht="20.100000000000001" customHeight="1" x14ac:dyDescent="0.15">
      <c r="A55" s="1" t="s">
        <v>19684</v>
      </c>
      <c r="B55" s="1" t="s">
        <v>19756</v>
      </c>
      <c r="C55" s="1" t="s">
        <v>19781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1230</v>
      </c>
      <c r="J55" s="1" t="s">
        <v>122</v>
      </c>
      <c r="K55" s="1" t="s">
        <v>19782</v>
      </c>
      <c r="L55" s="1"/>
      <c r="M55" s="21">
        <f t="shared" si="0"/>
        <v>1</v>
      </c>
    </row>
    <row r="56" spans="1:13" ht="20.100000000000001" customHeight="1" x14ac:dyDescent="0.15">
      <c r="A56" s="1" t="s">
        <v>19684</v>
      </c>
      <c r="B56" s="1" t="s">
        <v>19756</v>
      </c>
      <c r="C56" s="1" t="s">
        <v>19783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1230</v>
      </c>
      <c r="J56" s="1" t="s">
        <v>122</v>
      </c>
      <c r="K56" s="1" t="s">
        <v>19784</v>
      </c>
      <c r="L56" s="1"/>
      <c r="M56" s="21">
        <f t="shared" si="0"/>
        <v>1</v>
      </c>
    </row>
    <row r="57" spans="1:13" ht="20.100000000000001" customHeight="1" x14ac:dyDescent="0.15">
      <c r="A57" s="1" t="s">
        <v>19684</v>
      </c>
      <c r="B57" s="1" t="s">
        <v>19756</v>
      </c>
      <c r="C57" s="1" t="s">
        <v>19785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1230</v>
      </c>
      <c r="J57" s="1" t="s">
        <v>122</v>
      </c>
      <c r="K57" s="1" t="s">
        <v>19786</v>
      </c>
      <c r="L57" s="1"/>
      <c r="M57" s="21">
        <f t="shared" si="0"/>
        <v>1</v>
      </c>
    </row>
    <row r="58" spans="1:13" ht="20.100000000000001" customHeight="1" x14ac:dyDescent="0.15">
      <c r="A58" s="1" t="s">
        <v>19684</v>
      </c>
      <c r="B58" s="1" t="s">
        <v>19756</v>
      </c>
      <c r="C58" s="1" t="s">
        <v>19787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1230</v>
      </c>
      <c r="J58" s="1" t="s">
        <v>122</v>
      </c>
      <c r="K58" s="1" t="s">
        <v>19788</v>
      </c>
      <c r="L58" s="1"/>
      <c r="M58" s="21">
        <f t="shared" si="0"/>
        <v>1</v>
      </c>
    </row>
    <row r="59" spans="1:13" ht="20.100000000000001" customHeight="1" x14ac:dyDescent="0.15">
      <c r="A59" s="1" t="s">
        <v>19684</v>
      </c>
      <c r="B59" s="1" t="s">
        <v>19756</v>
      </c>
      <c r="C59" s="1" t="s">
        <v>19789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2234</v>
      </c>
      <c r="I59" s="1" t="s">
        <v>84</v>
      </c>
      <c r="J59" s="1" t="s">
        <v>632</v>
      </c>
      <c r="K59" s="1" t="s">
        <v>19790</v>
      </c>
      <c r="L59" s="1"/>
      <c r="M59" s="21">
        <f t="shared" si="0"/>
        <v>0</v>
      </c>
    </row>
    <row r="60" spans="1:13" ht="20.100000000000001" customHeight="1" x14ac:dyDescent="0.15">
      <c r="A60" s="1" t="s">
        <v>19684</v>
      </c>
      <c r="B60" s="1" t="s">
        <v>19756</v>
      </c>
      <c r="C60" s="1" t="s">
        <v>19791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1230</v>
      </c>
      <c r="J60" s="1" t="s">
        <v>122</v>
      </c>
      <c r="K60" s="1" t="s">
        <v>19792</v>
      </c>
      <c r="L60" s="1"/>
      <c r="M60" s="21">
        <f t="shared" si="0"/>
        <v>1</v>
      </c>
    </row>
    <row r="61" spans="1:13" ht="20.100000000000001" customHeight="1" x14ac:dyDescent="0.15">
      <c r="A61" s="1" t="s">
        <v>19684</v>
      </c>
      <c r="B61" s="1" t="s">
        <v>19756</v>
      </c>
      <c r="C61" s="1" t="s">
        <v>19793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2234</v>
      </c>
      <c r="I61" s="1" t="s">
        <v>84</v>
      </c>
      <c r="J61" s="1" t="s">
        <v>632</v>
      </c>
      <c r="K61" s="1" t="s">
        <v>19794</v>
      </c>
      <c r="L61" s="1"/>
      <c r="M61" s="21">
        <f t="shared" si="0"/>
        <v>0</v>
      </c>
    </row>
    <row r="62" spans="1:13" ht="20.100000000000001" customHeight="1" x14ac:dyDescent="0.15">
      <c r="A62" s="1" t="s">
        <v>19684</v>
      </c>
      <c r="B62" s="1" t="s">
        <v>19756</v>
      </c>
      <c r="C62" s="1" t="s">
        <v>19795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739</v>
      </c>
      <c r="I62" s="1" t="s">
        <v>1230</v>
      </c>
      <c r="J62" s="1" t="s">
        <v>122</v>
      </c>
      <c r="K62" s="1" t="s">
        <v>19796</v>
      </c>
      <c r="L62" s="1"/>
      <c r="M62" s="21">
        <f t="shared" si="0"/>
        <v>1</v>
      </c>
    </row>
    <row r="63" spans="1:13" ht="20.100000000000001" customHeight="1" x14ac:dyDescent="0.15">
      <c r="A63" s="1" t="s">
        <v>19684</v>
      </c>
      <c r="B63" s="1" t="s">
        <v>19756</v>
      </c>
      <c r="C63" s="1" t="s">
        <v>19797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739</v>
      </c>
      <c r="I63" s="1" t="s">
        <v>1230</v>
      </c>
      <c r="J63" s="1" t="s">
        <v>122</v>
      </c>
      <c r="K63" s="1" t="s">
        <v>19798</v>
      </c>
      <c r="L63" s="1"/>
      <c r="M63" s="21">
        <f t="shared" si="0"/>
        <v>1</v>
      </c>
    </row>
    <row r="64" spans="1:13" ht="20.100000000000001" customHeight="1" x14ac:dyDescent="0.15">
      <c r="A64" s="1" t="s">
        <v>19684</v>
      </c>
      <c r="B64" s="1" t="s">
        <v>19799</v>
      </c>
      <c r="C64" s="1" t="s">
        <v>19800</v>
      </c>
      <c r="D64" s="1" t="s">
        <v>50</v>
      </c>
      <c r="E64" s="1" t="s">
        <v>51</v>
      </c>
      <c r="F64" s="1" t="s">
        <v>81</v>
      </c>
      <c r="G64" s="1" t="s">
        <v>82</v>
      </c>
      <c r="H64" s="1" t="s">
        <v>2234</v>
      </c>
      <c r="I64" s="1" t="s">
        <v>84</v>
      </c>
      <c r="J64" s="1" t="s">
        <v>632</v>
      </c>
      <c r="K64" s="1" t="s">
        <v>19801</v>
      </c>
      <c r="L64" s="1"/>
      <c r="M64" s="21">
        <f t="shared" si="0"/>
        <v>0</v>
      </c>
    </row>
    <row r="65" spans="1:13" ht="20.100000000000001" customHeight="1" x14ac:dyDescent="0.15">
      <c r="A65" s="1" t="s">
        <v>19684</v>
      </c>
      <c r="B65" s="1" t="s">
        <v>19799</v>
      </c>
      <c r="C65" s="1" t="s">
        <v>19802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739</v>
      </c>
      <c r="I65" s="1" t="s">
        <v>1230</v>
      </c>
      <c r="J65" s="1" t="s">
        <v>122</v>
      </c>
      <c r="K65" s="1" t="s">
        <v>19803</v>
      </c>
      <c r="L65" s="1"/>
      <c r="M65" s="21">
        <f t="shared" si="0"/>
        <v>1</v>
      </c>
    </row>
    <row r="66" spans="1:13" ht="20.100000000000001" customHeight="1" x14ac:dyDescent="0.15">
      <c r="A66" s="1" t="s">
        <v>19684</v>
      </c>
      <c r="B66" s="1" t="s">
        <v>19799</v>
      </c>
      <c r="C66" s="1" t="s">
        <v>19804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739</v>
      </c>
      <c r="I66" s="1" t="s">
        <v>1230</v>
      </c>
      <c r="J66" s="1" t="s">
        <v>122</v>
      </c>
      <c r="K66" s="1" t="s">
        <v>19805</v>
      </c>
      <c r="L66" s="1"/>
      <c r="M66" s="21">
        <f t="shared" si="0"/>
        <v>1</v>
      </c>
    </row>
    <row r="67" spans="1:13" ht="20.100000000000001" customHeight="1" x14ac:dyDescent="0.15">
      <c r="A67" s="1" t="s">
        <v>19684</v>
      </c>
      <c r="B67" s="1" t="s">
        <v>19799</v>
      </c>
      <c r="C67" s="1" t="s">
        <v>19806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739</v>
      </c>
      <c r="I67" s="1" t="s">
        <v>1230</v>
      </c>
      <c r="J67" s="1" t="s">
        <v>122</v>
      </c>
      <c r="K67" s="1" t="s">
        <v>19807</v>
      </c>
      <c r="L67" s="1"/>
      <c r="M67" s="21">
        <f t="shared" si="0"/>
        <v>1</v>
      </c>
    </row>
    <row r="68" spans="1:13" ht="20.100000000000001" customHeight="1" x14ac:dyDescent="0.15">
      <c r="A68" s="1" t="s">
        <v>19684</v>
      </c>
      <c r="B68" s="1" t="s">
        <v>19799</v>
      </c>
      <c r="C68" s="1" t="s">
        <v>19808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739</v>
      </c>
      <c r="I68" s="1" t="s">
        <v>1230</v>
      </c>
      <c r="J68" s="1" t="s">
        <v>122</v>
      </c>
      <c r="K68" s="1" t="s">
        <v>19809</v>
      </c>
      <c r="L68" s="1"/>
      <c r="M68" s="21">
        <f t="shared" si="0"/>
        <v>1</v>
      </c>
    </row>
    <row r="69" spans="1:13" ht="20.100000000000001" customHeight="1" x14ac:dyDescent="0.15">
      <c r="A69" s="1" t="s">
        <v>19684</v>
      </c>
      <c r="B69" s="1" t="s">
        <v>19799</v>
      </c>
      <c r="C69" s="1" t="s">
        <v>19810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19811</v>
      </c>
      <c r="L69" s="1"/>
      <c r="M69" s="21">
        <f t="shared" si="0"/>
        <v>1</v>
      </c>
    </row>
    <row r="70" spans="1:13" ht="20.100000000000001" customHeight="1" x14ac:dyDescent="0.15">
      <c r="A70" s="1" t="s">
        <v>19684</v>
      </c>
      <c r="B70" s="1" t="s">
        <v>19799</v>
      </c>
      <c r="C70" s="1" t="s">
        <v>19812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19813</v>
      </c>
      <c r="L70" s="1"/>
      <c r="M70" s="21">
        <f t="shared" si="0"/>
        <v>1</v>
      </c>
    </row>
    <row r="71" spans="1:13" ht="20.100000000000001" customHeight="1" x14ac:dyDescent="0.15">
      <c r="A71" s="1" t="s">
        <v>19684</v>
      </c>
      <c r="B71" s="1" t="s">
        <v>19799</v>
      </c>
      <c r="C71" s="1" t="s">
        <v>19814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739</v>
      </c>
      <c r="I71" s="1" t="s">
        <v>1230</v>
      </c>
      <c r="J71" s="1" t="s">
        <v>122</v>
      </c>
      <c r="K71" s="1" t="s">
        <v>19815</v>
      </c>
      <c r="L71" s="1"/>
      <c r="M71" s="21">
        <f t="shared" si="0"/>
        <v>1</v>
      </c>
    </row>
    <row r="72" spans="1:13" ht="20.100000000000001" customHeight="1" x14ac:dyDescent="0.15">
      <c r="A72" s="1" t="s">
        <v>19684</v>
      </c>
      <c r="B72" s="1" t="s">
        <v>19799</v>
      </c>
      <c r="C72" s="1" t="s">
        <v>19816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19817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19684</v>
      </c>
      <c r="B73" s="1" t="s">
        <v>19799</v>
      </c>
      <c r="C73" s="1" t="s">
        <v>19818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2234</v>
      </c>
      <c r="I73" s="1" t="s">
        <v>84</v>
      </c>
      <c r="J73" s="1" t="s">
        <v>632</v>
      </c>
      <c r="K73" s="1" t="s">
        <v>19819</v>
      </c>
      <c r="L73" s="1"/>
      <c r="M73" s="21">
        <f t="shared" si="1"/>
        <v>0</v>
      </c>
    </row>
    <row r="74" spans="1:13" ht="20.100000000000001" customHeight="1" x14ac:dyDescent="0.15">
      <c r="A74" s="1" t="s">
        <v>19684</v>
      </c>
      <c r="B74" s="1" t="s">
        <v>19799</v>
      </c>
      <c r="C74" s="1" t="s">
        <v>19820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739</v>
      </c>
      <c r="I74" s="1" t="s">
        <v>1230</v>
      </c>
      <c r="J74" s="1" t="s">
        <v>122</v>
      </c>
      <c r="K74" s="1" t="s">
        <v>19821</v>
      </c>
      <c r="L74" s="1"/>
      <c r="M74" s="21">
        <f t="shared" si="1"/>
        <v>1</v>
      </c>
    </row>
    <row r="75" spans="1:13" ht="20.100000000000001" customHeight="1" x14ac:dyDescent="0.15">
      <c r="A75" s="1" t="s">
        <v>19684</v>
      </c>
      <c r="B75" s="1" t="s">
        <v>19799</v>
      </c>
      <c r="C75" s="1" t="s">
        <v>19822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739</v>
      </c>
      <c r="I75" s="1" t="s">
        <v>1230</v>
      </c>
      <c r="J75" s="1" t="s">
        <v>122</v>
      </c>
      <c r="K75" s="1" t="s">
        <v>19823</v>
      </c>
      <c r="L75" s="1"/>
      <c r="M75" s="21">
        <f t="shared" si="1"/>
        <v>1</v>
      </c>
    </row>
    <row r="76" spans="1:13" ht="20.100000000000001" customHeight="1" x14ac:dyDescent="0.15">
      <c r="A76" s="1" t="s">
        <v>19684</v>
      </c>
      <c r="B76" s="1" t="s">
        <v>19799</v>
      </c>
      <c r="C76" s="1" t="s">
        <v>19824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739</v>
      </c>
      <c r="I76" s="1" t="s">
        <v>1230</v>
      </c>
      <c r="J76" s="1" t="s">
        <v>122</v>
      </c>
      <c r="K76" s="1" t="s">
        <v>19825</v>
      </c>
      <c r="L76" s="1"/>
      <c r="M76" s="21">
        <f t="shared" si="1"/>
        <v>1</v>
      </c>
    </row>
    <row r="77" spans="1:13" ht="20.100000000000001" customHeight="1" x14ac:dyDescent="0.15">
      <c r="A77" s="1" t="s">
        <v>19684</v>
      </c>
      <c r="B77" s="1" t="s">
        <v>19826</v>
      </c>
      <c r="C77" s="1" t="s">
        <v>19827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739</v>
      </c>
      <c r="I77" s="1" t="s">
        <v>1230</v>
      </c>
      <c r="J77" s="1" t="s">
        <v>122</v>
      </c>
      <c r="K77" s="1" t="s">
        <v>19828</v>
      </c>
      <c r="L77" s="1"/>
      <c r="M77" s="21">
        <f t="shared" si="1"/>
        <v>1</v>
      </c>
    </row>
    <row r="78" spans="1:13" ht="20.100000000000001" customHeight="1" x14ac:dyDescent="0.15">
      <c r="A78" s="1" t="s">
        <v>19684</v>
      </c>
      <c r="B78" s="1" t="s">
        <v>19826</v>
      </c>
      <c r="C78" s="1" t="s">
        <v>19829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739</v>
      </c>
      <c r="I78" s="1" t="s">
        <v>1230</v>
      </c>
      <c r="J78" s="1" t="s">
        <v>122</v>
      </c>
      <c r="K78" s="1" t="s">
        <v>19830</v>
      </c>
      <c r="L78" s="1"/>
      <c r="M78" s="21">
        <f t="shared" si="1"/>
        <v>1</v>
      </c>
    </row>
    <row r="79" spans="1:13" ht="20.100000000000001" customHeight="1" x14ac:dyDescent="0.15">
      <c r="A79" s="1" t="s">
        <v>19684</v>
      </c>
      <c r="B79" s="1" t="s">
        <v>19826</v>
      </c>
      <c r="C79" s="1" t="s">
        <v>19831</v>
      </c>
      <c r="D79" s="1" t="s">
        <v>78</v>
      </c>
      <c r="E79" s="1" t="s">
        <v>51</v>
      </c>
      <c r="F79" s="1" t="s">
        <v>81</v>
      </c>
      <c r="G79" s="1" t="s">
        <v>82</v>
      </c>
      <c r="H79" s="1" t="s">
        <v>212</v>
      </c>
      <c r="I79" s="1" t="s">
        <v>7857</v>
      </c>
      <c r="J79" s="1" t="s">
        <v>122</v>
      </c>
      <c r="K79" s="1" t="s">
        <v>19832</v>
      </c>
      <c r="L79" s="1"/>
      <c r="M79" s="21">
        <f t="shared" si="1"/>
        <v>0</v>
      </c>
    </row>
    <row r="80" spans="1:13" ht="20.100000000000001" customHeight="1" x14ac:dyDescent="0.15">
      <c r="A80" s="1" t="s">
        <v>19684</v>
      </c>
      <c r="B80" s="1" t="s">
        <v>19826</v>
      </c>
      <c r="C80" s="1" t="s">
        <v>19833</v>
      </c>
      <c r="D80" s="1" t="s">
        <v>849</v>
      </c>
      <c r="E80" s="1" t="s">
        <v>51</v>
      </c>
      <c r="F80" s="1" t="s">
        <v>26832</v>
      </c>
      <c r="G80" s="1" t="s">
        <v>82</v>
      </c>
      <c r="H80" s="1" t="s">
        <v>83</v>
      </c>
      <c r="I80" s="1" t="s">
        <v>84</v>
      </c>
      <c r="J80" s="1" t="s">
        <v>6142</v>
      </c>
      <c r="K80" s="1" t="s">
        <v>19834</v>
      </c>
      <c r="L80" s="1"/>
      <c r="M80" s="21">
        <f t="shared" si="1"/>
        <v>0</v>
      </c>
    </row>
    <row r="81" spans="1:13" ht="20.100000000000001" customHeight="1" x14ac:dyDescent="0.15">
      <c r="A81" s="1" t="s">
        <v>19684</v>
      </c>
      <c r="B81" s="1" t="s">
        <v>19835</v>
      </c>
      <c r="C81" s="1" t="s">
        <v>19836</v>
      </c>
      <c r="D81" s="1" t="s">
        <v>78</v>
      </c>
      <c r="E81" s="1" t="s">
        <v>51</v>
      </c>
      <c r="F81" s="1" t="s">
        <v>81</v>
      </c>
      <c r="G81" s="1" t="s">
        <v>82</v>
      </c>
      <c r="H81" s="1" t="s">
        <v>2234</v>
      </c>
      <c r="I81" s="1" t="s">
        <v>84</v>
      </c>
      <c r="J81" s="1" t="s">
        <v>632</v>
      </c>
      <c r="K81" s="1" t="s">
        <v>19837</v>
      </c>
      <c r="L81" s="1"/>
      <c r="M81" s="21">
        <f t="shared" si="1"/>
        <v>0</v>
      </c>
    </row>
    <row r="82" spans="1:13" ht="20.100000000000001" customHeight="1" x14ac:dyDescent="0.15">
      <c r="A82" s="1" t="s">
        <v>19684</v>
      </c>
      <c r="B82" s="1" t="s">
        <v>19838</v>
      </c>
      <c r="C82" s="1" t="s">
        <v>19839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739</v>
      </c>
      <c r="I82" s="1" t="s">
        <v>1230</v>
      </c>
      <c r="J82" s="1" t="s">
        <v>122</v>
      </c>
      <c r="K82" s="1" t="s">
        <v>19840</v>
      </c>
      <c r="L82" s="1"/>
      <c r="M82" s="21">
        <f t="shared" si="1"/>
        <v>1</v>
      </c>
    </row>
    <row r="83" spans="1:13" ht="20.100000000000001" customHeight="1" x14ac:dyDescent="0.15">
      <c r="A83" s="1" t="s">
        <v>19684</v>
      </c>
      <c r="B83" s="1" t="s">
        <v>19838</v>
      </c>
      <c r="C83" s="1" t="s">
        <v>19841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739</v>
      </c>
      <c r="I83" s="1" t="s">
        <v>1230</v>
      </c>
      <c r="J83" s="1" t="s">
        <v>122</v>
      </c>
      <c r="K83" s="1" t="s">
        <v>19842</v>
      </c>
      <c r="L83" s="1"/>
      <c r="M83" s="21">
        <f t="shared" si="1"/>
        <v>1</v>
      </c>
    </row>
    <row r="84" spans="1:13" ht="20.100000000000001" customHeight="1" x14ac:dyDescent="0.15">
      <c r="A84" s="1" t="s">
        <v>19684</v>
      </c>
      <c r="B84" s="1" t="s">
        <v>19838</v>
      </c>
      <c r="C84" s="1" t="s">
        <v>19843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739</v>
      </c>
      <c r="I84" s="1" t="s">
        <v>1230</v>
      </c>
      <c r="J84" s="1" t="s">
        <v>122</v>
      </c>
      <c r="K84" s="1" t="s">
        <v>19844</v>
      </c>
      <c r="L84" s="1"/>
      <c r="M84" s="21">
        <f t="shared" si="1"/>
        <v>1</v>
      </c>
    </row>
    <row r="85" spans="1:13" ht="20.100000000000001" customHeight="1" x14ac:dyDescent="0.15">
      <c r="A85" s="1" t="s">
        <v>19684</v>
      </c>
      <c r="B85" s="1" t="s">
        <v>19838</v>
      </c>
      <c r="C85" s="1" t="s">
        <v>19845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1230</v>
      </c>
      <c r="J85" s="1" t="s">
        <v>122</v>
      </c>
      <c r="K85" s="1" t="s">
        <v>19846</v>
      </c>
      <c r="L85" s="1"/>
      <c r="M85" s="21">
        <f t="shared" si="1"/>
        <v>1</v>
      </c>
    </row>
    <row r="86" spans="1:13" ht="20.100000000000001" customHeight="1" x14ac:dyDescent="0.15">
      <c r="A86" s="1" t="s">
        <v>19684</v>
      </c>
      <c r="B86" s="1" t="s">
        <v>19838</v>
      </c>
      <c r="C86" s="1" t="s">
        <v>19847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1230</v>
      </c>
      <c r="J86" s="1" t="s">
        <v>122</v>
      </c>
      <c r="K86" s="1" t="s">
        <v>19848</v>
      </c>
      <c r="L86" s="1"/>
      <c r="M86" s="21">
        <f t="shared" si="1"/>
        <v>1</v>
      </c>
    </row>
    <row r="87" spans="1:13" ht="20.100000000000001" customHeight="1" x14ac:dyDescent="0.15">
      <c r="A87" s="1" t="s">
        <v>19684</v>
      </c>
      <c r="B87" s="1" t="s">
        <v>19849</v>
      </c>
      <c r="C87" s="1" t="s">
        <v>19850</v>
      </c>
      <c r="D87" s="1" t="s">
        <v>50</v>
      </c>
      <c r="E87" s="1" t="s">
        <v>51</v>
      </c>
      <c r="F87" s="1" t="s">
        <v>81</v>
      </c>
      <c r="G87" s="1" t="s">
        <v>82</v>
      </c>
      <c r="H87" s="1" t="s">
        <v>212</v>
      </c>
      <c r="I87" s="1" t="s">
        <v>7857</v>
      </c>
      <c r="J87" s="1" t="s">
        <v>122</v>
      </c>
      <c r="K87" s="1" t="s">
        <v>19851</v>
      </c>
      <c r="L87" s="1"/>
      <c r="M87" s="21">
        <f t="shared" si="1"/>
        <v>0</v>
      </c>
    </row>
    <row r="88" spans="1:13" ht="20.100000000000001" customHeight="1" x14ac:dyDescent="0.15">
      <c r="A88" s="1" t="s">
        <v>19684</v>
      </c>
      <c r="B88" s="1" t="s">
        <v>19849</v>
      </c>
      <c r="C88" s="1" t="s">
        <v>19852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19853</v>
      </c>
      <c r="L88" s="1"/>
      <c r="M88" s="21">
        <f t="shared" si="1"/>
        <v>1</v>
      </c>
    </row>
    <row r="89" spans="1:13" ht="20.100000000000001" customHeight="1" x14ac:dyDescent="0.15">
      <c r="A89" s="1" t="s">
        <v>19684</v>
      </c>
      <c r="B89" s="1" t="s">
        <v>19849</v>
      </c>
      <c r="C89" s="1" t="s">
        <v>19854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19855</v>
      </c>
      <c r="L89" s="1"/>
      <c r="M89" s="21">
        <f t="shared" si="1"/>
        <v>1</v>
      </c>
    </row>
    <row r="90" spans="1:13" ht="20.100000000000001" customHeight="1" x14ac:dyDescent="0.15">
      <c r="A90" s="1" t="s">
        <v>19684</v>
      </c>
      <c r="B90" s="1" t="s">
        <v>19849</v>
      </c>
      <c r="C90" s="1" t="s">
        <v>19856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19857</v>
      </c>
      <c r="L90" s="1"/>
      <c r="M90" s="21">
        <f t="shared" si="1"/>
        <v>1</v>
      </c>
    </row>
    <row r="91" spans="1:13" ht="20.100000000000001" customHeight="1" x14ac:dyDescent="0.15">
      <c r="A91" s="1" t="s">
        <v>19684</v>
      </c>
      <c r="B91" s="1" t="s">
        <v>19849</v>
      </c>
      <c r="C91" s="1" t="s">
        <v>19858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19859</v>
      </c>
      <c r="L91" s="1"/>
      <c r="M91" s="21">
        <f t="shared" si="1"/>
        <v>1</v>
      </c>
    </row>
    <row r="92" spans="1:13" ht="20.100000000000001" customHeight="1" x14ac:dyDescent="0.15">
      <c r="A92" s="1" t="s">
        <v>19684</v>
      </c>
      <c r="B92" s="1" t="s">
        <v>19860</v>
      </c>
      <c r="C92" s="1" t="s">
        <v>19861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739</v>
      </c>
      <c r="I92" s="1" t="s">
        <v>1230</v>
      </c>
      <c r="J92" s="1" t="s">
        <v>122</v>
      </c>
      <c r="K92" s="1" t="s">
        <v>19862</v>
      </c>
      <c r="L92" s="1"/>
      <c r="M92" s="21">
        <f t="shared" si="1"/>
        <v>1</v>
      </c>
    </row>
    <row r="93" spans="1:13" ht="20.100000000000001" customHeight="1" x14ac:dyDescent="0.15">
      <c r="A93" s="1" t="s">
        <v>19684</v>
      </c>
      <c r="B93" s="1" t="s">
        <v>19860</v>
      </c>
      <c r="C93" s="1" t="s">
        <v>19863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1230</v>
      </c>
      <c r="J93" s="1" t="s">
        <v>122</v>
      </c>
      <c r="K93" s="1" t="s">
        <v>19864</v>
      </c>
      <c r="L93" s="1"/>
      <c r="M93" s="21">
        <f t="shared" si="1"/>
        <v>1</v>
      </c>
    </row>
    <row r="94" spans="1:13" ht="20.100000000000001" customHeight="1" x14ac:dyDescent="0.15">
      <c r="A94" s="1" t="s">
        <v>19684</v>
      </c>
      <c r="B94" s="1" t="s">
        <v>19860</v>
      </c>
      <c r="C94" s="1" t="s">
        <v>19865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1230</v>
      </c>
      <c r="J94" s="1" t="s">
        <v>122</v>
      </c>
      <c r="K94" s="1" t="s">
        <v>19866</v>
      </c>
      <c r="L94" s="1"/>
      <c r="M94" s="21">
        <f t="shared" si="1"/>
        <v>1</v>
      </c>
    </row>
    <row r="95" spans="1:13" ht="20.100000000000001" customHeight="1" x14ac:dyDescent="0.15">
      <c r="A95" s="1" t="s">
        <v>19684</v>
      </c>
      <c r="B95" s="1" t="s">
        <v>19860</v>
      </c>
      <c r="C95" s="1" t="s">
        <v>19867</v>
      </c>
      <c r="D95" s="1" t="s">
        <v>78</v>
      </c>
      <c r="E95" s="1" t="s">
        <v>51</v>
      </c>
      <c r="F95" s="1" t="s">
        <v>81</v>
      </c>
      <c r="G95" s="1" t="s">
        <v>82</v>
      </c>
      <c r="H95" s="1" t="s">
        <v>4727</v>
      </c>
      <c r="I95" s="1" t="s">
        <v>447</v>
      </c>
      <c r="J95" s="1" t="s">
        <v>448</v>
      </c>
      <c r="K95" s="1" t="s">
        <v>19868</v>
      </c>
      <c r="L95" s="1"/>
      <c r="M95" s="21">
        <f t="shared" si="1"/>
        <v>0</v>
      </c>
    </row>
    <row r="96" spans="1:13" ht="20.100000000000001" customHeight="1" x14ac:dyDescent="0.15">
      <c r="A96" s="1" t="s">
        <v>19684</v>
      </c>
      <c r="B96" s="1" t="s">
        <v>19860</v>
      </c>
      <c r="C96" s="1" t="s">
        <v>19869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19870</v>
      </c>
      <c r="L96" s="1"/>
      <c r="M96" s="21">
        <f t="shared" si="1"/>
        <v>1</v>
      </c>
    </row>
    <row r="97" spans="1:13" ht="20.100000000000001" customHeight="1" x14ac:dyDescent="0.15">
      <c r="A97" s="1" t="s">
        <v>19684</v>
      </c>
      <c r="B97" s="1" t="s">
        <v>19860</v>
      </c>
      <c r="C97" s="1" t="s">
        <v>19871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739</v>
      </c>
      <c r="I97" s="1" t="s">
        <v>1230</v>
      </c>
      <c r="J97" s="1" t="s">
        <v>122</v>
      </c>
      <c r="K97" s="1" t="s">
        <v>19872</v>
      </c>
      <c r="L97" s="1"/>
      <c r="M97" s="21">
        <f t="shared" si="1"/>
        <v>1</v>
      </c>
    </row>
    <row r="98" spans="1:13" ht="20.100000000000001" customHeight="1" x14ac:dyDescent="0.15">
      <c r="A98" s="1" t="s">
        <v>19684</v>
      </c>
      <c r="B98" s="1" t="s">
        <v>19860</v>
      </c>
      <c r="C98" s="1" t="s">
        <v>19873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739</v>
      </c>
      <c r="I98" s="1" t="s">
        <v>1230</v>
      </c>
      <c r="J98" s="1" t="s">
        <v>122</v>
      </c>
      <c r="K98" s="1" t="s">
        <v>19874</v>
      </c>
      <c r="L98" s="1"/>
      <c r="M98" s="21">
        <f t="shared" si="1"/>
        <v>1</v>
      </c>
    </row>
    <row r="99" spans="1:13" ht="20.100000000000001" customHeight="1" x14ac:dyDescent="0.15">
      <c r="A99" s="1" t="s">
        <v>19684</v>
      </c>
      <c r="B99" s="1" t="s">
        <v>19860</v>
      </c>
      <c r="C99" s="1" t="s">
        <v>19875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19876</v>
      </c>
      <c r="L99" s="1"/>
      <c r="M99" s="21">
        <f t="shared" si="1"/>
        <v>1</v>
      </c>
    </row>
    <row r="100" spans="1:13" ht="20.100000000000001" customHeight="1" x14ac:dyDescent="0.15">
      <c r="A100" s="1" t="s">
        <v>19684</v>
      </c>
      <c r="B100" s="1" t="s">
        <v>19860</v>
      </c>
      <c r="C100" s="1" t="s">
        <v>19877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1230</v>
      </c>
      <c r="J100" s="1" t="s">
        <v>122</v>
      </c>
      <c r="K100" s="1" t="s">
        <v>19878</v>
      </c>
      <c r="L100" s="1"/>
      <c r="M100" s="21">
        <f t="shared" si="1"/>
        <v>1</v>
      </c>
    </row>
    <row r="101" spans="1:13" ht="20.100000000000001" customHeight="1" x14ac:dyDescent="0.15">
      <c r="A101" s="1" t="s">
        <v>19684</v>
      </c>
      <c r="B101" s="1" t="s">
        <v>19860</v>
      </c>
      <c r="C101" s="1" t="s">
        <v>19879</v>
      </c>
      <c r="D101" s="1" t="s">
        <v>78</v>
      </c>
      <c r="E101" s="1" t="s">
        <v>51</v>
      </c>
      <c r="F101" s="1" t="s">
        <v>81</v>
      </c>
      <c r="G101" s="1" t="s">
        <v>82</v>
      </c>
      <c r="H101" s="1" t="s">
        <v>2234</v>
      </c>
      <c r="I101" s="1" t="s">
        <v>84</v>
      </c>
      <c r="J101" s="1" t="s">
        <v>632</v>
      </c>
      <c r="K101" s="1" t="s">
        <v>19880</v>
      </c>
      <c r="L101" s="1"/>
      <c r="M101" s="21">
        <f t="shared" si="1"/>
        <v>0</v>
      </c>
    </row>
    <row r="102" spans="1:13" ht="20.100000000000001" customHeight="1" x14ac:dyDescent="0.15">
      <c r="A102" s="1" t="s">
        <v>19684</v>
      </c>
      <c r="B102" s="1" t="s">
        <v>17397</v>
      </c>
      <c r="C102" s="1" t="s">
        <v>19881</v>
      </c>
      <c r="D102" s="1" t="s">
        <v>50</v>
      </c>
      <c r="E102" s="1" t="s">
        <v>51</v>
      </c>
      <c r="F102" s="1" t="s">
        <v>81</v>
      </c>
      <c r="G102" s="1" t="s">
        <v>82</v>
      </c>
      <c r="H102" s="1" t="s">
        <v>212</v>
      </c>
      <c r="I102" s="1" t="s">
        <v>7857</v>
      </c>
      <c r="J102" s="1" t="s">
        <v>122</v>
      </c>
      <c r="K102" s="1" t="s">
        <v>19882</v>
      </c>
      <c r="L102" s="1"/>
      <c r="M102" s="21">
        <f t="shared" si="1"/>
        <v>0</v>
      </c>
    </row>
    <row r="103" spans="1:13" ht="20.100000000000001" customHeight="1" x14ac:dyDescent="0.15">
      <c r="A103" s="1" t="s">
        <v>19684</v>
      </c>
      <c r="B103" s="1" t="s">
        <v>17397</v>
      </c>
      <c r="C103" s="1" t="s">
        <v>19883</v>
      </c>
      <c r="D103" s="1" t="s">
        <v>78</v>
      </c>
      <c r="E103" s="1" t="s">
        <v>51</v>
      </c>
      <c r="F103" s="1" t="s">
        <v>81</v>
      </c>
      <c r="G103" s="1" t="s">
        <v>82</v>
      </c>
      <c r="H103" s="1" t="s">
        <v>212</v>
      </c>
      <c r="I103" s="1" t="s">
        <v>7857</v>
      </c>
      <c r="J103" s="1" t="s">
        <v>122</v>
      </c>
      <c r="K103" s="1" t="s">
        <v>19884</v>
      </c>
      <c r="L103" s="1"/>
      <c r="M103" s="21">
        <f t="shared" si="1"/>
        <v>0</v>
      </c>
    </row>
    <row r="104" spans="1:13" ht="20.100000000000001" customHeight="1" x14ac:dyDescent="0.15">
      <c r="A104" s="1" t="s">
        <v>19684</v>
      </c>
      <c r="B104" s="1" t="s">
        <v>17397</v>
      </c>
      <c r="C104" s="1" t="s">
        <v>19885</v>
      </c>
      <c r="D104" s="1" t="s">
        <v>78</v>
      </c>
      <c r="E104" s="1" t="s">
        <v>51</v>
      </c>
      <c r="F104" s="1" t="s">
        <v>81</v>
      </c>
      <c r="G104" s="1" t="s">
        <v>82</v>
      </c>
      <c r="H104" s="1" t="s">
        <v>212</v>
      </c>
      <c r="I104" s="1" t="s">
        <v>7857</v>
      </c>
      <c r="J104" s="1" t="s">
        <v>122</v>
      </c>
      <c r="K104" s="1" t="s">
        <v>19886</v>
      </c>
      <c r="L104" s="1"/>
      <c r="M104" s="21">
        <f t="shared" si="1"/>
        <v>0</v>
      </c>
    </row>
    <row r="105" spans="1:13" ht="20.100000000000001" customHeight="1" x14ac:dyDescent="0.15">
      <c r="A105" s="1" t="s">
        <v>19684</v>
      </c>
      <c r="B105" s="1" t="s">
        <v>17397</v>
      </c>
      <c r="C105" s="1" t="s">
        <v>19887</v>
      </c>
      <c r="D105" s="1" t="s">
        <v>78</v>
      </c>
      <c r="E105" s="1" t="s">
        <v>51</v>
      </c>
      <c r="F105" s="1" t="s">
        <v>81</v>
      </c>
      <c r="G105" s="1" t="s">
        <v>82</v>
      </c>
      <c r="H105" s="1" t="s">
        <v>1151</v>
      </c>
      <c r="I105" s="1" t="s">
        <v>84</v>
      </c>
      <c r="J105" s="1" t="s">
        <v>7809</v>
      </c>
      <c r="K105" s="1" t="s">
        <v>19888</v>
      </c>
      <c r="L105" s="1"/>
      <c r="M105" s="21">
        <f t="shared" si="1"/>
        <v>0</v>
      </c>
    </row>
    <row r="106" spans="1:13" ht="20.100000000000001" customHeight="1" x14ac:dyDescent="0.15">
      <c r="A106" s="1" t="s">
        <v>19684</v>
      </c>
      <c r="B106" s="1" t="s">
        <v>19889</v>
      </c>
      <c r="C106" s="1" t="s">
        <v>19890</v>
      </c>
      <c r="D106" s="1" t="s">
        <v>50</v>
      </c>
      <c r="E106" s="1" t="s">
        <v>51</v>
      </c>
      <c r="F106" s="1" t="s">
        <v>81</v>
      </c>
      <c r="G106" s="1" t="s">
        <v>82</v>
      </c>
      <c r="H106" s="1" t="s">
        <v>2234</v>
      </c>
      <c r="I106" s="1" t="s">
        <v>84</v>
      </c>
      <c r="J106" s="1" t="s">
        <v>632</v>
      </c>
      <c r="K106" s="1" t="s">
        <v>19891</v>
      </c>
      <c r="L106" s="1"/>
      <c r="M106" s="21">
        <f t="shared" si="1"/>
        <v>0</v>
      </c>
    </row>
    <row r="107" spans="1:13" ht="20.100000000000001" customHeight="1" x14ac:dyDescent="0.15">
      <c r="A107" s="1" t="s">
        <v>19684</v>
      </c>
      <c r="B107" s="1" t="s">
        <v>19889</v>
      </c>
      <c r="C107" s="1" t="s">
        <v>19892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19893</v>
      </c>
      <c r="L107" s="1"/>
      <c r="M107" s="21">
        <f t="shared" si="1"/>
        <v>1</v>
      </c>
    </row>
    <row r="108" spans="1:13" ht="20.100000000000001" customHeight="1" x14ac:dyDescent="0.15">
      <c r="A108" s="1" t="s">
        <v>19684</v>
      </c>
      <c r="B108" s="1" t="s">
        <v>19889</v>
      </c>
      <c r="C108" s="1" t="s">
        <v>19894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739</v>
      </c>
      <c r="I108" s="1" t="s">
        <v>1230</v>
      </c>
      <c r="J108" s="1" t="s">
        <v>122</v>
      </c>
      <c r="K108" s="1" t="s">
        <v>19895</v>
      </c>
      <c r="L108" s="1"/>
      <c r="M108" s="21">
        <f t="shared" si="1"/>
        <v>1</v>
      </c>
    </row>
    <row r="109" spans="1:13" ht="20.100000000000001" customHeight="1" x14ac:dyDescent="0.15">
      <c r="A109" s="1" t="s">
        <v>19684</v>
      </c>
      <c r="B109" s="1" t="s">
        <v>19889</v>
      </c>
      <c r="C109" s="1" t="s">
        <v>19896</v>
      </c>
      <c r="D109" s="1" t="s">
        <v>78</v>
      </c>
      <c r="E109" s="1" t="s">
        <v>51</v>
      </c>
      <c r="F109" s="1" t="s">
        <v>81</v>
      </c>
      <c r="G109" s="1" t="s">
        <v>82</v>
      </c>
      <c r="H109" s="1" t="s">
        <v>4727</v>
      </c>
      <c r="I109" s="1" t="s">
        <v>447</v>
      </c>
      <c r="J109" s="1" t="s">
        <v>448</v>
      </c>
      <c r="K109" s="1" t="s">
        <v>19897</v>
      </c>
      <c r="L109" s="1"/>
      <c r="M109" s="21">
        <f t="shared" si="1"/>
        <v>0</v>
      </c>
    </row>
    <row r="110" spans="1:13" ht="20.100000000000001" customHeight="1" x14ac:dyDescent="0.15">
      <c r="A110" s="1" t="s">
        <v>19684</v>
      </c>
      <c r="B110" s="1" t="s">
        <v>19889</v>
      </c>
      <c r="C110" s="1" t="s">
        <v>19898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739</v>
      </c>
      <c r="I110" s="1" t="s">
        <v>1230</v>
      </c>
      <c r="J110" s="1" t="s">
        <v>122</v>
      </c>
      <c r="K110" s="1" t="s">
        <v>19899</v>
      </c>
      <c r="L110" s="1"/>
      <c r="M110" s="21">
        <f t="shared" si="1"/>
        <v>1</v>
      </c>
    </row>
    <row r="111" spans="1:13" ht="20.100000000000001" customHeight="1" x14ac:dyDescent="0.15">
      <c r="A111" s="1" t="s">
        <v>19684</v>
      </c>
      <c r="B111" s="1" t="s">
        <v>19900</v>
      </c>
      <c r="C111" s="1" t="s">
        <v>19901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739</v>
      </c>
      <c r="I111" s="1" t="s">
        <v>1230</v>
      </c>
      <c r="J111" s="1" t="s">
        <v>122</v>
      </c>
      <c r="K111" s="1" t="s">
        <v>19902</v>
      </c>
      <c r="L111" s="1"/>
      <c r="M111" s="21">
        <f t="shared" si="1"/>
        <v>1</v>
      </c>
    </row>
    <row r="112" spans="1:13" ht="20.100000000000001" customHeight="1" x14ac:dyDescent="0.15">
      <c r="A112" s="1" t="s">
        <v>19684</v>
      </c>
      <c r="B112" s="1" t="s">
        <v>19900</v>
      </c>
      <c r="C112" s="1" t="s">
        <v>19903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739</v>
      </c>
      <c r="I112" s="1" t="s">
        <v>1230</v>
      </c>
      <c r="J112" s="1" t="s">
        <v>122</v>
      </c>
      <c r="K112" s="1" t="s">
        <v>19904</v>
      </c>
      <c r="L112" s="1"/>
      <c r="M112" s="21">
        <f t="shared" si="1"/>
        <v>1</v>
      </c>
    </row>
    <row r="113" spans="1:13" ht="20.100000000000001" customHeight="1" x14ac:dyDescent="0.15">
      <c r="A113" s="1" t="s">
        <v>19684</v>
      </c>
      <c r="B113" s="1" t="s">
        <v>19900</v>
      </c>
      <c r="C113" s="1" t="s">
        <v>19905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739</v>
      </c>
      <c r="I113" s="1" t="s">
        <v>1230</v>
      </c>
      <c r="J113" s="1" t="s">
        <v>122</v>
      </c>
      <c r="K113" s="1" t="s">
        <v>19906</v>
      </c>
      <c r="L113" s="1"/>
      <c r="M113" s="21">
        <f t="shared" si="1"/>
        <v>1</v>
      </c>
    </row>
    <row r="114" spans="1:13" ht="20.100000000000001" customHeight="1" x14ac:dyDescent="0.15">
      <c r="A114" s="1" t="s">
        <v>19684</v>
      </c>
      <c r="B114" s="1" t="s">
        <v>19900</v>
      </c>
      <c r="C114" s="1" t="s">
        <v>19907</v>
      </c>
      <c r="D114" s="1" t="s">
        <v>78</v>
      </c>
      <c r="E114" s="1" t="s">
        <v>51</v>
      </c>
      <c r="F114" s="1" t="s">
        <v>81</v>
      </c>
      <c r="G114" s="1" t="s">
        <v>82</v>
      </c>
      <c r="H114" s="1" t="s">
        <v>212</v>
      </c>
      <c r="I114" s="1" t="s">
        <v>7857</v>
      </c>
      <c r="J114" s="1" t="s">
        <v>122</v>
      </c>
      <c r="K114" s="1" t="s">
        <v>19908</v>
      </c>
      <c r="L114" s="1"/>
      <c r="M114" s="21">
        <f t="shared" si="1"/>
        <v>0</v>
      </c>
    </row>
    <row r="115" spans="1:13" ht="20.100000000000001" customHeight="1" x14ac:dyDescent="0.15">
      <c r="A115" s="1" t="s">
        <v>19684</v>
      </c>
      <c r="B115" s="1" t="s">
        <v>19900</v>
      </c>
      <c r="C115" s="1" t="s">
        <v>19909</v>
      </c>
      <c r="D115" s="1" t="s">
        <v>78</v>
      </c>
      <c r="E115" s="1" t="s">
        <v>51</v>
      </c>
      <c r="F115" s="1" t="s">
        <v>81</v>
      </c>
      <c r="G115" s="1" t="s">
        <v>82</v>
      </c>
      <c r="H115" s="1" t="s">
        <v>4727</v>
      </c>
      <c r="I115" s="1" t="s">
        <v>447</v>
      </c>
      <c r="J115" s="1" t="s">
        <v>448</v>
      </c>
      <c r="K115" s="1" t="s">
        <v>19910</v>
      </c>
      <c r="L115" s="1"/>
      <c r="M115" s="21">
        <f t="shared" si="1"/>
        <v>0</v>
      </c>
    </row>
    <row r="116" spans="1:13" ht="20.100000000000001" customHeight="1" x14ac:dyDescent="0.15">
      <c r="A116" s="1" t="s">
        <v>19684</v>
      </c>
      <c r="B116" s="1" t="s">
        <v>19900</v>
      </c>
      <c r="C116" s="1" t="s">
        <v>19911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739</v>
      </c>
      <c r="I116" s="1" t="s">
        <v>1230</v>
      </c>
      <c r="J116" s="1" t="s">
        <v>122</v>
      </c>
      <c r="K116" s="1" t="s">
        <v>19912</v>
      </c>
      <c r="L116" s="1"/>
      <c r="M116" s="21">
        <f t="shared" si="1"/>
        <v>1</v>
      </c>
    </row>
    <row r="117" spans="1:13" ht="20.100000000000001" customHeight="1" x14ac:dyDescent="0.15">
      <c r="A117" s="1" t="s">
        <v>19684</v>
      </c>
      <c r="B117" s="1" t="s">
        <v>19900</v>
      </c>
      <c r="C117" s="1" t="s">
        <v>19913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739</v>
      </c>
      <c r="I117" s="1" t="s">
        <v>1230</v>
      </c>
      <c r="J117" s="1" t="s">
        <v>122</v>
      </c>
      <c r="K117" s="1" t="s">
        <v>19914</v>
      </c>
      <c r="L117" s="1"/>
      <c r="M117" s="21">
        <f t="shared" si="1"/>
        <v>1</v>
      </c>
    </row>
    <row r="118" spans="1:13" ht="20.100000000000001" customHeight="1" x14ac:dyDescent="0.15">
      <c r="A118" s="1" t="s">
        <v>19684</v>
      </c>
      <c r="B118" s="1" t="s">
        <v>19915</v>
      </c>
      <c r="C118" s="1" t="s">
        <v>19916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84</v>
      </c>
      <c r="J118" s="1" t="s">
        <v>122</v>
      </c>
      <c r="K118" s="1" t="s">
        <v>19917</v>
      </c>
      <c r="L118" s="1"/>
      <c r="M118" s="21">
        <f t="shared" si="1"/>
        <v>1</v>
      </c>
    </row>
    <row r="119" spans="1:13" ht="20.100000000000001" customHeight="1" x14ac:dyDescent="0.15">
      <c r="A119" s="1" t="s">
        <v>19684</v>
      </c>
      <c r="B119" s="1" t="s">
        <v>19915</v>
      </c>
      <c r="C119" s="1" t="s">
        <v>19918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739</v>
      </c>
      <c r="I119" s="1" t="s">
        <v>1230</v>
      </c>
      <c r="J119" s="1" t="s">
        <v>122</v>
      </c>
      <c r="K119" s="1" t="s">
        <v>19919</v>
      </c>
      <c r="L119" s="1"/>
      <c r="M119" s="21">
        <f t="shared" si="1"/>
        <v>1</v>
      </c>
    </row>
    <row r="120" spans="1:13" ht="20.100000000000001" customHeight="1" x14ac:dyDescent="0.15">
      <c r="A120" s="1" t="s">
        <v>19684</v>
      </c>
      <c r="B120" s="1" t="s">
        <v>19920</v>
      </c>
      <c r="C120" s="1" t="s">
        <v>19921</v>
      </c>
      <c r="D120" s="1" t="s">
        <v>50</v>
      </c>
      <c r="E120" s="1" t="s">
        <v>51</v>
      </c>
      <c r="F120" s="1" t="s">
        <v>81</v>
      </c>
      <c r="G120" s="1" t="s">
        <v>82</v>
      </c>
      <c r="H120" s="1" t="s">
        <v>1151</v>
      </c>
      <c r="I120" s="1" t="s">
        <v>84</v>
      </c>
      <c r="J120" s="1" t="s">
        <v>7809</v>
      </c>
      <c r="K120" s="1" t="s">
        <v>19922</v>
      </c>
      <c r="L120" s="1"/>
      <c r="M120" s="21">
        <f t="shared" si="1"/>
        <v>0</v>
      </c>
    </row>
    <row r="121" spans="1:13" ht="20.100000000000001" customHeight="1" x14ac:dyDescent="0.15">
      <c r="A121" s="1" t="s">
        <v>19684</v>
      </c>
      <c r="B121" s="1" t="s">
        <v>19920</v>
      </c>
      <c r="C121" s="1" t="s">
        <v>19923</v>
      </c>
      <c r="D121" s="1" t="s">
        <v>50</v>
      </c>
      <c r="E121" s="1" t="s">
        <v>51</v>
      </c>
      <c r="F121" s="1" t="s">
        <v>81</v>
      </c>
      <c r="G121" s="1" t="s">
        <v>82</v>
      </c>
      <c r="H121" s="1" t="s">
        <v>1151</v>
      </c>
      <c r="I121" s="1" t="s">
        <v>84</v>
      </c>
      <c r="J121" s="1" t="s">
        <v>7809</v>
      </c>
      <c r="K121" s="1" t="s">
        <v>19924</v>
      </c>
      <c r="L121" s="1"/>
      <c r="M121" s="21">
        <f t="shared" si="1"/>
        <v>0</v>
      </c>
    </row>
    <row r="122" spans="1:13" ht="20.100000000000001" customHeight="1" x14ac:dyDescent="0.15">
      <c r="A122" s="1" t="s">
        <v>19684</v>
      </c>
      <c r="B122" s="1" t="s">
        <v>19920</v>
      </c>
      <c r="C122" s="1" t="s">
        <v>19925</v>
      </c>
      <c r="D122" s="1" t="s">
        <v>50</v>
      </c>
      <c r="E122" s="1" t="s">
        <v>51</v>
      </c>
      <c r="F122" s="1" t="s">
        <v>81</v>
      </c>
      <c r="G122" s="1" t="s">
        <v>82</v>
      </c>
      <c r="H122" s="1" t="s">
        <v>1151</v>
      </c>
      <c r="I122" s="1" t="s">
        <v>84</v>
      </c>
      <c r="J122" s="1" t="s">
        <v>7809</v>
      </c>
      <c r="K122" s="1" t="s">
        <v>19926</v>
      </c>
      <c r="L122" s="1"/>
      <c r="M122" s="21">
        <f t="shared" si="1"/>
        <v>0</v>
      </c>
    </row>
    <row r="123" spans="1:13" ht="20.100000000000001" customHeight="1" x14ac:dyDescent="0.15">
      <c r="A123" s="1" t="s">
        <v>19684</v>
      </c>
      <c r="B123" s="1" t="s">
        <v>19920</v>
      </c>
      <c r="C123" s="1" t="s">
        <v>19927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19928</v>
      </c>
      <c r="L123" s="1"/>
      <c r="M123" s="21">
        <f t="shared" si="1"/>
        <v>1</v>
      </c>
    </row>
    <row r="124" spans="1:13" ht="20.100000000000001" customHeight="1" x14ac:dyDescent="0.15">
      <c r="A124" s="1" t="s">
        <v>19684</v>
      </c>
      <c r="B124" s="1" t="s">
        <v>19920</v>
      </c>
      <c r="C124" s="1" t="s">
        <v>19929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19930</v>
      </c>
      <c r="L124" s="1"/>
      <c r="M124" s="21">
        <f t="shared" si="1"/>
        <v>1</v>
      </c>
    </row>
    <row r="125" spans="1:13" ht="20.100000000000001" customHeight="1" x14ac:dyDescent="0.15">
      <c r="A125" s="1" t="s">
        <v>19684</v>
      </c>
      <c r="B125" s="1" t="s">
        <v>19920</v>
      </c>
      <c r="C125" s="1" t="s">
        <v>19931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121</v>
      </c>
      <c r="I125" s="1" t="s">
        <v>84</v>
      </c>
      <c r="J125" s="1" t="s">
        <v>122</v>
      </c>
      <c r="K125" s="1" t="s">
        <v>19932</v>
      </c>
      <c r="L125" s="1"/>
      <c r="M125" s="21">
        <f t="shared" si="1"/>
        <v>1</v>
      </c>
    </row>
    <row r="126" spans="1:13" ht="20.100000000000001" customHeight="1" x14ac:dyDescent="0.15">
      <c r="A126" s="1" t="s">
        <v>19684</v>
      </c>
      <c r="B126" s="1" t="s">
        <v>19920</v>
      </c>
      <c r="C126" s="1" t="s">
        <v>19933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2234</v>
      </c>
      <c r="I126" s="1" t="s">
        <v>84</v>
      </c>
      <c r="J126" s="1" t="s">
        <v>632</v>
      </c>
      <c r="K126" s="1" t="s">
        <v>19934</v>
      </c>
      <c r="L126" s="1"/>
      <c r="M126" s="21">
        <f t="shared" si="1"/>
        <v>0</v>
      </c>
    </row>
    <row r="127" spans="1:13" ht="20.100000000000001" customHeight="1" x14ac:dyDescent="0.15">
      <c r="A127" s="1" t="s">
        <v>19684</v>
      </c>
      <c r="B127" s="1" t="s">
        <v>19920</v>
      </c>
      <c r="C127" s="1" t="s">
        <v>19935</v>
      </c>
      <c r="D127" s="1" t="s">
        <v>78</v>
      </c>
      <c r="E127" s="1" t="s">
        <v>51</v>
      </c>
      <c r="F127" s="1" t="s">
        <v>81</v>
      </c>
      <c r="G127" s="1" t="s">
        <v>82</v>
      </c>
      <c r="H127" s="1" t="s">
        <v>2234</v>
      </c>
      <c r="I127" s="1" t="s">
        <v>84</v>
      </c>
      <c r="J127" s="1" t="s">
        <v>632</v>
      </c>
      <c r="K127" s="1" t="s">
        <v>19936</v>
      </c>
      <c r="L127" s="1"/>
      <c r="M127" s="21">
        <f t="shared" si="1"/>
        <v>0</v>
      </c>
    </row>
    <row r="128" spans="1:13" ht="20.100000000000001" customHeight="1" x14ac:dyDescent="0.15">
      <c r="A128" s="1" t="s">
        <v>19684</v>
      </c>
      <c r="B128" s="1" t="s">
        <v>19920</v>
      </c>
      <c r="C128" s="1" t="s">
        <v>19937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739</v>
      </c>
      <c r="I128" s="1" t="s">
        <v>1230</v>
      </c>
      <c r="J128" s="1" t="s">
        <v>122</v>
      </c>
      <c r="K128" s="1" t="s">
        <v>19938</v>
      </c>
      <c r="L128" s="1"/>
      <c r="M128" s="21">
        <f t="shared" si="1"/>
        <v>1</v>
      </c>
    </row>
    <row r="129" spans="1:13" ht="20.100000000000001" customHeight="1" x14ac:dyDescent="0.15">
      <c r="A129" s="1" t="s">
        <v>19684</v>
      </c>
      <c r="B129" s="1" t="s">
        <v>1077</v>
      </c>
      <c r="C129" s="1" t="s">
        <v>19939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739</v>
      </c>
      <c r="I129" s="1" t="s">
        <v>1230</v>
      </c>
      <c r="J129" s="1" t="s">
        <v>122</v>
      </c>
      <c r="K129" s="1" t="s">
        <v>19940</v>
      </c>
      <c r="L129" s="1"/>
      <c r="M129" s="21">
        <f t="shared" si="1"/>
        <v>1</v>
      </c>
    </row>
    <row r="130" spans="1:13" ht="20.100000000000001" customHeight="1" x14ac:dyDescent="0.15">
      <c r="A130" s="1" t="s">
        <v>19684</v>
      </c>
      <c r="B130" s="1" t="s">
        <v>1077</v>
      </c>
      <c r="C130" s="1" t="s">
        <v>19941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739</v>
      </c>
      <c r="I130" s="1" t="s">
        <v>1230</v>
      </c>
      <c r="J130" s="1" t="s">
        <v>122</v>
      </c>
      <c r="K130" s="1" t="s">
        <v>19942</v>
      </c>
      <c r="L130" s="1"/>
      <c r="M130" s="21">
        <f t="shared" si="1"/>
        <v>1</v>
      </c>
    </row>
    <row r="131" spans="1:13" ht="20.100000000000001" customHeight="1" x14ac:dyDescent="0.15">
      <c r="A131" s="1" t="s">
        <v>19684</v>
      </c>
      <c r="B131" s="1" t="s">
        <v>1077</v>
      </c>
      <c r="C131" s="1" t="s">
        <v>19943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739</v>
      </c>
      <c r="I131" s="1" t="s">
        <v>1230</v>
      </c>
      <c r="J131" s="1" t="s">
        <v>122</v>
      </c>
      <c r="K131" s="1" t="s">
        <v>19944</v>
      </c>
      <c r="L131" s="1"/>
      <c r="M131" s="21">
        <f t="shared" si="1"/>
        <v>1</v>
      </c>
    </row>
    <row r="132" spans="1:13" ht="20.100000000000001" customHeight="1" x14ac:dyDescent="0.15">
      <c r="A132" s="1" t="s">
        <v>19684</v>
      </c>
      <c r="B132" s="1" t="s">
        <v>1077</v>
      </c>
      <c r="C132" s="1" t="s">
        <v>19945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739</v>
      </c>
      <c r="I132" s="1" t="s">
        <v>1230</v>
      </c>
      <c r="J132" s="1" t="s">
        <v>122</v>
      </c>
      <c r="K132" s="1" t="s">
        <v>19946</v>
      </c>
      <c r="L132" s="1"/>
      <c r="M132" s="21">
        <f t="shared" si="1"/>
        <v>1</v>
      </c>
    </row>
    <row r="133" spans="1:13" ht="20.100000000000001" customHeight="1" x14ac:dyDescent="0.15">
      <c r="A133" s="1" t="s">
        <v>19684</v>
      </c>
      <c r="B133" s="1" t="s">
        <v>1077</v>
      </c>
      <c r="C133" s="1" t="s">
        <v>19947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739</v>
      </c>
      <c r="I133" s="1" t="s">
        <v>1230</v>
      </c>
      <c r="J133" s="1" t="s">
        <v>122</v>
      </c>
      <c r="K133" s="1" t="s">
        <v>19948</v>
      </c>
      <c r="L133" s="1"/>
      <c r="M133" s="21">
        <f t="shared" si="1"/>
        <v>1</v>
      </c>
    </row>
    <row r="134" spans="1:13" ht="20.100000000000001" customHeight="1" x14ac:dyDescent="0.15">
      <c r="A134" s="1" t="s">
        <v>19949</v>
      </c>
      <c r="B134" s="1" t="s">
        <v>19950</v>
      </c>
      <c r="C134" s="1" t="s">
        <v>19951</v>
      </c>
      <c r="D134" s="1" t="s">
        <v>50</v>
      </c>
      <c r="E134" s="1" t="s">
        <v>51</v>
      </c>
      <c r="F134" s="1" t="s">
        <v>81</v>
      </c>
      <c r="G134" s="1" t="s">
        <v>82</v>
      </c>
      <c r="H134" s="1" t="s">
        <v>1151</v>
      </c>
      <c r="I134" s="1" t="s">
        <v>84</v>
      </c>
      <c r="J134" s="1" t="s">
        <v>7809</v>
      </c>
      <c r="K134" s="1" t="s">
        <v>19952</v>
      </c>
      <c r="L134" s="1"/>
      <c r="M134" s="21">
        <f t="shared" si="1"/>
        <v>0</v>
      </c>
    </row>
    <row r="135" spans="1:13" ht="20.100000000000001" customHeight="1" x14ac:dyDescent="0.15">
      <c r="A135" s="1" t="s">
        <v>19949</v>
      </c>
      <c r="B135" s="1" t="s">
        <v>19950</v>
      </c>
      <c r="C135" s="1" t="s">
        <v>19953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207</v>
      </c>
      <c r="I135" s="1" t="s">
        <v>4864</v>
      </c>
      <c r="J135" s="1" t="s">
        <v>11769</v>
      </c>
      <c r="K135" s="1" t="s">
        <v>19954</v>
      </c>
      <c r="L135" s="1"/>
      <c r="M135" s="21">
        <f t="shared" si="1"/>
        <v>1</v>
      </c>
    </row>
    <row r="136" spans="1:13" ht="20.100000000000001" customHeight="1" x14ac:dyDescent="0.15">
      <c r="A136" s="1" t="s">
        <v>19949</v>
      </c>
      <c r="B136" s="1" t="s">
        <v>19955</v>
      </c>
      <c r="C136" s="1" t="s">
        <v>19956</v>
      </c>
      <c r="D136" s="1" t="s">
        <v>50</v>
      </c>
      <c r="E136" s="1" t="s">
        <v>51</v>
      </c>
      <c r="F136" s="1" t="s">
        <v>81</v>
      </c>
      <c r="G136" s="1" t="s">
        <v>82</v>
      </c>
      <c r="H136" s="1" t="s">
        <v>4727</v>
      </c>
      <c r="I136" s="1" t="s">
        <v>447</v>
      </c>
      <c r="J136" s="1" t="s">
        <v>448</v>
      </c>
      <c r="K136" s="1" t="s">
        <v>19957</v>
      </c>
      <c r="L136" s="1"/>
      <c r="M136" s="21">
        <f t="shared" ref="M136:M199" si="2">IF(F136="○",1,0)</f>
        <v>0</v>
      </c>
    </row>
    <row r="137" spans="1:13" ht="20.100000000000001" customHeight="1" x14ac:dyDescent="0.15">
      <c r="A137" s="1" t="s">
        <v>19949</v>
      </c>
      <c r="B137" s="1" t="s">
        <v>19955</v>
      </c>
      <c r="C137" s="1" t="s">
        <v>19958</v>
      </c>
      <c r="D137" s="1" t="s">
        <v>50</v>
      </c>
      <c r="E137" s="1" t="s">
        <v>51</v>
      </c>
      <c r="F137" s="1" t="s">
        <v>81</v>
      </c>
      <c r="G137" s="1" t="s">
        <v>82</v>
      </c>
      <c r="H137" s="1" t="s">
        <v>4727</v>
      </c>
      <c r="I137" s="1" t="s">
        <v>447</v>
      </c>
      <c r="J137" s="1" t="s">
        <v>448</v>
      </c>
      <c r="K137" s="1" t="s">
        <v>19959</v>
      </c>
      <c r="L137" s="1"/>
      <c r="M137" s="21">
        <f t="shared" si="2"/>
        <v>0</v>
      </c>
    </row>
    <row r="138" spans="1:13" ht="20.100000000000001" customHeight="1" x14ac:dyDescent="0.15">
      <c r="A138" s="1" t="s">
        <v>19949</v>
      </c>
      <c r="B138" s="1" t="s">
        <v>19955</v>
      </c>
      <c r="C138" s="1" t="s">
        <v>19960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4864</v>
      </c>
      <c r="J138" s="1" t="s">
        <v>11769</v>
      </c>
      <c r="K138" s="1" t="s">
        <v>19961</v>
      </c>
      <c r="L138" s="1"/>
      <c r="M138" s="21">
        <f t="shared" si="2"/>
        <v>1</v>
      </c>
    </row>
    <row r="139" spans="1:13" ht="20.100000000000001" customHeight="1" x14ac:dyDescent="0.15">
      <c r="A139" s="1" t="s">
        <v>19949</v>
      </c>
      <c r="B139" s="1" t="s">
        <v>19955</v>
      </c>
      <c r="C139" s="1" t="s">
        <v>19962</v>
      </c>
      <c r="D139" s="1" t="s">
        <v>78</v>
      </c>
      <c r="E139" s="1" t="s">
        <v>51</v>
      </c>
      <c r="F139" s="1" t="s">
        <v>179</v>
      </c>
      <c r="G139" s="1" t="s">
        <v>82</v>
      </c>
      <c r="H139" s="1" t="s">
        <v>2234</v>
      </c>
      <c r="I139" s="1" t="s">
        <v>84</v>
      </c>
      <c r="J139" s="1" t="s">
        <v>632</v>
      </c>
      <c r="K139" s="1" t="s">
        <v>19963</v>
      </c>
      <c r="L139" s="1"/>
      <c r="M139" s="21">
        <f t="shared" si="2"/>
        <v>0</v>
      </c>
    </row>
    <row r="140" spans="1:13" ht="20.100000000000001" customHeight="1" x14ac:dyDescent="0.15">
      <c r="A140" s="1" t="s">
        <v>19949</v>
      </c>
      <c r="B140" s="1" t="s">
        <v>19964</v>
      </c>
      <c r="C140" s="1" t="s">
        <v>19965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1151</v>
      </c>
      <c r="I140" s="1" t="s">
        <v>84</v>
      </c>
      <c r="J140" s="1" t="s">
        <v>7809</v>
      </c>
      <c r="K140" s="1" t="s">
        <v>19966</v>
      </c>
      <c r="L140" s="1"/>
      <c r="M140" s="21">
        <f t="shared" si="2"/>
        <v>0</v>
      </c>
    </row>
    <row r="141" spans="1:13" ht="20.100000000000001" customHeight="1" x14ac:dyDescent="0.15">
      <c r="A141" s="1" t="s">
        <v>19949</v>
      </c>
      <c r="B141" s="1" t="s">
        <v>19964</v>
      </c>
      <c r="C141" s="1" t="s">
        <v>19967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4727</v>
      </c>
      <c r="I141" s="1" t="s">
        <v>447</v>
      </c>
      <c r="J141" s="1" t="s">
        <v>448</v>
      </c>
      <c r="K141" s="1" t="s">
        <v>19968</v>
      </c>
      <c r="L141" s="1"/>
      <c r="M141" s="21">
        <f t="shared" si="2"/>
        <v>0</v>
      </c>
    </row>
    <row r="142" spans="1:13" ht="20.100000000000001" customHeight="1" x14ac:dyDescent="0.15">
      <c r="A142" s="1" t="s">
        <v>19949</v>
      </c>
      <c r="B142" s="1" t="s">
        <v>19969</v>
      </c>
      <c r="C142" s="1" t="s">
        <v>19970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207</v>
      </c>
      <c r="I142" s="1" t="s">
        <v>4864</v>
      </c>
      <c r="J142" s="1" t="s">
        <v>11769</v>
      </c>
      <c r="K142" s="1" t="s">
        <v>19971</v>
      </c>
      <c r="L142" s="1"/>
      <c r="M142" s="21">
        <f t="shared" si="2"/>
        <v>1</v>
      </c>
    </row>
    <row r="143" spans="1:13" ht="20.100000000000001" customHeight="1" x14ac:dyDescent="0.15">
      <c r="A143" s="1" t="s">
        <v>19949</v>
      </c>
      <c r="B143" s="1" t="s">
        <v>19969</v>
      </c>
      <c r="C143" s="1" t="s">
        <v>19972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207</v>
      </c>
      <c r="I143" s="1" t="s">
        <v>4864</v>
      </c>
      <c r="J143" s="1" t="s">
        <v>11769</v>
      </c>
      <c r="K143" s="1" t="s">
        <v>19973</v>
      </c>
      <c r="L143" s="1"/>
      <c r="M143" s="21">
        <f t="shared" si="2"/>
        <v>1</v>
      </c>
    </row>
    <row r="144" spans="1:13" ht="20.100000000000001" customHeight="1" x14ac:dyDescent="0.15">
      <c r="A144" s="1" t="s">
        <v>19949</v>
      </c>
      <c r="B144" s="1" t="s">
        <v>19969</v>
      </c>
      <c r="C144" s="1" t="s">
        <v>19974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207</v>
      </c>
      <c r="I144" s="1" t="s">
        <v>4864</v>
      </c>
      <c r="J144" s="1" t="s">
        <v>11769</v>
      </c>
      <c r="K144" s="1" t="s">
        <v>19975</v>
      </c>
      <c r="L144" s="1"/>
      <c r="M144" s="21">
        <f t="shared" si="2"/>
        <v>1</v>
      </c>
    </row>
    <row r="145" spans="1:13" ht="20.100000000000001" customHeight="1" x14ac:dyDescent="0.15">
      <c r="A145" s="1" t="s">
        <v>19949</v>
      </c>
      <c r="B145" s="1" t="s">
        <v>19969</v>
      </c>
      <c r="C145" s="1" t="s">
        <v>19976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207</v>
      </c>
      <c r="I145" s="1" t="s">
        <v>4864</v>
      </c>
      <c r="J145" s="1" t="s">
        <v>11769</v>
      </c>
      <c r="K145" s="1" t="s">
        <v>19977</v>
      </c>
      <c r="L145" s="1"/>
      <c r="M145" s="21">
        <f t="shared" si="2"/>
        <v>1</v>
      </c>
    </row>
    <row r="146" spans="1:13" ht="20.100000000000001" customHeight="1" x14ac:dyDescent="0.15">
      <c r="A146" s="1" t="s">
        <v>19949</v>
      </c>
      <c r="B146" s="1" t="s">
        <v>19969</v>
      </c>
      <c r="C146" s="1" t="s">
        <v>19978</v>
      </c>
      <c r="D146" s="1" t="s">
        <v>78</v>
      </c>
      <c r="E146" s="1" t="s">
        <v>51</v>
      </c>
      <c r="F146" s="1" t="s">
        <v>51</v>
      </c>
      <c r="G146" s="1" t="s">
        <v>82</v>
      </c>
      <c r="H146" s="1" t="s">
        <v>207</v>
      </c>
      <c r="I146" s="1" t="s">
        <v>4864</v>
      </c>
      <c r="J146" s="1" t="s">
        <v>11769</v>
      </c>
      <c r="K146" s="1" t="s">
        <v>19979</v>
      </c>
      <c r="L146" s="1"/>
      <c r="M146" s="21">
        <f t="shared" si="2"/>
        <v>1</v>
      </c>
    </row>
    <row r="147" spans="1:13" ht="20.100000000000001" customHeight="1" x14ac:dyDescent="0.15">
      <c r="A147" s="1" t="s">
        <v>19949</v>
      </c>
      <c r="B147" s="1" t="s">
        <v>19969</v>
      </c>
      <c r="C147" s="1" t="s">
        <v>19980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207</v>
      </c>
      <c r="I147" s="1" t="s">
        <v>4864</v>
      </c>
      <c r="J147" s="1" t="s">
        <v>11769</v>
      </c>
      <c r="K147" s="1" t="s">
        <v>19981</v>
      </c>
      <c r="L147" s="1"/>
      <c r="M147" s="21">
        <f t="shared" si="2"/>
        <v>1</v>
      </c>
    </row>
    <row r="148" spans="1:13" ht="20.100000000000001" customHeight="1" x14ac:dyDescent="0.15">
      <c r="A148" s="1" t="s">
        <v>19949</v>
      </c>
      <c r="B148" s="1" t="s">
        <v>19969</v>
      </c>
      <c r="C148" s="1" t="s">
        <v>19982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207</v>
      </c>
      <c r="I148" s="1" t="s">
        <v>4864</v>
      </c>
      <c r="J148" s="1" t="s">
        <v>11769</v>
      </c>
      <c r="K148" s="1" t="s">
        <v>19983</v>
      </c>
      <c r="L148" s="1"/>
      <c r="M148" s="21">
        <f t="shared" si="2"/>
        <v>1</v>
      </c>
    </row>
    <row r="149" spans="1:13" ht="20.100000000000001" customHeight="1" x14ac:dyDescent="0.15">
      <c r="A149" s="1" t="s">
        <v>19949</v>
      </c>
      <c r="B149" s="1" t="s">
        <v>19969</v>
      </c>
      <c r="C149" s="1" t="s">
        <v>19984</v>
      </c>
      <c r="D149" s="1" t="s">
        <v>78</v>
      </c>
      <c r="E149" s="1" t="s">
        <v>51</v>
      </c>
      <c r="F149" s="1" t="s">
        <v>179</v>
      </c>
      <c r="G149" s="1" t="s">
        <v>82</v>
      </c>
      <c r="H149" s="1" t="s">
        <v>2234</v>
      </c>
      <c r="I149" s="1" t="s">
        <v>84</v>
      </c>
      <c r="J149" s="1" t="s">
        <v>632</v>
      </c>
      <c r="K149" s="1" t="s">
        <v>19985</v>
      </c>
      <c r="L149" s="1"/>
      <c r="M149" s="21">
        <f t="shared" si="2"/>
        <v>0</v>
      </c>
    </row>
    <row r="150" spans="1:13" ht="20.100000000000001" customHeight="1" x14ac:dyDescent="0.15">
      <c r="A150" s="1" t="s">
        <v>19949</v>
      </c>
      <c r="B150" s="1" t="s">
        <v>19986</v>
      </c>
      <c r="C150" s="1" t="s">
        <v>19987</v>
      </c>
      <c r="D150" s="1" t="s">
        <v>50</v>
      </c>
      <c r="E150" s="1" t="s">
        <v>51</v>
      </c>
      <c r="F150" s="1" t="s">
        <v>81</v>
      </c>
      <c r="G150" s="1" t="s">
        <v>82</v>
      </c>
      <c r="H150" s="1" t="s">
        <v>4727</v>
      </c>
      <c r="I150" s="1" t="s">
        <v>447</v>
      </c>
      <c r="J150" s="1" t="s">
        <v>448</v>
      </c>
      <c r="K150" s="1" t="s">
        <v>19988</v>
      </c>
      <c r="L150" s="1"/>
      <c r="M150" s="21">
        <f t="shared" si="2"/>
        <v>0</v>
      </c>
    </row>
    <row r="151" spans="1:13" ht="20.100000000000001" customHeight="1" x14ac:dyDescent="0.15">
      <c r="A151" s="1" t="s">
        <v>19949</v>
      </c>
      <c r="B151" s="1" t="s">
        <v>19989</v>
      </c>
      <c r="C151" s="1" t="s">
        <v>19990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4864</v>
      </c>
      <c r="J151" s="1" t="s">
        <v>11769</v>
      </c>
      <c r="K151" s="1" t="s">
        <v>19991</v>
      </c>
      <c r="L151" s="1"/>
      <c r="M151" s="21">
        <f t="shared" si="2"/>
        <v>1</v>
      </c>
    </row>
    <row r="152" spans="1:13" ht="20.100000000000001" customHeight="1" x14ac:dyDescent="0.15">
      <c r="A152" s="1" t="s">
        <v>19949</v>
      </c>
      <c r="B152" s="1" t="s">
        <v>19989</v>
      </c>
      <c r="C152" s="1" t="s">
        <v>19992</v>
      </c>
      <c r="D152" s="1" t="s">
        <v>50</v>
      </c>
      <c r="E152" s="1" t="s">
        <v>51</v>
      </c>
      <c r="F152" s="1" t="s">
        <v>81</v>
      </c>
      <c r="G152" s="1" t="s">
        <v>82</v>
      </c>
      <c r="H152" s="1" t="s">
        <v>4727</v>
      </c>
      <c r="I152" s="1" t="s">
        <v>447</v>
      </c>
      <c r="J152" s="1" t="s">
        <v>448</v>
      </c>
      <c r="K152" s="1" t="s">
        <v>19993</v>
      </c>
      <c r="L152" s="1"/>
      <c r="M152" s="21">
        <f t="shared" si="2"/>
        <v>0</v>
      </c>
    </row>
    <row r="153" spans="1:13" ht="20.100000000000001" customHeight="1" x14ac:dyDescent="0.15">
      <c r="A153" s="1" t="s">
        <v>19949</v>
      </c>
      <c r="B153" s="1" t="s">
        <v>19989</v>
      </c>
      <c r="C153" s="1" t="s">
        <v>19994</v>
      </c>
      <c r="D153" s="1" t="s">
        <v>50</v>
      </c>
      <c r="E153" s="1" t="s">
        <v>51</v>
      </c>
      <c r="F153" s="1" t="s">
        <v>81</v>
      </c>
      <c r="G153" s="1" t="s">
        <v>82</v>
      </c>
      <c r="H153" s="1" t="s">
        <v>4727</v>
      </c>
      <c r="I153" s="1" t="s">
        <v>447</v>
      </c>
      <c r="J153" s="1" t="s">
        <v>448</v>
      </c>
      <c r="K153" s="1" t="s">
        <v>19995</v>
      </c>
      <c r="L153" s="1"/>
      <c r="M153" s="21">
        <f t="shared" si="2"/>
        <v>0</v>
      </c>
    </row>
    <row r="154" spans="1:13" ht="20.100000000000001" customHeight="1" x14ac:dyDescent="0.15">
      <c r="A154" s="1" t="s">
        <v>19949</v>
      </c>
      <c r="B154" s="1" t="s">
        <v>19989</v>
      </c>
      <c r="C154" s="1" t="s">
        <v>19996</v>
      </c>
      <c r="D154" s="1" t="s">
        <v>50</v>
      </c>
      <c r="E154" s="1" t="s">
        <v>51</v>
      </c>
      <c r="F154" s="1" t="s">
        <v>81</v>
      </c>
      <c r="G154" s="1" t="s">
        <v>82</v>
      </c>
      <c r="H154" s="1" t="s">
        <v>4727</v>
      </c>
      <c r="I154" s="1" t="s">
        <v>447</v>
      </c>
      <c r="J154" s="1" t="s">
        <v>448</v>
      </c>
      <c r="K154" s="1" t="s">
        <v>19997</v>
      </c>
      <c r="L154" s="1"/>
      <c r="M154" s="21">
        <f t="shared" si="2"/>
        <v>0</v>
      </c>
    </row>
    <row r="155" spans="1:13" ht="20.100000000000001" customHeight="1" x14ac:dyDescent="0.15">
      <c r="A155" s="1" t="s">
        <v>19949</v>
      </c>
      <c r="B155" s="1" t="s">
        <v>19989</v>
      </c>
      <c r="C155" s="1" t="s">
        <v>19998</v>
      </c>
      <c r="D155" s="1" t="s">
        <v>50</v>
      </c>
      <c r="E155" s="1" t="s">
        <v>51</v>
      </c>
      <c r="F155" s="1" t="s">
        <v>81</v>
      </c>
      <c r="G155" s="1" t="s">
        <v>82</v>
      </c>
      <c r="H155" s="1" t="s">
        <v>4727</v>
      </c>
      <c r="I155" s="1" t="s">
        <v>447</v>
      </c>
      <c r="J155" s="1" t="s">
        <v>448</v>
      </c>
      <c r="K155" s="1" t="s">
        <v>19999</v>
      </c>
      <c r="L155" s="1"/>
      <c r="M155" s="21">
        <f t="shared" si="2"/>
        <v>0</v>
      </c>
    </row>
    <row r="156" spans="1:13" ht="20.100000000000001" customHeight="1" x14ac:dyDescent="0.15">
      <c r="A156" s="1" t="s">
        <v>19949</v>
      </c>
      <c r="B156" s="1" t="s">
        <v>19989</v>
      </c>
      <c r="C156" s="1" t="s">
        <v>20000</v>
      </c>
      <c r="D156" s="1" t="s">
        <v>50</v>
      </c>
      <c r="E156" s="1" t="s">
        <v>51</v>
      </c>
      <c r="F156" s="1" t="s">
        <v>81</v>
      </c>
      <c r="G156" s="1" t="s">
        <v>82</v>
      </c>
      <c r="H156" s="1" t="s">
        <v>4727</v>
      </c>
      <c r="I156" s="1" t="s">
        <v>447</v>
      </c>
      <c r="J156" s="1" t="s">
        <v>448</v>
      </c>
      <c r="K156" s="1" t="s">
        <v>20001</v>
      </c>
      <c r="L156" s="1"/>
      <c r="M156" s="21">
        <f t="shared" si="2"/>
        <v>0</v>
      </c>
    </row>
    <row r="157" spans="1:13" ht="20.100000000000001" customHeight="1" x14ac:dyDescent="0.15">
      <c r="A157" s="1" t="s">
        <v>19949</v>
      </c>
      <c r="B157" s="1" t="s">
        <v>19989</v>
      </c>
      <c r="C157" s="1" t="s">
        <v>20002</v>
      </c>
      <c r="D157" s="1" t="s">
        <v>50</v>
      </c>
      <c r="E157" s="1" t="s">
        <v>51</v>
      </c>
      <c r="F157" s="1" t="s">
        <v>179</v>
      </c>
      <c r="G157" s="1" t="s">
        <v>82</v>
      </c>
      <c r="H157" s="1" t="s">
        <v>4727</v>
      </c>
      <c r="I157" s="1" t="s">
        <v>447</v>
      </c>
      <c r="J157" s="1" t="s">
        <v>448</v>
      </c>
      <c r="K157" s="1" t="s">
        <v>20003</v>
      </c>
      <c r="L157" s="1"/>
      <c r="M157" s="21">
        <f t="shared" si="2"/>
        <v>0</v>
      </c>
    </row>
    <row r="158" spans="1:13" ht="20.100000000000001" customHeight="1" x14ac:dyDescent="0.15">
      <c r="A158" s="1" t="s">
        <v>19949</v>
      </c>
      <c r="B158" s="1" t="s">
        <v>19989</v>
      </c>
      <c r="C158" s="1" t="s">
        <v>20004</v>
      </c>
      <c r="D158" s="1" t="s">
        <v>78</v>
      </c>
      <c r="E158" s="1" t="s">
        <v>51</v>
      </c>
      <c r="F158" s="1" t="s">
        <v>179</v>
      </c>
      <c r="G158" s="1" t="s">
        <v>82</v>
      </c>
      <c r="H158" s="1" t="s">
        <v>212</v>
      </c>
      <c r="I158" s="1" t="s">
        <v>7857</v>
      </c>
      <c r="J158" s="1" t="s">
        <v>122</v>
      </c>
      <c r="K158" s="1" t="s">
        <v>20005</v>
      </c>
      <c r="L158" s="1"/>
      <c r="M158" s="21">
        <f t="shared" si="2"/>
        <v>0</v>
      </c>
    </row>
    <row r="159" spans="1:13" ht="20.100000000000001" customHeight="1" x14ac:dyDescent="0.15">
      <c r="A159" s="1" t="s">
        <v>19949</v>
      </c>
      <c r="B159" s="1" t="s">
        <v>19989</v>
      </c>
      <c r="C159" s="1" t="s">
        <v>20006</v>
      </c>
      <c r="D159" s="1" t="s">
        <v>78</v>
      </c>
      <c r="E159" s="1" t="s">
        <v>51</v>
      </c>
      <c r="F159" s="1" t="s">
        <v>81</v>
      </c>
      <c r="G159" s="1" t="s">
        <v>82</v>
      </c>
      <c r="H159" s="1" t="s">
        <v>212</v>
      </c>
      <c r="I159" s="1" t="s">
        <v>7857</v>
      </c>
      <c r="J159" s="1" t="s">
        <v>122</v>
      </c>
      <c r="K159" s="1" t="s">
        <v>20007</v>
      </c>
      <c r="L159" s="1"/>
      <c r="M159" s="21">
        <f t="shared" si="2"/>
        <v>0</v>
      </c>
    </row>
    <row r="160" spans="1:13" ht="20.100000000000001" customHeight="1" x14ac:dyDescent="0.15">
      <c r="A160" s="1" t="s">
        <v>19949</v>
      </c>
      <c r="B160" s="1" t="s">
        <v>19989</v>
      </c>
      <c r="C160" s="1" t="s">
        <v>20008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20009</v>
      </c>
      <c r="L160" s="1"/>
      <c r="M160" s="21">
        <f t="shared" si="2"/>
        <v>1</v>
      </c>
    </row>
    <row r="161" spans="1:13" ht="20.100000000000001" customHeight="1" x14ac:dyDescent="0.15">
      <c r="A161" s="1" t="s">
        <v>19949</v>
      </c>
      <c r="B161" s="1" t="s">
        <v>19989</v>
      </c>
      <c r="C161" s="1" t="s">
        <v>20010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207</v>
      </c>
      <c r="I161" s="1" t="s">
        <v>4864</v>
      </c>
      <c r="J161" s="1" t="s">
        <v>11769</v>
      </c>
      <c r="K161" s="1" t="s">
        <v>20011</v>
      </c>
      <c r="L161" s="1"/>
      <c r="M161" s="21">
        <f t="shared" si="2"/>
        <v>1</v>
      </c>
    </row>
    <row r="162" spans="1:13" ht="20.100000000000001" customHeight="1" x14ac:dyDescent="0.15">
      <c r="A162" s="1" t="s">
        <v>19949</v>
      </c>
      <c r="B162" s="1" t="s">
        <v>19989</v>
      </c>
      <c r="C162" s="1" t="s">
        <v>20012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207</v>
      </c>
      <c r="I162" s="1" t="s">
        <v>4864</v>
      </c>
      <c r="J162" s="1" t="s">
        <v>11769</v>
      </c>
      <c r="K162" s="1" t="s">
        <v>20013</v>
      </c>
      <c r="L162" s="1"/>
      <c r="M162" s="21">
        <f t="shared" si="2"/>
        <v>1</v>
      </c>
    </row>
    <row r="163" spans="1:13" ht="20.100000000000001" customHeight="1" x14ac:dyDescent="0.15">
      <c r="A163" s="1" t="s">
        <v>19949</v>
      </c>
      <c r="B163" s="1" t="s">
        <v>19989</v>
      </c>
      <c r="C163" s="1" t="s">
        <v>20014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2234</v>
      </c>
      <c r="I163" s="1" t="s">
        <v>84</v>
      </c>
      <c r="J163" s="1" t="s">
        <v>632</v>
      </c>
      <c r="K163" s="1" t="s">
        <v>20015</v>
      </c>
      <c r="L163" s="1"/>
      <c r="M163" s="21">
        <f t="shared" si="2"/>
        <v>0</v>
      </c>
    </row>
    <row r="164" spans="1:13" ht="20.100000000000001" customHeight="1" x14ac:dyDescent="0.15">
      <c r="A164" s="1" t="s">
        <v>19949</v>
      </c>
      <c r="B164" s="1" t="s">
        <v>19989</v>
      </c>
      <c r="C164" s="1" t="s">
        <v>20016</v>
      </c>
      <c r="D164" s="1" t="s">
        <v>78</v>
      </c>
      <c r="E164" s="1" t="s">
        <v>51</v>
      </c>
      <c r="F164" s="1" t="s">
        <v>179</v>
      </c>
      <c r="G164" s="1" t="s">
        <v>82</v>
      </c>
      <c r="H164" s="1" t="s">
        <v>2234</v>
      </c>
      <c r="I164" s="1" t="s">
        <v>84</v>
      </c>
      <c r="J164" s="1" t="s">
        <v>632</v>
      </c>
      <c r="K164" s="1" t="s">
        <v>20017</v>
      </c>
      <c r="L164" s="1"/>
      <c r="M164" s="21">
        <f t="shared" si="2"/>
        <v>0</v>
      </c>
    </row>
    <row r="165" spans="1:13" ht="20.100000000000001" customHeight="1" x14ac:dyDescent="0.15">
      <c r="A165" s="1" t="s">
        <v>19949</v>
      </c>
      <c r="B165" s="1" t="s">
        <v>19989</v>
      </c>
      <c r="C165" s="1" t="s">
        <v>20018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207</v>
      </c>
      <c r="I165" s="1" t="s">
        <v>4864</v>
      </c>
      <c r="J165" s="1" t="s">
        <v>11769</v>
      </c>
      <c r="K165" s="1" t="s">
        <v>20019</v>
      </c>
      <c r="L165" s="1"/>
      <c r="M165" s="21">
        <f t="shared" si="2"/>
        <v>1</v>
      </c>
    </row>
    <row r="166" spans="1:13" ht="20.100000000000001" customHeight="1" x14ac:dyDescent="0.15">
      <c r="A166" s="1" t="s">
        <v>19949</v>
      </c>
      <c r="B166" s="1" t="s">
        <v>19989</v>
      </c>
      <c r="C166" s="1" t="s">
        <v>20020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207</v>
      </c>
      <c r="I166" s="1" t="s">
        <v>4864</v>
      </c>
      <c r="J166" s="1" t="s">
        <v>11769</v>
      </c>
      <c r="K166" s="1" t="s">
        <v>20021</v>
      </c>
      <c r="L166" s="1"/>
      <c r="M166" s="21">
        <f t="shared" si="2"/>
        <v>1</v>
      </c>
    </row>
    <row r="167" spans="1:13" ht="20.100000000000001" customHeight="1" x14ac:dyDescent="0.15">
      <c r="A167" s="1" t="s">
        <v>19949</v>
      </c>
      <c r="B167" s="1" t="s">
        <v>19989</v>
      </c>
      <c r="C167" s="1" t="s">
        <v>20022</v>
      </c>
      <c r="D167" s="1" t="s">
        <v>78</v>
      </c>
      <c r="E167" s="1" t="s">
        <v>51</v>
      </c>
      <c r="F167" s="1" t="s">
        <v>81</v>
      </c>
      <c r="G167" s="1" t="s">
        <v>82</v>
      </c>
      <c r="H167" s="1" t="s">
        <v>2234</v>
      </c>
      <c r="I167" s="1" t="s">
        <v>84</v>
      </c>
      <c r="J167" s="1" t="s">
        <v>632</v>
      </c>
      <c r="K167" s="1" t="s">
        <v>20023</v>
      </c>
      <c r="L167" s="1"/>
      <c r="M167" s="21">
        <f t="shared" si="2"/>
        <v>0</v>
      </c>
    </row>
    <row r="168" spans="1:13" ht="20.100000000000001" customHeight="1" x14ac:dyDescent="0.15">
      <c r="A168" s="1" t="s">
        <v>19949</v>
      </c>
      <c r="B168" s="1" t="s">
        <v>19989</v>
      </c>
      <c r="C168" s="1" t="s">
        <v>20024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207</v>
      </c>
      <c r="I168" s="1" t="s">
        <v>4864</v>
      </c>
      <c r="J168" s="1" t="s">
        <v>11769</v>
      </c>
      <c r="K168" s="1" t="s">
        <v>20025</v>
      </c>
      <c r="L168" s="1"/>
      <c r="M168" s="21">
        <f t="shared" si="2"/>
        <v>1</v>
      </c>
    </row>
    <row r="169" spans="1:13" ht="20.100000000000001" customHeight="1" x14ac:dyDescent="0.15">
      <c r="A169" s="1" t="s">
        <v>19949</v>
      </c>
      <c r="B169" s="1" t="s">
        <v>19989</v>
      </c>
      <c r="C169" s="1" t="s">
        <v>20026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207</v>
      </c>
      <c r="I169" s="1" t="s">
        <v>4864</v>
      </c>
      <c r="J169" s="1" t="s">
        <v>11769</v>
      </c>
      <c r="K169" s="1" t="s">
        <v>20027</v>
      </c>
      <c r="L169" s="1"/>
      <c r="M169" s="21">
        <f t="shared" si="2"/>
        <v>1</v>
      </c>
    </row>
    <row r="170" spans="1:13" ht="20.100000000000001" customHeight="1" x14ac:dyDescent="0.15">
      <c r="A170" s="1" t="s">
        <v>19949</v>
      </c>
      <c r="B170" s="1" t="s">
        <v>20028</v>
      </c>
      <c r="C170" s="1" t="s">
        <v>20029</v>
      </c>
      <c r="D170" s="1" t="s">
        <v>50</v>
      </c>
      <c r="E170" s="1" t="s">
        <v>51</v>
      </c>
      <c r="F170" s="1" t="s">
        <v>81</v>
      </c>
      <c r="G170" s="1" t="s">
        <v>82</v>
      </c>
      <c r="H170" s="1" t="s">
        <v>1151</v>
      </c>
      <c r="I170" s="1" t="s">
        <v>84</v>
      </c>
      <c r="J170" s="1" t="s">
        <v>7809</v>
      </c>
      <c r="K170" s="1" t="s">
        <v>20030</v>
      </c>
      <c r="L170" s="1"/>
      <c r="M170" s="21">
        <f t="shared" si="2"/>
        <v>0</v>
      </c>
    </row>
    <row r="171" spans="1:13" ht="20.100000000000001" customHeight="1" x14ac:dyDescent="0.15">
      <c r="A171" s="1" t="s">
        <v>19949</v>
      </c>
      <c r="B171" s="1" t="s">
        <v>20028</v>
      </c>
      <c r="C171" s="1" t="s">
        <v>20031</v>
      </c>
      <c r="D171" s="1" t="s">
        <v>50</v>
      </c>
      <c r="E171" s="1" t="s">
        <v>51</v>
      </c>
      <c r="F171" s="1" t="s">
        <v>81</v>
      </c>
      <c r="G171" s="1" t="s">
        <v>82</v>
      </c>
      <c r="H171" s="1" t="s">
        <v>1151</v>
      </c>
      <c r="I171" s="1" t="s">
        <v>84</v>
      </c>
      <c r="J171" s="1" t="s">
        <v>7809</v>
      </c>
      <c r="K171" s="1" t="s">
        <v>20032</v>
      </c>
      <c r="L171" s="1"/>
      <c r="M171" s="21">
        <f t="shared" si="2"/>
        <v>0</v>
      </c>
    </row>
    <row r="172" spans="1:13" ht="20.100000000000001" customHeight="1" x14ac:dyDescent="0.15">
      <c r="A172" s="1" t="s">
        <v>19949</v>
      </c>
      <c r="B172" s="1" t="s">
        <v>20028</v>
      </c>
      <c r="C172" s="1" t="s">
        <v>20033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207</v>
      </c>
      <c r="I172" s="1" t="s">
        <v>4864</v>
      </c>
      <c r="J172" s="1" t="s">
        <v>11769</v>
      </c>
      <c r="K172" s="1" t="s">
        <v>20034</v>
      </c>
      <c r="L172" s="1"/>
      <c r="M172" s="21">
        <f t="shared" si="2"/>
        <v>1</v>
      </c>
    </row>
    <row r="173" spans="1:13" ht="20.100000000000001" customHeight="1" x14ac:dyDescent="0.15">
      <c r="A173" s="1" t="s">
        <v>19949</v>
      </c>
      <c r="B173" s="1" t="s">
        <v>20028</v>
      </c>
      <c r="C173" s="1" t="s">
        <v>20035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84</v>
      </c>
      <c r="J173" s="1" t="s">
        <v>122</v>
      </c>
      <c r="K173" s="1" t="s">
        <v>20036</v>
      </c>
      <c r="L173" s="1"/>
      <c r="M173" s="21">
        <f t="shared" si="2"/>
        <v>1</v>
      </c>
    </row>
    <row r="174" spans="1:13" ht="20.100000000000001" customHeight="1" x14ac:dyDescent="0.15">
      <c r="A174" s="1" t="s">
        <v>19949</v>
      </c>
      <c r="B174" s="1" t="s">
        <v>20028</v>
      </c>
      <c r="C174" s="1" t="s">
        <v>20037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4727</v>
      </c>
      <c r="I174" s="1" t="s">
        <v>447</v>
      </c>
      <c r="J174" s="1" t="s">
        <v>448</v>
      </c>
      <c r="K174" s="1" t="s">
        <v>20038</v>
      </c>
      <c r="L174" s="1"/>
      <c r="M174" s="21">
        <f t="shared" si="2"/>
        <v>0</v>
      </c>
    </row>
    <row r="175" spans="1:13" ht="20.100000000000001" customHeight="1" x14ac:dyDescent="0.15">
      <c r="A175" s="1" t="s">
        <v>19949</v>
      </c>
      <c r="B175" s="1" t="s">
        <v>20039</v>
      </c>
      <c r="C175" s="1" t="s">
        <v>20040</v>
      </c>
      <c r="D175" s="1" t="s">
        <v>50</v>
      </c>
      <c r="E175" s="1" t="s">
        <v>51</v>
      </c>
      <c r="F175" s="1" t="s">
        <v>81</v>
      </c>
      <c r="G175" s="1" t="s">
        <v>82</v>
      </c>
      <c r="H175" s="1" t="s">
        <v>4727</v>
      </c>
      <c r="I175" s="1" t="s">
        <v>447</v>
      </c>
      <c r="J175" s="1" t="s">
        <v>448</v>
      </c>
      <c r="K175" s="1" t="s">
        <v>20041</v>
      </c>
      <c r="L175" s="1"/>
      <c r="M175" s="21">
        <f t="shared" si="2"/>
        <v>0</v>
      </c>
    </row>
    <row r="176" spans="1:13" ht="20.100000000000001" customHeight="1" x14ac:dyDescent="0.15">
      <c r="A176" s="1" t="s">
        <v>19949</v>
      </c>
      <c r="B176" s="1" t="s">
        <v>20039</v>
      </c>
      <c r="C176" s="1" t="s">
        <v>20042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2234</v>
      </c>
      <c r="I176" s="1" t="s">
        <v>84</v>
      </c>
      <c r="J176" s="1" t="s">
        <v>632</v>
      </c>
      <c r="K176" s="1" t="s">
        <v>20043</v>
      </c>
      <c r="L176" s="1"/>
      <c r="M176" s="21">
        <f t="shared" si="2"/>
        <v>0</v>
      </c>
    </row>
    <row r="177" spans="1:13" ht="20.100000000000001" customHeight="1" x14ac:dyDescent="0.15">
      <c r="A177" s="1" t="s">
        <v>19949</v>
      </c>
      <c r="B177" s="1" t="s">
        <v>20039</v>
      </c>
      <c r="C177" s="1" t="s">
        <v>20044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2234</v>
      </c>
      <c r="I177" s="1" t="s">
        <v>84</v>
      </c>
      <c r="J177" s="1" t="s">
        <v>632</v>
      </c>
      <c r="K177" s="1" t="s">
        <v>20045</v>
      </c>
      <c r="L177" s="1"/>
      <c r="M177" s="21">
        <f t="shared" si="2"/>
        <v>0</v>
      </c>
    </row>
    <row r="178" spans="1:13" ht="20.100000000000001" customHeight="1" x14ac:dyDescent="0.15">
      <c r="A178" s="1" t="s">
        <v>19949</v>
      </c>
      <c r="B178" s="1" t="s">
        <v>20039</v>
      </c>
      <c r="C178" s="1" t="s">
        <v>20046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2234</v>
      </c>
      <c r="I178" s="1" t="s">
        <v>84</v>
      </c>
      <c r="J178" s="1" t="s">
        <v>632</v>
      </c>
      <c r="K178" s="1" t="s">
        <v>20047</v>
      </c>
      <c r="L178" s="1"/>
      <c r="M178" s="21">
        <f t="shared" si="2"/>
        <v>0</v>
      </c>
    </row>
    <row r="179" spans="1:13" ht="20.100000000000001" customHeight="1" x14ac:dyDescent="0.15">
      <c r="A179" s="1" t="s">
        <v>19949</v>
      </c>
      <c r="B179" s="1" t="s">
        <v>3529</v>
      </c>
      <c r="C179" s="1" t="s">
        <v>20048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20049</v>
      </c>
      <c r="L179" s="1"/>
      <c r="M179" s="21">
        <f t="shared" si="2"/>
        <v>1</v>
      </c>
    </row>
    <row r="180" spans="1:13" ht="20.100000000000001" customHeight="1" x14ac:dyDescent="0.15">
      <c r="A180" s="1" t="s">
        <v>19949</v>
      </c>
      <c r="B180" s="1" t="s">
        <v>3529</v>
      </c>
      <c r="C180" s="1" t="s">
        <v>20050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20051</v>
      </c>
      <c r="L180" s="1"/>
      <c r="M180" s="21">
        <f t="shared" si="2"/>
        <v>1</v>
      </c>
    </row>
    <row r="181" spans="1:13" ht="20.100000000000001" customHeight="1" x14ac:dyDescent="0.15">
      <c r="A181" s="1" t="s">
        <v>19949</v>
      </c>
      <c r="B181" s="1" t="s">
        <v>20052</v>
      </c>
      <c r="C181" s="1" t="s">
        <v>20053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4864</v>
      </c>
      <c r="J181" s="1" t="s">
        <v>11769</v>
      </c>
      <c r="K181" s="1" t="s">
        <v>20054</v>
      </c>
      <c r="L181" s="1"/>
      <c r="M181" s="21">
        <f t="shared" si="2"/>
        <v>1</v>
      </c>
    </row>
    <row r="182" spans="1:13" ht="20.100000000000001" customHeight="1" x14ac:dyDescent="0.15">
      <c r="A182" s="1" t="s">
        <v>19949</v>
      </c>
      <c r="B182" s="1" t="s">
        <v>20052</v>
      </c>
      <c r="C182" s="1" t="s">
        <v>20055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4864</v>
      </c>
      <c r="J182" s="1" t="s">
        <v>11769</v>
      </c>
      <c r="K182" s="1" t="s">
        <v>20056</v>
      </c>
      <c r="L182" s="1"/>
      <c r="M182" s="21">
        <f t="shared" si="2"/>
        <v>1</v>
      </c>
    </row>
    <row r="183" spans="1:13" ht="20.100000000000001" customHeight="1" x14ac:dyDescent="0.15">
      <c r="A183" s="1" t="s">
        <v>19949</v>
      </c>
      <c r="B183" s="1" t="s">
        <v>20052</v>
      </c>
      <c r="C183" s="1" t="s">
        <v>20057</v>
      </c>
      <c r="D183" s="1" t="s">
        <v>50</v>
      </c>
      <c r="E183" s="1" t="s">
        <v>51</v>
      </c>
      <c r="F183" s="1" t="s">
        <v>81</v>
      </c>
      <c r="G183" s="1" t="s">
        <v>82</v>
      </c>
      <c r="H183" s="1" t="s">
        <v>4727</v>
      </c>
      <c r="I183" s="1" t="s">
        <v>447</v>
      </c>
      <c r="J183" s="1" t="s">
        <v>448</v>
      </c>
      <c r="K183" s="1" t="s">
        <v>20058</v>
      </c>
      <c r="L183" s="1"/>
      <c r="M183" s="21">
        <f t="shared" si="2"/>
        <v>0</v>
      </c>
    </row>
    <row r="184" spans="1:13" ht="20.100000000000001" customHeight="1" x14ac:dyDescent="0.15">
      <c r="A184" s="1" t="s">
        <v>19949</v>
      </c>
      <c r="B184" s="1" t="s">
        <v>20052</v>
      </c>
      <c r="C184" s="1" t="s">
        <v>20059</v>
      </c>
      <c r="D184" s="1" t="s">
        <v>50</v>
      </c>
      <c r="E184" s="1" t="s">
        <v>51</v>
      </c>
      <c r="F184" s="1" t="s">
        <v>81</v>
      </c>
      <c r="G184" s="1" t="s">
        <v>82</v>
      </c>
      <c r="H184" s="1" t="s">
        <v>4727</v>
      </c>
      <c r="I184" s="1" t="s">
        <v>447</v>
      </c>
      <c r="J184" s="1" t="s">
        <v>448</v>
      </c>
      <c r="K184" s="1" t="s">
        <v>20060</v>
      </c>
      <c r="L184" s="1"/>
      <c r="M184" s="21">
        <f t="shared" si="2"/>
        <v>0</v>
      </c>
    </row>
    <row r="185" spans="1:13" ht="20.100000000000001" customHeight="1" x14ac:dyDescent="0.15">
      <c r="A185" s="1" t="s">
        <v>19949</v>
      </c>
      <c r="B185" s="1" t="s">
        <v>20052</v>
      </c>
      <c r="C185" s="1" t="s">
        <v>20061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207</v>
      </c>
      <c r="I185" s="1" t="s">
        <v>4864</v>
      </c>
      <c r="J185" s="1" t="s">
        <v>11769</v>
      </c>
      <c r="K185" s="1" t="s">
        <v>20062</v>
      </c>
      <c r="L185" s="1"/>
      <c r="M185" s="21">
        <f t="shared" si="2"/>
        <v>1</v>
      </c>
    </row>
    <row r="186" spans="1:13" ht="20.100000000000001" customHeight="1" x14ac:dyDescent="0.15">
      <c r="A186" s="1" t="s">
        <v>19949</v>
      </c>
      <c r="B186" s="1" t="s">
        <v>20052</v>
      </c>
      <c r="C186" s="1" t="s">
        <v>20063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4864</v>
      </c>
      <c r="J186" s="1" t="s">
        <v>11769</v>
      </c>
      <c r="K186" s="1" t="s">
        <v>20064</v>
      </c>
      <c r="L186" s="1"/>
      <c r="M186" s="21">
        <f t="shared" si="2"/>
        <v>1</v>
      </c>
    </row>
    <row r="187" spans="1:13" ht="20.100000000000001" customHeight="1" x14ac:dyDescent="0.15">
      <c r="A187" s="1" t="s">
        <v>19949</v>
      </c>
      <c r="B187" s="1" t="s">
        <v>20052</v>
      </c>
      <c r="C187" s="1" t="s">
        <v>20065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207</v>
      </c>
      <c r="I187" s="1" t="s">
        <v>4864</v>
      </c>
      <c r="J187" s="1" t="s">
        <v>11769</v>
      </c>
      <c r="K187" s="1" t="s">
        <v>20066</v>
      </c>
      <c r="L187" s="1"/>
      <c r="M187" s="21">
        <f t="shared" si="2"/>
        <v>1</v>
      </c>
    </row>
    <row r="188" spans="1:13" ht="20.100000000000001" customHeight="1" x14ac:dyDescent="0.15">
      <c r="A188" s="1" t="s">
        <v>19949</v>
      </c>
      <c r="B188" s="1" t="s">
        <v>20052</v>
      </c>
      <c r="C188" s="1" t="s">
        <v>20067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2140</v>
      </c>
      <c r="I188" s="1" t="s">
        <v>447</v>
      </c>
      <c r="J188" s="1" t="s">
        <v>17033</v>
      </c>
      <c r="K188" s="1" t="s">
        <v>20068</v>
      </c>
      <c r="L188" s="1"/>
      <c r="M188" s="21">
        <f t="shared" si="2"/>
        <v>0</v>
      </c>
    </row>
    <row r="189" spans="1:13" ht="20.100000000000001" customHeight="1" x14ac:dyDescent="0.15">
      <c r="A189" s="1" t="s">
        <v>19949</v>
      </c>
      <c r="B189" s="1" t="s">
        <v>20052</v>
      </c>
      <c r="C189" s="1" t="s">
        <v>20069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2234</v>
      </c>
      <c r="I189" s="1" t="s">
        <v>84</v>
      </c>
      <c r="J189" s="1" t="s">
        <v>632</v>
      </c>
      <c r="K189" s="1" t="s">
        <v>20070</v>
      </c>
      <c r="L189" s="1"/>
      <c r="M189" s="21">
        <f t="shared" si="2"/>
        <v>0</v>
      </c>
    </row>
    <row r="190" spans="1:13" ht="20.100000000000001" customHeight="1" x14ac:dyDescent="0.15">
      <c r="A190" s="1" t="s">
        <v>19949</v>
      </c>
      <c r="B190" s="1" t="s">
        <v>20052</v>
      </c>
      <c r="C190" s="1" t="s">
        <v>20071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2234</v>
      </c>
      <c r="I190" s="1" t="s">
        <v>84</v>
      </c>
      <c r="J190" s="1" t="s">
        <v>632</v>
      </c>
      <c r="K190" s="1" t="s">
        <v>20072</v>
      </c>
      <c r="L190" s="1"/>
      <c r="M190" s="21">
        <f t="shared" si="2"/>
        <v>0</v>
      </c>
    </row>
    <row r="191" spans="1:13" ht="20.100000000000001" customHeight="1" x14ac:dyDescent="0.15">
      <c r="A191" s="1" t="s">
        <v>19949</v>
      </c>
      <c r="B191" s="1" t="s">
        <v>20052</v>
      </c>
      <c r="C191" s="1" t="s">
        <v>20073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207</v>
      </c>
      <c r="I191" s="1" t="s">
        <v>4864</v>
      </c>
      <c r="J191" s="1" t="s">
        <v>11769</v>
      </c>
      <c r="K191" s="1" t="s">
        <v>20074</v>
      </c>
      <c r="L191" s="1"/>
      <c r="M191" s="21">
        <f t="shared" si="2"/>
        <v>1</v>
      </c>
    </row>
    <row r="192" spans="1:13" ht="20.100000000000001" customHeight="1" x14ac:dyDescent="0.15">
      <c r="A192" s="1" t="s">
        <v>19949</v>
      </c>
      <c r="B192" s="1" t="s">
        <v>20052</v>
      </c>
      <c r="C192" s="1" t="s">
        <v>20075</v>
      </c>
      <c r="D192" s="1" t="s">
        <v>78</v>
      </c>
      <c r="E192" s="1" t="s">
        <v>51</v>
      </c>
      <c r="F192" s="1" t="s">
        <v>51</v>
      </c>
      <c r="G192" s="1" t="s">
        <v>82</v>
      </c>
      <c r="H192" s="1" t="s">
        <v>207</v>
      </c>
      <c r="I192" s="1" t="s">
        <v>4864</v>
      </c>
      <c r="J192" s="1" t="s">
        <v>11769</v>
      </c>
      <c r="K192" s="1" t="s">
        <v>20076</v>
      </c>
      <c r="L192" s="1"/>
      <c r="M192" s="21">
        <f t="shared" si="2"/>
        <v>1</v>
      </c>
    </row>
    <row r="193" spans="1:13" ht="20.100000000000001" customHeight="1" x14ac:dyDescent="0.15">
      <c r="A193" s="1" t="s">
        <v>19949</v>
      </c>
      <c r="B193" s="1" t="s">
        <v>20052</v>
      </c>
      <c r="C193" s="1" t="s">
        <v>20077</v>
      </c>
      <c r="D193" s="1" t="s">
        <v>78</v>
      </c>
      <c r="E193" s="1" t="s">
        <v>51</v>
      </c>
      <c r="F193" s="1" t="s">
        <v>51</v>
      </c>
      <c r="G193" s="1" t="s">
        <v>82</v>
      </c>
      <c r="H193" s="1" t="s">
        <v>207</v>
      </c>
      <c r="I193" s="1" t="s">
        <v>4864</v>
      </c>
      <c r="J193" s="1" t="s">
        <v>11769</v>
      </c>
      <c r="K193" s="1" t="s">
        <v>20078</v>
      </c>
      <c r="L193" s="1"/>
      <c r="M193" s="21">
        <f t="shared" si="2"/>
        <v>1</v>
      </c>
    </row>
    <row r="194" spans="1:13" ht="20.100000000000001" customHeight="1" x14ac:dyDescent="0.15">
      <c r="A194" s="1" t="s">
        <v>19949</v>
      </c>
      <c r="B194" s="1" t="s">
        <v>20052</v>
      </c>
      <c r="C194" s="1" t="s">
        <v>20079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207</v>
      </c>
      <c r="I194" s="1" t="s">
        <v>4864</v>
      </c>
      <c r="J194" s="1" t="s">
        <v>11769</v>
      </c>
      <c r="K194" s="1" t="s">
        <v>20080</v>
      </c>
      <c r="L194" s="1"/>
      <c r="M194" s="21">
        <f t="shared" si="2"/>
        <v>1</v>
      </c>
    </row>
    <row r="195" spans="1:13" ht="20.100000000000001" customHeight="1" x14ac:dyDescent="0.15">
      <c r="A195" s="1" t="s">
        <v>19949</v>
      </c>
      <c r="B195" s="1" t="s">
        <v>20081</v>
      </c>
      <c r="C195" s="1" t="s">
        <v>20082</v>
      </c>
      <c r="D195" s="1" t="s">
        <v>50</v>
      </c>
      <c r="E195" s="1" t="s">
        <v>51</v>
      </c>
      <c r="F195" s="1" t="s">
        <v>51</v>
      </c>
      <c r="G195" s="1" t="s">
        <v>82</v>
      </c>
      <c r="H195" s="1" t="s">
        <v>207</v>
      </c>
      <c r="I195" s="1" t="s">
        <v>4864</v>
      </c>
      <c r="J195" s="1" t="s">
        <v>11769</v>
      </c>
      <c r="K195" s="1" t="s">
        <v>20083</v>
      </c>
      <c r="L195" s="1"/>
      <c r="M195" s="21">
        <f t="shared" si="2"/>
        <v>1</v>
      </c>
    </row>
    <row r="196" spans="1:13" ht="20.100000000000001" customHeight="1" x14ac:dyDescent="0.15">
      <c r="A196" s="1" t="s">
        <v>19949</v>
      </c>
      <c r="B196" s="1" t="s">
        <v>20081</v>
      </c>
      <c r="C196" s="1" t="s">
        <v>20084</v>
      </c>
      <c r="D196" s="1" t="s">
        <v>78</v>
      </c>
      <c r="E196" s="1" t="s">
        <v>51</v>
      </c>
      <c r="F196" s="1" t="s">
        <v>51</v>
      </c>
      <c r="G196" s="1" t="s">
        <v>82</v>
      </c>
      <c r="H196" s="1" t="s">
        <v>207</v>
      </c>
      <c r="I196" s="1" t="s">
        <v>4864</v>
      </c>
      <c r="J196" s="1" t="s">
        <v>11769</v>
      </c>
      <c r="K196" s="1" t="s">
        <v>20085</v>
      </c>
      <c r="L196" s="1"/>
      <c r="M196" s="21">
        <f t="shared" si="2"/>
        <v>1</v>
      </c>
    </row>
    <row r="197" spans="1:13" ht="20.100000000000001" customHeight="1" x14ac:dyDescent="0.15">
      <c r="A197" s="1" t="s">
        <v>19949</v>
      </c>
      <c r="B197" s="1" t="s">
        <v>20081</v>
      </c>
      <c r="C197" s="1" t="s">
        <v>20086</v>
      </c>
      <c r="D197" s="1" t="s">
        <v>78</v>
      </c>
      <c r="E197" s="1" t="s">
        <v>51</v>
      </c>
      <c r="F197" s="1" t="s">
        <v>179</v>
      </c>
      <c r="G197" s="1" t="s">
        <v>82</v>
      </c>
      <c r="H197" s="1" t="s">
        <v>212</v>
      </c>
      <c r="I197" s="1" t="s">
        <v>7857</v>
      </c>
      <c r="J197" s="1" t="s">
        <v>122</v>
      </c>
      <c r="K197" s="1" t="s">
        <v>20087</v>
      </c>
      <c r="L197" s="1"/>
      <c r="M197" s="21">
        <f t="shared" si="2"/>
        <v>0</v>
      </c>
    </row>
    <row r="198" spans="1:13" ht="20.100000000000001" customHeight="1" x14ac:dyDescent="0.15">
      <c r="A198" s="1" t="s">
        <v>19949</v>
      </c>
      <c r="B198" s="1" t="s">
        <v>20081</v>
      </c>
      <c r="C198" s="1" t="s">
        <v>20088</v>
      </c>
      <c r="D198" s="1" t="s">
        <v>78</v>
      </c>
      <c r="E198" s="1" t="s">
        <v>51</v>
      </c>
      <c r="F198" s="1" t="s">
        <v>51</v>
      </c>
      <c r="G198" s="1" t="s">
        <v>82</v>
      </c>
      <c r="H198" s="1" t="s">
        <v>207</v>
      </c>
      <c r="I198" s="1" t="s">
        <v>4864</v>
      </c>
      <c r="J198" s="1" t="s">
        <v>11769</v>
      </c>
      <c r="K198" s="1" t="s">
        <v>20089</v>
      </c>
      <c r="L198" s="1"/>
      <c r="M198" s="21">
        <f t="shared" si="2"/>
        <v>1</v>
      </c>
    </row>
    <row r="199" spans="1:13" ht="20.100000000000001" customHeight="1" x14ac:dyDescent="0.15">
      <c r="A199" s="1" t="s">
        <v>19949</v>
      </c>
      <c r="B199" s="1" t="s">
        <v>20081</v>
      </c>
      <c r="C199" s="1" t="s">
        <v>20090</v>
      </c>
      <c r="D199" s="1" t="s">
        <v>78</v>
      </c>
      <c r="E199" s="1" t="s">
        <v>51</v>
      </c>
      <c r="F199" s="1" t="s">
        <v>51</v>
      </c>
      <c r="G199" s="1" t="s">
        <v>82</v>
      </c>
      <c r="H199" s="1" t="s">
        <v>207</v>
      </c>
      <c r="I199" s="1" t="s">
        <v>4864</v>
      </c>
      <c r="J199" s="1" t="s">
        <v>11769</v>
      </c>
      <c r="K199" s="1" t="s">
        <v>20091</v>
      </c>
      <c r="L199" s="1"/>
      <c r="M199" s="21">
        <f t="shared" si="2"/>
        <v>1</v>
      </c>
    </row>
    <row r="200" spans="1:13" ht="20.100000000000001" customHeight="1" x14ac:dyDescent="0.15">
      <c r="A200" s="1" t="s">
        <v>19949</v>
      </c>
      <c r="B200" s="1" t="s">
        <v>20081</v>
      </c>
      <c r="C200" s="1" t="s">
        <v>20092</v>
      </c>
      <c r="D200" s="1" t="s">
        <v>78</v>
      </c>
      <c r="E200" s="1" t="s">
        <v>51</v>
      </c>
      <c r="F200" s="1" t="s">
        <v>51</v>
      </c>
      <c r="G200" s="1" t="s">
        <v>82</v>
      </c>
      <c r="H200" s="1" t="s">
        <v>207</v>
      </c>
      <c r="I200" s="1" t="s">
        <v>4864</v>
      </c>
      <c r="J200" s="1" t="s">
        <v>11769</v>
      </c>
      <c r="K200" s="1" t="s">
        <v>20093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19949</v>
      </c>
      <c r="B201" s="1" t="s">
        <v>20081</v>
      </c>
      <c r="C201" s="1" t="s">
        <v>20094</v>
      </c>
      <c r="D201" s="1" t="s">
        <v>78</v>
      </c>
      <c r="E201" s="1" t="s">
        <v>51</v>
      </c>
      <c r="F201" s="1" t="s">
        <v>51</v>
      </c>
      <c r="G201" s="1" t="s">
        <v>82</v>
      </c>
      <c r="H201" s="1" t="s">
        <v>207</v>
      </c>
      <c r="I201" s="1" t="s">
        <v>4864</v>
      </c>
      <c r="J201" s="1" t="s">
        <v>11769</v>
      </c>
      <c r="K201" s="1" t="s">
        <v>20095</v>
      </c>
      <c r="L201" s="1"/>
      <c r="M201" s="21">
        <f t="shared" si="3"/>
        <v>1</v>
      </c>
    </row>
    <row r="202" spans="1:13" ht="20.100000000000001" customHeight="1" x14ac:dyDescent="0.15">
      <c r="A202" s="1" t="s">
        <v>19949</v>
      </c>
      <c r="B202" s="1" t="s">
        <v>6247</v>
      </c>
      <c r="C202" s="1" t="s">
        <v>20096</v>
      </c>
      <c r="D202" s="1" t="s">
        <v>50</v>
      </c>
      <c r="E202" s="1" t="s">
        <v>51</v>
      </c>
      <c r="F202" s="1" t="s">
        <v>51</v>
      </c>
      <c r="G202" s="1" t="s">
        <v>82</v>
      </c>
      <c r="H202" s="1" t="s">
        <v>207</v>
      </c>
      <c r="I202" s="1" t="s">
        <v>4864</v>
      </c>
      <c r="J202" s="1" t="s">
        <v>11769</v>
      </c>
      <c r="K202" s="1" t="s">
        <v>20097</v>
      </c>
      <c r="L202" s="1"/>
      <c r="M202" s="21">
        <f t="shared" si="3"/>
        <v>1</v>
      </c>
    </row>
    <row r="203" spans="1:13" ht="20.100000000000001" customHeight="1" x14ac:dyDescent="0.15">
      <c r="A203" s="1" t="s">
        <v>19949</v>
      </c>
      <c r="B203" s="1" t="s">
        <v>6247</v>
      </c>
      <c r="C203" s="1" t="s">
        <v>20098</v>
      </c>
      <c r="D203" s="1" t="s">
        <v>78</v>
      </c>
      <c r="E203" s="1" t="s">
        <v>51</v>
      </c>
      <c r="F203" s="1" t="s">
        <v>81</v>
      </c>
      <c r="G203" s="1" t="s">
        <v>82</v>
      </c>
      <c r="H203" s="1" t="s">
        <v>4727</v>
      </c>
      <c r="I203" s="1" t="s">
        <v>447</v>
      </c>
      <c r="J203" s="1" t="s">
        <v>448</v>
      </c>
      <c r="K203" s="1" t="s">
        <v>20099</v>
      </c>
      <c r="L203" s="1"/>
      <c r="M203" s="21">
        <f t="shared" si="3"/>
        <v>0</v>
      </c>
    </row>
    <row r="204" spans="1:13" ht="20.100000000000001" customHeight="1" x14ac:dyDescent="0.15">
      <c r="A204" s="1" t="s">
        <v>19949</v>
      </c>
      <c r="B204" s="1" t="s">
        <v>6247</v>
      </c>
      <c r="C204" s="1" t="s">
        <v>20100</v>
      </c>
      <c r="D204" s="1" t="s">
        <v>78</v>
      </c>
      <c r="E204" s="1" t="s">
        <v>51</v>
      </c>
      <c r="F204" s="1" t="s">
        <v>179</v>
      </c>
      <c r="G204" s="1" t="s">
        <v>82</v>
      </c>
      <c r="H204" s="1" t="s">
        <v>2234</v>
      </c>
      <c r="I204" s="1" t="s">
        <v>84</v>
      </c>
      <c r="J204" s="1" t="s">
        <v>632</v>
      </c>
      <c r="K204" s="1" t="s">
        <v>20101</v>
      </c>
      <c r="L204" s="1"/>
      <c r="M204" s="21">
        <f t="shared" si="3"/>
        <v>0</v>
      </c>
    </row>
    <row r="205" spans="1:13" ht="20.100000000000001" customHeight="1" x14ac:dyDescent="0.15">
      <c r="A205" s="1" t="s">
        <v>19949</v>
      </c>
      <c r="B205" s="1" t="s">
        <v>6300</v>
      </c>
      <c r="C205" s="1" t="s">
        <v>20102</v>
      </c>
      <c r="D205" s="1" t="s">
        <v>50</v>
      </c>
      <c r="E205" s="1" t="s">
        <v>51</v>
      </c>
      <c r="F205" s="1" t="s">
        <v>81</v>
      </c>
      <c r="G205" s="1" t="s">
        <v>82</v>
      </c>
      <c r="H205" s="1" t="s">
        <v>4727</v>
      </c>
      <c r="I205" s="1" t="s">
        <v>447</v>
      </c>
      <c r="J205" s="1" t="s">
        <v>448</v>
      </c>
      <c r="K205" s="1" t="s">
        <v>20103</v>
      </c>
      <c r="L205" s="1"/>
      <c r="M205" s="21">
        <f t="shared" si="3"/>
        <v>0</v>
      </c>
    </row>
    <row r="206" spans="1:13" ht="20.100000000000001" customHeight="1" x14ac:dyDescent="0.15">
      <c r="A206" s="1" t="s">
        <v>19949</v>
      </c>
      <c r="B206" s="1" t="s">
        <v>6300</v>
      </c>
      <c r="C206" s="1" t="s">
        <v>20104</v>
      </c>
      <c r="D206" s="1" t="s">
        <v>78</v>
      </c>
      <c r="E206" s="1" t="s">
        <v>51</v>
      </c>
      <c r="F206" s="1" t="s">
        <v>81</v>
      </c>
      <c r="G206" s="1" t="s">
        <v>82</v>
      </c>
      <c r="H206" s="1" t="s">
        <v>4727</v>
      </c>
      <c r="I206" s="1" t="s">
        <v>447</v>
      </c>
      <c r="J206" s="1" t="s">
        <v>448</v>
      </c>
      <c r="K206" s="1" t="s">
        <v>20105</v>
      </c>
      <c r="L206" s="1"/>
      <c r="M206" s="21">
        <f t="shared" si="3"/>
        <v>0</v>
      </c>
    </row>
    <row r="207" spans="1:13" ht="20.100000000000001" customHeight="1" x14ac:dyDescent="0.15">
      <c r="A207" s="1" t="s">
        <v>19949</v>
      </c>
      <c r="B207" s="1" t="s">
        <v>6300</v>
      </c>
      <c r="C207" s="1" t="s">
        <v>20106</v>
      </c>
      <c r="D207" s="1" t="s">
        <v>78</v>
      </c>
      <c r="E207" s="1" t="s">
        <v>51</v>
      </c>
      <c r="F207" s="1" t="s">
        <v>51</v>
      </c>
      <c r="G207" s="1" t="s">
        <v>82</v>
      </c>
      <c r="H207" s="1" t="s">
        <v>207</v>
      </c>
      <c r="I207" s="1" t="s">
        <v>4864</v>
      </c>
      <c r="J207" s="1" t="s">
        <v>11769</v>
      </c>
      <c r="K207" s="1" t="s">
        <v>20107</v>
      </c>
      <c r="L207" s="1"/>
      <c r="M207" s="21">
        <f t="shared" si="3"/>
        <v>1</v>
      </c>
    </row>
    <row r="208" spans="1:13" ht="20.100000000000001" customHeight="1" x14ac:dyDescent="0.15">
      <c r="A208" s="1" t="s">
        <v>19949</v>
      </c>
      <c r="B208" s="1" t="s">
        <v>20108</v>
      </c>
      <c r="C208" s="1" t="s">
        <v>20109</v>
      </c>
      <c r="D208" s="1" t="s">
        <v>50</v>
      </c>
      <c r="E208" s="1" t="s">
        <v>51</v>
      </c>
      <c r="F208" s="1" t="s">
        <v>51</v>
      </c>
      <c r="G208" s="1" t="s">
        <v>82</v>
      </c>
      <c r="H208" s="1" t="s">
        <v>207</v>
      </c>
      <c r="I208" s="1" t="s">
        <v>4864</v>
      </c>
      <c r="J208" s="1" t="s">
        <v>11769</v>
      </c>
      <c r="K208" s="1" t="s">
        <v>20110</v>
      </c>
      <c r="L208" s="1"/>
      <c r="M208" s="21">
        <f t="shared" si="3"/>
        <v>1</v>
      </c>
    </row>
    <row r="209" spans="1:13" ht="20.100000000000001" customHeight="1" x14ac:dyDescent="0.15">
      <c r="A209" s="1" t="s">
        <v>19949</v>
      </c>
      <c r="B209" s="1" t="s">
        <v>20108</v>
      </c>
      <c r="C209" s="1" t="s">
        <v>20111</v>
      </c>
      <c r="D209" s="1" t="s">
        <v>50</v>
      </c>
      <c r="E209" s="1" t="s">
        <v>51</v>
      </c>
      <c r="F209" s="1" t="s">
        <v>81</v>
      </c>
      <c r="G209" s="1" t="s">
        <v>82</v>
      </c>
      <c r="H209" s="1" t="s">
        <v>1151</v>
      </c>
      <c r="I209" s="1" t="s">
        <v>84</v>
      </c>
      <c r="J209" s="1" t="s">
        <v>7809</v>
      </c>
      <c r="K209" s="1" t="s">
        <v>20112</v>
      </c>
      <c r="L209" s="1"/>
      <c r="M209" s="21">
        <f t="shared" si="3"/>
        <v>0</v>
      </c>
    </row>
    <row r="210" spans="1:13" ht="20.100000000000001" customHeight="1" x14ac:dyDescent="0.15">
      <c r="A210" s="1" t="s">
        <v>19949</v>
      </c>
      <c r="B210" s="1" t="s">
        <v>20108</v>
      </c>
      <c r="C210" s="1" t="s">
        <v>20113</v>
      </c>
      <c r="D210" s="1" t="s">
        <v>78</v>
      </c>
      <c r="E210" s="1" t="s">
        <v>51</v>
      </c>
      <c r="F210" s="1" t="s">
        <v>81</v>
      </c>
      <c r="G210" s="1" t="s">
        <v>82</v>
      </c>
      <c r="H210" s="1" t="s">
        <v>4727</v>
      </c>
      <c r="I210" s="1" t="s">
        <v>447</v>
      </c>
      <c r="J210" s="1" t="s">
        <v>448</v>
      </c>
      <c r="K210" s="1" t="s">
        <v>20114</v>
      </c>
      <c r="L210" s="1"/>
      <c r="M210" s="21">
        <f t="shared" si="3"/>
        <v>0</v>
      </c>
    </row>
    <row r="211" spans="1:13" ht="20.100000000000001" customHeight="1" x14ac:dyDescent="0.15">
      <c r="A211" s="1" t="s">
        <v>19949</v>
      </c>
      <c r="B211" s="1" t="s">
        <v>20108</v>
      </c>
      <c r="C211" s="1" t="s">
        <v>20115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20116</v>
      </c>
      <c r="L211" s="1"/>
      <c r="M211" s="21">
        <f t="shared" si="3"/>
        <v>1</v>
      </c>
    </row>
    <row r="212" spans="1:13" ht="20.100000000000001" customHeight="1" x14ac:dyDescent="0.15">
      <c r="A212" s="1" t="s">
        <v>19949</v>
      </c>
      <c r="B212" s="1" t="s">
        <v>20108</v>
      </c>
      <c r="C212" s="1" t="s">
        <v>20117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20118</v>
      </c>
      <c r="L212" s="1"/>
      <c r="M212" s="21">
        <f t="shared" si="3"/>
        <v>1</v>
      </c>
    </row>
    <row r="213" spans="1:13" ht="20.100000000000001" customHeight="1" x14ac:dyDescent="0.15">
      <c r="A213" s="1" t="s">
        <v>19949</v>
      </c>
      <c r="B213" s="1" t="s">
        <v>20108</v>
      </c>
      <c r="C213" s="1" t="s">
        <v>20119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2234</v>
      </c>
      <c r="I213" s="1" t="s">
        <v>84</v>
      </c>
      <c r="J213" s="1" t="s">
        <v>632</v>
      </c>
      <c r="K213" s="1" t="s">
        <v>20120</v>
      </c>
      <c r="L213" s="1"/>
      <c r="M213" s="21">
        <f t="shared" si="3"/>
        <v>0</v>
      </c>
    </row>
    <row r="214" spans="1:13" ht="20.100000000000001" customHeight="1" x14ac:dyDescent="0.15">
      <c r="A214" s="1" t="s">
        <v>19949</v>
      </c>
      <c r="B214" s="1" t="s">
        <v>20108</v>
      </c>
      <c r="C214" s="1" t="s">
        <v>20121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2234</v>
      </c>
      <c r="I214" s="1" t="s">
        <v>84</v>
      </c>
      <c r="J214" s="1" t="s">
        <v>632</v>
      </c>
      <c r="K214" s="1" t="s">
        <v>20122</v>
      </c>
      <c r="L214" s="1"/>
      <c r="M214" s="21">
        <f t="shared" si="3"/>
        <v>0</v>
      </c>
    </row>
    <row r="215" spans="1:13" ht="20.100000000000001" customHeight="1" x14ac:dyDescent="0.15">
      <c r="A215" s="1" t="s">
        <v>19949</v>
      </c>
      <c r="B215" s="1" t="s">
        <v>20123</v>
      </c>
      <c r="C215" s="1" t="s">
        <v>20124</v>
      </c>
      <c r="D215" s="1" t="s">
        <v>50</v>
      </c>
      <c r="E215" s="1" t="s">
        <v>51</v>
      </c>
      <c r="F215" s="1" t="s">
        <v>81</v>
      </c>
      <c r="G215" s="1" t="s">
        <v>82</v>
      </c>
      <c r="H215" s="1" t="s">
        <v>4727</v>
      </c>
      <c r="I215" s="1" t="s">
        <v>447</v>
      </c>
      <c r="J215" s="1" t="s">
        <v>448</v>
      </c>
      <c r="K215" s="1" t="s">
        <v>20125</v>
      </c>
      <c r="L215" s="1"/>
      <c r="M215" s="21">
        <f t="shared" si="3"/>
        <v>0</v>
      </c>
    </row>
    <row r="216" spans="1:13" ht="20.100000000000001" customHeight="1" x14ac:dyDescent="0.15">
      <c r="A216" s="1" t="s">
        <v>19949</v>
      </c>
      <c r="B216" s="1" t="s">
        <v>20123</v>
      </c>
      <c r="C216" s="1" t="s">
        <v>20126</v>
      </c>
      <c r="D216" s="1" t="s">
        <v>50</v>
      </c>
      <c r="E216" s="1" t="s">
        <v>51</v>
      </c>
      <c r="F216" s="1" t="s">
        <v>81</v>
      </c>
      <c r="G216" s="1" t="s">
        <v>82</v>
      </c>
      <c r="H216" s="1" t="s">
        <v>4727</v>
      </c>
      <c r="I216" s="1" t="s">
        <v>447</v>
      </c>
      <c r="J216" s="1" t="s">
        <v>448</v>
      </c>
      <c r="K216" s="1" t="s">
        <v>20127</v>
      </c>
      <c r="L216" s="1"/>
      <c r="M216" s="21">
        <f t="shared" si="3"/>
        <v>0</v>
      </c>
    </row>
    <row r="217" spans="1:13" ht="20.100000000000001" customHeight="1" x14ac:dyDescent="0.15">
      <c r="A217" s="1" t="s">
        <v>19949</v>
      </c>
      <c r="B217" s="1" t="s">
        <v>20123</v>
      </c>
      <c r="C217" s="1" t="s">
        <v>20128</v>
      </c>
      <c r="D217" s="1" t="s">
        <v>50</v>
      </c>
      <c r="E217" s="1" t="s">
        <v>51</v>
      </c>
      <c r="F217" s="1" t="s">
        <v>81</v>
      </c>
      <c r="G217" s="1" t="s">
        <v>82</v>
      </c>
      <c r="H217" s="1" t="s">
        <v>4727</v>
      </c>
      <c r="I217" s="1" t="s">
        <v>447</v>
      </c>
      <c r="J217" s="1" t="s">
        <v>448</v>
      </c>
      <c r="K217" s="1" t="s">
        <v>20129</v>
      </c>
      <c r="L217" s="1"/>
      <c r="M217" s="21">
        <f t="shared" si="3"/>
        <v>0</v>
      </c>
    </row>
    <row r="218" spans="1:13" ht="20.100000000000001" customHeight="1" x14ac:dyDescent="0.15">
      <c r="A218" s="1" t="s">
        <v>19949</v>
      </c>
      <c r="B218" s="1" t="s">
        <v>20123</v>
      </c>
      <c r="C218" s="1" t="s">
        <v>20130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4864</v>
      </c>
      <c r="J218" s="1" t="s">
        <v>11769</v>
      </c>
      <c r="K218" s="1" t="s">
        <v>20131</v>
      </c>
      <c r="L218" s="1"/>
      <c r="M218" s="21">
        <f t="shared" si="3"/>
        <v>1</v>
      </c>
    </row>
    <row r="219" spans="1:13" ht="20.100000000000001" customHeight="1" x14ac:dyDescent="0.15">
      <c r="A219" s="1" t="s">
        <v>19949</v>
      </c>
      <c r="B219" s="1" t="s">
        <v>20123</v>
      </c>
      <c r="C219" s="1" t="s">
        <v>20132</v>
      </c>
      <c r="D219" s="1" t="s">
        <v>78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4864</v>
      </c>
      <c r="J219" s="1" t="s">
        <v>11769</v>
      </c>
      <c r="K219" s="1" t="s">
        <v>20133</v>
      </c>
      <c r="L219" s="1"/>
      <c r="M219" s="21">
        <f t="shared" si="3"/>
        <v>1</v>
      </c>
    </row>
    <row r="220" spans="1:13" ht="20.100000000000001" customHeight="1" x14ac:dyDescent="0.15">
      <c r="A220" s="1" t="s">
        <v>19949</v>
      </c>
      <c r="B220" s="1" t="s">
        <v>20123</v>
      </c>
      <c r="C220" s="1" t="s">
        <v>20134</v>
      </c>
      <c r="D220" s="1" t="s">
        <v>78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4864</v>
      </c>
      <c r="J220" s="1" t="s">
        <v>11769</v>
      </c>
      <c r="K220" s="1" t="s">
        <v>20135</v>
      </c>
      <c r="L220" s="1"/>
      <c r="M220" s="21">
        <f t="shared" si="3"/>
        <v>1</v>
      </c>
    </row>
    <row r="221" spans="1:13" ht="20.100000000000001" customHeight="1" x14ac:dyDescent="0.15">
      <c r="A221" s="1" t="s">
        <v>19949</v>
      </c>
      <c r="B221" s="1" t="s">
        <v>20123</v>
      </c>
      <c r="C221" s="1" t="s">
        <v>20136</v>
      </c>
      <c r="D221" s="1" t="s">
        <v>78</v>
      </c>
      <c r="E221" s="1" t="s">
        <v>51</v>
      </c>
      <c r="F221" s="1" t="s">
        <v>51</v>
      </c>
      <c r="G221" s="1" t="s">
        <v>82</v>
      </c>
      <c r="H221" s="1" t="s">
        <v>207</v>
      </c>
      <c r="I221" s="1" t="s">
        <v>4864</v>
      </c>
      <c r="J221" s="1" t="s">
        <v>11769</v>
      </c>
      <c r="K221" s="1" t="s">
        <v>20137</v>
      </c>
      <c r="L221" s="1"/>
      <c r="M221" s="21">
        <f t="shared" si="3"/>
        <v>1</v>
      </c>
    </row>
    <row r="222" spans="1:13" ht="20.100000000000001" customHeight="1" x14ac:dyDescent="0.15">
      <c r="A222" s="1" t="s">
        <v>19949</v>
      </c>
      <c r="B222" s="1" t="s">
        <v>20138</v>
      </c>
      <c r="C222" s="1" t="s">
        <v>20139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4864</v>
      </c>
      <c r="J222" s="1" t="s">
        <v>11769</v>
      </c>
      <c r="K222" s="1" t="s">
        <v>20140</v>
      </c>
      <c r="L222" s="1"/>
      <c r="M222" s="21">
        <f t="shared" si="3"/>
        <v>1</v>
      </c>
    </row>
    <row r="223" spans="1:13" ht="20.100000000000001" customHeight="1" x14ac:dyDescent="0.15">
      <c r="A223" s="1" t="s">
        <v>19949</v>
      </c>
      <c r="B223" s="1" t="s">
        <v>20138</v>
      </c>
      <c r="C223" s="1" t="s">
        <v>20141</v>
      </c>
      <c r="D223" s="1" t="s">
        <v>50</v>
      </c>
      <c r="E223" s="1" t="s">
        <v>51</v>
      </c>
      <c r="F223" s="1" t="s">
        <v>81</v>
      </c>
      <c r="G223" s="1" t="s">
        <v>82</v>
      </c>
      <c r="H223" s="1" t="s">
        <v>4727</v>
      </c>
      <c r="I223" s="1" t="s">
        <v>447</v>
      </c>
      <c r="J223" s="1" t="s">
        <v>448</v>
      </c>
      <c r="K223" s="1" t="s">
        <v>20142</v>
      </c>
      <c r="L223" s="1"/>
      <c r="M223" s="21">
        <f t="shared" si="3"/>
        <v>0</v>
      </c>
    </row>
    <row r="224" spans="1:13" ht="20.100000000000001" customHeight="1" x14ac:dyDescent="0.15">
      <c r="A224" s="1" t="s">
        <v>19949</v>
      </c>
      <c r="B224" s="1" t="s">
        <v>20138</v>
      </c>
      <c r="C224" s="1" t="s">
        <v>20143</v>
      </c>
      <c r="D224" s="1" t="s">
        <v>50</v>
      </c>
      <c r="E224" s="1" t="s">
        <v>51</v>
      </c>
      <c r="F224" s="1" t="s">
        <v>81</v>
      </c>
      <c r="G224" s="1" t="s">
        <v>82</v>
      </c>
      <c r="H224" s="1" t="s">
        <v>4727</v>
      </c>
      <c r="I224" s="1" t="s">
        <v>447</v>
      </c>
      <c r="J224" s="1" t="s">
        <v>448</v>
      </c>
      <c r="K224" s="1" t="s">
        <v>20144</v>
      </c>
      <c r="L224" s="1"/>
      <c r="M224" s="21">
        <f t="shared" si="3"/>
        <v>0</v>
      </c>
    </row>
    <row r="225" spans="1:13" ht="20.100000000000001" customHeight="1" x14ac:dyDescent="0.15">
      <c r="A225" s="1" t="s">
        <v>19949</v>
      </c>
      <c r="B225" s="1" t="s">
        <v>20138</v>
      </c>
      <c r="C225" s="1" t="s">
        <v>20145</v>
      </c>
      <c r="D225" s="1" t="s">
        <v>78</v>
      </c>
      <c r="E225" s="1" t="s">
        <v>51</v>
      </c>
      <c r="F225" s="1" t="s">
        <v>81</v>
      </c>
      <c r="G225" s="1" t="s">
        <v>82</v>
      </c>
      <c r="H225" s="1" t="s">
        <v>1151</v>
      </c>
      <c r="I225" s="1" t="s">
        <v>84</v>
      </c>
      <c r="J225" s="1" t="s">
        <v>7809</v>
      </c>
      <c r="K225" s="1" t="s">
        <v>20146</v>
      </c>
      <c r="L225" s="1"/>
      <c r="M225" s="21">
        <f t="shared" si="3"/>
        <v>0</v>
      </c>
    </row>
    <row r="226" spans="1:13" ht="20.100000000000001" customHeight="1" x14ac:dyDescent="0.15">
      <c r="A226" s="1" t="s">
        <v>19949</v>
      </c>
      <c r="B226" s="1" t="s">
        <v>20138</v>
      </c>
      <c r="C226" s="1" t="s">
        <v>20147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2234</v>
      </c>
      <c r="I226" s="1" t="s">
        <v>84</v>
      </c>
      <c r="J226" s="1" t="s">
        <v>632</v>
      </c>
      <c r="K226" s="1" t="s">
        <v>20148</v>
      </c>
      <c r="L226" s="1"/>
      <c r="M226" s="21">
        <f t="shared" si="3"/>
        <v>0</v>
      </c>
    </row>
    <row r="227" spans="1:13" ht="20.100000000000001" customHeight="1" x14ac:dyDescent="0.15">
      <c r="A227" s="1" t="s">
        <v>19949</v>
      </c>
      <c r="B227" s="1" t="s">
        <v>20138</v>
      </c>
      <c r="C227" s="1" t="s">
        <v>20149</v>
      </c>
      <c r="D227" s="1" t="s">
        <v>78</v>
      </c>
      <c r="E227" s="1" t="s">
        <v>51</v>
      </c>
      <c r="F227" s="1" t="s">
        <v>179</v>
      </c>
      <c r="G227" s="1" t="s">
        <v>82</v>
      </c>
      <c r="H227" s="1" t="s">
        <v>2234</v>
      </c>
      <c r="I227" s="1" t="s">
        <v>84</v>
      </c>
      <c r="J227" s="1" t="s">
        <v>632</v>
      </c>
      <c r="K227" s="1" t="s">
        <v>20150</v>
      </c>
      <c r="L227" s="1"/>
      <c r="M227" s="21">
        <f t="shared" si="3"/>
        <v>0</v>
      </c>
    </row>
    <row r="228" spans="1:13" ht="20.100000000000001" customHeight="1" x14ac:dyDescent="0.15">
      <c r="A228" s="1" t="s">
        <v>19949</v>
      </c>
      <c r="B228" s="1" t="s">
        <v>20138</v>
      </c>
      <c r="C228" s="1" t="s">
        <v>20151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2234</v>
      </c>
      <c r="I228" s="1" t="s">
        <v>84</v>
      </c>
      <c r="J228" s="1" t="s">
        <v>632</v>
      </c>
      <c r="K228" s="1" t="s">
        <v>20152</v>
      </c>
      <c r="L228" s="1"/>
      <c r="M228" s="21">
        <f t="shared" si="3"/>
        <v>0</v>
      </c>
    </row>
    <row r="229" spans="1:13" ht="20.100000000000001" customHeight="1" x14ac:dyDescent="0.15">
      <c r="A229" s="1" t="s">
        <v>19949</v>
      </c>
      <c r="B229" s="1" t="s">
        <v>20138</v>
      </c>
      <c r="C229" s="1" t="s">
        <v>20153</v>
      </c>
      <c r="D229" s="1" t="s">
        <v>78</v>
      </c>
      <c r="E229" s="1" t="s">
        <v>51</v>
      </c>
      <c r="F229" s="1" t="s">
        <v>179</v>
      </c>
      <c r="G229" s="1" t="s">
        <v>82</v>
      </c>
      <c r="H229" s="1" t="s">
        <v>2234</v>
      </c>
      <c r="I229" s="1" t="s">
        <v>84</v>
      </c>
      <c r="J229" s="1" t="s">
        <v>632</v>
      </c>
      <c r="K229" s="1" t="s">
        <v>20154</v>
      </c>
      <c r="L229" s="1"/>
      <c r="M229" s="21">
        <f t="shared" si="3"/>
        <v>0</v>
      </c>
    </row>
    <row r="230" spans="1:13" ht="20.100000000000001" customHeight="1" x14ac:dyDescent="0.15">
      <c r="A230" s="1" t="s">
        <v>19949</v>
      </c>
      <c r="B230" s="1" t="s">
        <v>20138</v>
      </c>
      <c r="C230" s="1" t="s">
        <v>20155</v>
      </c>
      <c r="D230" s="1" t="s">
        <v>78</v>
      </c>
      <c r="E230" s="1" t="s">
        <v>51</v>
      </c>
      <c r="F230" s="1" t="s">
        <v>179</v>
      </c>
      <c r="G230" s="1" t="s">
        <v>82</v>
      </c>
      <c r="H230" s="1" t="s">
        <v>2234</v>
      </c>
      <c r="I230" s="1" t="s">
        <v>84</v>
      </c>
      <c r="J230" s="1" t="s">
        <v>632</v>
      </c>
      <c r="K230" s="1" t="s">
        <v>20156</v>
      </c>
      <c r="L230" s="1"/>
      <c r="M230" s="21">
        <f t="shared" si="3"/>
        <v>0</v>
      </c>
    </row>
    <row r="231" spans="1:13" ht="20.100000000000001" customHeight="1" x14ac:dyDescent="0.15">
      <c r="A231" s="1" t="s">
        <v>19949</v>
      </c>
      <c r="B231" s="1" t="s">
        <v>20138</v>
      </c>
      <c r="C231" s="1" t="s">
        <v>20157</v>
      </c>
      <c r="D231" s="1" t="s">
        <v>78</v>
      </c>
      <c r="E231" s="1" t="s">
        <v>51</v>
      </c>
      <c r="F231" s="1" t="s">
        <v>179</v>
      </c>
      <c r="G231" s="1" t="s">
        <v>82</v>
      </c>
      <c r="H231" s="1" t="s">
        <v>2234</v>
      </c>
      <c r="I231" s="1" t="s">
        <v>84</v>
      </c>
      <c r="J231" s="1" t="s">
        <v>632</v>
      </c>
      <c r="K231" s="1" t="s">
        <v>20158</v>
      </c>
      <c r="L231" s="1"/>
      <c r="M231" s="21">
        <f t="shared" si="3"/>
        <v>0</v>
      </c>
    </row>
    <row r="232" spans="1:13" ht="20.100000000000001" customHeight="1" x14ac:dyDescent="0.15">
      <c r="A232" s="1" t="s">
        <v>19949</v>
      </c>
      <c r="B232" s="1" t="s">
        <v>20138</v>
      </c>
      <c r="C232" s="1" t="s">
        <v>20159</v>
      </c>
      <c r="D232" s="1" t="s">
        <v>78</v>
      </c>
      <c r="E232" s="1" t="s">
        <v>51</v>
      </c>
      <c r="F232" s="1" t="s">
        <v>179</v>
      </c>
      <c r="G232" s="1" t="s">
        <v>82</v>
      </c>
      <c r="H232" s="1" t="s">
        <v>2234</v>
      </c>
      <c r="I232" s="1" t="s">
        <v>84</v>
      </c>
      <c r="J232" s="1" t="s">
        <v>632</v>
      </c>
      <c r="K232" s="1" t="s">
        <v>20160</v>
      </c>
      <c r="L232" s="1"/>
      <c r="M232" s="21">
        <f t="shared" si="3"/>
        <v>0</v>
      </c>
    </row>
    <row r="233" spans="1:13" ht="20.100000000000001" customHeight="1" x14ac:dyDescent="0.15">
      <c r="A233" s="1" t="s">
        <v>19949</v>
      </c>
      <c r="B233" s="1" t="s">
        <v>20138</v>
      </c>
      <c r="C233" s="1" t="s">
        <v>20161</v>
      </c>
      <c r="D233" s="1" t="s">
        <v>78</v>
      </c>
      <c r="E233" s="1" t="s">
        <v>51</v>
      </c>
      <c r="F233" s="1" t="s">
        <v>179</v>
      </c>
      <c r="G233" s="1" t="s">
        <v>82</v>
      </c>
      <c r="H233" s="1" t="s">
        <v>2234</v>
      </c>
      <c r="I233" s="1" t="s">
        <v>84</v>
      </c>
      <c r="J233" s="1" t="s">
        <v>632</v>
      </c>
      <c r="K233" s="1" t="s">
        <v>20162</v>
      </c>
      <c r="L233" s="1"/>
      <c r="M233" s="21">
        <f t="shared" si="3"/>
        <v>0</v>
      </c>
    </row>
    <row r="234" spans="1:13" ht="20.100000000000001" customHeight="1" x14ac:dyDescent="0.15">
      <c r="A234" s="1" t="s">
        <v>19949</v>
      </c>
      <c r="B234" s="1" t="s">
        <v>20138</v>
      </c>
      <c r="C234" s="1" t="s">
        <v>20163</v>
      </c>
      <c r="D234" s="1" t="s">
        <v>78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4864</v>
      </c>
      <c r="J234" s="1" t="s">
        <v>11769</v>
      </c>
      <c r="K234" s="1" t="s">
        <v>20164</v>
      </c>
      <c r="L234" s="1"/>
      <c r="M234" s="21">
        <f t="shared" si="3"/>
        <v>1</v>
      </c>
    </row>
    <row r="235" spans="1:13" ht="20.100000000000001" customHeight="1" x14ac:dyDescent="0.15">
      <c r="A235" s="1" t="s">
        <v>19949</v>
      </c>
      <c r="B235" s="1" t="s">
        <v>20138</v>
      </c>
      <c r="C235" s="1" t="s">
        <v>20165</v>
      </c>
      <c r="D235" s="1" t="s">
        <v>78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4864</v>
      </c>
      <c r="J235" s="1" t="s">
        <v>11769</v>
      </c>
      <c r="K235" s="1" t="s">
        <v>20166</v>
      </c>
      <c r="L235" s="1"/>
      <c r="M235" s="21">
        <f t="shared" si="3"/>
        <v>1</v>
      </c>
    </row>
    <row r="236" spans="1:13" ht="20.100000000000001" customHeight="1" x14ac:dyDescent="0.15">
      <c r="A236" s="1" t="s">
        <v>19949</v>
      </c>
      <c r="B236" s="1" t="s">
        <v>20138</v>
      </c>
      <c r="C236" s="1" t="s">
        <v>20167</v>
      </c>
      <c r="D236" s="1" t="s">
        <v>78</v>
      </c>
      <c r="E236" s="1" t="s">
        <v>51</v>
      </c>
      <c r="F236" s="1" t="s">
        <v>51</v>
      </c>
      <c r="G236" s="1" t="s">
        <v>82</v>
      </c>
      <c r="H236" s="1" t="s">
        <v>207</v>
      </c>
      <c r="I236" s="1" t="s">
        <v>4864</v>
      </c>
      <c r="J236" s="1" t="s">
        <v>11769</v>
      </c>
      <c r="K236" s="1" t="s">
        <v>20168</v>
      </c>
      <c r="L236" s="1"/>
      <c r="M236" s="21">
        <f t="shared" si="3"/>
        <v>1</v>
      </c>
    </row>
    <row r="237" spans="1:13" ht="20.100000000000001" customHeight="1" x14ac:dyDescent="0.15">
      <c r="A237" s="1" t="s">
        <v>19949</v>
      </c>
      <c r="B237" s="1" t="s">
        <v>20138</v>
      </c>
      <c r="C237" s="1" t="s">
        <v>20169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4864</v>
      </c>
      <c r="J237" s="1" t="s">
        <v>11769</v>
      </c>
      <c r="K237" s="1" t="s">
        <v>20170</v>
      </c>
      <c r="L237" s="1"/>
      <c r="M237" s="21">
        <f t="shared" si="3"/>
        <v>1</v>
      </c>
    </row>
    <row r="238" spans="1:13" ht="20.100000000000001" customHeight="1" x14ac:dyDescent="0.15">
      <c r="A238" s="1" t="s">
        <v>19949</v>
      </c>
      <c r="B238" s="1" t="s">
        <v>20138</v>
      </c>
      <c r="C238" s="1" t="s">
        <v>20171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2234</v>
      </c>
      <c r="I238" s="1" t="s">
        <v>84</v>
      </c>
      <c r="J238" s="1" t="s">
        <v>632</v>
      </c>
      <c r="K238" s="1" t="s">
        <v>20172</v>
      </c>
      <c r="L238" s="1"/>
      <c r="M238" s="21">
        <f t="shared" si="3"/>
        <v>0</v>
      </c>
    </row>
    <row r="239" spans="1:13" ht="20.100000000000001" customHeight="1" x14ac:dyDescent="0.15">
      <c r="A239" s="1" t="s">
        <v>19949</v>
      </c>
      <c r="B239" s="1" t="s">
        <v>20173</v>
      </c>
      <c r="C239" s="1" t="s">
        <v>20174</v>
      </c>
      <c r="D239" s="1" t="s">
        <v>50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4864</v>
      </c>
      <c r="J239" s="1" t="s">
        <v>11769</v>
      </c>
      <c r="K239" s="1" t="s">
        <v>20175</v>
      </c>
      <c r="L239" s="1"/>
      <c r="M239" s="21">
        <f t="shared" si="3"/>
        <v>1</v>
      </c>
    </row>
    <row r="240" spans="1:13" ht="20.100000000000001" customHeight="1" x14ac:dyDescent="0.15">
      <c r="A240" s="1" t="s">
        <v>19949</v>
      </c>
      <c r="B240" s="1" t="s">
        <v>20173</v>
      </c>
      <c r="C240" s="1" t="s">
        <v>20176</v>
      </c>
      <c r="D240" s="1" t="s">
        <v>50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4864</v>
      </c>
      <c r="J240" s="1" t="s">
        <v>11769</v>
      </c>
      <c r="K240" s="1" t="s">
        <v>20177</v>
      </c>
      <c r="L240" s="1"/>
      <c r="M240" s="21">
        <f t="shared" si="3"/>
        <v>1</v>
      </c>
    </row>
    <row r="241" spans="1:13" ht="20.100000000000001" customHeight="1" x14ac:dyDescent="0.15">
      <c r="A241" s="1" t="s">
        <v>19949</v>
      </c>
      <c r="B241" s="1" t="s">
        <v>20173</v>
      </c>
      <c r="C241" s="1" t="s">
        <v>20178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4864</v>
      </c>
      <c r="J241" s="1" t="s">
        <v>11769</v>
      </c>
      <c r="K241" s="1" t="s">
        <v>20179</v>
      </c>
      <c r="L241" s="1"/>
      <c r="M241" s="21">
        <f t="shared" si="3"/>
        <v>1</v>
      </c>
    </row>
    <row r="242" spans="1:13" ht="20.100000000000001" customHeight="1" x14ac:dyDescent="0.15">
      <c r="A242" s="1" t="s">
        <v>19949</v>
      </c>
      <c r="B242" s="1" t="s">
        <v>20173</v>
      </c>
      <c r="C242" s="1" t="s">
        <v>20180</v>
      </c>
      <c r="D242" s="1" t="s">
        <v>78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4864</v>
      </c>
      <c r="J242" s="1" t="s">
        <v>11769</v>
      </c>
      <c r="K242" s="1" t="s">
        <v>20181</v>
      </c>
      <c r="L242" s="1"/>
      <c r="M242" s="21">
        <f t="shared" si="3"/>
        <v>1</v>
      </c>
    </row>
    <row r="243" spans="1:13" ht="20.100000000000001" customHeight="1" x14ac:dyDescent="0.15">
      <c r="A243" s="1" t="s">
        <v>19949</v>
      </c>
      <c r="B243" s="1" t="s">
        <v>20173</v>
      </c>
      <c r="C243" s="1" t="s">
        <v>20182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1151</v>
      </c>
      <c r="I243" s="1" t="s">
        <v>84</v>
      </c>
      <c r="J243" s="1" t="s">
        <v>7809</v>
      </c>
      <c r="K243" s="1" t="s">
        <v>20183</v>
      </c>
      <c r="L243" s="1"/>
      <c r="M243" s="21">
        <f t="shared" si="3"/>
        <v>0</v>
      </c>
    </row>
    <row r="244" spans="1:13" ht="20.100000000000001" customHeight="1" x14ac:dyDescent="0.15">
      <c r="A244" s="1" t="s">
        <v>19949</v>
      </c>
      <c r="B244" s="1" t="s">
        <v>20173</v>
      </c>
      <c r="C244" s="1" t="s">
        <v>20184</v>
      </c>
      <c r="D244" s="1" t="s">
        <v>78</v>
      </c>
      <c r="E244" s="1" t="s">
        <v>51</v>
      </c>
      <c r="F244" s="1" t="s">
        <v>179</v>
      </c>
      <c r="G244" s="1" t="s">
        <v>82</v>
      </c>
      <c r="H244" s="1" t="s">
        <v>1151</v>
      </c>
      <c r="I244" s="1" t="s">
        <v>84</v>
      </c>
      <c r="J244" s="1" t="s">
        <v>7809</v>
      </c>
      <c r="K244" s="1" t="s">
        <v>20185</v>
      </c>
      <c r="L244" s="1"/>
      <c r="M244" s="21">
        <f t="shared" si="3"/>
        <v>0</v>
      </c>
    </row>
    <row r="245" spans="1:13" ht="20.100000000000001" customHeight="1" x14ac:dyDescent="0.15">
      <c r="A245" s="1" t="s">
        <v>19949</v>
      </c>
      <c r="B245" s="1" t="s">
        <v>20173</v>
      </c>
      <c r="C245" s="1" t="s">
        <v>20186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20187</v>
      </c>
      <c r="L245" s="1"/>
      <c r="M245" s="21">
        <f t="shared" si="3"/>
        <v>1</v>
      </c>
    </row>
    <row r="246" spans="1:13" ht="20.100000000000001" customHeight="1" x14ac:dyDescent="0.15">
      <c r="A246" s="1" t="s">
        <v>19949</v>
      </c>
      <c r="B246" s="1" t="s">
        <v>20173</v>
      </c>
      <c r="C246" s="1" t="s">
        <v>20188</v>
      </c>
      <c r="D246" s="1" t="s">
        <v>78</v>
      </c>
      <c r="E246" s="1" t="s">
        <v>51</v>
      </c>
      <c r="F246" s="1" t="s">
        <v>179</v>
      </c>
      <c r="G246" s="1" t="s">
        <v>82</v>
      </c>
      <c r="H246" s="1" t="s">
        <v>2234</v>
      </c>
      <c r="I246" s="1" t="s">
        <v>84</v>
      </c>
      <c r="J246" s="1" t="s">
        <v>632</v>
      </c>
      <c r="K246" s="1" t="s">
        <v>20189</v>
      </c>
      <c r="L246" s="1"/>
      <c r="M246" s="21">
        <f t="shared" si="3"/>
        <v>0</v>
      </c>
    </row>
    <row r="247" spans="1:13" ht="20.100000000000001" customHeight="1" x14ac:dyDescent="0.15">
      <c r="A247" s="1" t="s">
        <v>19949</v>
      </c>
      <c r="B247" s="1" t="s">
        <v>20173</v>
      </c>
      <c r="C247" s="1" t="s">
        <v>20190</v>
      </c>
      <c r="D247" s="1" t="s">
        <v>78</v>
      </c>
      <c r="E247" s="1" t="s">
        <v>51</v>
      </c>
      <c r="F247" s="1" t="s">
        <v>81</v>
      </c>
      <c r="G247" s="1" t="s">
        <v>82</v>
      </c>
      <c r="H247" s="1" t="s">
        <v>2234</v>
      </c>
      <c r="I247" s="1" t="s">
        <v>84</v>
      </c>
      <c r="J247" s="1" t="s">
        <v>632</v>
      </c>
      <c r="K247" s="1" t="s">
        <v>20191</v>
      </c>
      <c r="L247" s="1"/>
      <c r="M247" s="21">
        <f t="shared" si="3"/>
        <v>0</v>
      </c>
    </row>
    <row r="248" spans="1:13" ht="20.100000000000001" customHeight="1" x14ac:dyDescent="0.15">
      <c r="A248" s="1" t="s">
        <v>19949</v>
      </c>
      <c r="B248" s="1" t="s">
        <v>20173</v>
      </c>
      <c r="C248" s="1" t="s">
        <v>20192</v>
      </c>
      <c r="D248" s="1" t="s">
        <v>78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4864</v>
      </c>
      <c r="J248" s="1" t="s">
        <v>11769</v>
      </c>
      <c r="K248" s="1" t="s">
        <v>20193</v>
      </c>
      <c r="L248" s="1"/>
      <c r="M248" s="21">
        <f t="shared" si="3"/>
        <v>1</v>
      </c>
    </row>
    <row r="249" spans="1:13" ht="20.100000000000001" customHeight="1" x14ac:dyDescent="0.15">
      <c r="A249" s="1" t="s">
        <v>19949</v>
      </c>
      <c r="B249" s="1" t="s">
        <v>20173</v>
      </c>
      <c r="C249" s="1" t="s">
        <v>20194</v>
      </c>
      <c r="D249" s="1" t="s">
        <v>78</v>
      </c>
      <c r="E249" s="1" t="s">
        <v>51</v>
      </c>
      <c r="F249" s="1" t="s">
        <v>81</v>
      </c>
      <c r="G249" s="1" t="s">
        <v>82</v>
      </c>
      <c r="H249" s="1" t="s">
        <v>2234</v>
      </c>
      <c r="I249" s="1" t="s">
        <v>84</v>
      </c>
      <c r="J249" s="1" t="s">
        <v>632</v>
      </c>
      <c r="K249" s="1" t="s">
        <v>20195</v>
      </c>
      <c r="L249" s="1"/>
      <c r="M249" s="21">
        <f t="shared" si="3"/>
        <v>0</v>
      </c>
    </row>
    <row r="250" spans="1:13" ht="20.100000000000001" customHeight="1" x14ac:dyDescent="0.15">
      <c r="A250" s="1" t="s">
        <v>19949</v>
      </c>
      <c r="B250" s="1" t="s">
        <v>20173</v>
      </c>
      <c r="C250" s="1" t="s">
        <v>20196</v>
      </c>
      <c r="D250" s="1" t="s">
        <v>78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4864</v>
      </c>
      <c r="J250" s="1" t="s">
        <v>11769</v>
      </c>
      <c r="K250" s="1" t="s">
        <v>20197</v>
      </c>
      <c r="L250" s="1"/>
      <c r="M250" s="21">
        <f t="shared" si="3"/>
        <v>1</v>
      </c>
    </row>
    <row r="251" spans="1:13" ht="20.100000000000001" customHeight="1" x14ac:dyDescent="0.15">
      <c r="A251" s="1" t="s">
        <v>19949</v>
      </c>
      <c r="B251" s="1" t="s">
        <v>20173</v>
      </c>
      <c r="C251" s="1" t="s">
        <v>20198</v>
      </c>
      <c r="D251" s="1" t="s">
        <v>78</v>
      </c>
      <c r="E251" s="1" t="s">
        <v>51</v>
      </c>
      <c r="F251" s="1" t="s">
        <v>81</v>
      </c>
      <c r="G251" s="1" t="s">
        <v>82</v>
      </c>
      <c r="H251" s="1" t="s">
        <v>2234</v>
      </c>
      <c r="I251" s="1" t="s">
        <v>84</v>
      </c>
      <c r="J251" s="1" t="s">
        <v>632</v>
      </c>
      <c r="K251" s="1" t="s">
        <v>20199</v>
      </c>
      <c r="L251" s="1"/>
      <c r="M251" s="21">
        <f t="shared" si="3"/>
        <v>0</v>
      </c>
    </row>
    <row r="252" spans="1:13" ht="20.100000000000001" customHeight="1" x14ac:dyDescent="0.15">
      <c r="A252" s="1" t="s">
        <v>19949</v>
      </c>
      <c r="B252" s="1" t="s">
        <v>20173</v>
      </c>
      <c r="C252" s="1" t="s">
        <v>20200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4864</v>
      </c>
      <c r="J252" s="1" t="s">
        <v>11769</v>
      </c>
      <c r="K252" s="1" t="s">
        <v>20201</v>
      </c>
      <c r="L252" s="1"/>
      <c r="M252" s="21">
        <f t="shared" si="3"/>
        <v>1</v>
      </c>
    </row>
    <row r="253" spans="1:13" ht="20.100000000000001" customHeight="1" x14ac:dyDescent="0.15">
      <c r="A253" s="1" t="s">
        <v>19949</v>
      </c>
      <c r="B253" s="1" t="s">
        <v>20173</v>
      </c>
      <c r="C253" s="1" t="s">
        <v>20202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4864</v>
      </c>
      <c r="J253" s="1" t="s">
        <v>11769</v>
      </c>
      <c r="K253" s="1" t="s">
        <v>20203</v>
      </c>
      <c r="L253" s="1"/>
      <c r="M253" s="21">
        <f t="shared" si="3"/>
        <v>1</v>
      </c>
    </row>
    <row r="254" spans="1:13" ht="20.100000000000001" customHeight="1" x14ac:dyDescent="0.15">
      <c r="A254" s="1" t="s">
        <v>19949</v>
      </c>
      <c r="B254" s="1" t="s">
        <v>20204</v>
      </c>
      <c r="C254" s="1" t="s">
        <v>20205</v>
      </c>
      <c r="D254" s="1" t="s">
        <v>78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4864</v>
      </c>
      <c r="J254" s="1" t="s">
        <v>11769</v>
      </c>
      <c r="K254" s="1" t="s">
        <v>20206</v>
      </c>
      <c r="L254" s="1"/>
      <c r="M254" s="21">
        <f t="shared" si="3"/>
        <v>1</v>
      </c>
    </row>
    <row r="255" spans="1:13" ht="20.100000000000001" customHeight="1" x14ac:dyDescent="0.15">
      <c r="A255" s="1" t="s">
        <v>19949</v>
      </c>
      <c r="B255" s="1" t="s">
        <v>20204</v>
      </c>
      <c r="C255" s="1" t="s">
        <v>20207</v>
      </c>
      <c r="D255" s="1" t="s">
        <v>78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4864</v>
      </c>
      <c r="J255" s="1" t="s">
        <v>11769</v>
      </c>
      <c r="K255" s="1" t="s">
        <v>20208</v>
      </c>
      <c r="L255" s="1"/>
      <c r="M255" s="21">
        <f t="shared" si="3"/>
        <v>1</v>
      </c>
    </row>
    <row r="256" spans="1:13" ht="20.100000000000001" customHeight="1" x14ac:dyDescent="0.15">
      <c r="A256" s="1" t="s">
        <v>19949</v>
      </c>
      <c r="B256" s="1" t="s">
        <v>20209</v>
      </c>
      <c r="C256" s="1" t="s">
        <v>20210</v>
      </c>
      <c r="D256" s="1" t="s">
        <v>50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4864</v>
      </c>
      <c r="J256" s="1" t="s">
        <v>11769</v>
      </c>
      <c r="K256" s="1" t="s">
        <v>20211</v>
      </c>
      <c r="L256" s="1"/>
      <c r="M256" s="21">
        <f t="shared" si="3"/>
        <v>1</v>
      </c>
    </row>
    <row r="257" spans="1:13" ht="20.100000000000001" customHeight="1" x14ac:dyDescent="0.15">
      <c r="A257" s="1" t="s">
        <v>19949</v>
      </c>
      <c r="B257" s="1" t="s">
        <v>20209</v>
      </c>
      <c r="C257" s="1" t="s">
        <v>20212</v>
      </c>
      <c r="D257" s="1" t="s">
        <v>50</v>
      </c>
      <c r="E257" s="1" t="s">
        <v>51</v>
      </c>
      <c r="F257" s="1" t="s">
        <v>81</v>
      </c>
      <c r="G257" s="1" t="s">
        <v>82</v>
      </c>
      <c r="H257" s="1" t="s">
        <v>4727</v>
      </c>
      <c r="I257" s="1" t="s">
        <v>447</v>
      </c>
      <c r="J257" s="1" t="s">
        <v>448</v>
      </c>
      <c r="K257" s="1" t="s">
        <v>20213</v>
      </c>
      <c r="L257" s="1"/>
      <c r="M257" s="21">
        <f t="shared" si="3"/>
        <v>0</v>
      </c>
    </row>
    <row r="258" spans="1:13" ht="20.100000000000001" customHeight="1" x14ac:dyDescent="0.15">
      <c r="A258" s="1" t="s">
        <v>19949</v>
      </c>
      <c r="B258" s="1" t="s">
        <v>20209</v>
      </c>
      <c r="C258" s="1" t="s">
        <v>20214</v>
      </c>
      <c r="D258" s="1" t="s">
        <v>50</v>
      </c>
      <c r="E258" s="1" t="s">
        <v>51</v>
      </c>
      <c r="F258" s="1" t="s">
        <v>81</v>
      </c>
      <c r="G258" s="1" t="s">
        <v>82</v>
      </c>
      <c r="H258" s="1" t="s">
        <v>4727</v>
      </c>
      <c r="I258" s="1" t="s">
        <v>447</v>
      </c>
      <c r="J258" s="1" t="s">
        <v>448</v>
      </c>
      <c r="K258" s="1" t="s">
        <v>20215</v>
      </c>
      <c r="L258" s="1"/>
      <c r="M258" s="21">
        <f t="shared" si="3"/>
        <v>0</v>
      </c>
    </row>
    <row r="259" spans="1:13" ht="20.100000000000001" customHeight="1" x14ac:dyDescent="0.15">
      <c r="A259" s="1" t="s">
        <v>19949</v>
      </c>
      <c r="B259" s="1" t="s">
        <v>20209</v>
      </c>
      <c r="C259" s="1" t="s">
        <v>20216</v>
      </c>
      <c r="D259" s="1" t="s">
        <v>78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4864</v>
      </c>
      <c r="J259" s="1" t="s">
        <v>11769</v>
      </c>
      <c r="K259" s="1" t="s">
        <v>20217</v>
      </c>
      <c r="L259" s="1"/>
      <c r="M259" s="21">
        <f t="shared" si="3"/>
        <v>1</v>
      </c>
    </row>
    <row r="260" spans="1:13" ht="20.100000000000001" customHeight="1" x14ac:dyDescent="0.15">
      <c r="A260" s="1" t="s">
        <v>19949</v>
      </c>
      <c r="B260" s="1" t="s">
        <v>20209</v>
      </c>
      <c r="C260" s="1" t="s">
        <v>20218</v>
      </c>
      <c r="D260" s="1" t="s">
        <v>78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20219</v>
      </c>
      <c r="L260" s="1"/>
      <c r="M260" s="21">
        <f t="shared" si="3"/>
        <v>1</v>
      </c>
    </row>
    <row r="261" spans="1:13" ht="20.100000000000001" customHeight="1" x14ac:dyDescent="0.15">
      <c r="A261" s="1" t="s">
        <v>19949</v>
      </c>
      <c r="B261" s="1" t="s">
        <v>20209</v>
      </c>
      <c r="C261" s="1" t="s">
        <v>20220</v>
      </c>
      <c r="D261" s="1" t="s">
        <v>78</v>
      </c>
      <c r="E261" s="1" t="s">
        <v>51</v>
      </c>
      <c r="F261" s="1" t="s">
        <v>81</v>
      </c>
      <c r="G261" s="1" t="s">
        <v>82</v>
      </c>
      <c r="H261" s="1" t="s">
        <v>4727</v>
      </c>
      <c r="I261" s="1" t="s">
        <v>447</v>
      </c>
      <c r="J261" s="1" t="s">
        <v>448</v>
      </c>
      <c r="K261" s="1" t="s">
        <v>20221</v>
      </c>
      <c r="L261" s="1"/>
      <c r="M261" s="21">
        <f t="shared" si="3"/>
        <v>0</v>
      </c>
    </row>
    <row r="262" spans="1:13" ht="20.100000000000001" customHeight="1" x14ac:dyDescent="0.15">
      <c r="A262" s="1" t="s">
        <v>19949</v>
      </c>
      <c r="B262" s="1" t="s">
        <v>20209</v>
      </c>
      <c r="C262" s="1" t="s">
        <v>20222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4864</v>
      </c>
      <c r="J262" s="1" t="s">
        <v>11769</v>
      </c>
      <c r="K262" s="1" t="s">
        <v>20223</v>
      </c>
      <c r="L262" s="1"/>
      <c r="M262" s="21">
        <f t="shared" si="3"/>
        <v>1</v>
      </c>
    </row>
    <row r="263" spans="1:13" ht="20.100000000000001" customHeight="1" x14ac:dyDescent="0.15">
      <c r="A263" s="1" t="s">
        <v>19949</v>
      </c>
      <c r="B263" s="1" t="s">
        <v>20209</v>
      </c>
      <c r="C263" s="1" t="s">
        <v>20224</v>
      </c>
      <c r="D263" s="1" t="s">
        <v>78</v>
      </c>
      <c r="E263" s="1" t="s">
        <v>51</v>
      </c>
      <c r="F263" s="1" t="s">
        <v>179</v>
      </c>
      <c r="G263" s="1" t="s">
        <v>82</v>
      </c>
      <c r="H263" s="1" t="s">
        <v>2234</v>
      </c>
      <c r="I263" s="1" t="s">
        <v>84</v>
      </c>
      <c r="J263" s="1" t="s">
        <v>632</v>
      </c>
      <c r="K263" s="1" t="s">
        <v>20225</v>
      </c>
      <c r="L263" s="1"/>
      <c r="M263" s="21">
        <f t="shared" si="3"/>
        <v>0</v>
      </c>
    </row>
    <row r="264" spans="1:13" ht="20.100000000000001" customHeight="1" x14ac:dyDescent="0.15">
      <c r="A264" s="1" t="s">
        <v>20226</v>
      </c>
      <c r="B264" s="1" t="s">
        <v>20227</v>
      </c>
      <c r="C264" s="1" t="s">
        <v>20228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20229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20226</v>
      </c>
      <c r="B265" s="1" t="s">
        <v>20227</v>
      </c>
      <c r="C265" s="1" t="s">
        <v>20230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20231</v>
      </c>
      <c r="L265" s="1"/>
      <c r="M265" s="21">
        <f t="shared" si="4"/>
        <v>1</v>
      </c>
    </row>
    <row r="266" spans="1:13" ht="20.100000000000001" customHeight="1" x14ac:dyDescent="0.15">
      <c r="A266" s="1" t="s">
        <v>20226</v>
      </c>
      <c r="B266" s="1" t="s">
        <v>20227</v>
      </c>
      <c r="C266" s="1" t="s">
        <v>20232</v>
      </c>
      <c r="D266" s="1" t="s">
        <v>50</v>
      </c>
      <c r="E266" s="1" t="s">
        <v>51</v>
      </c>
      <c r="F266" s="1" t="s">
        <v>26832</v>
      </c>
      <c r="G266" s="1" t="s">
        <v>82</v>
      </c>
      <c r="H266" s="1" t="s">
        <v>4727</v>
      </c>
      <c r="I266" s="1" t="s">
        <v>447</v>
      </c>
      <c r="J266" s="1" t="s">
        <v>448</v>
      </c>
      <c r="K266" s="1" t="s">
        <v>20233</v>
      </c>
      <c r="L266" s="1"/>
      <c r="M266" s="21">
        <f t="shared" si="4"/>
        <v>0</v>
      </c>
    </row>
    <row r="267" spans="1:13" ht="20.100000000000001" customHeight="1" x14ac:dyDescent="0.15">
      <c r="A267" s="1" t="s">
        <v>20226</v>
      </c>
      <c r="B267" s="1" t="s">
        <v>20227</v>
      </c>
      <c r="C267" s="1" t="s">
        <v>20234</v>
      </c>
      <c r="D267" s="1" t="s">
        <v>50</v>
      </c>
      <c r="E267" s="1" t="s">
        <v>51</v>
      </c>
      <c r="F267" s="1" t="s">
        <v>26832</v>
      </c>
      <c r="G267" s="1" t="s">
        <v>82</v>
      </c>
      <c r="H267" s="1" t="s">
        <v>4727</v>
      </c>
      <c r="I267" s="1" t="s">
        <v>447</v>
      </c>
      <c r="J267" s="1" t="s">
        <v>448</v>
      </c>
      <c r="K267" s="1" t="s">
        <v>20235</v>
      </c>
      <c r="L267" s="1"/>
      <c r="M267" s="21">
        <f t="shared" si="4"/>
        <v>0</v>
      </c>
    </row>
    <row r="268" spans="1:13" ht="20.100000000000001" customHeight="1" x14ac:dyDescent="0.15">
      <c r="A268" s="1" t="s">
        <v>20226</v>
      </c>
      <c r="B268" s="1" t="s">
        <v>20227</v>
      </c>
      <c r="C268" s="1" t="s">
        <v>20236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20237</v>
      </c>
      <c r="L268" s="1"/>
      <c r="M268" s="21">
        <f t="shared" si="4"/>
        <v>1</v>
      </c>
    </row>
    <row r="269" spans="1:13" ht="20.100000000000001" customHeight="1" x14ac:dyDescent="0.15">
      <c r="A269" s="1" t="s">
        <v>20226</v>
      </c>
      <c r="B269" s="1" t="s">
        <v>20227</v>
      </c>
      <c r="C269" s="1" t="s">
        <v>20238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20239</v>
      </c>
      <c r="L269" s="1"/>
      <c r="M269" s="21">
        <f t="shared" si="4"/>
        <v>1</v>
      </c>
    </row>
    <row r="270" spans="1:13" ht="20.100000000000001" customHeight="1" x14ac:dyDescent="0.15">
      <c r="A270" s="1" t="s">
        <v>20226</v>
      </c>
      <c r="B270" s="1" t="s">
        <v>20227</v>
      </c>
      <c r="C270" s="1" t="s">
        <v>20240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20241</v>
      </c>
      <c r="L270" s="1"/>
      <c r="M270" s="21">
        <f t="shared" si="4"/>
        <v>1</v>
      </c>
    </row>
    <row r="271" spans="1:13" ht="20.100000000000001" customHeight="1" x14ac:dyDescent="0.15">
      <c r="A271" s="1" t="s">
        <v>20226</v>
      </c>
      <c r="B271" s="1" t="s">
        <v>20227</v>
      </c>
      <c r="C271" s="1" t="s">
        <v>20242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20243</v>
      </c>
      <c r="L271" s="1"/>
      <c r="M271" s="21">
        <f t="shared" si="4"/>
        <v>1</v>
      </c>
    </row>
    <row r="272" spans="1:13" ht="20.100000000000001" customHeight="1" x14ac:dyDescent="0.15">
      <c r="A272" s="1" t="s">
        <v>20226</v>
      </c>
      <c r="B272" s="1" t="s">
        <v>20227</v>
      </c>
      <c r="C272" s="1" t="s">
        <v>20244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20245</v>
      </c>
      <c r="L272" s="1"/>
      <c r="M272" s="21">
        <f t="shared" si="4"/>
        <v>1</v>
      </c>
    </row>
    <row r="273" spans="1:13" ht="20.100000000000001" customHeight="1" x14ac:dyDescent="0.15">
      <c r="A273" s="1" t="s">
        <v>20226</v>
      </c>
      <c r="B273" s="1" t="s">
        <v>20227</v>
      </c>
      <c r="C273" s="1" t="s">
        <v>20246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20247</v>
      </c>
      <c r="L273" s="1"/>
      <c r="M273" s="21">
        <f t="shared" si="4"/>
        <v>1</v>
      </c>
    </row>
    <row r="274" spans="1:13" ht="20.100000000000001" customHeight="1" x14ac:dyDescent="0.15">
      <c r="A274" s="1" t="s">
        <v>20226</v>
      </c>
      <c r="B274" s="1" t="s">
        <v>20227</v>
      </c>
      <c r="C274" s="1" t="s">
        <v>20248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20249</v>
      </c>
      <c r="L274" s="1"/>
      <c r="M274" s="21">
        <f t="shared" si="4"/>
        <v>1</v>
      </c>
    </row>
    <row r="275" spans="1:13" ht="20.100000000000001" customHeight="1" x14ac:dyDescent="0.15">
      <c r="A275" s="1" t="s">
        <v>20226</v>
      </c>
      <c r="B275" s="1" t="s">
        <v>20227</v>
      </c>
      <c r="C275" s="1" t="s">
        <v>20250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20251</v>
      </c>
      <c r="L275" s="1"/>
      <c r="M275" s="21">
        <f t="shared" si="4"/>
        <v>1</v>
      </c>
    </row>
    <row r="276" spans="1:13" ht="20.100000000000001" customHeight="1" x14ac:dyDescent="0.15">
      <c r="A276" s="1" t="s">
        <v>20226</v>
      </c>
      <c r="B276" s="1" t="s">
        <v>20227</v>
      </c>
      <c r="C276" s="1" t="s">
        <v>20252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20253</v>
      </c>
      <c r="L276" s="1"/>
      <c r="M276" s="21">
        <f t="shared" si="4"/>
        <v>1</v>
      </c>
    </row>
    <row r="277" spans="1:13" ht="20.100000000000001" customHeight="1" x14ac:dyDescent="0.15">
      <c r="A277" s="1" t="s">
        <v>20226</v>
      </c>
      <c r="B277" s="1" t="s">
        <v>20227</v>
      </c>
      <c r="C277" s="1" t="s">
        <v>20254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20255</v>
      </c>
      <c r="L277" s="1"/>
      <c r="M277" s="21">
        <f t="shared" si="4"/>
        <v>1</v>
      </c>
    </row>
    <row r="278" spans="1:13" ht="20.100000000000001" customHeight="1" x14ac:dyDescent="0.15">
      <c r="A278" s="1" t="s">
        <v>20226</v>
      </c>
      <c r="B278" s="1" t="s">
        <v>20227</v>
      </c>
      <c r="C278" s="1" t="s">
        <v>20256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20257</v>
      </c>
      <c r="L278" s="1"/>
      <c r="M278" s="21">
        <f t="shared" si="4"/>
        <v>1</v>
      </c>
    </row>
    <row r="279" spans="1:13" ht="20.100000000000001" customHeight="1" x14ac:dyDescent="0.15">
      <c r="A279" s="1" t="s">
        <v>20226</v>
      </c>
      <c r="B279" s="1" t="s">
        <v>20227</v>
      </c>
      <c r="C279" s="1" t="s">
        <v>20258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20259</v>
      </c>
      <c r="L279" s="1"/>
      <c r="M279" s="21">
        <f t="shared" si="4"/>
        <v>1</v>
      </c>
    </row>
    <row r="280" spans="1:13" ht="20.100000000000001" customHeight="1" x14ac:dyDescent="0.15">
      <c r="A280" s="1" t="s">
        <v>20226</v>
      </c>
      <c r="B280" s="1" t="s">
        <v>20227</v>
      </c>
      <c r="C280" s="1" t="s">
        <v>20260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20261</v>
      </c>
      <c r="L280" s="1"/>
      <c r="M280" s="21">
        <f t="shared" si="4"/>
        <v>1</v>
      </c>
    </row>
    <row r="281" spans="1:13" ht="20.100000000000001" customHeight="1" x14ac:dyDescent="0.15">
      <c r="A281" s="1" t="s">
        <v>20226</v>
      </c>
      <c r="B281" s="1" t="s">
        <v>20227</v>
      </c>
      <c r="C281" s="1" t="s">
        <v>20262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84</v>
      </c>
      <c r="J281" s="1" t="s">
        <v>122</v>
      </c>
      <c r="K281" s="1" t="s">
        <v>20263</v>
      </c>
      <c r="L281" s="1"/>
      <c r="M281" s="21">
        <f t="shared" si="4"/>
        <v>1</v>
      </c>
    </row>
    <row r="282" spans="1:13" ht="20.100000000000001" customHeight="1" x14ac:dyDescent="0.15">
      <c r="A282" s="1" t="s">
        <v>20226</v>
      </c>
      <c r="B282" s="1" t="s">
        <v>20227</v>
      </c>
      <c r="C282" s="1" t="s">
        <v>20264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20265</v>
      </c>
      <c r="L282" s="1"/>
      <c r="M282" s="21">
        <f t="shared" si="4"/>
        <v>1</v>
      </c>
    </row>
    <row r="283" spans="1:13" ht="20.100000000000001" customHeight="1" x14ac:dyDescent="0.15">
      <c r="A283" s="1" t="s">
        <v>20226</v>
      </c>
      <c r="B283" s="1" t="s">
        <v>20227</v>
      </c>
      <c r="C283" s="1" t="s">
        <v>20266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20267</v>
      </c>
      <c r="L283" s="1"/>
      <c r="M283" s="21">
        <f t="shared" si="4"/>
        <v>1</v>
      </c>
    </row>
    <row r="284" spans="1:13" ht="20.100000000000001" customHeight="1" x14ac:dyDescent="0.15">
      <c r="A284" s="1" t="s">
        <v>20226</v>
      </c>
      <c r="B284" s="1" t="s">
        <v>20227</v>
      </c>
      <c r="C284" s="1" t="s">
        <v>20268</v>
      </c>
      <c r="D284" s="1" t="s">
        <v>78</v>
      </c>
      <c r="E284" s="1" t="s">
        <v>51</v>
      </c>
      <c r="F284" s="1" t="s">
        <v>81</v>
      </c>
      <c r="G284" s="1" t="s">
        <v>82</v>
      </c>
      <c r="H284" s="1" t="s">
        <v>212</v>
      </c>
      <c r="I284" s="1" t="s">
        <v>7857</v>
      </c>
      <c r="J284" s="1" t="s">
        <v>122</v>
      </c>
      <c r="K284" s="1" t="s">
        <v>20269</v>
      </c>
      <c r="L284" s="1"/>
      <c r="M284" s="21">
        <f t="shared" si="4"/>
        <v>0</v>
      </c>
    </row>
    <row r="285" spans="1:13" ht="20.100000000000001" customHeight="1" x14ac:dyDescent="0.15">
      <c r="A285" s="1" t="s">
        <v>20226</v>
      </c>
      <c r="B285" s="1" t="s">
        <v>20227</v>
      </c>
      <c r="C285" s="1" t="s">
        <v>20270</v>
      </c>
      <c r="D285" s="1" t="s">
        <v>78</v>
      </c>
      <c r="E285" s="1" t="s">
        <v>51</v>
      </c>
      <c r="F285" s="1" t="s">
        <v>81</v>
      </c>
      <c r="G285" s="1" t="s">
        <v>82</v>
      </c>
      <c r="H285" s="1" t="s">
        <v>212</v>
      </c>
      <c r="I285" s="1" t="s">
        <v>7857</v>
      </c>
      <c r="J285" s="1" t="s">
        <v>122</v>
      </c>
      <c r="K285" s="1" t="s">
        <v>20271</v>
      </c>
      <c r="L285" s="1"/>
      <c r="M285" s="21">
        <f t="shared" si="4"/>
        <v>0</v>
      </c>
    </row>
    <row r="286" spans="1:13" ht="20.100000000000001" customHeight="1" x14ac:dyDescent="0.15">
      <c r="A286" s="1" t="s">
        <v>20226</v>
      </c>
      <c r="B286" s="1" t="s">
        <v>20227</v>
      </c>
      <c r="C286" s="1" t="s">
        <v>20272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20273</v>
      </c>
      <c r="L286" s="1"/>
      <c r="M286" s="21">
        <f t="shared" si="4"/>
        <v>1</v>
      </c>
    </row>
    <row r="287" spans="1:13" ht="20.100000000000001" customHeight="1" x14ac:dyDescent="0.15">
      <c r="A287" s="1" t="s">
        <v>20226</v>
      </c>
      <c r="B287" s="1" t="s">
        <v>20227</v>
      </c>
      <c r="C287" s="1" t="s">
        <v>20274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20275</v>
      </c>
      <c r="L287" s="1"/>
      <c r="M287" s="21">
        <f t="shared" si="4"/>
        <v>1</v>
      </c>
    </row>
    <row r="288" spans="1:13" ht="20.100000000000001" customHeight="1" x14ac:dyDescent="0.15">
      <c r="A288" s="1" t="s">
        <v>20226</v>
      </c>
      <c r="B288" s="1" t="s">
        <v>20227</v>
      </c>
      <c r="C288" s="1" t="s">
        <v>20276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20277</v>
      </c>
      <c r="L288" s="1"/>
      <c r="M288" s="21">
        <f t="shared" si="4"/>
        <v>1</v>
      </c>
    </row>
    <row r="289" spans="1:13" ht="20.100000000000001" customHeight="1" x14ac:dyDescent="0.15">
      <c r="A289" s="1" t="s">
        <v>20226</v>
      </c>
      <c r="B289" s="1" t="s">
        <v>20227</v>
      </c>
      <c r="C289" s="1" t="s">
        <v>20278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20279</v>
      </c>
      <c r="L289" s="1"/>
      <c r="M289" s="21">
        <f t="shared" si="4"/>
        <v>1</v>
      </c>
    </row>
    <row r="290" spans="1:13" ht="20.100000000000001" customHeight="1" x14ac:dyDescent="0.15">
      <c r="A290" s="1" t="s">
        <v>20226</v>
      </c>
      <c r="B290" s="1" t="s">
        <v>20227</v>
      </c>
      <c r="C290" s="1" t="s">
        <v>20280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20281</v>
      </c>
      <c r="L290" s="1"/>
      <c r="M290" s="21">
        <f t="shared" si="4"/>
        <v>1</v>
      </c>
    </row>
    <row r="291" spans="1:13" ht="20.100000000000001" customHeight="1" x14ac:dyDescent="0.15">
      <c r="A291" s="1" t="s">
        <v>20226</v>
      </c>
      <c r="B291" s="1" t="s">
        <v>20227</v>
      </c>
      <c r="C291" s="1" t="s">
        <v>20282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20283</v>
      </c>
      <c r="L291" s="1"/>
      <c r="M291" s="21">
        <f t="shared" si="4"/>
        <v>1</v>
      </c>
    </row>
    <row r="292" spans="1:13" ht="20.100000000000001" customHeight="1" x14ac:dyDescent="0.15">
      <c r="A292" s="1" t="s">
        <v>20226</v>
      </c>
      <c r="B292" s="1" t="s">
        <v>20227</v>
      </c>
      <c r="C292" s="1" t="s">
        <v>20284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20285</v>
      </c>
      <c r="L292" s="1"/>
      <c r="M292" s="21">
        <f t="shared" si="4"/>
        <v>1</v>
      </c>
    </row>
    <row r="293" spans="1:13" ht="20.100000000000001" customHeight="1" x14ac:dyDescent="0.15">
      <c r="A293" s="1" t="s">
        <v>20226</v>
      </c>
      <c r="B293" s="1" t="s">
        <v>20227</v>
      </c>
      <c r="C293" s="1" t="s">
        <v>20286</v>
      </c>
      <c r="D293" s="1" t="s">
        <v>78</v>
      </c>
      <c r="E293" s="1" t="s">
        <v>51</v>
      </c>
      <c r="F293" s="1" t="s">
        <v>81</v>
      </c>
      <c r="G293" s="1" t="s">
        <v>82</v>
      </c>
      <c r="H293" s="1" t="s">
        <v>1151</v>
      </c>
      <c r="I293" s="1" t="s">
        <v>84</v>
      </c>
      <c r="J293" s="1" t="s">
        <v>7809</v>
      </c>
      <c r="K293" s="1" t="s">
        <v>20287</v>
      </c>
      <c r="L293" s="1"/>
      <c r="M293" s="21">
        <f t="shared" si="4"/>
        <v>0</v>
      </c>
    </row>
    <row r="294" spans="1:13" ht="20.100000000000001" customHeight="1" x14ac:dyDescent="0.15">
      <c r="A294" s="1" t="s">
        <v>20226</v>
      </c>
      <c r="B294" s="1" t="s">
        <v>20227</v>
      </c>
      <c r="C294" s="1" t="s">
        <v>20288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121</v>
      </c>
      <c r="I294" s="1" t="s">
        <v>84</v>
      </c>
      <c r="J294" s="1" t="s">
        <v>122</v>
      </c>
      <c r="K294" s="1" t="s">
        <v>20289</v>
      </c>
      <c r="L294" s="1"/>
      <c r="M294" s="21">
        <f t="shared" si="4"/>
        <v>1</v>
      </c>
    </row>
    <row r="295" spans="1:13" ht="20.100000000000001" customHeight="1" x14ac:dyDescent="0.15">
      <c r="A295" s="1" t="s">
        <v>20226</v>
      </c>
      <c r="B295" s="1" t="s">
        <v>20227</v>
      </c>
      <c r="C295" s="1" t="s">
        <v>20290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20291</v>
      </c>
      <c r="L295" s="1"/>
      <c r="M295" s="21">
        <f t="shared" si="4"/>
        <v>1</v>
      </c>
    </row>
    <row r="296" spans="1:13" ht="20.100000000000001" customHeight="1" x14ac:dyDescent="0.15">
      <c r="A296" s="1" t="s">
        <v>20226</v>
      </c>
      <c r="B296" s="1" t="s">
        <v>20227</v>
      </c>
      <c r="C296" s="1" t="s">
        <v>20292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20293</v>
      </c>
      <c r="L296" s="1"/>
      <c r="M296" s="21">
        <f t="shared" si="4"/>
        <v>1</v>
      </c>
    </row>
    <row r="297" spans="1:13" ht="20.100000000000001" customHeight="1" x14ac:dyDescent="0.15">
      <c r="A297" s="1" t="s">
        <v>20226</v>
      </c>
      <c r="B297" s="1" t="s">
        <v>20227</v>
      </c>
      <c r="C297" s="1" t="s">
        <v>20294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20295</v>
      </c>
      <c r="L297" s="1"/>
      <c r="M297" s="21">
        <f t="shared" si="4"/>
        <v>1</v>
      </c>
    </row>
    <row r="298" spans="1:13" ht="20.100000000000001" customHeight="1" x14ac:dyDescent="0.15">
      <c r="A298" s="1" t="s">
        <v>20226</v>
      </c>
      <c r="B298" s="1" t="s">
        <v>20227</v>
      </c>
      <c r="C298" s="1" t="s">
        <v>20296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20297</v>
      </c>
      <c r="L298" s="1"/>
      <c r="M298" s="21">
        <f t="shared" si="4"/>
        <v>1</v>
      </c>
    </row>
    <row r="299" spans="1:13" ht="20.100000000000001" customHeight="1" x14ac:dyDescent="0.15">
      <c r="A299" s="1" t="s">
        <v>20226</v>
      </c>
      <c r="B299" s="1" t="s">
        <v>20227</v>
      </c>
      <c r="C299" s="1" t="s">
        <v>20298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20299</v>
      </c>
      <c r="L299" s="1"/>
      <c r="M299" s="21">
        <f t="shared" si="4"/>
        <v>1</v>
      </c>
    </row>
    <row r="300" spans="1:13" ht="20.100000000000001" customHeight="1" x14ac:dyDescent="0.15">
      <c r="A300" s="1" t="s">
        <v>20226</v>
      </c>
      <c r="B300" s="1" t="s">
        <v>20227</v>
      </c>
      <c r="C300" s="1" t="s">
        <v>20300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20301</v>
      </c>
      <c r="L300" s="1"/>
      <c r="M300" s="21">
        <f t="shared" si="4"/>
        <v>1</v>
      </c>
    </row>
    <row r="301" spans="1:13" ht="20.100000000000001" customHeight="1" x14ac:dyDescent="0.15">
      <c r="A301" s="1" t="s">
        <v>20226</v>
      </c>
      <c r="B301" s="1" t="s">
        <v>20227</v>
      </c>
      <c r="C301" s="1" t="s">
        <v>20302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20303</v>
      </c>
      <c r="L301" s="1"/>
      <c r="M301" s="21">
        <f t="shared" si="4"/>
        <v>1</v>
      </c>
    </row>
    <row r="302" spans="1:13" ht="20.100000000000001" customHeight="1" x14ac:dyDescent="0.15">
      <c r="A302" s="1" t="s">
        <v>20226</v>
      </c>
      <c r="B302" s="1" t="s">
        <v>20227</v>
      </c>
      <c r="C302" s="1" t="s">
        <v>20304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20305</v>
      </c>
      <c r="L302" s="1"/>
      <c r="M302" s="21">
        <f t="shared" si="4"/>
        <v>1</v>
      </c>
    </row>
    <row r="303" spans="1:13" ht="20.100000000000001" customHeight="1" x14ac:dyDescent="0.15">
      <c r="A303" s="1" t="s">
        <v>20226</v>
      </c>
      <c r="B303" s="1" t="s">
        <v>20227</v>
      </c>
      <c r="C303" s="1" t="s">
        <v>20306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20307</v>
      </c>
      <c r="L303" s="1"/>
      <c r="M303" s="21">
        <f t="shared" si="4"/>
        <v>1</v>
      </c>
    </row>
    <row r="304" spans="1:13" ht="20.100000000000001" customHeight="1" x14ac:dyDescent="0.15">
      <c r="A304" s="1" t="s">
        <v>20226</v>
      </c>
      <c r="B304" s="1" t="s">
        <v>20227</v>
      </c>
      <c r="C304" s="1" t="s">
        <v>20308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20309</v>
      </c>
      <c r="L304" s="1"/>
      <c r="M304" s="21">
        <f t="shared" si="4"/>
        <v>1</v>
      </c>
    </row>
    <row r="305" spans="1:13" ht="20.100000000000001" customHeight="1" x14ac:dyDescent="0.15">
      <c r="A305" s="1" t="s">
        <v>20226</v>
      </c>
      <c r="B305" s="1" t="s">
        <v>20227</v>
      </c>
      <c r="C305" s="1" t="s">
        <v>20310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20311</v>
      </c>
      <c r="L305" s="1"/>
      <c r="M305" s="21">
        <f t="shared" si="4"/>
        <v>1</v>
      </c>
    </row>
    <row r="306" spans="1:13" ht="20.100000000000001" customHeight="1" x14ac:dyDescent="0.15">
      <c r="A306" s="1" t="s">
        <v>20226</v>
      </c>
      <c r="B306" s="1" t="s">
        <v>20227</v>
      </c>
      <c r="C306" s="1" t="s">
        <v>20312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20313</v>
      </c>
      <c r="L306" s="1"/>
      <c r="M306" s="21">
        <f t="shared" si="4"/>
        <v>1</v>
      </c>
    </row>
    <row r="307" spans="1:13" ht="20.100000000000001" customHeight="1" x14ac:dyDescent="0.15">
      <c r="A307" s="1" t="s">
        <v>20226</v>
      </c>
      <c r="B307" s="1" t="s">
        <v>20227</v>
      </c>
      <c r="C307" s="1" t="s">
        <v>20314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84</v>
      </c>
      <c r="J307" s="1" t="s">
        <v>122</v>
      </c>
      <c r="K307" s="1" t="s">
        <v>20315</v>
      </c>
      <c r="L307" s="1"/>
      <c r="M307" s="21">
        <f t="shared" si="4"/>
        <v>1</v>
      </c>
    </row>
    <row r="308" spans="1:13" ht="20.100000000000001" customHeight="1" x14ac:dyDescent="0.15">
      <c r="A308" s="1" t="s">
        <v>20226</v>
      </c>
      <c r="B308" s="1" t="s">
        <v>20227</v>
      </c>
      <c r="C308" s="1" t="s">
        <v>20316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84</v>
      </c>
      <c r="J308" s="1" t="s">
        <v>122</v>
      </c>
      <c r="K308" s="1" t="s">
        <v>20317</v>
      </c>
      <c r="L308" s="1"/>
      <c r="M308" s="21">
        <f t="shared" si="4"/>
        <v>1</v>
      </c>
    </row>
    <row r="309" spans="1:13" ht="20.100000000000001" customHeight="1" x14ac:dyDescent="0.15">
      <c r="A309" s="1" t="s">
        <v>20226</v>
      </c>
      <c r="B309" s="1" t="s">
        <v>20227</v>
      </c>
      <c r="C309" s="1" t="s">
        <v>20318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20319</v>
      </c>
      <c r="L309" s="1"/>
      <c r="M309" s="21">
        <f t="shared" si="4"/>
        <v>1</v>
      </c>
    </row>
    <row r="310" spans="1:13" ht="20.100000000000001" customHeight="1" x14ac:dyDescent="0.15">
      <c r="A310" s="1" t="s">
        <v>20226</v>
      </c>
      <c r="B310" s="1" t="s">
        <v>20227</v>
      </c>
      <c r="C310" s="1" t="s">
        <v>20320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84</v>
      </c>
      <c r="J310" s="1" t="s">
        <v>122</v>
      </c>
      <c r="K310" s="1" t="s">
        <v>20321</v>
      </c>
      <c r="L310" s="1"/>
      <c r="M310" s="21">
        <f t="shared" si="4"/>
        <v>1</v>
      </c>
    </row>
    <row r="311" spans="1:13" ht="20.100000000000001" customHeight="1" x14ac:dyDescent="0.15">
      <c r="A311" s="1" t="s">
        <v>20226</v>
      </c>
      <c r="B311" s="1" t="s">
        <v>20227</v>
      </c>
      <c r="C311" s="1" t="s">
        <v>20322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84</v>
      </c>
      <c r="J311" s="1" t="s">
        <v>122</v>
      </c>
      <c r="K311" s="1" t="s">
        <v>20323</v>
      </c>
      <c r="L311" s="1"/>
      <c r="M311" s="21">
        <f t="shared" si="4"/>
        <v>1</v>
      </c>
    </row>
    <row r="312" spans="1:13" ht="20.100000000000001" customHeight="1" x14ac:dyDescent="0.15">
      <c r="A312" s="1" t="s">
        <v>20226</v>
      </c>
      <c r="B312" s="1" t="s">
        <v>20227</v>
      </c>
      <c r="C312" s="1" t="s">
        <v>20324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20325</v>
      </c>
      <c r="L312" s="1"/>
      <c r="M312" s="21">
        <f t="shared" si="4"/>
        <v>1</v>
      </c>
    </row>
    <row r="313" spans="1:13" ht="20.100000000000001" customHeight="1" x14ac:dyDescent="0.15">
      <c r="A313" s="1" t="s">
        <v>20226</v>
      </c>
      <c r="B313" s="1" t="s">
        <v>20227</v>
      </c>
      <c r="C313" s="1" t="s">
        <v>20326</v>
      </c>
      <c r="D313" s="1" t="s">
        <v>78</v>
      </c>
      <c r="E313" s="1" t="s">
        <v>51</v>
      </c>
      <c r="F313" s="1" t="s">
        <v>81</v>
      </c>
      <c r="G313" s="1" t="s">
        <v>82</v>
      </c>
      <c r="H313" s="1" t="s">
        <v>129</v>
      </c>
      <c r="I313" s="1" t="s">
        <v>7857</v>
      </c>
      <c r="J313" s="1" t="s">
        <v>7858</v>
      </c>
      <c r="K313" s="1" t="s">
        <v>20327</v>
      </c>
      <c r="L313" s="1"/>
      <c r="M313" s="21">
        <f t="shared" si="4"/>
        <v>0</v>
      </c>
    </row>
    <row r="314" spans="1:13" ht="20.100000000000001" customHeight="1" x14ac:dyDescent="0.15">
      <c r="A314" s="1" t="s">
        <v>20226</v>
      </c>
      <c r="B314" s="1" t="s">
        <v>20227</v>
      </c>
      <c r="C314" s="1" t="s">
        <v>20328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84</v>
      </c>
      <c r="J314" s="1" t="s">
        <v>122</v>
      </c>
      <c r="K314" s="1" t="s">
        <v>20329</v>
      </c>
      <c r="L314" s="1"/>
      <c r="M314" s="21">
        <f t="shared" si="4"/>
        <v>1</v>
      </c>
    </row>
    <row r="315" spans="1:13" ht="20.100000000000001" customHeight="1" x14ac:dyDescent="0.15">
      <c r="A315" s="1" t="s">
        <v>20226</v>
      </c>
      <c r="B315" s="1" t="s">
        <v>20227</v>
      </c>
      <c r="C315" s="1" t="s">
        <v>20330</v>
      </c>
      <c r="D315" s="1" t="s">
        <v>78</v>
      </c>
      <c r="E315" s="1" t="s">
        <v>51</v>
      </c>
      <c r="F315" s="1" t="s">
        <v>179</v>
      </c>
      <c r="G315" s="1" t="s">
        <v>82</v>
      </c>
      <c r="H315" s="1" t="s">
        <v>129</v>
      </c>
      <c r="I315" s="1" t="s">
        <v>7857</v>
      </c>
      <c r="J315" s="1" t="s">
        <v>7858</v>
      </c>
      <c r="K315" s="1" t="s">
        <v>20331</v>
      </c>
      <c r="L315" s="1"/>
      <c r="M315" s="21">
        <f t="shared" si="4"/>
        <v>0</v>
      </c>
    </row>
    <row r="316" spans="1:13" ht="20.100000000000001" customHeight="1" x14ac:dyDescent="0.15">
      <c r="A316" s="1" t="s">
        <v>20226</v>
      </c>
      <c r="B316" s="1" t="s">
        <v>20227</v>
      </c>
      <c r="C316" s="1" t="s">
        <v>20332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20333</v>
      </c>
      <c r="L316" s="1"/>
      <c r="M316" s="21">
        <f t="shared" si="4"/>
        <v>1</v>
      </c>
    </row>
    <row r="317" spans="1:13" ht="20.100000000000001" customHeight="1" x14ac:dyDescent="0.15">
      <c r="A317" s="1" t="s">
        <v>20226</v>
      </c>
      <c r="B317" s="1" t="s">
        <v>20227</v>
      </c>
      <c r="C317" s="1" t="s">
        <v>20334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20335</v>
      </c>
      <c r="L317" s="1"/>
      <c r="M317" s="21">
        <f t="shared" si="4"/>
        <v>1</v>
      </c>
    </row>
    <row r="318" spans="1:13" ht="20.100000000000001" customHeight="1" x14ac:dyDescent="0.15">
      <c r="A318" s="1" t="s">
        <v>20226</v>
      </c>
      <c r="B318" s="1" t="s">
        <v>20227</v>
      </c>
      <c r="C318" s="1" t="s">
        <v>20336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20337</v>
      </c>
      <c r="L318" s="1"/>
      <c r="M318" s="21">
        <f t="shared" si="4"/>
        <v>1</v>
      </c>
    </row>
    <row r="319" spans="1:13" ht="20.100000000000001" customHeight="1" x14ac:dyDescent="0.15">
      <c r="A319" s="1" t="s">
        <v>20226</v>
      </c>
      <c r="B319" s="1" t="s">
        <v>20227</v>
      </c>
      <c r="C319" s="1" t="s">
        <v>20338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20339</v>
      </c>
      <c r="L319" s="1"/>
      <c r="M319" s="21">
        <f t="shared" si="4"/>
        <v>1</v>
      </c>
    </row>
    <row r="320" spans="1:13" ht="20.100000000000001" customHeight="1" x14ac:dyDescent="0.15">
      <c r="A320" s="1" t="s">
        <v>20226</v>
      </c>
      <c r="B320" s="1" t="s">
        <v>20227</v>
      </c>
      <c r="C320" s="1" t="s">
        <v>20340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20341</v>
      </c>
      <c r="L320" s="1"/>
      <c r="M320" s="21">
        <f t="shared" si="4"/>
        <v>1</v>
      </c>
    </row>
    <row r="321" spans="1:13" ht="20.100000000000001" customHeight="1" x14ac:dyDescent="0.15">
      <c r="A321" s="1" t="s">
        <v>20226</v>
      </c>
      <c r="B321" s="1" t="s">
        <v>20342</v>
      </c>
      <c r="C321" s="1" t="s">
        <v>20343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20344</v>
      </c>
      <c r="L321" s="1"/>
      <c r="M321" s="21">
        <f t="shared" si="4"/>
        <v>1</v>
      </c>
    </row>
    <row r="322" spans="1:13" ht="20.100000000000001" customHeight="1" x14ac:dyDescent="0.15">
      <c r="A322" s="1" t="s">
        <v>20226</v>
      </c>
      <c r="B322" s="1" t="s">
        <v>20342</v>
      </c>
      <c r="C322" s="1" t="s">
        <v>20345</v>
      </c>
      <c r="D322" s="1" t="s">
        <v>50</v>
      </c>
      <c r="E322" s="1" t="s">
        <v>51</v>
      </c>
      <c r="F322" s="1" t="s">
        <v>26832</v>
      </c>
      <c r="G322" s="1" t="s">
        <v>82</v>
      </c>
      <c r="H322" s="1" t="s">
        <v>180</v>
      </c>
      <c r="I322" s="1" t="s">
        <v>447</v>
      </c>
      <c r="J322" s="1" t="s">
        <v>730</v>
      </c>
      <c r="K322" s="1" t="s">
        <v>20346</v>
      </c>
      <c r="L322" s="1"/>
      <c r="M322" s="21">
        <f t="shared" si="4"/>
        <v>0</v>
      </c>
    </row>
    <row r="323" spans="1:13" ht="20.100000000000001" customHeight="1" x14ac:dyDescent="0.15">
      <c r="A323" s="1" t="s">
        <v>20226</v>
      </c>
      <c r="B323" s="1" t="s">
        <v>20342</v>
      </c>
      <c r="C323" s="1" t="s">
        <v>20347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20348</v>
      </c>
      <c r="L323" s="1"/>
      <c r="M323" s="21">
        <f t="shared" si="4"/>
        <v>1</v>
      </c>
    </row>
    <row r="324" spans="1:13" ht="20.100000000000001" customHeight="1" x14ac:dyDescent="0.15">
      <c r="A324" s="1" t="s">
        <v>20226</v>
      </c>
      <c r="B324" s="1" t="s">
        <v>20342</v>
      </c>
      <c r="C324" s="1" t="s">
        <v>20349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20350</v>
      </c>
      <c r="L324" s="1"/>
      <c r="M324" s="21">
        <f t="shared" si="4"/>
        <v>1</v>
      </c>
    </row>
    <row r="325" spans="1:13" ht="20.100000000000001" customHeight="1" x14ac:dyDescent="0.15">
      <c r="A325" s="1" t="s">
        <v>20226</v>
      </c>
      <c r="B325" s="1" t="s">
        <v>20342</v>
      </c>
      <c r="C325" s="1" t="s">
        <v>20351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20352</v>
      </c>
      <c r="L325" s="1"/>
      <c r="M325" s="21">
        <f t="shared" si="4"/>
        <v>1</v>
      </c>
    </row>
    <row r="326" spans="1:13" ht="20.100000000000001" customHeight="1" x14ac:dyDescent="0.15">
      <c r="A326" s="1" t="s">
        <v>20226</v>
      </c>
      <c r="B326" s="1" t="s">
        <v>20342</v>
      </c>
      <c r="C326" s="1" t="s">
        <v>20353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20354</v>
      </c>
      <c r="L326" s="1"/>
      <c r="M326" s="21">
        <f t="shared" si="4"/>
        <v>1</v>
      </c>
    </row>
    <row r="327" spans="1:13" ht="20.100000000000001" customHeight="1" x14ac:dyDescent="0.15">
      <c r="A327" s="1" t="s">
        <v>20226</v>
      </c>
      <c r="B327" s="1" t="s">
        <v>20342</v>
      </c>
      <c r="C327" s="1" t="s">
        <v>20355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20356</v>
      </c>
      <c r="L327" s="1"/>
      <c r="M327" s="21">
        <f t="shared" si="4"/>
        <v>1</v>
      </c>
    </row>
    <row r="328" spans="1:13" ht="20.100000000000001" customHeight="1" x14ac:dyDescent="0.15">
      <c r="A328" s="1" t="s">
        <v>20226</v>
      </c>
      <c r="B328" s="1" t="s">
        <v>20342</v>
      </c>
      <c r="C328" s="1" t="s">
        <v>20357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20358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20226</v>
      </c>
      <c r="B329" s="1" t="s">
        <v>20342</v>
      </c>
      <c r="C329" s="1" t="s">
        <v>20359</v>
      </c>
      <c r="D329" s="1" t="s">
        <v>849</v>
      </c>
      <c r="E329" s="1" t="s">
        <v>51</v>
      </c>
      <c r="F329" s="1" t="s">
        <v>26832</v>
      </c>
      <c r="G329" s="1" t="s">
        <v>82</v>
      </c>
      <c r="H329" s="1" t="s">
        <v>83</v>
      </c>
      <c r="I329" s="1" t="s">
        <v>84</v>
      </c>
      <c r="J329" s="1" t="s">
        <v>6142</v>
      </c>
      <c r="K329" s="1" t="s">
        <v>20360</v>
      </c>
      <c r="L329" s="1"/>
      <c r="M329" s="21">
        <f t="shared" si="5"/>
        <v>0</v>
      </c>
    </row>
    <row r="330" spans="1:13" ht="20.100000000000001" customHeight="1" x14ac:dyDescent="0.15">
      <c r="A330" s="1" t="s">
        <v>20226</v>
      </c>
      <c r="B330" s="1" t="s">
        <v>20361</v>
      </c>
      <c r="C330" s="1" t="s">
        <v>20362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20363</v>
      </c>
      <c r="L330" s="1"/>
      <c r="M330" s="21">
        <f t="shared" si="5"/>
        <v>1</v>
      </c>
    </row>
    <row r="331" spans="1:13" ht="20.100000000000001" customHeight="1" x14ac:dyDescent="0.15">
      <c r="A331" s="1" t="s">
        <v>20226</v>
      </c>
      <c r="B331" s="1" t="s">
        <v>20361</v>
      </c>
      <c r="C331" s="1" t="s">
        <v>20364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84</v>
      </c>
      <c r="J331" s="1" t="s">
        <v>122</v>
      </c>
      <c r="K331" s="1" t="s">
        <v>20365</v>
      </c>
      <c r="L331" s="1"/>
      <c r="M331" s="21">
        <f t="shared" si="5"/>
        <v>1</v>
      </c>
    </row>
    <row r="332" spans="1:13" ht="20.100000000000001" customHeight="1" x14ac:dyDescent="0.15">
      <c r="A332" s="1" t="s">
        <v>20226</v>
      </c>
      <c r="B332" s="1" t="s">
        <v>20361</v>
      </c>
      <c r="C332" s="1" t="s">
        <v>20366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20367</v>
      </c>
      <c r="L332" s="1"/>
      <c r="M332" s="21">
        <f t="shared" si="5"/>
        <v>1</v>
      </c>
    </row>
    <row r="333" spans="1:13" ht="20.100000000000001" customHeight="1" x14ac:dyDescent="0.15">
      <c r="A333" s="1" t="s">
        <v>20226</v>
      </c>
      <c r="B333" s="1" t="s">
        <v>20368</v>
      </c>
      <c r="C333" s="1" t="s">
        <v>20369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20370</v>
      </c>
      <c r="L333" s="1"/>
      <c r="M333" s="21">
        <f t="shared" si="5"/>
        <v>1</v>
      </c>
    </row>
    <row r="334" spans="1:13" ht="20.100000000000001" customHeight="1" x14ac:dyDescent="0.15">
      <c r="A334" s="1" t="s">
        <v>20226</v>
      </c>
      <c r="B334" s="1" t="s">
        <v>20368</v>
      </c>
      <c r="C334" s="1" t="s">
        <v>20371</v>
      </c>
      <c r="D334" s="1" t="s">
        <v>50</v>
      </c>
      <c r="E334" s="1" t="s">
        <v>51</v>
      </c>
      <c r="F334" s="1" t="s">
        <v>26832</v>
      </c>
      <c r="G334" s="1" t="s">
        <v>82</v>
      </c>
      <c r="H334" s="1" t="s">
        <v>4727</v>
      </c>
      <c r="I334" s="1" t="s">
        <v>447</v>
      </c>
      <c r="J334" s="1" t="s">
        <v>448</v>
      </c>
      <c r="K334" s="1" t="s">
        <v>20372</v>
      </c>
      <c r="L334" s="1"/>
      <c r="M334" s="21">
        <f t="shared" si="5"/>
        <v>0</v>
      </c>
    </row>
    <row r="335" spans="1:13" ht="20.100000000000001" customHeight="1" x14ac:dyDescent="0.15">
      <c r="A335" s="1" t="s">
        <v>20226</v>
      </c>
      <c r="B335" s="1" t="s">
        <v>20368</v>
      </c>
      <c r="C335" s="1" t="s">
        <v>20373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20374</v>
      </c>
      <c r="L335" s="1"/>
      <c r="M335" s="21">
        <f t="shared" si="5"/>
        <v>1</v>
      </c>
    </row>
    <row r="336" spans="1:13" ht="20.100000000000001" customHeight="1" x14ac:dyDescent="0.15">
      <c r="A336" s="1" t="s">
        <v>20226</v>
      </c>
      <c r="B336" s="1" t="s">
        <v>20368</v>
      </c>
      <c r="C336" s="1" t="s">
        <v>20375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20376</v>
      </c>
      <c r="L336" s="1"/>
      <c r="M336" s="21">
        <f t="shared" si="5"/>
        <v>1</v>
      </c>
    </row>
    <row r="337" spans="1:13" ht="20.100000000000001" customHeight="1" x14ac:dyDescent="0.15">
      <c r="A337" s="1" t="s">
        <v>20226</v>
      </c>
      <c r="B337" s="1" t="s">
        <v>20368</v>
      </c>
      <c r="C337" s="1" t="s">
        <v>20377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20378</v>
      </c>
      <c r="L337" s="1"/>
      <c r="M337" s="21">
        <f t="shared" si="5"/>
        <v>1</v>
      </c>
    </row>
    <row r="338" spans="1:13" ht="20.100000000000001" customHeight="1" x14ac:dyDescent="0.15">
      <c r="A338" s="1" t="s">
        <v>20226</v>
      </c>
      <c r="B338" s="1" t="s">
        <v>20368</v>
      </c>
      <c r="C338" s="1" t="s">
        <v>20379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20380</v>
      </c>
      <c r="L338" s="1"/>
      <c r="M338" s="21">
        <f t="shared" si="5"/>
        <v>1</v>
      </c>
    </row>
    <row r="339" spans="1:13" ht="20.100000000000001" customHeight="1" x14ac:dyDescent="0.15">
      <c r="A339" s="1" t="s">
        <v>20226</v>
      </c>
      <c r="B339" s="1" t="s">
        <v>20368</v>
      </c>
      <c r="C339" s="1" t="s">
        <v>20381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20382</v>
      </c>
      <c r="L339" s="1"/>
      <c r="M339" s="21">
        <f t="shared" si="5"/>
        <v>1</v>
      </c>
    </row>
    <row r="340" spans="1:13" ht="20.100000000000001" customHeight="1" x14ac:dyDescent="0.15">
      <c r="A340" s="1" t="s">
        <v>20226</v>
      </c>
      <c r="B340" s="1" t="s">
        <v>20368</v>
      </c>
      <c r="C340" s="1" t="s">
        <v>20383</v>
      </c>
      <c r="D340" s="1" t="s">
        <v>78</v>
      </c>
      <c r="E340" s="1" t="s">
        <v>51</v>
      </c>
      <c r="F340" s="1" t="s">
        <v>179</v>
      </c>
      <c r="G340" s="1" t="s">
        <v>82</v>
      </c>
      <c r="H340" s="1" t="s">
        <v>180</v>
      </c>
      <c r="I340" s="1" t="s">
        <v>447</v>
      </c>
      <c r="J340" s="1" t="s">
        <v>730</v>
      </c>
      <c r="K340" s="1" t="s">
        <v>20384</v>
      </c>
      <c r="L340" s="1"/>
      <c r="M340" s="21">
        <f t="shared" si="5"/>
        <v>0</v>
      </c>
    </row>
    <row r="341" spans="1:13" ht="20.100000000000001" customHeight="1" x14ac:dyDescent="0.15">
      <c r="A341" s="1" t="s">
        <v>20226</v>
      </c>
      <c r="B341" s="1" t="s">
        <v>20368</v>
      </c>
      <c r="C341" s="1" t="s">
        <v>20385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20386</v>
      </c>
      <c r="L341" s="1"/>
      <c r="M341" s="21">
        <f t="shared" si="5"/>
        <v>1</v>
      </c>
    </row>
    <row r="342" spans="1:13" ht="20.100000000000001" customHeight="1" x14ac:dyDescent="0.15">
      <c r="A342" s="1" t="s">
        <v>20226</v>
      </c>
      <c r="B342" s="1" t="s">
        <v>20387</v>
      </c>
      <c r="C342" s="1" t="s">
        <v>20388</v>
      </c>
      <c r="D342" s="1" t="s">
        <v>50</v>
      </c>
      <c r="E342" s="1" t="s">
        <v>51</v>
      </c>
      <c r="F342" s="1" t="s">
        <v>26832</v>
      </c>
      <c r="G342" s="1" t="s">
        <v>82</v>
      </c>
      <c r="H342" s="1" t="s">
        <v>4727</v>
      </c>
      <c r="I342" s="1" t="s">
        <v>447</v>
      </c>
      <c r="J342" s="1" t="s">
        <v>448</v>
      </c>
      <c r="K342" s="1" t="s">
        <v>20389</v>
      </c>
      <c r="L342" s="1"/>
      <c r="M342" s="21">
        <f t="shared" si="5"/>
        <v>0</v>
      </c>
    </row>
    <row r="343" spans="1:13" ht="20.100000000000001" customHeight="1" x14ac:dyDescent="0.15">
      <c r="A343" s="1" t="s">
        <v>20226</v>
      </c>
      <c r="B343" s="1" t="s">
        <v>20387</v>
      </c>
      <c r="C343" s="1" t="s">
        <v>20390</v>
      </c>
      <c r="D343" s="1" t="s">
        <v>50</v>
      </c>
      <c r="E343" s="1" t="s">
        <v>51</v>
      </c>
      <c r="F343" s="1" t="s">
        <v>26832</v>
      </c>
      <c r="G343" s="1" t="s">
        <v>82</v>
      </c>
      <c r="H343" s="1" t="s">
        <v>4727</v>
      </c>
      <c r="I343" s="1" t="s">
        <v>447</v>
      </c>
      <c r="J343" s="1" t="s">
        <v>448</v>
      </c>
      <c r="K343" s="1" t="s">
        <v>20391</v>
      </c>
      <c r="L343" s="1"/>
      <c r="M343" s="21">
        <f t="shared" si="5"/>
        <v>0</v>
      </c>
    </row>
    <row r="344" spans="1:13" ht="20.100000000000001" customHeight="1" x14ac:dyDescent="0.15">
      <c r="A344" s="1" t="s">
        <v>20226</v>
      </c>
      <c r="B344" s="1" t="s">
        <v>20387</v>
      </c>
      <c r="C344" s="1" t="s">
        <v>20392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20393</v>
      </c>
      <c r="L344" s="1"/>
      <c r="M344" s="21">
        <f t="shared" si="5"/>
        <v>1</v>
      </c>
    </row>
    <row r="345" spans="1:13" ht="20.100000000000001" customHeight="1" x14ac:dyDescent="0.15">
      <c r="A345" s="1" t="s">
        <v>20226</v>
      </c>
      <c r="B345" s="1" t="s">
        <v>20387</v>
      </c>
      <c r="C345" s="1" t="s">
        <v>20394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20395</v>
      </c>
      <c r="L345" s="1"/>
      <c r="M345" s="21">
        <f t="shared" si="5"/>
        <v>1</v>
      </c>
    </row>
    <row r="346" spans="1:13" ht="20.100000000000001" customHeight="1" x14ac:dyDescent="0.15">
      <c r="A346" s="1" t="s">
        <v>20226</v>
      </c>
      <c r="B346" s="1" t="s">
        <v>20387</v>
      </c>
      <c r="C346" s="1" t="s">
        <v>20396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20397</v>
      </c>
      <c r="L346" s="1"/>
      <c r="M346" s="21">
        <f t="shared" si="5"/>
        <v>1</v>
      </c>
    </row>
    <row r="347" spans="1:13" ht="20.100000000000001" customHeight="1" x14ac:dyDescent="0.15">
      <c r="A347" s="1" t="s">
        <v>20226</v>
      </c>
      <c r="B347" s="1" t="s">
        <v>20387</v>
      </c>
      <c r="C347" s="1" t="s">
        <v>20398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20399</v>
      </c>
      <c r="L347" s="1"/>
      <c r="M347" s="21">
        <f t="shared" si="5"/>
        <v>1</v>
      </c>
    </row>
    <row r="348" spans="1:13" ht="20.100000000000001" customHeight="1" x14ac:dyDescent="0.15">
      <c r="A348" s="1" t="s">
        <v>20226</v>
      </c>
      <c r="B348" s="1" t="s">
        <v>20387</v>
      </c>
      <c r="C348" s="1" t="s">
        <v>20400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20401</v>
      </c>
      <c r="L348" s="1"/>
      <c r="M348" s="21">
        <f t="shared" si="5"/>
        <v>1</v>
      </c>
    </row>
    <row r="349" spans="1:13" ht="20.100000000000001" customHeight="1" x14ac:dyDescent="0.15">
      <c r="A349" s="1" t="s">
        <v>20226</v>
      </c>
      <c r="B349" s="1" t="s">
        <v>20387</v>
      </c>
      <c r="C349" s="1" t="s">
        <v>20402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20403</v>
      </c>
      <c r="L349" s="1"/>
      <c r="M349" s="21">
        <f t="shared" si="5"/>
        <v>1</v>
      </c>
    </row>
    <row r="350" spans="1:13" ht="20.100000000000001" customHeight="1" x14ac:dyDescent="0.15">
      <c r="A350" s="1" t="s">
        <v>20226</v>
      </c>
      <c r="B350" s="1" t="s">
        <v>20387</v>
      </c>
      <c r="C350" s="1" t="s">
        <v>20404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20405</v>
      </c>
      <c r="L350" s="1"/>
      <c r="M350" s="21">
        <f t="shared" si="5"/>
        <v>1</v>
      </c>
    </row>
    <row r="351" spans="1:13" ht="20.100000000000001" customHeight="1" x14ac:dyDescent="0.15">
      <c r="A351" s="1" t="s">
        <v>20226</v>
      </c>
      <c r="B351" s="1" t="s">
        <v>20387</v>
      </c>
      <c r="C351" s="1" t="s">
        <v>20406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20407</v>
      </c>
      <c r="L351" s="1"/>
      <c r="M351" s="21">
        <f t="shared" si="5"/>
        <v>1</v>
      </c>
    </row>
    <row r="352" spans="1:13" ht="20.100000000000001" customHeight="1" x14ac:dyDescent="0.15">
      <c r="A352" s="1" t="s">
        <v>20226</v>
      </c>
      <c r="B352" s="1" t="s">
        <v>20387</v>
      </c>
      <c r="C352" s="1" t="s">
        <v>20408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20409</v>
      </c>
      <c r="L352" s="1"/>
      <c r="M352" s="21">
        <f t="shared" si="5"/>
        <v>1</v>
      </c>
    </row>
    <row r="353" spans="1:13" ht="20.100000000000001" customHeight="1" x14ac:dyDescent="0.15">
      <c r="A353" s="1" t="s">
        <v>20226</v>
      </c>
      <c r="B353" s="1" t="s">
        <v>20387</v>
      </c>
      <c r="C353" s="1" t="s">
        <v>20410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20411</v>
      </c>
      <c r="L353" s="1"/>
      <c r="M353" s="21">
        <f t="shared" si="5"/>
        <v>1</v>
      </c>
    </row>
    <row r="354" spans="1:13" ht="20.100000000000001" customHeight="1" x14ac:dyDescent="0.15">
      <c r="A354" s="1" t="s">
        <v>20226</v>
      </c>
      <c r="B354" s="1" t="s">
        <v>20387</v>
      </c>
      <c r="C354" s="1" t="s">
        <v>20412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20413</v>
      </c>
      <c r="L354" s="1"/>
      <c r="M354" s="21">
        <f t="shared" si="5"/>
        <v>1</v>
      </c>
    </row>
    <row r="355" spans="1:13" ht="20.100000000000001" customHeight="1" x14ac:dyDescent="0.15">
      <c r="A355" s="1" t="s">
        <v>20226</v>
      </c>
      <c r="B355" s="1" t="s">
        <v>20387</v>
      </c>
      <c r="C355" s="1" t="s">
        <v>20414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20415</v>
      </c>
      <c r="L355" s="1"/>
      <c r="M355" s="21">
        <f t="shared" si="5"/>
        <v>1</v>
      </c>
    </row>
    <row r="356" spans="1:13" ht="20.100000000000001" customHeight="1" x14ac:dyDescent="0.15">
      <c r="A356" s="1" t="s">
        <v>20226</v>
      </c>
      <c r="B356" s="1" t="s">
        <v>20416</v>
      </c>
      <c r="C356" s="1" t="s">
        <v>20417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20418</v>
      </c>
      <c r="L356" s="1"/>
      <c r="M356" s="21">
        <f t="shared" si="5"/>
        <v>1</v>
      </c>
    </row>
    <row r="357" spans="1:13" ht="20.100000000000001" customHeight="1" x14ac:dyDescent="0.15">
      <c r="A357" s="1" t="s">
        <v>20226</v>
      </c>
      <c r="B357" s="1" t="s">
        <v>20419</v>
      </c>
      <c r="C357" s="1" t="s">
        <v>20420</v>
      </c>
      <c r="D357" s="1" t="s">
        <v>50</v>
      </c>
      <c r="E357" s="1" t="s">
        <v>51</v>
      </c>
      <c r="F357" s="1" t="s">
        <v>26832</v>
      </c>
      <c r="G357" s="1" t="s">
        <v>82</v>
      </c>
      <c r="H357" s="1" t="s">
        <v>1151</v>
      </c>
      <c r="I357" s="1" t="s">
        <v>84</v>
      </c>
      <c r="J357" s="1" t="s">
        <v>7809</v>
      </c>
      <c r="K357" s="1" t="s">
        <v>20421</v>
      </c>
      <c r="L357" s="1"/>
      <c r="M357" s="21">
        <f t="shared" si="5"/>
        <v>0</v>
      </c>
    </row>
    <row r="358" spans="1:13" ht="20.100000000000001" customHeight="1" x14ac:dyDescent="0.15">
      <c r="A358" s="1" t="s">
        <v>20226</v>
      </c>
      <c r="B358" s="1" t="s">
        <v>20419</v>
      </c>
      <c r="C358" s="1" t="s">
        <v>20422</v>
      </c>
      <c r="D358" s="1" t="s">
        <v>50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20423</v>
      </c>
      <c r="L358" s="1"/>
      <c r="M358" s="21">
        <f t="shared" si="5"/>
        <v>1</v>
      </c>
    </row>
    <row r="359" spans="1:13" ht="20.100000000000001" customHeight="1" x14ac:dyDescent="0.15">
      <c r="A359" s="1" t="s">
        <v>20226</v>
      </c>
      <c r="B359" s="1" t="s">
        <v>20424</v>
      </c>
      <c r="C359" s="1" t="s">
        <v>20425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20426</v>
      </c>
      <c r="L359" s="1"/>
      <c r="M359" s="21">
        <f t="shared" si="5"/>
        <v>1</v>
      </c>
    </row>
    <row r="360" spans="1:13" ht="20.100000000000001" customHeight="1" x14ac:dyDescent="0.15">
      <c r="A360" s="1" t="s">
        <v>20226</v>
      </c>
      <c r="B360" s="1" t="s">
        <v>20424</v>
      </c>
      <c r="C360" s="1" t="s">
        <v>20427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20428</v>
      </c>
      <c r="L360" s="1"/>
      <c r="M360" s="21">
        <f t="shared" si="5"/>
        <v>1</v>
      </c>
    </row>
    <row r="361" spans="1:13" ht="20.100000000000001" customHeight="1" x14ac:dyDescent="0.15">
      <c r="A361" s="1" t="s">
        <v>20226</v>
      </c>
      <c r="B361" s="1" t="s">
        <v>20424</v>
      </c>
      <c r="C361" s="1" t="s">
        <v>20429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20430</v>
      </c>
      <c r="L361" s="1"/>
      <c r="M361" s="21">
        <f t="shared" si="5"/>
        <v>1</v>
      </c>
    </row>
    <row r="362" spans="1:13" ht="20.100000000000001" customHeight="1" x14ac:dyDescent="0.15">
      <c r="A362" s="1" t="s">
        <v>20226</v>
      </c>
      <c r="B362" s="1" t="s">
        <v>20424</v>
      </c>
      <c r="C362" s="1" t="s">
        <v>20431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20432</v>
      </c>
      <c r="L362" s="1"/>
      <c r="M362" s="21">
        <f t="shared" si="5"/>
        <v>1</v>
      </c>
    </row>
    <row r="363" spans="1:13" ht="20.100000000000001" customHeight="1" x14ac:dyDescent="0.15">
      <c r="A363" s="1" t="s">
        <v>20226</v>
      </c>
      <c r="B363" s="1" t="s">
        <v>20424</v>
      </c>
      <c r="C363" s="1" t="s">
        <v>20433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20434</v>
      </c>
      <c r="L363" s="1"/>
      <c r="M363" s="21">
        <f t="shared" si="5"/>
        <v>1</v>
      </c>
    </row>
    <row r="364" spans="1:13" ht="20.100000000000001" customHeight="1" x14ac:dyDescent="0.15">
      <c r="A364" s="1" t="s">
        <v>20226</v>
      </c>
      <c r="B364" s="1" t="s">
        <v>20424</v>
      </c>
      <c r="C364" s="1" t="s">
        <v>20435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84</v>
      </c>
      <c r="J364" s="1" t="s">
        <v>122</v>
      </c>
      <c r="K364" s="1" t="s">
        <v>20436</v>
      </c>
      <c r="L364" s="1"/>
      <c r="M364" s="21">
        <f t="shared" si="5"/>
        <v>1</v>
      </c>
    </row>
    <row r="365" spans="1:13" ht="20.100000000000001" customHeight="1" x14ac:dyDescent="0.15">
      <c r="A365" s="1" t="s">
        <v>20226</v>
      </c>
      <c r="B365" s="1" t="s">
        <v>20424</v>
      </c>
      <c r="C365" s="1" t="s">
        <v>20437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180</v>
      </c>
      <c r="I365" s="1" t="s">
        <v>447</v>
      </c>
      <c r="J365" s="1" t="s">
        <v>730</v>
      </c>
      <c r="K365" s="1" t="s">
        <v>20438</v>
      </c>
      <c r="L365" s="1"/>
      <c r="M365" s="21">
        <f t="shared" si="5"/>
        <v>0</v>
      </c>
    </row>
    <row r="366" spans="1:13" ht="20.100000000000001" customHeight="1" x14ac:dyDescent="0.15">
      <c r="A366" s="1" t="s">
        <v>20226</v>
      </c>
      <c r="B366" s="1" t="s">
        <v>20424</v>
      </c>
      <c r="C366" s="1" t="s">
        <v>20439</v>
      </c>
      <c r="D366" s="1" t="s">
        <v>78</v>
      </c>
      <c r="E366" s="1" t="s">
        <v>51</v>
      </c>
      <c r="F366" s="1" t="s">
        <v>51</v>
      </c>
      <c r="G366" s="1" t="s">
        <v>52</v>
      </c>
      <c r="H366" s="1" t="s">
        <v>121</v>
      </c>
      <c r="I366" s="1" t="s">
        <v>84</v>
      </c>
      <c r="J366" s="1" t="s">
        <v>122</v>
      </c>
      <c r="K366" s="1" t="s">
        <v>20440</v>
      </c>
      <c r="L366" s="1"/>
      <c r="M366" s="21">
        <f t="shared" si="5"/>
        <v>1</v>
      </c>
    </row>
    <row r="367" spans="1:13" ht="20.100000000000001" customHeight="1" x14ac:dyDescent="0.15">
      <c r="A367" s="1" t="s">
        <v>20226</v>
      </c>
      <c r="B367" s="1" t="s">
        <v>20424</v>
      </c>
      <c r="C367" s="1" t="s">
        <v>20441</v>
      </c>
      <c r="D367" s="1" t="s">
        <v>78</v>
      </c>
      <c r="E367" s="1" t="s">
        <v>51</v>
      </c>
      <c r="F367" s="1" t="s">
        <v>51</v>
      </c>
      <c r="G367" s="1" t="s">
        <v>52</v>
      </c>
      <c r="H367" s="1" t="s">
        <v>121</v>
      </c>
      <c r="I367" s="1" t="s">
        <v>84</v>
      </c>
      <c r="J367" s="1" t="s">
        <v>122</v>
      </c>
      <c r="K367" s="1" t="s">
        <v>20442</v>
      </c>
      <c r="L367" s="1"/>
      <c r="M367" s="21">
        <f t="shared" si="5"/>
        <v>1</v>
      </c>
    </row>
    <row r="368" spans="1:13" ht="20.100000000000001" customHeight="1" x14ac:dyDescent="0.15">
      <c r="A368" s="1" t="s">
        <v>20226</v>
      </c>
      <c r="B368" s="1" t="s">
        <v>20443</v>
      </c>
      <c r="C368" s="1" t="s">
        <v>20444</v>
      </c>
      <c r="D368" s="1" t="s">
        <v>50</v>
      </c>
      <c r="E368" s="1" t="s">
        <v>51</v>
      </c>
      <c r="F368" s="1" t="s">
        <v>26832</v>
      </c>
      <c r="G368" s="1" t="s">
        <v>82</v>
      </c>
      <c r="H368" s="1" t="s">
        <v>4727</v>
      </c>
      <c r="I368" s="1" t="s">
        <v>447</v>
      </c>
      <c r="J368" s="1" t="s">
        <v>448</v>
      </c>
      <c r="K368" s="1" t="s">
        <v>20445</v>
      </c>
      <c r="L368" s="1"/>
      <c r="M368" s="21">
        <f t="shared" si="5"/>
        <v>0</v>
      </c>
    </row>
    <row r="369" spans="1:13" ht="20.100000000000001" customHeight="1" x14ac:dyDescent="0.15">
      <c r="A369" s="1" t="s">
        <v>20226</v>
      </c>
      <c r="B369" s="1" t="s">
        <v>20443</v>
      </c>
      <c r="C369" s="1" t="s">
        <v>20446</v>
      </c>
      <c r="D369" s="1" t="s">
        <v>50</v>
      </c>
      <c r="E369" s="1" t="s">
        <v>51</v>
      </c>
      <c r="F369" s="1" t="s">
        <v>26832</v>
      </c>
      <c r="G369" s="1" t="s">
        <v>82</v>
      </c>
      <c r="H369" s="1" t="s">
        <v>4727</v>
      </c>
      <c r="I369" s="1" t="s">
        <v>447</v>
      </c>
      <c r="J369" s="1" t="s">
        <v>448</v>
      </c>
      <c r="K369" s="1" t="s">
        <v>20447</v>
      </c>
      <c r="L369" s="1"/>
      <c r="M369" s="21">
        <f t="shared" si="5"/>
        <v>0</v>
      </c>
    </row>
    <row r="370" spans="1:13" ht="20.100000000000001" customHeight="1" x14ac:dyDescent="0.15">
      <c r="A370" s="1" t="s">
        <v>20226</v>
      </c>
      <c r="B370" s="1" t="s">
        <v>20443</v>
      </c>
      <c r="C370" s="1" t="s">
        <v>20448</v>
      </c>
      <c r="D370" s="1" t="s">
        <v>50</v>
      </c>
      <c r="E370" s="1" t="s">
        <v>51</v>
      </c>
      <c r="F370" s="1" t="s">
        <v>26832</v>
      </c>
      <c r="G370" s="1" t="s">
        <v>82</v>
      </c>
      <c r="H370" s="1" t="s">
        <v>4727</v>
      </c>
      <c r="I370" s="1" t="s">
        <v>447</v>
      </c>
      <c r="J370" s="1" t="s">
        <v>448</v>
      </c>
      <c r="K370" s="1" t="s">
        <v>20449</v>
      </c>
      <c r="L370" s="1"/>
      <c r="M370" s="21">
        <f t="shared" si="5"/>
        <v>0</v>
      </c>
    </row>
    <row r="371" spans="1:13" ht="20.100000000000001" customHeight="1" x14ac:dyDescent="0.15">
      <c r="A371" s="1" t="s">
        <v>20226</v>
      </c>
      <c r="B371" s="1" t="s">
        <v>20443</v>
      </c>
      <c r="C371" s="1" t="s">
        <v>20450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121</v>
      </c>
      <c r="I371" s="1" t="s">
        <v>84</v>
      </c>
      <c r="J371" s="1" t="s">
        <v>122</v>
      </c>
      <c r="K371" s="1" t="s">
        <v>20451</v>
      </c>
      <c r="L371" s="1"/>
      <c r="M371" s="21">
        <f t="shared" si="5"/>
        <v>1</v>
      </c>
    </row>
    <row r="372" spans="1:13" ht="20.100000000000001" customHeight="1" x14ac:dyDescent="0.15">
      <c r="A372" s="1" t="s">
        <v>20226</v>
      </c>
      <c r="B372" s="1" t="s">
        <v>20443</v>
      </c>
      <c r="C372" s="1" t="s">
        <v>20452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121</v>
      </c>
      <c r="I372" s="1" t="s">
        <v>84</v>
      </c>
      <c r="J372" s="1" t="s">
        <v>122</v>
      </c>
      <c r="K372" s="1" t="s">
        <v>20453</v>
      </c>
      <c r="L372" s="1"/>
      <c r="M372" s="21">
        <f t="shared" si="5"/>
        <v>1</v>
      </c>
    </row>
    <row r="373" spans="1:13" ht="20.100000000000001" customHeight="1" x14ac:dyDescent="0.15">
      <c r="A373" s="1" t="s">
        <v>20226</v>
      </c>
      <c r="B373" s="1" t="s">
        <v>20443</v>
      </c>
      <c r="C373" s="1" t="s">
        <v>20454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20455</v>
      </c>
      <c r="L373" s="1"/>
      <c r="M373" s="21">
        <f t="shared" si="5"/>
        <v>1</v>
      </c>
    </row>
    <row r="374" spans="1:13" ht="20.100000000000001" customHeight="1" x14ac:dyDescent="0.15">
      <c r="A374" s="1" t="s">
        <v>20226</v>
      </c>
      <c r="B374" s="1" t="s">
        <v>20443</v>
      </c>
      <c r="C374" s="1" t="s">
        <v>20456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20457</v>
      </c>
      <c r="L374" s="1"/>
      <c r="M374" s="21">
        <f t="shared" si="5"/>
        <v>1</v>
      </c>
    </row>
    <row r="375" spans="1:13" ht="20.100000000000001" customHeight="1" x14ac:dyDescent="0.15">
      <c r="A375" s="1" t="s">
        <v>20226</v>
      </c>
      <c r="B375" s="1" t="s">
        <v>20443</v>
      </c>
      <c r="C375" s="1" t="s">
        <v>20458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20459</v>
      </c>
      <c r="L375" s="1"/>
      <c r="M375" s="21">
        <f t="shared" si="5"/>
        <v>1</v>
      </c>
    </row>
    <row r="376" spans="1:13" ht="20.100000000000001" customHeight="1" x14ac:dyDescent="0.15">
      <c r="A376" s="1" t="s">
        <v>20226</v>
      </c>
      <c r="B376" s="1" t="s">
        <v>20443</v>
      </c>
      <c r="C376" s="1" t="s">
        <v>20460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20461</v>
      </c>
      <c r="L376" s="1"/>
      <c r="M376" s="21">
        <f t="shared" si="5"/>
        <v>1</v>
      </c>
    </row>
    <row r="377" spans="1:13" ht="20.100000000000001" customHeight="1" x14ac:dyDescent="0.15">
      <c r="A377" s="1" t="s">
        <v>20226</v>
      </c>
      <c r="B377" s="1" t="s">
        <v>20443</v>
      </c>
      <c r="C377" s="1" t="s">
        <v>20462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20463</v>
      </c>
      <c r="L377" s="1"/>
      <c r="M377" s="21">
        <f t="shared" si="5"/>
        <v>1</v>
      </c>
    </row>
    <row r="378" spans="1:13" ht="20.100000000000001" customHeight="1" x14ac:dyDescent="0.15">
      <c r="A378" s="1" t="s">
        <v>20226</v>
      </c>
      <c r="B378" s="1" t="s">
        <v>20443</v>
      </c>
      <c r="C378" s="1" t="s">
        <v>20464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20465</v>
      </c>
      <c r="L378" s="1"/>
      <c r="M378" s="21">
        <f t="shared" si="5"/>
        <v>1</v>
      </c>
    </row>
    <row r="379" spans="1:13" ht="20.100000000000001" customHeight="1" x14ac:dyDescent="0.15">
      <c r="A379" s="1" t="s">
        <v>20226</v>
      </c>
      <c r="B379" s="1" t="s">
        <v>20443</v>
      </c>
      <c r="C379" s="1" t="s">
        <v>20466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20467</v>
      </c>
      <c r="L379" s="1"/>
      <c r="M379" s="21">
        <f t="shared" si="5"/>
        <v>1</v>
      </c>
    </row>
    <row r="380" spans="1:13" ht="20.100000000000001" customHeight="1" x14ac:dyDescent="0.15">
      <c r="A380" s="1" t="s">
        <v>20226</v>
      </c>
      <c r="B380" s="1" t="s">
        <v>20443</v>
      </c>
      <c r="C380" s="1" t="s">
        <v>20468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20469</v>
      </c>
      <c r="L380" s="1"/>
      <c r="M380" s="21">
        <f t="shared" si="5"/>
        <v>1</v>
      </c>
    </row>
    <row r="381" spans="1:13" ht="20.100000000000001" customHeight="1" x14ac:dyDescent="0.15">
      <c r="A381" s="1" t="s">
        <v>20226</v>
      </c>
      <c r="B381" s="1" t="s">
        <v>20443</v>
      </c>
      <c r="C381" s="1" t="s">
        <v>20470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20471</v>
      </c>
      <c r="L381" s="1"/>
      <c r="M381" s="21">
        <f t="shared" si="5"/>
        <v>1</v>
      </c>
    </row>
    <row r="382" spans="1:13" ht="20.100000000000001" customHeight="1" x14ac:dyDescent="0.15">
      <c r="A382" s="1" t="s">
        <v>20226</v>
      </c>
      <c r="B382" s="1" t="s">
        <v>20443</v>
      </c>
      <c r="C382" s="1" t="s">
        <v>20472</v>
      </c>
      <c r="D382" s="1" t="s">
        <v>78</v>
      </c>
      <c r="E382" s="1" t="s">
        <v>51</v>
      </c>
      <c r="F382" s="1" t="s">
        <v>179</v>
      </c>
      <c r="G382" s="1" t="s">
        <v>82</v>
      </c>
      <c r="H382" s="1" t="s">
        <v>4727</v>
      </c>
      <c r="I382" s="1" t="s">
        <v>447</v>
      </c>
      <c r="J382" s="1" t="s">
        <v>448</v>
      </c>
      <c r="K382" s="1" t="s">
        <v>20473</v>
      </c>
      <c r="L382" s="1"/>
      <c r="M382" s="21">
        <f t="shared" si="5"/>
        <v>0</v>
      </c>
    </row>
    <row r="383" spans="1:13" ht="20.100000000000001" customHeight="1" x14ac:dyDescent="0.15">
      <c r="A383" s="1" t="s">
        <v>20226</v>
      </c>
      <c r="B383" s="1" t="s">
        <v>20443</v>
      </c>
      <c r="C383" s="1" t="s">
        <v>20474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20475</v>
      </c>
      <c r="L383" s="1"/>
      <c r="M383" s="21">
        <f t="shared" si="5"/>
        <v>1</v>
      </c>
    </row>
    <row r="384" spans="1:13" ht="20.100000000000001" customHeight="1" x14ac:dyDescent="0.15">
      <c r="A384" s="1" t="s">
        <v>20226</v>
      </c>
      <c r="B384" s="1" t="s">
        <v>20443</v>
      </c>
      <c r="C384" s="1" t="s">
        <v>20476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20477</v>
      </c>
      <c r="L384" s="1"/>
      <c r="M384" s="21">
        <f t="shared" si="5"/>
        <v>1</v>
      </c>
    </row>
    <row r="385" spans="1:13" ht="20.100000000000001" customHeight="1" x14ac:dyDescent="0.15">
      <c r="A385" s="1" t="s">
        <v>20226</v>
      </c>
      <c r="B385" s="1" t="s">
        <v>20443</v>
      </c>
      <c r="C385" s="1" t="s">
        <v>20478</v>
      </c>
      <c r="D385" s="1" t="s">
        <v>78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20479</v>
      </c>
      <c r="L385" s="1"/>
      <c r="M385" s="21">
        <f t="shared" si="5"/>
        <v>1</v>
      </c>
    </row>
    <row r="386" spans="1:13" ht="20.100000000000001" customHeight="1" x14ac:dyDescent="0.15">
      <c r="A386" s="1" t="s">
        <v>20226</v>
      </c>
      <c r="B386" s="1" t="s">
        <v>20443</v>
      </c>
      <c r="C386" s="1" t="s">
        <v>20480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20481</v>
      </c>
      <c r="L386" s="1"/>
      <c r="M386" s="21">
        <f t="shared" si="5"/>
        <v>1</v>
      </c>
    </row>
    <row r="387" spans="1:13" ht="20.100000000000001" customHeight="1" x14ac:dyDescent="0.15">
      <c r="A387" s="1" t="s">
        <v>20226</v>
      </c>
      <c r="B387" s="1" t="s">
        <v>20443</v>
      </c>
      <c r="C387" s="1" t="s">
        <v>20482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2038</v>
      </c>
      <c r="I387" s="1" t="s">
        <v>84</v>
      </c>
      <c r="J387" s="1" t="s">
        <v>55</v>
      </c>
      <c r="K387" s="1" t="s">
        <v>20483</v>
      </c>
      <c r="L387" s="1"/>
      <c r="M387" s="21">
        <f t="shared" si="5"/>
        <v>0</v>
      </c>
    </row>
    <row r="388" spans="1:13" ht="20.100000000000001" customHeight="1" x14ac:dyDescent="0.15">
      <c r="A388" s="1" t="s">
        <v>20226</v>
      </c>
      <c r="B388" s="1" t="s">
        <v>20443</v>
      </c>
      <c r="C388" s="1" t="s">
        <v>20484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20485</v>
      </c>
      <c r="L388" s="1"/>
      <c r="M388" s="21">
        <f t="shared" si="5"/>
        <v>1</v>
      </c>
    </row>
    <row r="389" spans="1:13" ht="20.100000000000001" customHeight="1" x14ac:dyDescent="0.15">
      <c r="A389" s="1" t="s">
        <v>20226</v>
      </c>
      <c r="B389" s="1" t="s">
        <v>20443</v>
      </c>
      <c r="C389" s="1" t="s">
        <v>20486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20487</v>
      </c>
      <c r="L389" s="1"/>
      <c r="M389" s="21">
        <f t="shared" si="5"/>
        <v>1</v>
      </c>
    </row>
    <row r="390" spans="1:13" ht="20.100000000000001" customHeight="1" x14ac:dyDescent="0.15">
      <c r="A390" s="1" t="s">
        <v>20226</v>
      </c>
      <c r="B390" s="1" t="s">
        <v>20443</v>
      </c>
      <c r="C390" s="1" t="s">
        <v>20488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20489</v>
      </c>
      <c r="L390" s="1"/>
      <c r="M390" s="21">
        <f t="shared" si="5"/>
        <v>1</v>
      </c>
    </row>
    <row r="391" spans="1:13" ht="20.100000000000001" customHeight="1" x14ac:dyDescent="0.15">
      <c r="A391" s="1" t="s">
        <v>20226</v>
      </c>
      <c r="B391" s="1" t="s">
        <v>20443</v>
      </c>
      <c r="C391" s="1" t="s">
        <v>20490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20491</v>
      </c>
      <c r="L391" s="1"/>
      <c r="M391" s="21">
        <f t="shared" si="5"/>
        <v>1</v>
      </c>
    </row>
    <row r="392" spans="1:13" ht="20.100000000000001" customHeight="1" x14ac:dyDescent="0.15">
      <c r="A392" s="1" t="s">
        <v>20226</v>
      </c>
      <c r="B392" s="1" t="s">
        <v>20443</v>
      </c>
      <c r="C392" s="1" t="s">
        <v>20492</v>
      </c>
      <c r="D392" s="1" t="s">
        <v>78</v>
      </c>
      <c r="E392" s="1" t="s">
        <v>51</v>
      </c>
      <c r="F392" s="1" t="s">
        <v>179</v>
      </c>
      <c r="G392" s="1" t="s">
        <v>82</v>
      </c>
      <c r="H392" s="1" t="s">
        <v>2038</v>
      </c>
      <c r="I392" s="1" t="s">
        <v>84</v>
      </c>
      <c r="J392" s="1" t="s">
        <v>55</v>
      </c>
      <c r="K392" s="1" t="s">
        <v>20493</v>
      </c>
      <c r="L392" s="1"/>
      <c r="M392" s="21">
        <f t="shared" ref="M392:M455" si="6">IF(F392="○",1,0)</f>
        <v>0</v>
      </c>
    </row>
    <row r="393" spans="1:13" ht="20.100000000000001" customHeight="1" x14ac:dyDescent="0.15">
      <c r="A393" s="1" t="s">
        <v>20226</v>
      </c>
      <c r="B393" s="1" t="s">
        <v>20443</v>
      </c>
      <c r="C393" s="1" t="s">
        <v>20494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2038</v>
      </c>
      <c r="I393" s="1" t="s">
        <v>84</v>
      </c>
      <c r="J393" s="1" t="s">
        <v>55</v>
      </c>
      <c r="K393" s="1" t="s">
        <v>20495</v>
      </c>
      <c r="L393" s="1"/>
      <c r="M393" s="21">
        <f t="shared" si="6"/>
        <v>0</v>
      </c>
    </row>
    <row r="394" spans="1:13" ht="20.100000000000001" customHeight="1" x14ac:dyDescent="0.15">
      <c r="A394" s="1" t="s">
        <v>20226</v>
      </c>
      <c r="B394" s="1" t="s">
        <v>20443</v>
      </c>
      <c r="C394" s="1" t="s">
        <v>20496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20497</v>
      </c>
      <c r="L394" s="1"/>
      <c r="M394" s="21">
        <f t="shared" si="6"/>
        <v>1</v>
      </c>
    </row>
    <row r="395" spans="1:13" ht="20.100000000000001" customHeight="1" x14ac:dyDescent="0.15">
      <c r="A395" s="1" t="s">
        <v>20226</v>
      </c>
      <c r="B395" s="1" t="s">
        <v>20443</v>
      </c>
      <c r="C395" s="1" t="s">
        <v>20498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20499</v>
      </c>
      <c r="L395" s="1"/>
      <c r="M395" s="21">
        <f t="shared" si="6"/>
        <v>1</v>
      </c>
    </row>
    <row r="396" spans="1:13" ht="20.100000000000001" customHeight="1" x14ac:dyDescent="0.15">
      <c r="A396" s="1" t="s">
        <v>20226</v>
      </c>
      <c r="B396" s="1" t="s">
        <v>20443</v>
      </c>
      <c r="C396" s="1" t="s">
        <v>20500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20501</v>
      </c>
      <c r="L396" s="1"/>
      <c r="M396" s="21">
        <f t="shared" si="6"/>
        <v>1</v>
      </c>
    </row>
    <row r="397" spans="1:13" ht="20.100000000000001" customHeight="1" x14ac:dyDescent="0.15">
      <c r="A397" s="1" t="s">
        <v>20226</v>
      </c>
      <c r="B397" s="1" t="s">
        <v>20443</v>
      </c>
      <c r="C397" s="1" t="s">
        <v>20502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20503</v>
      </c>
      <c r="L397" s="1"/>
      <c r="M397" s="21">
        <f t="shared" si="6"/>
        <v>1</v>
      </c>
    </row>
    <row r="398" spans="1:13" ht="20.100000000000001" customHeight="1" x14ac:dyDescent="0.15">
      <c r="A398" s="1" t="s">
        <v>20226</v>
      </c>
      <c r="B398" s="1" t="s">
        <v>20443</v>
      </c>
      <c r="C398" s="1" t="s">
        <v>20504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121</v>
      </c>
      <c r="I398" s="1" t="s">
        <v>84</v>
      </c>
      <c r="J398" s="1" t="s">
        <v>122</v>
      </c>
      <c r="K398" s="1" t="s">
        <v>20505</v>
      </c>
      <c r="L398" s="1"/>
      <c r="M398" s="21">
        <f t="shared" si="6"/>
        <v>1</v>
      </c>
    </row>
    <row r="399" spans="1:13" ht="20.100000000000001" customHeight="1" x14ac:dyDescent="0.15">
      <c r="A399" s="1" t="s">
        <v>20226</v>
      </c>
      <c r="B399" s="1" t="s">
        <v>20443</v>
      </c>
      <c r="C399" s="1" t="s">
        <v>20506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121</v>
      </c>
      <c r="I399" s="1" t="s">
        <v>84</v>
      </c>
      <c r="J399" s="1" t="s">
        <v>122</v>
      </c>
      <c r="K399" s="1" t="s">
        <v>20507</v>
      </c>
      <c r="L399" s="1"/>
      <c r="M399" s="21">
        <f t="shared" si="6"/>
        <v>1</v>
      </c>
    </row>
    <row r="400" spans="1:13" ht="20.100000000000001" customHeight="1" x14ac:dyDescent="0.15">
      <c r="A400" s="1" t="s">
        <v>20226</v>
      </c>
      <c r="B400" s="1" t="s">
        <v>20443</v>
      </c>
      <c r="C400" s="1" t="s">
        <v>20508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20509</v>
      </c>
      <c r="L400" s="1"/>
      <c r="M400" s="21">
        <f t="shared" si="6"/>
        <v>1</v>
      </c>
    </row>
    <row r="401" spans="1:13" ht="20.100000000000001" customHeight="1" x14ac:dyDescent="0.15">
      <c r="A401" s="1" t="s">
        <v>20226</v>
      </c>
      <c r="B401" s="1" t="s">
        <v>20443</v>
      </c>
      <c r="C401" s="1" t="s">
        <v>20510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20511</v>
      </c>
      <c r="L401" s="1"/>
      <c r="M401" s="21">
        <f t="shared" si="6"/>
        <v>1</v>
      </c>
    </row>
    <row r="402" spans="1:13" ht="20.100000000000001" customHeight="1" x14ac:dyDescent="0.15">
      <c r="A402" s="1" t="s">
        <v>20226</v>
      </c>
      <c r="B402" s="1" t="s">
        <v>20512</v>
      </c>
      <c r="C402" s="1" t="s">
        <v>20513</v>
      </c>
      <c r="D402" s="1" t="s">
        <v>50</v>
      </c>
      <c r="E402" s="1" t="s">
        <v>51</v>
      </c>
      <c r="F402" s="1" t="s">
        <v>26832</v>
      </c>
      <c r="G402" s="1" t="s">
        <v>82</v>
      </c>
      <c r="H402" s="1" t="s">
        <v>4727</v>
      </c>
      <c r="I402" s="1" t="s">
        <v>447</v>
      </c>
      <c r="J402" s="1" t="s">
        <v>448</v>
      </c>
      <c r="K402" s="1" t="s">
        <v>20514</v>
      </c>
      <c r="L402" s="1"/>
      <c r="M402" s="21">
        <f t="shared" si="6"/>
        <v>0</v>
      </c>
    </row>
    <row r="403" spans="1:13" ht="20.100000000000001" customHeight="1" x14ac:dyDescent="0.15">
      <c r="A403" s="1" t="s">
        <v>20226</v>
      </c>
      <c r="B403" s="1" t="s">
        <v>20512</v>
      </c>
      <c r="C403" s="1" t="s">
        <v>20515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20516</v>
      </c>
      <c r="L403" s="1"/>
      <c r="M403" s="21">
        <f t="shared" si="6"/>
        <v>1</v>
      </c>
    </row>
    <row r="404" spans="1:13" ht="20.100000000000001" customHeight="1" x14ac:dyDescent="0.15">
      <c r="A404" s="1" t="s">
        <v>20226</v>
      </c>
      <c r="B404" s="1" t="s">
        <v>20512</v>
      </c>
      <c r="C404" s="1" t="s">
        <v>20517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20518</v>
      </c>
      <c r="L404" s="1"/>
      <c r="M404" s="21">
        <f t="shared" si="6"/>
        <v>1</v>
      </c>
    </row>
    <row r="405" spans="1:13" ht="20.100000000000001" customHeight="1" x14ac:dyDescent="0.15">
      <c r="A405" s="1" t="s">
        <v>20226</v>
      </c>
      <c r="B405" s="1" t="s">
        <v>20512</v>
      </c>
      <c r="C405" s="1" t="s">
        <v>20519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20520</v>
      </c>
      <c r="L405" s="1"/>
      <c r="M405" s="21">
        <f t="shared" si="6"/>
        <v>1</v>
      </c>
    </row>
    <row r="406" spans="1:13" ht="20.100000000000001" customHeight="1" x14ac:dyDescent="0.15">
      <c r="A406" s="1" t="s">
        <v>20226</v>
      </c>
      <c r="B406" s="1" t="s">
        <v>20512</v>
      </c>
      <c r="C406" s="1" t="s">
        <v>20521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20522</v>
      </c>
      <c r="L406" s="1"/>
      <c r="M406" s="21">
        <f t="shared" si="6"/>
        <v>1</v>
      </c>
    </row>
    <row r="407" spans="1:13" ht="20.100000000000001" customHeight="1" x14ac:dyDescent="0.15">
      <c r="A407" s="1" t="s">
        <v>20226</v>
      </c>
      <c r="B407" s="1" t="s">
        <v>20512</v>
      </c>
      <c r="C407" s="1" t="s">
        <v>20523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20524</v>
      </c>
      <c r="L407" s="1"/>
      <c r="M407" s="21">
        <f t="shared" si="6"/>
        <v>1</v>
      </c>
    </row>
    <row r="408" spans="1:13" ht="20.100000000000001" customHeight="1" x14ac:dyDescent="0.15">
      <c r="A408" s="1" t="s">
        <v>20226</v>
      </c>
      <c r="B408" s="1" t="s">
        <v>20512</v>
      </c>
      <c r="C408" s="1" t="s">
        <v>20525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20526</v>
      </c>
      <c r="L408" s="1"/>
      <c r="M408" s="21">
        <f t="shared" si="6"/>
        <v>1</v>
      </c>
    </row>
    <row r="409" spans="1:13" ht="20.100000000000001" customHeight="1" x14ac:dyDescent="0.15">
      <c r="A409" s="1" t="s">
        <v>20226</v>
      </c>
      <c r="B409" s="1" t="s">
        <v>20512</v>
      </c>
      <c r="C409" s="1" t="s">
        <v>20527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20528</v>
      </c>
      <c r="L409" s="1"/>
      <c r="M409" s="21">
        <f t="shared" si="6"/>
        <v>1</v>
      </c>
    </row>
    <row r="410" spans="1:13" ht="20.100000000000001" customHeight="1" x14ac:dyDescent="0.15">
      <c r="A410" s="1" t="s">
        <v>20226</v>
      </c>
      <c r="B410" s="1" t="s">
        <v>20512</v>
      </c>
      <c r="C410" s="1" t="s">
        <v>20529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20530</v>
      </c>
      <c r="L410" s="1"/>
      <c r="M410" s="21">
        <f t="shared" si="6"/>
        <v>1</v>
      </c>
    </row>
    <row r="411" spans="1:13" ht="20.100000000000001" customHeight="1" x14ac:dyDescent="0.15">
      <c r="A411" s="1" t="s">
        <v>20226</v>
      </c>
      <c r="B411" s="1" t="s">
        <v>20512</v>
      </c>
      <c r="C411" s="1" t="s">
        <v>20531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20532</v>
      </c>
      <c r="L411" s="1"/>
      <c r="M411" s="21">
        <f t="shared" si="6"/>
        <v>1</v>
      </c>
    </row>
    <row r="412" spans="1:13" ht="20.100000000000001" customHeight="1" x14ac:dyDescent="0.15">
      <c r="A412" s="1" t="s">
        <v>20226</v>
      </c>
      <c r="B412" s="1" t="s">
        <v>20512</v>
      </c>
      <c r="C412" s="1" t="s">
        <v>20533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20534</v>
      </c>
      <c r="L412" s="1"/>
      <c r="M412" s="21">
        <f t="shared" si="6"/>
        <v>1</v>
      </c>
    </row>
    <row r="413" spans="1:13" ht="20.100000000000001" customHeight="1" x14ac:dyDescent="0.15">
      <c r="A413" s="1" t="s">
        <v>20226</v>
      </c>
      <c r="B413" s="1" t="s">
        <v>20512</v>
      </c>
      <c r="C413" s="1" t="s">
        <v>20535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20536</v>
      </c>
      <c r="L413" s="1"/>
      <c r="M413" s="21">
        <f t="shared" si="6"/>
        <v>1</v>
      </c>
    </row>
    <row r="414" spans="1:13" ht="20.100000000000001" customHeight="1" x14ac:dyDescent="0.15">
      <c r="A414" s="1" t="s">
        <v>20226</v>
      </c>
      <c r="B414" s="1" t="s">
        <v>20512</v>
      </c>
      <c r="C414" s="1" t="s">
        <v>20537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20538</v>
      </c>
      <c r="L414" s="1"/>
      <c r="M414" s="21">
        <f t="shared" si="6"/>
        <v>1</v>
      </c>
    </row>
    <row r="415" spans="1:13" ht="20.100000000000001" customHeight="1" x14ac:dyDescent="0.15">
      <c r="A415" s="1" t="s">
        <v>20226</v>
      </c>
      <c r="B415" s="1" t="s">
        <v>20512</v>
      </c>
      <c r="C415" s="1" t="s">
        <v>20539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20540</v>
      </c>
      <c r="L415" s="1"/>
      <c r="M415" s="21">
        <f t="shared" si="6"/>
        <v>1</v>
      </c>
    </row>
    <row r="416" spans="1:13" ht="20.100000000000001" customHeight="1" x14ac:dyDescent="0.15">
      <c r="A416" s="1" t="s">
        <v>20226</v>
      </c>
      <c r="B416" s="1" t="s">
        <v>20512</v>
      </c>
      <c r="C416" s="1" t="s">
        <v>20541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2038</v>
      </c>
      <c r="I416" s="1" t="s">
        <v>84</v>
      </c>
      <c r="J416" s="1" t="s">
        <v>55</v>
      </c>
      <c r="K416" s="1" t="s">
        <v>20542</v>
      </c>
      <c r="L416" s="1"/>
      <c r="M416" s="21">
        <f t="shared" si="6"/>
        <v>0</v>
      </c>
    </row>
    <row r="417" spans="1:13" ht="20.100000000000001" customHeight="1" x14ac:dyDescent="0.15">
      <c r="A417" s="1" t="s">
        <v>20226</v>
      </c>
      <c r="B417" s="1" t="s">
        <v>20512</v>
      </c>
      <c r="C417" s="1" t="s">
        <v>20543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20544</v>
      </c>
      <c r="L417" s="1"/>
      <c r="M417" s="21">
        <f t="shared" si="6"/>
        <v>1</v>
      </c>
    </row>
    <row r="418" spans="1:13" ht="20.100000000000001" customHeight="1" x14ac:dyDescent="0.15">
      <c r="A418" s="1" t="s">
        <v>20226</v>
      </c>
      <c r="B418" s="1" t="s">
        <v>20512</v>
      </c>
      <c r="C418" s="1" t="s">
        <v>20545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20546</v>
      </c>
      <c r="L418" s="1"/>
      <c r="M418" s="21">
        <f t="shared" si="6"/>
        <v>1</v>
      </c>
    </row>
    <row r="419" spans="1:13" ht="20.100000000000001" customHeight="1" x14ac:dyDescent="0.15">
      <c r="A419" s="1" t="s">
        <v>20226</v>
      </c>
      <c r="B419" s="1" t="s">
        <v>20512</v>
      </c>
      <c r="C419" s="1" t="s">
        <v>20547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20548</v>
      </c>
      <c r="L419" s="1"/>
      <c r="M419" s="21">
        <f t="shared" si="6"/>
        <v>1</v>
      </c>
    </row>
    <row r="420" spans="1:13" ht="20.100000000000001" customHeight="1" x14ac:dyDescent="0.15">
      <c r="A420" s="1" t="s">
        <v>20226</v>
      </c>
      <c r="B420" s="1" t="s">
        <v>20512</v>
      </c>
      <c r="C420" s="1" t="s">
        <v>20549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20550</v>
      </c>
      <c r="L420" s="1"/>
      <c r="M420" s="21">
        <f t="shared" si="6"/>
        <v>1</v>
      </c>
    </row>
    <row r="421" spans="1:13" ht="20.100000000000001" customHeight="1" x14ac:dyDescent="0.15">
      <c r="A421" s="1" t="s">
        <v>20226</v>
      </c>
      <c r="B421" s="1" t="s">
        <v>20512</v>
      </c>
      <c r="C421" s="1" t="s">
        <v>20551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20552</v>
      </c>
      <c r="L421" s="1"/>
      <c r="M421" s="21">
        <f t="shared" si="6"/>
        <v>1</v>
      </c>
    </row>
    <row r="422" spans="1:13" ht="20.100000000000001" customHeight="1" x14ac:dyDescent="0.15">
      <c r="A422" s="1" t="s">
        <v>20226</v>
      </c>
      <c r="B422" s="1" t="s">
        <v>20512</v>
      </c>
      <c r="C422" s="1" t="s">
        <v>20553</v>
      </c>
      <c r="D422" s="1" t="s">
        <v>849</v>
      </c>
      <c r="E422" s="1" t="s">
        <v>51</v>
      </c>
      <c r="F422" s="1" t="s">
        <v>26832</v>
      </c>
      <c r="G422" s="1" t="s">
        <v>82</v>
      </c>
      <c r="H422" s="1" t="s">
        <v>83</v>
      </c>
      <c r="I422" s="1" t="s">
        <v>84</v>
      </c>
      <c r="J422" s="1" t="s">
        <v>6142</v>
      </c>
      <c r="K422" s="1" t="s">
        <v>20554</v>
      </c>
      <c r="L422" s="1"/>
      <c r="M422" s="21">
        <f t="shared" si="6"/>
        <v>0</v>
      </c>
    </row>
    <row r="423" spans="1:13" ht="20.100000000000001" customHeight="1" x14ac:dyDescent="0.15">
      <c r="A423" s="1" t="s">
        <v>20226</v>
      </c>
      <c r="B423" s="1" t="s">
        <v>20555</v>
      </c>
      <c r="C423" s="1" t="s">
        <v>20556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20557</v>
      </c>
      <c r="L423" s="1"/>
      <c r="M423" s="21">
        <f t="shared" si="6"/>
        <v>1</v>
      </c>
    </row>
    <row r="424" spans="1:13" ht="20.100000000000001" customHeight="1" x14ac:dyDescent="0.15">
      <c r="A424" s="1" t="s">
        <v>20226</v>
      </c>
      <c r="B424" s="1" t="s">
        <v>20555</v>
      </c>
      <c r="C424" s="1" t="s">
        <v>20558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20559</v>
      </c>
      <c r="L424" s="1"/>
      <c r="M424" s="21">
        <f t="shared" si="6"/>
        <v>1</v>
      </c>
    </row>
    <row r="425" spans="1:13" ht="20.100000000000001" customHeight="1" x14ac:dyDescent="0.15">
      <c r="A425" s="1" t="s">
        <v>20226</v>
      </c>
      <c r="B425" s="1" t="s">
        <v>20555</v>
      </c>
      <c r="C425" s="1" t="s">
        <v>20560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20561</v>
      </c>
      <c r="L425" s="1"/>
      <c r="M425" s="21">
        <f t="shared" si="6"/>
        <v>1</v>
      </c>
    </row>
    <row r="426" spans="1:13" ht="20.100000000000001" customHeight="1" x14ac:dyDescent="0.15">
      <c r="A426" s="1" t="s">
        <v>20226</v>
      </c>
      <c r="B426" s="1" t="s">
        <v>20555</v>
      </c>
      <c r="C426" s="1" t="s">
        <v>20562</v>
      </c>
      <c r="D426" s="1" t="s">
        <v>78</v>
      </c>
      <c r="E426" s="1" t="s">
        <v>51</v>
      </c>
      <c r="F426" s="1" t="s">
        <v>179</v>
      </c>
      <c r="G426" s="1" t="s">
        <v>82</v>
      </c>
      <c r="H426" s="1" t="s">
        <v>180</v>
      </c>
      <c r="I426" s="1" t="s">
        <v>447</v>
      </c>
      <c r="J426" s="1" t="s">
        <v>730</v>
      </c>
      <c r="K426" s="1" t="s">
        <v>20563</v>
      </c>
      <c r="L426" s="1"/>
      <c r="M426" s="21">
        <f t="shared" si="6"/>
        <v>0</v>
      </c>
    </row>
    <row r="427" spans="1:13" ht="20.100000000000001" customHeight="1" x14ac:dyDescent="0.15">
      <c r="A427" s="1" t="s">
        <v>20226</v>
      </c>
      <c r="B427" s="1" t="s">
        <v>20555</v>
      </c>
      <c r="C427" s="1" t="s">
        <v>20564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20565</v>
      </c>
      <c r="L427" s="1"/>
      <c r="M427" s="21">
        <f t="shared" si="6"/>
        <v>1</v>
      </c>
    </row>
    <row r="428" spans="1:13" ht="20.100000000000001" customHeight="1" x14ac:dyDescent="0.15">
      <c r="A428" s="1" t="s">
        <v>20226</v>
      </c>
      <c r="B428" s="1" t="s">
        <v>20566</v>
      </c>
      <c r="C428" s="1" t="s">
        <v>20567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84</v>
      </c>
      <c r="J428" s="1" t="s">
        <v>122</v>
      </c>
      <c r="K428" s="1" t="s">
        <v>20568</v>
      </c>
      <c r="L428" s="1"/>
      <c r="M428" s="21">
        <f t="shared" si="6"/>
        <v>1</v>
      </c>
    </row>
    <row r="429" spans="1:13" ht="20.100000000000001" customHeight="1" x14ac:dyDescent="0.15">
      <c r="A429" s="1" t="s">
        <v>20226</v>
      </c>
      <c r="B429" s="1" t="s">
        <v>20566</v>
      </c>
      <c r="C429" s="1" t="s">
        <v>20569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20570</v>
      </c>
      <c r="L429" s="1"/>
      <c r="M429" s="21">
        <f t="shared" si="6"/>
        <v>1</v>
      </c>
    </row>
    <row r="430" spans="1:13" ht="20.100000000000001" customHeight="1" x14ac:dyDescent="0.15">
      <c r="A430" s="1" t="s">
        <v>20226</v>
      </c>
      <c r="B430" s="1" t="s">
        <v>20571</v>
      </c>
      <c r="C430" s="1" t="s">
        <v>20572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20573</v>
      </c>
      <c r="L430" s="1"/>
      <c r="M430" s="21">
        <f t="shared" si="6"/>
        <v>1</v>
      </c>
    </row>
    <row r="431" spans="1:13" ht="20.100000000000001" customHeight="1" x14ac:dyDescent="0.15">
      <c r="A431" s="1" t="s">
        <v>20226</v>
      </c>
      <c r="B431" s="1" t="s">
        <v>20571</v>
      </c>
      <c r="C431" s="1" t="s">
        <v>20574</v>
      </c>
      <c r="D431" s="1" t="s">
        <v>50</v>
      </c>
      <c r="E431" s="1" t="s">
        <v>51</v>
      </c>
      <c r="F431" s="1" t="s">
        <v>26832</v>
      </c>
      <c r="G431" s="1" t="s">
        <v>82</v>
      </c>
      <c r="H431" s="1" t="s">
        <v>4727</v>
      </c>
      <c r="I431" s="1" t="s">
        <v>447</v>
      </c>
      <c r="J431" s="1" t="s">
        <v>448</v>
      </c>
      <c r="K431" s="1" t="s">
        <v>20575</v>
      </c>
      <c r="L431" s="1"/>
      <c r="M431" s="21">
        <f t="shared" si="6"/>
        <v>0</v>
      </c>
    </row>
    <row r="432" spans="1:13" ht="20.100000000000001" customHeight="1" x14ac:dyDescent="0.15">
      <c r="A432" s="1" t="s">
        <v>20226</v>
      </c>
      <c r="B432" s="1" t="s">
        <v>20571</v>
      </c>
      <c r="C432" s="1" t="s">
        <v>20576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20577</v>
      </c>
      <c r="L432" s="1"/>
      <c r="M432" s="21">
        <f t="shared" si="6"/>
        <v>1</v>
      </c>
    </row>
    <row r="433" spans="1:13" ht="20.100000000000001" customHeight="1" x14ac:dyDescent="0.15">
      <c r="A433" s="1" t="s">
        <v>20226</v>
      </c>
      <c r="B433" s="1" t="s">
        <v>20571</v>
      </c>
      <c r="C433" s="1" t="s">
        <v>20578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20579</v>
      </c>
      <c r="L433" s="1"/>
      <c r="M433" s="21">
        <f t="shared" si="6"/>
        <v>1</v>
      </c>
    </row>
    <row r="434" spans="1:13" ht="20.100000000000001" customHeight="1" x14ac:dyDescent="0.15">
      <c r="A434" s="1" t="s">
        <v>20226</v>
      </c>
      <c r="B434" s="1" t="s">
        <v>20571</v>
      </c>
      <c r="C434" s="1" t="s">
        <v>20580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84</v>
      </c>
      <c r="J434" s="1" t="s">
        <v>122</v>
      </c>
      <c r="K434" s="1" t="s">
        <v>20581</v>
      </c>
      <c r="L434" s="1"/>
      <c r="M434" s="21">
        <f t="shared" si="6"/>
        <v>1</v>
      </c>
    </row>
    <row r="435" spans="1:13" ht="20.100000000000001" customHeight="1" x14ac:dyDescent="0.15">
      <c r="A435" s="1" t="s">
        <v>20226</v>
      </c>
      <c r="B435" s="1" t="s">
        <v>20571</v>
      </c>
      <c r="C435" s="1" t="s">
        <v>20582</v>
      </c>
      <c r="D435" s="1" t="s">
        <v>78</v>
      </c>
      <c r="E435" s="1" t="s">
        <v>51</v>
      </c>
      <c r="F435" s="1" t="s">
        <v>81</v>
      </c>
      <c r="G435" s="1" t="s">
        <v>82</v>
      </c>
      <c r="H435" s="1" t="s">
        <v>212</v>
      </c>
      <c r="I435" s="1" t="s">
        <v>7857</v>
      </c>
      <c r="J435" s="1" t="s">
        <v>122</v>
      </c>
      <c r="K435" s="1" t="s">
        <v>20583</v>
      </c>
      <c r="L435" s="1"/>
      <c r="M435" s="21">
        <f t="shared" si="6"/>
        <v>0</v>
      </c>
    </row>
    <row r="436" spans="1:13" ht="20.100000000000001" customHeight="1" x14ac:dyDescent="0.15">
      <c r="A436" s="1" t="s">
        <v>20226</v>
      </c>
      <c r="B436" s="1" t="s">
        <v>20571</v>
      </c>
      <c r="C436" s="1" t="s">
        <v>20584</v>
      </c>
      <c r="D436" s="1" t="s">
        <v>78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84</v>
      </c>
      <c r="J436" s="1" t="s">
        <v>122</v>
      </c>
      <c r="K436" s="1" t="s">
        <v>20585</v>
      </c>
      <c r="L436" s="1"/>
      <c r="M436" s="21">
        <f t="shared" si="6"/>
        <v>1</v>
      </c>
    </row>
    <row r="437" spans="1:13" ht="20.100000000000001" customHeight="1" x14ac:dyDescent="0.15">
      <c r="A437" s="1" t="s">
        <v>20226</v>
      </c>
      <c r="B437" s="1" t="s">
        <v>20571</v>
      </c>
      <c r="C437" s="1" t="s">
        <v>20586</v>
      </c>
      <c r="D437" s="1" t="s">
        <v>78</v>
      </c>
      <c r="E437" s="1" t="s">
        <v>51</v>
      </c>
      <c r="F437" s="1" t="s">
        <v>51</v>
      </c>
      <c r="G437" s="1" t="s">
        <v>52</v>
      </c>
      <c r="H437" s="1" t="s">
        <v>121</v>
      </c>
      <c r="I437" s="1" t="s">
        <v>84</v>
      </c>
      <c r="J437" s="1" t="s">
        <v>122</v>
      </c>
      <c r="K437" s="1" t="s">
        <v>20587</v>
      </c>
      <c r="L437" s="1"/>
      <c r="M437" s="21">
        <f t="shared" si="6"/>
        <v>1</v>
      </c>
    </row>
    <row r="438" spans="1:13" ht="20.100000000000001" customHeight="1" x14ac:dyDescent="0.15">
      <c r="A438" s="1" t="s">
        <v>20226</v>
      </c>
      <c r="B438" s="1" t="s">
        <v>20571</v>
      </c>
      <c r="C438" s="1" t="s">
        <v>20588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20589</v>
      </c>
      <c r="L438" s="1"/>
      <c r="M438" s="21">
        <f t="shared" si="6"/>
        <v>1</v>
      </c>
    </row>
    <row r="439" spans="1:13" ht="20.100000000000001" customHeight="1" x14ac:dyDescent="0.15">
      <c r="A439" s="1" t="s">
        <v>20226</v>
      </c>
      <c r="B439" s="1" t="s">
        <v>20571</v>
      </c>
      <c r="C439" s="1" t="s">
        <v>20590</v>
      </c>
      <c r="D439" s="1" t="s">
        <v>78</v>
      </c>
      <c r="E439" s="1" t="s">
        <v>51</v>
      </c>
      <c r="F439" s="1" t="s">
        <v>81</v>
      </c>
      <c r="G439" s="1" t="s">
        <v>82</v>
      </c>
      <c r="H439" s="1" t="s">
        <v>4727</v>
      </c>
      <c r="I439" s="1" t="s">
        <v>447</v>
      </c>
      <c r="J439" s="1" t="s">
        <v>448</v>
      </c>
      <c r="K439" s="1" t="s">
        <v>20591</v>
      </c>
      <c r="L439" s="1"/>
      <c r="M439" s="21">
        <f t="shared" si="6"/>
        <v>0</v>
      </c>
    </row>
    <row r="440" spans="1:13" ht="20.100000000000001" customHeight="1" x14ac:dyDescent="0.15">
      <c r="A440" s="1" t="s">
        <v>20226</v>
      </c>
      <c r="B440" s="1" t="s">
        <v>20571</v>
      </c>
      <c r="C440" s="1" t="s">
        <v>20592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20593</v>
      </c>
      <c r="L440" s="1"/>
      <c r="M440" s="21">
        <f t="shared" si="6"/>
        <v>1</v>
      </c>
    </row>
    <row r="441" spans="1:13" ht="20.100000000000001" customHeight="1" x14ac:dyDescent="0.15">
      <c r="A441" s="1" t="s">
        <v>20226</v>
      </c>
      <c r="B441" s="1" t="s">
        <v>20571</v>
      </c>
      <c r="C441" s="1" t="s">
        <v>20594</v>
      </c>
      <c r="D441" s="1" t="s">
        <v>78</v>
      </c>
      <c r="E441" s="1" t="s">
        <v>51</v>
      </c>
      <c r="F441" s="1" t="s">
        <v>179</v>
      </c>
      <c r="G441" s="1" t="s">
        <v>82</v>
      </c>
      <c r="H441" s="1" t="s">
        <v>180</v>
      </c>
      <c r="I441" s="1" t="s">
        <v>447</v>
      </c>
      <c r="J441" s="1" t="s">
        <v>730</v>
      </c>
      <c r="K441" s="1" t="s">
        <v>20595</v>
      </c>
      <c r="L441" s="1"/>
      <c r="M441" s="21">
        <f t="shared" si="6"/>
        <v>0</v>
      </c>
    </row>
    <row r="442" spans="1:13" ht="20.100000000000001" customHeight="1" x14ac:dyDescent="0.15">
      <c r="A442" s="1" t="s">
        <v>20226</v>
      </c>
      <c r="B442" s="1" t="s">
        <v>20571</v>
      </c>
      <c r="C442" s="1" t="s">
        <v>20596</v>
      </c>
      <c r="D442" s="1" t="s">
        <v>78</v>
      </c>
      <c r="E442" s="1" t="s">
        <v>51</v>
      </c>
      <c r="F442" s="1" t="s">
        <v>51</v>
      </c>
      <c r="G442" s="1" t="s">
        <v>52</v>
      </c>
      <c r="H442" s="1" t="s">
        <v>121</v>
      </c>
      <c r="I442" s="1" t="s">
        <v>84</v>
      </c>
      <c r="J442" s="1" t="s">
        <v>122</v>
      </c>
      <c r="K442" s="1" t="s">
        <v>20597</v>
      </c>
      <c r="L442" s="1"/>
      <c r="M442" s="21">
        <f t="shared" si="6"/>
        <v>1</v>
      </c>
    </row>
    <row r="443" spans="1:13" ht="20.100000000000001" customHeight="1" x14ac:dyDescent="0.15">
      <c r="A443" s="1" t="s">
        <v>20226</v>
      </c>
      <c r="B443" s="1" t="s">
        <v>20571</v>
      </c>
      <c r="C443" s="1" t="s">
        <v>20598</v>
      </c>
      <c r="D443" s="1" t="s">
        <v>78</v>
      </c>
      <c r="E443" s="1" t="s">
        <v>51</v>
      </c>
      <c r="F443" s="1" t="s">
        <v>81</v>
      </c>
      <c r="G443" s="1" t="s">
        <v>82</v>
      </c>
      <c r="H443" s="1" t="s">
        <v>180</v>
      </c>
      <c r="I443" s="1" t="s">
        <v>447</v>
      </c>
      <c r="J443" s="1" t="s">
        <v>730</v>
      </c>
      <c r="K443" s="1" t="s">
        <v>20599</v>
      </c>
      <c r="L443" s="1"/>
      <c r="M443" s="21">
        <f t="shared" si="6"/>
        <v>0</v>
      </c>
    </row>
    <row r="444" spans="1:13" ht="20.100000000000001" customHeight="1" x14ac:dyDescent="0.15">
      <c r="A444" s="1" t="s">
        <v>20226</v>
      </c>
      <c r="B444" s="1" t="s">
        <v>20571</v>
      </c>
      <c r="C444" s="1" t="s">
        <v>20600</v>
      </c>
      <c r="D444" s="1" t="s">
        <v>78</v>
      </c>
      <c r="E444" s="1" t="s">
        <v>51</v>
      </c>
      <c r="F444" s="1" t="s">
        <v>179</v>
      </c>
      <c r="G444" s="1" t="s">
        <v>82</v>
      </c>
      <c r="H444" s="1" t="s">
        <v>180</v>
      </c>
      <c r="I444" s="1" t="s">
        <v>447</v>
      </c>
      <c r="J444" s="1" t="s">
        <v>730</v>
      </c>
      <c r="K444" s="1" t="s">
        <v>20601</v>
      </c>
      <c r="L444" s="1"/>
      <c r="M444" s="21">
        <f t="shared" si="6"/>
        <v>0</v>
      </c>
    </row>
    <row r="445" spans="1:13" ht="20.100000000000001" customHeight="1" x14ac:dyDescent="0.15">
      <c r="A445" s="1" t="s">
        <v>20226</v>
      </c>
      <c r="B445" s="1" t="s">
        <v>20571</v>
      </c>
      <c r="C445" s="1" t="s">
        <v>20602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84</v>
      </c>
      <c r="J445" s="1" t="s">
        <v>122</v>
      </c>
      <c r="K445" s="1" t="s">
        <v>20603</v>
      </c>
      <c r="L445" s="1"/>
      <c r="M445" s="21">
        <f t="shared" si="6"/>
        <v>1</v>
      </c>
    </row>
    <row r="446" spans="1:13" ht="20.100000000000001" customHeight="1" x14ac:dyDescent="0.15">
      <c r="A446" s="1" t="s">
        <v>20226</v>
      </c>
      <c r="B446" s="1" t="s">
        <v>20571</v>
      </c>
      <c r="C446" s="1" t="s">
        <v>20604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84</v>
      </c>
      <c r="J446" s="1" t="s">
        <v>122</v>
      </c>
      <c r="K446" s="1" t="s">
        <v>20605</v>
      </c>
      <c r="L446" s="1"/>
      <c r="M446" s="21">
        <f t="shared" si="6"/>
        <v>1</v>
      </c>
    </row>
    <row r="447" spans="1:13" ht="20.100000000000001" customHeight="1" x14ac:dyDescent="0.15">
      <c r="A447" s="1" t="s">
        <v>20226</v>
      </c>
      <c r="B447" s="1" t="s">
        <v>20571</v>
      </c>
      <c r="C447" s="1" t="s">
        <v>20606</v>
      </c>
      <c r="D447" s="1" t="s">
        <v>78</v>
      </c>
      <c r="E447" s="1" t="s">
        <v>51</v>
      </c>
      <c r="F447" s="1" t="s">
        <v>81</v>
      </c>
      <c r="G447" s="1" t="s">
        <v>82</v>
      </c>
      <c r="H447" s="1" t="s">
        <v>180</v>
      </c>
      <c r="I447" s="1" t="s">
        <v>447</v>
      </c>
      <c r="J447" s="1" t="s">
        <v>730</v>
      </c>
      <c r="K447" s="1" t="s">
        <v>20607</v>
      </c>
      <c r="L447" s="1"/>
      <c r="M447" s="21">
        <f t="shared" si="6"/>
        <v>0</v>
      </c>
    </row>
    <row r="448" spans="1:13" ht="20.100000000000001" customHeight="1" x14ac:dyDescent="0.15">
      <c r="A448" s="1" t="s">
        <v>20226</v>
      </c>
      <c r="B448" s="1" t="s">
        <v>20571</v>
      </c>
      <c r="C448" s="1" t="s">
        <v>20608</v>
      </c>
      <c r="D448" s="1" t="s">
        <v>78</v>
      </c>
      <c r="E448" s="1" t="s">
        <v>51</v>
      </c>
      <c r="F448" s="1" t="s">
        <v>179</v>
      </c>
      <c r="G448" s="1" t="s">
        <v>82</v>
      </c>
      <c r="H448" s="1" t="s">
        <v>180</v>
      </c>
      <c r="I448" s="1" t="s">
        <v>447</v>
      </c>
      <c r="J448" s="1" t="s">
        <v>730</v>
      </c>
      <c r="K448" s="1" t="s">
        <v>20609</v>
      </c>
      <c r="L448" s="1"/>
      <c r="M448" s="21">
        <f t="shared" si="6"/>
        <v>0</v>
      </c>
    </row>
    <row r="449" spans="1:13" ht="20.100000000000001" customHeight="1" x14ac:dyDescent="0.15">
      <c r="A449" s="1" t="s">
        <v>20226</v>
      </c>
      <c r="B449" s="1" t="s">
        <v>20571</v>
      </c>
      <c r="C449" s="1" t="s">
        <v>20610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84</v>
      </c>
      <c r="J449" s="1" t="s">
        <v>122</v>
      </c>
      <c r="K449" s="1" t="s">
        <v>20611</v>
      </c>
      <c r="L449" s="1"/>
      <c r="M449" s="21">
        <f t="shared" si="6"/>
        <v>1</v>
      </c>
    </row>
    <row r="450" spans="1:13" ht="20.100000000000001" customHeight="1" x14ac:dyDescent="0.15">
      <c r="A450" s="1" t="s">
        <v>20226</v>
      </c>
      <c r="B450" s="1" t="s">
        <v>20571</v>
      </c>
      <c r="C450" s="1" t="s">
        <v>20612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84</v>
      </c>
      <c r="J450" s="1" t="s">
        <v>122</v>
      </c>
      <c r="K450" s="1" t="s">
        <v>20613</v>
      </c>
      <c r="L450" s="1"/>
      <c r="M450" s="21">
        <f t="shared" si="6"/>
        <v>1</v>
      </c>
    </row>
    <row r="451" spans="1:13" ht="20.100000000000001" customHeight="1" x14ac:dyDescent="0.15">
      <c r="A451" s="1" t="s">
        <v>20226</v>
      </c>
      <c r="B451" s="1" t="s">
        <v>20571</v>
      </c>
      <c r="C451" s="1" t="s">
        <v>20614</v>
      </c>
      <c r="D451" s="1" t="s">
        <v>849</v>
      </c>
      <c r="E451" s="1" t="s">
        <v>51</v>
      </c>
      <c r="F451" s="1" t="s">
        <v>26832</v>
      </c>
      <c r="G451" s="1" t="s">
        <v>82</v>
      </c>
      <c r="H451" s="1" t="s">
        <v>83</v>
      </c>
      <c r="I451" s="1" t="s">
        <v>84</v>
      </c>
      <c r="J451" s="1" t="s">
        <v>6142</v>
      </c>
      <c r="K451" s="1" t="s">
        <v>20615</v>
      </c>
      <c r="L451" s="1"/>
      <c r="M451" s="21">
        <f t="shared" si="6"/>
        <v>0</v>
      </c>
    </row>
    <row r="452" spans="1:13" ht="20.100000000000001" customHeight="1" x14ac:dyDescent="0.15">
      <c r="A452" s="1" t="s">
        <v>20226</v>
      </c>
      <c r="B452" s="1" t="s">
        <v>20616</v>
      </c>
      <c r="C452" s="1" t="s">
        <v>20617</v>
      </c>
      <c r="D452" s="1" t="s">
        <v>50</v>
      </c>
      <c r="E452" s="1" t="s">
        <v>51</v>
      </c>
      <c r="F452" s="1" t="s">
        <v>26832</v>
      </c>
      <c r="G452" s="1" t="s">
        <v>82</v>
      </c>
      <c r="H452" s="1" t="s">
        <v>1151</v>
      </c>
      <c r="I452" s="1" t="s">
        <v>84</v>
      </c>
      <c r="J452" s="1" t="s">
        <v>7809</v>
      </c>
      <c r="K452" s="1" t="s">
        <v>20618</v>
      </c>
      <c r="L452" s="1"/>
      <c r="M452" s="21">
        <f t="shared" si="6"/>
        <v>0</v>
      </c>
    </row>
    <row r="453" spans="1:13" ht="20.100000000000001" customHeight="1" x14ac:dyDescent="0.15">
      <c r="A453" s="1" t="s">
        <v>20226</v>
      </c>
      <c r="B453" s="1" t="s">
        <v>20616</v>
      </c>
      <c r="C453" s="1" t="s">
        <v>20619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121</v>
      </c>
      <c r="I453" s="1" t="s">
        <v>84</v>
      </c>
      <c r="J453" s="1" t="s">
        <v>122</v>
      </c>
      <c r="K453" s="1" t="s">
        <v>20620</v>
      </c>
      <c r="L453" s="1"/>
      <c r="M453" s="21">
        <f t="shared" si="6"/>
        <v>1</v>
      </c>
    </row>
    <row r="454" spans="1:13" ht="20.100000000000001" customHeight="1" x14ac:dyDescent="0.15">
      <c r="A454" s="1" t="s">
        <v>20226</v>
      </c>
      <c r="B454" s="1" t="s">
        <v>20616</v>
      </c>
      <c r="C454" s="1" t="s">
        <v>20621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121</v>
      </c>
      <c r="I454" s="1" t="s">
        <v>84</v>
      </c>
      <c r="J454" s="1" t="s">
        <v>122</v>
      </c>
      <c r="K454" s="1" t="s">
        <v>20622</v>
      </c>
      <c r="L454" s="1"/>
      <c r="M454" s="21">
        <f t="shared" si="6"/>
        <v>1</v>
      </c>
    </row>
    <row r="455" spans="1:13" ht="20.100000000000001" customHeight="1" x14ac:dyDescent="0.15">
      <c r="A455" s="1" t="s">
        <v>20226</v>
      </c>
      <c r="B455" s="1" t="s">
        <v>20623</v>
      </c>
      <c r="C455" s="1" t="s">
        <v>20624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121</v>
      </c>
      <c r="I455" s="1" t="s">
        <v>84</v>
      </c>
      <c r="J455" s="1" t="s">
        <v>122</v>
      </c>
      <c r="K455" s="1" t="s">
        <v>20625</v>
      </c>
      <c r="L455" s="1"/>
      <c r="M455" s="21">
        <f t="shared" si="6"/>
        <v>1</v>
      </c>
    </row>
    <row r="456" spans="1:13" ht="20.100000000000001" customHeight="1" x14ac:dyDescent="0.15">
      <c r="A456" s="1" t="s">
        <v>20226</v>
      </c>
      <c r="B456" s="1" t="s">
        <v>20623</v>
      </c>
      <c r="C456" s="1" t="s">
        <v>20626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121</v>
      </c>
      <c r="I456" s="1" t="s">
        <v>84</v>
      </c>
      <c r="J456" s="1" t="s">
        <v>122</v>
      </c>
      <c r="K456" s="1" t="s">
        <v>20627</v>
      </c>
      <c r="L456" s="1"/>
      <c r="M456" s="21">
        <f t="shared" ref="M456:M519" si="7">IF(F456="○",1,0)</f>
        <v>1</v>
      </c>
    </row>
    <row r="457" spans="1:13" ht="20.100000000000001" customHeight="1" x14ac:dyDescent="0.15">
      <c r="A457" s="1" t="s">
        <v>20226</v>
      </c>
      <c r="B457" s="1" t="s">
        <v>20623</v>
      </c>
      <c r="C457" s="1" t="s">
        <v>20628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20629</v>
      </c>
      <c r="L457" s="1"/>
      <c r="M457" s="21">
        <f t="shared" si="7"/>
        <v>1</v>
      </c>
    </row>
    <row r="458" spans="1:13" ht="20.100000000000001" customHeight="1" x14ac:dyDescent="0.15">
      <c r="A458" s="1" t="s">
        <v>20226</v>
      </c>
      <c r="B458" s="1" t="s">
        <v>20623</v>
      </c>
      <c r="C458" s="1" t="s">
        <v>20630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20631</v>
      </c>
      <c r="L458" s="1"/>
      <c r="M458" s="21">
        <f t="shared" si="7"/>
        <v>1</v>
      </c>
    </row>
    <row r="459" spans="1:13" ht="20.100000000000001" customHeight="1" x14ac:dyDescent="0.15">
      <c r="A459" s="1" t="s">
        <v>20226</v>
      </c>
      <c r="B459" s="1" t="s">
        <v>20623</v>
      </c>
      <c r="C459" s="1" t="s">
        <v>20632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84</v>
      </c>
      <c r="J459" s="1" t="s">
        <v>122</v>
      </c>
      <c r="K459" s="1" t="s">
        <v>20633</v>
      </c>
      <c r="L459" s="1"/>
      <c r="M459" s="21">
        <f t="shared" si="7"/>
        <v>1</v>
      </c>
    </row>
    <row r="460" spans="1:13" ht="20.100000000000001" customHeight="1" x14ac:dyDescent="0.15">
      <c r="A460" s="1" t="s">
        <v>20634</v>
      </c>
      <c r="B460" s="1" t="s">
        <v>20635</v>
      </c>
      <c r="C460" s="1" t="s">
        <v>20636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20637</v>
      </c>
      <c r="L460" s="1"/>
      <c r="M460" s="21">
        <f t="shared" si="7"/>
        <v>1</v>
      </c>
    </row>
    <row r="461" spans="1:13" ht="20.100000000000001" customHeight="1" x14ac:dyDescent="0.15">
      <c r="A461" s="1" t="s">
        <v>20634</v>
      </c>
      <c r="B461" s="1" t="s">
        <v>20635</v>
      </c>
      <c r="C461" s="1" t="s">
        <v>20638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20639</v>
      </c>
      <c r="L461" s="1"/>
      <c r="M461" s="21">
        <f t="shared" si="7"/>
        <v>1</v>
      </c>
    </row>
    <row r="462" spans="1:13" ht="20.100000000000001" customHeight="1" x14ac:dyDescent="0.15">
      <c r="A462" s="1" t="s">
        <v>20634</v>
      </c>
      <c r="B462" s="1" t="s">
        <v>20640</v>
      </c>
      <c r="C462" s="1" t="s">
        <v>20641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180</v>
      </c>
      <c r="I462" s="1" t="s">
        <v>447</v>
      </c>
      <c r="J462" s="1" t="s">
        <v>730</v>
      </c>
      <c r="K462" s="1" t="s">
        <v>20642</v>
      </c>
      <c r="L462" s="1"/>
      <c r="M462" s="21">
        <f t="shared" si="7"/>
        <v>0</v>
      </c>
    </row>
    <row r="463" spans="1:13" ht="20.100000000000001" customHeight="1" x14ac:dyDescent="0.15">
      <c r="A463" s="1" t="s">
        <v>20634</v>
      </c>
      <c r="B463" s="1" t="s">
        <v>20640</v>
      </c>
      <c r="C463" s="1" t="s">
        <v>20643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20644</v>
      </c>
      <c r="L463" s="1"/>
      <c r="M463" s="21">
        <f t="shared" si="7"/>
        <v>1</v>
      </c>
    </row>
    <row r="464" spans="1:13" ht="20.100000000000001" customHeight="1" x14ac:dyDescent="0.15">
      <c r="A464" s="1" t="s">
        <v>20634</v>
      </c>
      <c r="B464" s="1" t="s">
        <v>20640</v>
      </c>
      <c r="C464" s="1" t="s">
        <v>20645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20646</v>
      </c>
      <c r="L464" s="1"/>
      <c r="M464" s="21">
        <f t="shared" si="7"/>
        <v>1</v>
      </c>
    </row>
    <row r="465" spans="1:13" ht="20.100000000000001" customHeight="1" x14ac:dyDescent="0.15">
      <c r="A465" s="1" t="s">
        <v>20634</v>
      </c>
      <c r="B465" s="1" t="s">
        <v>20640</v>
      </c>
      <c r="C465" s="1" t="s">
        <v>20647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53</v>
      </c>
      <c r="I465" s="1" t="s">
        <v>54</v>
      </c>
      <c r="J465" s="1" t="s">
        <v>55</v>
      </c>
      <c r="K465" s="1" t="s">
        <v>20648</v>
      </c>
      <c r="L465" s="1"/>
      <c r="M465" s="21">
        <f t="shared" si="7"/>
        <v>1</v>
      </c>
    </row>
    <row r="466" spans="1:13" ht="20.100000000000001" customHeight="1" x14ac:dyDescent="0.15">
      <c r="A466" s="1" t="s">
        <v>20634</v>
      </c>
      <c r="B466" s="1" t="s">
        <v>20640</v>
      </c>
      <c r="C466" s="1" t="s">
        <v>20649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20650</v>
      </c>
      <c r="L466" s="1"/>
      <c r="M466" s="21">
        <f t="shared" si="7"/>
        <v>1</v>
      </c>
    </row>
    <row r="467" spans="1:13" ht="20.100000000000001" customHeight="1" x14ac:dyDescent="0.15">
      <c r="A467" s="1" t="s">
        <v>20634</v>
      </c>
      <c r="B467" s="1" t="s">
        <v>20640</v>
      </c>
      <c r="C467" s="1" t="s">
        <v>20651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53</v>
      </c>
      <c r="I467" s="1" t="s">
        <v>54</v>
      </c>
      <c r="J467" s="1" t="s">
        <v>55</v>
      </c>
      <c r="K467" s="1" t="s">
        <v>20652</v>
      </c>
      <c r="L467" s="1"/>
      <c r="M467" s="21">
        <f t="shared" si="7"/>
        <v>1</v>
      </c>
    </row>
    <row r="468" spans="1:13" ht="20.100000000000001" customHeight="1" x14ac:dyDescent="0.15">
      <c r="A468" s="1" t="s">
        <v>20634</v>
      </c>
      <c r="B468" s="1" t="s">
        <v>20640</v>
      </c>
      <c r="C468" s="1" t="s">
        <v>20653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53</v>
      </c>
      <c r="I468" s="1" t="s">
        <v>54</v>
      </c>
      <c r="J468" s="1" t="s">
        <v>55</v>
      </c>
      <c r="K468" s="1" t="s">
        <v>20654</v>
      </c>
      <c r="L468" s="1"/>
      <c r="M468" s="21">
        <f t="shared" si="7"/>
        <v>1</v>
      </c>
    </row>
    <row r="469" spans="1:13" ht="20.100000000000001" customHeight="1" x14ac:dyDescent="0.15">
      <c r="A469" s="1" t="s">
        <v>20634</v>
      </c>
      <c r="B469" s="1" t="s">
        <v>20655</v>
      </c>
      <c r="C469" s="1" t="s">
        <v>20656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54</v>
      </c>
      <c r="J469" s="1" t="s">
        <v>55</v>
      </c>
      <c r="K469" s="1" t="s">
        <v>20657</v>
      </c>
      <c r="L469" s="1"/>
      <c r="M469" s="21">
        <f t="shared" si="7"/>
        <v>1</v>
      </c>
    </row>
    <row r="470" spans="1:13" ht="20.100000000000001" customHeight="1" x14ac:dyDescent="0.15">
      <c r="A470" s="1" t="s">
        <v>20634</v>
      </c>
      <c r="B470" s="1" t="s">
        <v>20655</v>
      </c>
      <c r="C470" s="1" t="s">
        <v>20658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54</v>
      </c>
      <c r="J470" s="1" t="s">
        <v>55</v>
      </c>
      <c r="K470" s="1" t="s">
        <v>20659</v>
      </c>
      <c r="L470" s="1"/>
      <c r="M470" s="21">
        <f t="shared" si="7"/>
        <v>1</v>
      </c>
    </row>
    <row r="471" spans="1:13" ht="20.100000000000001" customHeight="1" x14ac:dyDescent="0.15">
      <c r="A471" s="1" t="s">
        <v>20634</v>
      </c>
      <c r="B471" s="1" t="s">
        <v>20660</v>
      </c>
      <c r="C471" s="1" t="s">
        <v>20661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54</v>
      </c>
      <c r="J471" s="1" t="s">
        <v>55</v>
      </c>
      <c r="K471" s="1" t="s">
        <v>20662</v>
      </c>
      <c r="L471" s="1"/>
      <c r="M471" s="21">
        <f t="shared" si="7"/>
        <v>1</v>
      </c>
    </row>
    <row r="472" spans="1:13" ht="20.100000000000001" customHeight="1" x14ac:dyDescent="0.15">
      <c r="A472" s="1" t="s">
        <v>20634</v>
      </c>
      <c r="B472" s="1" t="s">
        <v>20660</v>
      </c>
      <c r="C472" s="1" t="s">
        <v>20663</v>
      </c>
      <c r="D472" s="1" t="s">
        <v>50</v>
      </c>
      <c r="E472" s="1" t="s">
        <v>51</v>
      </c>
      <c r="F472" s="1" t="s">
        <v>81</v>
      </c>
      <c r="G472" s="1" t="s">
        <v>82</v>
      </c>
      <c r="H472" s="1" t="s">
        <v>2140</v>
      </c>
      <c r="I472" s="1" t="s">
        <v>447</v>
      </c>
      <c r="J472" s="1" t="s">
        <v>17033</v>
      </c>
      <c r="K472" s="1" t="s">
        <v>20664</v>
      </c>
      <c r="L472" s="1"/>
      <c r="M472" s="21">
        <f t="shared" si="7"/>
        <v>0</v>
      </c>
    </row>
    <row r="473" spans="1:13" ht="20.100000000000001" customHeight="1" x14ac:dyDescent="0.15">
      <c r="A473" s="1" t="s">
        <v>20634</v>
      </c>
      <c r="B473" s="1" t="s">
        <v>20660</v>
      </c>
      <c r="C473" s="1" t="s">
        <v>20665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121</v>
      </c>
      <c r="I473" s="1" t="s">
        <v>84</v>
      </c>
      <c r="J473" s="1" t="s">
        <v>122</v>
      </c>
      <c r="K473" s="1" t="s">
        <v>20666</v>
      </c>
      <c r="L473" s="1"/>
      <c r="M473" s="21">
        <f t="shared" si="7"/>
        <v>1</v>
      </c>
    </row>
    <row r="474" spans="1:13" ht="20.100000000000001" customHeight="1" x14ac:dyDescent="0.15">
      <c r="A474" s="1" t="s">
        <v>20634</v>
      </c>
      <c r="B474" s="1" t="s">
        <v>20660</v>
      </c>
      <c r="C474" s="1" t="s">
        <v>20667</v>
      </c>
      <c r="D474" s="1" t="s">
        <v>78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20668</v>
      </c>
      <c r="L474" s="1"/>
      <c r="M474" s="21">
        <f t="shared" si="7"/>
        <v>1</v>
      </c>
    </row>
    <row r="475" spans="1:13" ht="20.100000000000001" customHeight="1" x14ac:dyDescent="0.15">
      <c r="A475" s="1" t="s">
        <v>20634</v>
      </c>
      <c r="B475" s="1" t="s">
        <v>20660</v>
      </c>
      <c r="C475" s="1" t="s">
        <v>20669</v>
      </c>
      <c r="D475" s="1" t="s">
        <v>78</v>
      </c>
      <c r="E475" s="1" t="s">
        <v>51</v>
      </c>
      <c r="F475" s="1" t="s">
        <v>81</v>
      </c>
      <c r="G475" s="1" t="s">
        <v>82</v>
      </c>
      <c r="H475" s="1" t="s">
        <v>129</v>
      </c>
      <c r="I475" s="1" t="s">
        <v>7857</v>
      </c>
      <c r="J475" s="1" t="s">
        <v>7858</v>
      </c>
      <c r="K475" s="1" t="s">
        <v>20670</v>
      </c>
      <c r="L475" s="1"/>
      <c r="M475" s="21">
        <f t="shared" si="7"/>
        <v>0</v>
      </c>
    </row>
    <row r="476" spans="1:13" ht="20.100000000000001" customHeight="1" x14ac:dyDescent="0.15">
      <c r="A476" s="1" t="s">
        <v>20634</v>
      </c>
      <c r="B476" s="1" t="s">
        <v>20671</v>
      </c>
      <c r="C476" s="1" t="s">
        <v>20672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121</v>
      </c>
      <c r="I476" s="1" t="s">
        <v>84</v>
      </c>
      <c r="J476" s="1" t="s">
        <v>122</v>
      </c>
      <c r="K476" s="1" t="s">
        <v>20673</v>
      </c>
      <c r="L476" s="1"/>
      <c r="M476" s="21">
        <f t="shared" si="7"/>
        <v>1</v>
      </c>
    </row>
    <row r="477" spans="1:13" ht="20.100000000000001" customHeight="1" x14ac:dyDescent="0.15">
      <c r="A477" s="1" t="s">
        <v>20634</v>
      </c>
      <c r="B477" s="1" t="s">
        <v>20671</v>
      </c>
      <c r="C477" s="1" t="s">
        <v>20674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121</v>
      </c>
      <c r="I477" s="1" t="s">
        <v>84</v>
      </c>
      <c r="J477" s="1" t="s">
        <v>122</v>
      </c>
      <c r="K477" s="1" t="s">
        <v>20675</v>
      </c>
      <c r="L477" s="1"/>
      <c r="M477" s="21">
        <f t="shared" si="7"/>
        <v>1</v>
      </c>
    </row>
    <row r="478" spans="1:13" ht="20.100000000000001" customHeight="1" x14ac:dyDescent="0.15">
      <c r="A478" s="1" t="s">
        <v>20634</v>
      </c>
      <c r="B478" s="1" t="s">
        <v>20671</v>
      </c>
      <c r="C478" s="1" t="s">
        <v>20676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121</v>
      </c>
      <c r="I478" s="1" t="s">
        <v>84</v>
      </c>
      <c r="J478" s="1" t="s">
        <v>122</v>
      </c>
      <c r="K478" s="1" t="s">
        <v>20677</v>
      </c>
      <c r="L478" s="1"/>
      <c r="M478" s="21">
        <f t="shared" si="7"/>
        <v>1</v>
      </c>
    </row>
    <row r="479" spans="1:13" ht="20.100000000000001" customHeight="1" x14ac:dyDescent="0.15">
      <c r="A479" s="1" t="s">
        <v>20634</v>
      </c>
      <c r="B479" s="1" t="s">
        <v>20671</v>
      </c>
      <c r="C479" s="1" t="s">
        <v>20678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121</v>
      </c>
      <c r="I479" s="1" t="s">
        <v>84</v>
      </c>
      <c r="J479" s="1" t="s">
        <v>122</v>
      </c>
      <c r="K479" s="1" t="s">
        <v>20679</v>
      </c>
      <c r="L479" s="1"/>
      <c r="M479" s="21">
        <f t="shared" si="7"/>
        <v>1</v>
      </c>
    </row>
    <row r="480" spans="1:13" ht="20.100000000000001" customHeight="1" x14ac:dyDescent="0.15">
      <c r="A480" s="1" t="s">
        <v>20634</v>
      </c>
      <c r="B480" s="1" t="s">
        <v>20680</v>
      </c>
      <c r="C480" s="1" t="s">
        <v>20681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20682</v>
      </c>
      <c r="L480" s="1"/>
      <c r="M480" s="21">
        <f t="shared" si="7"/>
        <v>1</v>
      </c>
    </row>
    <row r="481" spans="1:13" ht="20.100000000000001" customHeight="1" x14ac:dyDescent="0.15">
      <c r="A481" s="1" t="s">
        <v>20634</v>
      </c>
      <c r="B481" s="1" t="s">
        <v>20680</v>
      </c>
      <c r="C481" s="1" t="s">
        <v>20683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20684</v>
      </c>
      <c r="L481" s="1"/>
      <c r="M481" s="21">
        <f t="shared" si="7"/>
        <v>1</v>
      </c>
    </row>
    <row r="482" spans="1:13" ht="20.100000000000001" customHeight="1" x14ac:dyDescent="0.15">
      <c r="A482" s="1" t="s">
        <v>20634</v>
      </c>
      <c r="B482" s="1" t="s">
        <v>20680</v>
      </c>
      <c r="C482" s="1" t="s">
        <v>20685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20686</v>
      </c>
      <c r="L482" s="1"/>
      <c r="M482" s="21">
        <f t="shared" si="7"/>
        <v>1</v>
      </c>
    </row>
    <row r="483" spans="1:13" ht="20.100000000000001" customHeight="1" x14ac:dyDescent="0.15">
      <c r="A483" s="1" t="s">
        <v>20634</v>
      </c>
      <c r="B483" s="1" t="s">
        <v>20680</v>
      </c>
      <c r="C483" s="1" t="s">
        <v>20687</v>
      </c>
      <c r="D483" s="1" t="s">
        <v>78</v>
      </c>
      <c r="E483" s="1" t="s">
        <v>51</v>
      </c>
      <c r="F483" s="1" t="s">
        <v>179</v>
      </c>
      <c r="G483" s="1" t="s">
        <v>82</v>
      </c>
      <c r="H483" s="1" t="s">
        <v>83</v>
      </c>
      <c r="I483" s="1" t="s">
        <v>84</v>
      </c>
      <c r="J483" s="1" t="s">
        <v>6142</v>
      </c>
      <c r="K483" s="1" t="s">
        <v>20688</v>
      </c>
      <c r="L483" s="1"/>
      <c r="M483" s="21">
        <f t="shared" si="7"/>
        <v>0</v>
      </c>
    </row>
    <row r="484" spans="1:13" ht="20.100000000000001" customHeight="1" x14ac:dyDescent="0.15">
      <c r="A484" s="1" t="s">
        <v>20634</v>
      </c>
      <c r="B484" s="1" t="s">
        <v>20680</v>
      </c>
      <c r="C484" s="1" t="s">
        <v>20689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20690</v>
      </c>
      <c r="L484" s="1"/>
      <c r="M484" s="21">
        <f t="shared" si="7"/>
        <v>1</v>
      </c>
    </row>
    <row r="485" spans="1:13" ht="20.100000000000001" customHeight="1" x14ac:dyDescent="0.15">
      <c r="A485" s="1" t="s">
        <v>20634</v>
      </c>
      <c r="B485" s="1" t="s">
        <v>20680</v>
      </c>
      <c r="C485" s="1" t="s">
        <v>20691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20692</v>
      </c>
      <c r="L485" s="1"/>
      <c r="M485" s="21">
        <f t="shared" si="7"/>
        <v>1</v>
      </c>
    </row>
    <row r="486" spans="1:13" ht="20.100000000000001" customHeight="1" x14ac:dyDescent="0.15">
      <c r="A486" s="1" t="s">
        <v>20634</v>
      </c>
      <c r="B486" s="1" t="s">
        <v>20680</v>
      </c>
      <c r="C486" s="1" t="s">
        <v>20693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20694</v>
      </c>
      <c r="L486" s="1"/>
      <c r="M486" s="21">
        <f t="shared" si="7"/>
        <v>1</v>
      </c>
    </row>
    <row r="487" spans="1:13" ht="20.100000000000001" customHeight="1" x14ac:dyDescent="0.15">
      <c r="A487" s="1" t="s">
        <v>20634</v>
      </c>
      <c r="B487" s="1" t="s">
        <v>20695</v>
      </c>
      <c r="C487" s="1" t="s">
        <v>20696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20697</v>
      </c>
      <c r="L487" s="1"/>
      <c r="M487" s="21">
        <f t="shared" si="7"/>
        <v>1</v>
      </c>
    </row>
    <row r="488" spans="1:13" ht="20.100000000000001" customHeight="1" x14ac:dyDescent="0.15">
      <c r="A488" s="1" t="s">
        <v>20634</v>
      </c>
      <c r="B488" s="1" t="s">
        <v>20695</v>
      </c>
      <c r="C488" s="1" t="s">
        <v>20698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20699</v>
      </c>
      <c r="L488" s="1"/>
      <c r="M488" s="21">
        <f t="shared" si="7"/>
        <v>1</v>
      </c>
    </row>
    <row r="489" spans="1:13" ht="20.100000000000001" customHeight="1" x14ac:dyDescent="0.15">
      <c r="A489" s="1" t="s">
        <v>20634</v>
      </c>
      <c r="B489" s="1" t="s">
        <v>20695</v>
      </c>
      <c r="C489" s="1" t="s">
        <v>20700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20701</v>
      </c>
      <c r="L489" s="1"/>
      <c r="M489" s="21">
        <f t="shared" si="7"/>
        <v>1</v>
      </c>
    </row>
    <row r="490" spans="1:13" ht="20.100000000000001" customHeight="1" x14ac:dyDescent="0.15">
      <c r="A490" s="1" t="s">
        <v>20634</v>
      </c>
      <c r="B490" s="1" t="s">
        <v>20695</v>
      </c>
      <c r="C490" s="1" t="s">
        <v>20702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54</v>
      </c>
      <c r="J490" s="1" t="s">
        <v>55</v>
      </c>
      <c r="K490" s="1" t="s">
        <v>20703</v>
      </c>
      <c r="L490" s="1"/>
      <c r="M490" s="21">
        <f t="shared" si="7"/>
        <v>1</v>
      </c>
    </row>
    <row r="491" spans="1:13" ht="20.100000000000001" customHeight="1" x14ac:dyDescent="0.15">
      <c r="A491" s="1" t="s">
        <v>20634</v>
      </c>
      <c r="B491" s="1" t="s">
        <v>20695</v>
      </c>
      <c r="C491" s="1" t="s">
        <v>20704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54</v>
      </c>
      <c r="J491" s="1" t="s">
        <v>55</v>
      </c>
      <c r="K491" s="1" t="s">
        <v>20705</v>
      </c>
      <c r="L491" s="1"/>
      <c r="M491" s="21">
        <f t="shared" si="7"/>
        <v>1</v>
      </c>
    </row>
    <row r="492" spans="1:13" ht="20.100000000000001" customHeight="1" x14ac:dyDescent="0.15">
      <c r="A492" s="1" t="s">
        <v>20634</v>
      </c>
      <c r="B492" s="1" t="s">
        <v>20695</v>
      </c>
      <c r="C492" s="1" t="s">
        <v>20706</v>
      </c>
      <c r="D492" s="1" t="s">
        <v>78</v>
      </c>
      <c r="E492" s="1" t="s">
        <v>51</v>
      </c>
      <c r="F492" s="1" t="s">
        <v>179</v>
      </c>
      <c r="G492" s="1" t="s">
        <v>82</v>
      </c>
      <c r="H492" s="1" t="s">
        <v>180</v>
      </c>
      <c r="I492" s="1" t="s">
        <v>447</v>
      </c>
      <c r="J492" s="1" t="s">
        <v>730</v>
      </c>
      <c r="K492" s="1" t="s">
        <v>20707</v>
      </c>
      <c r="L492" s="1"/>
      <c r="M492" s="21">
        <f t="shared" si="7"/>
        <v>0</v>
      </c>
    </row>
    <row r="493" spans="1:13" ht="20.100000000000001" customHeight="1" x14ac:dyDescent="0.15">
      <c r="A493" s="1" t="s">
        <v>20634</v>
      </c>
      <c r="B493" s="1" t="s">
        <v>20695</v>
      </c>
      <c r="C493" s="1" t="s">
        <v>20708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20709</v>
      </c>
      <c r="L493" s="1"/>
      <c r="M493" s="21">
        <f t="shared" si="7"/>
        <v>1</v>
      </c>
    </row>
    <row r="494" spans="1:13" ht="20.100000000000001" customHeight="1" x14ac:dyDescent="0.15">
      <c r="A494" s="1" t="s">
        <v>20634</v>
      </c>
      <c r="B494" s="1" t="s">
        <v>20695</v>
      </c>
      <c r="C494" s="1" t="s">
        <v>20710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20711</v>
      </c>
      <c r="L494" s="1"/>
      <c r="M494" s="21">
        <f t="shared" si="7"/>
        <v>1</v>
      </c>
    </row>
    <row r="495" spans="1:13" ht="20.100000000000001" customHeight="1" x14ac:dyDescent="0.15">
      <c r="A495" s="1" t="s">
        <v>20634</v>
      </c>
      <c r="B495" s="1" t="s">
        <v>20695</v>
      </c>
      <c r="C495" s="1" t="s">
        <v>20712</v>
      </c>
      <c r="D495" s="1" t="s">
        <v>849</v>
      </c>
      <c r="E495" s="1" t="s">
        <v>51</v>
      </c>
      <c r="F495" s="1" t="s">
        <v>26832</v>
      </c>
      <c r="G495" s="1" t="s">
        <v>82</v>
      </c>
      <c r="H495" s="1" t="s">
        <v>83</v>
      </c>
      <c r="I495" s="1" t="s">
        <v>84</v>
      </c>
      <c r="J495" s="1" t="s">
        <v>6142</v>
      </c>
      <c r="K495" s="1" t="s">
        <v>20713</v>
      </c>
      <c r="L495" s="1"/>
      <c r="M495" s="21">
        <f t="shared" si="7"/>
        <v>0</v>
      </c>
    </row>
    <row r="496" spans="1:13" ht="20.100000000000001" customHeight="1" x14ac:dyDescent="0.15">
      <c r="A496" s="1" t="s">
        <v>20634</v>
      </c>
      <c r="B496" s="1" t="s">
        <v>20714</v>
      </c>
      <c r="C496" s="1" t="s">
        <v>20715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20716</v>
      </c>
      <c r="L496" s="1"/>
      <c r="M496" s="21">
        <f t="shared" si="7"/>
        <v>1</v>
      </c>
    </row>
    <row r="497" spans="1:13" ht="20.100000000000001" customHeight="1" x14ac:dyDescent="0.15">
      <c r="A497" s="1" t="s">
        <v>20634</v>
      </c>
      <c r="B497" s="1" t="s">
        <v>20714</v>
      </c>
      <c r="C497" s="1" t="s">
        <v>20717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20718</v>
      </c>
      <c r="L497" s="1"/>
      <c r="M497" s="21">
        <f t="shared" si="7"/>
        <v>1</v>
      </c>
    </row>
    <row r="498" spans="1:13" ht="20.100000000000001" customHeight="1" x14ac:dyDescent="0.15">
      <c r="A498" s="1" t="s">
        <v>20634</v>
      </c>
      <c r="B498" s="1" t="s">
        <v>20714</v>
      </c>
      <c r="C498" s="1" t="s">
        <v>20719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84</v>
      </c>
      <c r="J498" s="1" t="s">
        <v>122</v>
      </c>
      <c r="K498" s="1" t="s">
        <v>20720</v>
      </c>
      <c r="L498" s="1"/>
      <c r="M498" s="21">
        <f t="shared" si="7"/>
        <v>1</v>
      </c>
    </row>
    <row r="499" spans="1:13" ht="20.100000000000001" customHeight="1" x14ac:dyDescent="0.15">
      <c r="A499" s="1" t="s">
        <v>20634</v>
      </c>
      <c r="B499" s="1" t="s">
        <v>20714</v>
      </c>
      <c r="C499" s="1" t="s">
        <v>20721</v>
      </c>
      <c r="D499" s="1" t="s">
        <v>78</v>
      </c>
      <c r="E499" s="1" t="s">
        <v>51</v>
      </c>
      <c r="F499" s="1" t="s">
        <v>81</v>
      </c>
      <c r="G499" s="1" t="s">
        <v>82</v>
      </c>
      <c r="H499" s="1" t="s">
        <v>83</v>
      </c>
      <c r="I499" s="1" t="s">
        <v>84</v>
      </c>
      <c r="J499" s="1" t="s">
        <v>6142</v>
      </c>
      <c r="K499" s="1" t="s">
        <v>20722</v>
      </c>
      <c r="L499" s="1"/>
      <c r="M499" s="21">
        <f t="shared" si="7"/>
        <v>0</v>
      </c>
    </row>
    <row r="500" spans="1:13" ht="20.100000000000001" customHeight="1" x14ac:dyDescent="0.15">
      <c r="A500" s="1" t="s">
        <v>20634</v>
      </c>
      <c r="B500" s="1" t="s">
        <v>20714</v>
      </c>
      <c r="C500" s="1" t="s">
        <v>20723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54</v>
      </c>
      <c r="J500" s="1" t="s">
        <v>55</v>
      </c>
      <c r="K500" s="1" t="s">
        <v>20724</v>
      </c>
      <c r="L500" s="1"/>
      <c r="M500" s="21">
        <f t="shared" si="7"/>
        <v>1</v>
      </c>
    </row>
    <row r="501" spans="1:13" ht="20.100000000000001" customHeight="1" x14ac:dyDescent="0.15">
      <c r="A501" s="1" t="s">
        <v>20634</v>
      </c>
      <c r="B501" s="1" t="s">
        <v>20714</v>
      </c>
      <c r="C501" s="1" t="s">
        <v>20725</v>
      </c>
      <c r="D501" s="1" t="s">
        <v>78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54</v>
      </c>
      <c r="J501" s="1" t="s">
        <v>55</v>
      </c>
      <c r="K501" s="1" t="s">
        <v>20726</v>
      </c>
      <c r="L501" s="1"/>
      <c r="M501" s="21">
        <f t="shared" si="7"/>
        <v>1</v>
      </c>
    </row>
    <row r="502" spans="1:13" ht="20.100000000000001" customHeight="1" x14ac:dyDescent="0.15">
      <c r="A502" s="1" t="s">
        <v>20634</v>
      </c>
      <c r="B502" s="1" t="s">
        <v>20714</v>
      </c>
      <c r="C502" s="1" t="s">
        <v>20727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83</v>
      </c>
      <c r="I502" s="1" t="s">
        <v>84</v>
      </c>
      <c r="J502" s="1" t="s">
        <v>6142</v>
      </c>
      <c r="K502" s="1" t="s">
        <v>20728</v>
      </c>
      <c r="L502" s="1"/>
      <c r="M502" s="21">
        <f t="shared" si="7"/>
        <v>0</v>
      </c>
    </row>
    <row r="503" spans="1:13" ht="20.100000000000001" customHeight="1" x14ac:dyDescent="0.15">
      <c r="A503" s="1" t="s">
        <v>20634</v>
      </c>
      <c r="B503" s="1" t="s">
        <v>20729</v>
      </c>
      <c r="C503" s="1" t="s">
        <v>20730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20731</v>
      </c>
      <c r="L503" s="1"/>
      <c r="M503" s="21">
        <f t="shared" si="7"/>
        <v>1</v>
      </c>
    </row>
    <row r="504" spans="1:13" ht="20.100000000000001" customHeight="1" x14ac:dyDescent="0.15">
      <c r="A504" s="1" t="s">
        <v>20634</v>
      </c>
      <c r="B504" s="1" t="s">
        <v>20729</v>
      </c>
      <c r="C504" s="1" t="s">
        <v>20732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54</v>
      </c>
      <c r="J504" s="1" t="s">
        <v>55</v>
      </c>
      <c r="K504" s="1" t="s">
        <v>20733</v>
      </c>
      <c r="L504" s="1"/>
      <c r="M504" s="21">
        <f t="shared" si="7"/>
        <v>1</v>
      </c>
    </row>
    <row r="505" spans="1:13" ht="20.100000000000001" customHeight="1" x14ac:dyDescent="0.15">
      <c r="A505" s="1" t="s">
        <v>20634</v>
      </c>
      <c r="B505" s="1" t="s">
        <v>20729</v>
      </c>
      <c r="C505" s="1" t="s">
        <v>20734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54</v>
      </c>
      <c r="J505" s="1" t="s">
        <v>55</v>
      </c>
      <c r="K505" s="1" t="s">
        <v>20735</v>
      </c>
      <c r="L505" s="1"/>
      <c r="M505" s="21">
        <f t="shared" si="7"/>
        <v>1</v>
      </c>
    </row>
    <row r="506" spans="1:13" ht="20.100000000000001" customHeight="1" x14ac:dyDescent="0.15">
      <c r="A506" s="1" t="s">
        <v>20634</v>
      </c>
      <c r="B506" s="1" t="s">
        <v>20729</v>
      </c>
      <c r="C506" s="1" t="s">
        <v>20736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54</v>
      </c>
      <c r="J506" s="1" t="s">
        <v>55</v>
      </c>
      <c r="K506" s="1" t="s">
        <v>20737</v>
      </c>
      <c r="L506" s="1"/>
      <c r="M506" s="21">
        <f t="shared" si="7"/>
        <v>1</v>
      </c>
    </row>
    <row r="507" spans="1:13" ht="20.100000000000001" customHeight="1" x14ac:dyDescent="0.15">
      <c r="A507" s="1" t="s">
        <v>20634</v>
      </c>
      <c r="B507" s="1" t="s">
        <v>20729</v>
      </c>
      <c r="C507" s="1" t="s">
        <v>20738</v>
      </c>
      <c r="D507" s="1" t="s">
        <v>78</v>
      </c>
      <c r="E507" s="1" t="s">
        <v>51</v>
      </c>
      <c r="F507" s="1" t="s">
        <v>81</v>
      </c>
      <c r="G507" s="1" t="s">
        <v>82</v>
      </c>
      <c r="H507" s="1" t="s">
        <v>180</v>
      </c>
      <c r="I507" s="1" t="s">
        <v>447</v>
      </c>
      <c r="J507" s="1" t="s">
        <v>730</v>
      </c>
      <c r="K507" s="1" t="s">
        <v>20739</v>
      </c>
      <c r="L507" s="1"/>
      <c r="M507" s="21">
        <f t="shared" si="7"/>
        <v>0</v>
      </c>
    </row>
    <row r="508" spans="1:13" ht="20.100000000000001" customHeight="1" x14ac:dyDescent="0.15">
      <c r="A508" s="1" t="s">
        <v>20634</v>
      </c>
      <c r="B508" s="1" t="s">
        <v>20740</v>
      </c>
      <c r="C508" s="1" t="s">
        <v>20741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54</v>
      </c>
      <c r="J508" s="1" t="s">
        <v>55</v>
      </c>
      <c r="K508" s="1" t="s">
        <v>20742</v>
      </c>
      <c r="L508" s="1"/>
      <c r="M508" s="21">
        <f t="shared" si="7"/>
        <v>1</v>
      </c>
    </row>
    <row r="509" spans="1:13" ht="20.100000000000001" customHeight="1" x14ac:dyDescent="0.15">
      <c r="A509" s="1" t="s">
        <v>20634</v>
      </c>
      <c r="B509" s="1" t="s">
        <v>20740</v>
      </c>
      <c r="C509" s="1" t="s">
        <v>20743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54</v>
      </c>
      <c r="J509" s="1" t="s">
        <v>55</v>
      </c>
      <c r="K509" s="1" t="s">
        <v>20744</v>
      </c>
      <c r="L509" s="1"/>
      <c r="M509" s="21">
        <f t="shared" si="7"/>
        <v>1</v>
      </c>
    </row>
    <row r="510" spans="1:13" ht="20.100000000000001" customHeight="1" x14ac:dyDescent="0.15">
      <c r="A510" s="1" t="s">
        <v>20634</v>
      </c>
      <c r="B510" s="1" t="s">
        <v>20740</v>
      </c>
      <c r="C510" s="1" t="s">
        <v>20745</v>
      </c>
      <c r="D510" s="1" t="s">
        <v>78</v>
      </c>
      <c r="E510" s="1" t="s">
        <v>51</v>
      </c>
      <c r="F510" s="1" t="s">
        <v>179</v>
      </c>
      <c r="G510" s="1" t="s">
        <v>82</v>
      </c>
      <c r="H510" s="1" t="s">
        <v>129</v>
      </c>
      <c r="I510" s="1" t="s">
        <v>7857</v>
      </c>
      <c r="J510" s="1" t="s">
        <v>7858</v>
      </c>
      <c r="K510" s="1" t="s">
        <v>20746</v>
      </c>
      <c r="L510" s="1"/>
      <c r="M510" s="21">
        <f t="shared" si="7"/>
        <v>0</v>
      </c>
    </row>
    <row r="511" spans="1:13" ht="20.100000000000001" customHeight="1" x14ac:dyDescent="0.15">
      <c r="A511" s="1" t="s">
        <v>20634</v>
      </c>
      <c r="B511" s="1" t="s">
        <v>20740</v>
      </c>
      <c r="C511" s="1" t="s">
        <v>20747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54</v>
      </c>
      <c r="J511" s="1" t="s">
        <v>55</v>
      </c>
      <c r="K511" s="1" t="s">
        <v>20748</v>
      </c>
      <c r="L511" s="1"/>
      <c r="M511" s="21">
        <f t="shared" si="7"/>
        <v>1</v>
      </c>
    </row>
    <row r="512" spans="1:13" ht="20.100000000000001" customHeight="1" x14ac:dyDescent="0.15">
      <c r="A512" s="1" t="s">
        <v>20634</v>
      </c>
      <c r="B512" s="1" t="s">
        <v>20740</v>
      </c>
      <c r="C512" s="1" t="s">
        <v>20749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54</v>
      </c>
      <c r="J512" s="1" t="s">
        <v>55</v>
      </c>
      <c r="K512" s="1" t="s">
        <v>20750</v>
      </c>
      <c r="L512" s="1"/>
      <c r="M512" s="21">
        <f t="shared" si="7"/>
        <v>1</v>
      </c>
    </row>
    <row r="513" spans="1:13" ht="20.100000000000001" customHeight="1" x14ac:dyDescent="0.15">
      <c r="A513" s="1" t="s">
        <v>20634</v>
      </c>
      <c r="B513" s="1" t="s">
        <v>20740</v>
      </c>
      <c r="C513" s="1" t="s">
        <v>20751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54</v>
      </c>
      <c r="J513" s="1" t="s">
        <v>55</v>
      </c>
      <c r="K513" s="1" t="s">
        <v>20752</v>
      </c>
      <c r="L513" s="1"/>
      <c r="M513" s="21">
        <f t="shared" si="7"/>
        <v>1</v>
      </c>
    </row>
    <row r="514" spans="1:13" ht="20.100000000000001" customHeight="1" x14ac:dyDescent="0.15">
      <c r="A514" s="1" t="s">
        <v>20634</v>
      </c>
      <c r="B514" s="1" t="s">
        <v>20740</v>
      </c>
      <c r="C514" s="1" t="s">
        <v>20753</v>
      </c>
      <c r="D514" s="1" t="s">
        <v>78</v>
      </c>
      <c r="E514" s="1" t="s">
        <v>51</v>
      </c>
      <c r="F514" s="1" t="s">
        <v>179</v>
      </c>
      <c r="G514" s="1" t="s">
        <v>82</v>
      </c>
      <c r="H514" s="1" t="s">
        <v>129</v>
      </c>
      <c r="I514" s="1" t="s">
        <v>7857</v>
      </c>
      <c r="J514" s="1" t="s">
        <v>7858</v>
      </c>
      <c r="K514" s="1" t="s">
        <v>20754</v>
      </c>
      <c r="L514" s="1"/>
      <c r="M514" s="21">
        <f t="shared" si="7"/>
        <v>0</v>
      </c>
    </row>
    <row r="515" spans="1:13" ht="20.100000000000001" customHeight="1" x14ac:dyDescent="0.15">
      <c r="A515" s="1" t="s">
        <v>20634</v>
      </c>
      <c r="B515" s="1" t="s">
        <v>20740</v>
      </c>
      <c r="C515" s="1" t="s">
        <v>20755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54</v>
      </c>
      <c r="J515" s="1" t="s">
        <v>55</v>
      </c>
      <c r="K515" s="1" t="s">
        <v>20756</v>
      </c>
      <c r="L515" s="1"/>
      <c r="M515" s="21">
        <f t="shared" si="7"/>
        <v>1</v>
      </c>
    </row>
    <row r="516" spans="1:13" ht="20.100000000000001" customHeight="1" x14ac:dyDescent="0.15">
      <c r="A516" s="1" t="s">
        <v>20634</v>
      </c>
      <c r="B516" s="1" t="s">
        <v>20757</v>
      </c>
      <c r="C516" s="1" t="s">
        <v>20758</v>
      </c>
      <c r="D516" s="1" t="s">
        <v>50</v>
      </c>
      <c r="E516" s="1" t="s">
        <v>51</v>
      </c>
      <c r="F516" s="1" t="s">
        <v>179</v>
      </c>
      <c r="G516" s="1" t="s">
        <v>82</v>
      </c>
      <c r="H516" s="1" t="s">
        <v>180</v>
      </c>
      <c r="I516" s="1" t="s">
        <v>447</v>
      </c>
      <c r="J516" s="1" t="s">
        <v>730</v>
      </c>
      <c r="K516" s="1" t="s">
        <v>20759</v>
      </c>
      <c r="L516" s="1"/>
      <c r="M516" s="21">
        <f t="shared" si="7"/>
        <v>0</v>
      </c>
    </row>
    <row r="517" spans="1:13" ht="20.100000000000001" customHeight="1" x14ac:dyDescent="0.15">
      <c r="A517" s="1" t="s">
        <v>20634</v>
      </c>
      <c r="B517" s="1" t="s">
        <v>20757</v>
      </c>
      <c r="C517" s="1" t="s">
        <v>20760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54</v>
      </c>
      <c r="J517" s="1" t="s">
        <v>55</v>
      </c>
      <c r="K517" s="1" t="s">
        <v>20761</v>
      </c>
      <c r="L517" s="1"/>
      <c r="M517" s="21">
        <f t="shared" si="7"/>
        <v>1</v>
      </c>
    </row>
    <row r="518" spans="1:13" ht="20.100000000000001" customHeight="1" x14ac:dyDescent="0.15">
      <c r="A518" s="1" t="s">
        <v>20634</v>
      </c>
      <c r="B518" s="1" t="s">
        <v>20757</v>
      </c>
      <c r="C518" s="1" t="s">
        <v>20762</v>
      </c>
      <c r="D518" s="1" t="s">
        <v>78</v>
      </c>
      <c r="E518" s="1" t="s">
        <v>51</v>
      </c>
      <c r="F518" s="1" t="s">
        <v>81</v>
      </c>
      <c r="G518" s="1" t="s">
        <v>82</v>
      </c>
      <c r="H518" s="1" t="s">
        <v>180</v>
      </c>
      <c r="I518" s="1" t="s">
        <v>447</v>
      </c>
      <c r="J518" s="1" t="s">
        <v>730</v>
      </c>
      <c r="K518" s="1" t="s">
        <v>20763</v>
      </c>
      <c r="L518" s="1"/>
      <c r="M518" s="21">
        <f t="shared" si="7"/>
        <v>0</v>
      </c>
    </row>
    <row r="519" spans="1:13" ht="20.100000000000001" customHeight="1" x14ac:dyDescent="0.15">
      <c r="A519" s="1" t="s">
        <v>20634</v>
      </c>
      <c r="B519" s="1" t="s">
        <v>20757</v>
      </c>
      <c r="C519" s="1" t="s">
        <v>20764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54</v>
      </c>
      <c r="J519" s="1" t="s">
        <v>55</v>
      </c>
      <c r="K519" s="1" t="s">
        <v>20765</v>
      </c>
      <c r="L519" s="1"/>
      <c r="M519" s="21">
        <f t="shared" si="7"/>
        <v>1</v>
      </c>
    </row>
    <row r="520" spans="1:13" ht="20.100000000000001" customHeight="1" x14ac:dyDescent="0.15">
      <c r="A520" s="1" t="s">
        <v>20634</v>
      </c>
      <c r="B520" s="1" t="s">
        <v>20757</v>
      </c>
      <c r="C520" s="1" t="s">
        <v>20766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54</v>
      </c>
      <c r="J520" s="1" t="s">
        <v>55</v>
      </c>
      <c r="K520" s="1" t="s">
        <v>20767</v>
      </c>
      <c r="L520" s="1"/>
      <c r="M520" s="21">
        <f t="shared" ref="M520:M583" si="8">IF(F520="○",1,0)</f>
        <v>1</v>
      </c>
    </row>
    <row r="521" spans="1:13" ht="20.100000000000001" customHeight="1" x14ac:dyDescent="0.15">
      <c r="A521" s="1" t="s">
        <v>20634</v>
      </c>
      <c r="B521" s="1" t="s">
        <v>20757</v>
      </c>
      <c r="C521" s="1" t="s">
        <v>20768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54</v>
      </c>
      <c r="J521" s="1" t="s">
        <v>55</v>
      </c>
      <c r="K521" s="1" t="s">
        <v>20769</v>
      </c>
      <c r="L521" s="1"/>
      <c r="M521" s="21">
        <f t="shared" si="8"/>
        <v>1</v>
      </c>
    </row>
    <row r="522" spans="1:13" ht="20.100000000000001" customHeight="1" x14ac:dyDescent="0.15">
      <c r="A522" s="1" t="s">
        <v>20634</v>
      </c>
      <c r="B522" s="1" t="s">
        <v>20757</v>
      </c>
      <c r="C522" s="1" t="s">
        <v>20770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54</v>
      </c>
      <c r="J522" s="1" t="s">
        <v>55</v>
      </c>
      <c r="K522" s="1" t="s">
        <v>20771</v>
      </c>
      <c r="L522" s="1"/>
      <c r="M522" s="21">
        <f t="shared" si="8"/>
        <v>1</v>
      </c>
    </row>
    <row r="523" spans="1:13" ht="20.100000000000001" customHeight="1" x14ac:dyDescent="0.15">
      <c r="A523" s="1" t="s">
        <v>20634</v>
      </c>
      <c r="B523" s="1" t="s">
        <v>20772</v>
      </c>
      <c r="C523" s="1" t="s">
        <v>20773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54</v>
      </c>
      <c r="J523" s="1" t="s">
        <v>55</v>
      </c>
      <c r="K523" s="1" t="s">
        <v>20774</v>
      </c>
      <c r="L523" s="1"/>
      <c r="M523" s="21">
        <f t="shared" si="8"/>
        <v>1</v>
      </c>
    </row>
    <row r="524" spans="1:13" ht="20.100000000000001" customHeight="1" x14ac:dyDescent="0.15">
      <c r="A524" s="1" t="s">
        <v>20634</v>
      </c>
      <c r="B524" s="1" t="s">
        <v>20772</v>
      </c>
      <c r="C524" s="1" t="s">
        <v>20775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54</v>
      </c>
      <c r="J524" s="1" t="s">
        <v>55</v>
      </c>
      <c r="K524" s="1" t="s">
        <v>20776</v>
      </c>
      <c r="L524" s="1"/>
      <c r="M524" s="21">
        <f t="shared" si="8"/>
        <v>1</v>
      </c>
    </row>
    <row r="525" spans="1:13" ht="20.100000000000001" customHeight="1" x14ac:dyDescent="0.15">
      <c r="A525" s="1" t="s">
        <v>20634</v>
      </c>
      <c r="B525" s="1" t="s">
        <v>20772</v>
      </c>
      <c r="C525" s="1" t="s">
        <v>20777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54</v>
      </c>
      <c r="J525" s="1" t="s">
        <v>55</v>
      </c>
      <c r="K525" s="1" t="s">
        <v>20778</v>
      </c>
      <c r="L525" s="1"/>
      <c r="M525" s="21">
        <f t="shared" si="8"/>
        <v>1</v>
      </c>
    </row>
    <row r="526" spans="1:13" ht="20.100000000000001" customHeight="1" x14ac:dyDescent="0.15">
      <c r="A526" s="1" t="s">
        <v>20634</v>
      </c>
      <c r="B526" s="1" t="s">
        <v>20772</v>
      </c>
      <c r="C526" s="1" t="s">
        <v>20779</v>
      </c>
      <c r="D526" s="1" t="s">
        <v>78</v>
      </c>
      <c r="E526" s="1" t="s">
        <v>51</v>
      </c>
      <c r="F526" s="1" t="s">
        <v>179</v>
      </c>
      <c r="G526" s="1" t="s">
        <v>82</v>
      </c>
      <c r="H526" s="1" t="s">
        <v>129</v>
      </c>
      <c r="I526" s="1" t="s">
        <v>7857</v>
      </c>
      <c r="J526" s="1" t="s">
        <v>7858</v>
      </c>
      <c r="K526" s="1" t="s">
        <v>20780</v>
      </c>
      <c r="L526" s="1"/>
      <c r="M526" s="21">
        <f t="shared" si="8"/>
        <v>0</v>
      </c>
    </row>
    <row r="527" spans="1:13" ht="20.100000000000001" customHeight="1" x14ac:dyDescent="0.15">
      <c r="A527" s="1" t="s">
        <v>20634</v>
      </c>
      <c r="B527" s="1" t="s">
        <v>20781</v>
      </c>
      <c r="C527" s="1" t="s">
        <v>20782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54</v>
      </c>
      <c r="J527" s="1" t="s">
        <v>55</v>
      </c>
      <c r="K527" s="1" t="s">
        <v>20783</v>
      </c>
      <c r="L527" s="1"/>
      <c r="M527" s="21">
        <f t="shared" si="8"/>
        <v>1</v>
      </c>
    </row>
    <row r="528" spans="1:13" ht="20.100000000000001" customHeight="1" x14ac:dyDescent="0.15">
      <c r="A528" s="1" t="s">
        <v>20634</v>
      </c>
      <c r="B528" s="1" t="s">
        <v>20781</v>
      </c>
      <c r="C528" s="1" t="s">
        <v>20784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54</v>
      </c>
      <c r="J528" s="1" t="s">
        <v>55</v>
      </c>
      <c r="K528" s="1" t="s">
        <v>20785</v>
      </c>
      <c r="L528" s="1"/>
      <c r="M528" s="21">
        <f t="shared" si="8"/>
        <v>1</v>
      </c>
    </row>
    <row r="529" spans="1:13" ht="20.100000000000001" customHeight="1" x14ac:dyDescent="0.15">
      <c r="A529" s="1" t="s">
        <v>20634</v>
      </c>
      <c r="B529" s="1" t="s">
        <v>20781</v>
      </c>
      <c r="C529" s="1" t="s">
        <v>20786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54</v>
      </c>
      <c r="J529" s="1" t="s">
        <v>55</v>
      </c>
      <c r="K529" s="1" t="s">
        <v>20787</v>
      </c>
      <c r="L529" s="1"/>
      <c r="M529" s="21">
        <f t="shared" si="8"/>
        <v>1</v>
      </c>
    </row>
    <row r="530" spans="1:13" ht="20.100000000000001" customHeight="1" x14ac:dyDescent="0.15">
      <c r="A530" s="1" t="s">
        <v>20634</v>
      </c>
      <c r="B530" s="1" t="s">
        <v>20781</v>
      </c>
      <c r="C530" s="1" t="s">
        <v>20788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54</v>
      </c>
      <c r="J530" s="1" t="s">
        <v>55</v>
      </c>
      <c r="K530" s="1" t="s">
        <v>20789</v>
      </c>
      <c r="L530" s="1"/>
      <c r="M530" s="21">
        <f t="shared" si="8"/>
        <v>1</v>
      </c>
    </row>
    <row r="531" spans="1:13" ht="20.100000000000001" customHeight="1" x14ac:dyDescent="0.15">
      <c r="A531" s="1" t="s">
        <v>20634</v>
      </c>
      <c r="B531" s="1" t="s">
        <v>20781</v>
      </c>
      <c r="C531" s="1" t="s">
        <v>20790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54</v>
      </c>
      <c r="J531" s="1" t="s">
        <v>55</v>
      </c>
      <c r="K531" s="1" t="s">
        <v>20791</v>
      </c>
      <c r="L531" s="1"/>
      <c r="M531" s="21">
        <f t="shared" si="8"/>
        <v>1</v>
      </c>
    </row>
    <row r="532" spans="1:13" ht="20.100000000000001" customHeight="1" x14ac:dyDescent="0.15">
      <c r="A532" s="1" t="s">
        <v>20634</v>
      </c>
      <c r="B532" s="1" t="s">
        <v>20781</v>
      </c>
      <c r="C532" s="1" t="s">
        <v>20792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54</v>
      </c>
      <c r="J532" s="1" t="s">
        <v>55</v>
      </c>
      <c r="K532" s="1" t="s">
        <v>20793</v>
      </c>
      <c r="L532" s="1"/>
      <c r="M532" s="21">
        <f t="shared" si="8"/>
        <v>1</v>
      </c>
    </row>
    <row r="533" spans="1:13" ht="20.100000000000001" customHeight="1" x14ac:dyDescent="0.15">
      <c r="A533" s="1" t="s">
        <v>20634</v>
      </c>
      <c r="B533" s="1" t="s">
        <v>20781</v>
      </c>
      <c r="C533" s="1" t="s">
        <v>20794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54</v>
      </c>
      <c r="J533" s="1" t="s">
        <v>55</v>
      </c>
      <c r="K533" s="1" t="s">
        <v>20795</v>
      </c>
      <c r="L533" s="1"/>
      <c r="M533" s="21">
        <f t="shared" si="8"/>
        <v>1</v>
      </c>
    </row>
    <row r="534" spans="1:13" ht="20.100000000000001" customHeight="1" x14ac:dyDescent="0.15">
      <c r="A534" s="1" t="s">
        <v>20634</v>
      </c>
      <c r="B534" s="1" t="s">
        <v>18991</v>
      </c>
      <c r="C534" s="1" t="s">
        <v>20796</v>
      </c>
      <c r="D534" s="1" t="s">
        <v>50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54</v>
      </c>
      <c r="J534" s="1" t="s">
        <v>55</v>
      </c>
      <c r="K534" s="1" t="s">
        <v>20797</v>
      </c>
      <c r="L534" s="1"/>
      <c r="M534" s="21">
        <f t="shared" si="8"/>
        <v>1</v>
      </c>
    </row>
    <row r="535" spans="1:13" ht="20.100000000000001" customHeight="1" x14ac:dyDescent="0.15">
      <c r="A535" s="1" t="s">
        <v>20634</v>
      </c>
      <c r="B535" s="1" t="s">
        <v>18991</v>
      </c>
      <c r="C535" s="1" t="s">
        <v>20798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53</v>
      </c>
      <c r="I535" s="1" t="s">
        <v>54</v>
      </c>
      <c r="J535" s="1" t="s">
        <v>55</v>
      </c>
      <c r="K535" s="1" t="s">
        <v>20799</v>
      </c>
      <c r="L535" s="1"/>
      <c r="M535" s="21">
        <f t="shared" si="8"/>
        <v>1</v>
      </c>
    </row>
    <row r="536" spans="1:13" ht="20.100000000000001" customHeight="1" x14ac:dyDescent="0.15">
      <c r="A536" s="1" t="s">
        <v>20634</v>
      </c>
      <c r="B536" s="1" t="s">
        <v>18991</v>
      </c>
      <c r="C536" s="1" t="s">
        <v>20800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53</v>
      </c>
      <c r="I536" s="1" t="s">
        <v>54</v>
      </c>
      <c r="J536" s="1" t="s">
        <v>55</v>
      </c>
      <c r="K536" s="1" t="s">
        <v>20801</v>
      </c>
      <c r="L536" s="1"/>
      <c r="M536" s="21">
        <f t="shared" si="8"/>
        <v>1</v>
      </c>
    </row>
    <row r="537" spans="1:13" ht="20.100000000000001" customHeight="1" x14ac:dyDescent="0.15">
      <c r="A537" s="1" t="s">
        <v>20634</v>
      </c>
      <c r="B537" s="1" t="s">
        <v>18991</v>
      </c>
      <c r="C537" s="1" t="s">
        <v>20802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54</v>
      </c>
      <c r="J537" s="1" t="s">
        <v>55</v>
      </c>
      <c r="K537" s="1" t="s">
        <v>20803</v>
      </c>
      <c r="L537" s="1"/>
      <c r="M537" s="21">
        <f t="shared" si="8"/>
        <v>1</v>
      </c>
    </row>
    <row r="538" spans="1:13" ht="20.100000000000001" customHeight="1" x14ac:dyDescent="0.15">
      <c r="A538" s="1" t="s">
        <v>20634</v>
      </c>
      <c r="B538" s="1" t="s">
        <v>18991</v>
      </c>
      <c r="C538" s="1" t="s">
        <v>20804</v>
      </c>
      <c r="D538" s="1" t="s">
        <v>78</v>
      </c>
      <c r="E538" s="1" t="s">
        <v>51</v>
      </c>
      <c r="F538" s="1" t="s">
        <v>179</v>
      </c>
      <c r="G538" s="1" t="s">
        <v>82</v>
      </c>
      <c r="H538" s="1" t="s">
        <v>129</v>
      </c>
      <c r="I538" s="1" t="s">
        <v>7857</v>
      </c>
      <c r="J538" s="1" t="s">
        <v>7858</v>
      </c>
      <c r="K538" s="1" t="s">
        <v>20805</v>
      </c>
      <c r="L538" s="1"/>
      <c r="M538" s="21">
        <f t="shared" si="8"/>
        <v>0</v>
      </c>
    </row>
    <row r="539" spans="1:13" ht="20.100000000000001" customHeight="1" x14ac:dyDescent="0.15">
      <c r="A539" s="1" t="s">
        <v>20634</v>
      </c>
      <c r="B539" s="1" t="s">
        <v>18991</v>
      </c>
      <c r="C539" s="1" t="s">
        <v>20806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121</v>
      </c>
      <c r="I539" s="1" t="s">
        <v>84</v>
      </c>
      <c r="J539" s="1" t="s">
        <v>122</v>
      </c>
      <c r="K539" s="1" t="s">
        <v>20807</v>
      </c>
      <c r="L539" s="1"/>
      <c r="M539" s="21">
        <f t="shared" si="8"/>
        <v>1</v>
      </c>
    </row>
    <row r="540" spans="1:13" ht="20.100000000000001" customHeight="1" x14ac:dyDescent="0.15">
      <c r="A540" s="1" t="s">
        <v>20634</v>
      </c>
      <c r="B540" s="1" t="s">
        <v>18991</v>
      </c>
      <c r="C540" s="1" t="s">
        <v>20808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54</v>
      </c>
      <c r="J540" s="1" t="s">
        <v>55</v>
      </c>
      <c r="K540" s="1" t="s">
        <v>20809</v>
      </c>
      <c r="L540" s="1"/>
      <c r="M540" s="21">
        <f t="shared" si="8"/>
        <v>1</v>
      </c>
    </row>
    <row r="541" spans="1:13" ht="20.100000000000001" customHeight="1" x14ac:dyDescent="0.15">
      <c r="A541" s="1" t="s">
        <v>20634</v>
      </c>
      <c r="B541" s="1" t="s">
        <v>18991</v>
      </c>
      <c r="C541" s="1" t="s">
        <v>20810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54</v>
      </c>
      <c r="J541" s="1" t="s">
        <v>55</v>
      </c>
      <c r="K541" s="1" t="s">
        <v>20811</v>
      </c>
      <c r="L541" s="1"/>
      <c r="M541" s="21">
        <f t="shared" si="8"/>
        <v>1</v>
      </c>
    </row>
    <row r="542" spans="1:13" ht="20.100000000000001" customHeight="1" x14ac:dyDescent="0.15">
      <c r="A542" s="1" t="s">
        <v>20634</v>
      </c>
      <c r="B542" s="1" t="s">
        <v>18991</v>
      </c>
      <c r="C542" s="1" t="s">
        <v>20812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54</v>
      </c>
      <c r="J542" s="1" t="s">
        <v>55</v>
      </c>
      <c r="K542" s="1" t="s">
        <v>20813</v>
      </c>
      <c r="L542" s="1"/>
      <c r="M542" s="21">
        <f t="shared" si="8"/>
        <v>1</v>
      </c>
    </row>
    <row r="543" spans="1:13" ht="20.100000000000001" customHeight="1" x14ac:dyDescent="0.15">
      <c r="A543" s="1" t="s">
        <v>20634</v>
      </c>
      <c r="B543" s="1" t="s">
        <v>18991</v>
      </c>
      <c r="C543" s="1" t="s">
        <v>20814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54</v>
      </c>
      <c r="J543" s="1" t="s">
        <v>55</v>
      </c>
      <c r="K543" s="1" t="s">
        <v>20815</v>
      </c>
      <c r="L543" s="1"/>
      <c r="M543" s="21">
        <f t="shared" si="8"/>
        <v>1</v>
      </c>
    </row>
    <row r="544" spans="1:13" ht="20.100000000000001" customHeight="1" x14ac:dyDescent="0.15">
      <c r="A544" s="1" t="s">
        <v>20634</v>
      </c>
      <c r="B544" s="1" t="s">
        <v>18991</v>
      </c>
      <c r="C544" s="1" t="s">
        <v>20816</v>
      </c>
      <c r="D544" s="1" t="s">
        <v>78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54</v>
      </c>
      <c r="J544" s="1" t="s">
        <v>55</v>
      </c>
      <c r="K544" s="1" t="s">
        <v>20817</v>
      </c>
      <c r="L544" s="1"/>
      <c r="M544" s="21">
        <f t="shared" si="8"/>
        <v>1</v>
      </c>
    </row>
    <row r="545" spans="1:13" ht="20.100000000000001" customHeight="1" x14ac:dyDescent="0.15">
      <c r="A545" s="1" t="s">
        <v>20634</v>
      </c>
      <c r="B545" s="1" t="s">
        <v>20818</v>
      </c>
      <c r="C545" s="1" t="s">
        <v>20819</v>
      </c>
      <c r="D545" s="1" t="s">
        <v>50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54</v>
      </c>
      <c r="J545" s="1" t="s">
        <v>55</v>
      </c>
      <c r="K545" s="1" t="s">
        <v>20820</v>
      </c>
      <c r="L545" s="1"/>
      <c r="M545" s="21">
        <f t="shared" si="8"/>
        <v>1</v>
      </c>
    </row>
    <row r="546" spans="1:13" ht="20.100000000000001" customHeight="1" x14ac:dyDescent="0.15">
      <c r="A546" s="1" t="s">
        <v>20634</v>
      </c>
      <c r="B546" s="1" t="s">
        <v>20818</v>
      </c>
      <c r="C546" s="1" t="s">
        <v>20821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121</v>
      </c>
      <c r="I546" s="1" t="s">
        <v>84</v>
      </c>
      <c r="J546" s="1" t="s">
        <v>122</v>
      </c>
      <c r="K546" s="1" t="s">
        <v>20822</v>
      </c>
      <c r="L546" s="1"/>
      <c r="M546" s="21">
        <f t="shared" si="8"/>
        <v>1</v>
      </c>
    </row>
    <row r="547" spans="1:13" ht="20.100000000000001" customHeight="1" x14ac:dyDescent="0.15">
      <c r="A547" s="1" t="s">
        <v>20634</v>
      </c>
      <c r="B547" s="1" t="s">
        <v>20818</v>
      </c>
      <c r="C547" s="1" t="s">
        <v>20823</v>
      </c>
      <c r="D547" s="1" t="s">
        <v>78</v>
      </c>
      <c r="E547" s="1" t="s">
        <v>51</v>
      </c>
      <c r="F547" s="1" t="s">
        <v>81</v>
      </c>
      <c r="G547" s="1" t="s">
        <v>82</v>
      </c>
      <c r="H547" s="1" t="s">
        <v>180</v>
      </c>
      <c r="I547" s="1" t="s">
        <v>447</v>
      </c>
      <c r="J547" s="1" t="s">
        <v>730</v>
      </c>
      <c r="K547" s="1" t="s">
        <v>20824</v>
      </c>
      <c r="L547" s="1"/>
      <c r="M547" s="21">
        <f t="shared" si="8"/>
        <v>0</v>
      </c>
    </row>
    <row r="548" spans="1:13" ht="20.100000000000001" customHeight="1" x14ac:dyDescent="0.15">
      <c r="A548" s="1" t="s">
        <v>20634</v>
      </c>
      <c r="B548" s="1" t="s">
        <v>20818</v>
      </c>
      <c r="C548" s="1" t="s">
        <v>20825</v>
      </c>
      <c r="D548" s="1" t="s">
        <v>78</v>
      </c>
      <c r="E548" s="1" t="s">
        <v>51</v>
      </c>
      <c r="F548" s="1" t="s">
        <v>81</v>
      </c>
      <c r="G548" s="1" t="s">
        <v>82</v>
      </c>
      <c r="H548" s="1" t="s">
        <v>180</v>
      </c>
      <c r="I548" s="1" t="s">
        <v>447</v>
      </c>
      <c r="J548" s="1" t="s">
        <v>730</v>
      </c>
      <c r="K548" s="1" t="s">
        <v>20826</v>
      </c>
      <c r="L548" s="1"/>
      <c r="M548" s="21">
        <f t="shared" si="8"/>
        <v>0</v>
      </c>
    </row>
    <row r="549" spans="1:13" ht="20.100000000000001" customHeight="1" x14ac:dyDescent="0.15">
      <c r="A549" s="1" t="s">
        <v>20634</v>
      </c>
      <c r="B549" s="1" t="s">
        <v>20827</v>
      </c>
      <c r="C549" s="1" t="s">
        <v>20828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54</v>
      </c>
      <c r="J549" s="1" t="s">
        <v>55</v>
      </c>
      <c r="K549" s="1" t="s">
        <v>20829</v>
      </c>
      <c r="L549" s="1"/>
      <c r="M549" s="21">
        <f t="shared" si="8"/>
        <v>1</v>
      </c>
    </row>
    <row r="550" spans="1:13" ht="20.100000000000001" customHeight="1" x14ac:dyDescent="0.15">
      <c r="A550" s="1" t="s">
        <v>20634</v>
      </c>
      <c r="B550" s="1" t="s">
        <v>20827</v>
      </c>
      <c r="C550" s="1" t="s">
        <v>20830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54</v>
      </c>
      <c r="J550" s="1" t="s">
        <v>55</v>
      </c>
      <c r="K550" s="1" t="s">
        <v>20831</v>
      </c>
      <c r="L550" s="1"/>
      <c r="M550" s="21">
        <f t="shared" si="8"/>
        <v>1</v>
      </c>
    </row>
    <row r="551" spans="1:13" ht="20.100000000000001" customHeight="1" x14ac:dyDescent="0.15">
      <c r="A551" s="1" t="s">
        <v>20634</v>
      </c>
      <c r="B551" s="1" t="s">
        <v>20827</v>
      </c>
      <c r="C551" s="1" t="s">
        <v>20832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54</v>
      </c>
      <c r="J551" s="1" t="s">
        <v>55</v>
      </c>
      <c r="K551" s="1" t="s">
        <v>20833</v>
      </c>
      <c r="L551" s="1"/>
      <c r="M551" s="21">
        <f t="shared" si="8"/>
        <v>1</v>
      </c>
    </row>
    <row r="552" spans="1:13" ht="20.100000000000001" customHeight="1" x14ac:dyDescent="0.15">
      <c r="A552" s="1" t="s">
        <v>20634</v>
      </c>
      <c r="B552" s="1" t="s">
        <v>20827</v>
      </c>
      <c r="C552" s="1" t="s">
        <v>20834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54</v>
      </c>
      <c r="J552" s="1" t="s">
        <v>55</v>
      </c>
      <c r="K552" s="1" t="s">
        <v>20835</v>
      </c>
      <c r="L552" s="1"/>
      <c r="M552" s="21">
        <f t="shared" si="8"/>
        <v>1</v>
      </c>
    </row>
    <row r="553" spans="1:13" ht="20.100000000000001" customHeight="1" x14ac:dyDescent="0.15">
      <c r="A553" s="1" t="s">
        <v>20634</v>
      </c>
      <c r="B553" s="1" t="s">
        <v>20827</v>
      </c>
      <c r="C553" s="1" t="s">
        <v>20836</v>
      </c>
      <c r="D553" s="1" t="s">
        <v>78</v>
      </c>
      <c r="E553" s="1" t="s">
        <v>51</v>
      </c>
      <c r="F553" s="1" t="s">
        <v>51</v>
      </c>
      <c r="G553" s="1" t="s">
        <v>52</v>
      </c>
      <c r="H553" s="1" t="s">
        <v>53</v>
      </c>
      <c r="I553" s="1" t="s">
        <v>54</v>
      </c>
      <c r="J553" s="1" t="s">
        <v>55</v>
      </c>
      <c r="K553" s="1" t="s">
        <v>20837</v>
      </c>
      <c r="L553" s="1"/>
      <c r="M553" s="21">
        <f t="shared" si="8"/>
        <v>1</v>
      </c>
    </row>
    <row r="554" spans="1:13" ht="20.100000000000001" customHeight="1" x14ac:dyDescent="0.15">
      <c r="A554" s="1" t="s">
        <v>20634</v>
      </c>
      <c r="B554" s="1" t="s">
        <v>20827</v>
      </c>
      <c r="C554" s="1" t="s">
        <v>20838</v>
      </c>
      <c r="D554" s="1" t="s">
        <v>78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54</v>
      </c>
      <c r="J554" s="1" t="s">
        <v>55</v>
      </c>
      <c r="K554" s="1" t="s">
        <v>20839</v>
      </c>
      <c r="L554" s="1"/>
      <c r="M554" s="21">
        <f t="shared" si="8"/>
        <v>1</v>
      </c>
    </row>
    <row r="555" spans="1:13" ht="20.100000000000001" customHeight="1" x14ac:dyDescent="0.15">
      <c r="A555" s="1" t="s">
        <v>20634</v>
      </c>
      <c r="B555" s="1" t="s">
        <v>20827</v>
      </c>
      <c r="C555" s="1" t="s">
        <v>20840</v>
      </c>
      <c r="D555" s="1" t="s">
        <v>78</v>
      </c>
      <c r="E555" s="1" t="s">
        <v>51</v>
      </c>
      <c r="F555" s="1" t="s">
        <v>179</v>
      </c>
      <c r="G555" s="1" t="s">
        <v>82</v>
      </c>
      <c r="H555" s="1" t="s">
        <v>129</v>
      </c>
      <c r="I555" s="1" t="s">
        <v>7857</v>
      </c>
      <c r="J555" s="1" t="s">
        <v>7858</v>
      </c>
      <c r="K555" s="1" t="s">
        <v>20841</v>
      </c>
      <c r="L555" s="1"/>
      <c r="M555" s="21">
        <f t="shared" si="8"/>
        <v>0</v>
      </c>
    </row>
    <row r="556" spans="1:13" ht="20.100000000000001" customHeight="1" x14ac:dyDescent="0.15">
      <c r="A556" s="1" t="s">
        <v>20634</v>
      </c>
      <c r="B556" s="1" t="s">
        <v>20827</v>
      </c>
      <c r="C556" s="1" t="s">
        <v>20842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53</v>
      </c>
      <c r="I556" s="1" t="s">
        <v>54</v>
      </c>
      <c r="J556" s="1" t="s">
        <v>55</v>
      </c>
      <c r="K556" s="1" t="s">
        <v>20843</v>
      </c>
      <c r="L556" s="1"/>
      <c r="M556" s="21">
        <f t="shared" si="8"/>
        <v>1</v>
      </c>
    </row>
    <row r="557" spans="1:13" ht="20.100000000000001" customHeight="1" x14ac:dyDescent="0.15">
      <c r="A557" s="1" t="s">
        <v>20634</v>
      </c>
      <c r="B557" s="1" t="s">
        <v>20827</v>
      </c>
      <c r="C557" s="1" t="s">
        <v>20844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53</v>
      </c>
      <c r="I557" s="1" t="s">
        <v>54</v>
      </c>
      <c r="J557" s="1" t="s">
        <v>55</v>
      </c>
      <c r="K557" s="1" t="s">
        <v>20845</v>
      </c>
      <c r="L557" s="1"/>
      <c r="M557" s="21">
        <f t="shared" si="8"/>
        <v>1</v>
      </c>
    </row>
    <row r="558" spans="1:13" ht="20.100000000000001" customHeight="1" x14ac:dyDescent="0.15">
      <c r="A558" s="1" t="s">
        <v>20634</v>
      </c>
      <c r="B558" s="1" t="s">
        <v>20827</v>
      </c>
      <c r="C558" s="1" t="s">
        <v>20846</v>
      </c>
      <c r="D558" s="1" t="s">
        <v>78</v>
      </c>
      <c r="E558" s="1" t="s">
        <v>51</v>
      </c>
      <c r="F558" s="1" t="s">
        <v>81</v>
      </c>
      <c r="G558" s="1" t="s">
        <v>82</v>
      </c>
      <c r="H558" s="1" t="s">
        <v>129</v>
      </c>
      <c r="I558" s="1" t="s">
        <v>7857</v>
      </c>
      <c r="J558" s="1" t="s">
        <v>7858</v>
      </c>
      <c r="K558" s="1" t="s">
        <v>20847</v>
      </c>
      <c r="L558" s="1"/>
      <c r="M558" s="21">
        <f t="shared" si="8"/>
        <v>0</v>
      </c>
    </row>
    <row r="559" spans="1:13" ht="20.100000000000001" customHeight="1" x14ac:dyDescent="0.15">
      <c r="A559" s="1" t="s">
        <v>20634</v>
      </c>
      <c r="B559" s="1" t="s">
        <v>20827</v>
      </c>
      <c r="C559" s="1" t="s">
        <v>20848</v>
      </c>
      <c r="D559" s="1" t="s">
        <v>78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54</v>
      </c>
      <c r="J559" s="1" t="s">
        <v>55</v>
      </c>
      <c r="K559" s="1" t="s">
        <v>20849</v>
      </c>
      <c r="L559" s="1"/>
      <c r="M559" s="21">
        <f t="shared" si="8"/>
        <v>1</v>
      </c>
    </row>
    <row r="560" spans="1:13" ht="20.100000000000001" customHeight="1" x14ac:dyDescent="0.15">
      <c r="A560" s="1" t="s">
        <v>20634</v>
      </c>
      <c r="B560" s="1" t="s">
        <v>20827</v>
      </c>
      <c r="C560" s="1" t="s">
        <v>20850</v>
      </c>
      <c r="D560" s="1" t="s">
        <v>78</v>
      </c>
      <c r="E560" s="1" t="s">
        <v>51</v>
      </c>
      <c r="F560" s="1" t="s">
        <v>51</v>
      </c>
      <c r="G560" s="1" t="s">
        <v>52</v>
      </c>
      <c r="H560" s="1" t="s">
        <v>53</v>
      </c>
      <c r="I560" s="1" t="s">
        <v>54</v>
      </c>
      <c r="J560" s="1" t="s">
        <v>55</v>
      </c>
      <c r="K560" s="1" t="s">
        <v>20851</v>
      </c>
      <c r="L560" s="1"/>
      <c r="M560" s="21">
        <f t="shared" si="8"/>
        <v>1</v>
      </c>
    </row>
    <row r="561" spans="1:13" ht="20.100000000000001" customHeight="1" x14ac:dyDescent="0.15">
      <c r="A561" s="1" t="s">
        <v>20634</v>
      </c>
      <c r="B561" s="1" t="s">
        <v>20852</v>
      </c>
      <c r="C561" s="1" t="s">
        <v>20853</v>
      </c>
      <c r="D561" s="1" t="s">
        <v>50</v>
      </c>
      <c r="E561" s="1" t="s">
        <v>51</v>
      </c>
      <c r="F561" s="1" t="s">
        <v>51</v>
      </c>
      <c r="G561" s="1" t="s">
        <v>52</v>
      </c>
      <c r="H561" s="1" t="s">
        <v>53</v>
      </c>
      <c r="I561" s="1" t="s">
        <v>54</v>
      </c>
      <c r="J561" s="1" t="s">
        <v>55</v>
      </c>
      <c r="K561" s="1" t="s">
        <v>20854</v>
      </c>
      <c r="L561" s="1"/>
      <c r="M561" s="21">
        <f t="shared" si="8"/>
        <v>1</v>
      </c>
    </row>
    <row r="562" spans="1:13" ht="20.100000000000001" customHeight="1" x14ac:dyDescent="0.15">
      <c r="A562" s="1" t="s">
        <v>20634</v>
      </c>
      <c r="B562" s="1" t="s">
        <v>20852</v>
      </c>
      <c r="C562" s="1" t="s">
        <v>20855</v>
      </c>
      <c r="D562" s="1" t="s">
        <v>78</v>
      </c>
      <c r="E562" s="1" t="s">
        <v>51</v>
      </c>
      <c r="F562" s="1" t="s">
        <v>179</v>
      </c>
      <c r="G562" s="1" t="s">
        <v>82</v>
      </c>
      <c r="H562" s="1" t="s">
        <v>129</v>
      </c>
      <c r="I562" s="1" t="s">
        <v>7857</v>
      </c>
      <c r="J562" s="1" t="s">
        <v>7858</v>
      </c>
      <c r="K562" s="1" t="s">
        <v>20856</v>
      </c>
      <c r="L562" s="1"/>
      <c r="M562" s="21">
        <f t="shared" si="8"/>
        <v>0</v>
      </c>
    </row>
    <row r="563" spans="1:13" ht="20.100000000000001" customHeight="1" x14ac:dyDescent="0.15">
      <c r="A563" s="1" t="s">
        <v>20634</v>
      </c>
      <c r="B563" s="1" t="s">
        <v>20852</v>
      </c>
      <c r="C563" s="1" t="s">
        <v>20857</v>
      </c>
      <c r="D563" s="1" t="s">
        <v>78</v>
      </c>
      <c r="E563" s="1" t="s">
        <v>51</v>
      </c>
      <c r="F563" s="1" t="s">
        <v>179</v>
      </c>
      <c r="G563" s="1" t="s">
        <v>82</v>
      </c>
      <c r="H563" s="1" t="s">
        <v>129</v>
      </c>
      <c r="I563" s="1" t="s">
        <v>7857</v>
      </c>
      <c r="J563" s="1" t="s">
        <v>7858</v>
      </c>
      <c r="K563" s="1" t="s">
        <v>20858</v>
      </c>
      <c r="L563" s="1"/>
      <c r="M563" s="21">
        <f t="shared" si="8"/>
        <v>0</v>
      </c>
    </row>
    <row r="564" spans="1:13" ht="20.100000000000001" customHeight="1" x14ac:dyDescent="0.15">
      <c r="A564" s="1" t="s">
        <v>20634</v>
      </c>
      <c r="B564" s="1" t="s">
        <v>20859</v>
      </c>
      <c r="C564" s="1" t="s">
        <v>20860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53</v>
      </c>
      <c r="I564" s="1" t="s">
        <v>54</v>
      </c>
      <c r="J564" s="1" t="s">
        <v>55</v>
      </c>
      <c r="K564" s="1" t="s">
        <v>20861</v>
      </c>
      <c r="L564" s="1"/>
      <c r="M564" s="21">
        <f t="shared" si="8"/>
        <v>1</v>
      </c>
    </row>
    <row r="565" spans="1:13" ht="20.100000000000001" customHeight="1" x14ac:dyDescent="0.15">
      <c r="A565" s="1" t="s">
        <v>20634</v>
      </c>
      <c r="B565" s="1" t="s">
        <v>20859</v>
      </c>
      <c r="C565" s="1" t="s">
        <v>20862</v>
      </c>
      <c r="D565" s="1" t="s">
        <v>78</v>
      </c>
      <c r="E565" s="1" t="s">
        <v>51</v>
      </c>
      <c r="F565" s="1" t="s">
        <v>179</v>
      </c>
      <c r="G565" s="1" t="s">
        <v>82</v>
      </c>
      <c r="H565" s="1" t="s">
        <v>129</v>
      </c>
      <c r="I565" s="1" t="s">
        <v>7857</v>
      </c>
      <c r="J565" s="1" t="s">
        <v>7858</v>
      </c>
      <c r="K565" s="1" t="s">
        <v>20863</v>
      </c>
      <c r="L565" s="1"/>
      <c r="M565" s="21">
        <f t="shared" si="8"/>
        <v>0</v>
      </c>
    </row>
    <row r="566" spans="1:13" ht="20.100000000000001" customHeight="1" x14ac:dyDescent="0.15">
      <c r="A566" s="1" t="s">
        <v>20634</v>
      </c>
      <c r="B566" s="1" t="s">
        <v>20859</v>
      </c>
      <c r="C566" s="1" t="s">
        <v>20864</v>
      </c>
      <c r="D566" s="1" t="s">
        <v>78</v>
      </c>
      <c r="E566" s="1" t="s">
        <v>51</v>
      </c>
      <c r="F566" s="1" t="s">
        <v>81</v>
      </c>
      <c r="G566" s="1" t="s">
        <v>82</v>
      </c>
      <c r="H566" s="1" t="s">
        <v>129</v>
      </c>
      <c r="I566" s="1" t="s">
        <v>7857</v>
      </c>
      <c r="J566" s="1" t="s">
        <v>7858</v>
      </c>
      <c r="K566" s="1" t="s">
        <v>20865</v>
      </c>
      <c r="L566" s="1"/>
      <c r="M566" s="21">
        <f t="shared" si="8"/>
        <v>0</v>
      </c>
    </row>
    <row r="567" spans="1:13" ht="20.100000000000001" customHeight="1" x14ac:dyDescent="0.15">
      <c r="A567" s="1" t="s">
        <v>20634</v>
      </c>
      <c r="B567" s="1" t="s">
        <v>20859</v>
      </c>
      <c r="C567" s="1" t="s">
        <v>20866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53</v>
      </c>
      <c r="I567" s="1" t="s">
        <v>54</v>
      </c>
      <c r="J567" s="1" t="s">
        <v>55</v>
      </c>
      <c r="K567" s="1" t="s">
        <v>20867</v>
      </c>
      <c r="L567" s="1"/>
      <c r="M567" s="21">
        <f t="shared" si="8"/>
        <v>1</v>
      </c>
    </row>
    <row r="568" spans="1:13" ht="20.100000000000001" customHeight="1" x14ac:dyDescent="0.15">
      <c r="A568" s="1" t="s">
        <v>20634</v>
      </c>
      <c r="B568" s="1" t="s">
        <v>20859</v>
      </c>
      <c r="C568" s="1" t="s">
        <v>20868</v>
      </c>
      <c r="D568" s="1" t="s">
        <v>78</v>
      </c>
      <c r="E568" s="1" t="s">
        <v>51</v>
      </c>
      <c r="F568" s="1" t="s">
        <v>81</v>
      </c>
      <c r="G568" s="1" t="s">
        <v>82</v>
      </c>
      <c r="H568" s="1" t="s">
        <v>129</v>
      </c>
      <c r="I568" s="1" t="s">
        <v>7857</v>
      </c>
      <c r="J568" s="1" t="s">
        <v>7858</v>
      </c>
      <c r="K568" s="1" t="s">
        <v>20869</v>
      </c>
      <c r="L568" s="1"/>
      <c r="M568" s="21">
        <f t="shared" si="8"/>
        <v>0</v>
      </c>
    </row>
    <row r="569" spans="1:13" ht="20.100000000000001" customHeight="1" x14ac:dyDescent="0.15">
      <c r="A569" s="1" t="s">
        <v>20634</v>
      </c>
      <c r="B569" s="1" t="s">
        <v>20859</v>
      </c>
      <c r="C569" s="1" t="s">
        <v>20870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54</v>
      </c>
      <c r="J569" s="1" t="s">
        <v>55</v>
      </c>
      <c r="K569" s="1" t="s">
        <v>20871</v>
      </c>
      <c r="L569" s="1"/>
      <c r="M569" s="21">
        <f t="shared" si="8"/>
        <v>1</v>
      </c>
    </row>
    <row r="570" spans="1:13" ht="20.100000000000001" customHeight="1" x14ac:dyDescent="0.15">
      <c r="A570" s="1" t="s">
        <v>20634</v>
      </c>
      <c r="B570" s="1" t="s">
        <v>20859</v>
      </c>
      <c r="C570" s="1" t="s">
        <v>20872</v>
      </c>
      <c r="D570" s="1" t="s">
        <v>78</v>
      </c>
      <c r="E570" s="1" t="s">
        <v>51</v>
      </c>
      <c r="F570" s="1" t="s">
        <v>51</v>
      </c>
      <c r="G570" s="1" t="s">
        <v>52</v>
      </c>
      <c r="H570" s="1" t="s">
        <v>53</v>
      </c>
      <c r="I570" s="1" t="s">
        <v>54</v>
      </c>
      <c r="J570" s="1" t="s">
        <v>55</v>
      </c>
      <c r="K570" s="1" t="s">
        <v>20873</v>
      </c>
      <c r="L570" s="1"/>
      <c r="M570" s="21">
        <f t="shared" si="8"/>
        <v>1</v>
      </c>
    </row>
    <row r="571" spans="1:13" ht="20.100000000000001" customHeight="1" x14ac:dyDescent="0.15">
      <c r="A571" s="1" t="s">
        <v>20634</v>
      </c>
      <c r="B571" s="1" t="s">
        <v>20874</v>
      </c>
      <c r="C571" s="1" t="s">
        <v>20875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54</v>
      </c>
      <c r="J571" s="1" t="s">
        <v>55</v>
      </c>
      <c r="K571" s="1" t="s">
        <v>20876</v>
      </c>
      <c r="L571" s="1"/>
      <c r="M571" s="21">
        <f t="shared" si="8"/>
        <v>1</v>
      </c>
    </row>
    <row r="572" spans="1:13" ht="20.100000000000001" customHeight="1" x14ac:dyDescent="0.15">
      <c r="A572" s="1" t="s">
        <v>20634</v>
      </c>
      <c r="B572" s="1" t="s">
        <v>20874</v>
      </c>
      <c r="C572" s="1" t="s">
        <v>20877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54</v>
      </c>
      <c r="J572" s="1" t="s">
        <v>55</v>
      </c>
      <c r="K572" s="1" t="s">
        <v>20878</v>
      </c>
      <c r="L572" s="1"/>
      <c r="M572" s="21">
        <f t="shared" si="8"/>
        <v>1</v>
      </c>
    </row>
    <row r="573" spans="1:13" ht="20.100000000000001" customHeight="1" x14ac:dyDescent="0.15">
      <c r="A573" s="1" t="s">
        <v>20634</v>
      </c>
      <c r="B573" s="1" t="s">
        <v>20874</v>
      </c>
      <c r="C573" s="1" t="s">
        <v>20879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54</v>
      </c>
      <c r="J573" s="1" t="s">
        <v>55</v>
      </c>
      <c r="K573" s="1" t="s">
        <v>20880</v>
      </c>
      <c r="L573" s="1"/>
      <c r="M573" s="21">
        <f t="shared" si="8"/>
        <v>1</v>
      </c>
    </row>
    <row r="574" spans="1:13" ht="20.100000000000001" customHeight="1" x14ac:dyDescent="0.15">
      <c r="A574" s="1" t="s">
        <v>20634</v>
      </c>
      <c r="B574" s="1" t="s">
        <v>20874</v>
      </c>
      <c r="C574" s="1" t="s">
        <v>20881</v>
      </c>
      <c r="D574" s="1" t="s">
        <v>78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54</v>
      </c>
      <c r="J574" s="1" t="s">
        <v>55</v>
      </c>
      <c r="K574" s="1" t="s">
        <v>20882</v>
      </c>
      <c r="L574" s="1"/>
      <c r="M574" s="21">
        <f t="shared" si="8"/>
        <v>1</v>
      </c>
    </row>
    <row r="575" spans="1:13" ht="20.100000000000001" customHeight="1" x14ac:dyDescent="0.15">
      <c r="A575" s="1" t="s">
        <v>20634</v>
      </c>
      <c r="B575" s="1" t="s">
        <v>20874</v>
      </c>
      <c r="C575" s="1" t="s">
        <v>20883</v>
      </c>
      <c r="D575" s="1" t="s">
        <v>78</v>
      </c>
      <c r="E575" s="1" t="s">
        <v>51</v>
      </c>
      <c r="F575" s="1" t="s">
        <v>81</v>
      </c>
      <c r="G575" s="1" t="s">
        <v>82</v>
      </c>
      <c r="H575" s="1" t="s">
        <v>1151</v>
      </c>
      <c r="I575" s="1" t="s">
        <v>84</v>
      </c>
      <c r="J575" s="1" t="s">
        <v>7809</v>
      </c>
      <c r="K575" s="1" t="s">
        <v>20884</v>
      </c>
      <c r="L575" s="1"/>
      <c r="M575" s="21">
        <f t="shared" si="8"/>
        <v>0</v>
      </c>
    </row>
    <row r="576" spans="1:13" ht="20.100000000000001" customHeight="1" x14ac:dyDescent="0.15">
      <c r="A576" s="1" t="s">
        <v>20634</v>
      </c>
      <c r="B576" s="1" t="s">
        <v>20874</v>
      </c>
      <c r="C576" s="1" t="s">
        <v>20885</v>
      </c>
      <c r="D576" s="1" t="s">
        <v>78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54</v>
      </c>
      <c r="J576" s="1" t="s">
        <v>55</v>
      </c>
      <c r="K576" s="1" t="s">
        <v>20886</v>
      </c>
      <c r="L576" s="1"/>
      <c r="M576" s="21">
        <f t="shared" si="8"/>
        <v>1</v>
      </c>
    </row>
    <row r="577" spans="1:13" ht="20.100000000000001" customHeight="1" x14ac:dyDescent="0.15">
      <c r="A577" s="1" t="s">
        <v>20634</v>
      </c>
      <c r="B577" s="1" t="s">
        <v>20874</v>
      </c>
      <c r="C577" s="1" t="s">
        <v>20887</v>
      </c>
      <c r="D577" s="1" t="s">
        <v>78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54</v>
      </c>
      <c r="J577" s="1" t="s">
        <v>55</v>
      </c>
      <c r="K577" s="1" t="s">
        <v>20888</v>
      </c>
      <c r="L577" s="1"/>
      <c r="M577" s="21">
        <f t="shared" si="8"/>
        <v>1</v>
      </c>
    </row>
    <row r="578" spans="1:13" ht="20.100000000000001" customHeight="1" x14ac:dyDescent="0.15">
      <c r="A578" s="1" t="s">
        <v>20634</v>
      </c>
      <c r="B578" s="1" t="s">
        <v>20874</v>
      </c>
      <c r="C578" s="1" t="s">
        <v>20889</v>
      </c>
      <c r="D578" s="1" t="s">
        <v>78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54</v>
      </c>
      <c r="J578" s="1" t="s">
        <v>55</v>
      </c>
      <c r="K578" s="1" t="s">
        <v>20890</v>
      </c>
      <c r="L578" s="1"/>
      <c r="M578" s="21">
        <f t="shared" si="8"/>
        <v>1</v>
      </c>
    </row>
    <row r="579" spans="1:13" ht="20.100000000000001" customHeight="1" x14ac:dyDescent="0.15">
      <c r="A579" s="1" t="s">
        <v>20634</v>
      </c>
      <c r="B579" s="1" t="s">
        <v>20874</v>
      </c>
      <c r="C579" s="1" t="s">
        <v>20891</v>
      </c>
      <c r="D579" s="1" t="s">
        <v>78</v>
      </c>
      <c r="E579" s="1" t="s">
        <v>51</v>
      </c>
      <c r="F579" s="1" t="s">
        <v>179</v>
      </c>
      <c r="G579" s="1" t="s">
        <v>82</v>
      </c>
      <c r="H579" s="1" t="s">
        <v>180</v>
      </c>
      <c r="I579" s="1" t="s">
        <v>447</v>
      </c>
      <c r="J579" s="1" t="s">
        <v>730</v>
      </c>
      <c r="K579" s="1" t="s">
        <v>20892</v>
      </c>
      <c r="L579" s="1"/>
      <c r="M579" s="21">
        <f t="shared" si="8"/>
        <v>0</v>
      </c>
    </row>
    <row r="580" spans="1:13" ht="20.100000000000001" customHeight="1" x14ac:dyDescent="0.15">
      <c r="A580" s="1" t="s">
        <v>20634</v>
      </c>
      <c r="B580" s="1" t="s">
        <v>20874</v>
      </c>
      <c r="C580" s="1" t="s">
        <v>20893</v>
      </c>
      <c r="D580" s="1" t="s">
        <v>78</v>
      </c>
      <c r="E580" s="1" t="s">
        <v>51</v>
      </c>
      <c r="F580" s="1" t="s">
        <v>179</v>
      </c>
      <c r="G580" s="1" t="s">
        <v>82</v>
      </c>
      <c r="H580" s="1" t="s">
        <v>180</v>
      </c>
      <c r="I580" s="1" t="s">
        <v>447</v>
      </c>
      <c r="J580" s="1" t="s">
        <v>730</v>
      </c>
      <c r="K580" s="1" t="s">
        <v>20894</v>
      </c>
      <c r="L580" s="1"/>
      <c r="M580" s="21">
        <f t="shared" si="8"/>
        <v>0</v>
      </c>
    </row>
    <row r="581" spans="1:13" ht="20.100000000000001" customHeight="1" x14ac:dyDescent="0.15">
      <c r="A581" s="1" t="s">
        <v>20634</v>
      </c>
      <c r="B581" s="1" t="s">
        <v>20874</v>
      </c>
      <c r="C581" s="1" t="s">
        <v>20895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54</v>
      </c>
      <c r="J581" s="1" t="s">
        <v>55</v>
      </c>
      <c r="K581" s="1" t="s">
        <v>20896</v>
      </c>
      <c r="L581" s="1"/>
      <c r="M581" s="21">
        <f t="shared" si="8"/>
        <v>1</v>
      </c>
    </row>
    <row r="582" spans="1:13" ht="20.100000000000001" customHeight="1" x14ac:dyDescent="0.15">
      <c r="A582" s="1" t="s">
        <v>20634</v>
      </c>
      <c r="B582" s="1" t="s">
        <v>20897</v>
      </c>
      <c r="C582" s="1" t="s">
        <v>20898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53</v>
      </c>
      <c r="I582" s="1" t="s">
        <v>54</v>
      </c>
      <c r="J582" s="1" t="s">
        <v>55</v>
      </c>
      <c r="K582" s="1" t="s">
        <v>20899</v>
      </c>
      <c r="L582" s="1"/>
      <c r="M582" s="21">
        <f t="shared" si="8"/>
        <v>1</v>
      </c>
    </row>
    <row r="583" spans="1:13" ht="20.100000000000001" customHeight="1" x14ac:dyDescent="0.15">
      <c r="A583" s="1" t="s">
        <v>20634</v>
      </c>
      <c r="B583" s="1" t="s">
        <v>20900</v>
      </c>
      <c r="C583" s="1" t="s">
        <v>20901</v>
      </c>
      <c r="D583" s="1" t="s">
        <v>50</v>
      </c>
      <c r="E583" s="1" t="s">
        <v>51</v>
      </c>
      <c r="F583" s="1" t="s">
        <v>81</v>
      </c>
      <c r="G583" s="1" t="s">
        <v>82</v>
      </c>
      <c r="H583" s="1" t="s">
        <v>129</v>
      </c>
      <c r="I583" s="1" t="s">
        <v>7857</v>
      </c>
      <c r="J583" s="1" t="s">
        <v>7858</v>
      </c>
      <c r="K583" s="1" t="s">
        <v>20902</v>
      </c>
      <c r="L583" s="1"/>
      <c r="M583" s="21">
        <f t="shared" si="8"/>
        <v>0</v>
      </c>
    </row>
    <row r="584" spans="1:13" ht="20.100000000000001" customHeight="1" x14ac:dyDescent="0.15">
      <c r="A584" s="1" t="s">
        <v>20634</v>
      </c>
      <c r="B584" s="1" t="s">
        <v>20900</v>
      </c>
      <c r="C584" s="1" t="s">
        <v>20903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53</v>
      </c>
      <c r="I584" s="1" t="s">
        <v>54</v>
      </c>
      <c r="J584" s="1" t="s">
        <v>55</v>
      </c>
      <c r="K584" s="1" t="s">
        <v>20904</v>
      </c>
      <c r="L584" s="1"/>
      <c r="M584" s="21">
        <f t="shared" ref="M584:M647" si="9">IF(F584="○",1,0)</f>
        <v>1</v>
      </c>
    </row>
    <row r="585" spans="1:13" ht="20.100000000000001" customHeight="1" x14ac:dyDescent="0.15">
      <c r="A585" s="1" t="s">
        <v>20634</v>
      </c>
      <c r="B585" s="1" t="s">
        <v>20900</v>
      </c>
      <c r="C585" s="1" t="s">
        <v>20905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53</v>
      </c>
      <c r="I585" s="1" t="s">
        <v>54</v>
      </c>
      <c r="J585" s="1" t="s">
        <v>55</v>
      </c>
      <c r="K585" s="1" t="s">
        <v>20906</v>
      </c>
      <c r="L585" s="1"/>
      <c r="M585" s="21">
        <f t="shared" si="9"/>
        <v>1</v>
      </c>
    </row>
    <row r="586" spans="1:13" ht="20.100000000000001" customHeight="1" x14ac:dyDescent="0.15">
      <c r="A586" s="1" t="s">
        <v>20634</v>
      </c>
      <c r="B586" s="1" t="s">
        <v>20900</v>
      </c>
      <c r="C586" s="1" t="s">
        <v>20907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54</v>
      </c>
      <c r="J586" s="1" t="s">
        <v>55</v>
      </c>
      <c r="K586" s="1" t="s">
        <v>20908</v>
      </c>
      <c r="L586" s="1"/>
      <c r="M586" s="21">
        <f t="shared" si="9"/>
        <v>1</v>
      </c>
    </row>
    <row r="587" spans="1:13" ht="20.100000000000001" customHeight="1" x14ac:dyDescent="0.15">
      <c r="A587" s="1" t="s">
        <v>20634</v>
      </c>
      <c r="B587" s="1" t="s">
        <v>20900</v>
      </c>
      <c r="C587" s="1" t="s">
        <v>20909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121</v>
      </c>
      <c r="I587" s="1" t="s">
        <v>84</v>
      </c>
      <c r="J587" s="1" t="s">
        <v>122</v>
      </c>
      <c r="K587" s="1" t="s">
        <v>20910</v>
      </c>
      <c r="L587" s="1"/>
      <c r="M587" s="21">
        <f t="shared" si="9"/>
        <v>1</v>
      </c>
    </row>
    <row r="588" spans="1:13" ht="20.100000000000001" customHeight="1" x14ac:dyDescent="0.15">
      <c r="A588" s="1" t="s">
        <v>20634</v>
      </c>
      <c r="B588" s="1" t="s">
        <v>20900</v>
      </c>
      <c r="C588" s="1" t="s">
        <v>20911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121</v>
      </c>
      <c r="I588" s="1" t="s">
        <v>84</v>
      </c>
      <c r="J588" s="1" t="s">
        <v>122</v>
      </c>
      <c r="K588" s="1" t="s">
        <v>20912</v>
      </c>
      <c r="L588" s="1"/>
      <c r="M588" s="21">
        <f t="shared" si="9"/>
        <v>1</v>
      </c>
    </row>
    <row r="589" spans="1:13" ht="20.100000000000001" customHeight="1" x14ac:dyDescent="0.15">
      <c r="A589" s="1" t="s">
        <v>20634</v>
      </c>
      <c r="B589" s="1" t="s">
        <v>20900</v>
      </c>
      <c r="C589" s="1" t="s">
        <v>20913</v>
      </c>
      <c r="D589" s="1" t="s">
        <v>78</v>
      </c>
      <c r="E589" s="1" t="s">
        <v>51</v>
      </c>
      <c r="F589" s="1" t="s">
        <v>179</v>
      </c>
      <c r="G589" s="1" t="s">
        <v>82</v>
      </c>
      <c r="H589" s="1" t="s">
        <v>129</v>
      </c>
      <c r="I589" s="1" t="s">
        <v>7857</v>
      </c>
      <c r="J589" s="1" t="s">
        <v>7858</v>
      </c>
      <c r="K589" s="1" t="s">
        <v>20914</v>
      </c>
      <c r="L589" s="1"/>
      <c r="M589" s="21">
        <f t="shared" si="9"/>
        <v>0</v>
      </c>
    </row>
    <row r="590" spans="1:13" ht="20.100000000000001" customHeight="1" x14ac:dyDescent="0.15">
      <c r="A590" s="1" t="s">
        <v>20634</v>
      </c>
      <c r="B590" s="1" t="s">
        <v>20900</v>
      </c>
      <c r="C590" s="1" t="s">
        <v>20915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53</v>
      </c>
      <c r="I590" s="1" t="s">
        <v>54</v>
      </c>
      <c r="J590" s="1" t="s">
        <v>55</v>
      </c>
      <c r="K590" s="1" t="s">
        <v>20916</v>
      </c>
      <c r="L590" s="1"/>
      <c r="M590" s="21">
        <f t="shared" si="9"/>
        <v>1</v>
      </c>
    </row>
    <row r="591" spans="1:13" ht="20.100000000000001" customHeight="1" x14ac:dyDescent="0.15">
      <c r="A591" s="1" t="s">
        <v>20634</v>
      </c>
      <c r="B591" s="1" t="s">
        <v>20900</v>
      </c>
      <c r="C591" s="1" t="s">
        <v>20917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53</v>
      </c>
      <c r="I591" s="1" t="s">
        <v>54</v>
      </c>
      <c r="J591" s="1" t="s">
        <v>55</v>
      </c>
      <c r="K591" s="1" t="s">
        <v>20918</v>
      </c>
      <c r="L591" s="1"/>
      <c r="M591" s="21">
        <f t="shared" si="9"/>
        <v>1</v>
      </c>
    </row>
    <row r="592" spans="1:13" ht="20.100000000000001" customHeight="1" x14ac:dyDescent="0.15">
      <c r="A592" s="1" t="s">
        <v>20634</v>
      </c>
      <c r="B592" s="1" t="s">
        <v>20900</v>
      </c>
      <c r="C592" s="1" t="s">
        <v>20919</v>
      </c>
      <c r="D592" s="1" t="s">
        <v>78</v>
      </c>
      <c r="E592" s="1" t="s">
        <v>51</v>
      </c>
      <c r="F592" s="1" t="s">
        <v>179</v>
      </c>
      <c r="G592" s="1" t="s">
        <v>82</v>
      </c>
      <c r="H592" s="1" t="s">
        <v>129</v>
      </c>
      <c r="I592" s="1" t="s">
        <v>7857</v>
      </c>
      <c r="J592" s="1" t="s">
        <v>7858</v>
      </c>
      <c r="K592" s="1" t="s">
        <v>20920</v>
      </c>
      <c r="L592" s="1"/>
      <c r="M592" s="21">
        <f t="shared" si="9"/>
        <v>0</v>
      </c>
    </row>
    <row r="593" spans="1:13" ht="20.100000000000001" customHeight="1" x14ac:dyDescent="0.15">
      <c r="A593" s="1" t="s">
        <v>20634</v>
      </c>
      <c r="B593" s="1" t="s">
        <v>20900</v>
      </c>
      <c r="C593" s="1" t="s">
        <v>20921</v>
      </c>
      <c r="D593" s="1" t="s">
        <v>78</v>
      </c>
      <c r="E593" s="1" t="s">
        <v>51</v>
      </c>
      <c r="F593" s="1" t="s">
        <v>81</v>
      </c>
      <c r="G593" s="1" t="s">
        <v>82</v>
      </c>
      <c r="H593" s="1" t="s">
        <v>129</v>
      </c>
      <c r="I593" s="1" t="s">
        <v>7857</v>
      </c>
      <c r="J593" s="1" t="s">
        <v>7858</v>
      </c>
      <c r="K593" s="1" t="s">
        <v>20922</v>
      </c>
      <c r="L593" s="1"/>
      <c r="M593" s="21">
        <f t="shared" si="9"/>
        <v>0</v>
      </c>
    </row>
    <row r="594" spans="1:13" ht="20.100000000000001" customHeight="1" x14ac:dyDescent="0.15">
      <c r="A594" s="1" t="s">
        <v>20634</v>
      </c>
      <c r="B594" s="1" t="s">
        <v>20900</v>
      </c>
      <c r="C594" s="1" t="s">
        <v>20923</v>
      </c>
      <c r="D594" s="1" t="s">
        <v>78</v>
      </c>
      <c r="E594" s="1" t="s">
        <v>51</v>
      </c>
      <c r="F594" s="1" t="s">
        <v>81</v>
      </c>
      <c r="G594" s="1" t="s">
        <v>82</v>
      </c>
      <c r="H594" s="1" t="s">
        <v>129</v>
      </c>
      <c r="I594" s="1" t="s">
        <v>7857</v>
      </c>
      <c r="J594" s="1" t="s">
        <v>7858</v>
      </c>
      <c r="K594" s="1" t="s">
        <v>20924</v>
      </c>
      <c r="L594" s="1"/>
      <c r="M594" s="21">
        <f t="shared" si="9"/>
        <v>0</v>
      </c>
    </row>
    <row r="595" spans="1:13" ht="20.100000000000001" customHeight="1" x14ac:dyDescent="0.15">
      <c r="A595" s="1" t="s">
        <v>20634</v>
      </c>
      <c r="B595" s="1" t="s">
        <v>20925</v>
      </c>
      <c r="C595" s="1" t="s">
        <v>20926</v>
      </c>
      <c r="D595" s="1" t="s">
        <v>50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54</v>
      </c>
      <c r="J595" s="1" t="s">
        <v>55</v>
      </c>
      <c r="K595" s="1" t="s">
        <v>20927</v>
      </c>
      <c r="L595" s="1"/>
      <c r="M595" s="21">
        <f t="shared" si="9"/>
        <v>1</v>
      </c>
    </row>
    <row r="596" spans="1:13" ht="20.100000000000001" customHeight="1" x14ac:dyDescent="0.15">
      <c r="A596" s="1" t="s">
        <v>20634</v>
      </c>
      <c r="B596" s="1" t="s">
        <v>20925</v>
      </c>
      <c r="C596" s="1" t="s">
        <v>20928</v>
      </c>
      <c r="D596" s="1" t="s">
        <v>50</v>
      </c>
      <c r="E596" s="1" t="s">
        <v>51</v>
      </c>
      <c r="F596" s="1" t="s">
        <v>51</v>
      </c>
      <c r="G596" s="1" t="s">
        <v>52</v>
      </c>
      <c r="H596" s="1" t="s">
        <v>53</v>
      </c>
      <c r="I596" s="1" t="s">
        <v>54</v>
      </c>
      <c r="J596" s="1" t="s">
        <v>55</v>
      </c>
      <c r="K596" s="1" t="s">
        <v>20929</v>
      </c>
      <c r="L596" s="1"/>
      <c r="M596" s="21">
        <f t="shared" si="9"/>
        <v>1</v>
      </c>
    </row>
    <row r="597" spans="1:13" ht="20.100000000000001" customHeight="1" x14ac:dyDescent="0.15">
      <c r="A597" s="1" t="s">
        <v>20634</v>
      </c>
      <c r="B597" s="1" t="s">
        <v>20925</v>
      </c>
      <c r="C597" s="1" t="s">
        <v>20930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54</v>
      </c>
      <c r="J597" s="1" t="s">
        <v>55</v>
      </c>
      <c r="K597" s="1" t="s">
        <v>20931</v>
      </c>
      <c r="L597" s="1"/>
      <c r="M597" s="21">
        <f t="shared" si="9"/>
        <v>1</v>
      </c>
    </row>
    <row r="598" spans="1:13" ht="20.100000000000001" customHeight="1" x14ac:dyDescent="0.15">
      <c r="A598" s="1" t="s">
        <v>20634</v>
      </c>
      <c r="B598" s="1" t="s">
        <v>20925</v>
      </c>
      <c r="C598" s="1" t="s">
        <v>20932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53</v>
      </c>
      <c r="I598" s="1" t="s">
        <v>54</v>
      </c>
      <c r="J598" s="1" t="s">
        <v>55</v>
      </c>
      <c r="K598" s="1" t="s">
        <v>20933</v>
      </c>
      <c r="L598" s="1"/>
      <c r="M598" s="21">
        <f t="shared" si="9"/>
        <v>1</v>
      </c>
    </row>
    <row r="599" spans="1:13" ht="20.100000000000001" customHeight="1" x14ac:dyDescent="0.15">
      <c r="A599" s="1" t="s">
        <v>20634</v>
      </c>
      <c r="B599" s="1" t="s">
        <v>20925</v>
      </c>
      <c r="C599" s="1" t="s">
        <v>20934</v>
      </c>
      <c r="D599" s="1" t="s">
        <v>78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54</v>
      </c>
      <c r="J599" s="1" t="s">
        <v>55</v>
      </c>
      <c r="K599" s="1" t="s">
        <v>20935</v>
      </c>
      <c r="L599" s="1"/>
      <c r="M599" s="21">
        <f t="shared" si="9"/>
        <v>1</v>
      </c>
    </row>
    <row r="600" spans="1:13" ht="20.100000000000001" customHeight="1" x14ac:dyDescent="0.15">
      <c r="A600" s="1" t="s">
        <v>20634</v>
      </c>
      <c r="B600" s="1" t="s">
        <v>17309</v>
      </c>
      <c r="C600" s="1" t="s">
        <v>20936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54</v>
      </c>
      <c r="J600" s="1" t="s">
        <v>55</v>
      </c>
      <c r="K600" s="1" t="s">
        <v>20937</v>
      </c>
      <c r="L600" s="1"/>
      <c r="M600" s="21">
        <f t="shared" si="9"/>
        <v>1</v>
      </c>
    </row>
    <row r="601" spans="1:13" ht="20.100000000000001" customHeight="1" x14ac:dyDescent="0.15">
      <c r="A601" s="1" t="s">
        <v>20634</v>
      </c>
      <c r="B601" s="1" t="s">
        <v>17309</v>
      </c>
      <c r="C601" s="1" t="s">
        <v>20938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54</v>
      </c>
      <c r="J601" s="1" t="s">
        <v>55</v>
      </c>
      <c r="K601" s="1" t="s">
        <v>20939</v>
      </c>
      <c r="L601" s="1"/>
      <c r="M601" s="21">
        <f t="shared" si="9"/>
        <v>1</v>
      </c>
    </row>
    <row r="602" spans="1:13" ht="20.100000000000001" customHeight="1" x14ac:dyDescent="0.15">
      <c r="A602" s="1" t="s">
        <v>20634</v>
      </c>
      <c r="B602" s="1" t="s">
        <v>17309</v>
      </c>
      <c r="C602" s="1" t="s">
        <v>20940</v>
      </c>
      <c r="D602" s="1" t="s">
        <v>78</v>
      </c>
      <c r="E602" s="1" t="s">
        <v>51</v>
      </c>
      <c r="F602" s="1" t="s">
        <v>179</v>
      </c>
      <c r="G602" s="1" t="s">
        <v>82</v>
      </c>
      <c r="H602" s="1" t="s">
        <v>1151</v>
      </c>
      <c r="I602" s="1" t="s">
        <v>84</v>
      </c>
      <c r="J602" s="1" t="s">
        <v>7809</v>
      </c>
      <c r="K602" s="1" t="s">
        <v>20941</v>
      </c>
      <c r="L602" s="1"/>
      <c r="M602" s="21">
        <f t="shared" si="9"/>
        <v>0</v>
      </c>
    </row>
    <row r="603" spans="1:13" ht="20.100000000000001" customHeight="1" x14ac:dyDescent="0.15">
      <c r="A603" s="1" t="s">
        <v>20634</v>
      </c>
      <c r="B603" s="1" t="s">
        <v>17309</v>
      </c>
      <c r="C603" s="1" t="s">
        <v>20942</v>
      </c>
      <c r="D603" s="1" t="s">
        <v>78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54</v>
      </c>
      <c r="J603" s="1" t="s">
        <v>55</v>
      </c>
      <c r="K603" s="1" t="s">
        <v>20943</v>
      </c>
      <c r="L603" s="1"/>
      <c r="M603" s="21">
        <f t="shared" si="9"/>
        <v>1</v>
      </c>
    </row>
    <row r="604" spans="1:13" ht="20.100000000000001" customHeight="1" x14ac:dyDescent="0.15">
      <c r="A604" s="1" t="s">
        <v>20634</v>
      </c>
      <c r="B604" s="1" t="s">
        <v>17309</v>
      </c>
      <c r="C604" s="1" t="s">
        <v>20944</v>
      </c>
      <c r="D604" s="1" t="s">
        <v>78</v>
      </c>
      <c r="E604" s="1" t="s">
        <v>51</v>
      </c>
      <c r="F604" s="1" t="s">
        <v>179</v>
      </c>
      <c r="G604" s="1" t="s">
        <v>82</v>
      </c>
      <c r="H604" s="1" t="s">
        <v>180</v>
      </c>
      <c r="I604" s="1" t="s">
        <v>447</v>
      </c>
      <c r="J604" s="1" t="s">
        <v>730</v>
      </c>
      <c r="K604" s="1" t="s">
        <v>20945</v>
      </c>
      <c r="L604" s="1"/>
      <c r="M604" s="21">
        <f t="shared" si="9"/>
        <v>0</v>
      </c>
    </row>
    <row r="605" spans="1:13" ht="20.100000000000001" customHeight="1" x14ac:dyDescent="0.15">
      <c r="A605" s="1" t="s">
        <v>20634</v>
      </c>
      <c r="B605" s="1" t="s">
        <v>20946</v>
      </c>
      <c r="C605" s="1" t="s">
        <v>20947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53</v>
      </c>
      <c r="I605" s="1" t="s">
        <v>54</v>
      </c>
      <c r="J605" s="1" t="s">
        <v>55</v>
      </c>
      <c r="K605" s="1" t="s">
        <v>20948</v>
      </c>
      <c r="L605" s="1"/>
      <c r="M605" s="21">
        <f t="shared" si="9"/>
        <v>1</v>
      </c>
    </row>
    <row r="606" spans="1:13" ht="20.100000000000001" customHeight="1" x14ac:dyDescent="0.15">
      <c r="A606" s="1" t="s">
        <v>20634</v>
      </c>
      <c r="B606" s="1" t="s">
        <v>20946</v>
      </c>
      <c r="C606" s="1" t="s">
        <v>20949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54</v>
      </c>
      <c r="J606" s="1" t="s">
        <v>55</v>
      </c>
      <c r="K606" s="1" t="s">
        <v>20950</v>
      </c>
      <c r="L606" s="1"/>
      <c r="M606" s="21">
        <f t="shared" si="9"/>
        <v>1</v>
      </c>
    </row>
    <row r="607" spans="1:13" ht="20.100000000000001" customHeight="1" x14ac:dyDescent="0.15">
      <c r="A607" s="1" t="s">
        <v>20634</v>
      </c>
      <c r="B607" s="1" t="s">
        <v>20946</v>
      </c>
      <c r="C607" s="1" t="s">
        <v>20951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54</v>
      </c>
      <c r="J607" s="1" t="s">
        <v>55</v>
      </c>
      <c r="K607" s="1" t="s">
        <v>20952</v>
      </c>
      <c r="L607" s="1"/>
      <c r="M607" s="21">
        <f t="shared" si="9"/>
        <v>1</v>
      </c>
    </row>
    <row r="608" spans="1:13" ht="20.100000000000001" customHeight="1" x14ac:dyDescent="0.15">
      <c r="A608" s="1" t="s">
        <v>20634</v>
      </c>
      <c r="B608" s="1" t="s">
        <v>20946</v>
      </c>
      <c r="C608" s="1" t="s">
        <v>20953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54</v>
      </c>
      <c r="J608" s="1" t="s">
        <v>55</v>
      </c>
      <c r="K608" s="1" t="s">
        <v>20954</v>
      </c>
      <c r="L608" s="1"/>
      <c r="M608" s="21">
        <f t="shared" si="9"/>
        <v>1</v>
      </c>
    </row>
    <row r="609" spans="1:13" ht="20.100000000000001" customHeight="1" x14ac:dyDescent="0.15">
      <c r="A609" s="1" t="s">
        <v>20634</v>
      </c>
      <c r="B609" s="1" t="s">
        <v>20946</v>
      </c>
      <c r="C609" s="1" t="s">
        <v>20955</v>
      </c>
      <c r="D609" s="1" t="s">
        <v>78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54</v>
      </c>
      <c r="J609" s="1" t="s">
        <v>55</v>
      </c>
      <c r="K609" s="1" t="s">
        <v>20956</v>
      </c>
      <c r="L609" s="1"/>
      <c r="M609" s="21">
        <f t="shared" si="9"/>
        <v>1</v>
      </c>
    </row>
    <row r="610" spans="1:13" ht="20.100000000000001" customHeight="1" x14ac:dyDescent="0.15">
      <c r="A610" s="1" t="s">
        <v>20634</v>
      </c>
      <c r="B610" s="1" t="s">
        <v>20957</v>
      </c>
      <c r="C610" s="1" t="s">
        <v>20958</v>
      </c>
      <c r="D610" s="1" t="s">
        <v>78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54</v>
      </c>
      <c r="J610" s="1" t="s">
        <v>55</v>
      </c>
      <c r="K610" s="1" t="s">
        <v>20959</v>
      </c>
      <c r="L610" s="1"/>
      <c r="M610" s="21">
        <f t="shared" si="9"/>
        <v>1</v>
      </c>
    </row>
    <row r="611" spans="1:13" ht="20.100000000000001" customHeight="1" x14ac:dyDescent="0.15">
      <c r="A611" s="1" t="s">
        <v>20634</v>
      </c>
      <c r="B611" s="1" t="s">
        <v>20960</v>
      </c>
      <c r="C611" s="1" t="s">
        <v>20961</v>
      </c>
      <c r="D611" s="1" t="s">
        <v>50</v>
      </c>
      <c r="E611" s="1" t="s">
        <v>51</v>
      </c>
      <c r="F611" s="1" t="s">
        <v>81</v>
      </c>
      <c r="G611" s="1" t="s">
        <v>82</v>
      </c>
      <c r="H611" s="1" t="s">
        <v>2140</v>
      </c>
      <c r="I611" s="1" t="s">
        <v>447</v>
      </c>
      <c r="J611" s="1" t="s">
        <v>17033</v>
      </c>
      <c r="K611" s="1" t="s">
        <v>20962</v>
      </c>
      <c r="L611" s="1"/>
      <c r="M611" s="21">
        <f t="shared" si="9"/>
        <v>0</v>
      </c>
    </row>
    <row r="612" spans="1:13" ht="20.100000000000001" customHeight="1" x14ac:dyDescent="0.15">
      <c r="A612" s="1" t="s">
        <v>20634</v>
      </c>
      <c r="B612" s="1" t="s">
        <v>20960</v>
      </c>
      <c r="C612" s="1" t="s">
        <v>20963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54</v>
      </c>
      <c r="J612" s="1" t="s">
        <v>55</v>
      </c>
      <c r="K612" s="1" t="s">
        <v>20964</v>
      </c>
      <c r="L612" s="1"/>
      <c r="M612" s="21">
        <f t="shared" si="9"/>
        <v>1</v>
      </c>
    </row>
    <row r="613" spans="1:13" ht="20.100000000000001" customHeight="1" x14ac:dyDescent="0.15">
      <c r="A613" s="1" t="s">
        <v>20634</v>
      </c>
      <c r="B613" s="1" t="s">
        <v>20960</v>
      </c>
      <c r="C613" s="1" t="s">
        <v>20965</v>
      </c>
      <c r="D613" s="1" t="s">
        <v>78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54</v>
      </c>
      <c r="J613" s="1" t="s">
        <v>55</v>
      </c>
      <c r="K613" s="1" t="s">
        <v>20966</v>
      </c>
      <c r="L613" s="1"/>
      <c r="M613" s="21">
        <f t="shared" si="9"/>
        <v>1</v>
      </c>
    </row>
    <row r="614" spans="1:13" ht="20.100000000000001" customHeight="1" x14ac:dyDescent="0.15">
      <c r="A614" s="1" t="s">
        <v>20634</v>
      </c>
      <c r="B614" s="1" t="s">
        <v>20960</v>
      </c>
      <c r="C614" s="1" t="s">
        <v>20967</v>
      </c>
      <c r="D614" s="1" t="s">
        <v>78</v>
      </c>
      <c r="E614" s="1" t="s">
        <v>51</v>
      </c>
      <c r="F614" s="1" t="s">
        <v>179</v>
      </c>
      <c r="G614" s="1" t="s">
        <v>82</v>
      </c>
      <c r="H614" s="1" t="s">
        <v>2038</v>
      </c>
      <c r="I614" s="1" t="s">
        <v>84</v>
      </c>
      <c r="J614" s="1" t="s">
        <v>55</v>
      </c>
      <c r="K614" s="1" t="s">
        <v>20968</v>
      </c>
      <c r="L614" s="1"/>
      <c r="M614" s="21">
        <f t="shared" si="9"/>
        <v>0</v>
      </c>
    </row>
    <row r="615" spans="1:13" ht="20.100000000000001" customHeight="1" x14ac:dyDescent="0.15">
      <c r="A615" s="1" t="s">
        <v>20634</v>
      </c>
      <c r="B615" s="1" t="s">
        <v>811</v>
      </c>
      <c r="C615" s="1" t="s">
        <v>20969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54</v>
      </c>
      <c r="J615" s="1" t="s">
        <v>55</v>
      </c>
      <c r="K615" s="1" t="s">
        <v>20970</v>
      </c>
      <c r="L615" s="1"/>
      <c r="M615" s="21">
        <f t="shared" si="9"/>
        <v>1</v>
      </c>
    </row>
    <row r="616" spans="1:13" ht="20.100000000000001" customHeight="1" x14ac:dyDescent="0.15">
      <c r="A616" s="1" t="s">
        <v>20634</v>
      </c>
      <c r="B616" s="1" t="s">
        <v>811</v>
      </c>
      <c r="C616" s="1" t="s">
        <v>20971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53</v>
      </c>
      <c r="I616" s="1" t="s">
        <v>54</v>
      </c>
      <c r="J616" s="1" t="s">
        <v>55</v>
      </c>
      <c r="K616" s="1" t="s">
        <v>20972</v>
      </c>
      <c r="L616" s="1"/>
      <c r="M616" s="21">
        <f t="shared" si="9"/>
        <v>1</v>
      </c>
    </row>
    <row r="617" spans="1:13" ht="20.100000000000001" customHeight="1" x14ac:dyDescent="0.15">
      <c r="A617" s="1" t="s">
        <v>20634</v>
      </c>
      <c r="B617" s="1" t="s">
        <v>811</v>
      </c>
      <c r="C617" s="1" t="s">
        <v>20973</v>
      </c>
      <c r="D617" s="1" t="s">
        <v>78</v>
      </c>
      <c r="E617" s="1" t="s">
        <v>51</v>
      </c>
      <c r="F617" s="1" t="s">
        <v>179</v>
      </c>
      <c r="G617" s="1" t="s">
        <v>82</v>
      </c>
      <c r="H617" s="1" t="s">
        <v>129</v>
      </c>
      <c r="I617" s="1" t="s">
        <v>7857</v>
      </c>
      <c r="J617" s="1" t="s">
        <v>7858</v>
      </c>
      <c r="K617" s="1" t="s">
        <v>20974</v>
      </c>
      <c r="L617" s="1"/>
      <c r="M617" s="21">
        <f t="shared" si="9"/>
        <v>0</v>
      </c>
    </row>
    <row r="618" spans="1:13" ht="20.100000000000001" customHeight="1" x14ac:dyDescent="0.15">
      <c r="A618" s="1" t="s">
        <v>20634</v>
      </c>
      <c r="B618" s="1" t="s">
        <v>811</v>
      </c>
      <c r="C618" s="1" t="s">
        <v>20975</v>
      </c>
      <c r="D618" s="1" t="s">
        <v>78</v>
      </c>
      <c r="E618" s="1" t="s">
        <v>51</v>
      </c>
      <c r="F618" s="1" t="s">
        <v>81</v>
      </c>
      <c r="G618" s="1" t="s">
        <v>82</v>
      </c>
      <c r="H618" s="1" t="s">
        <v>129</v>
      </c>
      <c r="I618" s="1" t="s">
        <v>7857</v>
      </c>
      <c r="J618" s="1" t="s">
        <v>7858</v>
      </c>
      <c r="K618" s="1" t="s">
        <v>20976</v>
      </c>
      <c r="L618" s="1"/>
      <c r="M618" s="21">
        <f t="shared" si="9"/>
        <v>0</v>
      </c>
    </row>
    <row r="619" spans="1:13" ht="20.100000000000001" customHeight="1" x14ac:dyDescent="0.15">
      <c r="A619" s="1" t="s">
        <v>20634</v>
      </c>
      <c r="B619" s="1" t="s">
        <v>811</v>
      </c>
      <c r="C619" s="1" t="s">
        <v>20977</v>
      </c>
      <c r="D619" s="1" t="s">
        <v>78</v>
      </c>
      <c r="E619" s="1" t="s">
        <v>51</v>
      </c>
      <c r="F619" s="1" t="s">
        <v>81</v>
      </c>
      <c r="G619" s="1" t="s">
        <v>82</v>
      </c>
      <c r="H619" s="1" t="s">
        <v>129</v>
      </c>
      <c r="I619" s="1" t="s">
        <v>7857</v>
      </c>
      <c r="J619" s="1" t="s">
        <v>7858</v>
      </c>
      <c r="K619" s="1" t="s">
        <v>20978</v>
      </c>
      <c r="L619" s="1"/>
      <c r="M619" s="21">
        <f t="shared" si="9"/>
        <v>0</v>
      </c>
    </row>
    <row r="620" spans="1:13" ht="20.100000000000001" customHeight="1" x14ac:dyDescent="0.15">
      <c r="A620" s="1" t="s">
        <v>20634</v>
      </c>
      <c r="B620" s="1" t="s">
        <v>811</v>
      </c>
      <c r="C620" s="1" t="s">
        <v>20979</v>
      </c>
      <c r="D620" s="1" t="s">
        <v>78</v>
      </c>
      <c r="E620" s="1" t="s">
        <v>51</v>
      </c>
      <c r="F620" s="1" t="s">
        <v>51</v>
      </c>
      <c r="G620" s="1" t="s">
        <v>52</v>
      </c>
      <c r="H620" s="1" t="s">
        <v>121</v>
      </c>
      <c r="I620" s="1" t="s">
        <v>84</v>
      </c>
      <c r="J620" s="1" t="s">
        <v>122</v>
      </c>
      <c r="K620" s="1" t="s">
        <v>20980</v>
      </c>
      <c r="L620" s="1"/>
      <c r="M620" s="21">
        <f t="shared" si="9"/>
        <v>1</v>
      </c>
    </row>
    <row r="621" spans="1:13" ht="20.100000000000001" customHeight="1" x14ac:dyDescent="0.15">
      <c r="A621" s="1" t="s">
        <v>20634</v>
      </c>
      <c r="B621" s="1" t="s">
        <v>811</v>
      </c>
      <c r="C621" s="1" t="s">
        <v>20981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129</v>
      </c>
      <c r="I621" s="1" t="s">
        <v>7857</v>
      </c>
      <c r="J621" s="1" t="s">
        <v>7858</v>
      </c>
      <c r="K621" s="1" t="s">
        <v>20982</v>
      </c>
      <c r="L621" s="1"/>
      <c r="M621" s="21">
        <f t="shared" si="9"/>
        <v>0</v>
      </c>
    </row>
    <row r="622" spans="1:13" ht="20.100000000000001" customHeight="1" x14ac:dyDescent="0.15">
      <c r="A622" s="1" t="s">
        <v>20634</v>
      </c>
      <c r="B622" s="1" t="s">
        <v>20983</v>
      </c>
      <c r="C622" s="1" t="s">
        <v>20984</v>
      </c>
      <c r="D622" s="1" t="s">
        <v>50</v>
      </c>
      <c r="E622" s="1" t="s">
        <v>51</v>
      </c>
      <c r="F622" s="1" t="s">
        <v>81</v>
      </c>
      <c r="G622" s="1" t="s">
        <v>82</v>
      </c>
      <c r="H622" s="1" t="s">
        <v>2038</v>
      </c>
      <c r="I622" s="1" t="s">
        <v>84</v>
      </c>
      <c r="J622" s="1" t="s">
        <v>55</v>
      </c>
      <c r="K622" s="1" t="s">
        <v>20985</v>
      </c>
      <c r="L622" s="1"/>
      <c r="M622" s="21">
        <f t="shared" si="9"/>
        <v>0</v>
      </c>
    </row>
    <row r="623" spans="1:13" ht="20.100000000000001" customHeight="1" x14ac:dyDescent="0.15">
      <c r="A623" s="1" t="s">
        <v>20634</v>
      </c>
      <c r="B623" s="1" t="s">
        <v>20983</v>
      </c>
      <c r="C623" s="1" t="s">
        <v>20986</v>
      </c>
      <c r="D623" s="1" t="s">
        <v>50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54</v>
      </c>
      <c r="J623" s="1" t="s">
        <v>55</v>
      </c>
      <c r="K623" s="1" t="s">
        <v>20987</v>
      </c>
      <c r="L623" s="1"/>
      <c r="M623" s="21">
        <f t="shared" si="9"/>
        <v>1</v>
      </c>
    </row>
    <row r="624" spans="1:13" ht="20.100000000000001" customHeight="1" x14ac:dyDescent="0.15">
      <c r="A624" s="1" t="s">
        <v>20634</v>
      </c>
      <c r="B624" s="1" t="s">
        <v>20983</v>
      </c>
      <c r="C624" s="1" t="s">
        <v>20988</v>
      </c>
      <c r="D624" s="1" t="s">
        <v>849</v>
      </c>
      <c r="E624" s="1" t="s">
        <v>51</v>
      </c>
      <c r="F624" s="1" t="s">
        <v>26832</v>
      </c>
      <c r="G624" s="1" t="s">
        <v>82</v>
      </c>
      <c r="H624" s="1" t="s">
        <v>83</v>
      </c>
      <c r="I624" s="1" t="s">
        <v>84</v>
      </c>
      <c r="J624" s="1" t="s">
        <v>6142</v>
      </c>
      <c r="K624" s="1" t="s">
        <v>20989</v>
      </c>
      <c r="L624" s="1"/>
      <c r="M624" s="21">
        <f t="shared" si="9"/>
        <v>0</v>
      </c>
    </row>
    <row r="625" spans="1:13" ht="20.100000000000001" customHeight="1" x14ac:dyDescent="0.15">
      <c r="A625" s="1" t="s">
        <v>20634</v>
      </c>
      <c r="B625" s="1" t="s">
        <v>20990</v>
      </c>
      <c r="C625" s="1" t="s">
        <v>20991</v>
      </c>
      <c r="D625" s="1" t="s">
        <v>50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54</v>
      </c>
      <c r="J625" s="1" t="s">
        <v>55</v>
      </c>
      <c r="K625" s="1" t="s">
        <v>20992</v>
      </c>
      <c r="L625" s="1"/>
      <c r="M625" s="21">
        <f t="shared" si="9"/>
        <v>1</v>
      </c>
    </row>
    <row r="626" spans="1:13" ht="20.100000000000001" customHeight="1" x14ac:dyDescent="0.15">
      <c r="A626" s="1" t="s">
        <v>20634</v>
      </c>
      <c r="B626" s="1" t="s">
        <v>20990</v>
      </c>
      <c r="C626" s="1" t="s">
        <v>20993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53</v>
      </c>
      <c r="I626" s="1" t="s">
        <v>54</v>
      </c>
      <c r="J626" s="1" t="s">
        <v>55</v>
      </c>
      <c r="K626" s="1" t="s">
        <v>20994</v>
      </c>
      <c r="L626" s="1"/>
      <c r="M626" s="21">
        <f t="shared" si="9"/>
        <v>1</v>
      </c>
    </row>
    <row r="627" spans="1:13" ht="20.100000000000001" customHeight="1" x14ac:dyDescent="0.15">
      <c r="A627" s="1" t="s">
        <v>20634</v>
      </c>
      <c r="B627" s="1" t="s">
        <v>20990</v>
      </c>
      <c r="C627" s="1" t="s">
        <v>20995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54</v>
      </c>
      <c r="J627" s="1" t="s">
        <v>55</v>
      </c>
      <c r="K627" s="1" t="s">
        <v>20996</v>
      </c>
      <c r="L627" s="1"/>
      <c r="M627" s="21">
        <f t="shared" si="9"/>
        <v>1</v>
      </c>
    </row>
    <row r="628" spans="1:13" ht="20.100000000000001" customHeight="1" x14ac:dyDescent="0.15">
      <c r="A628" s="1" t="s">
        <v>20634</v>
      </c>
      <c r="B628" s="1" t="s">
        <v>20997</v>
      </c>
      <c r="C628" s="1" t="s">
        <v>20998</v>
      </c>
      <c r="D628" s="1" t="s">
        <v>50</v>
      </c>
      <c r="E628" s="1" t="s">
        <v>51</v>
      </c>
      <c r="F628" s="1" t="s">
        <v>51</v>
      </c>
      <c r="G628" s="1" t="s">
        <v>52</v>
      </c>
      <c r="H628" s="1" t="s">
        <v>53</v>
      </c>
      <c r="I628" s="1" t="s">
        <v>54</v>
      </c>
      <c r="J628" s="1" t="s">
        <v>55</v>
      </c>
      <c r="K628" s="1" t="s">
        <v>20999</v>
      </c>
      <c r="L628" s="1"/>
      <c r="M628" s="21">
        <f t="shared" si="9"/>
        <v>1</v>
      </c>
    </row>
    <row r="629" spans="1:13" ht="20.100000000000001" customHeight="1" x14ac:dyDescent="0.15">
      <c r="A629" s="1" t="s">
        <v>20634</v>
      </c>
      <c r="B629" s="1" t="s">
        <v>20997</v>
      </c>
      <c r="C629" s="1" t="s">
        <v>21000</v>
      </c>
      <c r="D629" s="1" t="s">
        <v>50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54</v>
      </c>
      <c r="J629" s="1" t="s">
        <v>55</v>
      </c>
      <c r="K629" s="1" t="s">
        <v>21001</v>
      </c>
      <c r="L629" s="1"/>
      <c r="M629" s="21">
        <f t="shared" si="9"/>
        <v>1</v>
      </c>
    </row>
    <row r="630" spans="1:13" ht="20.100000000000001" customHeight="1" x14ac:dyDescent="0.15">
      <c r="A630" s="1" t="s">
        <v>20634</v>
      </c>
      <c r="B630" s="1" t="s">
        <v>20997</v>
      </c>
      <c r="C630" s="1" t="s">
        <v>21002</v>
      </c>
      <c r="D630" s="1" t="s">
        <v>78</v>
      </c>
      <c r="E630" s="1" t="s">
        <v>51</v>
      </c>
      <c r="F630" s="1" t="s">
        <v>179</v>
      </c>
      <c r="G630" s="1" t="s">
        <v>82</v>
      </c>
      <c r="H630" s="1" t="s">
        <v>212</v>
      </c>
      <c r="I630" s="1" t="s">
        <v>7857</v>
      </c>
      <c r="J630" s="1" t="s">
        <v>122</v>
      </c>
      <c r="K630" s="1" t="s">
        <v>21003</v>
      </c>
      <c r="L630" s="1"/>
      <c r="M630" s="21">
        <f t="shared" si="9"/>
        <v>0</v>
      </c>
    </row>
    <row r="631" spans="1:13" ht="20.100000000000001" customHeight="1" x14ac:dyDescent="0.15">
      <c r="A631" s="1" t="s">
        <v>20634</v>
      </c>
      <c r="B631" s="1" t="s">
        <v>20997</v>
      </c>
      <c r="C631" s="1" t="s">
        <v>21004</v>
      </c>
      <c r="D631" s="1" t="s">
        <v>78</v>
      </c>
      <c r="E631" s="1" t="s">
        <v>51</v>
      </c>
      <c r="F631" s="1" t="s">
        <v>81</v>
      </c>
      <c r="G631" s="1" t="s">
        <v>82</v>
      </c>
      <c r="H631" s="1" t="s">
        <v>1151</v>
      </c>
      <c r="I631" s="1" t="s">
        <v>84</v>
      </c>
      <c r="J631" s="1" t="s">
        <v>7809</v>
      </c>
      <c r="K631" s="1" t="s">
        <v>21005</v>
      </c>
      <c r="L631" s="1"/>
      <c r="M631" s="21">
        <f t="shared" si="9"/>
        <v>0</v>
      </c>
    </row>
    <row r="632" spans="1:13" ht="20.100000000000001" customHeight="1" x14ac:dyDescent="0.15">
      <c r="A632" s="1" t="s">
        <v>20634</v>
      </c>
      <c r="B632" s="1" t="s">
        <v>21006</v>
      </c>
      <c r="C632" s="1" t="s">
        <v>21007</v>
      </c>
      <c r="D632" s="1" t="s">
        <v>78</v>
      </c>
      <c r="E632" s="1" t="s">
        <v>51</v>
      </c>
      <c r="F632" s="1" t="s">
        <v>81</v>
      </c>
      <c r="G632" s="1" t="s">
        <v>82</v>
      </c>
      <c r="H632" s="1" t="s">
        <v>2140</v>
      </c>
      <c r="I632" s="1" t="s">
        <v>447</v>
      </c>
      <c r="J632" s="1" t="s">
        <v>17033</v>
      </c>
      <c r="K632" s="1" t="s">
        <v>21008</v>
      </c>
      <c r="L632" s="1"/>
      <c r="M632" s="21">
        <f t="shared" si="9"/>
        <v>0</v>
      </c>
    </row>
    <row r="633" spans="1:13" ht="20.100000000000001" customHeight="1" x14ac:dyDescent="0.15">
      <c r="A633" s="1" t="s">
        <v>20634</v>
      </c>
      <c r="B633" s="1" t="s">
        <v>21009</v>
      </c>
      <c r="C633" s="1" t="s">
        <v>21010</v>
      </c>
      <c r="D633" s="1" t="s">
        <v>50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54</v>
      </c>
      <c r="J633" s="1" t="s">
        <v>55</v>
      </c>
      <c r="K633" s="1" t="s">
        <v>21011</v>
      </c>
      <c r="L633" s="1"/>
      <c r="M633" s="21">
        <f t="shared" si="9"/>
        <v>1</v>
      </c>
    </row>
    <row r="634" spans="1:13" ht="20.100000000000001" customHeight="1" x14ac:dyDescent="0.15">
      <c r="A634" s="1" t="s">
        <v>20634</v>
      </c>
      <c r="B634" s="1" t="s">
        <v>21009</v>
      </c>
      <c r="C634" s="1" t="s">
        <v>21012</v>
      </c>
      <c r="D634" s="1" t="s">
        <v>50</v>
      </c>
      <c r="E634" s="1" t="s">
        <v>51</v>
      </c>
      <c r="F634" s="1" t="s">
        <v>51</v>
      </c>
      <c r="G634" s="1" t="s">
        <v>52</v>
      </c>
      <c r="H634" s="1" t="s">
        <v>53</v>
      </c>
      <c r="I634" s="1" t="s">
        <v>54</v>
      </c>
      <c r="J634" s="1" t="s">
        <v>55</v>
      </c>
      <c r="K634" s="1" t="s">
        <v>21013</v>
      </c>
      <c r="L634" s="1"/>
      <c r="M634" s="21">
        <f t="shared" si="9"/>
        <v>1</v>
      </c>
    </row>
    <row r="635" spans="1:13" ht="20.100000000000001" customHeight="1" x14ac:dyDescent="0.15">
      <c r="A635" s="1" t="s">
        <v>20634</v>
      </c>
      <c r="B635" s="1" t="s">
        <v>21009</v>
      </c>
      <c r="C635" s="1" t="s">
        <v>21014</v>
      </c>
      <c r="D635" s="1" t="s">
        <v>50</v>
      </c>
      <c r="E635" s="1" t="s">
        <v>51</v>
      </c>
      <c r="F635" s="1" t="s">
        <v>51</v>
      </c>
      <c r="G635" s="1" t="s">
        <v>52</v>
      </c>
      <c r="H635" s="1" t="s">
        <v>53</v>
      </c>
      <c r="I635" s="1" t="s">
        <v>54</v>
      </c>
      <c r="J635" s="1" t="s">
        <v>55</v>
      </c>
      <c r="K635" s="1" t="s">
        <v>21015</v>
      </c>
      <c r="L635" s="1"/>
      <c r="M635" s="21">
        <f t="shared" si="9"/>
        <v>1</v>
      </c>
    </row>
    <row r="636" spans="1:13" ht="20.100000000000001" customHeight="1" x14ac:dyDescent="0.15">
      <c r="A636" s="1" t="s">
        <v>20634</v>
      </c>
      <c r="B636" s="1" t="s">
        <v>21009</v>
      </c>
      <c r="C636" s="1" t="s">
        <v>21016</v>
      </c>
      <c r="D636" s="1" t="s">
        <v>50</v>
      </c>
      <c r="E636" s="1" t="s">
        <v>51</v>
      </c>
      <c r="F636" s="1" t="s">
        <v>51</v>
      </c>
      <c r="G636" s="1" t="s">
        <v>52</v>
      </c>
      <c r="H636" s="1" t="s">
        <v>53</v>
      </c>
      <c r="I636" s="1" t="s">
        <v>54</v>
      </c>
      <c r="J636" s="1" t="s">
        <v>55</v>
      </c>
      <c r="K636" s="1" t="s">
        <v>21017</v>
      </c>
      <c r="L636" s="1"/>
      <c r="M636" s="21">
        <f t="shared" si="9"/>
        <v>1</v>
      </c>
    </row>
    <row r="637" spans="1:13" ht="20.100000000000001" customHeight="1" x14ac:dyDescent="0.15">
      <c r="A637" s="1" t="s">
        <v>20634</v>
      </c>
      <c r="B637" s="1" t="s">
        <v>21018</v>
      </c>
      <c r="C637" s="1" t="s">
        <v>21019</v>
      </c>
      <c r="D637" s="1" t="s">
        <v>50</v>
      </c>
      <c r="E637" s="1" t="s">
        <v>51</v>
      </c>
      <c r="F637" s="1" t="s">
        <v>51</v>
      </c>
      <c r="G637" s="1" t="s">
        <v>52</v>
      </c>
      <c r="H637" s="1" t="s">
        <v>53</v>
      </c>
      <c r="I637" s="1" t="s">
        <v>54</v>
      </c>
      <c r="J637" s="1" t="s">
        <v>55</v>
      </c>
      <c r="K637" s="1" t="s">
        <v>21020</v>
      </c>
      <c r="L637" s="1"/>
      <c r="M637" s="21">
        <f t="shared" si="9"/>
        <v>1</v>
      </c>
    </row>
    <row r="638" spans="1:13" ht="20.100000000000001" customHeight="1" x14ac:dyDescent="0.15">
      <c r="A638" s="1" t="s">
        <v>20634</v>
      </c>
      <c r="B638" s="1" t="s">
        <v>21018</v>
      </c>
      <c r="C638" s="1" t="s">
        <v>21021</v>
      </c>
      <c r="D638" s="1" t="s">
        <v>50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54</v>
      </c>
      <c r="J638" s="1" t="s">
        <v>55</v>
      </c>
      <c r="K638" s="1" t="s">
        <v>21022</v>
      </c>
      <c r="L638" s="1"/>
      <c r="M638" s="21">
        <f t="shared" si="9"/>
        <v>1</v>
      </c>
    </row>
    <row r="639" spans="1:13" ht="20.100000000000001" customHeight="1" x14ac:dyDescent="0.15">
      <c r="A639" s="1" t="s">
        <v>20634</v>
      </c>
      <c r="B639" s="1" t="s">
        <v>21018</v>
      </c>
      <c r="C639" s="1" t="s">
        <v>21023</v>
      </c>
      <c r="D639" s="1" t="s">
        <v>50</v>
      </c>
      <c r="E639" s="1" t="s">
        <v>51</v>
      </c>
      <c r="F639" s="1" t="s">
        <v>51</v>
      </c>
      <c r="G639" s="1" t="s">
        <v>52</v>
      </c>
      <c r="H639" s="1" t="s">
        <v>53</v>
      </c>
      <c r="I639" s="1" t="s">
        <v>54</v>
      </c>
      <c r="J639" s="1" t="s">
        <v>55</v>
      </c>
      <c r="K639" s="1" t="s">
        <v>21024</v>
      </c>
      <c r="L639" s="1"/>
      <c r="M639" s="21">
        <f t="shared" si="9"/>
        <v>1</v>
      </c>
    </row>
    <row r="640" spans="1:13" ht="20.100000000000001" customHeight="1" x14ac:dyDescent="0.15">
      <c r="A640" s="1" t="s">
        <v>20634</v>
      </c>
      <c r="B640" s="1" t="s">
        <v>21018</v>
      </c>
      <c r="C640" s="1" t="s">
        <v>21025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53</v>
      </c>
      <c r="I640" s="1" t="s">
        <v>54</v>
      </c>
      <c r="J640" s="1" t="s">
        <v>55</v>
      </c>
      <c r="K640" s="1" t="s">
        <v>21026</v>
      </c>
      <c r="L640" s="1"/>
      <c r="M640" s="21">
        <f t="shared" si="9"/>
        <v>1</v>
      </c>
    </row>
    <row r="641" spans="1:13" ht="20.100000000000001" customHeight="1" x14ac:dyDescent="0.15">
      <c r="A641" s="1" t="s">
        <v>20634</v>
      </c>
      <c r="B641" s="1" t="s">
        <v>21018</v>
      </c>
      <c r="C641" s="1" t="s">
        <v>21027</v>
      </c>
      <c r="D641" s="1" t="s">
        <v>50</v>
      </c>
      <c r="E641" s="1" t="s">
        <v>51</v>
      </c>
      <c r="F641" s="1" t="s">
        <v>51</v>
      </c>
      <c r="G641" s="1" t="s">
        <v>52</v>
      </c>
      <c r="H641" s="1" t="s">
        <v>53</v>
      </c>
      <c r="I641" s="1" t="s">
        <v>54</v>
      </c>
      <c r="J641" s="1" t="s">
        <v>55</v>
      </c>
      <c r="K641" s="1" t="s">
        <v>21028</v>
      </c>
      <c r="L641" s="1"/>
      <c r="M641" s="21">
        <f t="shared" si="9"/>
        <v>1</v>
      </c>
    </row>
    <row r="642" spans="1:13" ht="20.100000000000001" customHeight="1" x14ac:dyDescent="0.15">
      <c r="A642" s="1" t="s">
        <v>20634</v>
      </c>
      <c r="B642" s="1" t="s">
        <v>21018</v>
      </c>
      <c r="C642" s="1" t="s">
        <v>21029</v>
      </c>
      <c r="D642" s="1" t="s">
        <v>50</v>
      </c>
      <c r="E642" s="1" t="s">
        <v>51</v>
      </c>
      <c r="F642" s="1" t="s">
        <v>51</v>
      </c>
      <c r="G642" s="1" t="s">
        <v>52</v>
      </c>
      <c r="H642" s="1" t="s">
        <v>53</v>
      </c>
      <c r="I642" s="1" t="s">
        <v>54</v>
      </c>
      <c r="J642" s="1" t="s">
        <v>55</v>
      </c>
      <c r="K642" s="1" t="s">
        <v>21030</v>
      </c>
      <c r="L642" s="1"/>
      <c r="M642" s="21">
        <f t="shared" si="9"/>
        <v>1</v>
      </c>
    </row>
    <row r="643" spans="1:13" ht="20.100000000000001" customHeight="1" x14ac:dyDescent="0.15">
      <c r="A643" s="1" t="s">
        <v>20634</v>
      </c>
      <c r="B643" s="1" t="s">
        <v>21018</v>
      </c>
      <c r="C643" s="1" t="s">
        <v>21031</v>
      </c>
      <c r="D643" s="1" t="s">
        <v>78</v>
      </c>
      <c r="E643" s="1" t="s">
        <v>51</v>
      </c>
      <c r="F643" s="1" t="s">
        <v>81</v>
      </c>
      <c r="G643" s="1" t="s">
        <v>82</v>
      </c>
      <c r="H643" s="1" t="s">
        <v>129</v>
      </c>
      <c r="I643" s="1" t="s">
        <v>7857</v>
      </c>
      <c r="J643" s="1" t="s">
        <v>7858</v>
      </c>
      <c r="K643" s="1" t="s">
        <v>21032</v>
      </c>
      <c r="L643" s="1"/>
      <c r="M643" s="21">
        <f t="shared" si="9"/>
        <v>0</v>
      </c>
    </row>
    <row r="644" spans="1:13" ht="20.100000000000001" customHeight="1" x14ac:dyDescent="0.15">
      <c r="A644" s="1" t="s">
        <v>20634</v>
      </c>
      <c r="B644" s="1" t="s">
        <v>21018</v>
      </c>
      <c r="C644" s="1" t="s">
        <v>21033</v>
      </c>
      <c r="D644" s="1" t="s">
        <v>78</v>
      </c>
      <c r="E644" s="1" t="s">
        <v>51</v>
      </c>
      <c r="F644" s="1" t="s">
        <v>51</v>
      </c>
      <c r="G644" s="1" t="s">
        <v>52</v>
      </c>
      <c r="H644" s="1" t="s">
        <v>121</v>
      </c>
      <c r="I644" s="1" t="s">
        <v>84</v>
      </c>
      <c r="J644" s="1" t="s">
        <v>122</v>
      </c>
      <c r="K644" s="1" t="s">
        <v>21034</v>
      </c>
      <c r="L644" s="1"/>
      <c r="M644" s="21">
        <f t="shared" si="9"/>
        <v>1</v>
      </c>
    </row>
    <row r="645" spans="1:13" ht="20.100000000000001" customHeight="1" x14ac:dyDescent="0.15">
      <c r="A645" s="1" t="s">
        <v>20634</v>
      </c>
      <c r="B645" s="1" t="s">
        <v>21018</v>
      </c>
      <c r="C645" s="1" t="s">
        <v>21035</v>
      </c>
      <c r="D645" s="1" t="s">
        <v>78</v>
      </c>
      <c r="E645" s="1" t="s">
        <v>51</v>
      </c>
      <c r="F645" s="1" t="s">
        <v>81</v>
      </c>
      <c r="G645" s="1" t="s">
        <v>82</v>
      </c>
      <c r="H645" s="1" t="s">
        <v>180</v>
      </c>
      <c r="I645" s="1" t="s">
        <v>447</v>
      </c>
      <c r="J645" s="1" t="s">
        <v>730</v>
      </c>
      <c r="K645" s="1" t="s">
        <v>21036</v>
      </c>
      <c r="L645" s="1"/>
      <c r="M645" s="21">
        <f t="shared" si="9"/>
        <v>0</v>
      </c>
    </row>
    <row r="646" spans="1:13" ht="20.100000000000001" customHeight="1" x14ac:dyDescent="0.15">
      <c r="A646" s="1" t="s">
        <v>20634</v>
      </c>
      <c r="B646" s="1" t="s">
        <v>21018</v>
      </c>
      <c r="C646" s="1" t="s">
        <v>21037</v>
      </c>
      <c r="D646" s="1" t="s">
        <v>78</v>
      </c>
      <c r="E646" s="1" t="s">
        <v>51</v>
      </c>
      <c r="F646" s="1" t="s">
        <v>51</v>
      </c>
      <c r="G646" s="1" t="s">
        <v>52</v>
      </c>
      <c r="H646" s="1" t="s">
        <v>121</v>
      </c>
      <c r="I646" s="1" t="s">
        <v>84</v>
      </c>
      <c r="J646" s="1" t="s">
        <v>122</v>
      </c>
      <c r="K646" s="1" t="s">
        <v>21038</v>
      </c>
      <c r="L646" s="1"/>
      <c r="M646" s="21">
        <f t="shared" si="9"/>
        <v>1</v>
      </c>
    </row>
    <row r="647" spans="1:13" ht="20.100000000000001" customHeight="1" x14ac:dyDescent="0.15">
      <c r="A647" s="1" t="s">
        <v>20634</v>
      </c>
      <c r="B647" s="1" t="s">
        <v>21018</v>
      </c>
      <c r="C647" s="1" t="s">
        <v>21039</v>
      </c>
      <c r="D647" s="1" t="s">
        <v>78</v>
      </c>
      <c r="E647" s="1" t="s">
        <v>51</v>
      </c>
      <c r="F647" s="1" t="s">
        <v>51</v>
      </c>
      <c r="G647" s="1" t="s">
        <v>52</v>
      </c>
      <c r="H647" s="1" t="s">
        <v>121</v>
      </c>
      <c r="I647" s="1" t="s">
        <v>84</v>
      </c>
      <c r="J647" s="1" t="s">
        <v>122</v>
      </c>
      <c r="K647" s="1" t="s">
        <v>21040</v>
      </c>
      <c r="L647" s="1"/>
      <c r="M647" s="21">
        <f t="shared" si="9"/>
        <v>1</v>
      </c>
    </row>
    <row r="648" spans="1:13" ht="20.100000000000001" customHeight="1" x14ac:dyDescent="0.15">
      <c r="A648" s="1" t="s">
        <v>20634</v>
      </c>
      <c r="B648" s="1" t="s">
        <v>21018</v>
      </c>
      <c r="C648" s="1" t="s">
        <v>21041</v>
      </c>
      <c r="D648" s="1" t="s">
        <v>78</v>
      </c>
      <c r="E648" s="1" t="s">
        <v>51</v>
      </c>
      <c r="F648" s="1" t="s">
        <v>51</v>
      </c>
      <c r="G648" s="1" t="s">
        <v>52</v>
      </c>
      <c r="H648" s="1" t="s">
        <v>121</v>
      </c>
      <c r="I648" s="1" t="s">
        <v>84</v>
      </c>
      <c r="J648" s="1" t="s">
        <v>122</v>
      </c>
      <c r="K648" s="1" t="s">
        <v>21042</v>
      </c>
      <c r="L648" s="1"/>
      <c r="M648" s="21">
        <f t="shared" ref="M648:M711" si="10">IF(F648="○",1,0)</f>
        <v>1</v>
      </c>
    </row>
    <row r="649" spans="1:13" ht="20.100000000000001" customHeight="1" x14ac:dyDescent="0.15">
      <c r="A649" s="1" t="s">
        <v>20634</v>
      </c>
      <c r="B649" s="1" t="s">
        <v>21018</v>
      </c>
      <c r="C649" s="1" t="s">
        <v>21043</v>
      </c>
      <c r="D649" s="1" t="s">
        <v>78</v>
      </c>
      <c r="E649" s="1" t="s">
        <v>51</v>
      </c>
      <c r="F649" s="1" t="s">
        <v>51</v>
      </c>
      <c r="G649" s="1" t="s">
        <v>52</v>
      </c>
      <c r="H649" s="1" t="s">
        <v>53</v>
      </c>
      <c r="I649" s="1" t="s">
        <v>54</v>
      </c>
      <c r="J649" s="1" t="s">
        <v>55</v>
      </c>
      <c r="K649" s="1" t="s">
        <v>21044</v>
      </c>
      <c r="L649" s="1"/>
      <c r="M649" s="21">
        <f t="shared" si="10"/>
        <v>1</v>
      </c>
    </row>
    <row r="650" spans="1:13" ht="20.100000000000001" customHeight="1" x14ac:dyDescent="0.15">
      <c r="A650" s="1" t="s">
        <v>20634</v>
      </c>
      <c r="B650" s="1" t="s">
        <v>21018</v>
      </c>
      <c r="C650" s="1" t="s">
        <v>21045</v>
      </c>
      <c r="D650" s="1" t="s">
        <v>78</v>
      </c>
      <c r="E650" s="1" t="s">
        <v>51</v>
      </c>
      <c r="F650" s="1" t="s">
        <v>51</v>
      </c>
      <c r="G650" s="1" t="s">
        <v>52</v>
      </c>
      <c r="H650" s="1" t="s">
        <v>53</v>
      </c>
      <c r="I650" s="1" t="s">
        <v>54</v>
      </c>
      <c r="J650" s="1" t="s">
        <v>55</v>
      </c>
      <c r="K650" s="1" t="s">
        <v>21046</v>
      </c>
      <c r="L650" s="1"/>
      <c r="M650" s="21">
        <f t="shared" si="10"/>
        <v>1</v>
      </c>
    </row>
    <row r="651" spans="1:13" ht="20.100000000000001" customHeight="1" x14ac:dyDescent="0.15">
      <c r="A651" s="1" t="s">
        <v>20634</v>
      </c>
      <c r="B651" s="1" t="s">
        <v>21018</v>
      </c>
      <c r="C651" s="1" t="s">
        <v>21047</v>
      </c>
      <c r="D651" s="1" t="s">
        <v>78</v>
      </c>
      <c r="E651" s="1" t="s">
        <v>51</v>
      </c>
      <c r="F651" s="1" t="s">
        <v>81</v>
      </c>
      <c r="G651" s="1" t="s">
        <v>82</v>
      </c>
      <c r="H651" s="1" t="s">
        <v>180</v>
      </c>
      <c r="I651" s="1" t="s">
        <v>447</v>
      </c>
      <c r="J651" s="1" t="s">
        <v>730</v>
      </c>
      <c r="K651" s="1" t="s">
        <v>21048</v>
      </c>
      <c r="L651" s="1"/>
      <c r="M651" s="21">
        <f t="shared" si="10"/>
        <v>0</v>
      </c>
    </row>
    <row r="652" spans="1:13" ht="20.100000000000001" customHeight="1" x14ac:dyDescent="0.15">
      <c r="A652" s="1" t="s">
        <v>20634</v>
      </c>
      <c r="B652" s="1" t="s">
        <v>21018</v>
      </c>
      <c r="C652" s="1" t="s">
        <v>21049</v>
      </c>
      <c r="D652" s="1" t="s">
        <v>78</v>
      </c>
      <c r="E652" s="1" t="s">
        <v>51</v>
      </c>
      <c r="F652" s="1" t="s">
        <v>51</v>
      </c>
      <c r="G652" s="1" t="s">
        <v>52</v>
      </c>
      <c r="H652" s="1" t="s">
        <v>53</v>
      </c>
      <c r="I652" s="1" t="s">
        <v>54</v>
      </c>
      <c r="J652" s="1" t="s">
        <v>55</v>
      </c>
      <c r="K652" s="1" t="s">
        <v>21050</v>
      </c>
      <c r="L652" s="1"/>
      <c r="M652" s="21">
        <f t="shared" si="10"/>
        <v>1</v>
      </c>
    </row>
    <row r="653" spans="1:13" ht="20.100000000000001" customHeight="1" x14ac:dyDescent="0.15">
      <c r="A653" s="1" t="s">
        <v>20634</v>
      </c>
      <c r="B653" s="1" t="s">
        <v>21051</v>
      </c>
      <c r="C653" s="1" t="s">
        <v>21052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53</v>
      </c>
      <c r="I653" s="1" t="s">
        <v>54</v>
      </c>
      <c r="J653" s="1" t="s">
        <v>55</v>
      </c>
      <c r="K653" s="1" t="s">
        <v>21053</v>
      </c>
      <c r="L653" s="1"/>
      <c r="M653" s="21">
        <f t="shared" si="10"/>
        <v>1</v>
      </c>
    </row>
    <row r="654" spans="1:13" ht="20.100000000000001" customHeight="1" x14ac:dyDescent="0.15">
      <c r="A654" s="1" t="s">
        <v>20634</v>
      </c>
      <c r="B654" s="1" t="s">
        <v>21051</v>
      </c>
      <c r="C654" s="1" t="s">
        <v>21054</v>
      </c>
      <c r="D654" s="1" t="s">
        <v>50</v>
      </c>
      <c r="E654" s="1" t="s">
        <v>51</v>
      </c>
      <c r="F654" s="1" t="s">
        <v>51</v>
      </c>
      <c r="G654" s="1" t="s">
        <v>52</v>
      </c>
      <c r="H654" s="1" t="s">
        <v>53</v>
      </c>
      <c r="I654" s="1" t="s">
        <v>54</v>
      </c>
      <c r="J654" s="1" t="s">
        <v>55</v>
      </c>
      <c r="K654" s="1" t="s">
        <v>21055</v>
      </c>
      <c r="L654" s="1"/>
      <c r="M654" s="21">
        <f t="shared" si="10"/>
        <v>1</v>
      </c>
    </row>
    <row r="655" spans="1:13" ht="20.100000000000001" customHeight="1" x14ac:dyDescent="0.15">
      <c r="A655" s="1" t="s">
        <v>20634</v>
      </c>
      <c r="B655" s="1" t="s">
        <v>21051</v>
      </c>
      <c r="C655" s="1" t="s">
        <v>21056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53</v>
      </c>
      <c r="I655" s="1" t="s">
        <v>54</v>
      </c>
      <c r="J655" s="1" t="s">
        <v>55</v>
      </c>
      <c r="K655" s="1" t="s">
        <v>21057</v>
      </c>
      <c r="L655" s="1"/>
      <c r="M655" s="21">
        <f t="shared" si="10"/>
        <v>1</v>
      </c>
    </row>
    <row r="656" spans="1:13" ht="20.100000000000001" customHeight="1" x14ac:dyDescent="0.15">
      <c r="A656" s="1" t="s">
        <v>20634</v>
      </c>
      <c r="B656" s="1" t="s">
        <v>21051</v>
      </c>
      <c r="C656" s="1" t="s">
        <v>21058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53</v>
      </c>
      <c r="I656" s="1" t="s">
        <v>54</v>
      </c>
      <c r="J656" s="1" t="s">
        <v>55</v>
      </c>
      <c r="K656" s="1" t="s">
        <v>21059</v>
      </c>
      <c r="L656" s="1"/>
      <c r="M656" s="21">
        <f t="shared" si="10"/>
        <v>1</v>
      </c>
    </row>
    <row r="657" spans="1:13" ht="20.100000000000001" customHeight="1" x14ac:dyDescent="0.15">
      <c r="A657" s="1" t="s">
        <v>20634</v>
      </c>
      <c r="B657" s="1" t="s">
        <v>21051</v>
      </c>
      <c r="C657" s="1" t="s">
        <v>21060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53</v>
      </c>
      <c r="I657" s="1" t="s">
        <v>54</v>
      </c>
      <c r="J657" s="1" t="s">
        <v>55</v>
      </c>
      <c r="K657" s="1" t="s">
        <v>21061</v>
      </c>
      <c r="L657" s="1"/>
      <c r="M657" s="21">
        <f t="shared" si="10"/>
        <v>1</v>
      </c>
    </row>
    <row r="658" spans="1:13" ht="20.100000000000001" customHeight="1" x14ac:dyDescent="0.15">
      <c r="A658" s="1" t="s">
        <v>20634</v>
      </c>
      <c r="B658" s="1" t="s">
        <v>21051</v>
      </c>
      <c r="C658" s="1" t="s">
        <v>21062</v>
      </c>
      <c r="D658" s="1" t="s">
        <v>78</v>
      </c>
      <c r="E658" s="1" t="s">
        <v>51</v>
      </c>
      <c r="F658" s="1" t="s">
        <v>179</v>
      </c>
      <c r="G658" s="1" t="s">
        <v>82</v>
      </c>
      <c r="H658" s="1" t="s">
        <v>1151</v>
      </c>
      <c r="I658" s="1" t="s">
        <v>84</v>
      </c>
      <c r="J658" s="1" t="s">
        <v>7809</v>
      </c>
      <c r="K658" s="1" t="s">
        <v>21063</v>
      </c>
      <c r="L658" s="1"/>
      <c r="M658" s="21">
        <f t="shared" si="10"/>
        <v>0</v>
      </c>
    </row>
    <row r="659" spans="1:13" ht="20.100000000000001" customHeight="1" x14ac:dyDescent="0.15">
      <c r="A659" s="1" t="s">
        <v>20634</v>
      </c>
      <c r="B659" s="1" t="s">
        <v>21051</v>
      </c>
      <c r="C659" s="1" t="s">
        <v>21064</v>
      </c>
      <c r="D659" s="1" t="s">
        <v>78</v>
      </c>
      <c r="E659" s="1" t="s">
        <v>51</v>
      </c>
      <c r="F659" s="1" t="s">
        <v>51</v>
      </c>
      <c r="G659" s="1" t="s">
        <v>52</v>
      </c>
      <c r="H659" s="1" t="s">
        <v>53</v>
      </c>
      <c r="I659" s="1" t="s">
        <v>54</v>
      </c>
      <c r="J659" s="1" t="s">
        <v>55</v>
      </c>
      <c r="K659" s="1" t="s">
        <v>21065</v>
      </c>
      <c r="L659" s="1"/>
      <c r="M659" s="21">
        <f t="shared" si="10"/>
        <v>1</v>
      </c>
    </row>
    <row r="660" spans="1:13" ht="20.100000000000001" customHeight="1" x14ac:dyDescent="0.15">
      <c r="A660" s="1" t="s">
        <v>20634</v>
      </c>
      <c r="B660" s="1" t="s">
        <v>21051</v>
      </c>
      <c r="C660" s="1" t="s">
        <v>21066</v>
      </c>
      <c r="D660" s="1" t="s">
        <v>78</v>
      </c>
      <c r="E660" s="1" t="s">
        <v>51</v>
      </c>
      <c r="F660" s="1" t="s">
        <v>51</v>
      </c>
      <c r="G660" s="1" t="s">
        <v>52</v>
      </c>
      <c r="H660" s="1" t="s">
        <v>53</v>
      </c>
      <c r="I660" s="1" t="s">
        <v>54</v>
      </c>
      <c r="J660" s="1" t="s">
        <v>55</v>
      </c>
      <c r="K660" s="1" t="s">
        <v>21067</v>
      </c>
      <c r="L660" s="1"/>
      <c r="M660" s="21">
        <f t="shared" si="10"/>
        <v>1</v>
      </c>
    </row>
    <row r="661" spans="1:13" ht="20.100000000000001" customHeight="1" x14ac:dyDescent="0.15">
      <c r="A661" s="1" t="s">
        <v>20634</v>
      </c>
      <c r="B661" s="1" t="s">
        <v>21051</v>
      </c>
      <c r="C661" s="1" t="s">
        <v>21068</v>
      </c>
      <c r="D661" s="1" t="s">
        <v>78</v>
      </c>
      <c r="E661" s="1" t="s">
        <v>51</v>
      </c>
      <c r="F661" s="1" t="s">
        <v>51</v>
      </c>
      <c r="G661" s="1" t="s">
        <v>52</v>
      </c>
      <c r="H661" s="1" t="s">
        <v>53</v>
      </c>
      <c r="I661" s="1" t="s">
        <v>54</v>
      </c>
      <c r="J661" s="1" t="s">
        <v>55</v>
      </c>
      <c r="K661" s="1" t="s">
        <v>21069</v>
      </c>
      <c r="L661" s="1"/>
      <c r="M661" s="21">
        <f t="shared" si="10"/>
        <v>1</v>
      </c>
    </row>
    <row r="662" spans="1:13" ht="20.100000000000001" customHeight="1" x14ac:dyDescent="0.15">
      <c r="A662" s="1" t="s">
        <v>20634</v>
      </c>
      <c r="B662" s="1" t="s">
        <v>21051</v>
      </c>
      <c r="C662" s="1" t="s">
        <v>21070</v>
      </c>
      <c r="D662" s="1" t="s">
        <v>78</v>
      </c>
      <c r="E662" s="1" t="s">
        <v>51</v>
      </c>
      <c r="F662" s="1" t="s">
        <v>51</v>
      </c>
      <c r="G662" s="1" t="s">
        <v>52</v>
      </c>
      <c r="H662" s="1" t="s">
        <v>53</v>
      </c>
      <c r="I662" s="1" t="s">
        <v>54</v>
      </c>
      <c r="J662" s="1" t="s">
        <v>55</v>
      </c>
      <c r="K662" s="1" t="s">
        <v>21071</v>
      </c>
      <c r="L662" s="1"/>
      <c r="M662" s="21">
        <f t="shared" si="10"/>
        <v>1</v>
      </c>
    </row>
    <row r="663" spans="1:13" ht="20.100000000000001" customHeight="1" x14ac:dyDescent="0.15">
      <c r="A663" s="1" t="s">
        <v>20634</v>
      </c>
      <c r="B663" s="1" t="s">
        <v>21072</v>
      </c>
      <c r="C663" s="1" t="s">
        <v>21073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53</v>
      </c>
      <c r="I663" s="1" t="s">
        <v>54</v>
      </c>
      <c r="J663" s="1" t="s">
        <v>55</v>
      </c>
      <c r="K663" s="1" t="s">
        <v>21074</v>
      </c>
      <c r="L663" s="1"/>
      <c r="M663" s="21">
        <f t="shared" si="10"/>
        <v>1</v>
      </c>
    </row>
    <row r="664" spans="1:13" ht="20.100000000000001" customHeight="1" x14ac:dyDescent="0.15">
      <c r="A664" s="1" t="s">
        <v>20634</v>
      </c>
      <c r="B664" s="1" t="s">
        <v>21072</v>
      </c>
      <c r="C664" s="1" t="s">
        <v>21075</v>
      </c>
      <c r="D664" s="1" t="s">
        <v>78</v>
      </c>
      <c r="E664" s="1" t="s">
        <v>51</v>
      </c>
      <c r="F664" s="1" t="s">
        <v>81</v>
      </c>
      <c r="G664" s="1" t="s">
        <v>82</v>
      </c>
      <c r="H664" s="1" t="s">
        <v>2140</v>
      </c>
      <c r="I664" s="1" t="s">
        <v>447</v>
      </c>
      <c r="J664" s="1" t="s">
        <v>17033</v>
      </c>
      <c r="K664" s="1" t="s">
        <v>21076</v>
      </c>
      <c r="L664" s="1"/>
      <c r="M664" s="21">
        <f t="shared" si="10"/>
        <v>0</v>
      </c>
    </row>
    <row r="665" spans="1:13" ht="20.100000000000001" customHeight="1" x14ac:dyDescent="0.15">
      <c r="A665" s="1" t="s">
        <v>20634</v>
      </c>
      <c r="B665" s="1" t="s">
        <v>21072</v>
      </c>
      <c r="C665" s="1" t="s">
        <v>21077</v>
      </c>
      <c r="D665" s="1" t="s">
        <v>78</v>
      </c>
      <c r="E665" s="1" t="s">
        <v>51</v>
      </c>
      <c r="F665" s="1" t="s">
        <v>51</v>
      </c>
      <c r="G665" s="1" t="s">
        <v>52</v>
      </c>
      <c r="H665" s="1" t="s">
        <v>121</v>
      </c>
      <c r="I665" s="1" t="s">
        <v>84</v>
      </c>
      <c r="J665" s="1" t="s">
        <v>122</v>
      </c>
      <c r="K665" s="1" t="s">
        <v>21078</v>
      </c>
      <c r="L665" s="1"/>
      <c r="M665" s="21">
        <f t="shared" si="10"/>
        <v>1</v>
      </c>
    </row>
    <row r="666" spans="1:13" ht="20.100000000000001" customHeight="1" x14ac:dyDescent="0.15">
      <c r="A666" s="1" t="s">
        <v>20634</v>
      </c>
      <c r="B666" s="1" t="s">
        <v>21072</v>
      </c>
      <c r="C666" s="1" t="s">
        <v>21079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53</v>
      </c>
      <c r="I666" s="1" t="s">
        <v>54</v>
      </c>
      <c r="J666" s="1" t="s">
        <v>55</v>
      </c>
      <c r="K666" s="1" t="s">
        <v>21080</v>
      </c>
      <c r="L666" s="1"/>
      <c r="M666" s="21">
        <f t="shared" si="10"/>
        <v>1</v>
      </c>
    </row>
    <row r="667" spans="1:13" ht="20.100000000000001" customHeight="1" x14ac:dyDescent="0.15">
      <c r="A667" s="1" t="s">
        <v>20634</v>
      </c>
      <c r="B667" s="1" t="s">
        <v>21072</v>
      </c>
      <c r="C667" s="1" t="s">
        <v>21081</v>
      </c>
      <c r="D667" s="1" t="s">
        <v>78</v>
      </c>
      <c r="E667" s="1" t="s">
        <v>51</v>
      </c>
      <c r="F667" s="1" t="s">
        <v>51</v>
      </c>
      <c r="G667" s="1" t="s">
        <v>52</v>
      </c>
      <c r="H667" s="1" t="s">
        <v>53</v>
      </c>
      <c r="I667" s="1" t="s">
        <v>54</v>
      </c>
      <c r="J667" s="1" t="s">
        <v>55</v>
      </c>
      <c r="K667" s="1" t="s">
        <v>21082</v>
      </c>
      <c r="L667" s="1"/>
      <c r="M667" s="21">
        <f t="shared" si="10"/>
        <v>1</v>
      </c>
    </row>
    <row r="668" spans="1:13" ht="20.100000000000001" customHeight="1" x14ac:dyDescent="0.15">
      <c r="A668" s="1" t="s">
        <v>20634</v>
      </c>
      <c r="B668" s="1" t="s">
        <v>21072</v>
      </c>
      <c r="C668" s="1" t="s">
        <v>21083</v>
      </c>
      <c r="D668" s="1" t="s">
        <v>78</v>
      </c>
      <c r="E668" s="1" t="s">
        <v>51</v>
      </c>
      <c r="F668" s="1" t="s">
        <v>179</v>
      </c>
      <c r="G668" s="1" t="s">
        <v>82</v>
      </c>
      <c r="H668" s="1" t="s">
        <v>180</v>
      </c>
      <c r="I668" s="1" t="s">
        <v>447</v>
      </c>
      <c r="J668" s="1" t="s">
        <v>730</v>
      </c>
      <c r="K668" s="1" t="s">
        <v>21084</v>
      </c>
      <c r="L668" s="1"/>
      <c r="M668" s="21">
        <f t="shared" si="10"/>
        <v>0</v>
      </c>
    </row>
    <row r="669" spans="1:13" ht="20.100000000000001" customHeight="1" x14ac:dyDescent="0.15">
      <c r="A669" s="1" t="s">
        <v>20634</v>
      </c>
      <c r="B669" s="1" t="s">
        <v>21072</v>
      </c>
      <c r="C669" s="1" t="s">
        <v>21085</v>
      </c>
      <c r="D669" s="1" t="s">
        <v>78</v>
      </c>
      <c r="E669" s="1" t="s">
        <v>51</v>
      </c>
      <c r="F669" s="1" t="s">
        <v>81</v>
      </c>
      <c r="G669" s="1" t="s">
        <v>82</v>
      </c>
      <c r="H669" s="1" t="s">
        <v>180</v>
      </c>
      <c r="I669" s="1" t="s">
        <v>447</v>
      </c>
      <c r="J669" s="1" t="s">
        <v>730</v>
      </c>
      <c r="K669" s="1" t="s">
        <v>21086</v>
      </c>
      <c r="L669" s="1"/>
      <c r="M669" s="21">
        <f t="shared" si="10"/>
        <v>0</v>
      </c>
    </row>
    <row r="670" spans="1:13" ht="20.100000000000001" customHeight="1" x14ac:dyDescent="0.15">
      <c r="A670" s="1" t="s">
        <v>20634</v>
      </c>
      <c r="B670" s="1" t="s">
        <v>21072</v>
      </c>
      <c r="C670" s="1" t="s">
        <v>21087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121</v>
      </c>
      <c r="I670" s="1" t="s">
        <v>84</v>
      </c>
      <c r="J670" s="1" t="s">
        <v>122</v>
      </c>
      <c r="K670" s="1" t="s">
        <v>21088</v>
      </c>
      <c r="L670" s="1"/>
      <c r="M670" s="21">
        <f t="shared" si="10"/>
        <v>1</v>
      </c>
    </row>
    <row r="671" spans="1:13" ht="20.100000000000001" customHeight="1" x14ac:dyDescent="0.15">
      <c r="A671" s="1" t="s">
        <v>20634</v>
      </c>
      <c r="B671" s="1" t="s">
        <v>21072</v>
      </c>
      <c r="C671" s="1" t="s">
        <v>21089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53</v>
      </c>
      <c r="I671" s="1" t="s">
        <v>54</v>
      </c>
      <c r="J671" s="1" t="s">
        <v>55</v>
      </c>
      <c r="K671" s="1" t="s">
        <v>21090</v>
      </c>
      <c r="L671" s="1"/>
      <c r="M671" s="21">
        <f t="shared" si="10"/>
        <v>1</v>
      </c>
    </row>
    <row r="672" spans="1:13" ht="20.100000000000001" customHeight="1" x14ac:dyDescent="0.15">
      <c r="A672" s="1" t="s">
        <v>20634</v>
      </c>
      <c r="B672" s="1" t="s">
        <v>21072</v>
      </c>
      <c r="C672" s="1" t="s">
        <v>21091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53</v>
      </c>
      <c r="I672" s="1" t="s">
        <v>54</v>
      </c>
      <c r="J672" s="1" t="s">
        <v>55</v>
      </c>
      <c r="K672" s="1" t="s">
        <v>21092</v>
      </c>
      <c r="L672" s="1"/>
      <c r="M672" s="21">
        <f t="shared" si="10"/>
        <v>1</v>
      </c>
    </row>
    <row r="673" spans="1:13" ht="20.100000000000001" customHeight="1" x14ac:dyDescent="0.15">
      <c r="A673" s="1" t="s">
        <v>20634</v>
      </c>
      <c r="B673" s="1" t="s">
        <v>21072</v>
      </c>
      <c r="C673" s="1" t="s">
        <v>21093</v>
      </c>
      <c r="D673" s="1" t="s">
        <v>78</v>
      </c>
      <c r="E673" s="1" t="s">
        <v>51</v>
      </c>
      <c r="F673" s="1" t="s">
        <v>51</v>
      </c>
      <c r="G673" s="1" t="s">
        <v>52</v>
      </c>
      <c r="H673" s="1" t="s">
        <v>53</v>
      </c>
      <c r="I673" s="1" t="s">
        <v>54</v>
      </c>
      <c r="J673" s="1" t="s">
        <v>55</v>
      </c>
      <c r="K673" s="1" t="s">
        <v>21094</v>
      </c>
      <c r="L673" s="1"/>
      <c r="M673" s="21">
        <f t="shared" si="10"/>
        <v>1</v>
      </c>
    </row>
    <row r="674" spans="1:13" ht="20.100000000000001" customHeight="1" x14ac:dyDescent="0.15">
      <c r="A674" s="1" t="s">
        <v>20634</v>
      </c>
      <c r="B674" s="1" t="s">
        <v>21095</v>
      </c>
      <c r="C674" s="1" t="s">
        <v>21096</v>
      </c>
      <c r="D674" s="1" t="s">
        <v>50</v>
      </c>
      <c r="E674" s="1" t="s">
        <v>51</v>
      </c>
      <c r="F674" s="1" t="s">
        <v>51</v>
      </c>
      <c r="G674" s="1" t="s">
        <v>52</v>
      </c>
      <c r="H674" s="1" t="s">
        <v>53</v>
      </c>
      <c r="I674" s="1" t="s">
        <v>54</v>
      </c>
      <c r="J674" s="1" t="s">
        <v>55</v>
      </c>
      <c r="K674" s="1" t="s">
        <v>21097</v>
      </c>
      <c r="L674" s="1"/>
      <c r="M674" s="21">
        <f t="shared" si="10"/>
        <v>1</v>
      </c>
    </row>
    <row r="675" spans="1:13" ht="20.100000000000001" customHeight="1" x14ac:dyDescent="0.15">
      <c r="A675" s="1" t="s">
        <v>20634</v>
      </c>
      <c r="B675" s="1" t="s">
        <v>21095</v>
      </c>
      <c r="C675" s="1" t="s">
        <v>21098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53</v>
      </c>
      <c r="I675" s="1" t="s">
        <v>54</v>
      </c>
      <c r="J675" s="1" t="s">
        <v>55</v>
      </c>
      <c r="K675" s="1" t="s">
        <v>21099</v>
      </c>
      <c r="L675" s="1"/>
      <c r="M675" s="21">
        <f t="shared" si="10"/>
        <v>1</v>
      </c>
    </row>
    <row r="676" spans="1:13" ht="20.100000000000001" customHeight="1" x14ac:dyDescent="0.15">
      <c r="A676" s="1" t="s">
        <v>20634</v>
      </c>
      <c r="B676" s="1" t="s">
        <v>21095</v>
      </c>
      <c r="C676" s="1" t="s">
        <v>21100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53</v>
      </c>
      <c r="I676" s="1" t="s">
        <v>54</v>
      </c>
      <c r="J676" s="1" t="s">
        <v>55</v>
      </c>
      <c r="K676" s="1" t="s">
        <v>21101</v>
      </c>
      <c r="L676" s="1"/>
      <c r="M676" s="21">
        <f t="shared" si="10"/>
        <v>1</v>
      </c>
    </row>
    <row r="677" spans="1:13" ht="20.100000000000001" customHeight="1" x14ac:dyDescent="0.15">
      <c r="A677" s="1" t="s">
        <v>21102</v>
      </c>
      <c r="B677" s="1" t="s">
        <v>21103</v>
      </c>
      <c r="C677" s="1" t="s">
        <v>21104</v>
      </c>
      <c r="D677" s="1" t="s">
        <v>50</v>
      </c>
      <c r="E677" s="1" t="s">
        <v>51</v>
      </c>
      <c r="F677" s="1" t="s">
        <v>51</v>
      </c>
      <c r="G677" s="1" t="s">
        <v>82</v>
      </c>
      <c r="H677" s="1" t="s">
        <v>207</v>
      </c>
      <c r="I677" s="1" t="s">
        <v>84</v>
      </c>
      <c r="J677" s="1" t="s">
        <v>122</v>
      </c>
      <c r="K677" s="1" t="s">
        <v>21105</v>
      </c>
      <c r="L677" s="1"/>
      <c r="M677" s="21">
        <f t="shared" si="10"/>
        <v>1</v>
      </c>
    </row>
    <row r="678" spans="1:13" ht="20.100000000000001" customHeight="1" x14ac:dyDescent="0.15">
      <c r="A678" s="1" t="s">
        <v>21102</v>
      </c>
      <c r="B678" s="1" t="s">
        <v>21103</v>
      </c>
      <c r="C678" s="1" t="s">
        <v>21106</v>
      </c>
      <c r="D678" s="1" t="s">
        <v>78</v>
      </c>
      <c r="E678" s="1" t="s">
        <v>51</v>
      </c>
      <c r="F678" s="1" t="s">
        <v>81</v>
      </c>
      <c r="G678" s="1" t="s">
        <v>82</v>
      </c>
      <c r="H678" s="1" t="s">
        <v>4727</v>
      </c>
      <c r="I678" s="1" t="s">
        <v>447</v>
      </c>
      <c r="J678" s="1" t="s">
        <v>448</v>
      </c>
      <c r="K678" s="1" t="s">
        <v>21107</v>
      </c>
      <c r="L678" s="1"/>
      <c r="M678" s="21">
        <f t="shared" si="10"/>
        <v>0</v>
      </c>
    </row>
    <row r="679" spans="1:13" ht="20.100000000000001" customHeight="1" x14ac:dyDescent="0.15">
      <c r="A679" s="1" t="s">
        <v>21102</v>
      </c>
      <c r="B679" s="1" t="s">
        <v>21103</v>
      </c>
      <c r="C679" s="1" t="s">
        <v>21108</v>
      </c>
      <c r="D679" s="1" t="s">
        <v>78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21109</v>
      </c>
      <c r="L679" s="1"/>
      <c r="M679" s="21">
        <f t="shared" si="10"/>
        <v>1</v>
      </c>
    </row>
    <row r="680" spans="1:13" ht="20.100000000000001" customHeight="1" x14ac:dyDescent="0.15">
      <c r="A680" s="1" t="s">
        <v>21102</v>
      </c>
      <c r="B680" s="1" t="s">
        <v>21103</v>
      </c>
      <c r="C680" s="1" t="s">
        <v>21110</v>
      </c>
      <c r="D680" s="1" t="s">
        <v>78</v>
      </c>
      <c r="E680" s="1" t="s">
        <v>51</v>
      </c>
      <c r="F680" s="1" t="s">
        <v>81</v>
      </c>
      <c r="G680" s="1" t="s">
        <v>82</v>
      </c>
      <c r="H680" s="1" t="s">
        <v>4727</v>
      </c>
      <c r="I680" s="1" t="s">
        <v>447</v>
      </c>
      <c r="J680" s="1" t="s">
        <v>448</v>
      </c>
      <c r="K680" s="1" t="s">
        <v>21111</v>
      </c>
      <c r="L680" s="1"/>
      <c r="M680" s="21">
        <f t="shared" si="10"/>
        <v>0</v>
      </c>
    </row>
    <row r="681" spans="1:13" ht="20.100000000000001" customHeight="1" x14ac:dyDescent="0.15">
      <c r="A681" s="1" t="s">
        <v>21102</v>
      </c>
      <c r="B681" s="1" t="s">
        <v>21103</v>
      </c>
      <c r="C681" s="1" t="s">
        <v>21112</v>
      </c>
      <c r="D681" s="1" t="s">
        <v>78</v>
      </c>
      <c r="E681" s="1" t="s">
        <v>51</v>
      </c>
      <c r="F681" s="1" t="s">
        <v>81</v>
      </c>
      <c r="G681" s="1" t="s">
        <v>82</v>
      </c>
      <c r="H681" s="1" t="s">
        <v>2234</v>
      </c>
      <c r="I681" s="1" t="s">
        <v>84</v>
      </c>
      <c r="J681" s="1" t="s">
        <v>632</v>
      </c>
      <c r="K681" s="1" t="s">
        <v>21113</v>
      </c>
      <c r="L681" s="1"/>
      <c r="M681" s="21">
        <f t="shared" si="10"/>
        <v>0</v>
      </c>
    </row>
    <row r="682" spans="1:13" ht="20.100000000000001" customHeight="1" x14ac:dyDescent="0.15">
      <c r="A682" s="1" t="s">
        <v>21102</v>
      </c>
      <c r="B682" s="1" t="s">
        <v>21114</v>
      </c>
      <c r="C682" s="1" t="s">
        <v>21115</v>
      </c>
      <c r="D682" s="1" t="s">
        <v>50</v>
      </c>
      <c r="E682" s="1" t="s">
        <v>51</v>
      </c>
      <c r="F682" s="1" t="s">
        <v>81</v>
      </c>
      <c r="G682" s="1" t="s">
        <v>82</v>
      </c>
      <c r="H682" s="1" t="s">
        <v>4727</v>
      </c>
      <c r="I682" s="1" t="s">
        <v>447</v>
      </c>
      <c r="J682" s="1" t="s">
        <v>448</v>
      </c>
      <c r="K682" s="1" t="s">
        <v>21116</v>
      </c>
      <c r="L682" s="1"/>
      <c r="M682" s="21">
        <f t="shared" si="10"/>
        <v>0</v>
      </c>
    </row>
    <row r="683" spans="1:13" ht="20.100000000000001" customHeight="1" x14ac:dyDescent="0.15">
      <c r="A683" s="1" t="s">
        <v>21102</v>
      </c>
      <c r="B683" s="1" t="s">
        <v>21114</v>
      </c>
      <c r="C683" s="1" t="s">
        <v>21117</v>
      </c>
      <c r="D683" s="1" t="s">
        <v>78</v>
      </c>
      <c r="E683" s="1" t="s">
        <v>51</v>
      </c>
      <c r="F683" s="1" t="s">
        <v>51</v>
      </c>
      <c r="G683" s="1" t="s">
        <v>82</v>
      </c>
      <c r="H683" s="1" t="s">
        <v>207</v>
      </c>
      <c r="I683" s="1" t="s">
        <v>84</v>
      </c>
      <c r="J683" s="1" t="s">
        <v>122</v>
      </c>
      <c r="K683" s="1" t="s">
        <v>21118</v>
      </c>
      <c r="L683" s="1"/>
      <c r="M683" s="21">
        <f t="shared" si="10"/>
        <v>1</v>
      </c>
    </row>
    <row r="684" spans="1:13" ht="20.100000000000001" customHeight="1" x14ac:dyDescent="0.15">
      <c r="A684" s="1" t="s">
        <v>21102</v>
      </c>
      <c r="B684" s="1" t="s">
        <v>21119</v>
      </c>
      <c r="C684" s="1" t="s">
        <v>21120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207</v>
      </c>
      <c r="I684" s="1" t="s">
        <v>84</v>
      </c>
      <c r="J684" s="1" t="s">
        <v>122</v>
      </c>
      <c r="K684" s="1" t="s">
        <v>21121</v>
      </c>
      <c r="L684" s="1"/>
      <c r="M684" s="21">
        <f t="shared" si="10"/>
        <v>1</v>
      </c>
    </row>
    <row r="685" spans="1:13" ht="20.100000000000001" customHeight="1" x14ac:dyDescent="0.15">
      <c r="A685" s="1" t="s">
        <v>21102</v>
      </c>
      <c r="B685" s="1" t="s">
        <v>21119</v>
      </c>
      <c r="C685" s="1" t="s">
        <v>21122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207</v>
      </c>
      <c r="I685" s="1" t="s">
        <v>84</v>
      </c>
      <c r="J685" s="1" t="s">
        <v>122</v>
      </c>
      <c r="K685" s="1" t="s">
        <v>21123</v>
      </c>
      <c r="L685" s="1"/>
      <c r="M685" s="21">
        <f t="shared" si="10"/>
        <v>1</v>
      </c>
    </row>
    <row r="686" spans="1:13" ht="20.100000000000001" customHeight="1" x14ac:dyDescent="0.15">
      <c r="A686" s="1" t="s">
        <v>21102</v>
      </c>
      <c r="B686" s="1" t="s">
        <v>21119</v>
      </c>
      <c r="C686" s="1" t="s">
        <v>21124</v>
      </c>
      <c r="D686" s="1" t="s">
        <v>50</v>
      </c>
      <c r="E686" s="1" t="s">
        <v>51</v>
      </c>
      <c r="F686" s="1" t="s">
        <v>81</v>
      </c>
      <c r="G686" s="1" t="s">
        <v>82</v>
      </c>
      <c r="H686" s="1" t="s">
        <v>1151</v>
      </c>
      <c r="I686" s="1" t="s">
        <v>84</v>
      </c>
      <c r="J686" s="1" t="s">
        <v>7809</v>
      </c>
      <c r="K686" s="1" t="s">
        <v>21125</v>
      </c>
      <c r="L686" s="1"/>
      <c r="M686" s="21">
        <f t="shared" si="10"/>
        <v>0</v>
      </c>
    </row>
    <row r="687" spans="1:13" ht="20.100000000000001" customHeight="1" x14ac:dyDescent="0.15">
      <c r="A687" s="1" t="s">
        <v>21102</v>
      </c>
      <c r="B687" s="1" t="s">
        <v>21119</v>
      </c>
      <c r="C687" s="1" t="s">
        <v>21126</v>
      </c>
      <c r="D687" s="1" t="s">
        <v>78</v>
      </c>
      <c r="E687" s="1" t="s">
        <v>51</v>
      </c>
      <c r="F687" s="1" t="s">
        <v>81</v>
      </c>
      <c r="G687" s="1" t="s">
        <v>82</v>
      </c>
      <c r="H687" s="1" t="s">
        <v>1151</v>
      </c>
      <c r="I687" s="1" t="s">
        <v>84</v>
      </c>
      <c r="J687" s="1" t="s">
        <v>7809</v>
      </c>
      <c r="K687" s="1" t="s">
        <v>21127</v>
      </c>
      <c r="L687" s="1"/>
      <c r="M687" s="21">
        <f t="shared" si="10"/>
        <v>0</v>
      </c>
    </row>
    <row r="688" spans="1:13" ht="20.100000000000001" customHeight="1" x14ac:dyDescent="0.15">
      <c r="A688" s="1" t="s">
        <v>21102</v>
      </c>
      <c r="B688" s="1" t="s">
        <v>21119</v>
      </c>
      <c r="C688" s="1" t="s">
        <v>21128</v>
      </c>
      <c r="D688" s="1" t="s">
        <v>78</v>
      </c>
      <c r="E688" s="1" t="s">
        <v>51</v>
      </c>
      <c r="F688" s="1" t="s">
        <v>81</v>
      </c>
      <c r="G688" s="1" t="s">
        <v>82</v>
      </c>
      <c r="H688" s="1" t="s">
        <v>1151</v>
      </c>
      <c r="I688" s="1" t="s">
        <v>84</v>
      </c>
      <c r="J688" s="1" t="s">
        <v>7809</v>
      </c>
      <c r="K688" s="1" t="s">
        <v>21129</v>
      </c>
      <c r="L688" s="1"/>
      <c r="M688" s="21">
        <f t="shared" si="10"/>
        <v>0</v>
      </c>
    </row>
    <row r="689" spans="1:13" ht="20.100000000000001" customHeight="1" x14ac:dyDescent="0.15">
      <c r="A689" s="1" t="s">
        <v>21102</v>
      </c>
      <c r="B689" s="1" t="s">
        <v>21119</v>
      </c>
      <c r="C689" s="1" t="s">
        <v>21130</v>
      </c>
      <c r="D689" s="1" t="s">
        <v>78</v>
      </c>
      <c r="E689" s="1" t="s">
        <v>51</v>
      </c>
      <c r="F689" s="1" t="s">
        <v>81</v>
      </c>
      <c r="G689" s="1" t="s">
        <v>82</v>
      </c>
      <c r="H689" s="1" t="s">
        <v>4727</v>
      </c>
      <c r="I689" s="1" t="s">
        <v>447</v>
      </c>
      <c r="J689" s="1" t="s">
        <v>448</v>
      </c>
      <c r="K689" s="1" t="s">
        <v>21131</v>
      </c>
      <c r="L689" s="1"/>
      <c r="M689" s="21">
        <f t="shared" si="10"/>
        <v>0</v>
      </c>
    </row>
    <row r="690" spans="1:13" ht="20.100000000000001" customHeight="1" x14ac:dyDescent="0.15">
      <c r="A690" s="1" t="s">
        <v>21102</v>
      </c>
      <c r="B690" s="1" t="s">
        <v>21119</v>
      </c>
      <c r="C690" s="1" t="s">
        <v>21132</v>
      </c>
      <c r="D690" s="1" t="s">
        <v>78</v>
      </c>
      <c r="E690" s="1" t="s">
        <v>51</v>
      </c>
      <c r="F690" s="1" t="s">
        <v>81</v>
      </c>
      <c r="G690" s="1" t="s">
        <v>82</v>
      </c>
      <c r="H690" s="1" t="s">
        <v>4727</v>
      </c>
      <c r="I690" s="1" t="s">
        <v>447</v>
      </c>
      <c r="J690" s="1" t="s">
        <v>448</v>
      </c>
      <c r="K690" s="1" t="s">
        <v>21133</v>
      </c>
      <c r="L690" s="1"/>
      <c r="M690" s="21">
        <f t="shared" si="10"/>
        <v>0</v>
      </c>
    </row>
    <row r="691" spans="1:13" ht="20.100000000000001" customHeight="1" x14ac:dyDescent="0.15">
      <c r="A691" s="1" t="s">
        <v>21102</v>
      </c>
      <c r="B691" s="1" t="s">
        <v>21119</v>
      </c>
      <c r="C691" s="1" t="s">
        <v>21134</v>
      </c>
      <c r="D691" s="1" t="s">
        <v>78</v>
      </c>
      <c r="E691" s="1" t="s">
        <v>51</v>
      </c>
      <c r="F691" s="1" t="s">
        <v>81</v>
      </c>
      <c r="G691" s="1" t="s">
        <v>82</v>
      </c>
      <c r="H691" s="1" t="s">
        <v>2234</v>
      </c>
      <c r="I691" s="1" t="s">
        <v>84</v>
      </c>
      <c r="J691" s="1" t="s">
        <v>632</v>
      </c>
      <c r="K691" s="1" t="s">
        <v>21135</v>
      </c>
      <c r="L691" s="1"/>
      <c r="M691" s="21">
        <f t="shared" si="10"/>
        <v>0</v>
      </c>
    </row>
    <row r="692" spans="1:13" ht="20.100000000000001" customHeight="1" x14ac:dyDescent="0.15">
      <c r="A692" s="1" t="s">
        <v>21102</v>
      </c>
      <c r="B692" s="1" t="s">
        <v>21136</v>
      </c>
      <c r="C692" s="1" t="s">
        <v>21137</v>
      </c>
      <c r="D692" s="1" t="s">
        <v>50</v>
      </c>
      <c r="E692" s="1" t="s">
        <v>51</v>
      </c>
      <c r="F692" s="1" t="s">
        <v>51</v>
      </c>
      <c r="G692" s="1" t="s">
        <v>82</v>
      </c>
      <c r="H692" s="1" t="s">
        <v>207</v>
      </c>
      <c r="I692" s="1" t="s">
        <v>84</v>
      </c>
      <c r="J692" s="1" t="s">
        <v>122</v>
      </c>
      <c r="K692" s="1" t="s">
        <v>21138</v>
      </c>
      <c r="L692" s="1"/>
      <c r="M692" s="21">
        <f t="shared" si="10"/>
        <v>1</v>
      </c>
    </row>
    <row r="693" spans="1:13" ht="20.100000000000001" customHeight="1" x14ac:dyDescent="0.15">
      <c r="A693" s="1" t="s">
        <v>21102</v>
      </c>
      <c r="B693" s="1" t="s">
        <v>21136</v>
      </c>
      <c r="C693" s="1" t="s">
        <v>21139</v>
      </c>
      <c r="D693" s="1" t="s">
        <v>50</v>
      </c>
      <c r="E693" s="1" t="s">
        <v>51</v>
      </c>
      <c r="F693" s="1" t="s">
        <v>51</v>
      </c>
      <c r="G693" s="1" t="s">
        <v>82</v>
      </c>
      <c r="H693" s="1" t="s">
        <v>207</v>
      </c>
      <c r="I693" s="1" t="s">
        <v>84</v>
      </c>
      <c r="J693" s="1" t="s">
        <v>122</v>
      </c>
      <c r="K693" s="1" t="s">
        <v>21140</v>
      </c>
      <c r="L693" s="1"/>
      <c r="M693" s="21">
        <f t="shared" si="10"/>
        <v>1</v>
      </c>
    </row>
    <row r="694" spans="1:13" ht="20.100000000000001" customHeight="1" x14ac:dyDescent="0.15">
      <c r="A694" s="1" t="s">
        <v>21102</v>
      </c>
      <c r="B694" s="1" t="s">
        <v>21136</v>
      </c>
      <c r="C694" s="1" t="s">
        <v>21141</v>
      </c>
      <c r="D694" s="1" t="s">
        <v>78</v>
      </c>
      <c r="E694" s="1" t="s">
        <v>51</v>
      </c>
      <c r="F694" s="1" t="s">
        <v>51</v>
      </c>
      <c r="G694" s="1" t="s">
        <v>82</v>
      </c>
      <c r="H694" s="1" t="s">
        <v>207</v>
      </c>
      <c r="I694" s="1" t="s">
        <v>84</v>
      </c>
      <c r="J694" s="1" t="s">
        <v>122</v>
      </c>
      <c r="K694" s="1" t="s">
        <v>21142</v>
      </c>
      <c r="L694" s="1"/>
      <c r="M694" s="21">
        <f t="shared" si="10"/>
        <v>1</v>
      </c>
    </row>
    <row r="695" spans="1:13" ht="20.100000000000001" customHeight="1" x14ac:dyDescent="0.15">
      <c r="A695" s="1" t="s">
        <v>21102</v>
      </c>
      <c r="B695" s="1" t="s">
        <v>21136</v>
      </c>
      <c r="C695" s="1" t="s">
        <v>21143</v>
      </c>
      <c r="D695" s="1" t="s">
        <v>78</v>
      </c>
      <c r="E695" s="1" t="s">
        <v>51</v>
      </c>
      <c r="F695" s="1" t="s">
        <v>81</v>
      </c>
      <c r="G695" s="1" t="s">
        <v>82</v>
      </c>
      <c r="H695" s="1" t="s">
        <v>2140</v>
      </c>
      <c r="I695" s="1" t="s">
        <v>447</v>
      </c>
      <c r="J695" s="1" t="s">
        <v>17033</v>
      </c>
      <c r="K695" s="1" t="s">
        <v>21144</v>
      </c>
      <c r="L695" s="1"/>
      <c r="M695" s="21">
        <f t="shared" si="10"/>
        <v>0</v>
      </c>
    </row>
    <row r="696" spans="1:13" ht="20.100000000000001" customHeight="1" x14ac:dyDescent="0.15">
      <c r="A696" s="1" t="s">
        <v>21102</v>
      </c>
      <c r="B696" s="1" t="s">
        <v>21136</v>
      </c>
      <c r="C696" s="1" t="s">
        <v>21145</v>
      </c>
      <c r="D696" s="1" t="s">
        <v>78</v>
      </c>
      <c r="E696" s="1" t="s">
        <v>51</v>
      </c>
      <c r="F696" s="1" t="s">
        <v>51</v>
      </c>
      <c r="G696" s="1" t="s">
        <v>82</v>
      </c>
      <c r="H696" s="1" t="s">
        <v>207</v>
      </c>
      <c r="I696" s="1" t="s">
        <v>84</v>
      </c>
      <c r="J696" s="1" t="s">
        <v>122</v>
      </c>
      <c r="K696" s="1" t="s">
        <v>21146</v>
      </c>
      <c r="L696" s="1"/>
      <c r="M696" s="21">
        <f t="shared" si="10"/>
        <v>1</v>
      </c>
    </row>
    <row r="697" spans="1:13" ht="20.100000000000001" customHeight="1" x14ac:dyDescent="0.15">
      <c r="A697" s="1" t="s">
        <v>21102</v>
      </c>
      <c r="B697" s="1" t="s">
        <v>17474</v>
      </c>
      <c r="C697" s="1" t="s">
        <v>21147</v>
      </c>
      <c r="D697" s="1" t="s">
        <v>50</v>
      </c>
      <c r="E697" s="1" t="s">
        <v>51</v>
      </c>
      <c r="F697" s="1" t="s">
        <v>81</v>
      </c>
      <c r="G697" s="1" t="s">
        <v>82</v>
      </c>
      <c r="H697" s="1" t="s">
        <v>4727</v>
      </c>
      <c r="I697" s="1" t="s">
        <v>447</v>
      </c>
      <c r="J697" s="1" t="s">
        <v>448</v>
      </c>
      <c r="K697" s="1" t="s">
        <v>21148</v>
      </c>
      <c r="L697" s="1"/>
      <c r="M697" s="21">
        <f t="shared" si="10"/>
        <v>0</v>
      </c>
    </row>
    <row r="698" spans="1:13" ht="20.100000000000001" customHeight="1" x14ac:dyDescent="0.15">
      <c r="A698" s="1" t="s">
        <v>21102</v>
      </c>
      <c r="B698" s="1" t="s">
        <v>17474</v>
      </c>
      <c r="C698" s="1" t="s">
        <v>21149</v>
      </c>
      <c r="D698" s="1" t="s">
        <v>50</v>
      </c>
      <c r="E698" s="1" t="s">
        <v>51</v>
      </c>
      <c r="F698" s="1" t="s">
        <v>51</v>
      </c>
      <c r="G698" s="1" t="s">
        <v>82</v>
      </c>
      <c r="H698" s="1" t="s">
        <v>207</v>
      </c>
      <c r="I698" s="1" t="s">
        <v>84</v>
      </c>
      <c r="J698" s="1" t="s">
        <v>122</v>
      </c>
      <c r="K698" s="1" t="s">
        <v>21150</v>
      </c>
      <c r="L698" s="1"/>
      <c r="M698" s="21">
        <f t="shared" si="10"/>
        <v>1</v>
      </c>
    </row>
    <row r="699" spans="1:13" ht="20.100000000000001" customHeight="1" x14ac:dyDescent="0.15">
      <c r="A699" s="1" t="s">
        <v>21102</v>
      </c>
      <c r="B699" s="1" t="s">
        <v>17474</v>
      </c>
      <c r="C699" s="1" t="s">
        <v>21151</v>
      </c>
      <c r="D699" s="1" t="s">
        <v>50</v>
      </c>
      <c r="E699" s="1" t="s">
        <v>51</v>
      </c>
      <c r="F699" s="1" t="s">
        <v>51</v>
      </c>
      <c r="G699" s="1" t="s">
        <v>82</v>
      </c>
      <c r="H699" s="1" t="s">
        <v>207</v>
      </c>
      <c r="I699" s="1" t="s">
        <v>84</v>
      </c>
      <c r="J699" s="1" t="s">
        <v>122</v>
      </c>
      <c r="K699" s="1" t="s">
        <v>21152</v>
      </c>
      <c r="L699" s="1"/>
      <c r="M699" s="21">
        <f t="shared" si="10"/>
        <v>1</v>
      </c>
    </row>
    <row r="700" spans="1:13" ht="20.100000000000001" customHeight="1" x14ac:dyDescent="0.15">
      <c r="A700" s="1" t="s">
        <v>21102</v>
      </c>
      <c r="B700" s="1" t="s">
        <v>17474</v>
      </c>
      <c r="C700" s="1" t="s">
        <v>21153</v>
      </c>
      <c r="D700" s="1" t="s">
        <v>78</v>
      </c>
      <c r="E700" s="1" t="s">
        <v>51</v>
      </c>
      <c r="F700" s="1" t="s">
        <v>51</v>
      </c>
      <c r="G700" s="1" t="s">
        <v>82</v>
      </c>
      <c r="H700" s="1" t="s">
        <v>207</v>
      </c>
      <c r="I700" s="1" t="s">
        <v>84</v>
      </c>
      <c r="J700" s="1" t="s">
        <v>122</v>
      </c>
      <c r="K700" s="1" t="s">
        <v>21154</v>
      </c>
      <c r="L700" s="1"/>
      <c r="M700" s="21">
        <f t="shared" si="10"/>
        <v>1</v>
      </c>
    </row>
    <row r="701" spans="1:13" ht="20.100000000000001" customHeight="1" x14ac:dyDescent="0.15">
      <c r="A701" s="1" t="s">
        <v>21102</v>
      </c>
      <c r="B701" s="1" t="s">
        <v>17474</v>
      </c>
      <c r="C701" s="1" t="s">
        <v>21155</v>
      </c>
      <c r="D701" s="1" t="s">
        <v>78</v>
      </c>
      <c r="E701" s="1" t="s">
        <v>51</v>
      </c>
      <c r="F701" s="1" t="s">
        <v>81</v>
      </c>
      <c r="G701" s="1" t="s">
        <v>82</v>
      </c>
      <c r="H701" s="1" t="s">
        <v>2140</v>
      </c>
      <c r="I701" s="1" t="s">
        <v>447</v>
      </c>
      <c r="J701" s="1" t="s">
        <v>17033</v>
      </c>
      <c r="K701" s="1" t="s">
        <v>21156</v>
      </c>
      <c r="L701" s="1"/>
      <c r="M701" s="21">
        <f t="shared" si="10"/>
        <v>0</v>
      </c>
    </row>
    <row r="702" spans="1:13" ht="20.100000000000001" customHeight="1" x14ac:dyDescent="0.15">
      <c r="A702" s="1" t="s">
        <v>21102</v>
      </c>
      <c r="B702" s="1" t="s">
        <v>17474</v>
      </c>
      <c r="C702" s="1" t="s">
        <v>21157</v>
      </c>
      <c r="D702" s="1" t="s">
        <v>78</v>
      </c>
      <c r="E702" s="1" t="s">
        <v>51</v>
      </c>
      <c r="F702" s="1" t="s">
        <v>81</v>
      </c>
      <c r="G702" s="1" t="s">
        <v>82</v>
      </c>
      <c r="H702" s="1" t="s">
        <v>2140</v>
      </c>
      <c r="I702" s="1" t="s">
        <v>447</v>
      </c>
      <c r="J702" s="1" t="s">
        <v>17033</v>
      </c>
      <c r="K702" s="1" t="s">
        <v>21158</v>
      </c>
      <c r="L702" s="1"/>
      <c r="M702" s="21">
        <f t="shared" si="10"/>
        <v>0</v>
      </c>
    </row>
    <row r="703" spans="1:13" ht="20.100000000000001" customHeight="1" x14ac:dyDescent="0.15">
      <c r="A703" s="1" t="s">
        <v>21102</v>
      </c>
      <c r="B703" s="1" t="s">
        <v>17474</v>
      </c>
      <c r="C703" s="1" t="s">
        <v>21159</v>
      </c>
      <c r="D703" s="1" t="s">
        <v>78</v>
      </c>
      <c r="E703" s="1" t="s">
        <v>51</v>
      </c>
      <c r="F703" s="1" t="s">
        <v>81</v>
      </c>
      <c r="G703" s="1" t="s">
        <v>82</v>
      </c>
      <c r="H703" s="1" t="s">
        <v>2140</v>
      </c>
      <c r="I703" s="1" t="s">
        <v>447</v>
      </c>
      <c r="J703" s="1" t="s">
        <v>17033</v>
      </c>
      <c r="K703" s="1" t="s">
        <v>21160</v>
      </c>
      <c r="L703" s="1"/>
      <c r="M703" s="21">
        <f t="shared" si="10"/>
        <v>0</v>
      </c>
    </row>
    <row r="704" spans="1:13" ht="20.100000000000001" customHeight="1" x14ac:dyDescent="0.15">
      <c r="A704" s="1" t="s">
        <v>21102</v>
      </c>
      <c r="B704" s="1" t="s">
        <v>17474</v>
      </c>
      <c r="C704" s="1" t="s">
        <v>21161</v>
      </c>
      <c r="D704" s="1" t="s">
        <v>78</v>
      </c>
      <c r="E704" s="1" t="s">
        <v>51</v>
      </c>
      <c r="F704" s="1" t="s">
        <v>81</v>
      </c>
      <c r="G704" s="1" t="s">
        <v>82</v>
      </c>
      <c r="H704" s="1" t="s">
        <v>2140</v>
      </c>
      <c r="I704" s="1" t="s">
        <v>447</v>
      </c>
      <c r="J704" s="1" t="s">
        <v>17033</v>
      </c>
      <c r="K704" s="1" t="s">
        <v>21162</v>
      </c>
      <c r="L704" s="1"/>
      <c r="M704" s="21">
        <f t="shared" si="10"/>
        <v>0</v>
      </c>
    </row>
    <row r="705" spans="1:13" ht="20.100000000000001" customHeight="1" x14ac:dyDescent="0.15">
      <c r="A705" s="1" t="s">
        <v>21102</v>
      </c>
      <c r="B705" s="1" t="s">
        <v>21163</v>
      </c>
      <c r="C705" s="1" t="s">
        <v>21164</v>
      </c>
      <c r="D705" s="1" t="s">
        <v>50</v>
      </c>
      <c r="E705" s="1" t="s">
        <v>51</v>
      </c>
      <c r="F705" s="1" t="s">
        <v>81</v>
      </c>
      <c r="G705" s="1" t="s">
        <v>82</v>
      </c>
      <c r="H705" s="1" t="s">
        <v>212</v>
      </c>
      <c r="I705" s="1" t="s">
        <v>7857</v>
      </c>
      <c r="J705" s="1" t="s">
        <v>122</v>
      </c>
      <c r="K705" s="1" t="s">
        <v>21165</v>
      </c>
      <c r="L705" s="1"/>
      <c r="M705" s="21">
        <f t="shared" si="10"/>
        <v>0</v>
      </c>
    </row>
    <row r="706" spans="1:13" ht="20.100000000000001" customHeight="1" x14ac:dyDescent="0.15">
      <c r="A706" s="1" t="s">
        <v>21102</v>
      </c>
      <c r="B706" s="1" t="s">
        <v>21163</v>
      </c>
      <c r="C706" s="1" t="s">
        <v>21166</v>
      </c>
      <c r="D706" s="1" t="s">
        <v>50</v>
      </c>
      <c r="E706" s="1" t="s">
        <v>51</v>
      </c>
      <c r="F706" s="1" t="s">
        <v>81</v>
      </c>
      <c r="G706" s="1" t="s">
        <v>82</v>
      </c>
      <c r="H706" s="1" t="s">
        <v>1151</v>
      </c>
      <c r="I706" s="1" t="s">
        <v>84</v>
      </c>
      <c r="J706" s="1" t="s">
        <v>7809</v>
      </c>
      <c r="K706" s="1" t="s">
        <v>21167</v>
      </c>
      <c r="L706" s="1"/>
      <c r="M706" s="21">
        <f t="shared" si="10"/>
        <v>0</v>
      </c>
    </row>
    <row r="707" spans="1:13" ht="20.100000000000001" customHeight="1" x14ac:dyDescent="0.15">
      <c r="A707" s="1" t="s">
        <v>21102</v>
      </c>
      <c r="B707" s="1" t="s">
        <v>21163</v>
      </c>
      <c r="C707" s="1" t="s">
        <v>21168</v>
      </c>
      <c r="D707" s="1" t="s">
        <v>50</v>
      </c>
      <c r="E707" s="1" t="s">
        <v>51</v>
      </c>
      <c r="F707" s="1" t="s">
        <v>81</v>
      </c>
      <c r="G707" s="1" t="s">
        <v>82</v>
      </c>
      <c r="H707" s="1" t="s">
        <v>1151</v>
      </c>
      <c r="I707" s="1" t="s">
        <v>84</v>
      </c>
      <c r="J707" s="1" t="s">
        <v>7809</v>
      </c>
      <c r="K707" s="1" t="s">
        <v>21169</v>
      </c>
      <c r="L707" s="1"/>
      <c r="M707" s="21">
        <f t="shared" si="10"/>
        <v>0</v>
      </c>
    </row>
    <row r="708" spans="1:13" ht="20.100000000000001" customHeight="1" x14ac:dyDescent="0.15">
      <c r="A708" s="1" t="s">
        <v>21102</v>
      </c>
      <c r="B708" s="1" t="s">
        <v>21163</v>
      </c>
      <c r="C708" s="1" t="s">
        <v>21170</v>
      </c>
      <c r="D708" s="1" t="s">
        <v>50</v>
      </c>
      <c r="E708" s="1" t="s">
        <v>51</v>
      </c>
      <c r="F708" s="1" t="s">
        <v>81</v>
      </c>
      <c r="G708" s="1" t="s">
        <v>82</v>
      </c>
      <c r="H708" s="1" t="s">
        <v>1151</v>
      </c>
      <c r="I708" s="1" t="s">
        <v>84</v>
      </c>
      <c r="J708" s="1" t="s">
        <v>7809</v>
      </c>
      <c r="K708" s="1" t="s">
        <v>21171</v>
      </c>
      <c r="L708" s="1"/>
      <c r="M708" s="21">
        <f t="shared" si="10"/>
        <v>0</v>
      </c>
    </row>
    <row r="709" spans="1:13" ht="20.100000000000001" customHeight="1" x14ac:dyDescent="0.15">
      <c r="A709" s="1" t="s">
        <v>21102</v>
      </c>
      <c r="B709" s="1" t="s">
        <v>21163</v>
      </c>
      <c r="C709" s="1" t="s">
        <v>21172</v>
      </c>
      <c r="D709" s="1" t="s">
        <v>50</v>
      </c>
      <c r="E709" s="1" t="s">
        <v>51</v>
      </c>
      <c r="F709" s="1" t="s">
        <v>81</v>
      </c>
      <c r="G709" s="1" t="s">
        <v>82</v>
      </c>
      <c r="H709" s="1" t="s">
        <v>4727</v>
      </c>
      <c r="I709" s="1" t="s">
        <v>447</v>
      </c>
      <c r="J709" s="1" t="s">
        <v>448</v>
      </c>
      <c r="K709" s="1" t="s">
        <v>21173</v>
      </c>
      <c r="L709" s="1"/>
      <c r="M709" s="21">
        <f t="shared" si="10"/>
        <v>0</v>
      </c>
    </row>
    <row r="710" spans="1:13" ht="20.100000000000001" customHeight="1" x14ac:dyDescent="0.15">
      <c r="A710" s="1" t="s">
        <v>21102</v>
      </c>
      <c r="B710" s="1" t="s">
        <v>21163</v>
      </c>
      <c r="C710" s="1" t="s">
        <v>21174</v>
      </c>
      <c r="D710" s="1" t="s">
        <v>78</v>
      </c>
      <c r="E710" s="1" t="s">
        <v>51</v>
      </c>
      <c r="F710" s="1" t="s">
        <v>51</v>
      </c>
      <c r="G710" s="1" t="s">
        <v>52</v>
      </c>
      <c r="H710" s="1" t="s">
        <v>121</v>
      </c>
      <c r="I710" s="1" t="s">
        <v>84</v>
      </c>
      <c r="J710" s="1" t="s">
        <v>122</v>
      </c>
      <c r="K710" s="1" t="s">
        <v>21175</v>
      </c>
      <c r="L710" s="1"/>
      <c r="M710" s="21">
        <f t="shared" si="10"/>
        <v>1</v>
      </c>
    </row>
    <row r="711" spans="1:13" ht="20.100000000000001" customHeight="1" x14ac:dyDescent="0.15">
      <c r="A711" s="1" t="s">
        <v>21102</v>
      </c>
      <c r="B711" s="1" t="s">
        <v>21163</v>
      </c>
      <c r="C711" s="1" t="s">
        <v>21176</v>
      </c>
      <c r="D711" s="1" t="s">
        <v>78</v>
      </c>
      <c r="E711" s="1" t="s">
        <v>51</v>
      </c>
      <c r="F711" s="1" t="s">
        <v>81</v>
      </c>
      <c r="G711" s="1" t="s">
        <v>82</v>
      </c>
      <c r="H711" s="1" t="s">
        <v>212</v>
      </c>
      <c r="I711" s="1" t="s">
        <v>7857</v>
      </c>
      <c r="J711" s="1" t="s">
        <v>122</v>
      </c>
      <c r="K711" s="1" t="s">
        <v>21177</v>
      </c>
      <c r="L711" s="1"/>
      <c r="M711" s="21">
        <f t="shared" si="10"/>
        <v>0</v>
      </c>
    </row>
    <row r="712" spans="1:13" ht="20.100000000000001" customHeight="1" x14ac:dyDescent="0.15">
      <c r="A712" s="1" t="s">
        <v>21102</v>
      </c>
      <c r="B712" s="1" t="s">
        <v>21163</v>
      </c>
      <c r="C712" s="1" t="s">
        <v>21178</v>
      </c>
      <c r="D712" s="1" t="s">
        <v>78</v>
      </c>
      <c r="E712" s="1" t="s">
        <v>51</v>
      </c>
      <c r="F712" s="1" t="s">
        <v>81</v>
      </c>
      <c r="G712" s="1" t="s">
        <v>82</v>
      </c>
      <c r="H712" s="1" t="s">
        <v>212</v>
      </c>
      <c r="I712" s="1" t="s">
        <v>7857</v>
      </c>
      <c r="J712" s="1" t="s">
        <v>122</v>
      </c>
      <c r="K712" s="1" t="s">
        <v>21179</v>
      </c>
      <c r="L712" s="1"/>
      <c r="M712" s="21">
        <f t="shared" ref="M712:M775" si="11">IF(F712="○",1,0)</f>
        <v>0</v>
      </c>
    </row>
    <row r="713" spans="1:13" ht="20.100000000000001" customHeight="1" x14ac:dyDescent="0.15">
      <c r="A713" s="1" t="s">
        <v>21102</v>
      </c>
      <c r="B713" s="1" t="s">
        <v>21163</v>
      </c>
      <c r="C713" s="1" t="s">
        <v>21180</v>
      </c>
      <c r="D713" s="1" t="s">
        <v>78</v>
      </c>
      <c r="E713" s="1" t="s">
        <v>51</v>
      </c>
      <c r="F713" s="1" t="s">
        <v>51</v>
      </c>
      <c r="G713" s="1" t="s">
        <v>52</v>
      </c>
      <c r="H713" s="1" t="s">
        <v>121</v>
      </c>
      <c r="I713" s="1" t="s">
        <v>84</v>
      </c>
      <c r="J713" s="1" t="s">
        <v>122</v>
      </c>
      <c r="K713" s="1" t="s">
        <v>21181</v>
      </c>
      <c r="L713" s="1"/>
      <c r="M713" s="21">
        <f t="shared" si="11"/>
        <v>1</v>
      </c>
    </row>
    <row r="714" spans="1:13" ht="20.100000000000001" customHeight="1" x14ac:dyDescent="0.15">
      <c r="A714" s="1" t="s">
        <v>21102</v>
      </c>
      <c r="B714" s="1" t="s">
        <v>21163</v>
      </c>
      <c r="C714" s="1" t="s">
        <v>21182</v>
      </c>
      <c r="D714" s="1" t="s">
        <v>78</v>
      </c>
      <c r="E714" s="1" t="s">
        <v>51</v>
      </c>
      <c r="F714" s="1" t="s">
        <v>51</v>
      </c>
      <c r="G714" s="1" t="s">
        <v>82</v>
      </c>
      <c r="H714" s="1" t="s">
        <v>207</v>
      </c>
      <c r="I714" s="1" t="s">
        <v>84</v>
      </c>
      <c r="J714" s="1" t="s">
        <v>122</v>
      </c>
      <c r="K714" s="1" t="s">
        <v>21183</v>
      </c>
      <c r="L714" s="1"/>
      <c r="M714" s="21">
        <f t="shared" si="11"/>
        <v>1</v>
      </c>
    </row>
    <row r="715" spans="1:13" ht="20.100000000000001" customHeight="1" x14ac:dyDescent="0.15">
      <c r="A715" s="1" t="s">
        <v>21102</v>
      </c>
      <c r="B715" s="1" t="s">
        <v>21163</v>
      </c>
      <c r="C715" s="1" t="s">
        <v>21184</v>
      </c>
      <c r="D715" s="1" t="s">
        <v>78</v>
      </c>
      <c r="E715" s="1" t="s">
        <v>51</v>
      </c>
      <c r="F715" s="1" t="s">
        <v>81</v>
      </c>
      <c r="G715" s="1" t="s">
        <v>82</v>
      </c>
      <c r="H715" s="1" t="s">
        <v>1151</v>
      </c>
      <c r="I715" s="1" t="s">
        <v>84</v>
      </c>
      <c r="J715" s="1" t="s">
        <v>7809</v>
      </c>
      <c r="K715" s="1" t="s">
        <v>21185</v>
      </c>
      <c r="L715" s="1"/>
      <c r="M715" s="21">
        <f t="shared" si="11"/>
        <v>0</v>
      </c>
    </row>
    <row r="716" spans="1:13" ht="20.100000000000001" customHeight="1" x14ac:dyDescent="0.15">
      <c r="A716" s="1" t="s">
        <v>21102</v>
      </c>
      <c r="B716" s="1" t="s">
        <v>21163</v>
      </c>
      <c r="C716" s="1" t="s">
        <v>21186</v>
      </c>
      <c r="D716" s="1" t="s">
        <v>78</v>
      </c>
      <c r="E716" s="1" t="s">
        <v>51</v>
      </c>
      <c r="F716" s="1" t="s">
        <v>51</v>
      </c>
      <c r="G716" s="1" t="s">
        <v>52</v>
      </c>
      <c r="H716" s="1" t="s">
        <v>121</v>
      </c>
      <c r="I716" s="1" t="s">
        <v>84</v>
      </c>
      <c r="J716" s="1" t="s">
        <v>122</v>
      </c>
      <c r="K716" s="1" t="s">
        <v>21187</v>
      </c>
      <c r="L716" s="1"/>
      <c r="M716" s="21">
        <f t="shared" si="11"/>
        <v>1</v>
      </c>
    </row>
    <row r="717" spans="1:13" ht="20.100000000000001" customHeight="1" x14ac:dyDescent="0.15">
      <c r="A717" s="1" t="s">
        <v>21102</v>
      </c>
      <c r="B717" s="1" t="s">
        <v>21163</v>
      </c>
      <c r="C717" s="1" t="s">
        <v>21188</v>
      </c>
      <c r="D717" s="1" t="s">
        <v>849</v>
      </c>
      <c r="E717" s="1" t="s">
        <v>51</v>
      </c>
      <c r="F717" s="1" t="s">
        <v>26832</v>
      </c>
      <c r="G717" s="1" t="s">
        <v>82</v>
      </c>
      <c r="H717" s="1" t="s">
        <v>129</v>
      </c>
      <c r="I717" s="1" t="s">
        <v>84</v>
      </c>
      <c r="J717" s="1" t="s">
        <v>130</v>
      </c>
      <c r="K717" s="1" t="s">
        <v>21189</v>
      </c>
      <c r="L717" s="1"/>
      <c r="M717" s="21">
        <f t="shared" si="11"/>
        <v>0</v>
      </c>
    </row>
    <row r="718" spans="1:13" ht="20.100000000000001" customHeight="1" x14ac:dyDescent="0.15">
      <c r="A718" s="1" t="s">
        <v>21102</v>
      </c>
      <c r="B718" s="1" t="s">
        <v>21190</v>
      </c>
      <c r="C718" s="1" t="s">
        <v>21191</v>
      </c>
      <c r="D718" s="1" t="s">
        <v>50</v>
      </c>
      <c r="E718" s="1" t="s">
        <v>51</v>
      </c>
      <c r="F718" s="1" t="s">
        <v>81</v>
      </c>
      <c r="G718" s="1" t="s">
        <v>82</v>
      </c>
      <c r="H718" s="1" t="s">
        <v>212</v>
      </c>
      <c r="I718" s="1" t="s">
        <v>7857</v>
      </c>
      <c r="J718" s="1" t="s">
        <v>122</v>
      </c>
      <c r="K718" s="1" t="s">
        <v>21192</v>
      </c>
      <c r="L718" s="1"/>
      <c r="M718" s="21">
        <f t="shared" si="11"/>
        <v>0</v>
      </c>
    </row>
    <row r="719" spans="1:13" ht="20.100000000000001" customHeight="1" x14ac:dyDescent="0.15">
      <c r="A719" s="1" t="s">
        <v>21102</v>
      </c>
      <c r="B719" s="1" t="s">
        <v>21190</v>
      </c>
      <c r="C719" s="1" t="s">
        <v>21193</v>
      </c>
      <c r="D719" s="1" t="s">
        <v>78</v>
      </c>
      <c r="E719" s="1" t="s">
        <v>51</v>
      </c>
      <c r="F719" s="1" t="s">
        <v>51</v>
      </c>
      <c r="G719" s="1" t="s">
        <v>82</v>
      </c>
      <c r="H719" s="1" t="s">
        <v>207</v>
      </c>
      <c r="I719" s="1" t="s">
        <v>84</v>
      </c>
      <c r="J719" s="1" t="s">
        <v>122</v>
      </c>
      <c r="K719" s="1" t="s">
        <v>21194</v>
      </c>
      <c r="L719" s="1"/>
      <c r="M719" s="21">
        <f t="shared" si="11"/>
        <v>1</v>
      </c>
    </row>
    <row r="720" spans="1:13" ht="20.100000000000001" customHeight="1" x14ac:dyDescent="0.15">
      <c r="A720" s="1" t="s">
        <v>21102</v>
      </c>
      <c r="B720" s="1" t="s">
        <v>21190</v>
      </c>
      <c r="C720" s="1" t="s">
        <v>21195</v>
      </c>
      <c r="D720" s="1" t="s">
        <v>78</v>
      </c>
      <c r="E720" s="1" t="s">
        <v>51</v>
      </c>
      <c r="F720" s="1" t="s">
        <v>51</v>
      </c>
      <c r="G720" s="1" t="s">
        <v>52</v>
      </c>
      <c r="H720" s="1" t="s">
        <v>121</v>
      </c>
      <c r="I720" s="1" t="s">
        <v>84</v>
      </c>
      <c r="J720" s="1" t="s">
        <v>122</v>
      </c>
      <c r="K720" s="1" t="s">
        <v>21196</v>
      </c>
      <c r="L720" s="1"/>
      <c r="M720" s="21">
        <f t="shared" si="11"/>
        <v>1</v>
      </c>
    </row>
    <row r="721" spans="1:13" ht="20.100000000000001" customHeight="1" x14ac:dyDescent="0.15">
      <c r="A721" s="1" t="s">
        <v>21102</v>
      </c>
      <c r="B721" s="1" t="s">
        <v>21190</v>
      </c>
      <c r="C721" s="1" t="s">
        <v>21197</v>
      </c>
      <c r="D721" s="1" t="s">
        <v>78</v>
      </c>
      <c r="E721" s="1" t="s">
        <v>51</v>
      </c>
      <c r="F721" s="1" t="s">
        <v>81</v>
      </c>
      <c r="G721" s="1" t="s">
        <v>82</v>
      </c>
      <c r="H721" s="1" t="s">
        <v>2140</v>
      </c>
      <c r="I721" s="1" t="s">
        <v>447</v>
      </c>
      <c r="J721" s="1" t="s">
        <v>17033</v>
      </c>
      <c r="K721" s="1" t="s">
        <v>21198</v>
      </c>
      <c r="L721" s="1"/>
      <c r="M721" s="21">
        <f t="shared" si="11"/>
        <v>0</v>
      </c>
    </row>
    <row r="722" spans="1:13" ht="20.100000000000001" customHeight="1" x14ac:dyDescent="0.15">
      <c r="A722" s="1" t="s">
        <v>21102</v>
      </c>
      <c r="B722" s="1" t="s">
        <v>21190</v>
      </c>
      <c r="C722" s="1" t="s">
        <v>21199</v>
      </c>
      <c r="D722" s="1" t="s">
        <v>78</v>
      </c>
      <c r="E722" s="1" t="s">
        <v>51</v>
      </c>
      <c r="F722" s="1" t="s">
        <v>51</v>
      </c>
      <c r="G722" s="1" t="s">
        <v>52</v>
      </c>
      <c r="H722" s="1" t="s">
        <v>121</v>
      </c>
      <c r="I722" s="1" t="s">
        <v>84</v>
      </c>
      <c r="J722" s="1" t="s">
        <v>122</v>
      </c>
      <c r="K722" s="1" t="s">
        <v>21200</v>
      </c>
      <c r="L722" s="1"/>
      <c r="M722" s="21">
        <f t="shared" si="11"/>
        <v>1</v>
      </c>
    </row>
    <row r="723" spans="1:13" ht="20.100000000000001" customHeight="1" x14ac:dyDescent="0.15">
      <c r="A723" s="1" t="s">
        <v>21102</v>
      </c>
      <c r="B723" s="1" t="s">
        <v>21190</v>
      </c>
      <c r="C723" s="1" t="s">
        <v>21201</v>
      </c>
      <c r="D723" s="1" t="s">
        <v>78</v>
      </c>
      <c r="E723" s="1" t="s">
        <v>51</v>
      </c>
      <c r="F723" s="1" t="s">
        <v>51</v>
      </c>
      <c r="G723" s="1" t="s">
        <v>52</v>
      </c>
      <c r="H723" s="1" t="s">
        <v>121</v>
      </c>
      <c r="I723" s="1" t="s">
        <v>84</v>
      </c>
      <c r="J723" s="1" t="s">
        <v>122</v>
      </c>
      <c r="K723" s="1" t="s">
        <v>21202</v>
      </c>
      <c r="L723" s="1"/>
      <c r="M723" s="21">
        <f t="shared" si="11"/>
        <v>1</v>
      </c>
    </row>
    <row r="724" spans="1:13" ht="20.100000000000001" customHeight="1" x14ac:dyDescent="0.15">
      <c r="A724" s="1" t="s">
        <v>21102</v>
      </c>
      <c r="B724" s="1" t="s">
        <v>21190</v>
      </c>
      <c r="C724" s="1" t="s">
        <v>21203</v>
      </c>
      <c r="D724" s="1" t="s">
        <v>78</v>
      </c>
      <c r="E724" s="1" t="s">
        <v>51</v>
      </c>
      <c r="F724" s="1" t="s">
        <v>51</v>
      </c>
      <c r="G724" s="1" t="s">
        <v>52</v>
      </c>
      <c r="H724" s="1" t="s">
        <v>121</v>
      </c>
      <c r="I724" s="1" t="s">
        <v>84</v>
      </c>
      <c r="J724" s="1" t="s">
        <v>122</v>
      </c>
      <c r="K724" s="1" t="s">
        <v>21204</v>
      </c>
      <c r="L724" s="1"/>
      <c r="M724" s="21">
        <f t="shared" si="11"/>
        <v>1</v>
      </c>
    </row>
    <row r="725" spans="1:13" ht="20.100000000000001" customHeight="1" x14ac:dyDescent="0.15">
      <c r="A725" s="1" t="s">
        <v>21102</v>
      </c>
      <c r="B725" s="1" t="s">
        <v>21190</v>
      </c>
      <c r="C725" s="1" t="s">
        <v>21205</v>
      </c>
      <c r="D725" s="1" t="s">
        <v>78</v>
      </c>
      <c r="E725" s="1" t="s">
        <v>51</v>
      </c>
      <c r="F725" s="1" t="s">
        <v>51</v>
      </c>
      <c r="G725" s="1" t="s">
        <v>82</v>
      </c>
      <c r="H725" s="1" t="s">
        <v>207</v>
      </c>
      <c r="I725" s="1" t="s">
        <v>84</v>
      </c>
      <c r="J725" s="1" t="s">
        <v>122</v>
      </c>
      <c r="K725" s="1" t="s">
        <v>21206</v>
      </c>
      <c r="L725" s="1"/>
      <c r="M725" s="21">
        <f t="shared" si="11"/>
        <v>1</v>
      </c>
    </row>
    <row r="726" spans="1:13" ht="20.100000000000001" customHeight="1" x14ac:dyDescent="0.15">
      <c r="A726" s="1" t="s">
        <v>21102</v>
      </c>
      <c r="B726" s="1" t="s">
        <v>21190</v>
      </c>
      <c r="C726" s="1" t="s">
        <v>21207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207</v>
      </c>
      <c r="I726" s="1" t="s">
        <v>84</v>
      </c>
      <c r="J726" s="1" t="s">
        <v>122</v>
      </c>
      <c r="K726" s="1" t="s">
        <v>21208</v>
      </c>
      <c r="L726" s="1"/>
      <c r="M726" s="21">
        <f t="shared" si="11"/>
        <v>1</v>
      </c>
    </row>
    <row r="727" spans="1:13" ht="20.100000000000001" customHeight="1" x14ac:dyDescent="0.15">
      <c r="A727" s="1" t="s">
        <v>21102</v>
      </c>
      <c r="B727" s="1" t="s">
        <v>21190</v>
      </c>
      <c r="C727" s="1" t="s">
        <v>21209</v>
      </c>
      <c r="D727" s="1" t="s">
        <v>78</v>
      </c>
      <c r="E727" s="1" t="s">
        <v>51</v>
      </c>
      <c r="F727" s="1" t="s">
        <v>51</v>
      </c>
      <c r="G727" s="1" t="s">
        <v>52</v>
      </c>
      <c r="H727" s="1" t="s">
        <v>121</v>
      </c>
      <c r="I727" s="1" t="s">
        <v>84</v>
      </c>
      <c r="J727" s="1" t="s">
        <v>122</v>
      </c>
      <c r="K727" s="1" t="s">
        <v>21210</v>
      </c>
      <c r="L727" s="1"/>
      <c r="M727" s="21">
        <f t="shared" si="11"/>
        <v>1</v>
      </c>
    </row>
    <row r="728" spans="1:13" ht="20.100000000000001" customHeight="1" x14ac:dyDescent="0.15">
      <c r="A728" s="1" t="s">
        <v>21102</v>
      </c>
      <c r="B728" s="1" t="s">
        <v>21190</v>
      </c>
      <c r="C728" s="1" t="s">
        <v>21211</v>
      </c>
      <c r="D728" s="1" t="s">
        <v>78</v>
      </c>
      <c r="E728" s="1" t="s">
        <v>51</v>
      </c>
      <c r="F728" s="1" t="s">
        <v>51</v>
      </c>
      <c r="G728" s="1" t="s">
        <v>82</v>
      </c>
      <c r="H728" s="1" t="s">
        <v>207</v>
      </c>
      <c r="I728" s="1" t="s">
        <v>84</v>
      </c>
      <c r="J728" s="1" t="s">
        <v>122</v>
      </c>
      <c r="K728" s="1" t="s">
        <v>21212</v>
      </c>
      <c r="L728" s="1"/>
      <c r="M728" s="21">
        <f t="shared" si="11"/>
        <v>1</v>
      </c>
    </row>
    <row r="729" spans="1:13" ht="20.100000000000001" customHeight="1" x14ac:dyDescent="0.15">
      <c r="A729" s="1" t="s">
        <v>21102</v>
      </c>
      <c r="B729" s="1" t="s">
        <v>21190</v>
      </c>
      <c r="C729" s="1" t="s">
        <v>21213</v>
      </c>
      <c r="D729" s="1" t="s">
        <v>78</v>
      </c>
      <c r="E729" s="1" t="s">
        <v>51</v>
      </c>
      <c r="F729" s="1" t="s">
        <v>51</v>
      </c>
      <c r="G729" s="1" t="s">
        <v>82</v>
      </c>
      <c r="H729" s="1" t="s">
        <v>207</v>
      </c>
      <c r="I729" s="1" t="s">
        <v>84</v>
      </c>
      <c r="J729" s="1" t="s">
        <v>122</v>
      </c>
      <c r="K729" s="1" t="s">
        <v>21214</v>
      </c>
      <c r="L729" s="1"/>
      <c r="M729" s="21">
        <f t="shared" si="11"/>
        <v>1</v>
      </c>
    </row>
    <row r="730" spans="1:13" ht="20.100000000000001" customHeight="1" x14ac:dyDescent="0.15">
      <c r="A730" s="1" t="s">
        <v>21215</v>
      </c>
      <c r="B730" s="1" t="s">
        <v>21216</v>
      </c>
      <c r="C730" s="1" t="s">
        <v>21217</v>
      </c>
      <c r="D730" s="1" t="s">
        <v>78</v>
      </c>
      <c r="E730" s="1" t="s">
        <v>51</v>
      </c>
      <c r="F730" s="1" t="s">
        <v>51</v>
      </c>
      <c r="G730" s="1" t="s">
        <v>52</v>
      </c>
      <c r="H730" s="1" t="s">
        <v>121</v>
      </c>
      <c r="I730" s="1" t="s">
        <v>84</v>
      </c>
      <c r="J730" s="1" t="s">
        <v>122</v>
      </c>
      <c r="K730" s="1" t="s">
        <v>21218</v>
      </c>
      <c r="L730" s="1"/>
      <c r="M730" s="21">
        <f t="shared" si="11"/>
        <v>1</v>
      </c>
    </row>
    <row r="731" spans="1:13" ht="20.100000000000001" customHeight="1" x14ac:dyDescent="0.15">
      <c r="A731" s="1" t="s">
        <v>21215</v>
      </c>
      <c r="B731" s="1" t="s">
        <v>21219</v>
      </c>
      <c r="C731" s="1" t="s">
        <v>21220</v>
      </c>
      <c r="D731" s="1" t="s">
        <v>50</v>
      </c>
      <c r="E731" s="1" t="s">
        <v>51</v>
      </c>
      <c r="F731" s="1" t="s">
        <v>81</v>
      </c>
      <c r="G731" s="1" t="s">
        <v>82</v>
      </c>
      <c r="H731" s="1" t="s">
        <v>129</v>
      </c>
      <c r="I731" s="1" t="s">
        <v>7857</v>
      </c>
      <c r="J731" s="1" t="s">
        <v>7858</v>
      </c>
      <c r="K731" s="1" t="s">
        <v>21221</v>
      </c>
      <c r="L731" s="1"/>
      <c r="M731" s="21">
        <f t="shared" si="11"/>
        <v>0</v>
      </c>
    </row>
    <row r="732" spans="1:13" ht="20.100000000000001" customHeight="1" x14ac:dyDescent="0.15">
      <c r="A732" s="1" t="s">
        <v>21215</v>
      </c>
      <c r="B732" s="1" t="s">
        <v>21219</v>
      </c>
      <c r="C732" s="1" t="s">
        <v>21222</v>
      </c>
      <c r="D732" s="1" t="s">
        <v>50</v>
      </c>
      <c r="E732" s="1" t="s">
        <v>51</v>
      </c>
      <c r="F732" s="1" t="s">
        <v>51</v>
      </c>
      <c r="G732" s="1" t="s">
        <v>52</v>
      </c>
      <c r="H732" s="1" t="s">
        <v>121</v>
      </c>
      <c r="I732" s="1" t="s">
        <v>84</v>
      </c>
      <c r="J732" s="1" t="s">
        <v>122</v>
      </c>
      <c r="K732" s="1" t="s">
        <v>21223</v>
      </c>
      <c r="L732" s="1"/>
      <c r="M732" s="21">
        <f t="shared" si="11"/>
        <v>1</v>
      </c>
    </row>
    <row r="733" spans="1:13" ht="20.100000000000001" customHeight="1" x14ac:dyDescent="0.15">
      <c r="A733" s="1" t="s">
        <v>21215</v>
      </c>
      <c r="B733" s="1" t="s">
        <v>21219</v>
      </c>
      <c r="C733" s="1" t="s">
        <v>21224</v>
      </c>
      <c r="D733" s="1" t="s">
        <v>50</v>
      </c>
      <c r="E733" s="1" t="s">
        <v>51</v>
      </c>
      <c r="F733" s="1" t="s">
        <v>51</v>
      </c>
      <c r="G733" s="1" t="s">
        <v>52</v>
      </c>
      <c r="H733" s="1" t="s">
        <v>121</v>
      </c>
      <c r="I733" s="1" t="s">
        <v>84</v>
      </c>
      <c r="J733" s="1" t="s">
        <v>122</v>
      </c>
      <c r="K733" s="1" t="s">
        <v>21225</v>
      </c>
      <c r="L733" s="1"/>
      <c r="M733" s="21">
        <f t="shared" si="11"/>
        <v>1</v>
      </c>
    </row>
    <row r="734" spans="1:13" ht="20.100000000000001" customHeight="1" x14ac:dyDescent="0.15">
      <c r="A734" s="1" t="s">
        <v>21215</v>
      </c>
      <c r="B734" s="1" t="s">
        <v>21226</v>
      </c>
      <c r="C734" s="1" t="s">
        <v>21227</v>
      </c>
      <c r="D734" s="1" t="s">
        <v>50</v>
      </c>
      <c r="E734" s="1" t="s">
        <v>51</v>
      </c>
      <c r="F734" s="1" t="s">
        <v>51</v>
      </c>
      <c r="G734" s="1" t="s">
        <v>52</v>
      </c>
      <c r="H734" s="1" t="s">
        <v>121</v>
      </c>
      <c r="I734" s="1" t="s">
        <v>84</v>
      </c>
      <c r="J734" s="1" t="s">
        <v>122</v>
      </c>
      <c r="K734" s="1" t="s">
        <v>21228</v>
      </c>
      <c r="L734" s="1"/>
      <c r="M734" s="21">
        <f t="shared" si="11"/>
        <v>1</v>
      </c>
    </row>
    <row r="735" spans="1:13" ht="20.100000000000001" customHeight="1" x14ac:dyDescent="0.15">
      <c r="A735" s="1" t="s">
        <v>21215</v>
      </c>
      <c r="B735" s="1" t="s">
        <v>21226</v>
      </c>
      <c r="C735" s="1" t="s">
        <v>21229</v>
      </c>
      <c r="D735" s="1" t="s">
        <v>50</v>
      </c>
      <c r="E735" s="1" t="s">
        <v>51</v>
      </c>
      <c r="F735" s="1" t="s">
        <v>51</v>
      </c>
      <c r="G735" s="1" t="s">
        <v>52</v>
      </c>
      <c r="H735" s="1" t="s">
        <v>121</v>
      </c>
      <c r="I735" s="1" t="s">
        <v>84</v>
      </c>
      <c r="J735" s="1" t="s">
        <v>122</v>
      </c>
      <c r="K735" s="1" t="s">
        <v>21230</v>
      </c>
      <c r="L735" s="1"/>
      <c r="M735" s="21">
        <f t="shared" si="11"/>
        <v>1</v>
      </c>
    </row>
    <row r="736" spans="1:13" ht="20.100000000000001" customHeight="1" x14ac:dyDescent="0.15">
      <c r="A736" s="1" t="s">
        <v>21215</v>
      </c>
      <c r="B736" s="1" t="s">
        <v>21226</v>
      </c>
      <c r="C736" s="1" t="s">
        <v>21231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21232</v>
      </c>
      <c r="L736" s="1"/>
      <c r="M736" s="21">
        <f t="shared" si="11"/>
        <v>1</v>
      </c>
    </row>
    <row r="737" spans="1:13" ht="20.100000000000001" customHeight="1" x14ac:dyDescent="0.15">
      <c r="A737" s="1" t="s">
        <v>21215</v>
      </c>
      <c r="B737" s="1" t="s">
        <v>21226</v>
      </c>
      <c r="C737" s="1" t="s">
        <v>21233</v>
      </c>
      <c r="D737" s="1" t="s">
        <v>78</v>
      </c>
      <c r="E737" s="1" t="s">
        <v>51</v>
      </c>
      <c r="F737" s="1" t="s">
        <v>51</v>
      </c>
      <c r="G737" s="1" t="s">
        <v>52</v>
      </c>
      <c r="H737" s="1" t="s">
        <v>121</v>
      </c>
      <c r="I737" s="1" t="s">
        <v>84</v>
      </c>
      <c r="J737" s="1" t="s">
        <v>122</v>
      </c>
      <c r="K737" s="1" t="s">
        <v>21234</v>
      </c>
      <c r="L737" s="1"/>
      <c r="M737" s="21">
        <f t="shared" si="11"/>
        <v>1</v>
      </c>
    </row>
    <row r="738" spans="1:13" ht="20.100000000000001" customHeight="1" x14ac:dyDescent="0.15">
      <c r="A738" s="1" t="s">
        <v>21215</v>
      </c>
      <c r="B738" s="1" t="s">
        <v>21226</v>
      </c>
      <c r="C738" s="1" t="s">
        <v>21235</v>
      </c>
      <c r="D738" s="1" t="s">
        <v>78</v>
      </c>
      <c r="E738" s="1" t="s">
        <v>51</v>
      </c>
      <c r="F738" s="1" t="s">
        <v>51</v>
      </c>
      <c r="G738" s="1" t="s">
        <v>52</v>
      </c>
      <c r="H738" s="1" t="s">
        <v>121</v>
      </c>
      <c r="I738" s="1" t="s">
        <v>84</v>
      </c>
      <c r="J738" s="1" t="s">
        <v>122</v>
      </c>
      <c r="K738" s="1" t="s">
        <v>21236</v>
      </c>
      <c r="L738" s="1"/>
      <c r="M738" s="21">
        <f t="shared" si="11"/>
        <v>1</v>
      </c>
    </row>
    <row r="739" spans="1:13" ht="20.100000000000001" customHeight="1" x14ac:dyDescent="0.15">
      <c r="A739" s="1" t="s">
        <v>21215</v>
      </c>
      <c r="B739" s="1" t="s">
        <v>21226</v>
      </c>
      <c r="C739" s="1" t="s">
        <v>21237</v>
      </c>
      <c r="D739" s="1" t="s">
        <v>78</v>
      </c>
      <c r="E739" s="1" t="s">
        <v>51</v>
      </c>
      <c r="F739" s="1" t="s">
        <v>179</v>
      </c>
      <c r="G739" s="1" t="s">
        <v>82</v>
      </c>
      <c r="H739" s="1" t="s">
        <v>129</v>
      </c>
      <c r="I739" s="1" t="s">
        <v>7857</v>
      </c>
      <c r="J739" s="1" t="s">
        <v>7858</v>
      </c>
      <c r="K739" s="1" t="s">
        <v>21238</v>
      </c>
      <c r="L739" s="1"/>
      <c r="M739" s="21">
        <f t="shared" si="11"/>
        <v>0</v>
      </c>
    </row>
    <row r="740" spans="1:13" ht="20.100000000000001" customHeight="1" x14ac:dyDescent="0.15">
      <c r="A740" s="1" t="s">
        <v>21215</v>
      </c>
      <c r="B740" s="1" t="s">
        <v>21239</v>
      </c>
      <c r="C740" s="1" t="s">
        <v>21240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21241</v>
      </c>
      <c r="L740" s="1"/>
      <c r="M740" s="21">
        <f t="shared" si="11"/>
        <v>1</v>
      </c>
    </row>
    <row r="741" spans="1:13" ht="20.100000000000001" customHeight="1" x14ac:dyDescent="0.15">
      <c r="A741" s="1" t="s">
        <v>21215</v>
      </c>
      <c r="B741" s="1" t="s">
        <v>21242</v>
      </c>
      <c r="C741" s="1" t="s">
        <v>21243</v>
      </c>
      <c r="D741" s="1" t="s">
        <v>50</v>
      </c>
      <c r="E741" s="1" t="s">
        <v>51</v>
      </c>
      <c r="F741" s="1" t="s">
        <v>51</v>
      </c>
      <c r="G741" s="1" t="s">
        <v>52</v>
      </c>
      <c r="H741" s="1" t="s">
        <v>121</v>
      </c>
      <c r="I741" s="1" t="s">
        <v>84</v>
      </c>
      <c r="J741" s="1" t="s">
        <v>122</v>
      </c>
      <c r="K741" s="1" t="s">
        <v>21244</v>
      </c>
      <c r="L741" s="1"/>
      <c r="M741" s="21">
        <f t="shared" si="11"/>
        <v>1</v>
      </c>
    </row>
    <row r="742" spans="1:13" ht="20.100000000000001" customHeight="1" x14ac:dyDescent="0.15">
      <c r="A742" s="1" t="s">
        <v>21215</v>
      </c>
      <c r="B742" s="1" t="s">
        <v>21242</v>
      </c>
      <c r="C742" s="1" t="s">
        <v>21245</v>
      </c>
      <c r="D742" s="1" t="s">
        <v>78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21246</v>
      </c>
      <c r="L742" s="1"/>
      <c r="M742" s="21">
        <f t="shared" si="11"/>
        <v>1</v>
      </c>
    </row>
    <row r="743" spans="1:13" ht="20.100000000000001" customHeight="1" x14ac:dyDescent="0.15">
      <c r="A743" s="1" t="s">
        <v>21215</v>
      </c>
      <c r="B743" s="1" t="s">
        <v>21242</v>
      </c>
      <c r="C743" s="1" t="s">
        <v>21247</v>
      </c>
      <c r="D743" s="1" t="s">
        <v>78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21248</v>
      </c>
      <c r="L743" s="1"/>
      <c r="M743" s="21">
        <f t="shared" si="11"/>
        <v>1</v>
      </c>
    </row>
    <row r="744" spans="1:13" ht="20.100000000000001" customHeight="1" x14ac:dyDescent="0.15">
      <c r="A744" s="1" t="s">
        <v>21215</v>
      </c>
      <c r="B744" s="1" t="s">
        <v>21242</v>
      </c>
      <c r="C744" s="1" t="s">
        <v>21249</v>
      </c>
      <c r="D744" s="1" t="s">
        <v>78</v>
      </c>
      <c r="E744" s="1" t="s">
        <v>51</v>
      </c>
      <c r="F744" s="1" t="s">
        <v>179</v>
      </c>
      <c r="G744" s="1" t="s">
        <v>82</v>
      </c>
      <c r="H744" s="1" t="s">
        <v>4727</v>
      </c>
      <c r="I744" s="1" t="s">
        <v>447</v>
      </c>
      <c r="J744" s="1" t="s">
        <v>448</v>
      </c>
      <c r="K744" s="1" t="s">
        <v>21250</v>
      </c>
      <c r="L744" s="1"/>
      <c r="M744" s="21">
        <f t="shared" si="11"/>
        <v>0</v>
      </c>
    </row>
    <row r="745" spans="1:13" ht="20.100000000000001" customHeight="1" x14ac:dyDescent="0.15">
      <c r="A745" s="1" t="s">
        <v>21215</v>
      </c>
      <c r="B745" s="1" t="s">
        <v>21242</v>
      </c>
      <c r="C745" s="1" t="s">
        <v>21251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21252</v>
      </c>
      <c r="L745" s="1"/>
      <c r="M745" s="21">
        <f t="shared" si="11"/>
        <v>1</v>
      </c>
    </row>
    <row r="746" spans="1:13" ht="20.100000000000001" customHeight="1" x14ac:dyDescent="0.15">
      <c r="A746" s="1" t="s">
        <v>21215</v>
      </c>
      <c r="B746" s="1" t="s">
        <v>21242</v>
      </c>
      <c r="C746" s="1" t="s">
        <v>21253</v>
      </c>
      <c r="D746" s="1" t="s">
        <v>78</v>
      </c>
      <c r="E746" s="1" t="s">
        <v>51</v>
      </c>
      <c r="F746" s="1" t="s">
        <v>179</v>
      </c>
      <c r="G746" s="1" t="s">
        <v>82</v>
      </c>
      <c r="H746" s="1" t="s">
        <v>129</v>
      </c>
      <c r="I746" s="1" t="s">
        <v>7857</v>
      </c>
      <c r="J746" s="1" t="s">
        <v>7858</v>
      </c>
      <c r="K746" s="1" t="s">
        <v>21254</v>
      </c>
      <c r="L746" s="1"/>
      <c r="M746" s="21">
        <f t="shared" si="11"/>
        <v>0</v>
      </c>
    </row>
    <row r="747" spans="1:13" ht="20.100000000000001" customHeight="1" x14ac:dyDescent="0.15">
      <c r="A747" s="1" t="s">
        <v>21215</v>
      </c>
      <c r="B747" s="1" t="s">
        <v>21242</v>
      </c>
      <c r="C747" s="1" t="s">
        <v>21255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21256</v>
      </c>
      <c r="L747" s="1"/>
      <c r="M747" s="21">
        <f t="shared" si="11"/>
        <v>1</v>
      </c>
    </row>
    <row r="748" spans="1:13" ht="20.100000000000001" customHeight="1" x14ac:dyDescent="0.15">
      <c r="A748" s="1" t="s">
        <v>21215</v>
      </c>
      <c r="B748" s="1" t="s">
        <v>21242</v>
      </c>
      <c r="C748" s="1" t="s">
        <v>21257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21258</v>
      </c>
      <c r="L748" s="1"/>
      <c r="M748" s="21">
        <f t="shared" si="11"/>
        <v>1</v>
      </c>
    </row>
    <row r="749" spans="1:13" ht="20.100000000000001" customHeight="1" x14ac:dyDescent="0.15">
      <c r="A749" s="1" t="s">
        <v>21215</v>
      </c>
      <c r="B749" s="1" t="s">
        <v>21242</v>
      </c>
      <c r="C749" s="1" t="s">
        <v>21259</v>
      </c>
      <c r="D749" s="1" t="s">
        <v>78</v>
      </c>
      <c r="E749" s="1" t="s">
        <v>51</v>
      </c>
      <c r="F749" s="1" t="s">
        <v>179</v>
      </c>
      <c r="G749" s="1" t="s">
        <v>82</v>
      </c>
      <c r="H749" s="1" t="s">
        <v>129</v>
      </c>
      <c r="I749" s="1" t="s">
        <v>7857</v>
      </c>
      <c r="J749" s="1" t="s">
        <v>7858</v>
      </c>
      <c r="K749" s="1" t="s">
        <v>21260</v>
      </c>
      <c r="L749" s="1"/>
      <c r="M749" s="21">
        <f t="shared" si="11"/>
        <v>0</v>
      </c>
    </row>
    <row r="750" spans="1:13" ht="20.100000000000001" customHeight="1" x14ac:dyDescent="0.15">
      <c r="A750" s="1" t="s">
        <v>21215</v>
      </c>
      <c r="B750" s="1" t="s">
        <v>21242</v>
      </c>
      <c r="C750" s="1" t="s">
        <v>21261</v>
      </c>
      <c r="D750" s="1" t="s">
        <v>78</v>
      </c>
      <c r="E750" s="1" t="s">
        <v>51</v>
      </c>
      <c r="F750" s="1" t="s">
        <v>51</v>
      </c>
      <c r="G750" s="1" t="s">
        <v>52</v>
      </c>
      <c r="H750" s="1" t="s">
        <v>121</v>
      </c>
      <c r="I750" s="1" t="s">
        <v>84</v>
      </c>
      <c r="J750" s="1" t="s">
        <v>122</v>
      </c>
      <c r="K750" s="1" t="s">
        <v>21262</v>
      </c>
      <c r="L750" s="1"/>
      <c r="M750" s="21">
        <f t="shared" si="11"/>
        <v>1</v>
      </c>
    </row>
    <row r="751" spans="1:13" ht="20.100000000000001" customHeight="1" x14ac:dyDescent="0.15">
      <c r="A751" s="1" t="s">
        <v>21215</v>
      </c>
      <c r="B751" s="1" t="s">
        <v>21242</v>
      </c>
      <c r="C751" s="1" t="s">
        <v>21263</v>
      </c>
      <c r="D751" s="1" t="s">
        <v>78</v>
      </c>
      <c r="E751" s="1" t="s">
        <v>51</v>
      </c>
      <c r="F751" s="1" t="s">
        <v>51</v>
      </c>
      <c r="G751" s="1" t="s">
        <v>52</v>
      </c>
      <c r="H751" s="1" t="s">
        <v>121</v>
      </c>
      <c r="I751" s="1" t="s">
        <v>84</v>
      </c>
      <c r="J751" s="1" t="s">
        <v>122</v>
      </c>
      <c r="K751" s="1" t="s">
        <v>21264</v>
      </c>
      <c r="L751" s="1"/>
      <c r="M751" s="21">
        <f t="shared" si="11"/>
        <v>1</v>
      </c>
    </row>
    <row r="752" spans="1:13" ht="20.100000000000001" customHeight="1" x14ac:dyDescent="0.15">
      <c r="A752" s="1" t="s">
        <v>21215</v>
      </c>
      <c r="B752" s="1" t="s">
        <v>21265</v>
      </c>
      <c r="C752" s="1" t="s">
        <v>21266</v>
      </c>
      <c r="D752" s="1" t="s">
        <v>50</v>
      </c>
      <c r="E752" s="1" t="s">
        <v>51</v>
      </c>
      <c r="F752" s="1" t="s">
        <v>81</v>
      </c>
      <c r="G752" s="1" t="s">
        <v>82</v>
      </c>
      <c r="H752" s="1" t="s">
        <v>2140</v>
      </c>
      <c r="I752" s="1" t="s">
        <v>447</v>
      </c>
      <c r="J752" s="1" t="s">
        <v>17033</v>
      </c>
      <c r="K752" s="1" t="s">
        <v>21267</v>
      </c>
      <c r="L752" s="1"/>
      <c r="M752" s="21">
        <f t="shared" si="11"/>
        <v>0</v>
      </c>
    </row>
    <row r="753" spans="1:13" ht="20.100000000000001" customHeight="1" x14ac:dyDescent="0.15">
      <c r="A753" s="1" t="s">
        <v>21215</v>
      </c>
      <c r="B753" s="1" t="s">
        <v>21265</v>
      </c>
      <c r="C753" s="1" t="s">
        <v>21268</v>
      </c>
      <c r="D753" s="1" t="s">
        <v>50</v>
      </c>
      <c r="E753" s="1" t="s">
        <v>51</v>
      </c>
      <c r="F753" s="1" t="s">
        <v>81</v>
      </c>
      <c r="G753" s="1" t="s">
        <v>82</v>
      </c>
      <c r="H753" s="1" t="s">
        <v>1151</v>
      </c>
      <c r="I753" s="1" t="s">
        <v>84</v>
      </c>
      <c r="J753" s="1" t="s">
        <v>7809</v>
      </c>
      <c r="K753" s="1" t="s">
        <v>21269</v>
      </c>
      <c r="L753" s="1"/>
      <c r="M753" s="21">
        <f t="shared" si="11"/>
        <v>0</v>
      </c>
    </row>
    <row r="754" spans="1:13" ht="20.100000000000001" customHeight="1" x14ac:dyDescent="0.15">
      <c r="A754" s="1" t="s">
        <v>21215</v>
      </c>
      <c r="B754" s="1" t="s">
        <v>21265</v>
      </c>
      <c r="C754" s="1" t="s">
        <v>21270</v>
      </c>
      <c r="D754" s="1" t="s">
        <v>50</v>
      </c>
      <c r="E754" s="1" t="s">
        <v>51</v>
      </c>
      <c r="F754" s="1" t="s">
        <v>81</v>
      </c>
      <c r="G754" s="1" t="s">
        <v>82</v>
      </c>
      <c r="H754" s="1" t="s">
        <v>1151</v>
      </c>
      <c r="I754" s="1" t="s">
        <v>84</v>
      </c>
      <c r="J754" s="1" t="s">
        <v>7809</v>
      </c>
      <c r="K754" s="1" t="s">
        <v>21271</v>
      </c>
      <c r="L754" s="1"/>
      <c r="M754" s="21">
        <f t="shared" si="11"/>
        <v>0</v>
      </c>
    </row>
    <row r="755" spans="1:13" ht="20.100000000000001" customHeight="1" x14ac:dyDescent="0.15">
      <c r="A755" s="1" t="s">
        <v>21215</v>
      </c>
      <c r="B755" s="1" t="s">
        <v>21265</v>
      </c>
      <c r="C755" s="1" t="s">
        <v>21272</v>
      </c>
      <c r="D755" s="1" t="s">
        <v>50</v>
      </c>
      <c r="E755" s="1" t="s">
        <v>51</v>
      </c>
      <c r="F755" s="1" t="s">
        <v>81</v>
      </c>
      <c r="G755" s="1" t="s">
        <v>82</v>
      </c>
      <c r="H755" s="1" t="s">
        <v>1151</v>
      </c>
      <c r="I755" s="1" t="s">
        <v>84</v>
      </c>
      <c r="J755" s="1" t="s">
        <v>7809</v>
      </c>
      <c r="K755" s="1" t="s">
        <v>21273</v>
      </c>
      <c r="L755" s="1"/>
      <c r="M755" s="21">
        <f t="shared" si="11"/>
        <v>0</v>
      </c>
    </row>
    <row r="756" spans="1:13" ht="20.100000000000001" customHeight="1" x14ac:dyDescent="0.15">
      <c r="A756" s="1" t="s">
        <v>21215</v>
      </c>
      <c r="B756" s="1" t="s">
        <v>21265</v>
      </c>
      <c r="C756" s="1" t="s">
        <v>21274</v>
      </c>
      <c r="D756" s="1" t="s">
        <v>50</v>
      </c>
      <c r="E756" s="1" t="s">
        <v>51</v>
      </c>
      <c r="F756" s="1" t="s">
        <v>81</v>
      </c>
      <c r="G756" s="1" t="s">
        <v>82</v>
      </c>
      <c r="H756" s="1" t="s">
        <v>2038</v>
      </c>
      <c r="I756" s="1" t="s">
        <v>84</v>
      </c>
      <c r="J756" s="1" t="s">
        <v>55</v>
      </c>
      <c r="K756" s="1" t="s">
        <v>21275</v>
      </c>
      <c r="L756" s="1"/>
      <c r="M756" s="21">
        <f t="shared" si="11"/>
        <v>0</v>
      </c>
    </row>
    <row r="757" spans="1:13" ht="20.100000000000001" customHeight="1" x14ac:dyDescent="0.15">
      <c r="A757" s="1" t="s">
        <v>21215</v>
      </c>
      <c r="B757" s="1" t="s">
        <v>21265</v>
      </c>
      <c r="C757" s="1" t="s">
        <v>21276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121</v>
      </c>
      <c r="I757" s="1" t="s">
        <v>84</v>
      </c>
      <c r="J757" s="1" t="s">
        <v>122</v>
      </c>
      <c r="K757" s="1" t="s">
        <v>21277</v>
      </c>
      <c r="L757" s="1"/>
      <c r="M757" s="21">
        <f t="shared" si="11"/>
        <v>1</v>
      </c>
    </row>
    <row r="758" spans="1:13" ht="20.100000000000001" customHeight="1" x14ac:dyDescent="0.15">
      <c r="A758" s="1" t="s">
        <v>21215</v>
      </c>
      <c r="B758" s="1" t="s">
        <v>21265</v>
      </c>
      <c r="C758" s="1" t="s">
        <v>21278</v>
      </c>
      <c r="D758" s="1" t="s">
        <v>50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21279</v>
      </c>
      <c r="L758" s="1"/>
      <c r="M758" s="21">
        <f t="shared" si="11"/>
        <v>1</v>
      </c>
    </row>
    <row r="759" spans="1:13" ht="20.100000000000001" customHeight="1" x14ac:dyDescent="0.15">
      <c r="A759" s="1" t="s">
        <v>21215</v>
      </c>
      <c r="B759" s="1" t="s">
        <v>21265</v>
      </c>
      <c r="C759" s="1" t="s">
        <v>21280</v>
      </c>
      <c r="D759" s="1" t="s">
        <v>50</v>
      </c>
      <c r="E759" s="1" t="s">
        <v>51</v>
      </c>
      <c r="F759" s="1" t="s">
        <v>51</v>
      </c>
      <c r="G759" s="1" t="s">
        <v>52</v>
      </c>
      <c r="H759" s="1" t="s">
        <v>121</v>
      </c>
      <c r="I759" s="1" t="s">
        <v>84</v>
      </c>
      <c r="J759" s="1" t="s">
        <v>122</v>
      </c>
      <c r="K759" s="1" t="s">
        <v>21281</v>
      </c>
      <c r="L759" s="1"/>
      <c r="M759" s="21">
        <f t="shared" si="11"/>
        <v>1</v>
      </c>
    </row>
    <row r="760" spans="1:13" ht="20.100000000000001" customHeight="1" x14ac:dyDescent="0.15">
      <c r="A760" s="1" t="s">
        <v>21215</v>
      </c>
      <c r="B760" s="1" t="s">
        <v>21265</v>
      </c>
      <c r="C760" s="1" t="s">
        <v>21282</v>
      </c>
      <c r="D760" s="1" t="s">
        <v>50</v>
      </c>
      <c r="E760" s="1" t="s">
        <v>51</v>
      </c>
      <c r="F760" s="1" t="s">
        <v>51</v>
      </c>
      <c r="G760" s="1" t="s">
        <v>52</v>
      </c>
      <c r="H760" s="1" t="s">
        <v>121</v>
      </c>
      <c r="I760" s="1" t="s">
        <v>84</v>
      </c>
      <c r="J760" s="1" t="s">
        <v>122</v>
      </c>
      <c r="K760" s="1" t="s">
        <v>21283</v>
      </c>
      <c r="L760" s="1"/>
      <c r="M760" s="21">
        <f t="shared" si="11"/>
        <v>1</v>
      </c>
    </row>
    <row r="761" spans="1:13" ht="20.100000000000001" customHeight="1" x14ac:dyDescent="0.15">
      <c r="A761" s="1" t="s">
        <v>21215</v>
      </c>
      <c r="B761" s="1" t="s">
        <v>21265</v>
      </c>
      <c r="C761" s="1" t="s">
        <v>21284</v>
      </c>
      <c r="D761" s="1" t="s">
        <v>50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21285</v>
      </c>
      <c r="L761" s="1"/>
      <c r="M761" s="21">
        <f t="shared" si="11"/>
        <v>1</v>
      </c>
    </row>
    <row r="762" spans="1:13" ht="20.100000000000001" customHeight="1" x14ac:dyDescent="0.15">
      <c r="A762" s="1" t="s">
        <v>21215</v>
      </c>
      <c r="B762" s="1" t="s">
        <v>21265</v>
      </c>
      <c r="C762" s="1" t="s">
        <v>21286</v>
      </c>
      <c r="D762" s="1" t="s">
        <v>50</v>
      </c>
      <c r="E762" s="1" t="s">
        <v>51</v>
      </c>
      <c r="F762" s="1" t="s">
        <v>51</v>
      </c>
      <c r="G762" s="1" t="s">
        <v>52</v>
      </c>
      <c r="H762" s="1" t="s">
        <v>121</v>
      </c>
      <c r="I762" s="1" t="s">
        <v>84</v>
      </c>
      <c r="J762" s="1" t="s">
        <v>122</v>
      </c>
      <c r="K762" s="1" t="s">
        <v>21287</v>
      </c>
      <c r="L762" s="1"/>
      <c r="M762" s="21">
        <f t="shared" si="11"/>
        <v>1</v>
      </c>
    </row>
    <row r="763" spans="1:13" ht="20.100000000000001" customHeight="1" x14ac:dyDescent="0.15">
      <c r="A763" s="1" t="s">
        <v>21215</v>
      </c>
      <c r="B763" s="1" t="s">
        <v>21265</v>
      </c>
      <c r="C763" s="1" t="s">
        <v>21288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21289</v>
      </c>
      <c r="L763" s="1"/>
      <c r="M763" s="21">
        <f t="shared" si="11"/>
        <v>1</v>
      </c>
    </row>
    <row r="764" spans="1:13" ht="20.100000000000001" customHeight="1" x14ac:dyDescent="0.15">
      <c r="A764" s="1" t="s">
        <v>21215</v>
      </c>
      <c r="B764" s="1" t="s">
        <v>21265</v>
      </c>
      <c r="C764" s="1" t="s">
        <v>21290</v>
      </c>
      <c r="D764" s="1" t="s">
        <v>78</v>
      </c>
      <c r="E764" s="1" t="s">
        <v>51</v>
      </c>
      <c r="F764" s="1" t="s">
        <v>81</v>
      </c>
      <c r="G764" s="1" t="s">
        <v>82</v>
      </c>
      <c r="H764" s="1" t="s">
        <v>4727</v>
      </c>
      <c r="I764" s="1" t="s">
        <v>447</v>
      </c>
      <c r="J764" s="1" t="s">
        <v>448</v>
      </c>
      <c r="K764" s="1" t="s">
        <v>21291</v>
      </c>
      <c r="L764" s="1"/>
      <c r="M764" s="21">
        <f t="shared" si="11"/>
        <v>0</v>
      </c>
    </row>
    <row r="765" spans="1:13" ht="20.100000000000001" customHeight="1" x14ac:dyDescent="0.15">
      <c r="A765" s="1" t="s">
        <v>21215</v>
      </c>
      <c r="B765" s="1" t="s">
        <v>21265</v>
      </c>
      <c r="C765" s="1" t="s">
        <v>21292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21293</v>
      </c>
      <c r="L765" s="1"/>
      <c r="M765" s="21">
        <f t="shared" si="11"/>
        <v>1</v>
      </c>
    </row>
    <row r="766" spans="1:13" ht="20.100000000000001" customHeight="1" x14ac:dyDescent="0.15">
      <c r="A766" s="1" t="s">
        <v>21215</v>
      </c>
      <c r="B766" s="1" t="s">
        <v>21265</v>
      </c>
      <c r="C766" s="1" t="s">
        <v>21294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21295</v>
      </c>
      <c r="L766" s="1"/>
      <c r="M766" s="21">
        <f t="shared" si="11"/>
        <v>1</v>
      </c>
    </row>
    <row r="767" spans="1:13" ht="20.100000000000001" customHeight="1" x14ac:dyDescent="0.15">
      <c r="A767" s="1" t="s">
        <v>21215</v>
      </c>
      <c r="B767" s="1" t="s">
        <v>21265</v>
      </c>
      <c r="C767" s="1" t="s">
        <v>21296</v>
      </c>
      <c r="D767" s="1" t="s">
        <v>78</v>
      </c>
      <c r="E767" s="1" t="s">
        <v>51</v>
      </c>
      <c r="F767" s="1" t="s">
        <v>51</v>
      </c>
      <c r="G767" s="1" t="s">
        <v>52</v>
      </c>
      <c r="H767" s="1" t="s">
        <v>121</v>
      </c>
      <c r="I767" s="1" t="s">
        <v>84</v>
      </c>
      <c r="J767" s="1" t="s">
        <v>122</v>
      </c>
      <c r="K767" s="1" t="s">
        <v>21297</v>
      </c>
      <c r="L767" s="1"/>
      <c r="M767" s="21">
        <f t="shared" si="11"/>
        <v>1</v>
      </c>
    </row>
    <row r="768" spans="1:13" ht="20.100000000000001" customHeight="1" x14ac:dyDescent="0.15">
      <c r="A768" s="1" t="s">
        <v>21215</v>
      </c>
      <c r="B768" s="1" t="s">
        <v>21265</v>
      </c>
      <c r="C768" s="1" t="s">
        <v>21298</v>
      </c>
      <c r="D768" s="1" t="s">
        <v>78</v>
      </c>
      <c r="E768" s="1" t="s">
        <v>51</v>
      </c>
      <c r="F768" s="1" t="s">
        <v>51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21299</v>
      </c>
      <c r="L768" s="1"/>
      <c r="M768" s="21">
        <f t="shared" si="11"/>
        <v>1</v>
      </c>
    </row>
    <row r="769" spans="1:13" ht="20.100000000000001" customHeight="1" x14ac:dyDescent="0.15">
      <c r="A769" s="1" t="s">
        <v>21215</v>
      </c>
      <c r="B769" s="1" t="s">
        <v>21265</v>
      </c>
      <c r="C769" s="1" t="s">
        <v>21300</v>
      </c>
      <c r="D769" s="1" t="s">
        <v>78</v>
      </c>
      <c r="E769" s="1" t="s">
        <v>51</v>
      </c>
      <c r="F769" s="1" t="s">
        <v>81</v>
      </c>
      <c r="G769" s="1" t="s">
        <v>82</v>
      </c>
      <c r="H769" s="1" t="s">
        <v>129</v>
      </c>
      <c r="I769" s="1" t="s">
        <v>7857</v>
      </c>
      <c r="J769" s="1" t="s">
        <v>7858</v>
      </c>
      <c r="K769" s="1" t="s">
        <v>21301</v>
      </c>
      <c r="L769" s="1"/>
      <c r="M769" s="21">
        <f t="shared" si="11"/>
        <v>0</v>
      </c>
    </row>
    <row r="770" spans="1:13" ht="20.100000000000001" customHeight="1" x14ac:dyDescent="0.15">
      <c r="A770" s="1" t="s">
        <v>21215</v>
      </c>
      <c r="B770" s="1" t="s">
        <v>21265</v>
      </c>
      <c r="C770" s="1" t="s">
        <v>21302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121</v>
      </c>
      <c r="I770" s="1" t="s">
        <v>84</v>
      </c>
      <c r="J770" s="1" t="s">
        <v>122</v>
      </c>
      <c r="K770" s="1" t="s">
        <v>21303</v>
      </c>
      <c r="L770" s="1"/>
      <c r="M770" s="21">
        <f t="shared" si="11"/>
        <v>1</v>
      </c>
    </row>
    <row r="771" spans="1:13" ht="20.100000000000001" customHeight="1" x14ac:dyDescent="0.15">
      <c r="A771" s="1" t="s">
        <v>21215</v>
      </c>
      <c r="B771" s="1" t="s">
        <v>21265</v>
      </c>
      <c r="C771" s="1" t="s">
        <v>21304</v>
      </c>
      <c r="D771" s="1" t="s">
        <v>78</v>
      </c>
      <c r="E771" s="1" t="s">
        <v>51</v>
      </c>
      <c r="F771" s="1" t="s">
        <v>51</v>
      </c>
      <c r="G771" s="1" t="s">
        <v>52</v>
      </c>
      <c r="H771" s="1" t="s">
        <v>121</v>
      </c>
      <c r="I771" s="1" t="s">
        <v>84</v>
      </c>
      <c r="J771" s="1" t="s">
        <v>122</v>
      </c>
      <c r="K771" s="1" t="s">
        <v>21305</v>
      </c>
      <c r="L771" s="1"/>
      <c r="M771" s="21">
        <f t="shared" si="11"/>
        <v>1</v>
      </c>
    </row>
    <row r="772" spans="1:13" ht="20.100000000000001" customHeight="1" x14ac:dyDescent="0.15">
      <c r="A772" s="1" t="s">
        <v>21215</v>
      </c>
      <c r="B772" s="1" t="s">
        <v>21265</v>
      </c>
      <c r="C772" s="1" t="s">
        <v>21306</v>
      </c>
      <c r="D772" s="1" t="s">
        <v>78</v>
      </c>
      <c r="E772" s="1" t="s">
        <v>51</v>
      </c>
      <c r="F772" s="1" t="s">
        <v>51</v>
      </c>
      <c r="G772" s="1" t="s">
        <v>52</v>
      </c>
      <c r="H772" s="1" t="s">
        <v>121</v>
      </c>
      <c r="I772" s="1" t="s">
        <v>84</v>
      </c>
      <c r="J772" s="1" t="s">
        <v>122</v>
      </c>
      <c r="K772" s="1" t="s">
        <v>21307</v>
      </c>
      <c r="L772" s="1"/>
      <c r="M772" s="21">
        <f t="shared" si="11"/>
        <v>1</v>
      </c>
    </row>
    <row r="773" spans="1:13" ht="20.100000000000001" customHeight="1" x14ac:dyDescent="0.15">
      <c r="A773" s="1" t="s">
        <v>21215</v>
      </c>
      <c r="B773" s="1" t="s">
        <v>21265</v>
      </c>
      <c r="C773" s="1" t="s">
        <v>21308</v>
      </c>
      <c r="D773" s="1" t="s">
        <v>78</v>
      </c>
      <c r="E773" s="1" t="s">
        <v>51</v>
      </c>
      <c r="F773" s="1" t="s">
        <v>51</v>
      </c>
      <c r="G773" s="1" t="s">
        <v>52</v>
      </c>
      <c r="H773" s="1" t="s">
        <v>121</v>
      </c>
      <c r="I773" s="1" t="s">
        <v>84</v>
      </c>
      <c r="J773" s="1" t="s">
        <v>122</v>
      </c>
      <c r="K773" s="1" t="s">
        <v>21309</v>
      </c>
      <c r="L773" s="1"/>
      <c r="M773" s="21">
        <f t="shared" si="11"/>
        <v>1</v>
      </c>
    </row>
    <row r="774" spans="1:13" ht="20.100000000000001" customHeight="1" x14ac:dyDescent="0.15">
      <c r="A774" s="1" t="s">
        <v>21215</v>
      </c>
      <c r="B774" s="1" t="s">
        <v>21265</v>
      </c>
      <c r="C774" s="1" t="s">
        <v>21310</v>
      </c>
      <c r="D774" s="1" t="s">
        <v>78</v>
      </c>
      <c r="E774" s="1" t="s">
        <v>51</v>
      </c>
      <c r="F774" s="1" t="s">
        <v>51</v>
      </c>
      <c r="G774" s="1" t="s">
        <v>52</v>
      </c>
      <c r="H774" s="1" t="s">
        <v>121</v>
      </c>
      <c r="I774" s="1" t="s">
        <v>84</v>
      </c>
      <c r="J774" s="1" t="s">
        <v>122</v>
      </c>
      <c r="K774" s="1" t="s">
        <v>21311</v>
      </c>
      <c r="L774" s="1"/>
      <c r="M774" s="21">
        <f t="shared" si="11"/>
        <v>1</v>
      </c>
    </row>
    <row r="775" spans="1:13" ht="20.100000000000001" customHeight="1" x14ac:dyDescent="0.15">
      <c r="A775" s="1" t="s">
        <v>21215</v>
      </c>
      <c r="B775" s="1" t="s">
        <v>21265</v>
      </c>
      <c r="C775" s="1" t="s">
        <v>21312</v>
      </c>
      <c r="D775" s="1" t="s">
        <v>78</v>
      </c>
      <c r="E775" s="1" t="s">
        <v>51</v>
      </c>
      <c r="F775" s="1" t="s">
        <v>51</v>
      </c>
      <c r="G775" s="1" t="s">
        <v>52</v>
      </c>
      <c r="H775" s="1" t="s">
        <v>121</v>
      </c>
      <c r="I775" s="1" t="s">
        <v>84</v>
      </c>
      <c r="J775" s="1" t="s">
        <v>122</v>
      </c>
      <c r="K775" s="1" t="s">
        <v>21313</v>
      </c>
      <c r="L775" s="1"/>
      <c r="M775" s="21">
        <f t="shared" si="11"/>
        <v>1</v>
      </c>
    </row>
    <row r="776" spans="1:13" ht="20.100000000000001" customHeight="1" x14ac:dyDescent="0.15">
      <c r="A776" s="1" t="s">
        <v>21215</v>
      </c>
      <c r="B776" s="1" t="s">
        <v>21265</v>
      </c>
      <c r="C776" s="1" t="s">
        <v>21314</v>
      </c>
      <c r="D776" s="1" t="s">
        <v>78</v>
      </c>
      <c r="E776" s="1" t="s">
        <v>51</v>
      </c>
      <c r="F776" s="1" t="s">
        <v>51</v>
      </c>
      <c r="G776" s="1" t="s">
        <v>52</v>
      </c>
      <c r="H776" s="1" t="s">
        <v>121</v>
      </c>
      <c r="I776" s="1" t="s">
        <v>84</v>
      </c>
      <c r="J776" s="1" t="s">
        <v>122</v>
      </c>
      <c r="K776" s="1" t="s">
        <v>21315</v>
      </c>
      <c r="L776" s="1"/>
      <c r="M776" s="21">
        <f t="shared" ref="M776:M839" si="12">IF(F776="○",1,0)</f>
        <v>1</v>
      </c>
    </row>
    <row r="777" spans="1:13" ht="20.100000000000001" customHeight="1" x14ac:dyDescent="0.15">
      <c r="A777" s="1" t="s">
        <v>21215</v>
      </c>
      <c r="B777" s="1" t="s">
        <v>21265</v>
      </c>
      <c r="C777" s="1" t="s">
        <v>21316</v>
      </c>
      <c r="D777" s="1" t="s">
        <v>78</v>
      </c>
      <c r="E777" s="1" t="s">
        <v>51</v>
      </c>
      <c r="F777" s="1" t="s">
        <v>179</v>
      </c>
      <c r="G777" s="1" t="s">
        <v>82</v>
      </c>
      <c r="H777" s="1" t="s">
        <v>129</v>
      </c>
      <c r="I777" s="1" t="s">
        <v>7857</v>
      </c>
      <c r="J777" s="1" t="s">
        <v>7858</v>
      </c>
      <c r="K777" s="1" t="s">
        <v>21317</v>
      </c>
      <c r="L777" s="1"/>
      <c r="M777" s="21">
        <f t="shared" si="12"/>
        <v>0</v>
      </c>
    </row>
    <row r="778" spans="1:13" ht="20.100000000000001" customHeight="1" x14ac:dyDescent="0.15">
      <c r="A778" s="1" t="s">
        <v>21215</v>
      </c>
      <c r="B778" s="1" t="s">
        <v>21265</v>
      </c>
      <c r="C778" s="1" t="s">
        <v>21318</v>
      </c>
      <c r="D778" s="1" t="s">
        <v>78</v>
      </c>
      <c r="E778" s="1" t="s">
        <v>51</v>
      </c>
      <c r="F778" s="1" t="s">
        <v>51</v>
      </c>
      <c r="G778" s="1" t="s">
        <v>52</v>
      </c>
      <c r="H778" s="1" t="s">
        <v>121</v>
      </c>
      <c r="I778" s="1" t="s">
        <v>84</v>
      </c>
      <c r="J778" s="1" t="s">
        <v>122</v>
      </c>
      <c r="K778" s="1" t="s">
        <v>21319</v>
      </c>
      <c r="L778" s="1"/>
      <c r="M778" s="21">
        <f t="shared" si="12"/>
        <v>1</v>
      </c>
    </row>
    <row r="779" spans="1:13" ht="20.100000000000001" customHeight="1" x14ac:dyDescent="0.15">
      <c r="A779" s="1" t="s">
        <v>21215</v>
      </c>
      <c r="B779" s="1" t="s">
        <v>21265</v>
      </c>
      <c r="C779" s="1" t="s">
        <v>21320</v>
      </c>
      <c r="D779" s="1" t="s">
        <v>78</v>
      </c>
      <c r="E779" s="1" t="s">
        <v>51</v>
      </c>
      <c r="F779" s="1" t="s">
        <v>51</v>
      </c>
      <c r="G779" s="1" t="s">
        <v>52</v>
      </c>
      <c r="H779" s="1" t="s">
        <v>121</v>
      </c>
      <c r="I779" s="1" t="s">
        <v>84</v>
      </c>
      <c r="J779" s="1" t="s">
        <v>122</v>
      </c>
      <c r="K779" s="1" t="s">
        <v>21321</v>
      </c>
      <c r="L779" s="1"/>
      <c r="M779" s="21">
        <f t="shared" si="12"/>
        <v>1</v>
      </c>
    </row>
    <row r="780" spans="1:13" ht="20.100000000000001" customHeight="1" x14ac:dyDescent="0.15">
      <c r="A780" s="1" t="s">
        <v>21215</v>
      </c>
      <c r="B780" s="1" t="s">
        <v>21322</v>
      </c>
      <c r="C780" s="1" t="s">
        <v>21323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121</v>
      </c>
      <c r="I780" s="1" t="s">
        <v>84</v>
      </c>
      <c r="J780" s="1" t="s">
        <v>122</v>
      </c>
      <c r="K780" s="1" t="s">
        <v>21324</v>
      </c>
      <c r="L780" s="1"/>
      <c r="M780" s="21">
        <f t="shared" si="12"/>
        <v>1</v>
      </c>
    </row>
    <row r="781" spans="1:13" ht="20.100000000000001" customHeight="1" x14ac:dyDescent="0.15">
      <c r="A781" s="1" t="s">
        <v>21215</v>
      </c>
      <c r="B781" s="1" t="s">
        <v>21322</v>
      </c>
      <c r="C781" s="1" t="s">
        <v>21325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121</v>
      </c>
      <c r="I781" s="1" t="s">
        <v>84</v>
      </c>
      <c r="J781" s="1" t="s">
        <v>122</v>
      </c>
      <c r="K781" s="1" t="s">
        <v>21326</v>
      </c>
      <c r="L781" s="1"/>
      <c r="M781" s="21">
        <f t="shared" si="12"/>
        <v>1</v>
      </c>
    </row>
    <row r="782" spans="1:13" ht="20.100000000000001" customHeight="1" x14ac:dyDescent="0.15">
      <c r="A782" s="1" t="s">
        <v>21215</v>
      </c>
      <c r="B782" s="1" t="s">
        <v>21322</v>
      </c>
      <c r="C782" s="1" t="s">
        <v>21327</v>
      </c>
      <c r="D782" s="1" t="s">
        <v>78</v>
      </c>
      <c r="E782" s="1" t="s">
        <v>51</v>
      </c>
      <c r="F782" s="1" t="s">
        <v>179</v>
      </c>
      <c r="G782" s="1" t="s">
        <v>82</v>
      </c>
      <c r="H782" s="1" t="s">
        <v>4727</v>
      </c>
      <c r="I782" s="1" t="s">
        <v>447</v>
      </c>
      <c r="J782" s="1" t="s">
        <v>448</v>
      </c>
      <c r="K782" s="1" t="s">
        <v>21328</v>
      </c>
      <c r="L782" s="1"/>
      <c r="M782" s="21">
        <f t="shared" si="12"/>
        <v>0</v>
      </c>
    </row>
    <row r="783" spans="1:13" ht="20.100000000000001" customHeight="1" x14ac:dyDescent="0.15">
      <c r="A783" s="1" t="s">
        <v>21215</v>
      </c>
      <c r="B783" s="1" t="s">
        <v>21322</v>
      </c>
      <c r="C783" s="1" t="s">
        <v>21329</v>
      </c>
      <c r="D783" s="1" t="s">
        <v>78</v>
      </c>
      <c r="E783" s="1" t="s">
        <v>51</v>
      </c>
      <c r="F783" s="1" t="s">
        <v>51</v>
      </c>
      <c r="G783" s="1" t="s">
        <v>52</v>
      </c>
      <c r="H783" s="1" t="s">
        <v>121</v>
      </c>
      <c r="I783" s="1" t="s">
        <v>84</v>
      </c>
      <c r="J783" s="1" t="s">
        <v>122</v>
      </c>
      <c r="K783" s="1" t="s">
        <v>21330</v>
      </c>
      <c r="L783" s="1"/>
      <c r="M783" s="21">
        <f t="shared" si="12"/>
        <v>1</v>
      </c>
    </row>
    <row r="784" spans="1:13" ht="20.100000000000001" customHeight="1" x14ac:dyDescent="0.15">
      <c r="A784" s="1" t="s">
        <v>21215</v>
      </c>
      <c r="B784" s="1" t="s">
        <v>21331</v>
      </c>
      <c r="C784" s="1" t="s">
        <v>21332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121</v>
      </c>
      <c r="I784" s="1" t="s">
        <v>84</v>
      </c>
      <c r="J784" s="1" t="s">
        <v>122</v>
      </c>
      <c r="K784" s="1" t="s">
        <v>21333</v>
      </c>
      <c r="L784" s="1"/>
      <c r="M784" s="21">
        <f t="shared" si="12"/>
        <v>1</v>
      </c>
    </row>
    <row r="785" spans="1:13" ht="20.100000000000001" customHeight="1" x14ac:dyDescent="0.15">
      <c r="A785" s="1" t="s">
        <v>21215</v>
      </c>
      <c r="B785" s="1" t="s">
        <v>21334</v>
      </c>
      <c r="C785" s="1" t="s">
        <v>21335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121</v>
      </c>
      <c r="I785" s="1" t="s">
        <v>84</v>
      </c>
      <c r="J785" s="1" t="s">
        <v>122</v>
      </c>
      <c r="K785" s="1" t="s">
        <v>21336</v>
      </c>
      <c r="L785" s="1"/>
      <c r="M785" s="21">
        <f t="shared" si="12"/>
        <v>1</v>
      </c>
    </row>
    <row r="786" spans="1:13" ht="20.100000000000001" customHeight="1" x14ac:dyDescent="0.15">
      <c r="A786" s="1" t="s">
        <v>21215</v>
      </c>
      <c r="B786" s="1" t="s">
        <v>21334</v>
      </c>
      <c r="C786" s="1" t="s">
        <v>21337</v>
      </c>
      <c r="D786" s="1" t="s">
        <v>78</v>
      </c>
      <c r="E786" s="1" t="s">
        <v>51</v>
      </c>
      <c r="F786" s="1" t="s">
        <v>81</v>
      </c>
      <c r="G786" s="1" t="s">
        <v>82</v>
      </c>
      <c r="H786" s="1" t="s">
        <v>2140</v>
      </c>
      <c r="I786" s="1" t="s">
        <v>447</v>
      </c>
      <c r="J786" s="1" t="s">
        <v>17033</v>
      </c>
      <c r="K786" s="1" t="s">
        <v>21338</v>
      </c>
      <c r="L786" s="1"/>
      <c r="M786" s="21">
        <f t="shared" si="12"/>
        <v>0</v>
      </c>
    </row>
    <row r="787" spans="1:13" ht="20.100000000000001" customHeight="1" x14ac:dyDescent="0.15">
      <c r="A787" s="1" t="s">
        <v>21215</v>
      </c>
      <c r="B787" s="1" t="s">
        <v>21339</v>
      </c>
      <c r="C787" s="1" t="s">
        <v>21340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121</v>
      </c>
      <c r="I787" s="1" t="s">
        <v>84</v>
      </c>
      <c r="J787" s="1" t="s">
        <v>122</v>
      </c>
      <c r="K787" s="1" t="s">
        <v>21341</v>
      </c>
      <c r="L787" s="1"/>
      <c r="M787" s="21">
        <f t="shared" si="12"/>
        <v>1</v>
      </c>
    </row>
    <row r="788" spans="1:13" ht="20.100000000000001" customHeight="1" x14ac:dyDescent="0.15">
      <c r="A788" s="1" t="s">
        <v>21215</v>
      </c>
      <c r="B788" s="1" t="s">
        <v>21339</v>
      </c>
      <c r="C788" s="1" t="s">
        <v>21342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121</v>
      </c>
      <c r="I788" s="1" t="s">
        <v>84</v>
      </c>
      <c r="J788" s="1" t="s">
        <v>122</v>
      </c>
      <c r="K788" s="1" t="s">
        <v>21343</v>
      </c>
      <c r="L788" s="1"/>
      <c r="M788" s="21">
        <f t="shared" si="12"/>
        <v>1</v>
      </c>
    </row>
    <row r="789" spans="1:13" ht="20.100000000000001" customHeight="1" x14ac:dyDescent="0.15">
      <c r="A789" s="1" t="s">
        <v>21215</v>
      </c>
      <c r="B789" s="1" t="s">
        <v>21339</v>
      </c>
      <c r="C789" s="1" t="s">
        <v>21344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121</v>
      </c>
      <c r="I789" s="1" t="s">
        <v>84</v>
      </c>
      <c r="J789" s="1" t="s">
        <v>122</v>
      </c>
      <c r="K789" s="1" t="s">
        <v>21345</v>
      </c>
      <c r="L789" s="1"/>
      <c r="M789" s="21">
        <f t="shared" si="12"/>
        <v>1</v>
      </c>
    </row>
    <row r="790" spans="1:13" ht="20.100000000000001" customHeight="1" x14ac:dyDescent="0.15">
      <c r="A790" s="1" t="s">
        <v>21215</v>
      </c>
      <c r="B790" s="1" t="s">
        <v>21339</v>
      </c>
      <c r="C790" s="1" t="s">
        <v>21346</v>
      </c>
      <c r="D790" s="1" t="s">
        <v>78</v>
      </c>
      <c r="E790" s="1" t="s">
        <v>51</v>
      </c>
      <c r="F790" s="1" t="s">
        <v>179</v>
      </c>
      <c r="G790" s="1" t="s">
        <v>82</v>
      </c>
      <c r="H790" s="1" t="s">
        <v>129</v>
      </c>
      <c r="I790" s="1" t="s">
        <v>7857</v>
      </c>
      <c r="J790" s="1" t="s">
        <v>7858</v>
      </c>
      <c r="K790" s="1" t="s">
        <v>21347</v>
      </c>
      <c r="L790" s="1"/>
      <c r="M790" s="21">
        <f t="shared" si="12"/>
        <v>0</v>
      </c>
    </row>
    <row r="791" spans="1:13" ht="20.100000000000001" customHeight="1" x14ac:dyDescent="0.15">
      <c r="A791" s="1" t="s">
        <v>21215</v>
      </c>
      <c r="B791" s="1" t="s">
        <v>21339</v>
      </c>
      <c r="C791" s="1" t="s">
        <v>21348</v>
      </c>
      <c r="D791" s="1" t="s">
        <v>78</v>
      </c>
      <c r="E791" s="1" t="s">
        <v>51</v>
      </c>
      <c r="F791" s="1" t="s">
        <v>51</v>
      </c>
      <c r="G791" s="1" t="s">
        <v>52</v>
      </c>
      <c r="H791" s="1" t="s">
        <v>121</v>
      </c>
      <c r="I791" s="1" t="s">
        <v>84</v>
      </c>
      <c r="J791" s="1" t="s">
        <v>122</v>
      </c>
      <c r="K791" s="1" t="s">
        <v>21349</v>
      </c>
      <c r="L791" s="1"/>
      <c r="M791" s="21">
        <f t="shared" si="12"/>
        <v>1</v>
      </c>
    </row>
    <row r="792" spans="1:13" ht="20.100000000000001" customHeight="1" x14ac:dyDescent="0.15">
      <c r="A792" s="1" t="s">
        <v>21215</v>
      </c>
      <c r="B792" s="1" t="s">
        <v>21339</v>
      </c>
      <c r="C792" s="1" t="s">
        <v>21350</v>
      </c>
      <c r="D792" s="1" t="s">
        <v>78</v>
      </c>
      <c r="E792" s="1" t="s">
        <v>51</v>
      </c>
      <c r="F792" s="1" t="s">
        <v>51</v>
      </c>
      <c r="G792" s="1" t="s">
        <v>52</v>
      </c>
      <c r="H792" s="1" t="s">
        <v>121</v>
      </c>
      <c r="I792" s="1" t="s">
        <v>84</v>
      </c>
      <c r="J792" s="1" t="s">
        <v>122</v>
      </c>
      <c r="K792" s="1" t="s">
        <v>21351</v>
      </c>
      <c r="L792" s="1"/>
      <c r="M792" s="21">
        <f t="shared" si="12"/>
        <v>1</v>
      </c>
    </row>
    <row r="793" spans="1:13" ht="20.100000000000001" customHeight="1" x14ac:dyDescent="0.15">
      <c r="A793" s="1" t="s">
        <v>21215</v>
      </c>
      <c r="B793" s="1" t="s">
        <v>21339</v>
      </c>
      <c r="C793" s="1" t="s">
        <v>21352</v>
      </c>
      <c r="D793" s="1" t="s">
        <v>78</v>
      </c>
      <c r="E793" s="1" t="s">
        <v>51</v>
      </c>
      <c r="F793" s="1" t="s">
        <v>51</v>
      </c>
      <c r="G793" s="1" t="s">
        <v>52</v>
      </c>
      <c r="H793" s="1" t="s">
        <v>121</v>
      </c>
      <c r="I793" s="1" t="s">
        <v>84</v>
      </c>
      <c r="J793" s="1" t="s">
        <v>122</v>
      </c>
      <c r="K793" s="1" t="s">
        <v>21353</v>
      </c>
      <c r="L793" s="1"/>
      <c r="M793" s="21">
        <f t="shared" si="12"/>
        <v>1</v>
      </c>
    </row>
    <row r="794" spans="1:13" ht="20.100000000000001" customHeight="1" x14ac:dyDescent="0.15">
      <c r="A794" s="1" t="s">
        <v>21215</v>
      </c>
      <c r="B794" s="1" t="s">
        <v>21339</v>
      </c>
      <c r="C794" s="1" t="s">
        <v>21354</v>
      </c>
      <c r="D794" s="1" t="s">
        <v>78</v>
      </c>
      <c r="E794" s="1" t="s">
        <v>51</v>
      </c>
      <c r="F794" s="1" t="s">
        <v>51</v>
      </c>
      <c r="G794" s="1" t="s">
        <v>52</v>
      </c>
      <c r="H794" s="1" t="s">
        <v>121</v>
      </c>
      <c r="I794" s="1" t="s">
        <v>84</v>
      </c>
      <c r="J794" s="1" t="s">
        <v>122</v>
      </c>
      <c r="K794" s="1" t="s">
        <v>21355</v>
      </c>
      <c r="L794" s="1"/>
      <c r="M794" s="21">
        <f t="shared" si="12"/>
        <v>1</v>
      </c>
    </row>
    <row r="795" spans="1:13" ht="20.100000000000001" customHeight="1" x14ac:dyDescent="0.15">
      <c r="A795" s="1" t="s">
        <v>21215</v>
      </c>
      <c r="B795" s="1" t="s">
        <v>21339</v>
      </c>
      <c r="C795" s="1" t="s">
        <v>21356</v>
      </c>
      <c r="D795" s="1" t="s">
        <v>78</v>
      </c>
      <c r="E795" s="1" t="s">
        <v>51</v>
      </c>
      <c r="F795" s="1" t="s">
        <v>51</v>
      </c>
      <c r="G795" s="1" t="s">
        <v>52</v>
      </c>
      <c r="H795" s="1" t="s">
        <v>121</v>
      </c>
      <c r="I795" s="1" t="s">
        <v>84</v>
      </c>
      <c r="J795" s="1" t="s">
        <v>122</v>
      </c>
      <c r="K795" s="1" t="s">
        <v>21357</v>
      </c>
      <c r="L795" s="1"/>
      <c r="M795" s="21">
        <f t="shared" si="12"/>
        <v>1</v>
      </c>
    </row>
    <row r="796" spans="1:13" ht="20.100000000000001" customHeight="1" x14ac:dyDescent="0.15">
      <c r="A796" s="1" t="s">
        <v>21215</v>
      </c>
      <c r="B796" s="1" t="s">
        <v>21339</v>
      </c>
      <c r="C796" s="1" t="s">
        <v>21358</v>
      </c>
      <c r="D796" s="1" t="s">
        <v>78</v>
      </c>
      <c r="E796" s="1" t="s">
        <v>51</v>
      </c>
      <c r="F796" s="1" t="s">
        <v>179</v>
      </c>
      <c r="G796" s="1" t="s">
        <v>82</v>
      </c>
      <c r="H796" s="1" t="s">
        <v>129</v>
      </c>
      <c r="I796" s="1" t="s">
        <v>7857</v>
      </c>
      <c r="J796" s="1" t="s">
        <v>7858</v>
      </c>
      <c r="K796" s="1" t="s">
        <v>21359</v>
      </c>
      <c r="L796" s="1"/>
      <c r="M796" s="21">
        <f t="shared" si="12"/>
        <v>0</v>
      </c>
    </row>
    <row r="797" spans="1:13" ht="20.100000000000001" customHeight="1" x14ac:dyDescent="0.15">
      <c r="A797" s="1" t="s">
        <v>21215</v>
      </c>
      <c r="B797" s="1" t="s">
        <v>21339</v>
      </c>
      <c r="C797" s="1" t="s">
        <v>21360</v>
      </c>
      <c r="D797" s="1" t="s">
        <v>78</v>
      </c>
      <c r="E797" s="1" t="s">
        <v>51</v>
      </c>
      <c r="F797" s="1" t="s">
        <v>51</v>
      </c>
      <c r="G797" s="1" t="s">
        <v>52</v>
      </c>
      <c r="H797" s="1" t="s">
        <v>121</v>
      </c>
      <c r="I797" s="1" t="s">
        <v>84</v>
      </c>
      <c r="J797" s="1" t="s">
        <v>122</v>
      </c>
      <c r="K797" s="1" t="s">
        <v>21361</v>
      </c>
      <c r="L797" s="1"/>
      <c r="M797" s="21">
        <f t="shared" si="12"/>
        <v>1</v>
      </c>
    </row>
    <row r="798" spans="1:13" ht="20.100000000000001" customHeight="1" x14ac:dyDescent="0.15">
      <c r="A798" s="1" t="s">
        <v>21215</v>
      </c>
      <c r="B798" s="1" t="s">
        <v>21339</v>
      </c>
      <c r="C798" s="1" t="s">
        <v>21362</v>
      </c>
      <c r="D798" s="1" t="s">
        <v>78</v>
      </c>
      <c r="E798" s="1" t="s">
        <v>51</v>
      </c>
      <c r="F798" s="1" t="s">
        <v>51</v>
      </c>
      <c r="G798" s="1" t="s">
        <v>52</v>
      </c>
      <c r="H798" s="1" t="s">
        <v>121</v>
      </c>
      <c r="I798" s="1" t="s">
        <v>84</v>
      </c>
      <c r="J798" s="1" t="s">
        <v>122</v>
      </c>
      <c r="K798" s="1" t="s">
        <v>21363</v>
      </c>
      <c r="L798" s="1"/>
      <c r="M798" s="21">
        <f t="shared" si="12"/>
        <v>1</v>
      </c>
    </row>
    <row r="799" spans="1:13" ht="20.100000000000001" customHeight="1" x14ac:dyDescent="0.15">
      <c r="A799" s="1" t="s">
        <v>21215</v>
      </c>
      <c r="B799" s="1" t="s">
        <v>21339</v>
      </c>
      <c r="C799" s="1" t="s">
        <v>21364</v>
      </c>
      <c r="D799" s="1" t="s">
        <v>78</v>
      </c>
      <c r="E799" s="1" t="s">
        <v>51</v>
      </c>
      <c r="F799" s="1" t="s">
        <v>51</v>
      </c>
      <c r="G799" s="1" t="s">
        <v>52</v>
      </c>
      <c r="H799" s="1" t="s">
        <v>121</v>
      </c>
      <c r="I799" s="1" t="s">
        <v>84</v>
      </c>
      <c r="J799" s="1" t="s">
        <v>122</v>
      </c>
      <c r="K799" s="1" t="s">
        <v>21365</v>
      </c>
      <c r="L799" s="1"/>
      <c r="M799" s="21">
        <f t="shared" si="12"/>
        <v>1</v>
      </c>
    </row>
    <row r="800" spans="1:13" ht="20.100000000000001" customHeight="1" x14ac:dyDescent="0.15">
      <c r="A800" s="1" t="s">
        <v>21215</v>
      </c>
      <c r="B800" s="1" t="s">
        <v>21339</v>
      </c>
      <c r="C800" s="1" t="s">
        <v>21366</v>
      </c>
      <c r="D800" s="1" t="s">
        <v>78</v>
      </c>
      <c r="E800" s="1" t="s">
        <v>51</v>
      </c>
      <c r="F800" s="1" t="s">
        <v>179</v>
      </c>
      <c r="G800" s="1" t="s">
        <v>82</v>
      </c>
      <c r="H800" s="1" t="s">
        <v>129</v>
      </c>
      <c r="I800" s="1" t="s">
        <v>7857</v>
      </c>
      <c r="J800" s="1" t="s">
        <v>7858</v>
      </c>
      <c r="K800" s="1" t="s">
        <v>21367</v>
      </c>
      <c r="L800" s="1"/>
      <c r="M800" s="21">
        <f t="shared" si="12"/>
        <v>0</v>
      </c>
    </row>
    <row r="801" spans="1:13" ht="20.100000000000001" customHeight="1" x14ac:dyDescent="0.15">
      <c r="A801" s="1" t="s">
        <v>21215</v>
      </c>
      <c r="B801" s="1" t="s">
        <v>21339</v>
      </c>
      <c r="C801" s="1" t="s">
        <v>21368</v>
      </c>
      <c r="D801" s="1" t="s">
        <v>78</v>
      </c>
      <c r="E801" s="1" t="s">
        <v>51</v>
      </c>
      <c r="F801" s="1" t="s">
        <v>51</v>
      </c>
      <c r="G801" s="1" t="s">
        <v>52</v>
      </c>
      <c r="H801" s="1" t="s">
        <v>121</v>
      </c>
      <c r="I801" s="1" t="s">
        <v>84</v>
      </c>
      <c r="J801" s="1" t="s">
        <v>122</v>
      </c>
      <c r="K801" s="1" t="s">
        <v>21369</v>
      </c>
      <c r="L801" s="1"/>
      <c r="M801" s="21">
        <f t="shared" si="12"/>
        <v>1</v>
      </c>
    </row>
    <row r="802" spans="1:13" ht="20.100000000000001" customHeight="1" x14ac:dyDescent="0.15">
      <c r="A802" s="1" t="s">
        <v>21215</v>
      </c>
      <c r="B802" s="1" t="s">
        <v>21370</v>
      </c>
      <c r="C802" s="1" t="s">
        <v>21371</v>
      </c>
      <c r="D802" s="1" t="s">
        <v>50</v>
      </c>
      <c r="E802" s="1" t="s">
        <v>51</v>
      </c>
      <c r="F802" s="1" t="s">
        <v>51</v>
      </c>
      <c r="G802" s="1" t="s">
        <v>52</v>
      </c>
      <c r="H802" s="1" t="s">
        <v>121</v>
      </c>
      <c r="I802" s="1" t="s">
        <v>84</v>
      </c>
      <c r="J802" s="1" t="s">
        <v>122</v>
      </c>
      <c r="K802" s="1" t="s">
        <v>21372</v>
      </c>
      <c r="L802" s="1"/>
      <c r="M802" s="21">
        <f t="shared" si="12"/>
        <v>1</v>
      </c>
    </row>
    <row r="803" spans="1:13" ht="20.100000000000001" customHeight="1" x14ac:dyDescent="0.15">
      <c r="A803" s="1" t="s">
        <v>21215</v>
      </c>
      <c r="B803" s="1" t="s">
        <v>21370</v>
      </c>
      <c r="C803" s="1" t="s">
        <v>21373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121</v>
      </c>
      <c r="I803" s="1" t="s">
        <v>84</v>
      </c>
      <c r="J803" s="1" t="s">
        <v>122</v>
      </c>
      <c r="K803" s="1" t="s">
        <v>21374</v>
      </c>
      <c r="L803" s="1"/>
      <c r="M803" s="21">
        <f t="shared" si="12"/>
        <v>1</v>
      </c>
    </row>
    <row r="804" spans="1:13" ht="20.100000000000001" customHeight="1" x14ac:dyDescent="0.15">
      <c r="A804" s="1" t="s">
        <v>21215</v>
      </c>
      <c r="B804" s="1" t="s">
        <v>21370</v>
      </c>
      <c r="C804" s="1" t="s">
        <v>21375</v>
      </c>
      <c r="D804" s="1" t="s">
        <v>78</v>
      </c>
      <c r="E804" s="1" t="s">
        <v>51</v>
      </c>
      <c r="F804" s="1" t="s">
        <v>51</v>
      </c>
      <c r="G804" s="1" t="s">
        <v>52</v>
      </c>
      <c r="H804" s="1" t="s">
        <v>121</v>
      </c>
      <c r="I804" s="1" t="s">
        <v>84</v>
      </c>
      <c r="J804" s="1" t="s">
        <v>122</v>
      </c>
      <c r="K804" s="1" t="s">
        <v>21376</v>
      </c>
      <c r="L804" s="1"/>
      <c r="M804" s="21">
        <f t="shared" si="12"/>
        <v>1</v>
      </c>
    </row>
    <row r="805" spans="1:13" ht="20.100000000000001" customHeight="1" x14ac:dyDescent="0.15">
      <c r="A805" s="1" t="s">
        <v>21215</v>
      </c>
      <c r="B805" s="1" t="s">
        <v>21377</v>
      </c>
      <c r="C805" s="1" t="s">
        <v>21378</v>
      </c>
      <c r="D805" s="1" t="s">
        <v>50</v>
      </c>
      <c r="E805" s="1" t="s">
        <v>51</v>
      </c>
      <c r="F805" s="1" t="s">
        <v>51</v>
      </c>
      <c r="G805" s="1" t="s">
        <v>52</v>
      </c>
      <c r="H805" s="1" t="s">
        <v>121</v>
      </c>
      <c r="I805" s="1" t="s">
        <v>84</v>
      </c>
      <c r="J805" s="1" t="s">
        <v>122</v>
      </c>
      <c r="K805" s="1" t="s">
        <v>21379</v>
      </c>
      <c r="L805" s="1"/>
      <c r="M805" s="21">
        <f t="shared" si="12"/>
        <v>1</v>
      </c>
    </row>
    <row r="806" spans="1:13" ht="20.100000000000001" customHeight="1" x14ac:dyDescent="0.15">
      <c r="A806" s="1" t="s">
        <v>21215</v>
      </c>
      <c r="B806" s="1" t="s">
        <v>21380</v>
      </c>
      <c r="C806" s="1" t="s">
        <v>21381</v>
      </c>
      <c r="D806" s="1" t="s">
        <v>50</v>
      </c>
      <c r="E806" s="1" t="s">
        <v>51</v>
      </c>
      <c r="F806" s="1" t="s">
        <v>51</v>
      </c>
      <c r="G806" s="1" t="s">
        <v>52</v>
      </c>
      <c r="H806" s="1" t="s">
        <v>121</v>
      </c>
      <c r="I806" s="1" t="s">
        <v>84</v>
      </c>
      <c r="J806" s="1" t="s">
        <v>122</v>
      </c>
      <c r="K806" s="1" t="s">
        <v>21382</v>
      </c>
      <c r="L806" s="1"/>
      <c r="M806" s="21">
        <f t="shared" si="12"/>
        <v>1</v>
      </c>
    </row>
    <row r="807" spans="1:13" ht="20.100000000000001" customHeight="1" x14ac:dyDescent="0.15">
      <c r="A807" s="1" t="s">
        <v>21215</v>
      </c>
      <c r="B807" s="1" t="s">
        <v>21380</v>
      </c>
      <c r="C807" s="1" t="s">
        <v>21383</v>
      </c>
      <c r="D807" s="1" t="s">
        <v>50</v>
      </c>
      <c r="E807" s="1" t="s">
        <v>51</v>
      </c>
      <c r="F807" s="1" t="s">
        <v>51</v>
      </c>
      <c r="G807" s="1" t="s">
        <v>52</v>
      </c>
      <c r="H807" s="1" t="s">
        <v>121</v>
      </c>
      <c r="I807" s="1" t="s">
        <v>84</v>
      </c>
      <c r="J807" s="1" t="s">
        <v>122</v>
      </c>
      <c r="K807" s="1" t="s">
        <v>21384</v>
      </c>
      <c r="L807" s="1"/>
      <c r="M807" s="21">
        <f t="shared" si="12"/>
        <v>1</v>
      </c>
    </row>
    <row r="808" spans="1:13" ht="20.100000000000001" customHeight="1" x14ac:dyDescent="0.15">
      <c r="A808" s="1" t="s">
        <v>21215</v>
      </c>
      <c r="B808" s="1" t="s">
        <v>21380</v>
      </c>
      <c r="C808" s="1" t="s">
        <v>21385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121</v>
      </c>
      <c r="I808" s="1" t="s">
        <v>84</v>
      </c>
      <c r="J808" s="1" t="s">
        <v>122</v>
      </c>
      <c r="K808" s="1" t="s">
        <v>21386</v>
      </c>
      <c r="L808" s="1"/>
      <c r="M808" s="21">
        <f t="shared" si="12"/>
        <v>1</v>
      </c>
    </row>
    <row r="809" spans="1:13" ht="20.100000000000001" customHeight="1" x14ac:dyDescent="0.15">
      <c r="A809" s="1" t="s">
        <v>21215</v>
      </c>
      <c r="B809" s="1" t="s">
        <v>21380</v>
      </c>
      <c r="C809" s="1" t="s">
        <v>21387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121</v>
      </c>
      <c r="I809" s="1" t="s">
        <v>84</v>
      </c>
      <c r="J809" s="1" t="s">
        <v>122</v>
      </c>
      <c r="K809" s="1" t="s">
        <v>21388</v>
      </c>
      <c r="L809" s="1"/>
      <c r="M809" s="21">
        <f t="shared" si="12"/>
        <v>1</v>
      </c>
    </row>
    <row r="810" spans="1:13" ht="20.100000000000001" customHeight="1" x14ac:dyDescent="0.15">
      <c r="A810" s="1" t="s">
        <v>21215</v>
      </c>
      <c r="B810" s="1" t="s">
        <v>21380</v>
      </c>
      <c r="C810" s="1" t="s">
        <v>21389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121</v>
      </c>
      <c r="I810" s="1" t="s">
        <v>84</v>
      </c>
      <c r="J810" s="1" t="s">
        <v>122</v>
      </c>
      <c r="K810" s="1" t="s">
        <v>21390</v>
      </c>
      <c r="L810" s="1"/>
      <c r="M810" s="21">
        <f t="shared" si="12"/>
        <v>1</v>
      </c>
    </row>
    <row r="811" spans="1:13" ht="20.100000000000001" customHeight="1" x14ac:dyDescent="0.15">
      <c r="A811" s="1" t="s">
        <v>21215</v>
      </c>
      <c r="B811" s="1" t="s">
        <v>21380</v>
      </c>
      <c r="C811" s="1" t="s">
        <v>21391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121</v>
      </c>
      <c r="I811" s="1" t="s">
        <v>84</v>
      </c>
      <c r="J811" s="1" t="s">
        <v>122</v>
      </c>
      <c r="K811" s="1" t="s">
        <v>21392</v>
      </c>
      <c r="L811" s="1"/>
      <c r="M811" s="21">
        <f t="shared" si="12"/>
        <v>1</v>
      </c>
    </row>
    <row r="812" spans="1:13" ht="20.100000000000001" customHeight="1" x14ac:dyDescent="0.15">
      <c r="A812" s="1" t="s">
        <v>21215</v>
      </c>
      <c r="B812" s="1" t="s">
        <v>21380</v>
      </c>
      <c r="C812" s="1" t="s">
        <v>21393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121</v>
      </c>
      <c r="I812" s="1" t="s">
        <v>84</v>
      </c>
      <c r="J812" s="1" t="s">
        <v>122</v>
      </c>
      <c r="K812" s="1" t="s">
        <v>21394</v>
      </c>
      <c r="L812" s="1"/>
      <c r="M812" s="21">
        <f t="shared" si="12"/>
        <v>1</v>
      </c>
    </row>
    <row r="813" spans="1:13" ht="20.100000000000001" customHeight="1" x14ac:dyDescent="0.15">
      <c r="A813" s="1" t="s">
        <v>21215</v>
      </c>
      <c r="B813" s="1" t="s">
        <v>21380</v>
      </c>
      <c r="C813" s="1" t="s">
        <v>21395</v>
      </c>
      <c r="D813" s="1" t="s">
        <v>50</v>
      </c>
      <c r="E813" s="1" t="s">
        <v>51</v>
      </c>
      <c r="F813" s="1" t="s">
        <v>51</v>
      </c>
      <c r="G813" s="1" t="s">
        <v>52</v>
      </c>
      <c r="H813" s="1" t="s">
        <v>121</v>
      </c>
      <c r="I813" s="1" t="s">
        <v>84</v>
      </c>
      <c r="J813" s="1" t="s">
        <v>122</v>
      </c>
      <c r="K813" s="1" t="s">
        <v>21396</v>
      </c>
      <c r="L813" s="1"/>
      <c r="M813" s="21">
        <f t="shared" si="12"/>
        <v>1</v>
      </c>
    </row>
    <row r="814" spans="1:13" ht="20.100000000000001" customHeight="1" x14ac:dyDescent="0.15">
      <c r="A814" s="1" t="s">
        <v>21215</v>
      </c>
      <c r="B814" s="1" t="s">
        <v>21380</v>
      </c>
      <c r="C814" s="1" t="s">
        <v>21397</v>
      </c>
      <c r="D814" s="1" t="s">
        <v>50</v>
      </c>
      <c r="E814" s="1" t="s">
        <v>51</v>
      </c>
      <c r="F814" s="1" t="s">
        <v>51</v>
      </c>
      <c r="G814" s="1" t="s">
        <v>52</v>
      </c>
      <c r="H814" s="1" t="s">
        <v>121</v>
      </c>
      <c r="I814" s="1" t="s">
        <v>84</v>
      </c>
      <c r="J814" s="1" t="s">
        <v>122</v>
      </c>
      <c r="K814" s="1" t="s">
        <v>21398</v>
      </c>
      <c r="L814" s="1"/>
      <c r="M814" s="21">
        <f t="shared" si="12"/>
        <v>1</v>
      </c>
    </row>
    <row r="815" spans="1:13" ht="20.100000000000001" customHeight="1" x14ac:dyDescent="0.15">
      <c r="A815" s="1" t="s">
        <v>21215</v>
      </c>
      <c r="B815" s="1" t="s">
        <v>21380</v>
      </c>
      <c r="C815" s="1" t="s">
        <v>21399</v>
      </c>
      <c r="D815" s="1" t="s">
        <v>50</v>
      </c>
      <c r="E815" s="1" t="s">
        <v>51</v>
      </c>
      <c r="F815" s="1" t="s">
        <v>51</v>
      </c>
      <c r="G815" s="1" t="s">
        <v>52</v>
      </c>
      <c r="H815" s="1" t="s">
        <v>121</v>
      </c>
      <c r="I815" s="1" t="s">
        <v>84</v>
      </c>
      <c r="J815" s="1" t="s">
        <v>122</v>
      </c>
      <c r="K815" s="1" t="s">
        <v>21400</v>
      </c>
      <c r="L815" s="1"/>
      <c r="M815" s="21">
        <f t="shared" si="12"/>
        <v>1</v>
      </c>
    </row>
    <row r="816" spans="1:13" ht="20.100000000000001" customHeight="1" x14ac:dyDescent="0.15">
      <c r="A816" s="1" t="s">
        <v>21215</v>
      </c>
      <c r="B816" s="1" t="s">
        <v>21380</v>
      </c>
      <c r="C816" s="1" t="s">
        <v>21401</v>
      </c>
      <c r="D816" s="1" t="s">
        <v>50</v>
      </c>
      <c r="E816" s="1" t="s">
        <v>51</v>
      </c>
      <c r="F816" s="1" t="s">
        <v>51</v>
      </c>
      <c r="G816" s="1" t="s">
        <v>52</v>
      </c>
      <c r="H816" s="1" t="s">
        <v>121</v>
      </c>
      <c r="I816" s="1" t="s">
        <v>84</v>
      </c>
      <c r="J816" s="1" t="s">
        <v>122</v>
      </c>
      <c r="K816" s="1" t="s">
        <v>21402</v>
      </c>
      <c r="L816" s="1"/>
      <c r="M816" s="21">
        <f t="shared" si="12"/>
        <v>1</v>
      </c>
    </row>
    <row r="817" spans="1:14" ht="20.100000000000001" customHeight="1" x14ac:dyDescent="0.15">
      <c r="A817" s="1" t="s">
        <v>21215</v>
      </c>
      <c r="B817" s="1" t="s">
        <v>21380</v>
      </c>
      <c r="C817" s="1" t="s">
        <v>21403</v>
      </c>
      <c r="D817" s="1" t="s">
        <v>78</v>
      </c>
      <c r="E817" s="1" t="s">
        <v>51</v>
      </c>
      <c r="F817" s="1" t="s">
        <v>179</v>
      </c>
      <c r="G817" s="1" t="s">
        <v>82</v>
      </c>
      <c r="H817" s="1" t="s">
        <v>2140</v>
      </c>
      <c r="I817" s="1" t="s">
        <v>447</v>
      </c>
      <c r="J817" s="1" t="s">
        <v>17033</v>
      </c>
      <c r="K817" s="1" t="s">
        <v>21404</v>
      </c>
      <c r="L817" s="1"/>
      <c r="M817" s="21">
        <f t="shared" si="12"/>
        <v>0</v>
      </c>
    </row>
    <row r="818" spans="1:14" ht="20.100000000000001" customHeight="1" x14ac:dyDescent="0.15">
      <c r="A818" s="1" t="s">
        <v>21215</v>
      </c>
      <c r="B818" s="1" t="s">
        <v>21380</v>
      </c>
      <c r="C818" s="1" t="s">
        <v>21405</v>
      </c>
      <c r="D818" s="1" t="s">
        <v>78</v>
      </c>
      <c r="E818" s="1" t="s">
        <v>51</v>
      </c>
      <c r="F818" s="1" t="s">
        <v>81</v>
      </c>
      <c r="G818" s="1" t="s">
        <v>82</v>
      </c>
      <c r="H818" s="1" t="s">
        <v>1151</v>
      </c>
      <c r="I818" s="1" t="s">
        <v>84</v>
      </c>
      <c r="J818" s="1" t="s">
        <v>7809</v>
      </c>
      <c r="K818" s="1" t="s">
        <v>21406</v>
      </c>
      <c r="L818" s="1"/>
      <c r="M818" s="21">
        <f t="shared" si="12"/>
        <v>0</v>
      </c>
    </row>
    <row r="819" spans="1:14" ht="20.100000000000001" customHeight="1" x14ac:dyDescent="0.15">
      <c r="A819" s="1" t="s">
        <v>21215</v>
      </c>
      <c r="B819" s="1" t="s">
        <v>21380</v>
      </c>
      <c r="C819" s="1" t="s">
        <v>21407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121</v>
      </c>
      <c r="I819" s="1" t="s">
        <v>84</v>
      </c>
      <c r="J819" s="1" t="s">
        <v>122</v>
      </c>
      <c r="K819" s="1" t="s">
        <v>21408</v>
      </c>
      <c r="L819" s="1"/>
      <c r="M819" s="21">
        <f t="shared" si="12"/>
        <v>1</v>
      </c>
    </row>
    <row r="820" spans="1:14" ht="20.100000000000001" customHeight="1" x14ac:dyDescent="0.15">
      <c r="A820" s="1" t="s">
        <v>21215</v>
      </c>
      <c r="B820" s="1" t="s">
        <v>21380</v>
      </c>
      <c r="C820" s="1" t="s">
        <v>21409</v>
      </c>
      <c r="D820" s="1" t="s">
        <v>78</v>
      </c>
      <c r="E820" s="1" t="s">
        <v>51</v>
      </c>
      <c r="F820" s="1" t="s">
        <v>81</v>
      </c>
      <c r="G820" s="1" t="s">
        <v>82</v>
      </c>
      <c r="H820" s="1" t="s">
        <v>1151</v>
      </c>
      <c r="I820" s="1" t="s">
        <v>84</v>
      </c>
      <c r="J820" s="1" t="s">
        <v>7809</v>
      </c>
      <c r="K820" s="1" t="s">
        <v>21410</v>
      </c>
      <c r="L820" s="1"/>
      <c r="M820" s="21">
        <f t="shared" si="12"/>
        <v>0</v>
      </c>
    </row>
    <row r="821" spans="1:14" ht="20.100000000000001" customHeight="1" x14ac:dyDescent="0.15">
      <c r="A821" s="1" t="s">
        <v>21215</v>
      </c>
      <c r="B821" s="1" t="s">
        <v>21380</v>
      </c>
      <c r="C821" s="1" t="s">
        <v>21411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21412</v>
      </c>
      <c r="L821" s="1"/>
      <c r="M821" s="21">
        <f t="shared" si="12"/>
        <v>1</v>
      </c>
    </row>
    <row r="822" spans="1:14" ht="20.100000000000001" customHeight="1" x14ac:dyDescent="0.15">
      <c r="A822" s="1" t="s">
        <v>21215</v>
      </c>
      <c r="B822" s="1" t="s">
        <v>21380</v>
      </c>
      <c r="C822" s="1" t="s">
        <v>21413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21414</v>
      </c>
      <c r="L822" s="1"/>
      <c r="M822" s="21">
        <f t="shared" si="12"/>
        <v>1</v>
      </c>
    </row>
    <row r="823" spans="1:14" ht="20.100000000000001" customHeight="1" x14ac:dyDescent="0.15">
      <c r="A823" s="1" t="s">
        <v>21215</v>
      </c>
      <c r="B823" s="1" t="s">
        <v>21380</v>
      </c>
      <c r="C823" s="1" t="s">
        <v>21415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121</v>
      </c>
      <c r="I823" s="1" t="s">
        <v>84</v>
      </c>
      <c r="J823" s="1" t="s">
        <v>122</v>
      </c>
      <c r="K823" s="1" t="s">
        <v>21416</v>
      </c>
      <c r="L823" s="1"/>
      <c r="M823" s="21">
        <f t="shared" si="12"/>
        <v>1</v>
      </c>
    </row>
    <row r="824" spans="1:14" ht="20.100000000000001" customHeight="1" x14ac:dyDescent="0.15">
      <c r="A824" s="1" t="s">
        <v>21215</v>
      </c>
      <c r="B824" s="1" t="s">
        <v>21380</v>
      </c>
      <c r="C824" s="1" t="s">
        <v>21417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121</v>
      </c>
      <c r="I824" s="1" t="s">
        <v>84</v>
      </c>
      <c r="J824" s="1" t="s">
        <v>122</v>
      </c>
      <c r="K824" s="1" t="s">
        <v>21418</v>
      </c>
      <c r="L824" s="1"/>
      <c r="M824" s="21">
        <f t="shared" si="12"/>
        <v>1</v>
      </c>
    </row>
    <row r="825" spans="1:14" ht="20.100000000000001" customHeight="1" x14ac:dyDescent="0.15">
      <c r="A825" s="1" t="s">
        <v>21215</v>
      </c>
      <c r="B825" s="1" t="s">
        <v>21380</v>
      </c>
      <c r="C825" s="1" t="s">
        <v>21419</v>
      </c>
      <c r="D825" s="1" t="s">
        <v>78</v>
      </c>
      <c r="E825" s="1" t="s">
        <v>51</v>
      </c>
      <c r="F825" s="1" t="s">
        <v>179</v>
      </c>
      <c r="G825" s="1" t="s">
        <v>82</v>
      </c>
      <c r="H825" s="1" t="s">
        <v>2038</v>
      </c>
      <c r="I825" s="1" t="s">
        <v>84</v>
      </c>
      <c r="J825" s="1" t="s">
        <v>55</v>
      </c>
      <c r="K825" s="1" t="s">
        <v>21420</v>
      </c>
      <c r="L825" s="1"/>
      <c r="M825" s="21">
        <f t="shared" si="12"/>
        <v>0</v>
      </c>
    </row>
    <row r="826" spans="1:14" ht="20.100000000000001" customHeight="1" x14ac:dyDescent="0.15">
      <c r="A826" s="1" t="s">
        <v>21215</v>
      </c>
      <c r="B826" s="1" t="s">
        <v>21380</v>
      </c>
      <c r="C826" s="1" t="s">
        <v>21421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121</v>
      </c>
      <c r="I826" s="1" t="s">
        <v>84</v>
      </c>
      <c r="J826" s="1" t="s">
        <v>122</v>
      </c>
      <c r="K826" s="1" t="s">
        <v>21422</v>
      </c>
      <c r="L826" s="1"/>
      <c r="M826" s="21">
        <f t="shared" si="12"/>
        <v>1</v>
      </c>
    </row>
    <row r="827" spans="1:14" ht="20.100000000000001" customHeight="1" x14ac:dyDescent="0.15">
      <c r="A827" s="1" t="s">
        <v>21215</v>
      </c>
      <c r="B827" s="1" t="s">
        <v>21380</v>
      </c>
      <c r="C827" s="1" t="s">
        <v>21423</v>
      </c>
      <c r="D827" s="1" t="s">
        <v>78</v>
      </c>
      <c r="E827" s="1" t="s">
        <v>51</v>
      </c>
      <c r="F827" s="1" t="s">
        <v>179</v>
      </c>
      <c r="G827" s="1" t="s">
        <v>82</v>
      </c>
      <c r="H827" s="1" t="s">
        <v>2038</v>
      </c>
      <c r="I827" s="1" t="s">
        <v>84</v>
      </c>
      <c r="J827" s="1" t="s">
        <v>55</v>
      </c>
      <c r="K827" s="1" t="s">
        <v>21394</v>
      </c>
      <c r="L827" s="1"/>
      <c r="M827" s="21">
        <f t="shared" si="12"/>
        <v>0</v>
      </c>
    </row>
    <row r="828" spans="1:14" ht="20.100000000000001" customHeight="1" x14ac:dyDescent="0.15">
      <c r="A828" s="1" t="s">
        <v>21215</v>
      </c>
      <c r="B828" s="1" t="s">
        <v>21380</v>
      </c>
      <c r="C828" s="1" t="s">
        <v>21424</v>
      </c>
      <c r="D828" s="1" t="s">
        <v>78</v>
      </c>
      <c r="E828" s="1" t="s">
        <v>51</v>
      </c>
      <c r="F828" s="1" t="s">
        <v>51</v>
      </c>
      <c r="G828" s="1" t="s">
        <v>52</v>
      </c>
      <c r="H828" s="1" t="s">
        <v>121</v>
      </c>
      <c r="I828" s="1" t="s">
        <v>84</v>
      </c>
      <c r="J828" s="1" t="s">
        <v>122</v>
      </c>
      <c r="K828" s="1" t="s">
        <v>21396</v>
      </c>
      <c r="L828" s="1"/>
      <c r="M828" s="21">
        <f t="shared" si="12"/>
        <v>1</v>
      </c>
    </row>
    <row r="829" spans="1:14" ht="20.100000000000001" customHeight="1" x14ac:dyDescent="0.15">
      <c r="A829" s="1" t="s">
        <v>21215</v>
      </c>
      <c r="B829" s="1" t="s">
        <v>21380</v>
      </c>
      <c r="C829" s="1" t="s">
        <v>21425</v>
      </c>
      <c r="D829" s="1" t="s">
        <v>849</v>
      </c>
      <c r="E829" s="1" t="s">
        <v>51</v>
      </c>
      <c r="F829" s="1" t="s">
        <v>26832</v>
      </c>
      <c r="G829" s="1" t="s">
        <v>82</v>
      </c>
      <c r="H829" s="1" t="s">
        <v>83</v>
      </c>
      <c r="I829" s="1" t="s">
        <v>84</v>
      </c>
      <c r="J829" s="1" t="s">
        <v>6142</v>
      </c>
      <c r="K829" s="1" t="s">
        <v>21426</v>
      </c>
      <c r="L829" s="1"/>
      <c r="M829" s="21">
        <f t="shared" si="12"/>
        <v>0</v>
      </c>
    </row>
    <row r="830" spans="1:14" ht="20.100000000000001" customHeight="1" x14ac:dyDescent="0.15">
      <c r="A830" s="1" t="s">
        <v>21215</v>
      </c>
      <c r="B830" s="1" t="s">
        <v>21380</v>
      </c>
      <c r="C830" s="1" t="s">
        <v>21427</v>
      </c>
      <c r="D830" s="1" t="s">
        <v>849</v>
      </c>
      <c r="E830" s="1" t="s">
        <v>51</v>
      </c>
      <c r="F830" s="1" t="s">
        <v>26832</v>
      </c>
      <c r="G830" s="1" t="s">
        <v>52</v>
      </c>
      <c r="H830" s="1" t="s">
        <v>121</v>
      </c>
      <c r="I830" s="1" t="s">
        <v>84</v>
      </c>
      <c r="J830" s="1" t="s">
        <v>122</v>
      </c>
      <c r="K830" s="1" t="s">
        <v>21380</v>
      </c>
      <c r="L830" s="1"/>
      <c r="M830" s="21">
        <f t="shared" si="12"/>
        <v>0</v>
      </c>
    </row>
    <row r="831" spans="1:14" ht="39.950000000000003" customHeight="1" x14ac:dyDescent="0.15">
      <c r="A831" s="120" t="s">
        <v>27147</v>
      </c>
      <c r="B831" s="120" t="s">
        <v>27148</v>
      </c>
      <c r="C831" s="51" t="s">
        <v>21429</v>
      </c>
      <c r="D831" s="51" t="s">
        <v>50</v>
      </c>
      <c r="E831" s="51" t="s">
        <v>51</v>
      </c>
      <c r="F831" s="51" t="s">
        <v>51</v>
      </c>
      <c r="G831" s="51" t="s">
        <v>52</v>
      </c>
      <c r="H831" s="51" t="s">
        <v>121</v>
      </c>
      <c r="I831" s="51" t="s">
        <v>84</v>
      </c>
      <c r="J831" s="51" t="s">
        <v>122</v>
      </c>
      <c r="K831" s="51" t="s">
        <v>21430</v>
      </c>
      <c r="L831" s="121" t="s">
        <v>26946</v>
      </c>
      <c r="M831" s="123">
        <f t="shared" si="12"/>
        <v>1</v>
      </c>
      <c r="N831" s="123"/>
    </row>
    <row r="832" spans="1:14" ht="20.100000000000001" customHeight="1" x14ac:dyDescent="0.15">
      <c r="A832" s="51" t="s">
        <v>21215</v>
      </c>
      <c r="B832" s="51" t="s">
        <v>21428</v>
      </c>
      <c r="C832" s="51" t="s">
        <v>21431</v>
      </c>
      <c r="D832" s="51" t="s">
        <v>50</v>
      </c>
      <c r="E832" s="51" t="s">
        <v>51</v>
      </c>
      <c r="F832" s="51" t="s">
        <v>81</v>
      </c>
      <c r="G832" s="51" t="s">
        <v>82</v>
      </c>
      <c r="H832" s="51" t="s">
        <v>2038</v>
      </c>
      <c r="I832" s="51" t="s">
        <v>84</v>
      </c>
      <c r="J832" s="51" t="s">
        <v>55</v>
      </c>
      <c r="K832" s="51" t="s">
        <v>21432</v>
      </c>
      <c r="L832" s="51"/>
      <c r="M832" s="123">
        <f t="shared" si="12"/>
        <v>0</v>
      </c>
      <c r="N832" s="123"/>
    </row>
    <row r="833" spans="1:14" ht="20.100000000000001" customHeight="1" x14ac:dyDescent="0.15">
      <c r="A833" s="51" t="s">
        <v>21215</v>
      </c>
      <c r="B833" s="51" t="s">
        <v>21428</v>
      </c>
      <c r="C833" s="51" t="s">
        <v>21433</v>
      </c>
      <c r="D833" s="51" t="s">
        <v>50</v>
      </c>
      <c r="E833" s="51" t="s">
        <v>51</v>
      </c>
      <c r="F833" s="51" t="s">
        <v>51</v>
      </c>
      <c r="G833" s="51" t="s">
        <v>52</v>
      </c>
      <c r="H833" s="51" t="s">
        <v>121</v>
      </c>
      <c r="I833" s="51" t="s">
        <v>84</v>
      </c>
      <c r="J833" s="51" t="s">
        <v>122</v>
      </c>
      <c r="K833" s="51" t="s">
        <v>21434</v>
      </c>
      <c r="L833" s="51"/>
      <c r="M833" s="123">
        <f t="shared" si="12"/>
        <v>1</v>
      </c>
      <c r="N833" s="123"/>
    </row>
    <row r="834" spans="1:14" ht="20.100000000000001" customHeight="1" x14ac:dyDescent="0.15">
      <c r="A834" s="51" t="s">
        <v>21215</v>
      </c>
      <c r="B834" s="51" t="s">
        <v>21428</v>
      </c>
      <c r="C834" s="51" t="s">
        <v>21435</v>
      </c>
      <c r="D834" s="51" t="s">
        <v>50</v>
      </c>
      <c r="E834" s="51" t="s">
        <v>51</v>
      </c>
      <c r="F834" s="51" t="s">
        <v>51</v>
      </c>
      <c r="G834" s="51" t="s">
        <v>52</v>
      </c>
      <c r="H834" s="51" t="s">
        <v>121</v>
      </c>
      <c r="I834" s="51" t="s">
        <v>84</v>
      </c>
      <c r="J834" s="51" t="s">
        <v>122</v>
      </c>
      <c r="K834" s="51" t="s">
        <v>21436</v>
      </c>
      <c r="L834" s="51"/>
      <c r="M834" s="123">
        <f t="shared" si="12"/>
        <v>1</v>
      </c>
      <c r="N834" s="123"/>
    </row>
    <row r="835" spans="1:14" ht="20.100000000000001" customHeight="1" x14ac:dyDescent="0.15">
      <c r="A835" s="51" t="s">
        <v>21215</v>
      </c>
      <c r="B835" s="51" t="s">
        <v>21428</v>
      </c>
      <c r="C835" s="51" t="s">
        <v>21437</v>
      </c>
      <c r="D835" s="51" t="s">
        <v>50</v>
      </c>
      <c r="E835" s="51" t="s">
        <v>51</v>
      </c>
      <c r="F835" s="51" t="s">
        <v>51</v>
      </c>
      <c r="G835" s="51" t="s">
        <v>52</v>
      </c>
      <c r="H835" s="51" t="s">
        <v>121</v>
      </c>
      <c r="I835" s="51" t="s">
        <v>84</v>
      </c>
      <c r="J835" s="51" t="s">
        <v>122</v>
      </c>
      <c r="K835" s="51" t="s">
        <v>21438</v>
      </c>
      <c r="L835" s="51"/>
      <c r="M835" s="123">
        <f t="shared" si="12"/>
        <v>1</v>
      </c>
      <c r="N835" s="123"/>
    </row>
    <row r="836" spans="1:14" ht="20.100000000000001" customHeight="1" x14ac:dyDescent="0.15">
      <c r="A836" s="51" t="s">
        <v>21215</v>
      </c>
      <c r="B836" s="51" t="s">
        <v>21428</v>
      </c>
      <c r="C836" s="51" t="s">
        <v>21439</v>
      </c>
      <c r="D836" s="51" t="s">
        <v>50</v>
      </c>
      <c r="E836" s="51" t="s">
        <v>51</v>
      </c>
      <c r="F836" s="51" t="s">
        <v>51</v>
      </c>
      <c r="G836" s="51" t="s">
        <v>52</v>
      </c>
      <c r="H836" s="51" t="s">
        <v>121</v>
      </c>
      <c r="I836" s="51" t="s">
        <v>84</v>
      </c>
      <c r="J836" s="51" t="s">
        <v>122</v>
      </c>
      <c r="K836" s="51" t="s">
        <v>21440</v>
      </c>
      <c r="L836" s="51"/>
      <c r="M836" s="123">
        <f t="shared" si="12"/>
        <v>1</v>
      </c>
      <c r="N836" s="123"/>
    </row>
    <row r="837" spans="1:14" ht="20.100000000000001" customHeight="1" x14ac:dyDescent="0.15">
      <c r="A837" s="51" t="s">
        <v>21215</v>
      </c>
      <c r="B837" s="51" t="s">
        <v>21428</v>
      </c>
      <c r="C837" s="51" t="s">
        <v>21441</v>
      </c>
      <c r="D837" s="51" t="s">
        <v>78</v>
      </c>
      <c r="E837" s="51" t="s">
        <v>51</v>
      </c>
      <c r="F837" s="51" t="s">
        <v>51</v>
      </c>
      <c r="G837" s="51" t="s">
        <v>52</v>
      </c>
      <c r="H837" s="51" t="s">
        <v>121</v>
      </c>
      <c r="I837" s="51" t="s">
        <v>84</v>
      </c>
      <c r="J837" s="51" t="s">
        <v>122</v>
      </c>
      <c r="K837" s="51" t="s">
        <v>21442</v>
      </c>
      <c r="L837" s="51"/>
      <c r="M837" s="123">
        <f t="shared" si="12"/>
        <v>1</v>
      </c>
      <c r="N837" s="123"/>
    </row>
    <row r="838" spans="1:14" ht="39.950000000000003" customHeight="1" x14ac:dyDescent="0.15">
      <c r="A838" s="120" t="s">
        <v>27147</v>
      </c>
      <c r="B838" s="120" t="s">
        <v>27148</v>
      </c>
      <c r="C838" s="51" t="s">
        <v>21443</v>
      </c>
      <c r="D838" s="51" t="s">
        <v>78</v>
      </c>
      <c r="E838" s="51" t="s">
        <v>51</v>
      </c>
      <c r="F838" s="51" t="s">
        <v>81</v>
      </c>
      <c r="G838" s="51" t="s">
        <v>82</v>
      </c>
      <c r="H838" s="51" t="s">
        <v>4727</v>
      </c>
      <c r="I838" s="51" t="s">
        <v>447</v>
      </c>
      <c r="J838" s="51" t="s">
        <v>448</v>
      </c>
      <c r="K838" s="51" t="s">
        <v>21444</v>
      </c>
      <c r="L838" s="121" t="s">
        <v>26946</v>
      </c>
      <c r="M838" s="123">
        <f t="shared" si="12"/>
        <v>0</v>
      </c>
      <c r="N838" s="123"/>
    </row>
    <row r="839" spans="1:14" ht="20.100000000000001" customHeight="1" x14ac:dyDescent="0.15">
      <c r="A839" s="51" t="s">
        <v>21215</v>
      </c>
      <c r="B839" s="51" t="s">
        <v>21428</v>
      </c>
      <c r="C839" s="51" t="s">
        <v>21445</v>
      </c>
      <c r="D839" s="51" t="s">
        <v>78</v>
      </c>
      <c r="E839" s="51" t="s">
        <v>51</v>
      </c>
      <c r="F839" s="51" t="s">
        <v>51</v>
      </c>
      <c r="G839" s="51" t="s">
        <v>52</v>
      </c>
      <c r="H839" s="51" t="s">
        <v>121</v>
      </c>
      <c r="I839" s="51" t="s">
        <v>84</v>
      </c>
      <c r="J839" s="51" t="s">
        <v>122</v>
      </c>
      <c r="K839" s="51" t="s">
        <v>21446</v>
      </c>
      <c r="L839" s="51"/>
      <c r="M839" s="123">
        <f t="shared" si="12"/>
        <v>1</v>
      </c>
      <c r="N839" s="123"/>
    </row>
    <row r="840" spans="1:14" ht="20.100000000000001" customHeight="1" x14ac:dyDescent="0.15">
      <c r="A840" s="1" t="s">
        <v>21215</v>
      </c>
      <c r="B840" s="1" t="s">
        <v>21428</v>
      </c>
      <c r="C840" s="1" t="s">
        <v>21447</v>
      </c>
      <c r="D840" s="1" t="s">
        <v>78</v>
      </c>
      <c r="E840" s="1" t="s">
        <v>51</v>
      </c>
      <c r="F840" s="1" t="s">
        <v>51</v>
      </c>
      <c r="G840" s="1" t="s">
        <v>52</v>
      </c>
      <c r="H840" s="1" t="s">
        <v>121</v>
      </c>
      <c r="I840" s="1" t="s">
        <v>84</v>
      </c>
      <c r="J840" s="1" t="s">
        <v>122</v>
      </c>
      <c r="K840" s="1" t="s">
        <v>21448</v>
      </c>
      <c r="L840" s="1"/>
      <c r="M840" s="21">
        <f t="shared" ref="M840:M858" si="13">IF(F840="○",1,0)</f>
        <v>1</v>
      </c>
    </row>
    <row r="841" spans="1:14" ht="20.100000000000001" customHeight="1" x14ac:dyDescent="0.15">
      <c r="A841" s="1" t="s">
        <v>21215</v>
      </c>
      <c r="B841" s="1" t="s">
        <v>21428</v>
      </c>
      <c r="C841" s="1" t="s">
        <v>21449</v>
      </c>
      <c r="D841" s="1" t="s">
        <v>78</v>
      </c>
      <c r="E841" s="1" t="s">
        <v>51</v>
      </c>
      <c r="F841" s="1" t="s">
        <v>51</v>
      </c>
      <c r="G841" s="1" t="s">
        <v>52</v>
      </c>
      <c r="H841" s="1" t="s">
        <v>121</v>
      </c>
      <c r="I841" s="1" t="s">
        <v>84</v>
      </c>
      <c r="J841" s="1" t="s">
        <v>122</v>
      </c>
      <c r="K841" s="1" t="s">
        <v>21450</v>
      </c>
      <c r="L841" s="1"/>
      <c r="M841" s="21">
        <f t="shared" si="13"/>
        <v>1</v>
      </c>
    </row>
    <row r="842" spans="1:14" ht="20.100000000000001" customHeight="1" x14ac:dyDescent="0.15">
      <c r="A842" s="1" t="s">
        <v>21215</v>
      </c>
      <c r="B842" s="1" t="s">
        <v>21428</v>
      </c>
      <c r="C842" s="1" t="s">
        <v>21451</v>
      </c>
      <c r="D842" s="1" t="s">
        <v>78</v>
      </c>
      <c r="E842" s="1" t="s">
        <v>51</v>
      </c>
      <c r="F842" s="1" t="s">
        <v>51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21452</v>
      </c>
      <c r="L842" s="1"/>
      <c r="M842" s="21">
        <f t="shared" si="13"/>
        <v>1</v>
      </c>
    </row>
    <row r="843" spans="1:14" ht="20.100000000000001" customHeight="1" x14ac:dyDescent="0.15">
      <c r="A843" s="1" t="s">
        <v>21215</v>
      </c>
      <c r="B843" s="1" t="s">
        <v>21428</v>
      </c>
      <c r="C843" s="1" t="s">
        <v>21453</v>
      </c>
      <c r="D843" s="1" t="s">
        <v>78</v>
      </c>
      <c r="E843" s="1" t="s">
        <v>51</v>
      </c>
      <c r="F843" s="1" t="s">
        <v>51</v>
      </c>
      <c r="G843" s="1" t="s">
        <v>52</v>
      </c>
      <c r="H843" s="1" t="s">
        <v>121</v>
      </c>
      <c r="I843" s="1" t="s">
        <v>84</v>
      </c>
      <c r="J843" s="1" t="s">
        <v>122</v>
      </c>
      <c r="K843" s="1" t="s">
        <v>21454</v>
      </c>
      <c r="L843" s="1"/>
      <c r="M843" s="21">
        <f t="shared" si="13"/>
        <v>1</v>
      </c>
    </row>
    <row r="844" spans="1:14" ht="20.100000000000001" customHeight="1" x14ac:dyDescent="0.15">
      <c r="A844" s="1" t="s">
        <v>21215</v>
      </c>
      <c r="B844" s="1" t="s">
        <v>21428</v>
      </c>
      <c r="C844" s="1" t="s">
        <v>21455</v>
      </c>
      <c r="D844" s="1" t="s">
        <v>78</v>
      </c>
      <c r="E844" s="1" t="s">
        <v>51</v>
      </c>
      <c r="F844" s="1" t="s">
        <v>51</v>
      </c>
      <c r="G844" s="1" t="s">
        <v>52</v>
      </c>
      <c r="H844" s="1" t="s">
        <v>121</v>
      </c>
      <c r="I844" s="1" t="s">
        <v>84</v>
      </c>
      <c r="J844" s="1" t="s">
        <v>122</v>
      </c>
      <c r="K844" s="1" t="s">
        <v>21456</v>
      </c>
      <c r="L844" s="1"/>
      <c r="M844" s="21">
        <f t="shared" si="13"/>
        <v>1</v>
      </c>
    </row>
    <row r="845" spans="1:14" ht="20.100000000000001" customHeight="1" x14ac:dyDescent="0.15">
      <c r="A845" s="1" t="s">
        <v>21215</v>
      </c>
      <c r="B845" s="1" t="s">
        <v>21457</v>
      </c>
      <c r="C845" s="1" t="s">
        <v>21458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121</v>
      </c>
      <c r="I845" s="1" t="s">
        <v>84</v>
      </c>
      <c r="J845" s="1" t="s">
        <v>122</v>
      </c>
      <c r="K845" s="1" t="s">
        <v>21459</v>
      </c>
      <c r="L845" s="1"/>
      <c r="M845" s="21">
        <f t="shared" si="13"/>
        <v>1</v>
      </c>
    </row>
    <row r="846" spans="1:14" ht="20.100000000000001" customHeight="1" x14ac:dyDescent="0.15">
      <c r="A846" s="1" t="s">
        <v>21215</v>
      </c>
      <c r="B846" s="1" t="s">
        <v>21457</v>
      </c>
      <c r="C846" s="1" t="s">
        <v>21460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121</v>
      </c>
      <c r="I846" s="1" t="s">
        <v>84</v>
      </c>
      <c r="J846" s="1" t="s">
        <v>122</v>
      </c>
      <c r="K846" s="1" t="s">
        <v>21461</v>
      </c>
      <c r="L846" s="1"/>
      <c r="M846" s="21">
        <f t="shared" si="13"/>
        <v>1</v>
      </c>
    </row>
    <row r="847" spans="1:14" ht="20.100000000000001" customHeight="1" x14ac:dyDescent="0.15">
      <c r="A847" s="1" t="s">
        <v>21215</v>
      </c>
      <c r="B847" s="1" t="s">
        <v>21457</v>
      </c>
      <c r="C847" s="1" t="s">
        <v>21462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121</v>
      </c>
      <c r="I847" s="1" t="s">
        <v>84</v>
      </c>
      <c r="J847" s="1" t="s">
        <v>122</v>
      </c>
      <c r="K847" s="1" t="s">
        <v>21463</v>
      </c>
      <c r="L847" s="1"/>
      <c r="M847" s="21">
        <f t="shared" si="13"/>
        <v>1</v>
      </c>
    </row>
    <row r="848" spans="1:14" ht="20.100000000000001" customHeight="1" x14ac:dyDescent="0.15">
      <c r="A848" s="1" t="s">
        <v>21215</v>
      </c>
      <c r="B848" s="1" t="s">
        <v>21457</v>
      </c>
      <c r="C848" s="1" t="s">
        <v>21464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21465</v>
      </c>
      <c r="L848" s="1"/>
      <c r="M848" s="21">
        <f t="shared" si="13"/>
        <v>1</v>
      </c>
    </row>
    <row r="849" spans="1:13" ht="20.100000000000001" customHeight="1" x14ac:dyDescent="0.15">
      <c r="A849" s="1" t="s">
        <v>21215</v>
      </c>
      <c r="B849" s="1" t="s">
        <v>21457</v>
      </c>
      <c r="C849" s="1" t="s">
        <v>21466</v>
      </c>
      <c r="D849" s="1" t="s">
        <v>78</v>
      </c>
      <c r="E849" s="1" t="s">
        <v>51</v>
      </c>
      <c r="F849" s="1" t="s">
        <v>51</v>
      </c>
      <c r="G849" s="1" t="s">
        <v>52</v>
      </c>
      <c r="H849" s="1" t="s">
        <v>121</v>
      </c>
      <c r="I849" s="1" t="s">
        <v>84</v>
      </c>
      <c r="J849" s="1" t="s">
        <v>122</v>
      </c>
      <c r="K849" s="1" t="s">
        <v>21467</v>
      </c>
      <c r="L849" s="1"/>
      <c r="M849" s="21">
        <f t="shared" si="13"/>
        <v>1</v>
      </c>
    </row>
    <row r="850" spans="1:13" ht="20.100000000000001" customHeight="1" x14ac:dyDescent="0.15">
      <c r="A850" s="1" t="s">
        <v>21215</v>
      </c>
      <c r="B850" s="1" t="s">
        <v>21457</v>
      </c>
      <c r="C850" s="1" t="s">
        <v>21468</v>
      </c>
      <c r="D850" s="1" t="s">
        <v>849</v>
      </c>
      <c r="E850" s="1" t="s">
        <v>51</v>
      </c>
      <c r="F850" s="1" t="s">
        <v>26832</v>
      </c>
      <c r="G850" s="1" t="s">
        <v>82</v>
      </c>
      <c r="H850" s="1" t="s">
        <v>83</v>
      </c>
      <c r="I850" s="1" t="s">
        <v>84</v>
      </c>
      <c r="J850" s="1" t="s">
        <v>6142</v>
      </c>
      <c r="K850" s="1" t="s">
        <v>21469</v>
      </c>
      <c r="L850" s="1"/>
      <c r="M850" s="21">
        <f t="shared" si="13"/>
        <v>0</v>
      </c>
    </row>
    <row r="851" spans="1:13" ht="20.100000000000001" customHeight="1" x14ac:dyDescent="0.15">
      <c r="A851" s="1" t="s">
        <v>21215</v>
      </c>
      <c r="B851" s="1" t="s">
        <v>21470</v>
      </c>
      <c r="C851" s="1" t="s">
        <v>21471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121</v>
      </c>
      <c r="I851" s="1" t="s">
        <v>84</v>
      </c>
      <c r="J851" s="1" t="s">
        <v>122</v>
      </c>
      <c r="K851" s="1" t="s">
        <v>21472</v>
      </c>
      <c r="L851" s="1"/>
      <c r="M851" s="21">
        <f t="shared" si="13"/>
        <v>1</v>
      </c>
    </row>
    <row r="852" spans="1:13" ht="20.100000000000001" customHeight="1" x14ac:dyDescent="0.15">
      <c r="A852" s="1" t="s">
        <v>21215</v>
      </c>
      <c r="B852" s="1" t="s">
        <v>21470</v>
      </c>
      <c r="C852" s="1" t="s">
        <v>21473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121</v>
      </c>
      <c r="I852" s="1" t="s">
        <v>84</v>
      </c>
      <c r="J852" s="1" t="s">
        <v>122</v>
      </c>
      <c r="K852" s="1" t="s">
        <v>21474</v>
      </c>
      <c r="L852" s="1"/>
      <c r="M852" s="21">
        <f t="shared" si="13"/>
        <v>1</v>
      </c>
    </row>
    <row r="853" spans="1:13" ht="20.100000000000001" customHeight="1" x14ac:dyDescent="0.15">
      <c r="A853" s="1" t="s">
        <v>21215</v>
      </c>
      <c r="B853" s="1" t="s">
        <v>21470</v>
      </c>
      <c r="C853" s="1" t="s">
        <v>21475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21476</v>
      </c>
      <c r="L853" s="1"/>
      <c r="M853" s="21">
        <f t="shared" si="13"/>
        <v>1</v>
      </c>
    </row>
    <row r="854" spans="1:13" ht="20.100000000000001" customHeight="1" x14ac:dyDescent="0.15">
      <c r="A854" s="1" t="s">
        <v>21215</v>
      </c>
      <c r="B854" s="1" t="s">
        <v>21470</v>
      </c>
      <c r="C854" s="1" t="s">
        <v>21477</v>
      </c>
      <c r="D854" s="1" t="s">
        <v>78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21478</v>
      </c>
      <c r="L854" s="1"/>
      <c r="M854" s="21">
        <f t="shared" si="13"/>
        <v>1</v>
      </c>
    </row>
    <row r="855" spans="1:13" ht="20.100000000000001" customHeight="1" x14ac:dyDescent="0.15">
      <c r="A855" s="1" t="s">
        <v>21215</v>
      </c>
      <c r="B855" s="1" t="s">
        <v>21470</v>
      </c>
      <c r="C855" s="1" t="s">
        <v>21479</v>
      </c>
      <c r="D855" s="1" t="s">
        <v>78</v>
      </c>
      <c r="E855" s="1" t="s">
        <v>51</v>
      </c>
      <c r="F855" s="1" t="s">
        <v>81</v>
      </c>
      <c r="G855" s="1" t="s">
        <v>82</v>
      </c>
      <c r="H855" s="1" t="s">
        <v>1151</v>
      </c>
      <c r="I855" s="1" t="s">
        <v>84</v>
      </c>
      <c r="J855" s="1" t="s">
        <v>7809</v>
      </c>
      <c r="K855" s="1" t="s">
        <v>21480</v>
      </c>
      <c r="L855" s="1"/>
      <c r="M855" s="21">
        <f t="shared" si="13"/>
        <v>0</v>
      </c>
    </row>
    <row r="856" spans="1:13" ht="20.100000000000001" customHeight="1" x14ac:dyDescent="0.15">
      <c r="A856" s="1" t="s">
        <v>21215</v>
      </c>
      <c r="B856" s="1" t="s">
        <v>21470</v>
      </c>
      <c r="C856" s="1" t="s">
        <v>21481</v>
      </c>
      <c r="D856" s="1" t="s">
        <v>78</v>
      </c>
      <c r="E856" s="1" t="s">
        <v>51</v>
      </c>
      <c r="F856" s="1" t="s">
        <v>179</v>
      </c>
      <c r="G856" s="1" t="s">
        <v>82</v>
      </c>
      <c r="H856" s="1" t="s">
        <v>1151</v>
      </c>
      <c r="I856" s="1" t="s">
        <v>84</v>
      </c>
      <c r="J856" s="1" t="s">
        <v>7809</v>
      </c>
      <c r="K856" s="1" t="s">
        <v>21482</v>
      </c>
      <c r="L856" s="1"/>
      <c r="M856" s="21">
        <f t="shared" si="13"/>
        <v>0</v>
      </c>
    </row>
    <row r="857" spans="1:13" ht="20.100000000000001" customHeight="1" x14ac:dyDescent="0.15">
      <c r="A857" s="1" t="s">
        <v>21215</v>
      </c>
      <c r="B857" s="1" t="s">
        <v>21470</v>
      </c>
      <c r="C857" s="1" t="s">
        <v>21483</v>
      </c>
      <c r="D857" s="1" t="s">
        <v>78</v>
      </c>
      <c r="E857" s="1" t="s">
        <v>51</v>
      </c>
      <c r="F857" s="1" t="s">
        <v>51</v>
      </c>
      <c r="G857" s="1" t="s">
        <v>52</v>
      </c>
      <c r="H857" s="1" t="s">
        <v>121</v>
      </c>
      <c r="I857" s="1" t="s">
        <v>84</v>
      </c>
      <c r="J857" s="1" t="s">
        <v>122</v>
      </c>
      <c r="K857" s="1" t="s">
        <v>21484</v>
      </c>
      <c r="L857" s="1"/>
      <c r="M857" s="21">
        <f t="shared" si="13"/>
        <v>1</v>
      </c>
    </row>
    <row r="858" spans="1:13" ht="20.100000000000001" customHeight="1" x14ac:dyDescent="0.15">
      <c r="A858" s="1" t="s">
        <v>21215</v>
      </c>
      <c r="B858" s="1" t="s">
        <v>21470</v>
      </c>
      <c r="C858" s="1" t="s">
        <v>21485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21486</v>
      </c>
      <c r="L858" s="1"/>
      <c r="M858" s="21">
        <f t="shared" si="13"/>
        <v>1</v>
      </c>
    </row>
    <row r="859" spans="1:13" ht="20.100000000000001" customHeight="1" x14ac:dyDescent="0.15">
      <c r="A859" s="1" t="s">
        <v>21215</v>
      </c>
      <c r="B859" s="1" t="s">
        <v>21470</v>
      </c>
      <c r="C859" s="1" t="s">
        <v>21487</v>
      </c>
      <c r="D859" s="1" t="s">
        <v>78</v>
      </c>
      <c r="E859" s="1" t="s">
        <v>51</v>
      </c>
      <c r="F859" s="1" t="s">
        <v>51</v>
      </c>
      <c r="G859" s="1" t="s">
        <v>52</v>
      </c>
      <c r="H859" s="1" t="s">
        <v>121</v>
      </c>
      <c r="I859" s="1" t="s">
        <v>84</v>
      </c>
      <c r="J859" s="1" t="s">
        <v>122</v>
      </c>
      <c r="K859" s="1" t="s">
        <v>21488</v>
      </c>
      <c r="L859" s="1"/>
      <c r="M859" s="21">
        <f t="shared" ref="M859:M923" si="14">IF(F859="○",1,0)</f>
        <v>1</v>
      </c>
    </row>
    <row r="860" spans="1:13" ht="20.100000000000001" customHeight="1" x14ac:dyDescent="0.15">
      <c r="A860" s="1" t="s">
        <v>21215</v>
      </c>
      <c r="B860" s="1" t="s">
        <v>21470</v>
      </c>
      <c r="C860" s="1" t="s">
        <v>21489</v>
      </c>
      <c r="D860" s="1" t="s">
        <v>78</v>
      </c>
      <c r="E860" s="1" t="s">
        <v>51</v>
      </c>
      <c r="F860" s="1" t="s">
        <v>51</v>
      </c>
      <c r="G860" s="1" t="s">
        <v>52</v>
      </c>
      <c r="H860" s="1" t="s">
        <v>121</v>
      </c>
      <c r="I860" s="1" t="s">
        <v>84</v>
      </c>
      <c r="J860" s="1" t="s">
        <v>122</v>
      </c>
      <c r="K860" s="1" t="s">
        <v>21490</v>
      </c>
      <c r="L860" s="1"/>
      <c r="M860" s="21">
        <f t="shared" si="14"/>
        <v>1</v>
      </c>
    </row>
    <row r="861" spans="1:13" ht="20.100000000000001" customHeight="1" x14ac:dyDescent="0.15">
      <c r="A861" s="1" t="s">
        <v>21215</v>
      </c>
      <c r="B861" s="1" t="s">
        <v>21470</v>
      </c>
      <c r="C861" s="1" t="s">
        <v>21491</v>
      </c>
      <c r="D861" s="1" t="s">
        <v>78</v>
      </c>
      <c r="E861" s="1" t="s">
        <v>51</v>
      </c>
      <c r="F861" s="1" t="s">
        <v>51</v>
      </c>
      <c r="G861" s="1" t="s">
        <v>52</v>
      </c>
      <c r="H861" s="1" t="s">
        <v>121</v>
      </c>
      <c r="I861" s="1" t="s">
        <v>84</v>
      </c>
      <c r="J861" s="1" t="s">
        <v>122</v>
      </c>
      <c r="K861" s="1" t="s">
        <v>21476</v>
      </c>
      <c r="L861" s="1"/>
      <c r="M861" s="21">
        <f t="shared" si="14"/>
        <v>1</v>
      </c>
    </row>
    <row r="862" spans="1:13" ht="20.100000000000001" customHeight="1" x14ac:dyDescent="0.15">
      <c r="A862" s="1" t="s">
        <v>21215</v>
      </c>
      <c r="B862" s="1" t="s">
        <v>21492</v>
      </c>
      <c r="C862" s="1" t="s">
        <v>21493</v>
      </c>
      <c r="D862" s="1" t="s">
        <v>50</v>
      </c>
      <c r="E862" s="1" t="s">
        <v>51</v>
      </c>
      <c r="F862" s="1" t="s">
        <v>51</v>
      </c>
      <c r="G862" s="1" t="s">
        <v>52</v>
      </c>
      <c r="H862" s="1" t="s">
        <v>121</v>
      </c>
      <c r="I862" s="1" t="s">
        <v>84</v>
      </c>
      <c r="J862" s="1" t="s">
        <v>122</v>
      </c>
      <c r="K862" s="1" t="s">
        <v>21494</v>
      </c>
      <c r="L862" s="1"/>
      <c r="M862" s="21">
        <f t="shared" si="14"/>
        <v>1</v>
      </c>
    </row>
    <row r="863" spans="1:13" ht="20.100000000000001" customHeight="1" x14ac:dyDescent="0.15">
      <c r="A863" s="1" t="s">
        <v>21215</v>
      </c>
      <c r="B863" s="1" t="s">
        <v>21492</v>
      </c>
      <c r="C863" s="1" t="s">
        <v>21495</v>
      </c>
      <c r="D863" s="1" t="s">
        <v>78</v>
      </c>
      <c r="E863" s="1" t="s">
        <v>51</v>
      </c>
      <c r="F863" s="1" t="s">
        <v>81</v>
      </c>
      <c r="G863" s="1" t="s">
        <v>82</v>
      </c>
      <c r="H863" s="1" t="s">
        <v>212</v>
      </c>
      <c r="I863" s="1" t="s">
        <v>7857</v>
      </c>
      <c r="J863" s="1" t="s">
        <v>122</v>
      </c>
      <c r="K863" s="1" t="s">
        <v>21496</v>
      </c>
      <c r="L863" s="1"/>
      <c r="M863" s="21">
        <f t="shared" si="14"/>
        <v>0</v>
      </c>
    </row>
    <row r="864" spans="1:13" ht="20.100000000000001" customHeight="1" x14ac:dyDescent="0.15">
      <c r="A864" s="1" t="s">
        <v>21215</v>
      </c>
      <c r="B864" s="1" t="s">
        <v>21492</v>
      </c>
      <c r="C864" s="1" t="s">
        <v>21497</v>
      </c>
      <c r="D864" s="1" t="s">
        <v>78</v>
      </c>
      <c r="E864" s="1" t="s">
        <v>51</v>
      </c>
      <c r="F864" s="1" t="s">
        <v>51</v>
      </c>
      <c r="G864" s="1" t="s">
        <v>52</v>
      </c>
      <c r="H864" s="1" t="s">
        <v>121</v>
      </c>
      <c r="I864" s="1" t="s">
        <v>84</v>
      </c>
      <c r="J864" s="1" t="s">
        <v>122</v>
      </c>
      <c r="K864" s="1" t="s">
        <v>21498</v>
      </c>
      <c r="L864" s="1"/>
      <c r="M864" s="21">
        <f t="shared" si="14"/>
        <v>1</v>
      </c>
    </row>
    <row r="865" spans="1:13" ht="20.100000000000001" customHeight="1" x14ac:dyDescent="0.15">
      <c r="A865" s="1" t="s">
        <v>21215</v>
      </c>
      <c r="B865" s="1" t="s">
        <v>21492</v>
      </c>
      <c r="C865" s="1" t="s">
        <v>21499</v>
      </c>
      <c r="D865" s="1" t="s">
        <v>78</v>
      </c>
      <c r="E865" s="1" t="s">
        <v>51</v>
      </c>
      <c r="F865" s="1" t="s">
        <v>51</v>
      </c>
      <c r="G865" s="1" t="s">
        <v>52</v>
      </c>
      <c r="H865" s="1" t="s">
        <v>121</v>
      </c>
      <c r="I865" s="1" t="s">
        <v>84</v>
      </c>
      <c r="J865" s="1" t="s">
        <v>122</v>
      </c>
      <c r="K865" s="1" t="s">
        <v>21500</v>
      </c>
      <c r="L865" s="1"/>
      <c r="M865" s="21">
        <f t="shared" si="14"/>
        <v>1</v>
      </c>
    </row>
    <row r="866" spans="1:13" ht="20.100000000000001" customHeight="1" x14ac:dyDescent="0.15">
      <c r="A866" s="1" t="s">
        <v>21215</v>
      </c>
      <c r="B866" s="1" t="s">
        <v>21492</v>
      </c>
      <c r="C866" s="1" t="s">
        <v>21501</v>
      </c>
      <c r="D866" s="1" t="s">
        <v>78</v>
      </c>
      <c r="E866" s="1" t="s">
        <v>51</v>
      </c>
      <c r="F866" s="1" t="s">
        <v>81</v>
      </c>
      <c r="G866" s="1" t="s">
        <v>82</v>
      </c>
      <c r="H866" s="1" t="s">
        <v>1151</v>
      </c>
      <c r="I866" s="1" t="s">
        <v>84</v>
      </c>
      <c r="J866" s="1" t="s">
        <v>7809</v>
      </c>
      <c r="K866" s="1" t="s">
        <v>21502</v>
      </c>
      <c r="L866" s="1"/>
      <c r="M866" s="21">
        <f t="shared" si="14"/>
        <v>0</v>
      </c>
    </row>
    <row r="867" spans="1:13" ht="20.100000000000001" customHeight="1" x14ac:dyDescent="0.15">
      <c r="A867" s="1" t="s">
        <v>21215</v>
      </c>
      <c r="B867" s="1" t="s">
        <v>21492</v>
      </c>
      <c r="C867" s="1" t="s">
        <v>21503</v>
      </c>
      <c r="D867" s="1" t="s">
        <v>78</v>
      </c>
      <c r="E867" s="1" t="s">
        <v>51</v>
      </c>
      <c r="F867" s="1" t="s">
        <v>51</v>
      </c>
      <c r="G867" s="1" t="s">
        <v>52</v>
      </c>
      <c r="H867" s="1" t="s">
        <v>121</v>
      </c>
      <c r="I867" s="1" t="s">
        <v>84</v>
      </c>
      <c r="J867" s="1" t="s">
        <v>122</v>
      </c>
      <c r="K867" s="1" t="s">
        <v>21504</v>
      </c>
      <c r="L867" s="1"/>
      <c r="M867" s="21">
        <f t="shared" si="14"/>
        <v>1</v>
      </c>
    </row>
    <row r="868" spans="1:13" ht="20.100000000000001" customHeight="1" x14ac:dyDescent="0.15">
      <c r="A868" s="1" t="s">
        <v>21215</v>
      </c>
      <c r="B868" s="1" t="s">
        <v>21492</v>
      </c>
      <c r="C868" s="1" t="s">
        <v>21505</v>
      </c>
      <c r="D868" s="1" t="s">
        <v>78</v>
      </c>
      <c r="E868" s="1" t="s">
        <v>51</v>
      </c>
      <c r="F868" s="1" t="s">
        <v>51</v>
      </c>
      <c r="G868" s="1" t="s">
        <v>52</v>
      </c>
      <c r="H868" s="1" t="s">
        <v>121</v>
      </c>
      <c r="I868" s="1" t="s">
        <v>84</v>
      </c>
      <c r="J868" s="1" t="s">
        <v>122</v>
      </c>
      <c r="K868" s="1" t="s">
        <v>21506</v>
      </c>
      <c r="L868" s="1"/>
      <c r="M868" s="21">
        <f t="shared" si="14"/>
        <v>1</v>
      </c>
    </row>
    <row r="869" spans="1:13" ht="20.100000000000001" customHeight="1" x14ac:dyDescent="0.15">
      <c r="A869" s="1" t="s">
        <v>21215</v>
      </c>
      <c r="B869" s="1" t="s">
        <v>21492</v>
      </c>
      <c r="C869" s="1" t="s">
        <v>21507</v>
      </c>
      <c r="D869" s="1" t="s">
        <v>78</v>
      </c>
      <c r="E869" s="1" t="s">
        <v>51</v>
      </c>
      <c r="F869" s="1" t="s">
        <v>51</v>
      </c>
      <c r="G869" s="1" t="s">
        <v>52</v>
      </c>
      <c r="H869" s="1" t="s">
        <v>121</v>
      </c>
      <c r="I869" s="1" t="s">
        <v>84</v>
      </c>
      <c r="J869" s="1" t="s">
        <v>122</v>
      </c>
      <c r="K869" s="1" t="s">
        <v>21508</v>
      </c>
      <c r="L869" s="1"/>
      <c r="M869" s="21">
        <f t="shared" si="14"/>
        <v>1</v>
      </c>
    </row>
    <row r="870" spans="1:13" ht="20.100000000000001" customHeight="1" x14ac:dyDescent="0.15">
      <c r="A870" s="1" t="s">
        <v>21215</v>
      </c>
      <c r="B870" s="1" t="s">
        <v>7574</v>
      </c>
      <c r="C870" s="1" t="s">
        <v>21509</v>
      </c>
      <c r="D870" s="1" t="s">
        <v>50</v>
      </c>
      <c r="E870" s="1" t="s">
        <v>51</v>
      </c>
      <c r="F870" s="1" t="s">
        <v>51</v>
      </c>
      <c r="G870" s="1" t="s">
        <v>52</v>
      </c>
      <c r="H870" s="1" t="s">
        <v>121</v>
      </c>
      <c r="I870" s="1" t="s">
        <v>84</v>
      </c>
      <c r="J870" s="1" t="s">
        <v>122</v>
      </c>
      <c r="K870" s="1" t="s">
        <v>21510</v>
      </c>
      <c r="L870" s="1"/>
      <c r="M870" s="21">
        <f t="shared" si="14"/>
        <v>1</v>
      </c>
    </row>
    <row r="871" spans="1:13" ht="20.100000000000001" customHeight="1" x14ac:dyDescent="0.15">
      <c r="A871" s="1" t="s">
        <v>21215</v>
      </c>
      <c r="B871" s="1" t="s">
        <v>7574</v>
      </c>
      <c r="C871" s="1" t="s">
        <v>21511</v>
      </c>
      <c r="D871" s="1" t="s">
        <v>50</v>
      </c>
      <c r="E871" s="1" t="s">
        <v>51</v>
      </c>
      <c r="F871" s="1" t="s">
        <v>51</v>
      </c>
      <c r="G871" s="1" t="s">
        <v>52</v>
      </c>
      <c r="H871" s="1" t="s">
        <v>121</v>
      </c>
      <c r="I871" s="1" t="s">
        <v>84</v>
      </c>
      <c r="J871" s="1" t="s">
        <v>122</v>
      </c>
      <c r="K871" s="1" t="s">
        <v>21512</v>
      </c>
      <c r="L871" s="1"/>
      <c r="M871" s="21">
        <f t="shared" si="14"/>
        <v>1</v>
      </c>
    </row>
    <row r="872" spans="1:13" ht="20.100000000000001" customHeight="1" x14ac:dyDescent="0.15">
      <c r="A872" s="1" t="s">
        <v>21215</v>
      </c>
      <c r="B872" s="1" t="s">
        <v>7574</v>
      </c>
      <c r="C872" s="1" t="s">
        <v>21513</v>
      </c>
      <c r="D872" s="1" t="s">
        <v>50</v>
      </c>
      <c r="E872" s="1" t="s">
        <v>51</v>
      </c>
      <c r="F872" s="1" t="s">
        <v>51</v>
      </c>
      <c r="G872" s="1" t="s">
        <v>52</v>
      </c>
      <c r="H872" s="1" t="s">
        <v>121</v>
      </c>
      <c r="I872" s="1" t="s">
        <v>84</v>
      </c>
      <c r="J872" s="1" t="s">
        <v>122</v>
      </c>
      <c r="K872" s="1" t="s">
        <v>21514</v>
      </c>
      <c r="L872" s="1"/>
      <c r="M872" s="21">
        <f t="shared" si="14"/>
        <v>1</v>
      </c>
    </row>
    <row r="873" spans="1:13" ht="20.100000000000001" customHeight="1" x14ac:dyDescent="0.15">
      <c r="A873" s="1" t="s">
        <v>21215</v>
      </c>
      <c r="B873" s="1" t="s">
        <v>7574</v>
      </c>
      <c r="C873" s="1" t="s">
        <v>21515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121</v>
      </c>
      <c r="I873" s="1" t="s">
        <v>84</v>
      </c>
      <c r="J873" s="1" t="s">
        <v>122</v>
      </c>
      <c r="K873" s="1" t="s">
        <v>21516</v>
      </c>
      <c r="L873" s="1"/>
      <c r="M873" s="21">
        <f t="shared" si="14"/>
        <v>1</v>
      </c>
    </row>
    <row r="874" spans="1:13" ht="20.100000000000001" customHeight="1" x14ac:dyDescent="0.15">
      <c r="A874" s="1" t="s">
        <v>21215</v>
      </c>
      <c r="B874" s="1" t="s">
        <v>7574</v>
      </c>
      <c r="C874" s="1" t="s">
        <v>21517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21518</v>
      </c>
      <c r="L874" s="1"/>
      <c r="M874" s="21">
        <f t="shared" si="14"/>
        <v>1</v>
      </c>
    </row>
    <row r="875" spans="1:13" ht="20.100000000000001" customHeight="1" x14ac:dyDescent="0.15">
      <c r="A875" s="1" t="s">
        <v>21215</v>
      </c>
      <c r="B875" s="1" t="s">
        <v>7574</v>
      </c>
      <c r="C875" s="1" t="s">
        <v>21519</v>
      </c>
      <c r="D875" s="1" t="s">
        <v>78</v>
      </c>
      <c r="E875" s="1" t="s">
        <v>51</v>
      </c>
      <c r="F875" s="1" t="s">
        <v>179</v>
      </c>
      <c r="G875" s="1" t="s">
        <v>82</v>
      </c>
      <c r="H875" s="1" t="s">
        <v>2038</v>
      </c>
      <c r="I875" s="1" t="s">
        <v>84</v>
      </c>
      <c r="J875" s="1" t="s">
        <v>55</v>
      </c>
      <c r="K875" s="1" t="s">
        <v>21520</v>
      </c>
      <c r="L875" s="1"/>
      <c r="M875" s="21">
        <f t="shared" si="14"/>
        <v>0</v>
      </c>
    </row>
    <row r="876" spans="1:13" ht="20.100000000000001" customHeight="1" x14ac:dyDescent="0.15">
      <c r="A876" s="1" t="s">
        <v>21215</v>
      </c>
      <c r="B876" s="1" t="s">
        <v>21521</v>
      </c>
      <c r="C876" s="1" t="s">
        <v>21522</v>
      </c>
      <c r="D876" s="1" t="s">
        <v>50</v>
      </c>
      <c r="E876" s="1" t="s">
        <v>51</v>
      </c>
      <c r="F876" s="1" t="s">
        <v>51</v>
      </c>
      <c r="G876" s="1" t="s">
        <v>52</v>
      </c>
      <c r="H876" s="1" t="s">
        <v>121</v>
      </c>
      <c r="I876" s="1" t="s">
        <v>84</v>
      </c>
      <c r="J876" s="1" t="s">
        <v>122</v>
      </c>
      <c r="K876" s="1" t="s">
        <v>21523</v>
      </c>
      <c r="L876" s="1"/>
      <c r="M876" s="21">
        <f t="shared" si="14"/>
        <v>1</v>
      </c>
    </row>
    <row r="877" spans="1:13" ht="20.100000000000001" customHeight="1" x14ac:dyDescent="0.15">
      <c r="A877" s="1" t="s">
        <v>21215</v>
      </c>
      <c r="B877" s="1" t="s">
        <v>21521</v>
      </c>
      <c r="C877" s="1" t="s">
        <v>21524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21525</v>
      </c>
      <c r="L877" s="1"/>
      <c r="M877" s="21">
        <f t="shared" si="14"/>
        <v>1</v>
      </c>
    </row>
    <row r="878" spans="1:13" ht="20.100000000000001" customHeight="1" x14ac:dyDescent="0.15">
      <c r="A878" s="1" t="s">
        <v>21215</v>
      </c>
      <c r="B878" s="1" t="s">
        <v>21521</v>
      </c>
      <c r="C878" s="1" t="s">
        <v>21526</v>
      </c>
      <c r="D878" s="1" t="s">
        <v>78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21527</v>
      </c>
      <c r="L878" s="1"/>
      <c r="M878" s="21">
        <f t="shared" si="14"/>
        <v>1</v>
      </c>
    </row>
    <row r="879" spans="1:13" ht="20.100000000000001" customHeight="1" x14ac:dyDescent="0.15">
      <c r="A879" s="1" t="s">
        <v>21215</v>
      </c>
      <c r="B879" s="1" t="s">
        <v>21521</v>
      </c>
      <c r="C879" s="1" t="s">
        <v>21528</v>
      </c>
      <c r="D879" s="1" t="s">
        <v>78</v>
      </c>
      <c r="E879" s="1" t="s">
        <v>51</v>
      </c>
      <c r="F879" s="1" t="s">
        <v>179</v>
      </c>
      <c r="G879" s="1" t="s">
        <v>82</v>
      </c>
      <c r="H879" s="1" t="s">
        <v>2038</v>
      </c>
      <c r="I879" s="1" t="s">
        <v>84</v>
      </c>
      <c r="J879" s="1" t="s">
        <v>55</v>
      </c>
      <c r="K879" s="1" t="s">
        <v>21529</v>
      </c>
      <c r="L879" s="1"/>
      <c r="M879" s="21">
        <f t="shared" si="14"/>
        <v>0</v>
      </c>
    </row>
    <row r="880" spans="1:13" ht="20.100000000000001" customHeight="1" x14ac:dyDescent="0.15">
      <c r="A880" s="1" t="s">
        <v>21215</v>
      </c>
      <c r="B880" s="1" t="s">
        <v>21521</v>
      </c>
      <c r="C880" s="1" t="s">
        <v>21530</v>
      </c>
      <c r="D880" s="1" t="s">
        <v>78</v>
      </c>
      <c r="E880" s="1" t="s">
        <v>51</v>
      </c>
      <c r="F880" s="1" t="s">
        <v>51</v>
      </c>
      <c r="G880" s="1" t="s">
        <v>52</v>
      </c>
      <c r="H880" s="1" t="s">
        <v>121</v>
      </c>
      <c r="I880" s="1" t="s">
        <v>84</v>
      </c>
      <c r="J880" s="1" t="s">
        <v>122</v>
      </c>
      <c r="K880" s="1" t="s">
        <v>21531</v>
      </c>
      <c r="L880" s="1"/>
      <c r="M880" s="21">
        <f t="shared" si="14"/>
        <v>1</v>
      </c>
    </row>
    <row r="881" spans="1:13" ht="20.100000000000001" customHeight="1" x14ac:dyDescent="0.15">
      <c r="A881" s="1" t="s">
        <v>21215</v>
      </c>
      <c r="B881" s="1" t="s">
        <v>21532</v>
      </c>
      <c r="C881" s="1" t="s">
        <v>21533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121</v>
      </c>
      <c r="I881" s="1" t="s">
        <v>84</v>
      </c>
      <c r="J881" s="1" t="s">
        <v>122</v>
      </c>
      <c r="K881" s="1" t="s">
        <v>21534</v>
      </c>
      <c r="L881" s="1"/>
      <c r="M881" s="21">
        <f t="shared" si="14"/>
        <v>1</v>
      </c>
    </row>
    <row r="882" spans="1:13" ht="20.100000000000001" customHeight="1" x14ac:dyDescent="0.15">
      <c r="A882" s="1" t="s">
        <v>21215</v>
      </c>
      <c r="B882" s="1" t="s">
        <v>21532</v>
      </c>
      <c r="C882" s="1" t="s">
        <v>21535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121</v>
      </c>
      <c r="I882" s="1" t="s">
        <v>84</v>
      </c>
      <c r="J882" s="1" t="s">
        <v>122</v>
      </c>
      <c r="K882" s="1" t="s">
        <v>21536</v>
      </c>
      <c r="L882" s="1"/>
      <c r="M882" s="21">
        <f t="shared" si="14"/>
        <v>1</v>
      </c>
    </row>
    <row r="883" spans="1:13" ht="20.100000000000001" customHeight="1" x14ac:dyDescent="0.15">
      <c r="A883" s="1" t="s">
        <v>21215</v>
      </c>
      <c r="B883" s="1" t="s">
        <v>5948</v>
      </c>
      <c r="C883" s="1" t="s">
        <v>21537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21538</v>
      </c>
      <c r="L883" s="1"/>
      <c r="M883" s="21">
        <f t="shared" si="14"/>
        <v>1</v>
      </c>
    </row>
    <row r="884" spans="1:13" ht="20.100000000000001" customHeight="1" x14ac:dyDescent="0.15">
      <c r="A884" s="1" t="s">
        <v>21215</v>
      </c>
      <c r="B884" s="1" t="s">
        <v>5948</v>
      </c>
      <c r="C884" s="1" t="s">
        <v>21539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21540</v>
      </c>
      <c r="L884" s="1"/>
      <c r="M884" s="21">
        <f t="shared" si="14"/>
        <v>1</v>
      </c>
    </row>
    <row r="885" spans="1:13" ht="20.100000000000001" customHeight="1" x14ac:dyDescent="0.15">
      <c r="A885" s="1" t="s">
        <v>21215</v>
      </c>
      <c r="B885" s="1" t="s">
        <v>5948</v>
      </c>
      <c r="C885" s="1" t="s">
        <v>21541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121</v>
      </c>
      <c r="I885" s="1" t="s">
        <v>84</v>
      </c>
      <c r="J885" s="1" t="s">
        <v>122</v>
      </c>
      <c r="K885" s="1" t="s">
        <v>21542</v>
      </c>
      <c r="L885" s="1"/>
      <c r="M885" s="21">
        <f t="shared" si="14"/>
        <v>1</v>
      </c>
    </row>
    <row r="886" spans="1:13" ht="20.100000000000001" customHeight="1" x14ac:dyDescent="0.15">
      <c r="A886" s="1" t="s">
        <v>21215</v>
      </c>
      <c r="B886" s="1" t="s">
        <v>5948</v>
      </c>
      <c r="C886" s="1" t="s">
        <v>21543</v>
      </c>
      <c r="D886" s="1" t="s">
        <v>78</v>
      </c>
      <c r="E886" s="1" t="s">
        <v>51</v>
      </c>
      <c r="F886" s="1" t="s">
        <v>51</v>
      </c>
      <c r="G886" s="1" t="s">
        <v>52</v>
      </c>
      <c r="H886" s="1" t="s">
        <v>121</v>
      </c>
      <c r="I886" s="1" t="s">
        <v>84</v>
      </c>
      <c r="J886" s="1" t="s">
        <v>122</v>
      </c>
      <c r="K886" s="1" t="s">
        <v>21544</v>
      </c>
      <c r="L886" s="1"/>
      <c r="M886" s="21">
        <f t="shared" si="14"/>
        <v>1</v>
      </c>
    </row>
    <row r="887" spans="1:13" ht="20.100000000000001" customHeight="1" x14ac:dyDescent="0.15">
      <c r="A887" s="1" t="s">
        <v>21215</v>
      </c>
      <c r="B887" s="1" t="s">
        <v>5948</v>
      </c>
      <c r="C887" s="1" t="s">
        <v>21545</v>
      </c>
      <c r="D887" s="1" t="s">
        <v>78</v>
      </c>
      <c r="E887" s="1" t="s">
        <v>51</v>
      </c>
      <c r="F887" s="1" t="s">
        <v>51</v>
      </c>
      <c r="G887" s="1" t="s">
        <v>52</v>
      </c>
      <c r="H887" s="1" t="s">
        <v>121</v>
      </c>
      <c r="I887" s="1" t="s">
        <v>84</v>
      </c>
      <c r="J887" s="1" t="s">
        <v>122</v>
      </c>
      <c r="K887" s="1" t="s">
        <v>21546</v>
      </c>
      <c r="L887" s="1"/>
      <c r="M887" s="21">
        <f t="shared" si="14"/>
        <v>1</v>
      </c>
    </row>
    <row r="888" spans="1:13" ht="20.100000000000001" customHeight="1" x14ac:dyDescent="0.15">
      <c r="A888" s="1" t="s">
        <v>21215</v>
      </c>
      <c r="B888" s="1" t="s">
        <v>5948</v>
      </c>
      <c r="C888" s="1" t="s">
        <v>21547</v>
      </c>
      <c r="D888" s="1" t="s">
        <v>78</v>
      </c>
      <c r="E888" s="1" t="s">
        <v>51</v>
      </c>
      <c r="F888" s="1" t="s">
        <v>51</v>
      </c>
      <c r="G888" s="1" t="s">
        <v>52</v>
      </c>
      <c r="H888" s="1" t="s">
        <v>121</v>
      </c>
      <c r="I888" s="1" t="s">
        <v>84</v>
      </c>
      <c r="J888" s="1" t="s">
        <v>122</v>
      </c>
      <c r="K888" s="1" t="s">
        <v>21548</v>
      </c>
      <c r="L888" s="1"/>
      <c r="M888" s="21">
        <f t="shared" si="14"/>
        <v>1</v>
      </c>
    </row>
    <row r="889" spans="1:13" ht="20.100000000000001" customHeight="1" x14ac:dyDescent="0.15">
      <c r="A889" s="1" t="s">
        <v>21215</v>
      </c>
      <c r="B889" s="1" t="s">
        <v>5948</v>
      </c>
      <c r="C889" s="1" t="s">
        <v>21549</v>
      </c>
      <c r="D889" s="1" t="s">
        <v>78</v>
      </c>
      <c r="E889" s="1" t="s">
        <v>51</v>
      </c>
      <c r="F889" s="1" t="s">
        <v>179</v>
      </c>
      <c r="G889" s="1" t="s">
        <v>82</v>
      </c>
      <c r="H889" s="1" t="s">
        <v>2038</v>
      </c>
      <c r="I889" s="1" t="s">
        <v>84</v>
      </c>
      <c r="J889" s="1" t="s">
        <v>55</v>
      </c>
      <c r="K889" s="1" t="s">
        <v>21550</v>
      </c>
      <c r="L889" s="1"/>
      <c r="M889" s="21">
        <f t="shared" si="14"/>
        <v>0</v>
      </c>
    </row>
    <row r="890" spans="1:13" ht="20.100000000000001" customHeight="1" x14ac:dyDescent="0.15">
      <c r="A890" s="1" t="s">
        <v>21215</v>
      </c>
      <c r="B890" s="1" t="s">
        <v>5948</v>
      </c>
      <c r="C890" s="1" t="s">
        <v>21551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21552</v>
      </c>
      <c r="L890" s="1"/>
      <c r="M890" s="21">
        <f t="shared" si="14"/>
        <v>1</v>
      </c>
    </row>
    <row r="891" spans="1:13" ht="20.100000000000001" customHeight="1" x14ac:dyDescent="0.15">
      <c r="A891" s="1" t="s">
        <v>21215</v>
      </c>
      <c r="B891" s="1" t="s">
        <v>5948</v>
      </c>
      <c r="C891" s="1" t="s">
        <v>21553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21554</v>
      </c>
      <c r="L891" s="1"/>
      <c r="M891" s="21">
        <f t="shared" si="14"/>
        <v>1</v>
      </c>
    </row>
    <row r="892" spans="1:13" ht="20.100000000000001" customHeight="1" x14ac:dyDescent="0.15">
      <c r="A892" s="1" t="s">
        <v>21215</v>
      </c>
      <c r="B892" s="1" t="s">
        <v>21555</v>
      </c>
      <c r="C892" s="1" t="s">
        <v>21556</v>
      </c>
      <c r="D892" s="1" t="s">
        <v>78</v>
      </c>
      <c r="E892" s="1" t="s">
        <v>51</v>
      </c>
      <c r="F892" s="1" t="s">
        <v>81</v>
      </c>
      <c r="G892" s="1" t="s">
        <v>82</v>
      </c>
      <c r="H892" s="1" t="s">
        <v>212</v>
      </c>
      <c r="I892" s="1" t="s">
        <v>7857</v>
      </c>
      <c r="J892" s="1" t="s">
        <v>122</v>
      </c>
      <c r="K892" s="1" t="s">
        <v>21557</v>
      </c>
      <c r="L892" s="1"/>
      <c r="M892" s="21">
        <f t="shared" si="14"/>
        <v>0</v>
      </c>
    </row>
    <row r="893" spans="1:13" ht="20.100000000000001" customHeight="1" x14ac:dyDescent="0.15">
      <c r="A893" s="1" t="s">
        <v>21215</v>
      </c>
      <c r="B893" s="1" t="s">
        <v>21558</v>
      </c>
      <c r="C893" s="1" t="s">
        <v>21559</v>
      </c>
      <c r="D893" s="1" t="s">
        <v>50</v>
      </c>
      <c r="E893" s="1" t="s">
        <v>51</v>
      </c>
      <c r="F893" s="1" t="s">
        <v>81</v>
      </c>
      <c r="G893" s="1" t="s">
        <v>82</v>
      </c>
      <c r="H893" s="1" t="s">
        <v>1151</v>
      </c>
      <c r="I893" s="1" t="s">
        <v>84</v>
      </c>
      <c r="J893" s="1" t="s">
        <v>7809</v>
      </c>
      <c r="K893" s="1" t="s">
        <v>21560</v>
      </c>
      <c r="L893" s="1"/>
      <c r="M893" s="21">
        <f t="shared" si="14"/>
        <v>0</v>
      </c>
    </row>
    <row r="894" spans="1:13" ht="20.100000000000001" customHeight="1" x14ac:dyDescent="0.15">
      <c r="A894" s="1" t="s">
        <v>21215</v>
      </c>
      <c r="B894" s="1" t="s">
        <v>21558</v>
      </c>
      <c r="C894" s="1" t="s">
        <v>21561</v>
      </c>
      <c r="D894" s="1" t="s">
        <v>50</v>
      </c>
      <c r="E894" s="1" t="s">
        <v>51</v>
      </c>
      <c r="F894" s="1" t="s">
        <v>81</v>
      </c>
      <c r="G894" s="1" t="s">
        <v>82</v>
      </c>
      <c r="H894" s="1" t="s">
        <v>129</v>
      </c>
      <c r="I894" s="1" t="s">
        <v>7857</v>
      </c>
      <c r="J894" s="1" t="s">
        <v>7858</v>
      </c>
      <c r="K894" s="1" t="s">
        <v>21562</v>
      </c>
      <c r="L894" s="1"/>
      <c r="M894" s="21">
        <f t="shared" si="14"/>
        <v>0</v>
      </c>
    </row>
    <row r="895" spans="1:13" ht="20.100000000000001" customHeight="1" x14ac:dyDescent="0.15">
      <c r="A895" s="1" t="s">
        <v>21215</v>
      </c>
      <c r="B895" s="1" t="s">
        <v>21558</v>
      </c>
      <c r="C895" s="1" t="s">
        <v>21563</v>
      </c>
      <c r="D895" s="1" t="s">
        <v>50</v>
      </c>
      <c r="E895" s="1" t="s">
        <v>51</v>
      </c>
      <c r="F895" s="1" t="s">
        <v>81</v>
      </c>
      <c r="G895" s="1" t="s">
        <v>82</v>
      </c>
      <c r="H895" s="1" t="s">
        <v>129</v>
      </c>
      <c r="I895" s="1" t="s">
        <v>7857</v>
      </c>
      <c r="J895" s="1" t="s">
        <v>7858</v>
      </c>
      <c r="K895" s="1" t="s">
        <v>21564</v>
      </c>
      <c r="L895" s="1"/>
      <c r="M895" s="21">
        <f t="shared" si="14"/>
        <v>0</v>
      </c>
    </row>
    <row r="896" spans="1:13" ht="20.100000000000001" customHeight="1" x14ac:dyDescent="0.15">
      <c r="A896" s="1" t="s">
        <v>21215</v>
      </c>
      <c r="B896" s="1" t="s">
        <v>21558</v>
      </c>
      <c r="C896" s="1" t="s">
        <v>21565</v>
      </c>
      <c r="D896" s="1" t="s">
        <v>50</v>
      </c>
      <c r="E896" s="1" t="s">
        <v>51</v>
      </c>
      <c r="F896" s="1" t="s">
        <v>81</v>
      </c>
      <c r="G896" s="1" t="s">
        <v>82</v>
      </c>
      <c r="H896" s="1" t="s">
        <v>129</v>
      </c>
      <c r="I896" s="1" t="s">
        <v>7857</v>
      </c>
      <c r="J896" s="1" t="s">
        <v>7858</v>
      </c>
      <c r="K896" s="1" t="s">
        <v>21566</v>
      </c>
      <c r="L896" s="1"/>
      <c r="M896" s="21">
        <f t="shared" si="14"/>
        <v>0</v>
      </c>
    </row>
    <row r="897" spans="1:13" ht="20.100000000000001" customHeight="1" x14ac:dyDescent="0.15">
      <c r="A897" s="1" t="s">
        <v>21215</v>
      </c>
      <c r="B897" s="1" t="s">
        <v>21558</v>
      </c>
      <c r="C897" s="1" t="s">
        <v>21567</v>
      </c>
      <c r="D897" s="1" t="s">
        <v>50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21568</v>
      </c>
      <c r="L897" s="1"/>
      <c r="M897" s="21">
        <f t="shared" si="14"/>
        <v>1</v>
      </c>
    </row>
    <row r="898" spans="1:13" ht="20.100000000000001" customHeight="1" x14ac:dyDescent="0.15">
      <c r="A898" s="1" t="s">
        <v>21215</v>
      </c>
      <c r="B898" s="1" t="s">
        <v>21558</v>
      </c>
      <c r="C898" s="1" t="s">
        <v>21569</v>
      </c>
      <c r="D898" s="1" t="s">
        <v>50</v>
      </c>
      <c r="E898" s="1" t="s">
        <v>51</v>
      </c>
      <c r="F898" s="1" t="s">
        <v>51</v>
      </c>
      <c r="G898" s="1" t="s">
        <v>52</v>
      </c>
      <c r="H898" s="1" t="s">
        <v>121</v>
      </c>
      <c r="I898" s="1" t="s">
        <v>84</v>
      </c>
      <c r="J898" s="1" t="s">
        <v>122</v>
      </c>
      <c r="K898" s="1" t="s">
        <v>21570</v>
      </c>
      <c r="L898" s="1"/>
      <c r="M898" s="21">
        <f t="shared" si="14"/>
        <v>1</v>
      </c>
    </row>
    <row r="899" spans="1:13" ht="20.100000000000001" customHeight="1" x14ac:dyDescent="0.15">
      <c r="A899" s="1" t="s">
        <v>21215</v>
      </c>
      <c r="B899" s="1" t="s">
        <v>21558</v>
      </c>
      <c r="C899" s="1" t="s">
        <v>21571</v>
      </c>
      <c r="D899" s="1" t="s">
        <v>78</v>
      </c>
      <c r="E899" s="1" t="s">
        <v>51</v>
      </c>
      <c r="F899" s="1" t="s">
        <v>179</v>
      </c>
      <c r="G899" s="1" t="s">
        <v>82</v>
      </c>
      <c r="H899" s="1" t="s">
        <v>4727</v>
      </c>
      <c r="I899" s="1" t="s">
        <v>447</v>
      </c>
      <c r="J899" s="1" t="s">
        <v>448</v>
      </c>
      <c r="K899" s="1" t="s">
        <v>21572</v>
      </c>
      <c r="L899" s="1"/>
      <c r="M899" s="21">
        <f t="shared" si="14"/>
        <v>0</v>
      </c>
    </row>
    <row r="900" spans="1:13" ht="20.100000000000001" customHeight="1" x14ac:dyDescent="0.15">
      <c r="A900" s="1" t="s">
        <v>21215</v>
      </c>
      <c r="B900" s="1" t="s">
        <v>21558</v>
      </c>
      <c r="C900" s="1" t="s">
        <v>21573</v>
      </c>
      <c r="D900" s="1" t="s">
        <v>78</v>
      </c>
      <c r="E900" s="1" t="s">
        <v>51</v>
      </c>
      <c r="F900" s="1" t="s">
        <v>81</v>
      </c>
      <c r="G900" s="1" t="s">
        <v>82</v>
      </c>
      <c r="H900" s="1" t="s">
        <v>4727</v>
      </c>
      <c r="I900" s="1" t="s">
        <v>447</v>
      </c>
      <c r="J900" s="1" t="s">
        <v>448</v>
      </c>
      <c r="K900" s="1" t="s">
        <v>21574</v>
      </c>
      <c r="L900" s="1"/>
      <c r="M900" s="21">
        <f t="shared" si="14"/>
        <v>0</v>
      </c>
    </row>
    <row r="901" spans="1:13" ht="20.100000000000001" customHeight="1" x14ac:dyDescent="0.15">
      <c r="A901" s="1" t="s">
        <v>21215</v>
      </c>
      <c r="B901" s="1" t="s">
        <v>21558</v>
      </c>
      <c r="C901" s="1" t="s">
        <v>21575</v>
      </c>
      <c r="D901" s="1" t="s">
        <v>78</v>
      </c>
      <c r="E901" s="1" t="s">
        <v>51</v>
      </c>
      <c r="F901" s="1" t="s">
        <v>81</v>
      </c>
      <c r="G901" s="1" t="s">
        <v>82</v>
      </c>
      <c r="H901" s="1" t="s">
        <v>4727</v>
      </c>
      <c r="I901" s="1" t="s">
        <v>447</v>
      </c>
      <c r="J901" s="1" t="s">
        <v>448</v>
      </c>
      <c r="K901" s="1" t="s">
        <v>21576</v>
      </c>
      <c r="L901" s="1"/>
      <c r="M901" s="21">
        <f t="shared" si="14"/>
        <v>0</v>
      </c>
    </row>
    <row r="902" spans="1:13" ht="20.100000000000001" customHeight="1" x14ac:dyDescent="0.15">
      <c r="A902" s="1" t="s">
        <v>21215</v>
      </c>
      <c r="B902" s="1" t="s">
        <v>21577</v>
      </c>
      <c r="C902" s="1" t="s">
        <v>21578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21579</v>
      </c>
      <c r="L902" s="1"/>
      <c r="M902" s="21">
        <f t="shared" si="14"/>
        <v>1</v>
      </c>
    </row>
    <row r="903" spans="1:13" ht="20.100000000000001" customHeight="1" x14ac:dyDescent="0.15">
      <c r="A903" s="1" t="s">
        <v>21215</v>
      </c>
      <c r="B903" s="1" t="s">
        <v>21577</v>
      </c>
      <c r="C903" s="1" t="s">
        <v>21580</v>
      </c>
      <c r="D903" s="1" t="s">
        <v>78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21581</v>
      </c>
      <c r="L903" s="1"/>
      <c r="M903" s="21">
        <f t="shared" si="14"/>
        <v>1</v>
      </c>
    </row>
    <row r="904" spans="1:13" ht="20.100000000000001" customHeight="1" x14ac:dyDescent="0.15">
      <c r="A904" s="1" t="s">
        <v>21215</v>
      </c>
      <c r="B904" s="1" t="s">
        <v>7720</v>
      </c>
      <c r="C904" s="1" t="s">
        <v>21582</v>
      </c>
      <c r="D904" s="1" t="s">
        <v>50</v>
      </c>
      <c r="E904" s="1" t="s">
        <v>51</v>
      </c>
      <c r="F904" s="1" t="s">
        <v>81</v>
      </c>
      <c r="G904" s="1" t="s">
        <v>82</v>
      </c>
      <c r="H904" s="1" t="s">
        <v>2140</v>
      </c>
      <c r="I904" s="1" t="s">
        <v>447</v>
      </c>
      <c r="J904" s="1" t="s">
        <v>17033</v>
      </c>
      <c r="K904" s="1" t="s">
        <v>21583</v>
      </c>
      <c r="L904" s="1"/>
      <c r="M904" s="21">
        <f t="shared" si="14"/>
        <v>0</v>
      </c>
    </row>
    <row r="905" spans="1:13" ht="20.100000000000001" customHeight="1" x14ac:dyDescent="0.15">
      <c r="A905" s="1" t="s">
        <v>21215</v>
      </c>
      <c r="B905" s="1" t="s">
        <v>7720</v>
      </c>
      <c r="C905" s="1" t="s">
        <v>21584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21585</v>
      </c>
      <c r="L905" s="1"/>
      <c r="M905" s="21">
        <f t="shared" si="14"/>
        <v>1</v>
      </c>
    </row>
    <row r="906" spans="1:13" ht="20.100000000000001" customHeight="1" x14ac:dyDescent="0.15">
      <c r="A906" s="1" t="s">
        <v>21215</v>
      </c>
      <c r="B906" s="1" t="s">
        <v>7720</v>
      </c>
      <c r="C906" s="1" t="s">
        <v>21586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21587</v>
      </c>
      <c r="L906" s="1"/>
      <c r="M906" s="21">
        <f t="shared" si="14"/>
        <v>1</v>
      </c>
    </row>
    <row r="907" spans="1:13" ht="20.100000000000001" customHeight="1" x14ac:dyDescent="0.15">
      <c r="A907" s="1" t="s">
        <v>21215</v>
      </c>
      <c r="B907" s="1" t="s">
        <v>7720</v>
      </c>
      <c r="C907" s="1" t="s">
        <v>21588</v>
      </c>
      <c r="D907" s="1" t="s">
        <v>78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21589</v>
      </c>
      <c r="L907" s="1"/>
      <c r="M907" s="21">
        <f t="shared" si="14"/>
        <v>1</v>
      </c>
    </row>
    <row r="908" spans="1:13" ht="20.100000000000001" customHeight="1" x14ac:dyDescent="0.15">
      <c r="A908" s="1" t="s">
        <v>21215</v>
      </c>
      <c r="B908" s="1" t="s">
        <v>7720</v>
      </c>
      <c r="C908" s="1" t="s">
        <v>21590</v>
      </c>
      <c r="D908" s="1" t="s">
        <v>78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21591</v>
      </c>
      <c r="L908" s="1"/>
      <c r="M908" s="21">
        <f t="shared" si="14"/>
        <v>1</v>
      </c>
    </row>
    <row r="909" spans="1:13" ht="20.100000000000001" customHeight="1" x14ac:dyDescent="0.15">
      <c r="A909" s="1" t="s">
        <v>21215</v>
      </c>
      <c r="B909" s="1" t="s">
        <v>21592</v>
      </c>
      <c r="C909" s="1" t="s">
        <v>21593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21594</v>
      </c>
      <c r="L909" s="1"/>
      <c r="M909" s="21">
        <f t="shared" si="14"/>
        <v>1</v>
      </c>
    </row>
    <row r="910" spans="1:13" ht="20.100000000000001" customHeight="1" x14ac:dyDescent="0.15">
      <c r="A910" s="1" t="s">
        <v>21215</v>
      </c>
      <c r="B910" s="1" t="s">
        <v>21592</v>
      </c>
      <c r="C910" s="1" t="s">
        <v>21595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21596</v>
      </c>
      <c r="L910" s="1"/>
      <c r="M910" s="21">
        <f t="shared" si="14"/>
        <v>1</v>
      </c>
    </row>
    <row r="911" spans="1:13" ht="20.100000000000001" customHeight="1" x14ac:dyDescent="0.15">
      <c r="A911" s="1" t="s">
        <v>21215</v>
      </c>
      <c r="B911" s="1" t="s">
        <v>21592</v>
      </c>
      <c r="C911" s="1" t="s">
        <v>21597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21598</v>
      </c>
      <c r="L911" s="1"/>
      <c r="M911" s="21">
        <f t="shared" si="14"/>
        <v>1</v>
      </c>
    </row>
    <row r="912" spans="1:13" ht="20.100000000000001" customHeight="1" x14ac:dyDescent="0.15">
      <c r="A912" s="1" t="s">
        <v>21215</v>
      </c>
      <c r="B912" s="1" t="s">
        <v>21592</v>
      </c>
      <c r="C912" s="1" t="s">
        <v>21599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21600</v>
      </c>
      <c r="L912" s="1"/>
      <c r="M912" s="21">
        <f t="shared" si="14"/>
        <v>1</v>
      </c>
    </row>
    <row r="913" spans="1:13" ht="20.100000000000001" customHeight="1" x14ac:dyDescent="0.15">
      <c r="A913" s="1" t="s">
        <v>21215</v>
      </c>
      <c r="B913" s="1" t="s">
        <v>21592</v>
      </c>
      <c r="C913" s="1" t="s">
        <v>21601</v>
      </c>
      <c r="D913" s="1" t="s">
        <v>78</v>
      </c>
      <c r="E913" s="1" t="s">
        <v>51</v>
      </c>
      <c r="F913" s="1" t="s">
        <v>81</v>
      </c>
      <c r="G913" s="1" t="s">
        <v>82</v>
      </c>
      <c r="H913" s="1" t="s">
        <v>4727</v>
      </c>
      <c r="I913" s="1" t="s">
        <v>447</v>
      </c>
      <c r="J913" s="1" t="s">
        <v>448</v>
      </c>
      <c r="K913" s="1" t="s">
        <v>21602</v>
      </c>
      <c r="L913" s="1"/>
      <c r="M913" s="21">
        <f t="shared" si="14"/>
        <v>0</v>
      </c>
    </row>
    <row r="914" spans="1:13" ht="20.100000000000001" customHeight="1" x14ac:dyDescent="0.15">
      <c r="A914" s="1" t="s">
        <v>21215</v>
      </c>
      <c r="B914" s="1" t="s">
        <v>21592</v>
      </c>
      <c r="C914" s="1" t="s">
        <v>21603</v>
      </c>
      <c r="D914" s="1" t="s">
        <v>78</v>
      </c>
      <c r="E914" s="1" t="s">
        <v>51</v>
      </c>
      <c r="F914" s="1" t="s">
        <v>179</v>
      </c>
      <c r="G914" s="1" t="s">
        <v>82</v>
      </c>
      <c r="H914" s="1" t="s">
        <v>129</v>
      </c>
      <c r="I914" s="1" t="s">
        <v>7857</v>
      </c>
      <c r="J914" s="1" t="s">
        <v>7858</v>
      </c>
      <c r="K914" s="1" t="s">
        <v>21604</v>
      </c>
      <c r="L914" s="1"/>
      <c r="M914" s="21">
        <f t="shared" si="14"/>
        <v>0</v>
      </c>
    </row>
    <row r="915" spans="1:13" ht="20.100000000000001" customHeight="1" x14ac:dyDescent="0.15">
      <c r="A915" s="1" t="s">
        <v>21215</v>
      </c>
      <c r="B915" s="1" t="s">
        <v>21592</v>
      </c>
      <c r="C915" s="1" t="s">
        <v>21605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21606</v>
      </c>
      <c r="L915" s="1"/>
      <c r="M915" s="21">
        <f t="shared" si="14"/>
        <v>1</v>
      </c>
    </row>
    <row r="916" spans="1:13" ht="20.100000000000001" customHeight="1" x14ac:dyDescent="0.15">
      <c r="A916" s="1" t="s">
        <v>21215</v>
      </c>
      <c r="B916" s="1" t="s">
        <v>21592</v>
      </c>
      <c r="C916" s="1" t="s">
        <v>21607</v>
      </c>
      <c r="D916" s="1" t="s">
        <v>78</v>
      </c>
      <c r="E916" s="1" t="s">
        <v>51</v>
      </c>
      <c r="F916" s="1" t="s">
        <v>179</v>
      </c>
      <c r="G916" s="1" t="s">
        <v>82</v>
      </c>
      <c r="H916" s="1" t="s">
        <v>129</v>
      </c>
      <c r="I916" s="1" t="s">
        <v>7857</v>
      </c>
      <c r="J916" s="1" t="s">
        <v>7858</v>
      </c>
      <c r="K916" s="1" t="s">
        <v>21608</v>
      </c>
      <c r="L916" s="1"/>
      <c r="M916" s="21">
        <f t="shared" si="14"/>
        <v>0</v>
      </c>
    </row>
    <row r="917" spans="1:13" ht="20.100000000000001" customHeight="1" x14ac:dyDescent="0.15">
      <c r="A917" s="1" t="s">
        <v>21215</v>
      </c>
      <c r="B917" s="1" t="s">
        <v>21592</v>
      </c>
      <c r="C917" s="1" t="s">
        <v>21609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129</v>
      </c>
      <c r="I917" s="1" t="s">
        <v>7857</v>
      </c>
      <c r="J917" s="1" t="s">
        <v>7858</v>
      </c>
      <c r="K917" s="1" t="s">
        <v>21610</v>
      </c>
      <c r="L917" s="1"/>
      <c r="M917" s="21">
        <f t="shared" si="14"/>
        <v>0</v>
      </c>
    </row>
    <row r="918" spans="1:13" ht="20.100000000000001" customHeight="1" x14ac:dyDescent="0.15">
      <c r="A918" s="1" t="s">
        <v>21215</v>
      </c>
      <c r="B918" s="1" t="s">
        <v>21611</v>
      </c>
      <c r="C918" s="1" t="s">
        <v>21612</v>
      </c>
      <c r="D918" s="1" t="s">
        <v>50</v>
      </c>
      <c r="E918" s="1" t="s">
        <v>51</v>
      </c>
      <c r="F918" s="1" t="s">
        <v>51</v>
      </c>
      <c r="G918" s="1" t="s">
        <v>52</v>
      </c>
      <c r="H918" s="1" t="s">
        <v>121</v>
      </c>
      <c r="I918" s="1" t="s">
        <v>84</v>
      </c>
      <c r="J918" s="1" t="s">
        <v>122</v>
      </c>
      <c r="K918" s="1" t="s">
        <v>21613</v>
      </c>
      <c r="L918" s="1"/>
      <c r="M918" s="21">
        <f t="shared" si="14"/>
        <v>1</v>
      </c>
    </row>
    <row r="919" spans="1:13" ht="20.100000000000001" customHeight="1" x14ac:dyDescent="0.15">
      <c r="A919" s="1" t="s">
        <v>21215</v>
      </c>
      <c r="B919" s="1" t="s">
        <v>1084</v>
      </c>
      <c r="C919" s="1" t="s">
        <v>21614</v>
      </c>
      <c r="D919" s="1" t="s">
        <v>50</v>
      </c>
      <c r="E919" s="1" t="s">
        <v>51</v>
      </c>
      <c r="F919" s="1" t="s">
        <v>51</v>
      </c>
      <c r="G919" s="1" t="s">
        <v>52</v>
      </c>
      <c r="H919" s="1" t="s">
        <v>121</v>
      </c>
      <c r="I919" s="1" t="s">
        <v>84</v>
      </c>
      <c r="J919" s="1" t="s">
        <v>122</v>
      </c>
      <c r="K919" s="1" t="s">
        <v>21615</v>
      </c>
      <c r="L919" s="1"/>
      <c r="M919" s="21">
        <f t="shared" si="14"/>
        <v>1</v>
      </c>
    </row>
    <row r="920" spans="1:13" ht="20.100000000000001" customHeight="1" x14ac:dyDescent="0.15">
      <c r="A920" s="1" t="s">
        <v>21215</v>
      </c>
      <c r="B920" s="1" t="s">
        <v>1084</v>
      </c>
      <c r="C920" s="1" t="s">
        <v>21616</v>
      </c>
      <c r="D920" s="1" t="s">
        <v>78</v>
      </c>
      <c r="E920" s="1" t="s">
        <v>51</v>
      </c>
      <c r="F920" s="1" t="s">
        <v>179</v>
      </c>
      <c r="G920" s="1" t="s">
        <v>82</v>
      </c>
      <c r="H920" s="1" t="s">
        <v>212</v>
      </c>
      <c r="I920" s="1" t="s">
        <v>7857</v>
      </c>
      <c r="J920" s="1" t="s">
        <v>122</v>
      </c>
      <c r="K920" s="1" t="s">
        <v>21617</v>
      </c>
      <c r="L920" s="1"/>
      <c r="M920" s="21">
        <f t="shared" si="14"/>
        <v>0</v>
      </c>
    </row>
    <row r="921" spans="1:13" ht="20.100000000000001" customHeight="1" x14ac:dyDescent="0.15">
      <c r="A921" s="1" t="s">
        <v>21215</v>
      </c>
      <c r="B921" s="1" t="s">
        <v>6785</v>
      </c>
      <c r="C921" s="1" t="s">
        <v>21618</v>
      </c>
      <c r="D921" s="1" t="s">
        <v>50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21619</v>
      </c>
      <c r="L921" s="1"/>
      <c r="M921" s="21">
        <f t="shared" si="14"/>
        <v>1</v>
      </c>
    </row>
    <row r="922" spans="1:13" ht="20.100000000000001" customHeight="1" x14ac:dyDescent="0.15">
      <c r="A922" s="1" t="s">
        <v>21215</v>
      </c>
      <c r="B922" s="1" t="s">
        <v>6785</v>
      </c>
      <c r="C922" s="1" t="s">
        <v>21620</v>
      </c>
      <c r="D922" s="1" t="s">
        <v>78</v>
      </c>
      <c r="E922" s="1" t="s">
        <v>51</v>
      </c>
      <c r="F922" s="1" t="s">
        <v>81</v>
      </c>
      <c r="G922" s="1" t="s">
        <v>82</v>
      </c>
      <c r="H922" s="1" t="s">
        <v>212</v>
      </c>
      <c r="I922" s="1" t="s">
        <v>7857</v>
      </c>
      <c r="J922" s="1" t="s">
        <v>122</v>
      </c>
      <c r="K922" s="1" t="s">
        <v>21621</v>
      </c>
      <c r="L922" s="1"/>
      <c r="M922" s="21">
        <f t="shared" si="14"/>
        <v>0</v>
      </c>
    </row>
    <row r="923" spans="1:13" ht="39.950000000000003" customHeight="1" x14ac:dyDescent="0.15">
      <c r="A923" s="120" t="s">
        <v>27105</v>
      </c>
      <c r="B923" s="120" t="s">
        <v>27106</v>
      </c>
      <c r="C923" s="51" t="s">
        <v>27107</v>
      </c>
      <c r="D923" s="51" t="s">
        <v>849</v>
      </c>
      <c r="E923" s="51" t="s">
        <v>51</v>
      </c>
      <c r="F923" s="121" t="s">
        <v>26832</v>
      </c>
      <c r="G923" s="51" t="s">
        <v>82</v>
      </c>
      <c r="H923" s="51" t="s">
        <v>83</v>
      </c>
      <c r="I923" s="51" t="s">
        <v>84</v>
      </c>
      <c r="J923" s="51" t="s">
        <v>6142</v>
      </c>
      <c r="K923" s="51" t="s">
        <v>24396</v>
      </c>
      <c r="L923" s="122" t="s">
        <v>27108</v>
      </c>
      <c r="M923" s="21">
        <f t="shared" si="14"/>
        <v>0</v>
      </c>
    </row>
    <row r="924" spans="1:13" ht="39.950000000000003" customHeight="1" x14ac:dyDescent="0.15">
      <c r="A924" s="125" t="s">
        <v>27109</v>
      </c>
      <c r="B924" s="124" t="s">
        <v>27110</v>
      </c>
      <c r="C924" s="51" t="s">
        <v>27111</v>
      </c>
      <c r="D924" s="51" t="s">
        <v>50</v>
      </c>
      <c r="E924" s="51" t="s">
        <v>51</v>
      </c>
      <c r="F924" s="121" t="s">
        <v>51</v>
      </c>
      <c r="G924" s="51" t="s">
        <v>52</v>
      </c>
      <c r="H924" s="51" t="s">
        <v>121</v>
      </c>
      <c r="I924" s="51" t="s">
        <v>84</v>
      </c>
      <c r="J924" s="51" t="s">
        <v>122</v>
      </c>
      <c r="K924" s="51" t="s">
        <v>25711</v>
      </c>
      <c r="L924" s="122" t="s">
        <v>26946</v>
      </c>
      <c r="M924" s="21">
        <f>IF(F924="○",1,0)</f>
        <v>1</v>
      </c>
    </row>
  </sheetData>
  <autoFilter ref="A7:L924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0"/>
  <sheetViews>
    <sheetView topLeftCell="A166" workbookViewId="0"/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21622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SUBTOTAL(3,E8:E180)</f>
        <v>173</v>
      </c>
      <c r="F6" s="24">
        <f>SUBTOTAL(9,M8:M180)</f>
        <v>139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21623</v>
      </c>
      <c r="B8" s="1" t="s">
        <v>21624</v>
      </c>
      <c r="C8" s="1" t="s">
        <v>21625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1151</v>
      </c>
      <c r="I8" s="18" t="s">
        <v>84</v>
      </c>
      <c r="J8" s="1" t="s">
        <v>130</v>
      </c>
      <c r="K8" s="1" t="s">
        <v>21626</v>
      </c>
      <c r="L8" s="1"/>
      <c r="M8" s="21">
        <f t="shared" ref="M8:M39" si="0">IF(F8="○",1,0)</f>
        <v>1</v>
      </c>
    </row>
    <row r="9" spans="1:14" ht="20.100000000000001" customHeight="1" x14ac:dyDescent="0.15">
      <c r="A9" s="1" t="s">
        <v>21623</v>
      </c>
      <c r="B9" s="1" t="s">
        <v>21624</v>
      </c>
      <c r="C9" s="1" t="s">
        <v>21627</v>
      </c>
      <c r="D9" s="1" t="s">
        <v>50</v>
      </c>
      <c r="E9" s="1" t="s">
        <v>51</v>
      </c>
      <c r="F9" s="1" t="s">
        <v>21628</v>
      </c>
      <c r="G9" s="1" t="s">
        <v>82</v>
      </c>
      <c r="H9" s="18" t="s">
        <v>83</v>
      </c>
      <c r="I9" s="18" t="s">
        <v>84</v>
      </c>
      <c r="J9" s="1" t="s">
        <v>9120</v>
      </c>
      <c r="K9" s="1" t="s">
        <v>21629</v>
      </c>
      <c r="L9" s="1"/>
      <c r="M9" s="21">
        <f t="shared" si="0"/>
        <v>0</v>
      </c>
    </row>
    <row r="10" spans="1:14" ht="20.100000000000001" customHeight="1" x14ac:dyDescent="0.15">
      <c r="A10" s="1" t="s">
        <v>21623</v>
      </c>
      <c r="B10" s="1" t="s">
        <v>21624</v>
      </c>
      <c r="C10" s="1" t="s">
        <v>21630</v>
      </c>
      <c r="D10" s="1" t="s">
        <v>78</v>
      </c>
      <c r="E10" s="1" t="s">
        <v>51</v>
      </c>
      <c r="F10" s="1" t="s">
        <v>21628</v>
      </c>
      <c r="G10" s="1" t="s">
        <v>82</v>
      </c>
      <c r="H10" s="1" t="s">
        <v>83</v>
      </c>
      <c r="I10" s="1" t="s">
        <v>84</v>
      </c>
      <c r="J10" s="1" t="s">
        <v>9120</v>
      </c>
      <c r="K10" s="1" t="s">
        <v>21631</v>
      </c>
      <c r="L10" s="1"/>
      <c r="M10" s="21">
        <f t="shared" si="0"/>
        <v>0</v>
      </c>
    </row>
    <row r="11" spans="1:14" ht="20.100000000000001" customHeight="1" x14ac:dyDescent="0.15">
      <c r="A11" s="1" t="s">
        <v>21623</v>
      </c>
      <c r="B11" s="1" t="s">
        <v>21624</v>
      </c>
      <c r="C11" s="1" t="s">
        <v>21632</v>
      </c>
      <c r="D11" s="1" t="s">
        <v>78</v>
      </c>
      <c r="E11" s="1" t="s">
        <v>51</v>
      </c>
      <c r="F11" s="1" t="s">
        <v>51</v>
      </c>
      <c r="G11" s="1" t="s">
        <v>82</v>
      </c>
      <c r="H11" s="1" t="s">
        <v>83</v>
      </c>
      <c r="I11" s="1" t="s">
        <v>84</v>
      </c>
      <c r="J11" s="1" t="s">
        <v>9120</v>
      </c>
      <c r="K11" s="1" t="s">
        <v>21633</v>
      </c>
      <c r="L11" s="1"/>
      <c r="M11" s="21">
        <f t="shared" si="0"/>
        <v>1</v>
      </c>
    </row>
    <row r="12" spans="1:14" ht="20.100000000000001" customHeight="1" x14ac:dyDescent="0.15">
      <c r="A12" s="1" t="s">
        <v>21623</v>
      </c>
      <c r="B12" s="1" t="s">
        <v>21634</v>
      </c>
      <c r="C12" s="1" t="s">
        <v>21635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2234</v>
      </c>
      <c r="I12" s="1" t="s">
        <v>84</v>
      </c>
      <c r="J12" s="1" t="s">
        <v>18408</v>
      </c>
      <c r="K12" s="1" t="s">
        <v>21636</v>
      </c>
      <c r="L12" s="1"/>
      <c r="M12" s="21">
        <f t="shared" si="0"/>
        <v>1</v>
      </c>
    </row>
    <row r="13" spans="1:14" ht="20.100000000000001" customHeight="1" x14ac:dyDescent="0.15">
      <c r="A13" s="1" t="s">
        <v>21623</v>
      </c>
      <c r="B13" s="1" t="s">
        <v>21634</v>
      </c>
      <c r="C13" s="1" t="s">
        <v>21637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2234</v>
      </c>
      <c r="I13" s="1" t="s">
        <v>84</v>
      </c>
      <c r="J13" s="1" t="s">
        <v>18408</v>
      </c>
      <c r="K13" s="1" t="s">
        <v>21638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21623</v>
      </c>
      <c r="B14" s="1" t="s">
        <v>21634</v>
      </c>
      <c r="C14" s="1" t="s">
        <v>21639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2234</v>
      </c>
      <c r="I14" s="1" t="s">
        <v>84</v>
      </c>
      <c r="J14" s="1" t="s">
        <v>18408</v>
      </c>
      <c r="K14" s="1" t="s">
        <v>21640</v>
      </c>
      <c r="L14" s="1"/>
      <c r="M14" s="21">
        <f t="shared" si="0"/>
        <v>1</v>
      </c>
    </row>
    <row r="15" spans="1:14" ht="20.100000000000001" customHeight="1" x14ac:dyDescent="0.15">
      <c r="A15" s="1" t="s">
        <v>21623</v>
      </c>
      <c r="B15" s="1" t="s">
        <v>21634</v>
      </c>
      <c r="C15" s="1" t="s">
        <v>21641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2234</v>
      </c>
      <c r="I15" s="1" t="s">
        <v>84</v>
      </c>
      <c r="J15" s="1" t="s">
        <v>18408</v>
      </c>
      <c r="K15" s="1" t="s">
        <v>21642</v>
      </c>
      <c r="L15" s="1"/>
      <c r="M15" s="21">
        <f t="shared" si="0"/>
        <v>1</v>
      </c>
    </row>
    <row r="16" spans="1:14" ht="20.100000000000001" customHeight="1" x14ac:dyDescent="0.15">
      <c r="A16" s="1" t="s">
        <v>21623</v>
      </c>
      <c r="B16" s="1" t="s">
        <v>21634</v>
      </c>
      <c r="C16" s="1" t="s">
        <v>21643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2234</v>
      </c>
      <c r="I16" s="1" t="s">
        <v>84</v>
      </c>
      <c r="J16" s="1" t="s">
        <v>18408</v>
      </c>
      <c r="K16" s="1" t="s">
        <v>21644</v>
      </c>
      <c r="L16" s="1"/>
      <c r="M16" s="21">
        <f t="shared" si="0"/>
        <v>1</v>
      </c>
    </row>
    <row r="17" spans="1:13" ht="20.100000000000001" customHeight="1" x14ac:dyDescent="0.15">
      <c r="A17" s="1" t="s">
        <v>21623</v>
      </c>
      <c r="B17" s="1" t="s">
        <v>21634</v>
      </c>
      <c r="C17" s="1" t="s">
        <v>21645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2234</v>
      </c>
      <c r="I17" s="1" t="s">
        <v>84</v>
      </c>
      <c r="J17" s="1" t="s">
        <v>18408</v>
      </c>
      <c r="K17" s="1" t="s">
        <v>21646</v>
      </c>
      <c r="L17" s="1"/>
      <c r="M17" s="21">
        <f t="shared" si="0"/>
        <v>1</v>
      </c>
    </row>
    <row r="18" spans="1:13" ht="20.100000000000001" customHeight="1" x14ac:dyDescent="0.15">
      <c r="A18" s="1" t="s">
        <v>21623</v>
      </c>
      <c r="B18" s="1" t="s">
        <v>21634</v>
      </c>
      <c r="C18" s="1" t="s">
        <v>21647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2234</v>
      </c>
      <c r="I18" s="1" t="s">
        <v>84</v>
      </c>
      <c r="J18" s="1" t="s">
        <v>18408</v>
      </c>
      <c r="K18" s="1" t="s">
        <v>21648</v>
      </c>
      <c r="L18" s="1"/>
      <c r="M18" s="21">
        <f t="shared" si="0"/>
        <v>1</v>
      </c>
    </row>
    <row r="19" spans="1:13" ht="20.100000000000001" customHeight="1" x14ac:dyDescent="0.15">
      <c r="A19" s="1" t="s">
        <v>21623</v>
      </c>
      <c r="B19" s="1" t="s">
        <v>21634</v>
      </c>
      <c r="C19" s="1" t="s">
        <v>21649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2234</v>
      </c>
      <c r="I19" s="1" t="s">
        <v>84</v>
      </c>
      <c r="J19" s="1" t="s">
        <v>18408</v>
      </c>
      <c r="K19" s="1" t="s">
        <v>21650</v>
      </c>
      <c r="L19" s="1"/>
      <c r="M19" s="21">
        <f t="shared" si="0"/>
        <v>0</v>
      </c>
    </row>
    <row r="20" spans="1:13" ht="20.100000000000001" customHeight="1" x14ac:dyDescent="0.15">
      <c r="A20" s="1" t="s">
        <v>21623</v>
      </c>
      <c r="B20" s="1" t="s">
        <v>21651</v>
      </c>
      <c r="C20" s="1" t="s">
        <v>21652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212</v>
      </c>
      <c r="I20" s="1" t="s">
        <v>181</v>
      </c>
      <c r="J20" s="1" t="s">
        <v>1137</v>
      </c>
      <c r="K20" s="1" t="s">
        <v>21653</v>
      </c>
      <c r="L20" s="1"/>
      <c r="M20" s="21">
        <f t="shared" si="0"/>
        <v>1</v>
      </c>
    </row>
    <row r="21" spans="1:13" ht="20.100000000000001" customHeight="1" x14ac:dyDescent="0.15">
      <c r="A21" s="1" t="s">
        <v>21623</v>
      </c>
      <c r="B21" s="1" t="s">
        <v>21651</v>
      </c>
      <c r="C21" s="1" t="s">
        <v>21654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212</v>
      </c>
      <c r="I21" s="1" t="s">
        <v>181</v>
      </c>
      <c r="J21" s="1" t="s">
        <v>1137</v>
      </c>
      <c r="K21" s="1" t="s">
        <v>21655</v>
      </c>
      <c r="L21" s="1"/>
      <c r="M21" s="21">
        <f t="shared" si="0"/>
        <v>1</v>
      </c>
    </row>
    <row r="22" spans="1:13" ht="20.100000000000001" customHeight="1" x14ac:dyDescent="0.15">
      <c r="A22" s="1" t="s">
        <v>21623</v>
      </c>
      <c r="B22" s="1" t="s">
        <v>21651</v>
      </c>
      <c r="C22" s="1" t="s">
        <v>21656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212</v>
      </c>
      <c r="I22" s="1" t="s">
        <v>181</v>
      </c>
      <c r="J22" s="1" t="s">
        <v>1137</v>
      </c>
      <c r="K22" s="1" t="s">
        <v>21657</v>
      </c>
      <c r="L22" s="1"/>
      <c r="M22" s="21">
        <f t="shared" si="0"/>
        <v>1</v>
      </c>
    </row>
    <row r="23" spans="1:13" ht="20.100000000000001" customHeight="1" x14ac:dyDescent="0.15">
      <c r="A23" s="1" t="s">
        <v>21623</v>
      </c>
      <c r="B23" s="1" t="s">
        <v>21651</v>
      </c>
      <c r="C23" s="1" t="s">
        <v>21658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212</v>
      </c>
      <c r="I23" s="1" t="s">
        <v>181</v>
      </c>
      <c r="J23" s="1" t="s">
        <v>1137</v>
      </c>
      <c r="K23" s="1" t="s">
        <v>21659</v>
      </c>
      <c r="L23" s="1"/>
      <c r="M23" s="21">
        <f t="shared" si="0"/>
        <v>1</v>
      </c>
    </row>
    <row r="24" spans="1:13" ht="20.100000000000001" customHeight="1" x14ac:dyDescent="0.15">
      <c r="A24" s="1" t="s">
        <v>21623</v>
      </c>
      <c r="B24" s="1" t="s">
        <v>21651</v>
      </c>
      <c r="C24" s="1" t="s">
        <v>21660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1151</v>
      </c>
      <c r="I24" s="1" t="s">
        <v>84</v>
      </c>
      <c r="J24" s="1" t="s">
        <v>130</v>
      </c>
      <c r="K24" s="1" t="s">
        <v>21661</v>
      </c>
      <c r="L24" s="1"/>
      <c r="M24" s="21">
        <f t="shared" si="0"/>
        <v>1</v>
      </c>
    </row>
    <row r="25" spans="1:13" ht="20.100000000000001" customHeight="1" x14ac:dyDescent="0.15">
      <c r="A25" s="1" t="s">
        <v>21623</v>
      </c>
      <c r="B25" s="1" t="s">
        <v>21651</v>
      </c>
      <c r="C25" s="1" t="s">
        <v>21662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83</v>
      </c>
      <c r="I25" s="1" t="s">
        <v>84</v>
      </c>
      <c r="J25" s="1" t="s">
        <v>9120</v>
      </c>
      <c r="K25" s="1" t="s">
        <v>21663</v>
      </c>
      <c r="L25" s="1"/>
      <c r="M25" s="21">
        <f t="shared" si="0"/>
        <v>1</v>
      </c>
    </row>
    <row r="26" spans="1:13" ht="20.100000000000001" customHeight="1" x14ac:dyDescent="0.15">
      <c r="A26" s="1" t="s">
        <v>21623</v>
      </c>
      <c r="B26" s="1" t="s">
        <v>21651</v>
      </c>
      <c r="C26" s="1" t="s">
        <v>21664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83</v>
      </c>
      <c r="I26" s="1" t="s">
        <v>84</v>
      </c>
      <c r="J26" s="1" t="s">
        <v>9120</v>
      </c>
      <c r="K26" s="1" t="s">
        <v>21665</v>
      </c>
      <c r="L26" s="1"/>
      <c r="M26" s="21">
        <f t="shared" si="0"/>
        <v>1</v>
      </c>
    </row>
    <row r="27" spans="1:13" ht="20.100000000000001" customHeight="1" x14ac:dyDescent="0.15">
      <c r="A27" s="1" t="s">
        <v>21623</v>
      </c>
      <c r="B27" s="1" t="s">
        <v>21651</v>
      </c>
      <c r="C27" s="1" t="s">
        <v>21666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83</v>
      </c>
      <c r="I27" s="1" t="s">
        <v>84</v>
      </c>
      <c r="J27" s="1" t="s">
        <v>9120</v>
      </c>
      <c r="K27" s="1" t="s">
        <v>21667</v>
      </c>
      <c r="L27" s="1"/>
      <c r="M27" s="21">
        <f t="shared" si="0"/>
        <v>1</v>
      </c>
    </row>
    <row r="28" spans="1:13" ht="20.100000000000001" customHeight="1" x14ac:dyDescent="0.15">
      <c r="A28" s="1" t="s">
        <v>21623</v>
      </c>
      <c r="B28" s="1" t="s">
        <v>21651</v>
      </c>
      <c r="C28" s="1" t="s">
        <v>21668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212</v>
      </c>
      <c r="I28" s="1" t="s">
        <v>181</v>
      </c>
      <c r="J28" s="1" t="s">
        <v>1137</v>
      </c>
      <c r="K28" s="1" t="s">
        <v>21669</v>
      </c>
      <c r="L28" s="1"/>
      <c r="M28" s="21">
        <f t="shared" si="0"/>
        <v>1</v>
      </c>
    </row>
    <row r="29" spans="1:13" ht="20.100000000000001" customHeight="1" x14ac:dyDescent="0.15">
      <c r="A29" s="1" t="s">
        <v>21623</v>
      </c>
      <c r="B29" s="1" t="s">
        <v>21651</v>
      </c>
      <c r="C29" s="1" t="s">
        <v>21670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212</v>
      </c>
      <c r="I29" s="1" t="s">
        <v>181</v>
      </c>
      <c r="J29" s="1" t="s">
        <v>1137</v>
      </c>
      <c r="K29" s="1" t="s">
        <v>21671</v>
      </c>
      <c r="L29" s="1"/>
      <c r="M29" s="21">
        <f t="shared" si="0"/>
        <v>1</v>
      </c>
    </row>
    <row r="30" spans="1:13" ht="20.100000000000001" customHeight="1" x14ac:dyDescent="0.15">
      <c r="A30" s="1" t="s">
        <v>21623</v>
      </c>
      <c r="B30" s="1" t="s">
        <v>21651</v>
      </c>
      <c r="C30" s="1" t="s">
        <v>21672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212</v>
      </c>
      <c r="I30" s="1" t="s">
        <v>181</v>
      </c>
      <c r="J30" s="1" t="s">
        <v>1137</v>
      </c>
      <c r="K30" s="1" t="s">
        <v>21673</v>
      </c>
      <c r="L30" s="1"/>
      <c r="M30" s="21">
        <f t="shared" si="0"/>
        <v>1</v>
      </c>
    </row>
    <row r="31" spans="1:13" ht="20.100000000000001" customHeight="1" x14ac:dyDescent="0.15">
      <c r="A31" s="1" t="s">
        <v>21623</v>
      </c>
      <c r="B31" s="1" t="s">
        <v>21651</v>
      </c>
      <c r="C31" s="1" t="s">
        <v>21674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212</v>
      </c>
      <c r="I31" s="1" t="s">
        <v>181</v>
      </c>
      <c r="J31" s="1" t="s">
        <v>1137</v>
      </c>
      <c r="K31" s="1" t="s">
        <v>21675</v>
      </c>
      <c r="L31" s="1"/>
      <c r="M31" s="21">
        <f t="shared" si="0"/>
        <v>1</v>
      </c>
    </row>
    <row r="32" spans="1:13" ht="20.100000000000001" customHeight="1" x14ac:dyDescent="0.15">
      <c r="A32" s="1" t="s">
        <v>21623</v>
      </c>
      <c r="B32" s="1" t="s">
        <v>21651</v>
      </c>
      <c r="C32" s="1" t="s">
        <v>21676</v>
      </c>
      <c r="D32" s="1" t="s">
        <v>78</v>
      </c>
      <c r="E32" s="1" t="s">
        <v>51</v>
      </c>
      <c r="F32" s="1" t="s">
        <v>51</v>
      </c>
      <c r="G32" s="1" t="s">
        <v>82</v>
      </c>
      <c r="H32" s="1" t="s">
        <v>212</v>
      </c>
      <c r="I32" s="1" t="s">
        <v>181</v>
      </c>
      <c r="J32" s="1" t="s">
        <v>1137</v>
      </c>
      <c r="K32" s="1" t="s">
        <v>21677</v>
      </c>
      <c r="L32" s="1"/>
      <c r="M32" s="21">
        <f t="shared" si="0"/>
        <v>1</v>
      </c>
    </row>
    <row r="33" spans="1:13" ht="20.100000000000001" customHeight="1" x14ac:dyDescent="0.15">
      <c r="A33" s="1" t="s">
        <v>21623</v>
      </c>
      <c r="B33" s="1" t="s">
        <v>21651</v>
      </c>
      <c r="C33" s="1" t="s">
        <v>21678</v>
      </c>
      <c r="D33" s="1" t="s">
        <v>78</v>
      </c>
      <c r="E33" s="1" t="s">
        <v>51</v>
      </c>
      <c r="F33" s="1" t="s">
        <v>51</v>
      </c>
      <c r="G33" s="1" t="s">
        <v>82</v>
      </c>
      <c r="H33" s="1" t="s">
        <v>83</v>
      </c>
      <c r="I33" s="1" t="s">
        <v>84</v>
      </c>
      <c r="J33" s="1" t="s">
        <v>9120</v>
      </c>
      <c r="K33" s="1" t="s">
        <v>21679</v>
      </c>
      <c r="L33" s="1"/>
      <c r="M33" s="21">
        <f t="shared" si="0"/>
        <v>1</v>
      </c>
    </row>
    <row r="34" spans="1:13" ht="20.100000000000001" customHeight="1" x14ac:dyDescent="0.15">
      <c r="A34" s="1" t="s">
        <v>21623</v>
      </c>
      <c r="B34" s="1" t="s">
        <v>21651</v>
      </c>
      <c r="C34" s="1" t="s">
        <v>21680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83</v>
      </c>
      <c r="I34" s="1" t="s">
        <v>84</v>
      </c>
      <c r="J34" s="1" t="s">
        <v>9120</v>
      </c>
      <c r="K34" s="1" t="s">
        <v>21681</v>
      </c>
      <c r="L34" s="1"/>
      <c r="M34" s="21">
        <f t="shared" si="0"/>
        <v>1</v>
      </c>
    </row>
    <row r="35" spans="1:13" ht="20.100000000000001" customHeight="1" x14ac:dyDescent="0.15">
      <c r="A35" s="1" t="s">
        <v>21623</v>
      </c>
      <c r="B35" s="1" t="s">
        <v>21651</v>
      </c>
      <c r="C35" s="1" t="s">
        <v>21682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83</v>
      </c>
      <c r="I35" s="1" t="s">
        <v>84</v>
      </c>
      <c r="J35" s="1" t="s">
        <v>9120</v>
      </c>
      <c r="K35" s="1" t="s">
        <v>21683</v>
      </c>
      <c r="L35" s="1"/>
      <c r="M35" s="21">
        <f t="shared" si="0"/>
        <v>1</v>
      </c>
    </row>
    <row r="36" spans="1:13" ht="20.100000000000001" customHeight="1" x14ac:dyDescent="0.15">
      <c r="A36" s="1" t="s">
        <v>21623</v>
      </c>
      <c r="B36" s="1" t="s">
        <v>21651</v>
      </c>
      <c r="C36" s="1" t="s">
        <v>21684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83</v>
      </c>
      <c r="I36" s="1" t="s">
        <v>84</v>
      </c>
      <c r="J36" s="1" t="s">
        <v>9120</v>
      </c>
      <c r="K36" s="1" t="s">
        <v>21685</v>
      </c>
      <c r="L36" s="1"/>
      <c r="M36" s="21">
        <f t="shared" si="0"/>
        <v>1</v>
      </c>
    </row>
    <row r="37" spans="1:13" ht="20.100000000000001" customHeight="1" x14ac:dyDescent="0.15">
      <c r="A37" s="1" t="s">
        <v>21623</v>
      </c>
      <c r="B37" s="1" t="s">
        <v>21651</v>
      </c>
      <c r="C37" s="1" t="s">
        <v>21686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83</v>
      </c>
      <c r="I37" s="1" t="s">
        <v>84</v>
      </c>
      <c r="J37" s="1" t="s">
        <v>9120</v>
      </c>
      <c r="K37" s="1" t="s">
        <v>21687</v>
      </c>
      <c r="L37" s="1"/>
      <c r="M37" s="21">
        <f t="shared" si="0"/>
        <v>1</v>
      </c>
    </row>
    <row r="38" spans="1:13" ht="20.100000000000001" customHeight="1" x14ac:dyDescent="0.15">
      <c r="A38" s="1" t="s">
        <v>21623</v>
      </c>
      <c r="B38" s="1" t="s">
        <v>21651</v>
      </c>
      <c r="C38" s="1" t="s">
        <v>21688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83</v>
      </c>
      <c r="I38" s="1" t="s">
        <v>84</v>
      </c>
      <c r="J38" s="1" t="s">
        <v>9120</v>
      </c>
      <c r="K38" s="1" t="s">
        <v>21689</v>
      </c>
      <c r="L38" s="1"/>
      <c r="M38" s="21">
        <f t="shared" si="0"/>
        <v>1</v>
      </c>
    </row>
    <row r="39" spans="1:13" ht="20.100000000000001" customHeight="1" x14ac:dyDescent="0.15">
      <c r="A39" s="1" t="s">
        <v>21623</v>
      </c>
      <c r="B39" s="1" t="s">
        <v>21690</v>
      </c>
      <c r="C39" s="1" t="s">
        <v>21691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1151</v>
      </c>
      <c r="I39" s="1" t="s">
        <v>84</v>
      </c>
      <c r="J39" s="1" t="s">
        <v>130</v>
      </c>
      <c r="K39" s="1" t="s">
        <v>21692</v>
      </c>
      <c r="L39" s="1"/>
      <c r="M39" s="21">
        <f t="shared" si="0"/>
        <v>1</v>
      </c>
    </row>
    <row r="40" spans="1:13" ht="20.100000000000001" customHeight="1" x14ac:dyDescent="0.15">
      <c r="A40" s="1" t="s">
        <v>21623</v>
      </c>
      <c r="B40" s="1" t="s">
        <v>21690</v>
      </c>
      <c r="C40" s="1" t="s">
        <v>21693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1151</v>
      </c>
      <c r="I40" s="1" t="s">
        <v>84</v>
      </c>
      <c r="J40" s="1" t="s">
        <v>130</v>
      </c>
      <c r="K40" s="1" t="s">
        <v>21694</v>
      </c>
      <c r="L40" s="1"/>
      <c r="M40" s="21">
        <f t="shared" ref="M40:M71" si="1">IF(F40="○",1,0)</f>
        <v>1</v>
      </c>
    </row>
    <row r="41" spans="1:13" ht="20.100000000000001" customHeight="1" x14ac:dyDescent="0.15">
      <c r="A41" s="1" t="s">
        <v>21623</v>
      </c>
      <c r="B41" s="1" t="s">
        <v>21690</v>
      </c>
      <c r="C41" s="1" t="s">
        <v>21695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83</v>
      </c>
      <c r="I41" s="1" t="s">
        <v>84</v>
      </c>
      <c r="J41" s="1" t="s">
        <v>9120</v>
      </c>
      <c r="K41" s="1" t="s">
        <v>21696</v>
      </c>
      <c r="L41" s="1"/>
      <c r="M41" s="21">
        <f t="shared" si="1"/>
        <v>0</v>
      </c>
    </row>
    <row r="42" spans="1:13" ht="20.100000000000001" customHeight="1" x14ac:dyDescent="0.15">
      <c r="A42" s="1" t="s">
        <v>21623</v>
      </c>
      <c r="B42" s="1" t="s">
        <v>21690</v>
      </c>
      <c r="C42" s="1" t="s">
        <v>21697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83</v>
      </c>
      <c r="I42" s="1" t="s">
        <v>84</v>
      </c>
      <c r="J42" s="1" t="s">
        <v>9120</v>
      </c>
      <c r="K42" s="1" t="s">
        <v>21698</v>
      </c>
      <c r="L42" s="1"/>
      <c r="M42" s="21">
        <f t="shared" si="1"/>
        <v>0</v>
      </c>
    </row>
    <row r="43" spans="1:13" ht="20.100000000000001" customHeight="1" x14ac:dyDescent="0.15">
      <c r="A43" s="1" t="s">
        <v>21623</v>
      </c>
      <c r="B43" s="1" t="s">
        <v>21690</v>
      </c>
      <c r="C43" s="1" t="s">
        <v>21699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84</v>
      </c>
      <c r="J43" s="1" t="s">
        <v>9120</v>
      </c>
      <c r="K43" s="1" t="s">
        <v>21700</v>
      </c>
      <c r="L43" s="1"/>
      <c r="M43" s="21">
        <f t="shared" si="1"/>
        <v>0</v>
      </c>
    </row>
    <row r="44" spans="1:13" ht="20.100000000000001" customHeight="1" x14ac:dyDescent="0.15">
      <c r="A44" s="1" t="s">
        <v>21623</v>
      </c>
      <c r="B44" s="1" t="s">
        <v>21701</v>
      </c>
      <c r="C44" s="1" t="s">
        <v>21702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83</v>
      </c>
      <c r="I44" s="1" t="s">
        <v>84</v>
      </c>
      <c r="J44" s="1" t="s">
        <v>9120</v>
      </c>
      <c r="K44" s="1" t="s">
        <v>21703</v>
      </c>
      <c r="L44" s="1"/>
      <c r="M44" s="21">
        <f t="shared" si="1"/>
        <v>1</v>
      </c>
    </row>
    <row r="45" spans="1:13" ht="20.100000000000001" customHeight="1" x14ac:dyDescent="0.15">
      <c r="A45" s="1" t="s">
        <v>21623</v>
      </c>
      <c r="B45" s="1" t="s">
        <v>21704</v>
      </c>
      <c r="C45" s="1" t="s">
        <v>21705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1151</v>
      </c>
      <c r="I45" s="1" t="s">
        <v>84</v>
      </c>
      <c r="J45" s="1" t="s">
        <v>130</v>
      </c>
      <c r="K45" s="1" t="s">
        <v>21706</v>
      </c>
      <c r="L45" s="1"/>
      <c r="M45" s="21">
        <f t="shared" si="1"/>
        <v>1</v>
      </c>
    </row>
    <row r="46" spans="1:13" ht="20.100000000000001" customHeight="1" x14ac:dyDescent="0.15">
      <c r="A46" s="1" t="s">
        <v>21623</v>
      </c>
      <c r="B46" s="1" t="s">
        <v>21704</v>
      </c>
      <c r="C46" s="1" t="s">
        <v>21707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83</v>
      </c>
      <c r="I46" s="1" t="s">
        <v>84</v>
      </c>
      <c r="J46" s="1" t="s">
        <v>9120</v>
      </c>
      <c r="K46" s="1" t="s">
        <v>21708</v>
      </c>
      <c r="L46" s="1"/>
      <c r="M46" s="21">
        <f t="shared" si="1"/>
        <v>1</v>
      </c>
    </row>
    <row r="47" spans="1:13" ht="20.100000000000001" customHeight="1" x14ac:dyDescent="0.15">
      <c r="A47" s="1" t="s">
        <v>21623</v>
      </c>
      <c r="B47" s="1" t="s">
        <v>21704</v>
      </c>
      <c r="C47" s="1" t="s">
        <v>21709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83</v>
      </c>
      <c r="I47" s="1" t="s">
        <v>84</v>
      </c>
      <c r="J47" s="1" t="s">
        <v>9120</v>
      </c>
      <c r="K47" s="1" t="s">
        <v>21710</v>
      </c>
      <c r="L47" s="1"/>
      <c r="M47" s="21">
        <f t="shared" si="1"/>
        <v>1</v>
      </c>
    </row>
    <row r="48" spans="1:13" ht="20.100000000000001" customHeight="1" x14ac:dyDescent="0.15">
      <c r="A48" s="1" t="s">
        <v>21623</v>
      </c>
      <c r="B48" s="1" t="s">
        <v>21704</v>
      </c>
      <c r="C48" s="1" t="s">
        <v>21711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1151</v>
      </c>
      <c r="I48" s="1" t="s">
        <v>84</v>
      </c>
      <c r="J48" s="1" t="s">
        <v>130</v>
      </c>
      <c r="K48" s="1" t="s">
        <v>21712</v>
      </c>
      <c r="L48" s="1"/>
      <c r="M48" s="21">
        <f t="shared" si="1"/>
        <v>1</v>
      </c>
    </row>
    <row r="49" spans="1:13" ht="20.100000000000001" customHeight="1" x14ac:dyDescent="0.15">
      <c r="A49" s="1" t="s">
        <v>21623</v>
      </c>
      <c r="B49" s="1" t="s">
        <v>21704</v>
      </c>
      <c r="C49" s="1" t="s">
        <v>21713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83</v>
      </c>
      <c r="I49" s="1" t="s">
        <v>84</v>
      </c>
      <c r="J49" s="1" t="s">
        <v>9120</v>
      </c>
      <c r="K49" s="1" t="s">
        <v>21714</v>
      </c>
      <c r="L49" s="1"/>
      <c r="M49" s="21">
        <f t="shared" si="1"/>
        <v>1</v>
      </c>
    </row>
    <row r="50" spans="1:13" ht="20.100000000000001" customHeight="1" x14ac:dyDescent="0.15">
      <c r="A50" s="1" t="s">
        <v>21623</v>
      </c>
      <c r="B50" s="1" t="s">
        <v>21704</v>
      </c>
      <c r="C50" s="1" t="s">
        <v>21715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83</v>
      </c>
      <c r="I50" s="1" t="s">
        <v>84</v>
      </c>
      <c r="J50" s="1" t="s">
        <v>9120</v>
      </c>
      <c r="K50" s="1" t="s">
        <v>21716</v>
      </c>
      <c r="L50" s="1"/>
      <c r="M50" s="21">
        <f t="shared" si="1"/>
        <v>1</v>
      </c>
    </row>
    <row r="51" spans="1:13" ht="20.100000000000001" customHeight="1" x14ac:dyDescent="0.15">
      <c r="A51" s="1" t="s">
        <v>21623</v>
      </c>
      <c r="B51" s="1" t="s">
        <v>21704</v>
      </c>
      <c r="C51" s="1" t="s">
        <v>21717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83</v>
      </c>
      <c r="I51" s="1" t="s">
        <v>84</v>
      </c>
      <c r="J51" s="1" t="s">
        <v>9120</v>
      </c>
      <c r="K51" s="1" t="s">
        <v>21718</v>
      </c>
      <c r="L51" s="1"/>
      <c r="M51" s="21">
        <f t="shared" si="1"/>
        <v>0</v>
      </c>
    </row>
    <row r="52" spans="1:13" ht="20.100000000000001" customHeight="1" x14ac:dyDescent="0.15">
      <c r="A52" s="1" t="s">
        <v>21623</v>
      </c>
      <c r="B52" s="1" t="s">
        <v>21704</v>
      </c>
      <c r="C52" s="1" t="s">
        <v>21719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83</v>
      </c>
      <c r="I52" s="1" t="s">
        <v>84</v>
      </c>
      <c r="J52" s="1" t="s">
        <v>9120</v>
      </c>
      <c r="K52" s="1" t="s">
        <v>21720</v>
      </c>
      <c r="L52" s="1"/>
      <c r="M52" s="21">
        <f t="shared" si="1"/>
        <v>1</v>
      </c>
    </row>
    <row r="53" spans="1:13" ht="20.100000000000001" customHeight="1" x14ac:dyDescent="0.15">
      <c r="A53" s="1" t="s">
        <v>21623</v>
      </c>
      <c r="B53" s="1" t="s">
        <v>21704</v>
      </c>
      <c r="C53" s="1" t="s">
        <v>21721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83</v>
      </c>
      <c r="I53" s="1" t="s">
        <v>84</v>
      </c>
      <c r="J53" s="1" t="s">
        <v>9120</v>
      </c>
      <c r="K53" s="1" t="s">
        <v>21722</v>
      </c>
      <c r="L53" s="1"/>
      <c r="M53" s="21">
        <f t="shared" si="1"/>
        <v>0</v>
      </c>
    </row>
    <row r="54" spans="1:13" ht="20.100000000000001" customHeight="1" x14ac:dyDescent="0.15">
      <c r="A54" s="1" t="s">
        <v>21623</v>
      </c>
      <c r="B54" s="1" t="s">
        <v>21704</v>
      </c>
      <c r="C54" s="1" t="s">
        <v>21723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83</v>
      </c>
      <c r="I54" s="1" t="s">
        <v>84</v>
      </c>
      <c r="J54" s="1" t="s">
        <v>9120</v>
      </c>
      <c r="K54" s="1" t="s">
        <v>21724</v>
      </c>
      <c r="L54" s="1"/>
      <c r="M54" s="21">
        <f t="shared" si="1"/>
        <v>0</v>
      </c>
    </row>
    <row r="55" spans="1:13" ht="20.100000000000001" customHeight="1" x14ac:dyDescent="0.15">
      <c r="A55" s="1" t="s">
        <v>21623</v>
      </c>
      <c r="B55" s="1" t="s">
        <v>21704</v>
      </c>
      <c r="C55" s="1" t="s">
        <v>21725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83</v>
      </c>
      <c r="I55" s="1" t="s">
        <v>84</v>
      </c>
      <c r="J55" s="1" t="s">
        <v>9120</v>
      </c>
      <c r="K55" s="1" t="s">
        <v>21726</v>
      </c>
      <c r="L55" s="1"/>
      <c r="M55" s="21">
        <f t="shared" si="1"/>
        <v>0</v>
      </c>
    </row>
    <row r="56" spans="1:13" ht="20.100000000000001" customHeight="1" x14ac:dyDescent="0.15">
      <c r="A56" s="1" t="s">
        <v>21623</v>
      </c>
      <c r="B56" s="1" t="s">
        <v>21704</v>
      </c>
      <c r="C56" s="1" t="s">
        <v>21727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83</v>
      </c>
      <c r="I56" s="1" t="s">
        <v>84</v>
      </c>
      <c r="J56" s="1" t="s">
        <v>9120</v>
      </c>
      <c r="K56" s="1" t="s">
        <v>21728</v>
      </c>
      <c r="L56" s="1"/>
      <c r="M56" s="21">
        <f t="shared" si="1"/>
        <v>1</v>
      </c>
    </row>
    <row r="57" spans="1:13" ht="20.100000000000001" customHeight="1" x14ac:dyDescent="0.15">
      <c r="A57" s="1" t="s">
        <v>21623</v>
      </c>
      <c r="B57" s="1" t="s">
        <v>21704</v>
      </c>
      <c r="C57" s="1" t="s">
        <v>21729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83</v>
      </c>
      <c r="I57" s="1" t="s">
        <v>84</v>
      </c>
      <c r="J57" s="1" t="s">
        <v>9120</v>
      </c>
      <c r="K57" s="1" t="s">
        <v>21730</v>
      </c>
      <c r="L57" s="1"/>
      <c r="M57" s="21">
        <f t="shared" si="1"/>
        <v>0</v>
      </c>
    </row>
    <row r="58" spans="1:13" ht="20.100000000000001" customHeight="1" x14ac:dyDescent="0.15">
      <c r="A58" s="1" t="s">
        <v>21623</v>
      </c>
      <c r="B58" s="1" t="s">
        <v>21731</v>
      </c>
      <c r="C58" s="1" t="s">
        <v>21732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180</v>
      </c>
      <c r="I58" s="1" t="s">
        <v>84</v>
      </c>
      <c r="J58" s="1" t="s">
        <v>7191</v>
      </c>
      <c r="K58" s="1" t="s">
        <v>21733</v>
      </c>
      <c r="L58" s="1"/>
      <c r="M58" s="21">
        <f t="shared" si="1"/>
        <v>1</v>
      </c>
    </row>
    <row r="59" spans="1:13" ht="20.100000000000001" customHeight="1" x14ac:dyDescent="0.15">
      <c r="A59" s="1" t="s">
        <v>21623</v>
      </c>
      <c r="B59" s="1" t="s">
        <v>21731</v>
      </c>
      <c r="C59" s="1" t="s">
        <v>21734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180</v>
      </c>
      <c r="I59" s="1" t="s">
        <v>84</v>
      </c>
      <c r="J59" s="1" t="s">
        <v>7191</v>
      </c>
      <c r="K59" s="1" t="s">
        <v>21735</v>
      </c>
      <c r="L59" s="1"/>
      <c r="M59" s="21">
        <f t="shared" si="1"/>
        <v>1</v>
      </c>
    </row>
    <row r="60" spans="1:13" ht="20.100000000000001" customHeight="1" x14ac:dyDescent="0.15">
      <c r="A60" s="1" t="s">
        <v>21623</v>
      </c>
      <c r="B60" s="1" t="s">
        <v>21731</v>
      </c>
      <c r="C60" s="1" t="s">
        <v>21736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180</v>
      </c>
      <c r="I60" s="1" t="s">
        <v>84</v>
      </c>
      <c r="J60" s="1" t="s">
        <v>7191</v>
      </c>
      <c r="K60" s="1" t="s">
        <v>21737</v>
      </c>
      <c r="L60" s="1"/>
      <c r="M60" s="21">
        <f t="shared" si="1"/>
        <v>1</v>
      </c>
    </row>
    <row r="61" spans="1:13" ht="20.100000000000001" customHeight="1" x14ac:dyDescent="0.15">
      <c r="A61" s="1" t="s">
        <v>21623</v>
      </c>
      <c r="B61" s="1" t="s">
        <v>21731</v>
      </c>
      <c r="C61" s="1" t="s">
        <v>21738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83</v>
      </c>
      <c r="I61" s="1" t="s">
        <v>84</v>
      </c>
      <c r="J61" s="1" t="s">
        <v>9120</v>
      </c>
      <c r="K61" s="1" t="s">
        <v>21739</v>
      </c>
      <c r="L61" s="1"/>
      <c r="M61" s="21">
        <f t="shared" si="1"/>
        <v>1</v>
      </c>
    </row>
    <row r="62" spans="1:13" ht="20.100000000000001" customHeight="1" x14ac:dyDescent="0.15">
      <c r="A62" s="1" t="s">
        <v>21623</v>
      </c>
      <c r="B62" s="1" t="s">
        <v>21731</v>
      </c>
      <c r="C62" s="1" t="s">
        <v>21740</v>
      </c>
      <c r="D62" s="1" t="s">
        <v>78</v>
      </c>
      <c r="E62" s="1" t="s">
        <v>51</v>
      </c>
      <c r="F62" s="1" t="s">
        <v>179</v>
      </c>
      <c r="G62" s="1" t="s">
        <v>82</v>
      </c>
      <c r="H62" s="1" t="s">
        <v>180</v>
      </c>
      <c r="I62" s="1" t="s">
        <v>84</v>
      </c>
      <c r="J62" s="1" t="s">
        <v>7191</v>
      </c>
      <c r="K62" s="1" t="s">
        <v>21741</v>
      </c>
      <c r="L62" s="1"/>
      <c r="M62" s="21">
        <f t="shared" si="1"/>
        <v>0</v>
      </c>
    </row>
    <row r="63" spans="1:13" ht="20.100000000000001" customHeight="1" x14ac:dyDescent="0.15">
      <c r="A63" s="1" t="s">
        <v>21623</v>
      </c>
      <c r="B63" s="1" t="s">
        <v>21731</v>
      </c>
      <c r="C63" s="1" t="s">
        <v>21742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180</v>
      </c>
      <c r="I63" s="1" t="s">
        <v>84</v>
      </c>
      <c r="J63" s="1" t="s">
        <v>7191</v>
      </c>
      <c r="K63" s="1" t="s">
        <v>21743</v>
      </c>
      <c r="L63" s="1"/>
      <c r="M63" s="21">
        <f t="shared" si="1"/>
        <v>0</v>
      </c>
    </row>
    <row r="64" spans="1:13" ht="20.100000000000001" customHeight="1" x14ac:dyDescent="0.15">
      <c r="A64" s="1" t="s">
        <v>21623</v>
      </c>
      <c r="B64" s="1" t="s">
        <v>21731</v>
      </c>
      <c r="C64" s="1" t="s">
        <v>21744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180</v>
      </c>
      <c r="I64" s="1" t="s">
        <v>84</v>
      </c>
      <c r="J64" s="1" t="s">
        <v>7191</v>
      </c>
      <c r="K64" s="1" t="s">
        <v>21745</v>
      </c>
      <c r="L64" s="1"/>
      <c r="M64" s="21">
        <f t="shared" si="1"/>
        <v>0</v>
      </c>
    </row>
    <row r="65" spans="1:13" ht="20.100000000000001" customHeight="1" x14ac:dyDescent="0.15">
      <c r="A65" s="1" t="s">
        <v>21623</v>
      </c>
      <c r="B65" s="1" t="s">
        <v>21731</v>
      </c>
      <c r="C65" s="1" t="s">
        <v>21746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180</v>
      </c>
      <c r="I65" s="1" t="s">
        <v>84</v>
      </c>
      <c r="J65" s="1" t="s">
        <v>7191</v>
      </c>
      <c r="K65" s="1" t="s">
        <v>21747</v>
      </c>
      <c r="L65" s="1"/>
      <c r="M65" s="21">
        <f t="shared" si="1"/>
        <v>0</v>
      </c>
    </row>
    <row r="66" spans="1:13" ht="20.100000000000001" customHeight="1" x14ac:dyDescent="0.15">
      <c r="A66" s="1" t="s">
        <v>21623</v>
      </c>
      <c r="B66" s="1" t="s">
        <v>21731</v>
      </c>
      <c r="C66" s="1" t="s">
        <v>21748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180</v>
      </c>
      <c r="I66" s="1" t="s">
        <v>84</v>
      </c>
      <c r="J66" s="1" t="s">
        <v>7191</v>
      </c>
      <c r="K66" s="1" t="s">
        <v>21749</v>
      </c>
      <c r="L66" s="1"/>
      <c r="M66" s="21">
        <f t="shared" si="1"/>
        <v>1</v>
      </c>
    </row>
    <row r="67" spans="1:13" ht="20.100000000000001" customHeight="1" x14ac:dyDescent="0.15">
      <c r="A67" s="1" t="s">
        <v>21623</v>
      </c>
      <c r="B67" s="1" t="s">
        <v>21731</v>
      </c>
      <c r="C67" s="1" t="s">
        <v>21750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180</v>
      </c>
      <c r="I67" s="1" t="s">
        <v>84</v>
      </c>
      <c r="J67" s="1" t="s">
        <v>7191</v>
      </c>
      <c r="K67" s="1" t="s">
        <v>21751</v>
      </c>
      <c r="L67" s="1"/>
      <c r="M67" s="21">
        <f t="shared" si="1"/>
        <v>0</v>
      </c>
    </row>
    <row r="68" spans="1:13" ht="20.100000000000001" customHeight="1" x14ac:dyDescent="0.15">
      <c r="A68" s="1" t="s">
        <v>21623</v>
      </c>
      <c r="B68" s="1" t="s">
        <v>21731</v>
      </c>
      <c r="C68" s="1" t="s">
        <v>21752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180</v>
      </c>
      <c r="I68" s="1" t="s">
        <v>84</v>
      </c>
      <c r="J68" s="1" t="s">
        <v>7191</v>
      </c>
      <c r="K68" s="1" t="s">
        <v>21753</v>
      </c>
      <c r="L68" s="1"/>
      <c r="M68" s="21">
        <f t="shared" si="1"/>
        <v>0</v>
      </c>
    </row>
    <row r="69" spans="1:13" ht="20.100000000000001" customHeight="1" x14ac:dyDescent="0.15">
      <c r="A69" s="1" t="s">
        <v>21623</v>
      </c>
      <c r="B69" s="1" t="s">
        <v>21731</v>
      </c>
      <c r="C69" s="1" t="s">
        <v>21754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180</v>
      </c>
      <c r="I69" s="1" t="s">
        <v>84</v>
      </c>
      <c r="J69" s="1" t="s">
        <v>7191</v>
      </c>
      <c r="K69" s="1" t="s">
        <v>21755</v>
      </c>
      <c r="L69" s="1"/>
      <c r="M69" s="21">
        <f t="shared" si="1"/>
        <v>0</v>
      </c>
    </row>
    <row r="70" spans="1:13" ht="20.100000000000001" customHeight="1" x14ac:dyDescent="0.15">
      <c r="A70" s="1" t="s">
        <v>21623</v>
      </c>
      <c r="B70" s="1" t="s">
        <v>21731</v>
      </c>
      <c r="C70" s="1" t="s">
        <v>21756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180</v>
      </c>
      <c r="I70" s="1" t="s">
        <v>84</v>
      </c>
      <c r="J70" s="1" t="s">
        <v>7191</v>
      </c>
      <c r="K70" s="1" t="s">
        <v>21757</v>
      </c>
      <c r="L70" s="1"/>
      <c r="M70" s="21">
        <f t="shared" si="1"/>
        <v>1</v>
      </c>
    </row>
    <row r="71" spans="1:13" ht="20.100000000000001" customHeight="1" x14ac:dyDescent="0.15">
      <c r="A71" s="1" t="s">
        <v>21623</v>
      </c>
      <c r="B71" s="1" t="s">
        <v>21731</v>
      </c>
      <c r="C71" s="1" t="s">
        <v>21758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180</v>
      </c>
      <c r="I71" s="1" t="s">
        <v>84</v>
      </c>
      <c r="J71" s="1" t="s">
        <v>7191</v>
      </c>
      <c r="K71" s="1" t="s">
        <v>21759</v>
      </c>
      <c r="L71" s="1"/>
      <c r="M71" s="21">
        <f t="shared" si="1"/>
        <v>0</v>
      </c>
    </row>
    <row r="72" spans="1:13" ht="20.100000000000001" customHeight="1" x14ac:dyDescent="0.15">
      <c r="A72" s="1" t="s">
        <v>21623</v>
      </c>
      <c r="B72" s="1" t="s">
        <v>21731</v>
      </c>
      <c r="C72" s="1" t="s">
        <v>21760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180</v>
      </c>
      <c r="I72" s="1" t="s">
        <v>84</v>
      </c>
      <c r="J72" s="1" t="s">
        <v>7191</v>
      </c>
      <c r="K72" s="1" t="s">
        <v>21761</v>
      </c>
      <c r="L72" s="1"/>
      <c r="M72" s="21">
        <f t="shared" ref="M72:M103" si="2">IF(F72="○",1,0)</f>
        <v>0</v>
      </c>
    </row>
    <row r="73" spans="1:13" ht="20.100000000000001" customHeight="1" x14ac:dyDescent="0.15">
      <c r="A73" s="1" t="s">
        <v>21623</v>
      </c>
      <c r="B73" s="1" t="s">
        <v>21762</v>
      </c>
      <c r="C73" s="1" t="s">
        <v>21763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83</v>
      </c>
      <c r="I73" s="1" t="s">
        <v>84</v>
      </c>
      <c r="J73" s="1" t="s">
        <v>9120</v>
      </c>
      <c r="K73" s="1" t="s">
        <v>21764</v>
      </c>
      <c r="L73" s="1"/>
      <c r="M73" s="21">
        <f t="shared" si="2"/>
        <v>1</v>
      </c>
    </row>
    <row r="74" spans="1:13" ht="20.100000000000001" customHeight="1" x14ac:dyDescent="0.15">
      <c r="A74" s="1" t="s">
        <v>21623</v>
      </c>
      <c r="B74" s="1" t="s">
        <v>21762</v>
      </c>
      <c r="C74" s="1" t="s">
        <v>21765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83</v>
      </c>
      <c r="I74" s="1" t="s">
        <v>84</v>
      </c>
      <c r="J74" s="1" t="s">
        <v>9120</v>
      </c>
      <c r="K74" s="1" t="s">
        <v>21766</v>
      </c>
      <c r="L74" s="1"/>
      <c r="M74" s="21">
        <f t="shared" si="2"/>
        <v>1</v>
      </c>
    </row>
    <row r="75" spans="1:13" ht="20.100000000000001" customHeight="1" x14ac:dyDescent="0.15">
      <c r="A75" s="1" t="s">
        <v>21623</v>
      </c>
      <c r="B75" s="1" t="s">
        <v>21767</v>
      </c>
      <c r="C75" s="1" t="s">
        <v>21768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83</v>
      </c>
      <c r="I75" s="1" t="s">
        <v>84</v>
      </c>
      <c r="J75" s="1" t="s">
        <v>9120</v>
      </c>
      <c r="K75" s="1" t="s">
        <v>21769</v>
      </c>
      <c r="L75" s="1"/>
      <c r="M75" s="21">
        <f t="shared" si="2"/>
        <v>1</v>
      </c>
    </row>
    <row r="76" spans="1:13" ht="20.100000000000001" customHeight="1" x14ac:dyDescent="0.15">
      <c r="A76" s="1" t="s">
        <v>21623</v>
      </c>
      <c r="B76" s="1" t="s">
        <v>21767</v>
      </c>
      <c r="C76" s="1" t="s">
        <v>21770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83</v>
      </c>
      <c r="I76" s="1" t="s">
        <v>84</v>
      </c>
      <c r="J76" s="1" t="s">
        <v>9120</v>
      </c>
      <c r="K76" s="1" t="s">
        <v>21771</v>
      </c>
      <c r="L76" s="1"/>
      <c r="M76" s="21">
        <f t="shared" si="2"/>
        <v>1</v>
      </c>
    </row>
    <row r="77" spans="1:13" ht="20.100000000000001" customHeight="1" x14ac:dyDescent="0.15">
      <c r="A77" s="1" t="s">
        <v>21623</v>
      </c>
      <c r="B77" s="1" t="s">
        <v>21767</v>
      </c>
      <c r="C77" s="1" t="s">
        <v>21772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83</v>
      </c>
      <c r="I77" s="1" t="s">
        <v>84</v>
      </c>
      <c r="J77" s="1" t="s">
        <v>9120</v>
      </c>
      <c r="K77" s="1" t="s">
        <v>21773</v>
      </c>
      <c r="L77" s="1"/>
      <c r="M77" s="21">
        <f t="shared" si="2"/>
        <v>1</v>
      </c>
    </row>
    <row r="78" spans="1:13" ht="20.100000000000001" customHeight="1" x14ac:dyDescent="0.15">
      <c r="A78" s="1" t="s">
        <v>21623</v>
      </c>
      <c r="B78" s="1" t="s">
        <v>21767</v>
      </c>
      <c r="C78" s="1" t="s">
        <v>21774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83</v>
      </c>
      <c r="I78" s="1" t="s">
        <v>84</v>
      </c>
      <c r="J78" s="1" t="s">
        <v>9120</v>
      </c>
      <c r="K78" s="1" t="s">
        <v>21775</v>
      </c>
      <c r="L78" s="1"/>
      <c r="M78" s="21">
        <f t="shared" si="2"/>
        <v>1</v>
      </c>
    </row>
    <row r="79" spans="1:13" ht="20.100000000000001" customHeight="1" x14ac:dyDescent="0.15">
      <c r="A79" s="1" t="s">
        <v>21623</v>
      </c>
      <c r="B79" s="1" t="s">
        <v>21767</v>
      </c>
      <c r="C79" s="1" t="s">
        <v>21776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83</v>
      </c>
      <c r="I79" s="1" t="s">
        <v>84</v>
      </c>
      <c r="J79" s="1" t="s">
        <v>9120</v>
      </c>
      <c r="K79" s="1" t="s">
        <v>21777</v>
      </c>
      <c r="L79" s="1"/>
      <c r="M79" s="21">
        <f t="shared" si="2"/>
        <v>1</v>
      </c>
    </row>
    <row r="80" spans="1:13" ht="20.100000000000001" customHeight="1" x14ac:dyDescent="0.15">
      <c r="A80" s="1" t="s">
        <v>21623</v>
      </c>
      <c r="B80" s="1" t="s">
        <v>21767</v>
      </c>
      <c r="C80" s="1" t="s">
        <v>21778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2038</v>
      </c>
      <c r="I80" s="1" t="s">
        <v>84</v>
      </c>
      <c r="J80" s="1" t="s">
        <v>55</v>
      </c>
      <c r="K80" s="1" t="s">
        <v>21779</v>
      </c>
      <c r="L80" s="1"/>
      <c r="M80" s="21">
        <f t="shared" si="2"/>
        <v>1</v>
      </c>
    </row>
    <row r="81" spans="1:13" ht="20.100000000000001" customHeight="1" x14ac:dyDescent="0.15">
      <c r="A81" s="1" t="s">
        <v>21623</v>
      </c>
      <c r="B81" s="1" t="s">
        <v>21767</v>
      </c>
      <c r="C81" s="1" t="s">
        <v>21780</v>
      </c>
      <c r="D81" s="1" t="s">
        <v>78</v>
      </c>
      <c r="E81" s="1" t="s">
        <v>51</v>
      </c>
      <c r="F81" s="1" t="s">
        <v>51</v>
      </c>
      <c r="G81" s="1" t="s">
        <v>82</v>
      </c>
      <c r="H81" s="1" t="s">
        <v>2038</v>
      </c>
      <c r="I81" s="1" t="s">
        <v>84</v>
      </c>
      <c r="J81" s="1" t="s">
        <v>55</v>
      </c>
      <c r="K81" s="1" t="s">
        <v>21781</v>
      </c>
      <c r="L81" s="1"/>
      <c r="M81" s="21">
        <f t="shared" si="2"/>
        <v>1</v>
      </c>
    </row>
    <row r="82" spans="1:13" ht="20.100000000000001" customHeight="1" x14ac:dyDescent="0.15">
      <c r="A82" s="1" t="s">
        <v>21623</v>
      </c>
      <c r="B82" s="1" t="s">
        <v>21767</v>
      </c>
      <c r="C82" s="1" t="s">
        <v>21782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2038</v>
      </c>
      <c r="I82" s="1" t="s">
        <v>84</v>
      </c>
      <c r="J82" s="1" t="s">
        <v>55</v>
      </c>
      <c r="K82" s="1" t="s">
        <v>21783</v>
      </c>
      <c r="L82" s="1"/>
      <c r="M82" s="21">
        <f t="shared" si="2"/>
        <v>1</v>
      </c>
    </row>
    <row r="83" spans="1:13" ht="20.100000000000001" customHeight="1" x14ac:dyDescent="0.15">
      <c r="A83" s="1" t="s">
        <v>21623</v>
      </c>
      <c r="B83" s="1" t="s">
        <v>21767</v>
      </c>
      <c r="C83" s="1" t="s">
        <v>21784</v>
      </c>
      <c r="D83" s="1" t="s">
        <v>78</v>
      </c>
      <c r="E83" s="1" t="s">
        <v>51</v>
      </c>
      <c r="F83" s="1" t="s">
        <v>179</v>
      </c>
      <c r="G83" s="1" t="s">
        <v>82</v>
      </c>
      <c r="H83" s="1" t="s">
        <v>2038</v>
      </c>
      <c r="I83" s="1" t="s">
        <v>84</v>
      </c>
      <c r="J83" s="1" t="s">
        <v>55</v>
      </c>
      <c r="K83" s="1" t="s">
        <v>21785</v>
      </c>
      <c r="L83" s="1"/>
      <c r="M83" s="21">
        <f t="shared" si="2"/>
        <v>0</v>
      </c>
    </row>
    <row r="84" spans="1:13" ht="20.100000000000001" customHeight="1" x14ac:dyDescent="0.15">
      <c r="A84" s="1" t="s">
        <v>21623</v>
      </c>
      <c r="B84" s="1" t="s">
        <v>21767</v>
      </c>
      <c r="C84" s="1" t="s">
        <v>21786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2038</v>
      </c>
      <c r="I84" s="1" t="s">
        <v>84</v>
      </c>
      <c r="J84" s="1" t="s">
        <v>55</v>
      </c>
      <c r="K84" s="1" t="s">
        <v>21787</v>
      </c>
      <c r="L84" s="1"/>
      <c r="M84" s="21">
        <f t="shared" si="2"/>
        <v>1</v>
      </c>
    </row>
    <row r="85" spans="1:13" ht="20.100000000000001" customHeight="1" x14ac:dyDescent="0.15">
      <c r="A85" s="1" t="s">
        <v>21623</v>
      </c>
      <c r="B85" s="1" t="s">
        <v>21767</v>
      </c>
      <c r="C85" s="1" t="s">
        <v>21788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83</v>
      </c>
      <c r="I85" s="1" t="s">
        <v>84</v>
      </c>
      <c r="J85" s="1" t="s">
        <v>9120</v>
      </c>
      <c r="K85" s="1" t="s">
        <v>21789</v>
      </c>
      <c r="L85" s="1"/>
      <c r="M85" s="21">
        <f t="shared" si="2"/>
        <v>1</v>
      </c>
    </row>
    <row r="86" spans="1:13" ht="20.100000000000001" customHeight="1" x14ac:dyDescent="0.15">
      <c r="A86" s="1" t="s">
        <v>21623</v>
      </c>
      <c r="B86" s="1" t="s">
        <v>21767</v>
      </c>
      <c r="C86" s="1" t="s">
        <v>21790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83</v>
      </c>
      <c r="I86" s="1" t="s">
        <v>84</v>
      </c>
      <c r="J86" s="1" t="s">
        <v>9120</v>
      </c>
      <c r="K86" s="1" t="s">
        <v>21791</v>
      </c>
      <c r="L86" s="1"/>
      <c r="M86" s="21">
        <f t="shared" si="2"/>
        <v>1</v>
      </c>
    </row>
    <row r="87" spans="1:13" ht="20.100000000000001" customHeight="1" x14ac:dyDescent="0.15">
      <c r="A87" s="1" t="s">
        <v>21623</v>
      </c>
      <c r="B87" s="1" t="s">
        <v>21767</v>
      </c>
      <c r="C87" s="1" t="s">
        <v>21792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83</v>
      </c>
      <c r="I87" s="1" t="s">
        <v>84</v>
      </c>
      <c r="J87" s="1" t="s">
        <v>9120</v>
      </c>
      <c r="K87" s="1" t="s">
        <v>21793</v>
      </c>
      <c r="L87" s="1"/>
      <c r="M87" s="21">
        <f t="shared" si="2"/>
        <v>1</v>
      </c>
    </row>
    <row r="88" spans="1:13" ht="20.100000000000001" customHeight="1" x14ac:dyDescent="0.15">
      <c r="A88" s="1" t="s">
        <v>21623</v>
      </c>
      <c r="B88" s="1" t="s">
        <v>21767</v>
      </c>
      <c r="C88" s="1" t="s">
        <v>21794</v>
      </c>
      <c r="D88" s="1" t="s">
        <v>78</v>
      </c>
      <c r="E88" s="1" t="s">
        <v>51</v>
      </c>
      <c r="F88" s="1" t="s">
        <v>51</v>
      </c>
      <c r="G88" s="1" t="s">
        <v>82</v>
      </c>
      <c r="H88" s="1" t="s">
        <v>83</v>
      </c>
      <c r="I88" s="1" t="s">
        <v>84</v>
      </c>
      <c r="J88" s="1" t="s">
        <v>9120</v>
      </c>
      <c r="K88" s="1" t="s">
        <v>21795</v>
      </c>
      <c r="L88" s="1"/>
      <c r="M88" s="21">
        <f t="shared" si="2"/>
        <v>1</v>
      </c>
    </row>
    <row r="89" spans="1:13" ht="20.100000000000001" customHeight="1" x14ac:dyDescent="0.15">
      <c r="A89" s="1" t="s">
        <v>21623</v>
      </c>
      <c r="B89" s="1" t="s">
        <v>21767</v>
      </c>
      <c r="C89" s="1" t="s">
        <v>21796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83</v>
      </c>
      <c r="I89" s="1" t="s">
        <v>84</v>
      </c>
      <c r="J89" s="1" t="s">
        <v>9120</v>
      </c>
      <c r="K89" s="1" t="s">
        <v>21797</v>
      </c>
      <c r="L89" s="1"/>
      <c r="M89" s="21">
        <f t="shared" si="2"/>
        <v>1</v>
      </c>
    </row>
    <row r="90" spans="1:13" ht="20.100000000000001" customHeight="1" x14ac:dyDescent="0.15">
      <c r="A90" s="1" t="s">
        <v>21623</v>
      </c>
      <c r="B90" s="1" t="s">
        <v>21767</v>
      </c>
      <c r="C90" s="1" t="s">
        <v>21798</v>
      </c>
      <c r="D90" s="1" t="s">
        <v>78</v>
      </c>
      <c r="E90" s="1" t="s">
        <v>51</v>
      </c>
      <c r="F90" s="1" t="s">
        <v>51</v>
      </c>
      <c r="G90" s="1" t="s">
        <v>82</v>
      </c>
      <c r="H90" s="1" t="s">
        <v>83</v>
      </c>
      <c r="I90" s="1" t="s">
        <v>84</v>
      </c>
      <c r="J90" s="1" t="s">
        <v>9120</v>
      </c>
      <c r="K90" s="1" t="s">
        <v>21799</v>
      </c>
      <c r="L90" s="1"/>
      <c r="M90" s="21">
        <f t="shared" si="2"/>
        <v>1</v>
      </c>
    </row>
    <row r="91" spans="1:13" ht="20.100000000000001" customHeight="1" x14ac:dyDescent="0.15">
      <c r="A91" s="1" t="s">
        <v>21623</v>
      </c>
      <c r="B91" s="1" t="s">
        <v>21767</v>
      </c>
      <c r="C91" s="1" t="s">
        <v>21800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83</v>
      </c>
      <c r="I91" s="1" t="s">
        <v>84</v>
      </c>
      <c r="J91" s="1" t="s">
        <v>9120</v>
      </c>
      <c r="K91" s="1" t="s">
        <v>21801</v>
      </c>
      <c r="L91" s="1"/>
      <c r="M91" s="21">
        <f t="shared" si="2"/>
        <v>1</v>
      </c>
    </row>
    <row r="92" spans="1:13" ht="20.100000000000001" customHeight="1" x14ac:dyDescent="0.15">
      <c r="A92" s="1" t="s">
        <v>21623</v>
      </c>
      <c r="B92" s="1" t="s">
        <v>21767</v>
      </c>
      <c r="C92" s="1" t="s">
        <v>21802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83</v>
      </c>
      <c r="I92" s="1" t="s">
        <v>84</v>
      </c>
      <c r="J92" s="1" t="s">
        <v>9120</v>
      </c>
      <c r="K92" s="1" t="s">
        <v>21803</v>
      </c>
      <c r="L92" s="1"/>
      <c r="M92" s="21">
        <f t="shared" si="2"/>
        <v>1</v>
      </c>
    </row>
    <row r="93" spans="1:13" ht="20.100000000000001" customHeight="1" x14ac:dyDescent="0.15">
      <c r="A93" s="1" t="s">
        <v>21623</v>
      </c>
      <c r="B93" s="1" t="s">
        <v>21804</v>
      </c>
      <c r="C93" s="1" t="s">
        <v>21805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129</v>
      </c>
      <c r="I93" s="1" t="s">
        <v>84</v>
      </c>
      <c r="J93" s="1" t="s">
        <v>130</v>
      </c>
      <c r="K93" s="1" t="s">
        <v>21806</v>
      </c>
      <c r="L93" s="1"/>
      <c r="M93" s="21">
        <f t="shared" si="2"/>
        <v>1</v>
      </c>
    </row>
    <row r="94" spans="1:13" ht="20.100000000000001" customHeight="1" x14ac:dyDescent="0.15">
      <c r="A94" s="1" t="s">
        <v>21623</v>
      </c>
      <c r="B94" s="1" t="s">
        <v>21804</v>
      </c>
      <c r="C94" s="1" t="s">
        <v>21807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129</v>
      </c>
      <c r="I94" s="1" t="s">
        <v>84</v>
      </c>
      <c r="J94" s="1" t="s">
        <v>130</v>
      </c>
      <c r="K94" s="1" t="s">
        <v>21808</v>
      </c>
      <c r="L94" s="1"/>
      <c r="M94" s="21">
        <f t="shared" si="2"/>
        <v>1</v>
      </c>
    </row>
    <row r="95" spans="1:13" ht="20.100000000000001" customHeight="1" x14ac:dyDescent="0.15">
      <c r="A95" s="1" t="s">
        <v>21623</v>
      </c>
      <c r="B95" s="1" t="s">
        <v>21804</v>
      </c>
      <c r="C95" s="1" t="s">
        <v>21809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129</v>
      </c>
      <c r="I95" s="1" t="s">
        <v>84</v>
      </c>
      <c r="J95" s="1" t="s">
        <v>130</v>
      </c>
      <c r="K95" s="1" t="s">
        <v>21810</v>
      </c>
      <c r="L95" s="1"/>
      <c r="M95" s="21">
        <f t="shared" si="2"/>
        <v>1</v>
      </c>
    </row>
    <row r="96" spans="1:13" ht="20.100000000000001" customHeight="1" x14ac:dyDescent="0.15">
      <c r="A96" s="1" t="s">
        <v>21623</v>
      </c>
      <c r="B96" s="1" t="s">
        <v>21811</v>
      </c>
      <c r="C96" s="1" t="s">
        <v>21812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2038</v>
      </c>
      <c r="I96" s="1" t="s">
        <v>84</v>
      </c>
      <c r="J96" s="1" t="s">
        <v>55</v>
      </c>
      <c r="K96" s="1" t="s">
        <v>21813</v>
      </c>
      <c r="L96" s="1"/>
      <c r="M96" s="21">
        <f t="shared" si="2"/>
        <v>1</v>
      </c>
    </row>
    <row r="97" spans="1:13" ht="20.100000000000001" customHeight="1" x14ac:dyDescent="0.15">
      <c r="A97" s="1" t="s">
        <v>21623</v>
      </c>
      <c r="B97" s="1" t="s">
        <v>21811</v>
      </c>
      <c r="C97" s="1" t="s">
        <v>21814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83</v>
      </c>
      <c r="I97" s="1" t="s">
        <v>84</v>
      </c>
      <c r="J97" s="1" t="s">
        <v>9120</v>
      </c>
      <c r="K97" s="1" t="s">
        <v>21815</v>
      </c>
      <c r="L97" s="1"/>
      <c r="M97" s="21">
        <f t="shared" si="2"/>
        <v>1</v>
      </c>
    </row>
    <row r="98" spans="1:13" ht="20.100000000000001" customHeight="1" x14ac:dyDescent="0.15">
      <c r="A98" s="1" t="s">
        <v>21623</v>
      </c>
      <c r="B98" s="1" t="s">
        <v>21811</v>
      </c>
      <c r="C98" s="1" t="s">
        <v>21816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83</v>
      </c>
      <c r="I98" s="1" t="s">
        <v>84</v>
      </c>
      <c r="J98" s="1" t="s">
        <v>9120</v>
      </c>
      <c r="K98" s="1" t="s">
        <v>21817</v>
      </c>
      <c r="L98" s="1"/>
      <c r="M98" s="21">
        <f t="shared" si="2"/>
        <v>1</v>
      </c>
    </row>
    <row r="99" spans="1:13" ht="20.100000000000001" customHeight="1" x14ac:dyDescent="0.15">
      <c r="A99" s="1" t="s">
        <v>21623</v>
      </c>
      <c r="B99" s="1" t="s">
        <v>21811</v>
      </c>
      <c r="C99" s="1" t="s">
        <v>21818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21819</v>
      </c>
      <c r="L99" s="1"/>
      <c r="M99" s="21">
        <f t="shared" si="2"/>
        <v>1</v>
      </c>
    </row>
    <row r="100" spans="1:13" ht="20.100000000000001" customHeight="1" x14ac:dyDescent="0.15">
      <c r="A100" s="1" t="s">
        <v>21820</v>
      </c>
      <c r="B100" s="1" t="s">
        <v>21821</v>
      </c>
      <c r="C100" s="1" t="s">
        <v>21822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1151</v>
      </c>
      <c r="I100" s="1" t="s">
        <v>84</v>
      </c>
      <c r="J100" s="1" t="s">
        <v>130</v>
      </c>
      <c r="K100" s="1" t="s">
        <v>21823</v>
      </c>
      <c r="L100" s="1"/>
      <c r="M100" s="21">
        <f t="shared" si="2"/>
        <v>0</v>
      </c>
    </row>
    <row r="101" spans="1:13" ht="20.100000000000001" customHeight="1" x14ac:dyDescent="0.15">
      <c r="A101" s="1" t="s">
        <v>21820</v>
      </c>
      <c r="B101" s="1" t="s">
        <v>21821</v>
      </c>
      <c r="C101" s="1" t="s">
        <v>21824</v>
      </c>
      <c r="D101" s="1" t="s">
        <v>78</v>
      </c>
      <c r="E101" s="1" t="s">
        <v>51</v>
      </c>
      <c r="F101" s="1" t="s">
        <v>51</v>
      </c>
      <c r="G101" s="1" t="s">
        <v>82</v>
      </c>
      <c r="H101" s="1" t="s">
        <v>1151</v>
      </c>
      <c r="I101" s="1" t="s">
        <v>84</v>
      </c>
      <c r="J101" s="1" t="s">
        <v>130</v>
      </c>
      <c r="K101" s="1" t="s">
        <v>21825</v>
      </c>
      <c r="L101" s="1"/>
      <c r="M101" s="21">
        <f t="shared" si="2"/>
        <v>1</v>
      </c>
    </row>
    <row r="102" spans="1:13" ht="20.100000000000001" customHeight="1" x14ac:dyDescent="0.15">
      <c r="A102" s="1" t="s">
        <v>21820</v>
      </c>
      <c r="B102" s="1" t="s">
        <v>21826</v>
      </c>
      <c r="C102" s="1" t="s">
        <v>21827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83</v>
      </c>
      <c r="I102" s="1" t="s">
        <v>84</v>
      </c>
      <c r="J102" s="1" t="s">
        <v>9120</v>
      </c>
      <c r="K102" s="1" t="s">
        <v>21828</v>
      </c>
      <c r="L102" s="1"/>
      <c r="M102" s="21">
        <f t="shared" si="2"/>
        <v>1</v>
      </c>
    </row>
    <row r="103" spans="1:13" ht="20.100000000000001" customHeight="1" x14ac:dyDescent="0.15">
      <c r="A103" s="1" t="s">
        <v>21820</v>
      </c>
      <c r="B103" s="1" t="s">
        <v>21826</v>
      </c>
      <c r="C103" s="1" t="s">
        <v>21829</v>
      </c>
      <c r="D103" s="1" t="s">
        <v>78</v>
      </c>
      <c r="E103" s="1" t="s">
        <v>51</v>
      </c>
      <c r="F103" s="1" t="s">
        <v>51</v>
      </c>
      <c r="G103" s="1" t="s">
        <v>82</v>
      </c>
      <c r="H103" s="1" t="s">
        <v>129</v>
      </c>
      <c r="I103" s="1" t="s">
        <v>84</v>
      </c>
      <c r="J103" s="1" t="s">
        <v>130</v>
      </c>
      <c r="K103" s="1" t="s">
        <v>21830</v>
      </c>
      <c r="L103" s="1"/>
      <c r="M103" s="21">
        <f t="shared" si="2"/>
        <v>1</v>
      </c>
    </row>
    <row r="104" spans="1:13" ht="20.100000000000001" customHeight="1" x14ac:dyDescent="0.15">
      <c r="A104" s="1" t="s">
        <v>21820</v>
      </c>
      <c r="B104" s="1" t="s">
        <v>21831</v>
      </c>
      <c r="C104" s="1" t="s">
        <v>21832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83</v>
      </c>
      <c r="I104" s="1" t="s">
        <v>84</v>
      </c>
      <c r="J104" s="1" t="s">
        <v>9120</v>
      </c>
      <c r="K104" s="1" t="s">
        <v>21833</v>
      </c>
      <c r="L104" s="1"/>
      <c r="M104" s="21">
        <f t="shared" ref="M104:M116" si="3">IF(F104="○",1,0)</f>
        <v>1</v>
      </c>
    </row>
    <row r="105" spans="1:13" ht="20.100000000000001" customHeight="1" x14ac:dyDescent="0.15">
      <c r="A105" s="1" t="s">
        <v>21820</v>
      </c>
      <c r="B105" s="1" t="s">
        <v>21831</v>
      </c>
      <c r="C105" s="1" t="s">
        <v>21834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83</v>
      </c>
      <c r="I105" s="1" t="s">
        <v>84</v>
      </c>
      <c r="J105" s="1" t="s">
        <v>9120</v>
      </c>
      <c r="K105" s="1" t="s">
        <v>21835</v>
      </c>
      <c r="L105" s="1"/>
      <c r="M105" s="21">
        <f t="shared" si="3"/>
        <v>1</v>
      </c>
    </row>
    <row r="106" spans="1:13" ht="20.100000000000001" customHeight="1" x14ac:dyDescent="0.15">
      <c r="A106" s="1" t="s">
        <v>21820</v>
      </c>
      <c r="B106" s="1" t="s">
        <v>21831</v>
      </c>
      <c r="C106" s="1" t="s">
        <v>21836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83</v>
      </c>
      <c r="I106" s="1" t="s">
        <v>84</v>
      </c>
      <c r="J106" s="1" t="s">
        <v>9120</v>
      </c>
      <c r="K106" s="1" t="s">
        <v>21837</v>
      </c>
      <c r="L106" s="1"/>
      <c r="M106" s="21">
        <f t="shared" si="3"/>
        <v>1</v>
      </c>
    </row>
    <row r="107" spans="1:13" ht="20.100000000000001" customHeight="1" x14ac:dyDescent="0.15">
      <c r="A107" s="1" t="s">
        <v>21820</v>
      </c>
      <c r="B107" s="1" t="s">
        <v>21831</v>
      </c>
      <c r="C107" s="1" t="s">
        <v>21838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83</v>
      </c>
      <c r="I107" s="1" t="s">
        <v>84</v>
      </c>
      <c r="J107" s="1" t="s">
        <v>9120</v>
      </c>
      <c r="K107" s="1" t="s">
        <v>21839</v>
      </c>
      <c r="L107" s="1"/>
      <c r="M107" s="21">
        <f t="shared" si="3"/>
        <v>1</v>
      </c>
    </row>
    <row r="108" spans="1:13" ht="20.100000000000001" customHeight="1" x14ac:dyDescent="0.15">
      <c r="A108" s="1" t="s">
        <v>21820</v>
      </c>
      <c r="B108" s="1" t="s">
        <v>21831</v>
      </c>
      <c r="C108" s="1" t="s">
        <v>21840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83</v>
      </c>
      <c r="I108" s="1" t="s">
        <v>84</v>
      </c>
      <c r="J108" s="1" t="s">
        <v>9120</v>
      </c>
      <c r="K108" s="1" t="s">
        <v>21841</v>
      </c>
      <c r="L108" s="1"/>
      <c r="M108" s="21">
        <f t="shared" si="3"/>
        <v>1</v>
      </c>
    </row>
    <row r="109" spans="1:13" ht="20.100000000000001" customHeight="1" x14ac:dyDescent="0.15">
      <c r="A109" s="1" t="s">
        <v>21820</v>
      </c>
      <c r="B109" s="1" t="s">
        <v>21831</v>
      </c>
      <c r="C109" s="1" t="s">
        <v>21842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83</v>
      </c>
      <c r="I109" s="1" t="s">
        <v>84</v>
      </c>
      <c r="J109" s="1" t="s">
        <v>9120</v>
      </c>
      <c r="K109" s="1" t="s">
        <v>21843</v>
      </c>
      <c r="L109" s="1"/>
      <c r="M109" s="21">
        <f t="shared" si="3"/>
        <v>1</v>
      </c>
    </row>
    <row r="110" spans="1:13" ht="20.100000000000001" customHeight="1" x14ac:dyDescent="0.15">
      <c r="A110" s="1" t="s">
        <v>21820</v>
      </c>
      <c r="B110" s="1" t="s">
        <v>21831</v>
      </c>
      <c r="C110" s="1" t="s">
        <v>21844</v>
      </c>
      <c r="D110" s="1" t="s">
        <v>78</v>
      </c>
      <c r="E110" s="1" t="s">
        <v>51</v>
      </c>
      <c r="F110" s="1" t="s">
        <v>51</v>
      </c>
      <c r="G110" s="1" t="s">
        <v>82</v>
      </c>
      <c r="H110" s="1" t="s">
        <v>2038</v>
      </c>
      <c r="I110" s="1" t="s">
        <v>84</v>
      </c>
      <c r="J110" s="1" t="s">
        <v>55</v>
      </c>
      <c r="K110" s="1" t="s">
        <v>21845</v>
      </c>
      <c r="L110" s="1"/>
      <c r="M110" s="21">
        <f t="shared" si="3"/>
        <v>1</v>
      </c>
    </row>
    <row r="111" spans="1:13" ht="20.100000000000001" customHeight="1" x14ac:dyDescent="0.15">
      <c r="A111" s="1" t="s">
        <v>21820</v>
      </c>
      <c r="B111" s="1" t="s">
        <v>21831</v>
      </c>
      <c r="C111" s="1" t="s">
        <v>21846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2038</v>
      </c>
      <c r="I111" s="1" t="s">
        <v>84</v>
      </c>
      <c r="J111" s="1" t="s">
        <v>55</v>
      </c>
      <c r="K111" s="1" t="s">
        <v>21847</v>
      </c>
      <c r="L111" s="1"/>
      <c r="M111" s="21">
        <f t="shared" si="3"/>
        <v>1</v>
      </c>
    </row>
    <row r="112" spans="1:13" ht="20.100000000000001" customHeight="1" x14ac:dyDescent="0.15">
      <c r="A112" s="1" t="s">
        <v>21820</v>
      </c>
      <c r="B112" s="1" t="s">
        <v>21831</v>
      </c>
      <c r="C112" s="1" t="s">
        <v>21848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83</v>
      </c>
      <c r="I112" s="1" t="s">
        <v>84</v>
      </c>
      <c r="J112" s="1" t="s">
        <v>9120</v>
      </c>
      <c r="K112" s="1" t="s">
        <v>21849</v>
      </c>
      <c r="L112" s="1"/>
      <c r="M112" s="21">
        <f t="shared" si="3"/>
        <v>1</v>
      </c>
    </row>
    <row r="113" spans="1:13" ht="20.100000000000001" customHeight="1" x14ac:dyDescent="0.15">
      <c r="A113" s="1" t="s">
        <v>21820</v>
      </c>
      <c r="B113" s="1" t="s">
        <v>21831</v>
      </c>
      <c r="C113" s="1" t="s">
        <v>21850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83</v>
      </c>
      <c r="I113" s="1" t="s">
        <v>84</v>
      </c>
      <c r="J113" s="1" t="s">
        <v>9120</v>
      </c>
      <c r="K113" s="1" t="s">
        <v>21851</v>
      </c>
      <c r="L113" s="1"/>
      <c r="M113" s="21">
        <f t="shared" si="3"/>
        <v>1</v>
      </c>
    </row>
    <row r="114" spans="1:13" ht="20.100000000000001" customHeight="1" x14ac:dyDescent="0.15">
      <c r="A114" s="1" t="s">
        <v>21820</v>
      </c>
      <c r="B114" s="1" t="s">
        <v>21831</v>
      </c>
      <c r="C114" s="1" t="s">
        <v>21852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83</v>
      </c>
      <c r="I114" s="1" t="s">
        <v>84</v>
      </c>
      <c r="J114" s="1" t="s">
        <v>9120</v>
      </c>
      <c r="K114" s="1" t="s">
        <v>21853</v>
      </c>
      <c r="L114" s="1"/>
      <c r="M114" s="21">
        <f t="shared" si="3"/>
        <v>1</v>
      </c>
    </row>
    <row r="115" spans="1:13" ht="20.100000000000001" customHeight="1" x14ac:dyDescent="0.15">
      <c r="A115" s="1" t="s">
        <v>21820</v>
      </c>
      <c r="B115" s="1" t="s">
        <v>21854</v>
      </c>
      <c r="C115" s="1" t="s">
        <v>21855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212</v>
      </c>
      <c r="I115" s="1" t="s">
        <v>181</v>
      </c>
      <c r="J115" s="1" t="s">
        <v>1137</v>
      </c>
      <c r="K115" s="1" t="s">
        <v>21856</v>
      </c>
      <c r="L115" s="1"/>
      <c r="M115" s="21">
        <f t="shared" si="3"/>
        <v>1</v>
      </c>
    </row>
    <row r="116" spans="1:13" ht="20.100000000000001" customHeight="1" x14ac:dyDescent="0.15">
      <c r="A116" s="1" t="s">
        <v>21820</v>
      </c>
      <c r="B116" s="1" t="s">
        <v>21854</v>
      </c>
      <c r="C116" s="1" t="s">
        <v>21857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212</v>
      </c>
      <c r="I116" s="1" t="s">
        <v>181</v>
      </c>
      <c r="J116" s="1" t="s">
        <v>1137</v>
      </c>
      <c r="K116" s="1" t="s">
        <v>21858</v>
      </c>
      <c r="L116" s="1"/>
      <c r="M116" s="21">
        <f t="shared" si="3"/>
        <v>1</v>
      </c>
    </row>
    <row r="117" spans="1:13" ht="20.100000000000001" customHeight="1" x14ac:dyDescent="0.15">
      <c r="A117" s="1" t="s">
        <v>21820</v>
      </c>
      <c r="B117" s="1" t="s">
        <v>21854</v>
      </c>
      <c r="C117" s="1" t="s">
        <v>21859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212</v>
      </c>
      <c r="I117" s="1" t="s">
        <v>181</v>
      </c>
      <c r="J117" s="1" t="s">
        <v>1137</v>
      </c>
      <c r="K117" s="1" t="s">
        <v>21860</v>
      </c>
      <c r="L117" s="1"/>
      <c r="M117" s="21">
        <f t="shared" ref="M117:M180" si="4">IF(F117="○",1,0)</f>
        <v>1</v>
      </c>
    </row>
    <row r="118" spans="1:13" ht="20.100000000000001" customHeight="1" x14ac:dyDescent="0.15">
      <c r="A118" s="1" t="s">
        <v>21820</v>
      </c>
      <c r="B118" s="1" t="s">
        <v>21854</v>
      </c>
      <c r="C118" s="1" t="s">
        <v>21861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1151</v>
      </c>
      <c r="I118" s="1" t="s">
        <v>84</v>
      </c>
      <c r="J118" s="1" t="s">
        <v>130</v>
      </c>
      <c r="K118" s="1" t="s">
        <v>21862</v>
      </c>
      <c r="L118" s="1"/>
      <c r="M118" s="21">
        <f t="shared" si="4"/>
        <v>1</v>
      </c>
    </row>
    <row r="119" spans="1:13" ht="20.100000000000001" customHeight="1" x14ac:dyDescent="0.15">
      <c r="A119" s="1" t="s">
        <v>21820</v>
      </c>
      <c r="B119" s="1" t="s">
        <v>21854</v>
      </c>
      <c r="C119" s="1" t="s">
        <v>21863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1151</v>
      </c>
      <c r="I119" s="1" t="s">
        <v>84</v>
      </c>
      <c r="J119" s="1" t="s">
        <v>130</v>
      </c>
      <c r="K119" s="1" t="s">
        <v>21864</v>
      </c>
      <c r="L119" s="1"/>
      <c r="M119" s="21">
        <f t="shared" si="4"/>
        <v>1</v>
      </c>
    </row>
    <row r="120" spans="1:13" ht="20.100000000000001" customHeight="1" x14ac:dyDescent="0.15">
      <c r="A120" s="1" t="s">
        <v>21820</v>
      </c>
      <c r="B120" s="1" t="s">
        <v>21854</v>
      </c>
      <c r="C120" s="1" t="s">
        <v>21865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1151</v>
      </c>
      <c r="I120" s="1" t="s">
        <v>84</v>
      </c>
      <c r="J120" s="1" t="s">
        <v>130</v>
      </c>
      <c r="K120" s="1" t="s">
        <v>21866</v>
      </c>
      <c r="L120" s="1"/>
      <c r="M120" s="21">
        <f t="shared" si="4"/>
        <v>1</v>
      </c>
    </row>
    <row r="121" spans="1:13" ht="20.100000000000001" customHeight="1" x14ac:dyDescent="0.15">
      <c r="A121" s="1" t="s">
        <v>21820</v>
      </c>
      <c r="B121" s="1" t="s">
        <v>21867</v>
      </c>
      <c r="C121" s="1" t="s">
        <v>21868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1151</v>
      </c>
      <c r="I121" s="1" t="s">
        <v>84</v>
      </c>
      <c r="J121" s="1" t="s">
        <v>130</v>
      </c>
      <c r="K121" s="1" t="s">
        <v>21869</v>
      </c>
      <c r="L121" s="1"/>
      <c r="M121" s="21">
        <f t="shared" si="4"/>
        <v>1</v>
      </c>
    </row>
    <row r="122" spans="1:13" ht="20.100000000000001" customHeight="1" x14ac:dyDescent="0.15">
      <c r="A122" s="1" t="s">
        <v>21820</v>
      </c>
      <c r="B122" s="1" t="s">
        <v>21867</v>
      </c>
      <c r="C122" s="1" t="s">
        <v>21870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83</v>
      </c>
      <c r="I122" s="1" t="s">
        <v>84</v>
      </c>
      <c r="J122" s="1" t="s">
        <v>9120</v>
      </c>
      <c r="K122" s="1" t="s">
        <v>21871</v>
      </c>
      <c r="L122" s="1"/>
      <c r="M122" s="21">
        <f t="shared" si="4"/>
        <v>1</v>
      </c>
    </row>
    <row r="123" spans="1:13" ht="20.100000000000001" customHeight="1" x14ac:dyDescent="0.15">
      <c r="A123" s="1" t="s">
        <v>21820</v>
      </c>
      <c r="B123" s="1" t="s">
        <v>21867</v>
      </c>
      <c r="C123" s="1" t="s">
        <v>21872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129</v>
      </c>
      <c r="I123" s="1" t="s">
        <v>84</v>
      </c>
      <c r="J123" s="1" t="s">
        <v>130</v>
      </c>
      <c r="K123" s="1" t="s">
        <v>21873</v>
      </c>
      <c r="L123" s="1"/>
      <c r="M123" s="21">
        <f t="shared" si="4"/>
        <v>0</v>
      </c>
    </row>
    <row r="124" spans="1:13" ht="20.100000000000001" customHeight="1" x14ac:dyDescent="0.15">
      <c r="A124" s="1" t="s">
        <v>21820</v>
      </c>
      <c r="B124" s="1" t="s">
        <v>21867</v>
      </c>
      <c r="C124" s="1" t="s">
        <v>21874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129</v>
      </c>
      <c r="I124" s="1" t="s">
        <v>84</v>
      </c>
      <c r="J124" s="1" t="s">
        <v>130</v>
      </c>
      <c r="K124" s="1" t="s">
        <v>21875</v>
      </c>
      <c r="L124" s="1"/>
      <c r="M124" s="21">
        <f t="shared" si="4"/>
        <v>1</v>
      </c>
    </row>
    <row r="125" spans="1:13" ht="20.100000000000001" customHeight="1" x14ac:dyDescent="0.15">
      <c r="A125" s="1" t="s">
        <v>21820</v>
      </c>
      <c r="B125" s="1" t="s">
        <v>21876</v>
      </c>
      <c r="C125" s="1" t="s">
        <v>21877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2038</v>
      </c>
      <c r="I125" s="1" t="s">
        <v>84</v>
      </c>
      <c r="J125" s="1" t="s">
        <v>55</v>
      </c>
      <c r="K125" s="1" t="s">
        <v>21878</v>
      </c>
      <c r="L125" s="1"/>
      <c r="M125" s="21">
        <f t="shared" si="4"/>
        <v>1</v>
      </c>
    </row>
    <row r="126" spans="1:13" ht="20.100000000000001" customHeight="1" x14ac:dyDescent="0.15">
      <c r="A126" s="1" t="s">
        <v>21820</v>
      </c>
      <c r="B126" s="1" t="s">
        <v>21876</v>
      </c>
      <c r="C126" s="1" t="s">
        <v>21879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83</v>
      </c>
      <c r="I126" s="1" t="s">
        <v>84</v>
      </c>
      <c r="J126" s="1" t="s">
        <v>9120</v>
      </c>
      <c r="K126" s="1" t="s">
        <v>21880</v>
      </c>
      <c r="L126" s="1"/>
      <c r="M126" s="21">
        <f t="shared" si="4"/>
        <v>1</v>
      </c>
    </row>
    <row r="127" spans="1:13" ht="20.100000000000001" customHeight="1" x14ac:dyDescent="0.15">
      <c r="A127" s="1" t="s">
        <v>21820</v>
      </c>
      <c r="B127" s="1" t="s">
        <v>21881</v>
      </c>
      <c r="C127" s="1" t="s">
        <v>21882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1151</v>
      </c>
      <c r="I127" s="1" t="s">
        <v>84</v>
      </c>
      <c r="J127" s="1" t="s">
        <v>130</v>
      </c>
      <c r="K127" s="1" t="s">
        <v>21883</v>
      </c>
      <c r="L127" s="1"/>
      <c r="M127" s="21">
        <f t="shared" si="4"/>
        <v>1</v>
      </c>
    </row>
    <row r="128" spans="1:13" ht="20.100000000000001" customHeight="1" x14ac:dyDescent="0.15">
      <c r="A128" s="1" t="s">
        <v>21820</v>
      </c>
      <c r="B128" s="1" t="s">
        <v>21881</v>
      </c>
      <c r="C128" s="1" t="s">
        <v>21884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1151</v>
      </c>
      <c r="I128" s="1" t="s">
        <v>84</v>
      </c>
      <c r="J128" s="1" t="s">
        <v>130</v>
      </c>
      <c r="K128" s="1" t="s">
        <v>21885</v>
      </c>
      <c r="L128" s="1"/>
      <c r="M128" s="21">
        <f t="shared" si="4"/>
        <v>1</v>
      </c>
    </row>
    <row r="129" spans="1:13" ht="20.100000000000001" customHeight="1" x14ac:dyDescent="0.15">
      <c r="A129" s="1" t="s">
        <v>21820</v>
      </c>
      <c r="B129" s="1" t="s">
        <v>21881</v>
      </c>
      <c r="C129" s="1" t="s">
        <v>21886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1151</v>
      </c>
      <c r="I129" s="1" t="s">
        <v>84</v>
      </c>
      <c r="J129" s="1" t="s">
        <v>130</v>
      </c>
      <c r="K129" s="1" t="s">
        <v>21887</v>
      </c>
      <c r="L129" s="1"/>
      <c r="M129" s="21">
        <f t="shared" si="4"/>
        <v>1</v>
      </c>
    </row>
    <row r="130" spans="1:13" ht="20.100000000000001" customHeight="1" x14ac:dyDescent="0.15">
      <c r="A130" s="1" t="s">
        <v>21820</v>
      </c>
      <c r="B130" s="1" t="s">
        <v>21881</v>
      </c>
      <c r="C130" s="1" t="s">
        <v>21888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1151</v>
      </c>
      <c r="I130" s="1" t="s">
        <v>84</v>
      </c>
      <c r="J130" s="1" t="s">
        <v>130</v>
      </c>
      <c r="K130" s="1" t="s">
        <v>21889</v>
      </c>
      <c r="L130" s="1"/>
      <c r="M130" s="21">
        <f t="shared" si="4"/>
        <v>1</v>
      </c>
    </row>
    <row r="131" spans="1:13" ht="20.100000000000001" customHeight="1" x14ac:dyDescent="0.15">
      <c r="A131" s="1" t="s">
        <v>21820</v>
      </c>
      <c r="B131" s="1" t="s">
        <v>21881</v>
      </c>
      <c r="C131" s="1" t="s">
        <v>21890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1151</v>
      </c>
      <c r="I131" s="1" t="s">
        <v>84</v>
      </c>
      <c r="J131" s="1" t="s">
        <v>130</v>
      </c>
      <c r="K131" s="1" t="s">
        <v>21891</v>
      </c>
      <c r="L131" s="1"/>
      <c r="M131" s="21">
        <f t="shared" si="4"/>
        <v>1</v>
      </c>
    </row>
    <row r="132" spans="1:13" ht="20.100000000000001" customHeight="1" x14ac:dyDescent="0.15">
      <c r="A132" s="1" t="s">
        <v>21820</v>
      </c>
      <c r="B132" s="1" t="s">
        <v>21892</v>
      </c>
      <c r="C132" s="1" t="s">
        <v>21893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1151</v>
      </c>
      <c r="I132" s="1" t="s">
        <v>84</v>
      </c>
      <c r="J132" s="1" t="s">
        <v>130</v>
      </c>
      <c r="K132" s="1" t="s">
        <v>21894</v>
      </c>
      <c r="L132" s="1"/>
      <c r="M132" s="21">
        <f t="shared" si="4"/>
        <v>1</v>
      </c>
    </row>
    <row r="133" spans="1:13" ht="20.100000000000001" customHeight="1" x14ac:dyDescent="0.15">
      <c r="A133" s="1" t="s">
        <v>21820</v>
      </c>
      <c r="B133" s="1" t="s">
        <v>21892</v>
      </c>
      <c r="C133" s="1" t="s">
        <v>21895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83</v>
      </c>
      <c r="I133" s="1" t="s">
        <v>84</v>
      </c>
      <c r="J133" s="1" t="s">
        <v>9120</v>
      </c>
      <c r="K133" s="1" t="s">
        <v>21896</v>
      </c>
      <c r="L133" s="1"/>
      <c r="M133" s="21">
        <f t="shared" si="4"/>
        <v>1</v>
      </c>
    </row>
    <row r="134" spans="1:13" ht="20.100000000000001" customHeight="1" x14ac:dyDescent="0.15">
      <c r="A134" s="1" t="s">
        <v>21897</v>
      </c>
      <c r="B134" s="1" t="s">
        <v>21897</v>
      </c>
      <c r="C134" s="1" t="s">
        <v>21898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212</v>
      </c>
      <c r="I134" s="1" t="s">
        <v>181</v>
      </c>
      <c r="J134" s="1" t="s">
        <v>1137</v>
      </c>
      <c r="K134" s="1" t="s">
        <v>21899</v>
      </c>
      <c r="L134" s="1"/>
      <c r="M134" s="21">
        <f t="shared" si="4"/>
        <v>1</v>
      </c>
    </row>
    <row r="135" spans="1:13" ht="20.100000000000001" customHeight="1" x14ac:dyDescent="0.15">
      <c r="A135" s="1" t="s">
        <v>21897</v>
      </c>
      <c r="B135" s="1" t="s">
        <v>21897</v>
      </c>
      <c r="C135" s="1" t="s">
        <v>21900</v>
      </c>
      <c r="D135" s="1" t="s">
        <v>50</v>
      </c>
      <c r="E135" s="1" t="s">
        <v>51</v>
      </c>
      <c r="F135" s="1" t="s">
        <v>179</v>
      </c>
      <c r="G135" s="1" t="s">
        <v>82</v>
      </c>
      <c r="H135" s="1" t="s">
        <v>1151</v>
      </c>
      <c r="I135" s="1" t="s">
        <v>84</v>
      </c>
      <c r="J135" s="1" t="s">
        <v>130</v>
      </c>
      <c r="K135" s="1" t="s">
        <v>21901</v>
      </c>
      <c r="L135" s="1"/>
      <c r="M135" s="21">
        <f t="shared" si="4"/>
        <v>0</v>
      </c>
    </row>
    <row r="136" spans="1:13" ht="20.100000000000001" customHeight="1" x14ac:dyDescent="0.15">
      <c r="A136" s="1" t="s">
        <v>21897</v>
      </c>
      <c r="B136" s="1" t="s">
        <v>21897</v>
      </c>
      <c r="C136" s="1" t="s">
        <v>21902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1151</v>
      </c>
      <c r="I136" s="1" t="s">
        <v>84</v>
      </c>
      <c r="J136" s="1" t="s">
        <v>130</v>
      </c>
      <c r="K136" s="1" t="s">
        <v>21903</v>
      </c>
      <c r="L136" s="1"/>
      <c r="M136" s="21">
        <f t="shared" si="4"/>
        <v>1</v>
      </c>
    </row>
    <row r="137" spans="1:13" ht="20.100000000000001" customHeight="1" x14ac:dyDescent="0.15">
      <c r="A137" s="1" t="s">
        <v>21897</v>
      </c>
      <c r="B137" s="1" t="s">
        <v>21897</v>
      </c>
      <c r="C137" s="1" t="s">
        <v>21904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1151</v>
      </c>
      <c r="I137" s="1" t="s">
        <v>84</v>
      </c>
      <c r="J137" s="1" t="s">
        <v>130</v>
      </c>
      <c r="K137" s="1" t="s">
        <v>21905</v>
      </c>
      <c r="L137" s="1"/>
      <c r="M137" s="21">
        <f t="shared" si="4"/>
        <v>1</v>
      </c>
    </row>
    <row r="138" spans="1:13" ht="20.100000000000001" customHeight="1" x14ac:dyDescent="0.15">
      <c r="A138" s="1" t="s">
        <v>21897</v>
      </c>
      <c r="B138" s="1" t="s">
        <v>21897</v>
      </c>
      <c r="C138" s="1" t="s">
        <v>21906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1151</v>
      </c>
      <c r="I138" s="1" t="s">
        <v>84</v>
      </c>
      <c r="J138" s="1" t="s">
        <v>130</v>
      </c>
      <c r="K138" s="1" t="s">
        <v>21907</v>
      </c>
      <c r="L138" s="1"/>
      <c r="M138" s="21">
        <f t="shared" si="4"/>
        <v>1</v>
      </c>
    </row>
    <row r="139" spans="1:13" ht="20.100000000000001" customHeight="1" x14ac:dyDescent="0.15">
      <c r="A139" s="1" t="s">
        <v>21897</v>
      </c>
      <c r="B139" s="1" t="s">
        <v>21897</v>
      </c>
      <c r="C139" s="1" t="s">
        <v>21908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1151</v>
      </c>
      <c r="I139" s="1" t="s">
        <v>84</v>
      </c>
      <c r="J139" s="1" t="s">
        <v>130</v>
      </c>
      <c r="K139" s="1" t="s">
        <v>21909</v>
      </c>
      <c r="L139" s="1"/>
      <c r="M139" s="21">
        <f t="shared" si="4"/>
        <v>1</v>
      </c>
    </row>
    <row r="140" spans="1:13" ht="20.100000000000001" customHeight="1" x14ac:dyDescent="0.15">
      <c r="A140" s="1" t="s">
        <v>21897</v>
      </c>
      <c r="B140" s="1" t="s">
        <v>21897</v>
      </c>
      <c r="C140" s="1" t="s">
        <v>21910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2234</v>
      </c>
      <c r="I140" s="1" t="s">
        <v>84</v>
      </c>
      <c r="J140" s="1" t="s">
        <v>18408</v>
      </c>
      <c r="K140" s="1" t="s">
        <v>21911</v>
      </c>
      <c r="L140" s="1"/>
      <c r="M140" s="21">
        <f t="shared" si="4"/>
        <v>1</v>
      </c>
    </row>
    <row r="141" spans="1:13" ht="20.100000000000001" customHeight="1" x14ac:dyDescent="0.15">
      <c r="A141" s="1" t="s">
        <v>21897</v>
      </c>
      <c r="B141" s="1" t="s">
        <v>21897</v>
      </c>
      <c r="C141" s="1" t="s">
        <v>21912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129</v>
      </c>
      <c r="I141" s="1" t="s">
        <v>84</v>
      </c>
      <c r="J141" s="1" t="s">
        <v>130</v>
      </c>
      <c r="K141" s="1" t="s">
        <v>21913</v>
      </c>
      <c r="L141" s="1"/>
      <c r="M141" s="21">
        <f t="shared" si="4"/>
        <v>1</v>
      </c>
    </row>
    <row r="142" spans="1:13" ht="20.100000000000001" customHeight="1" x14ac:dyDescent="0.15">
      <c r="A142" s="1" t="s">
        <v>21897</v>
      </c>
      <c r="B142" s="1" t="s">
        <v>21897</v>
      </c>
      <c r="C142" s="1" t="s">
        <v>21914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2038</v>
      </c>
      <c r="I142" s="1" t="s">
        <v>84</v>
      </c>
      <c r="J142" s="1" t="s">
        <v>55</v>
      </c>
      <c r="K142" s="1" t="s">
        <v>21915</v>
      </c>
      <c r="L142" s="1"/>
      <c r="M142" s="21">
        <f t="shared" si="4"/>
        <v>1</v>
      </c>
    </row>
    <row r="143" spans="1:13" ht="20.100000000000001" customHeight="1" x14ac:dyDescent="0.15">
      <c r="A143" s="1" t="s">
        <v>21897</v>
      </c>
      <c r="B143" s="1" t="s">
        <v>21897</v>
      </c>
      <c r="C143" s="1" t="s">
        <v>21916</v>
      </c>
      <c r="D143" s="1" t="s">
        <v>50</v>
      </c>
      <c r="E143" s="1" t="s">
        <v>51</v>
      </c>
      <c r="F143" s="1" t="s">
        <v>179</v>
      </c>
      <c r="G143" s="1" t="s">
        <v>82</v>
      </c>
      <c r="H143" s="1" t="s">
        <v>2038</v>
      </c>
      <c r="I143" s="1" t="s">
        <v>84</v>
      </c>
      <c r="J143" s="1" t="s">
        <v>55</v>
      </c>
      <c r="K143" s="1" t="s">
        <v>21917</v>
      </c>
      <c r="L143" s="1"/>
      <c r="M143" s="21">
        <f t="shared" si="4"/>
        <v>0</v>
      </c>
    </row>
    <row r="144" spans="1:13" ht="20.100000000000001" customHeight="1" x14ac:dyDescent="0.15">
      <c r="A144" s="1" t="s">
        <v>21897</v>
      </c>
      <c r="B144" s="1" t="s">
        <v>21897</v>
      </c>
      <c r="C144" s="1" t="s">
        <v>21918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2038</v>
      </c>
      <c r="I144" s="1" t="s">
        <v>84</v>
      </c>
      <c r="J144" s="1" t="s">
        <v>55</v>
      </c>
      <c r="K144" s="1" t="s">
        <v>21919</v>
      </c>
      <c r="L144" s="1"/>
      <c r="M144" s="21">
        <f t="shared" si="4"/>
        <v>1</v>
      </c>
    </row>
    <row r="145" spans="1:13" ht="20.100000000000001" customHeight="1" x14ac:dyDescent="0.15">
      <c r="A145" s="1" t="s">
        <v>21897</v>
      </c>
      <c r="B145" s="1" t="s">
        <v>21897</v>
      </c>
      <c r="C145" s="1" t="s">
        <v>21920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2038</v>
      </c>
      <c r="I145" s="1" t="s">
        <v>84</v>
      </c>
      <c r="J145" s="1" t="s">
        <v>55</v>
      </c>
      <c r="K145" s="1" t="s">
        <v>21921</v>
      </c>
      <c r="L145" s="1"/>
      <c r="M145" s="21">
        <f t="shared" si="4"/>
        <v>1</v>
      </c>
    </row>
    <row r="146" spans="1:13" ht="20.100000000000001" customHeight="1" x14ac:dyDescent="0.15">
      <c r="A146" s="1" t="s">
        <v>21897</v>
      </c>
      <c r="B146" s="1" t="s">
        <v>21897</v>
      </c>
      <c r="C146" s="1" t="s">
        <v>21922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180</v>
      </c>
      <c r="I146" s="1" t="s">
        <v>84</v>
      </c>
      <c r="J146" s="1" t="s">
        <v>7191</v>
      </c>
      <c r="K146" s="1" t="s">
        <v>21923</v>
      </c>
      <c r="L146" s="1"/>
      <c r="M146" s="21">
        <f t="shared" si="4"/>
        <v>1</v>
      </c>
    </row>
    <row r="147" spans="1:13" ht="20.100000000000001" customHeight="1" x14ac:dyDescent="0.15">
      <c r="A147" s="1" t="s">
        <v>21897</v>
      </c>
      <c r="B147" s="1" t="s">
        <v>21897</v>
      </c>
      <c r="C147" s="1" t="s">
        <v>21924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180</v>
      </c>
      <c r="I147" s="1" t="s">
        <v>84</v>
      </c>
      <c r="J147" s="1" t="s">
        <v>7191</v>
      </c>
      <c r="K147" s="1" t="s">
        <v>21925</v>
      </c>
      <c r="L147" s="1"/>
      <c r="M147" s="21">
        <f t="shared" si="4"/>
        <v>1</v>
      </c>
    </row>
    <row r="148" spans="1:13" ht="20.100000000000001" customHeight="1" x14ac:dyDescent="0.15">
      <c r="A148" s="1" t="s">
        <v>21897</v>
      </c>
      <c r="B148" s="1" t="s">
        <v>21897</v>
      </c>
      <c r="C148" s="1" t="s">
        <v>21926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180</v>
      </c>
      <c r="I148" s="1" t="s">
        <v>84</v>
      </c>
      <c r="J148" s="1" t="s">
        <v>7191</v>
      </c>
      <c r="K148" s="1" t="s">
        <v>21927</v>
      </c>
      <c r="L148" s="1"/>
      <c r="M148" s="21">
        <f t="shared" si="4"/>
        <v>1</v>
      </c>
    </row>
    <row r="149" spans="1:13" ht="20.100000000000001" customHeight="1" x14ac:dyDescent="0.15">
      <c r="A149" s="1" t="s">
        <v>21897</v>
      </c>
      <c r="B149" s="1" t="s">
        <v>21897</v>
      </c>
      <c r="C149" s="1" t="s">
        <v>21928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83</v>
      </c>
      <c r="I149" s="1" t="s">
        <v>84</v>
      </c>
      <c r="J149" s="1" t="s">
        <v>9120</v>
      </c>
      <c r="K149" s="1" t="s">
        <v>21929</v>
      </c>
      <c r="L149" s="1"/>
      <c r="M149" s="21">
        <f t="shared" si="4"/>
        <v>1</v>
      </c>
    </row>
    <row r="150" spans="1:13" ht="20.100000000000001" customHeight="1" x14ac:dyDescent="0.15">
      <c r="A150" s="1" t="s">
        <v>21897</v>
      </c>
      <c r="B150" s="1" t="s">
        <v>21897</v>
      </c>
      <c r="C150" s="1" t="s">
        <v>21930</v>
      </c>
      <c r="D150" s="1" t="s">
        <v>50</v>
      </c>
      <c r="E150" s="1" t="s">
        <v>51</v>
      </c>
      <c r="F150" s="1" t="s">
        <v>21628</v>
      </c>
      <c r="G150" s="1" t="s">
        <v>82</v>
      </c>
      <c r="H150" s="1" t="s">
        <v>83</v>
      </c>
      <c r="I150" s="1" t="s">
        <v>84</v>
      </c>
      <c r="J150" s="1" t="s">
        <v>9120</v>
      </c>
      <c r="K150" s="1" t="s">
        <v>21931</v>
      </c>
      <c r="L150" s="1"/>
      <c r="M150" s="21">
        <f t="shared" si="4"/>
        <v>0</v>
      </c>
    </row>
    <row r="151" spans="1:13" ht="20.100000000000001" customHeight="1" x14ac:dyDescent="0.15">
      <c r="A151" s="1" t="s">
        <v>21897</v>
      </c>
      <c r="B151" s="1" t="s">
        <v>21897</v>
      </c>
      <c r="C151" s="1" t="s">
        <v>21932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83</v>
      </c>
      <c r="I151" s="1" t="s">
        <v>84</v>
      </c>
      <c r="J151" s="1" t="s">
        <v>9120</v>
      </c>
      <c r="K151" s="1" t="s">
        <v>21933</v>
      </c>
      <c r="L151" s="1"/>
      <c r="M151" s="21">
        <f t="shared" si="4"/>
        <v>1</v>
      </c>
    </row>
    <row r="152" spans="1:13" ht="20.100000000000001" customHeight="1" x14ac:dyDescent="0.15">
      <c r="A152" s="1" t="s">
        <v>21897</v>
      </c>
      <c r="B152" s="1" t="s">
        <v>21897</v>
      </c>
      <c r="C152" s="1" t="s">
        <v>21934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83</v>
      </c>
      <c r="I152" s="1" t="s">
        <v>84</v>
      </c>
      <c r="J152" s="1" t="s">
        <v>9120</v>
      </c>
      <c r="K152" s="1" t="s">
        <v>21935</v>
      </c>
      <c r="L152" s="1"/>
      <c r="M152" s="21">
        <f t="shared" si="4"/>
        <v>1</v>
      </c>
    </row>
    <row r="153" spans="1:13" ht="20.100000000000001" customHeight="1" x14ac:dyDescent="0.15">
      <c r="A153" s="1" t="s">
        <v>21897</v>
      </c>
      <c r="B153" s="1" t="s">
        <v>21897</v>
      </c>
      <c r="C153" s="1" t="s">
        <v>21936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83</v>
      </c>
      <c r="I153" s="1" t="s">
        <v>84</v>
      </c>
      <c r="J153" s="1" t="s">
        <v>9120</v>
      </c>
      <c r="K153" s="1" t="s">
        <v>21937</v>
      </c>
      <c r="L153" s="1"/>
      <c r="M153" s="21">
        <f t="shared" si="4"/>
        <v>1</v>
      </c>
    </row>
    <row r="154" spans="1:13" ht="20.100000000000001" customHeight="1" x14ac:dyDescent="0.15">
      <c r="A154" s="1" t="s">
        <v>21897</v>
      </c>
      <c r="B154" s="1" t="s">
        <v>21897</v>
      </c>
      <c r="C154" s="1" t="s">
        <v>21938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83</v>
      </c>
      <c r="I154" s="1" t="s">
        <v>84</v>
      </c>
      <c r="J154" s="1" t="s">
        <v>9120</v>
      </c>
      <c r="K154" s="1" t="s">
        <v>21939</v>
      </c>
      <c r="L154" s="1"/>
      <c r="M154" s="21">
        <f t="shared" si="4"/>
        <v>1</v>
      </c>
    </row>
    <row r="155" spans="1:13" ht="20.100000000000001" customHeight="1" x14ac:dyDescent="0.15">
      <c r="A155" s="1" t="s">
        <v>21897</v>
      </c>
      <c r="B155" s="1" t="s">
        <v>21897</v>
      </c>
      <c r="C155" s="1" t="s">
        <v>21940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83</v>
      </c>
      <c r="I155" s="1" t="s">
        <v>84</v>
      </c>
      <c r="J155" s="1" t="s">
        <v>9120</v>
      </c>
      <c r="K155" s="1" t="s">
        <v>21941</v>
      </c>
      <c r="L155" s="1"/>
      <c r="M155" s="21">
        <f t="shared" si="4"/>
        <v>1</v>
      </c>
    </row>
    <row r="156" spans="1:13" ht="20.100000000000001" customHeight="1" x14ac:dyDescent="0.15">
      <c r="A156" s="1" t="s">
        <v>21897</v>
      </c>
      <c r="B156" s="1" t="s">
        <v>21897</v>
      </c>
      <c r="C156" s="1" t="s">
        <v>21942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212</v>
      </c>
      <c r="I156" s="1" t="s">
        <v>181</v>
      </c>
      <c r="J156" s="1" t="s">
        <v>1137</v>
      </c>
      <c r="K156" s="1" t="s">
        <v>21943</v>
      </c>
      <c r="L156" s="1"/>
      <c r="M156" s="21">
        <f t="shared" si="4"/>
        <v>1</v>
      </c>
    </row>
    <row r="157" spans="1:13" ht="20.100000000000001" customHeight="1" x14ac:dyDescent="0.15">
      <c r="A157" s="1" t="s">
        <v>21897</v>
      </c>
      <c r="B157" s="1" t="s">
        <v>21897</v>
      </c>
      <c r="C157" s="1" t="s">
        <v>21944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212</v>
      </c>
      <c r="I157" s="1" t="s">
        <v>181</v>
      </c>
      <c r="J157" s="1" t="s">
        <v>1137</v>
      </c>
      <c r="K157" s="1" t="s">
        <v>21945</v>
      </c>
      <c r="L157" s="1"/>
      <c r="M157" s="21">
        <f t="shared" si="4"/>
        <v>1</v>
      </c>
    </row>
    <row r="158" spans="1:13" ht="20.100000000000001" customHeight="1" x14ac:dyDescent="0.15">
      <c r="A158" s="1" t="s">
        <v>21897</v>
      </c>
      <c r="B158" s="1" t="s">
        <v>21897</v>
      </c>
      <c r="C158" s="1" t="s">
        <v>21946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212</v>
      </c>
      <c r="I158" s="1" t="s">
        <v>181</v>
      </c>
      <c r="J158" s="1" t="s">
        <v>1137</v>
      </c>
      <c r="K158" s="1" t="s">
        <v>21947</v>
      </c>
      <c r="L158" s="1"/>
      <c r="M158" s="21">
        <f t="shared" si="4"/>
        <v>1</v>
      </c>
    </row>
    <row r="159" spans="1:13" ht="20.100000000000001" customHeight="1" x14ac:dyDescent="0.15">
      <c r="A159" s="1" t="s">
        <v>21897</v>
      </c>
      <c r="B159" s="1" t="s">
        <v>21897</v>
      </c>
      <c r="C159" s="1" t="s">
        <v>21948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1151</v>
      </c>
      <c r="I159" s="1" t="s">
        <v>84</v>
      </c>
      <c r="J159" s="1" t="s">
        <v>130</v>
      </c>
      <c r="K159" s="1" t="s">
        <v>21949</v>
      </c>
      <c r="L159" s="1"/>
      <c r="M159" s="21">
        <f t="shared" si="4"/>
        <v>1</v>
      </c>
    </row>
    <row r="160" spans="1:13" ht="20.100000000000001" customHeight="1" x14ac:dyDescent="0.15">
      <c r="A160" s="1" t="s">
        <v>21897</v>
      </c>
      <c r="B160" s="1" t="s">
        <v>21897</v>
      </c>
      <c r="C160" s="1" t="s">
        <v>21950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1151</v>
      </c>
      <c r="I160" s="1" t="s">
        <v>84</v>
      </c>
      <c r="J160" s="1" t="s">
        <v>130</v>
      </c>
      <c r="K160" s="1" t="s">
        <v>21951</v>
      </c>
      <c r="L160" s="1"/>
      <c r="M160" s="21">
        <f t="shared" si="4"/>
        <v>1</v>
      </c>
    </row>
    <row r="161" spans="1:13" ht="20.100000000000001" customHeight="1" x14ac:dyDescent="0.15">
      <c r="A161" s="1" t="s">
        <v>21897</v>
      </c>
      <c r="B161" s="1" t="s">
        <v>21897</v>
      </c>
      <c r="C161" s="1" t="s">
        <v>21952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1151</v>
      </c>
      <c r="I161" s="1" t="s">
        <v>84</v>
      </c>
      <c r="J161" s="1" t="s">
        <v>130</v>
      </c>
      <c r="K161" s="1" t="s">
        <v>21953</v>
      </c>
      <c r="L161" s="1"/>
      <c r="M161" s="21">
        <f t="shared" si="4"/>
        <v>0</v>
      </c>
    </row>
    <row r="162" spans="1:13" ht="20.100000000000001" customHeight="1" x14ac:dyDescent="0.15">
      <c r="A162" s="1" t="s">
        <v>21897</v>
      </c>
      <c r="B162" s="1" t="s">
        <v>21897</v>
      </c>
      <c r="C162" s="1" t="s">
        <v>21954</v>
      </c>
      <c r="D162" s="1" t="s">
        <v>78</v>
      </c>
      <c r="E162" s="1" t="s">
        <v>51</v>
      </c>
      <c r="F162" s="1" t="s">
        <v>179</v>
      </c>
      <c r="G162" s="1" t="s">
        <v>82</v>
      </c>
      <c r="H162" s="1" t="s">
        <v>1151</v>
      </c>
      <c r="I162" s="1" t="s">
        <v>84</v>
      </c>
      <c r="J162" s="1" t="s">
        <v>130</v>
      </c>
      <c r="K162" s="1" t="s">
        <v>21955</v>
      </c>
      <c r="L162" s="1"/>
      <c r="M162" s="21">
        <f t="shared" si="4"/>
        <v>0</v>
      </c>
    </row>
    <row r="163" spans="1:13" ht="20.100000000000001" customHeight="1" x14ac:dyDescent="0.15">
      <c r="A163" s="1" t="s">
        <v>21897</v>
      </c>
      <c r="B163" s="1" t="s">
        <v>21897</v>
      </c>
      <c r="C163" s="1" t="s">
        <v>21956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1151</v>
      </c>
      <c r="I163" s="1" t="s">
        <v>84</v>
      </c>
      <c r="J163" s="1" t="s">
        <v>130</v>
      </c>
      <c r="K163" s="1" t="s">
        <v>21957</v>
      </c>
      <c r="L163" s="1"/>
      <c r="M163" s="21">
        <f t="shared" si="4"/>
        <v>0</v>
      </c>
    </row>
    <row r="164" spans="1:13" ht="20.100000000000001" customHeight="1" x14ac:dyDescent="0.15">
      <c r="A164" s="1" t="s">
        <v>21897</v>
      </c>
      <c r="B164" s="1" t="s">
        <v>21897</v>
      </c>
      <c r="C164" s="1" t="s">
        <v>21958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1151</v>
      </c>
      <c r="I164" s="1" t="s">
        <v>84</v>
      </c>
      <c r="J164" s="1" t="s">
        <v>130</v>
      </c>
      <c r="K164" s="1" t="s">
        <v>21959</v>
      </c>
      <c r="L164" s="1"/>
      <c r="M164" s="21">
        <f t="shared" si="4"/>
        <v>1</v>
      </c>
    </row>
    <row r="165" spans="1:13" ht="20.100000000000001" customHeight="1" x14ac:dyDescent="0.15">
      <c r="A165" s="1" t="s">
        <v>21897</v>
      </c>
      <c r="B165" s="1" t="s">
        <v>21897</v>
      </c>
      <c r="C165" s="1" t="s">
        <v>21960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1151</v>
      </c>
      <c r="I165" s="1" t="s">
        <v>84</v>
      </c>
      <c r="J165" s="1" t="s">
        <v>130</v>
      </c>
      <c r="K165" s="1" t="s">
        <v>21961</v>
      </c>
      <c r="L165" s="1"/>
      <c r="M165" s="21">
        <f t="shared" si="4"/>
        <v>0</v>
      </c>
    </row>
    <row r="166" spans="1:13" ht="20.100000000000001" customHeight="1" x14ac:dyDescent="0.15">
      <c r="A166" s="1" t="s">
        <v>21897</v>
      </c>
      <c r="B166" s="1" t="s">
        <v>21897</v>
      </c>
      <c r="C166" s="1" t="s">
        <v>21962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1151</v>
      </c>
      <c r="I166" s="1" t="s">
        <v>84</v>
      </c>
      <c r="J166" s="1" t="s">
        <v>130</v>
      </c>
      <c r="K166" s="1" t="s">
        <v>21963</v>
      </c>
      <c r="L166" s="1"/>
      <c r="M166" s="21">
        <f t="shared" si="4"/>
        <v>1</v>
      </c>
    </row>
    <row r="167" spans="1:13" ht="20.100000000000001" customHeight="1" x14ac:dyDescent="0.15">
      <c r="A167" s="1" t="s">
        <v>21897</v>
      </c>
      <c r="B167" s="1" t="s">
        <v>21897</v>
      </c>
      <c r="C167" s="1" t="s">
        <v>21964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1151</v>
      </c>
      <c r="I167" s="1" t="s">
        <v>84</v>
      </c>
      <c r="J167" s="1" t="s">
        <v>130</v>
      </c>
      <c r="K167" s="1" t="s">
        <v>21965</v>
      </c>
      <c r="L167" s="1"/>
      <c r="M167" s="21">
        <f t="shared" si="4"/>
        <v>1</v>
      </c>
    </row>
    <row r="168" spans="1:13" ht="20.100000000000001" customHeight="1" x14ac:dyDescent="0.15">
      <c r="A168" s="1" t="s">
        <v>21897</v>
      </c>
      <c r="B168" s="1" t="s">
        <v>21897</v>
      </c>
      <c r="C168" s="1" t="s">
        <v>21966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1151</v>
      </c>
      <c r="I168" s="1" t="s">
        <v>84</v>
      </c>
      <c r="J168" s="1" t="s">
        <v>130</v>
      </c>
      <c r="K168" s="1" t="s">
        <v>21967</v>
      </c>
      <c r="L168" s="1"/>
      <c r="M168" s="21">
        <f t="shared" si="4"/>
        <v>1</v>
      </c>
    </row>
    <row r="169" spans="1:13" ht="20.100000000000001" customHeight="1" x14ac:dyDescent="0.15">
      <c r="A169" s="1" t="s">
        <v>21897</v>
      </c>
      <c r="B169" s="1" t="s">
        <v>21897</v>
      </c>
      <c r="C169" s="1" t="s">
        <v>21968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1151</v>
      </c>
      <c r="I169" s="1" t="s">
        <v>84</v>
      </c>
      <c r="J169" s="1" t="s">
        <v>130</v>
      </c>
      <c r="K169" s="1" t="s">
        <v>21969</v>
      </c>
      <c r="L169" s="1"/>
      <c r="M169" s="21">
        <f t="shared" si="4"/>
        <v>1</v>
      </c>
    </row>
    <row r="170" spans="1:13" ht="20.100000000000001" customHeight="1" x14ac:dyDescent="0.15">
      <c r="A170" s="1" t="s">
        <v>21897</v>
      </c>
      <c r="B170" s="1" t="s">
        <v>21897</v>
      </c>
      <c r="C170" s="1" t="s">
        <v>21970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2234</v>
      </c>
      <c r="I170" s="1" t="s">
        <v>84</v>
      </c>
      <c r="J170" s="1" t="s">
        <v>18408</v>
      </c>
      <c r="K170" s="1" t="s">
        <v>21971</v>
      </c>
      <c r="L170" s="1"/>
      <c r="M170" s="21">
        <f t="shared" si="4"/>
        <v>1</v>
      </c>
    </row>
    <row r="171" spans="1:13" ht="20.100000000000001" customHeight="1" x14ac:dyDescent="0.15">
      <c r="A171" s="1" t="s">
        <v>21897</v>
      </c>
      <c r="B171" s="1" t="s">
        <v>21897</v>
      </c>
      <c r="C171" s="1" t="s">
        <v>21972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2234</v>
      </c>
      <c r="I171" s="1" t="s">
        <v>84</v>
      </c>
      <c r="J171" s="1" t="s">
        <v>18408</v>
      </c>
      <c r="K171" s="1" t="s">
        <v>21973</v>
      </c>
      <c r="L171" s="1"/>
      <c r="M171" s="21">
        <f t="shared" si="4"/>
        <v>0</v>
      </c>
    </row>
    <row r="172" spans="1:13" ht="20.100000000000001" customHeight="1" x14ac:dyDescent="0.15">
      <c r="A172" s="1" t="s">
        <v>21897</v>
      </c>
      <c r="B172" s="1" t="s">
        <v>21897</v>
      </c>
      <c r="C172" s="1" t="s">
        <v>21974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2234</v>
      </c>
      <c r="I172" s="1" t="s">
        <v>84</v>
      </c>
      <c r="J172" s="1" t="s">
        <v>18408</v>
      </c>
      <c r="K172" s="1" t="s">
        <v>21975</v>
      </c>
      <c r="L172" s="1"/>
      <c r="M172" s="21">
        <f t="shared" si="4"/>
        <v>1</v>
      </c>
    </row>
    <row r="173" spans="1:13" ht="20.100000000000001" customHeight="1" x14ac:dyDescent="0.15">
      <c r="A173" s="1" t="s">
        <v>21897</v>
      </c>
      <c r="B173" s="1" t="s">
        <v>21897</v>
      </c>
      <c r="C173" s="1" t="s">
        <v>21976</v>
      </c>
      <c r="D173" s="1" t="s">
        <v>78</v>
      </c>
      <c r="E173" s="1" t="s">
        <v>51</v>
      </c>
      <c r="F173" s="1" t="s">
        <v>51</v>
      </c>
      <c r="G173" s="1" t="s">
        <v>82</v>
      </c>
      <c r="H173" s="1" t="s">
        <v>2234</v>
      </c>
      <c r="I173" s="1" t="s">
        <v>84</v>
      </c>
      <c r="J173" s="1" t="s">
        <v>18408</v>
      </c>
      <c r="K173" s="1" t="s">
        <v>21977</v>
      </c>
      <c r="L173" s="1"/>
      <c r="M173" s="21">
        <f t="shared" si="4"/>
        <v>1</v>
      </c>
    </row>
    <row r="174" spans="1:13" ht="20.100000000000001" customHeight="1" x14ac:dyDescent="0.15">
      <c r="A174" s="1" t="s">
        <v>21897</v>
      </c>
      <c r="B174" s="1" t="s">
        <v>21897</v>
      </c>
      <c r="C174" s="1" t="s">
        <v>21978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21979</v>
      </c>
      <c r="L174" s="1"/>
      <c r="M174" s="21">
        <f t="shared" si="4"/>
        <v>0</v>
      </c>
    </row>
    <row r="175" spans="1:13" ht="20.100000000000001" customHeight="1" x14ac:dyDescent="0.15">
      <c r="A175" s="1" t="s">
        <v>21897</v>
      </c>
      <c r="B175" s="1" t="s">
        <v>21897</v>
      </c>
      <c r="C175" s="1" t="s">
        <v>21980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129</v>
      </c>
      <c r="I175" s="1" t="s">
        <v>84</v>
      </c>
      <c r="J175" s="1" t="s">
        <v>130</v>
      </c>
      <c r="K175" s="1" t="s">
        <v>21981</v>
      </c>
      <c r="L175" s="1"/>
      <c r="M175" s="21">
        <f t="shared" si="4"/>
        <v>1</v>
      </c>
    </row>
    <row r="176" spans="1:13" ht="20.100000000000001" customHeight="1" x14ac:dyDescent="0.15">
      <c r="A176" s="1" t="s">
        <v>21897</v>
      </c>
      <c r="B176" s="1" t="s">
        <v>21897</v>
      </c>
      <c r="C176" s="1" t="s">
        <v>21982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129</v>
      </c>
      <c r="I176" s="1" t="s">
        <v>84</v>
      </c>
      <c r="J176" s="1" t="s">
        <v>130</v>
      </c>
      <c r="K176" s="1" t="s">
        <v>21983</v>
      </c>
      <c r="L176" s="1"/>
      <c r="M176" s="21">
        <f t="shared" si="4"/>
        <v>1</v>
      </c>
    </row>
    <row r="177" spans="1:13" ht="20.100000000000001" customHeight="1" x14ac:dyDescent="0.15">
      <c r="A177" s="1" t="s">
        <v>21897</v>
      </c>
      <c r="B177" s="1" t="s">
        <v>21897</v>
      </c>
      <c r="C177" s="1" t="s">
        <v>21984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2038</v>
      </c>
      <c r="I177" s="1" t="s">
        <v>84</v>
      </c>
      <c r="J177" s="1" t="s">
        <v>55</v>
      </c>
      <c r="K177" s="1" t="s">
        <v>21985</v>
      </c>
      <c r="L177" s="1"/>
      <c r="M177" s="21">
        <f t="shared" si="4"/>
        <v>1</v>
      </c>
    </row>
    <row r="178" spans="1:13" ht="20.100000000000001" customHeight="1" x14ac:dyDescent="0.15">
      <c r="A178" s="1" t="s">
        <v>21897</v>
      </c>
      <c r="B178" s="1" t="s">
        <v>21897</v>
      </c>
      <c r="C178" s="1" t="s">
        <v>21986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180</v>
      </c>
      <c r="I178" s="1" t="s">
        <v>84</v>
      </c>
      <c r="J178" s="1" t="s">
        <v>7191</v>
      </c>
      <c r="K178" s="1" t="s">
        <v>21987</v>
      </c>
      <c r="L178" s="1"/>
      <c r="M178" s="21">
        <f t="shared" si="4"/>
        <v>0</v>
      </c>
    </row>
    <row r="179" spans="1:13" ht="20.100000000000001" customHeight="1" x14ac:dyDescent="0.15">
      <c r="A179" s="1" t="s">
        <v>21897</v>
      </c>
      <c r="B179" s="1" t="s">
        <v>21897</v>
      </c>
      <c r="C179" s="1" t="s">
        <v>21988</v>
      </c>
      <c r="D179" s="1" t="s">
        <v>78</v>
      </c>
      <c r="E179" s="1" t="s">
        <v>51</v>
      </c>
      <c r="F179" s="1" t="s">
        <v>179</v>
      </c>
      <c r="G179" s="1" t="s">
        <v>82</v>
      </c>
      <c r="H179" s="1" t="s">
        <v>83</v>
      </c>
      <c r="I179" s="1" t="s">
        <v>84</v>
      </c>
      <c r="J179" s="1" t="s">
        <v>9120</v>
      </c>
      <c r="K179" s="1" t="s">
        <v>21989</v>
      </c>
      <c r="L179" s="1"/>
      <c r="M179" s="21">
        <f t="shared" si="4"/>
        <v>0</v>
      </c>
    </row>
    <row r="180" spans="1:13" ht="20.100000000000001" customHeight="1" x14ac:dyDescent="0.15">
      <c r="A180" s="1" t="s">
        <v>21897</v>
      </c>
      <c r="B180" s="1" t="s">
        <v>21897</v>
      </c>
      <c r="C180" s="1" t="s">
        <v>21990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83</v>
      </c>
      <c r="I180" s="1" t="s">
        <v>84</v>
      </c>
      <c r="J180" s="1" t="s">
        <v>9120</v>
      </c>
      <c r="K180" s="1" t="s">
        <v>21991</v>
      </c>
      <c r="L180" s="1"/>
      <c r="M180" s="21">
        <f t="shared" si="4"/>
        <v>1</v>
      </c>
    </row>
  </sheetData>
  <autoFilter ref="A7:L180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5"/>
  <sheetViews>
    <sheetView topLeftCell="A249" workbookViewId="0">
      <selection activeCell="H258" sqref="H25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 customWidth="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21992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SUBTOTAL(3,E8:E255)</f>
        <v>248</v>
      </c>
      <c r="F6" s="24">
        <f>SUBTOTAL(9,M8:M255)</f>
        <v>221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21993</v>
      </c>
      <c r="B8" s="1" t="s">
        <v>21994</v>
      </c>
      <c r="C8" s="1" t="s">
        <v>21995</v>
      </c>
      <c r="D8" s="1" t="s">
        <v>50</v>
      </c>
      <c r="E8" s="1" t="s">
        <v>51</v>
      </c>
      <c r="F8" s="1" t="s">
        <v>51</v>
      </c>
      <c r="G8" s="1" t="s">
        <v>52</v>
      </c>
      <c r="H8" s="1" t="s">
        <v>739</v>
      </c>
      <c r="I8" s="1" t="s">
        <v>54</v>
      </c>
      <c r="J8" s="1" t="s">
        <v>6858</v>
      </c>
      <c r="K8" s="1" t="s">
        <v>21996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21993</v>
      </c>
      <c r="B9" s="1" t="s">
        <v>21994</v>
      </c>
      <c r="C9" s="1" t="s">
        <v>21997</v>
      </c>
      <c r="D9" s="1" t="s">
        <v>78</v>
      </c>
      <c r="E9" s="1" t="s">
        <v>51</v>
      </c>
      <c r="F9" s="1" t="s">
        <v>51</v>
      </c>
      <c r="G9" s="1" t="s">
        <v>52</v>
      </c>
      <c r="H9" s="1" t="s">
        <v>739</v>
      </c>
      <c r="I9" s="1" t="s">
        <v>54</v>
      </c>
      <c r="J9" s="1" t="s">
        <v>6858</v>
      </c>
      <c r="K9" s="1" t="s">
        <v>21998</v>
      </c>
      <c r="L9" s="1"/>
      <c r="M9" s="21">
        <f t="shared" si="0"/>
        <v>1</v>
      </c>
    </row>
    <row r="10" spans="1:14" ht="20.100000000000001" customHeight="1" x14ac:dyDescent="0.15">
      <c r="A10" s="1" t="s">
        <v>21993</v>
      </c>
      <c r="B10" s="1" t="s">
        <v>21994</v>
      </c>
      <c r="C10" s="1" t="s">
        <v>21999</v>
      </c>
      <c r="D10" s="1" t="s">
        <v>78</v>
      </c>
      <c r="E10" s="1" t="s">
        <v>51</v>
      </c>
      <c r="F10" s="1" t="s">
        <v>179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22000</v>
      </c>
      <c r="L10" s="1"/>
      <c r="M10" s="21">
        <f t="shared" si="0"/>
        <v>0</v>
      </c>
    </row>
    <row r="11" spans="1:14" ht="20.100000000000001" customHeight="1" x14ac:dyDescent="0.15">
      <c r="A11" s="1" t="s">
        <v>21993</v>
      </c>
      <c r="B11" s="1" t="s">
        <v>22001</v>
      </c>
      <c r="C11" s="1" t="s">
        <v>22002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22003</v>
      </c>
      <c r="L11" s="1"/>
      <c r="M11" s="21">
        <f t="shared" si="0"/>
        <v>1</v>
      </c>
      <c r="N11" s="3"/>
    </row>
    <row r="12" spans="1:14" ht="20.100000000000001" customHeight="1" x14ac:dyDescent="0.15">
      <c r="A12" s="1" t="s">
        <v>21993</v>
      </c>
      <c r="B12" s="1" t="s">
        <v>22001</v>
      </c>
      <c r="C12" s="1" t="s">
        <v>22004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22005</v>
      </c>
      <c r="L12" s="1"/>
      <c r="M12" s="21">
        <f t="shared" si="0"/>
        <v>1</v>
      </c>
    </row>
    <row r="13" spans="1:14" ht="20.100000000000001" customHeight="1" x14ac:dyDescent="0.15">
      <c r="A13" s="1" t="s">
        <v>21993</v>
      </c>
      <c r="B13" s="1" t="s">
        <v>22001</v>
      </c>
      <c r="C13" s="1" t="s">
        <v>22006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22007</v>
      </c>
      <c r="L13" s="1"/>
      <c r="M13" s="21">
        <f t="shared" si="0"/>
        <v>1</v>
      </c>
    </row>
    <row r="14" spans="1:14" ht="20.100000000000001" customHeight="1" x14ac:dyDescent="0.15">
      <c r="A14" s="1" t="s">
        <v>21993</v>
      </c>
      <c r="B14" s="1" t="s">
        <v>22001</v>
      </c>
      <c r="C14" s="1" t="s">
        <v>22008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22009</v>
      </c>
      <c r="L14" s="1"/>
      <c r="M14" s="21">
        <f t="shared" si="0"/>
        <v>1</v>
      </c>
    </row>
    <row r="15" spans="1:14" ht="20.100000000000001" customHeight="1" x14ac:dyDescent="0.15">
      <c r="A15" s="1" t="s">
        <v>21993</v>
      </c>
      <c r="B15" s="1" t="s">
        <v>22001</v>
      </c>
      <c r="C15" s="1" t="s">
        <v>22010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22011</v>
      </c>
      <c r="L15" s="1"/>
      <c r="M15" s="21">
        <f t="shared" si="0"/>
        <v>1</v>
      </c>
    </row>
    <row r="16" spans="1:14" ht="20.100000000000001" customHeight="1" x14ac:dyDescent="0.15">
      <c r="A16" s="1" t="s">
        <v>21993</v>
      </c>
      <c r="B16" s="1" t="s">
        <v>22001</v>
      </c>
      <c r="C16" s="1" t="s">
        <v>22012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22013</v>
      </c>
      <c r="L16" s="1"/>
      <c r="M16" s="21">
        <f t="shared" si="0"/>
        <v>1</v>
      </c>
    </row>
    <row r="17" spans="1:13" ht="20.100000000000001" customHeight="1" x14ac:dyDescent="0.15">
      <c r="A17" s="1" t="s">
        <v>21993</v>
      </c>
      <c r="B17" s="1" t="s">
        <v>22001</v>
      </c>
      <c r="C17" s="1" t="s">
        <v>22014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22015</v>
      </c>
      <c r="L17" s="1"/>
      <c r="M17" s="21">
        <f t="shared" si="0"/>
        <v>1</v>
      </c>
    </row>
    <row r="18" spans="1:13" ht="20.100000000000001" customHeight="1" x14ac:dyDescent="0.15">
      <c r="A18" s="1" t="s">
        <v>21993</v>
      </c>
      <c r="B18" s="1" t="s">
        <v>22001</v>
      </c>
      <c r="C18" s="1" t="s">
        <v>22016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22017</v>
      </c>
      <c r="L18" s="1"/>
      <c r="M18" s="21">
        <f t="shared" si="0"/>
        <v>1</v>
      </c>
    </row>
    <row r="19" spans="1:13" ht="20.100000000000001" customHeight="1" x14ac:dyDescent="0.15">
      <c r="A19" s="1" t="s">
        <v>21993</v>
      </c>
      <c r="B19" s="1" t="s">
        <v>22001</v>
      </c>
      <c r="C19" s="1" t="s">
        <v>22018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22019</v>
      </c>
      <c r="L19" s="1"/>
      <c r="M19" s="21">
        <f t="shared" si="0"/>
        <v>1</v>
      </c>
    </row>
    <row r="20" spans="1:13" ht="20.100000000000001" customHeight="1" x14ac:dyDescent="0.15">
      <c r="A20" s="1" t="s">
        <v>21993</v>
      </c>
      <c r="B20" s="1" t="s">
        <v>22001</v>
      </c>
      <c r="C20" s="1" t="s">
        <v>22020</v>
      </c>
      <c r="D20" s="1" t="s">
        <v>78</v>
      </c>
      <c r="E20" s="1" t="s">
        <v>51</v>
      </c>
      <c r="F20" s="1" t="s">
        <v>179</v>
      </c>
      <c r="G20" s="1" t="s">
        <v>82</v>
      </c>
      <c r="H20" s="1" t="s">
        <v>2038</v>
      </c>
      <c r="I20" s="1" t="s">
        <v>84</v>
      </c>
      <c r="J20" s="1" t="s">
        <v>6853</v>
      </c>
      <c r="K20" s="1" t="s">
        <v>22021</v>
      </c>
      <c r="L20" s="1"/>
      <c r="M20" s="21">
        <f t="shared" si="0"/>
        <v>0</v>
      </c>
    </row>
    <row r="21" spans="1:13" ht="20.100000000000001" customHeight="1" x14ac:dyDescent="0.15">
      <c r="A21" s="1" t="s">
        <v>21993</v>
      </c>
      <c r="B21" s="1" t="s">
        <v>22022</v>
      </c>
      <c r="C21" s="1" t="s">
        <v>22023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22024</v>
      </c>
      <c r="L21" s="1"/>
      <c r="M21" s="21">
        <f t="shared" si="0"/>
        <v>1</v>
      </c>
    </row>
    <row r="22" spans="1:13" ht="20.100000000000001" customHeight="1" x14ac:dyDescent="0.15">
      <c r="A22" s="1" t="s">
        <v>21993</v>
      </c>
      <c r="B22" s="1" t="s">
        <v>22025</v>
      </c>
      <c r="C22" s="1" t="s">
        <v>22026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739</v>
      </c>
      <c r="I22" s="1" t="s">
        <v>54</v>
      </c>
      <c r="J22" s="1" t="s">
        <v>6858</v>
      </c>
      <c r="K22" s="1" t="s">
        <v>22027</v>
      </c>
      <c r="L22" s="1"/>
      <c r="M22" s="21">
        <f t="shared" si="0"/>
        <v>1</v>
      </c>
    </row>
    <row r="23" spans="1:13" ht="20.100000000000001" customHeight="1" x14ac:dyDescent="0.15">
      <c r="A23" s="1" t="s">
        <v>21993</v>
      </c>
      <c r="B23" s="1" t="s">
        <v>22025</v>
      </c>
      <c r="C23" s="1" t="s">
        <v>22028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54</v>
      </c>
      <c r="J23" s="1" t="s">
        <v>6858</v>
      </c>
      <c r="K23" s="1" t="s">
        <v>22029</v>
      </c>
      <c r="L23" s="1"/>
      <c r="M23" s="21">
        <f t="shared" si="0"/>
        <v>1</v>
      </c>
    </row>
    <row r="24" spans="1:13" ht="20.100000000000001" customHeight="1" x14ac:dyDescent="0.15">
      <c r="A24" s="1" t="s">
        <v>21993</v>
      </c>
      <c r="B24" s="1" t="s">
        <v>22025</v>
      </c>
      <c r="C24" s="1" t="s">
        <v>22030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739</v>
      </c>
      <c r="I24" s="1" t="s">
        <v>54</v>
      </c>
      <c r="J24" s="1" t="s">
        <v>6858</v>
      </c>
      <c r="K24" s="1" t="s">
        <v>22031</v>
      </c>
      <c r="L24" s="1"/>
      <c r="M24" s="21">
        <f t="shared" si="0"/>
        <v>1</v>
      </c>
    </row>
    <row r="25" spans="1:13" ht="20.100000000000001" customHeight="1" x14ac:dyDescent="0.15">
      <c r="A25" s="1" t="s">
        <v>21993</v>
      </c>
      <c r="B25" s="1" t="s">
        <v>22025</v>
      </c>
      <c r="C25" s="1" t="s">
        <v>22032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54</v>
      </c>
      <c r="J25" s="1" t="s">
        <v>6858</v>
      </c>
      <c r="K25" s="1" t="s">
        <v>22033</v>
      </c>
      <c r="L25" s="1"/>
      <c r="M25" s="21">
        <f t="shared" si="0"/>
        <v>1</v>
      </c>
    </row>
    <row r="26" spans="1:13" ht="20.100000000000001" customHeight="1" x14ac:dyDescent="0.15">
      <c r="A26" s="1" t="s">
        <v>21993</v>
      </c>
      <c r="B26" s="1" t="s">
        <v>22025</v>
      </c>
      <c r="C26" s="1" t="s">
        <v>22034</v>
      </c>
      <c r="D26" s="1" t="s">
        <v>78</v>
      </c>
      <c r="E26" s="1" t="s">
        <v>51</v>
      </c>
      <c r="F26" s="1" t="s">
        <v>179</v>
      </c>
      <c r="G26" s="1" t="s">
        <v>82</v>
      </c>
      <c r="H26" s="1" t="s">
        <v>2038</v>
      </c>
      <c r="I26" s="1" t="s">
        <v>84</v>
      </c>
      <c r="J26" s="1" t="s">
        <v>6853</v>
      </c>
      <c r="K26" s="1" t="s">
        <v>22035</v>
      </c>
      <c r="L26" s="1"/>
      <c r="M26" s="21">
        <f t="shared" si="0"/>
        <v>0</v>
      </c>
    </row>
    <row r="27" spans="1:13" ht="20.100000000000001" customHeight="1" x14ac:dyDescent="0.15">
      <c r="A27" s="1" t="s">
        <v>21993</v>
      </c>
      <c r="B27" s="1" t="s">
        <v>22036</v>
      </c>
      <c r="C27" s="1" t="s">
        <v>22037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54</v>
      </c>
      <c r="J27" s="1" t="s">
        <v>6858</v>
      </c>
      <c r="K27" s="1" t="s">
        <v>22038</v>
      </c>
      <c r="L27" s="1"/>
      <c r="M27" s="21">
        <f t="shared" si="0"/>
        <v>1</v>
      </c>
    </row>
    <row r="28" spans="1:13" ht="20.100000000000001" customHeight="1" x14ac:dyDescent="0.15">
      <c r="A28" s="1" t="s">
        <v>21993</v>
      </c>
      <c r="B28" s="1" t="s">
        <v>22036</v>
      </c>
      <c r="C28" s="1" t="s">
        <v>22039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739</v>
      </c>
      <c r="I28" s="1" t="s">
        <v>54</v>
      </c>
      <c r="J28" s="1" t="s">
        <v>6858</v>
      </c>
      <c r="K28" s="1" t="s">
        <v>22040</v>
      </c>
      <c r="L28" s="1"/>
      <c r="M28" s="21">
        <f t="shared" si="0"/>
        <v>1</v>
      </c>
    </row>
    <row r="29" spans="1:13" ht="20.100000000000001" customHeight="1" x14ac:dyDescent="0.15">
      <c r="A29" s="1" t="s">
        <v>21993</v>
      </c>
      <c r="B29" s="1" t="s">
        <v>22036</v>
      </c>
      <c r="C29" s="1" t="s">
        <v>22041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54</v>
      </c>
      <c r="J29" s="1" t="s">
        <v>6858</v>
      </c>
      <c r="K29" s="1" t="s">
        <v>22042</v>
      </c>
      <c r="L29" s="1"/>
      <c r="M29" s="21">
        <f t="shared" si="0"/>
        <v>1</v>
      </c>
    </row>
    <row r="30" spans="1:13" ht="20.100000000000001" customHeight="1" x14ac:dyDescent="0.15">
      <c r="A30" s="1" t="s">
        <v>21993</v>
      </c>
      <c r="B30" s="1" t="s">
        <v>22036</v>
      </c>
      <c r="C30" s="1" t="s">
        <v>22043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54</v>
      </c>
      <c r="J30" s="1" t="s">
        <v>6858</v>
      </c>
      <c r="K30" s="1" t="s">
        <v>22044</v>
      </c>
      <c r="L30" s="1"/>
      <c r="M30" s="21">
        <f t="shared" si="0"/>
        <v>1</v>
      </c>
    </row>
    <row r="31" spans="1:13" ht="20.100000000000001" customHeight="1" x14ac:dyDescent="0.15">
      <c r="A31" s="1" t="s">
        <v>21993</v>
      </c>
      <c r="B31" s="1" t="s">
        <v>22036</v>
      </c>
      <c r="C31" s="1" t="s">
        <v>22045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54</v>
      </c>
      <c r="J31" s="1" t="s">
        <v>6858</v>
      </c>
      <c r="K31" s="1" t="s">
        <v>22046</v>
      </c>
      <c r="L31" s="1"/>
      <c r="M31" s="21">
        <f t="shared" si="0"/>
        <v>1</v>
      </c>
    </row>
    <row r="32" spans="1:13" ht="20.100000000000001" customHeight="1" x14ac:dyDescent="0.15">
      <c r="A32" s="1" t="s">
        <v>21993</v>
      </c>
      <c r="B32" s="1" t="s">
        <v>22036</v>
      </c>
      <c r="C32" s="1" t="s">
        <v>22047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739</v>
      </c>
      <c r="I32" s="1" t="s">
        <v>54</v>
      </c>
      <c r="J32" s="1" t="s">
        <v>6858</v>
      </c>
      <c r="K32" s="1" t="s">
        <v>22048</v>
      </c>
      <c r="L32" s="1"/>
      <c r="M32" s="21">
        <f t="shared" si="0"/>
        <v>1</v>
      </c>
    </row>
    <row r="33" spans="1:13" ht="20.100000000000001" customHeight="1" x14ac:dyDescent="0.15">
      <c r="A33" s="1" t="s">
        <v>21993</v>
      </c>
      <c r="B33" s="1" t="s">
        <v>22036</v>
      </c>
      <c r="C33" s="1" t="s">
        <v>22049</v>
      </c>
      <c r="D33" s="1" t="s">
        <v>78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22050</v>
      </c>
      <c r="L33" s="1"/>
      <c r="M33" s="21">
        <f t="shared" si="0"/>
        <v>1</v>
      </c>
    </row>
    <row r="34" spans="1:13" ht="20.100000000000001" customHeight="1" x14ac:dyDescent="0.15">
      <c r="A34" s="1" t="s">
        <v>21993</v>
      </c>
      <c r="B34" s="1" t="s">
        <v>22036</v>
      </c>
      <c r="C34" s="1" t="s">
        <v>22051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22052</v>
      </c>
      <c r="L34" s="1"/>
      <c r="M34" s="21">
        <f t="shared" si="0"/>
        <v>1</v>
      </c>
    </row>
    <row r="35" spans="1:13" ht="20.100000000000001" customHeight="1" x14ac:dyDescent="0.15">
      <c r="A35" s="1" t="s">
        <v>21993</v>
      </c>
      <c r="B35" s="1" t="s">
        <v>22053</v>
      </c>
      <c r="C35" s="1" t="s">
        <v>22054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22055</v>
      </c>
      <c r="L35" s="1"/>
      <c r="M35" s="21">
        <f t="shared" si="0"/>
        <v>1</v>
      </c>
    </row>
    <row r="36" spans="1:13" ht="20.100000000000001" customHeight="1" x14ac:dyDescent="0.15">
      <c r="A36" s="1" t="s">
        <v>21993</v>
      </c>
      <c r="B36" s="1" t="s">
        <v>22053</v>
      </c>
      <c r="C36" s="1" t="s">
        <v>22056</v>
      </c>
      <c r="D36" s="1" t="s">
        <v>78</v>
      </c>
      <c r="E36" s="1" t="s">
        <v>51</v>
      </c>
      <c r="F36" s="1" t="s">
        <v>179</v>
      </c>
      <c r="G36" s="1" t="s">
        <v>52</v>
      </c>
      <c r="H36" s="1" t="s">
        <v>739</v>
      </c>
      <c r="I36" s="1" t="s">
        <v>54</v>
      </c>
      <c r="J36" s="1" t="s">
        <v>6858</v>
      </c>
      <c r="K36" s="1" t="s">
        <v>22057</v>
      </c>
      <c r="L36" s="1"/>
      <c r="M36" s="21">
        <f t="shared" si="0"/>
        <v>0</v>
      </c>
    </row>
    <row r="37" spans="1:13" ht="20.100000000000001" customHeight="1" x14ac:dyDescent="0.15">
      <c r="A37" s="1" t="s">
        <v>21993</v>
      </c>
      <c r="B37" s="1" t="s">
        <v>22058</v>
      </c>
      <c r="C37" s="1" t="s">
        <v>22059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22060</v>
      </c>
      <c r="L37" s="1"/>
      <c r="M37" s="21">
        <f t="shared" si="0"/>
        <v>1</v>
      </c>
    </row>
    <row r="38" spans="1:13" ht="20.100000000000001" customHeight="1" x14ac:dyDescent="0.15">
      <c r="A38" s="1" t="s">
        <v>21993</v>
      </c>
      <c r="B38" s="1" t="s">
        <v>22058</v>
      </c>
      <c r="C38" s="1" t="s">
        <v>22061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22062</v>
      </c>
      <c r="L38" s="1"/>
      <c r="M38" s="21">
        <f t="shared" si="0"/>
        <v>1</v>
      </c>
    </row>
    <row r="39" spans="1:13" ht="20.100000000000001" customHeight="1" x14ac:dyDescent="0.15">
      <c r="A39" s="1" t="s">
        <v>21993</v>
      </c>
      <c r="B39" s="1" t="s">
        <v>22058</v>
      </c>
      <c r="C39" s="1" t="s">
        <v>22063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22064</v>
      </c>
      <c r="L39" s="1"/>
      <c r="M39" s="21">
        <f t="shared" si="0"/>
        <v>1</v>
      </c>
    </row>
    <row r="40" spans="1:13" ht="20.100000000000001" customHeight="1" x14ac:dyDescent="0.15">
      <c r="A40" s="1" t="s">
        <v>21993</v>
      </c>
      <c r="B40" s="1" t="s">
        <v>22058</v>
      </c>
      <c r="C40" s="1" t="s">
        <v>22065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22066</v>
      </c>
      <c r="L40" s="1"/>
      <c r="M40" s="21">
        <f t="shared" si="0"/>
        <v>1</v>
      </c>
    </row>
    <row r="41" spans="1:13" ht="20.100000000000001" customHeight="1" x14ac:dyDescent="0.15">
      <c r="A41" s="1" t="s">
        <v>21993</v>
      </c>
      <c r="B41" s="1" t="s">
        <v>22058</v>
      </c>
      <c r="C41" s="1" t="s">
        <v>22067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22068</v>
      </c>
      <c r="L41" s="1"/>
      <c r="M41" s="21">
        <f t="shared" si="0"/>
        <v>1</v>
      </c>
    </row>
    <row r="42" spans="1:13" ht="20.100000000000001" customHeight="1" x14ac:dyDescent="0.15">
      <c r="A42" s="1" t="s">
        <v>21993</v>
      </c>
      <c r="B42" s="1" t="s">
        <v>22069</v>
      </c>
      <c r="C42" s="1" t="s">
        <v>22070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22071</v>
      </c>
      <c r="L42" s="1"/>
      <c r="M42" s="21">
        <f t="shared" si="0"/>
        <v>1</v>
      </c>
    </row>
    <row r="43" spans="1:13" ht="20.100000000000001" customHeight="1" x14ac:dyDescent="0.15">
      <c r="A43" s="1" t="s">
        <v>21993</v>
      </c>
      <c r="B43" s="1" t="s">
        <v>22069</v>
      </c>
      <c r="C43" s="1" t="s">
        <v>22072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739</v>
      </c>
      <c r="I43" s="1" t="s">
        <v>54</v>
      </c>
      <c r="J43" s="1" t="s">
        <v>6858</v>
      </c>
      <c r="K43" s="1" t="s">
        <v>22073</v>
      </c>
      <c r="L43" s="1"/>
      <c r="M43" s="21">
        <f t="shared" si="0"/>
        <v>1</v>
      </c>
    </row>
    <row r="44" spans="1:13" ht="20.100000000000001" customHeight="1" x14ac:dyDescent="0.15">
      <c r="A44" s="1" t="s">
        <v>21993</v>
      </c>
      <c r="B44" s="1" t="s">
        <v>22074</v>
      </c>
      <c r="C44" s="1" t="s">
        <v>22075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22076</v>
      </c>
      <c r="L44" s="1"/>
      <c r="M44" s="21">
        <f t="shared" si="0"/>
        <v>1</v>
      </c>
    </row>
    <row r="45" spans="1:13" ht="20.100000000000001" customHeight="1" x14ac:dyDescent="0.15">
      <c r="A45" s="1" t="s">
        <v>21993</v>
      </c>
      <c r="B45" s="1" t="s">
        <v>22074</v>
      </c>
      <c r="C45" s="1" t="s">
        <v>22077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22078</v>
      </c>
      <c r="L45" s="1"/>
      <c r="M45" s="21">
        <f t="shared" si="0"/>
        <v>1</v>
      </c>
    </row>
    <row r="46" spans="1:13" ht="20.100000000000001" customHeight="1" x14ac:dyDescent="0.15">
      <c r="A46" s="1" t="s">
        <v>21993</v>
      </c>
      <c r="B46" s="1" t="s">
        <v>22074</v>
      </c>
      <c r="C46" s="1" t="s">
        <v>22079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22080</v>
      </c>
      <c r="L46" s="1"/>
      <c r="M46" s="21">
        <f t="shared" si="0"/>
        <v>1</v>
      </c>
    </row>
    <row r="47" spans="1:13" ht="20.100000000000001" customHeight="1" x14ac:dyDescent="0.15">
      <c r="A47" s="1" t="s">
        <v>21993</v>
      </c>
      <c r="B47" s="1" t="s">
        <v>22074</v>
      </c>
      <c r="C47" s="1" t="s">
        <v>22081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22082</v>
      </c>
      <c r="L47" s="1"/>
      <c r="M47" s="21">
        <f t="shared" si="0"/>
        <v>1</v>
      </c>
    </row>
    <row r="48" spans="1:13" ht="20.100000000000001" customHeight="1" x14ac:dyDescent="0.15">
      <c r="A48" s="1" t="s">
        <v>21993</v>
      </c>
      <c r="B48" s="1" t="s">
        <v>22074</v>
      </c>
      <c r="C48" s="1" t="s">
        <v>22083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22084</v>
      </c>
      <c r="L48" s="1"/>
      <c r="M48" s="21">
        <f t="shared" si="0"/>
        <v>1</v>
      </c>
    </row>
    <row r="49" spans="1:13" ht="20.100000000000001" customHeight="1" x14ac:dyDescent="0.15">
      <c r="A49" s="1" t="s">
        <v>21993</v>
      </c>
      <c r="B49" s="1" t="s">
        <v>22074</v>
      </c>
      <c r="C49" s="1" t="s">
        <v>22085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22086</v>
      </c>
      <c r="L49" s="1"/>
      <c r="M49" s="21">
        <f t="shared" si="0"/>
        <v>1</v>
      </c>
    </row>
    <row r="50" spans="1:13" ht="20.100000000000001" customHeight="1" x14ac:dyDescent="0.15">
      <c r="A50" s="1" t="s">
        <v>21993</v>
      </c>
      <c r="B50" s="1" t="s">
        <v>22074</v>
      </c>
      <c r="C50" s="1" t="s">
        <v>22087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22088</v>
      </c>
      <c r="L50" s="1"/>
      <c r="M50" s="21">
        <f t="shared" si="0"/>
        <v>1</v>
      </c>
    </row>
    <row r="51" spans="1:13" ht="20.100000000000001" customHeight="1" x14ac:dyDescent="0.15">
      <c r="A51" s="1" t="s">
        <v>21993</v>
      </c>
      <c r="B51" s="1" t="s">
        <v>22074</v>
      </c>
      <c r="C51" s="1" t="s">
        <v>22089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22090</v>
      </c>
      <c r="L51" s="1"/>
      <c r="M51" s="21">
        <f t="shared" si="0"/>
        <v>1</v>
      </c>
    </row>
    <row r="52" spans="1:13" ht="20.100000000000001" customHeight="1" x14ac:dyDescent="0.15">
      <c r="A52" s="1" t="s">
        <v>21993</v>
      </c>
      <c r="B52" s="1" t="s">
        <v>22091</v>
      </c>
      <c r="C52" s="1" t="s">
        <v>22092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54</v>
      </c>
      <c r="J52" s="1" t="s">
        <v>6858</v>
      </c>
      <c r="K52" s="1" t="s">
        <v>22093</v>
      </c>
      <c r="L52" s="1"/>
      <c r="M52" s="21">
        <f t="shared" si="0"/>
        <v>1</v>
      </c>
    </row>
    <row r="53" spans="1:13" ht="20.100000000000001" customHeight="1" x14ac:dyDescent="0.15">
      <c r="A53" s="1" t="s">
        <v>21993</v>
      </c>
      <c r="B53" s="1" t="s">
        <v>22091</v>
      </c>
      <c r="C53" s="1" t="s">
        <v>22094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54</v>
      </c>
      <c r="J53" s="1" t="s">
        <v>6858</v>
      </c>
      <c r="K53" s="1" t="s">
        <v>22095</v>
      </c>
      <c r="L53" s="1"/>
      <c r="M53" s="21">
        <f t="shared" si="0"/>
        <v>1</v>
      </c>
    </row>
    <row r="54" spans="1:13" ht="20.100000000000001" customHeight="1" x14ac:dyDescent="0.15">
      <c r="A54" s="1" t="s">
        <v>21993</v>
      </c>
      <c r="B54" s="1" t="s">
        <v>22091</v>
      </c>
      <c r="C54" s="1" t="s">
        <v>22096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54</v>
      </c>
      <c r="J54" s="1" t="s">
        <v>6858</v>
      </c>
      <c r="K54" s="1" t="s">
        <v>22097</v>
      </c>
      <c r="L54" s="1"/>
      <c r="M54" s="21">
        <f t="shared" si="0"/>
        <v>1</v>
      </c>
    </row>
    <row r="55" spans="1:13" ht="20.100000000000001" customHeight="1" x14ac:dyDescent="0.15">
      <c r="A55" s="1" t="s">
        <v>21993</v>
      </c>
      <c r="B55" s="1" t="s">
        <v>22091</v>
      </c>
      <c r="C55" s="1" t="s">
        <v>22098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22099</v>
      </c>
      <c r="L55" s="1"/>
      <c r="M55" s="21">
        <f t="shared" si="0"/>
        <v>1</v>
      </c>
    </row>
    <row r="56" spans="1:13" ht="20.100000000000001" customHeight="1" x14ac:dyDescent="0.15">
      <c r="A56" s="1" t="s">
        <v>21993</v>
      </c>
      <c r="B56" s="1" t="s">
        <v>22091</v>
      </c>
      <c r="C56" s="1" t="s">
        <v>22100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22101</v>
      </c>
      <c r="L56" s="1"/>
      <c r="M56" s="21">
        <f t="shared" si="0"/>
        <v>1</v>
      </c>
    </row>
    <row r="57" spans="1:13" ht="20.100000000000001" customHeight="1" x14ac:dyDescent="0.15">
      <c r="A57" s="1" t="s">
        <v>21993</v>
      </c>
      <c r="B57" s="1" t="s">
        <v>22091</v>
      </c>
      <c r="C57" s="1" t="s">
        <v>22102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54</v>
      </c>
      <c r="J57" s="1" t="s">
        <v>6858</v>
      </c>
      <c r="K57" s="1" t="s">
        <v>22103</v>
      </c>
      <c r="L57" s="1"/>
      <c r="M57" s="21">
        <f t="shared" si="0"/>
        <v>1</v>
      </c>
    </row>
    <row r="58" spans="1:13" ht="20.100000000000001" customHeight="1" x14ac:dyDescent="0.15">
      <c r="A58" s="1" t="s">
        <v>21993</v>
      </c>
      <c r="B58" s="1" t="s">
        <v>22091</v>
      </c>
      <c r="C58" s="1" t="s">
        <v>22104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54</v>
      </c>
      <c r="J58" s="1" t="s">
        <v>6858</v>
      </c>
      <c r="K58" s="1" t="s">
        <v>22105</v>
      </c>
      <c r="L58" s="1"/>
      <c r="M58" s="21">
        <f t="shared" si="0"/>
        <v>1</v>
      </c>
    </row>
    <row r="59" spans="1:13" ht="20.100000000000001" customHeight="1" x14ac:dyDescent="0.15">
      <c r="A59" s="1" t="s">
        <v>21993</v>
      </c>
      <c r="B59" s="1" t="s">
        <v>22106</v>
      </c>
      <c r="C59" s="1" t="s">
        <v>22107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54</v>
      </c>
      <c r="J59" s="1" t="s">
        <v>6858</v>
      </c>
      <c r="K59" s="1" t="s">
        <v>22108</v>
      </c>
      <c r="L59" s="1"/>
      <c r="M59" s="21">
        <f t="shared" si="0"/>
        <v>1</v>
      </c>
    </row>
    <row r="60" spans="1:13" ht="20.100000000000001" customHeight="1" x14ac:dyDescent="0.15">
      <c r="A60" s="1" t="s">
        <v>21993</v>
      </c>
      <c r="B60" s="1" t="s">
        <v>22106</v>
      </c>
      <c r="C60" s="1" t="s">
        <v>22109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54</v>
      </c>
      <c r="J60" s="1" t="s">
        <v>6858</v>
      </c>
      <c r="K60" s="1" t="s">
        <v>22110</v>
      </c>
      <c r="L60" s="1"/>
      <c r="M60" s="21">
        <f t="shared" si="0"/>
        <v>1</v>
      </c>
    </row>
    <row r="61" spans="1:13" ht="20.100000000000001" customHeight="1" x14ac:dyDescent="0.15">
      <c r="A61" s="1" t="s">
        <v>21993</v>
      </c>
      <c r="B61" s="1" t="s">
        <v>22106</v>
      </c>
      <c r="C61" s="1" t="s">
        <v>22111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739</v>
      </c>
      <c r="I61" s="1" t="s">
        <v>54</v>
      </c>
      <c r="J61" s="1" t="s">
        <v>6858</v>
      </c>
      <c r="K61" s="1" t="s">
        <v>22112</v>
      </c>
      <c r="L61" s="1"/>
      <c r="M61" s="21">
        <f t="shared" si="0"/>
        <v>1</v>
      </c>
    </row>
    <row r="62" spans="1:13" ht="20.100000000000001" customHeight="1" x14ac:dyDescent="0.15">
      <c r="A62" s="1" t="s">
        <v>21993</v>
      </c>
      <c r="B62" s="1" t="s">
        <v>22106</v>
      </c>
      <c r="C62" s="1" t="s">
        <v>22113</v>
      </c>
      <c r="D62" s="1" t="s">
        <v>78</v>
      </c>
      <c r="E62" s="1" t="s">
        <v>51</v>
      </c>
      <c r="F62" s="1" t="s">
        <v>81</v>
      </c>
      <c r="G62" s="1" t="s">
        <v>82</v>
      </c>
      <c r="H62" s="1" t="s">
        <v>129</v>
      </c>
      <c r="I62" s="1" t="s">
        <v>447</v>
      </c>
      <c r="J62" s="1" t="s">
        <v>2362</v>
      </c>
      <c r="K62" s="1" t="s">
        <v>22114</v>
      </c>
      <c r="L62" s="1"/>
      <c r="M62" s="21">
        <f t="shared" si="0"/>
        <v>0</v>
      </c>
    </row>
    <row r="63" spans="1:13" ht="20.100000000000001" customHeight="1" x14ac:dyDescent="0.15">
      <c r="A63" s="1" t="s">
        <v>21993</v>
      </c>
      <c r="B63" s="1" t="s">
        <v>22115</v>
      </c>
      <c r="C63" s="1" t="s">
        <v>22116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22117</v>
      </c>
      <c r="L63" s="1"/>
      <c r="M63" s="21">
        <f t="shared" si="0"/>
        <v>1</v>
      </c>
    </row>
    <row r="64" spans="1:13" ht="20.100000000000001" customHeight="1" x14ac:dyDescent="0.15">
      <c r="A64" s="1" t="s">
        <v>21993</v>
      </c>
      <c r="B64" s="1" t="s">
        <v>22115</v>
      </c>
      <c r="C64" s="1" t="s">
        <v>22118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22119</v>
      </c>
      <c r="L64" s="1"/>
      <c r="M64" s="21">
        <f t="shared" si="0"/>
        <v>1</v>
      </c>
    </row>
    <row r="65" spans="1:13" ht="20.100000000000001" customHeight="1" x14ac:dyDescent="0.15">
      <c r="A65" s="1" t="s">
        <v>21993</v>
      </c>
      <c r="B65" s="1" t="s">
        <v>22115</v>
      </c>
      <c r="C65" s="1" t="s">
        <v>22120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22121</v>
      </c>
      <c r="L65" s="1"/>
      <c r="M65" s="21">
        <f t="shared" si="0"/>
        <v>1</v>
      </c>
    </row>
    <row r="66" spans="1:13" ht="20.100000000000001" customHeight="1" x14ac:dyDescent="0.15">
      <c r="A66" s="1" t="s">
        <v>21993</v>
      </c>
      <c r="B66" s="1" t="s">
        <v>22115</v>
      </c>
      <c r="C66" s="1" t="s">
        <v>22122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22123</v>
      </c>
      <c r="L66" s="1"/>
      <c r="M66" s="21">
        <f t="shared" si="0"/>
        <v>1</v>
      </c>
    </row>
    <row r="67" spans="1:13" ht="20.100000000000001" customHeight="1" x14ac:dyDescent="0.15">
      <c r="A67" s="1" t="s">
        <v>21993</v>
      </c>
      <c r="B67" s="1" t="s">
        <v>22115</v>
      </c>
      <c r="C67" s="1" t="s">
        <v>22124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22125</v>
      </c>
      <c r="L67" s="1"/>
      <c r="M67" s="21">
        <f t="shared" si="0"/>
        <v>1</v>
      </c>
    </row>
    <row r="68" spans="1:13" ht="20.100000000000001" customHeight="1" x14ac:dyDescent="0.15">
      <c r="A68" s="1" t="s">
        <v>21993</v>
      </c>
      <c r="B68" s="1" t="s">
        <v>22115</v>
      </c>
      <c r="C68" s="1" t="s">
        <v>22126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22127</v>
      </c>
      <c r="L68" s="1"/>
      <c r="M68" s="21">
        <f t="shared" si="0"/>
        <v>1</v>
      </c>
    </row>
    <row r="69" spans="1:13" ht="20.100000000000001" customHeight="1" x14ac:dyDescent="0.15">
      <c r="A69" s="1" t="s">
        <v>21993</v>
      </c>
      <c r="B69" s="1" t="s">
        <v>22115</v>
      </c>
      <c r="C69" s="1" t="s">
        <v>22128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22129</v>
      </c>
      <c r="L69" s="1"/>
      <c r="M69" s="21">
        <f t="shared" si="0"/>
        <v>1</v>
      </c>
    </row>
    <row r="70" spans="1:13" ht="20.100000000000001" customHeight="1" x14ac:dyDescent="0.15">
      <c r="A70" s="1" t="s">
        <v>21993</v>
      </c>
      <c r="B70" s="1" t="s">
        <v>22115</v>
      </c>
      <c r="C70" s="1" t="s">
        <v>22130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22131</v>
      </c>
      <c r="L70" s="1"/>
      <c r="M70" s="21">
        <f t="shared" si="0"/>
        <v>1</v>
      </c>
    </row>
    <row r="71" spans="1:13" ht="20.100000000000001" customHeight="1" x14ac:dyDescent="0.15">
      <c r="A71" s="1" t="s">
        <v>21993</v>
      </c>
      <c r="B71" s="1" t="s">
        <v>22115</v>
      </c>
      <c r="C71" s="1" t="s">
        <v>22132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739</v>
      </c>
      <c r="I71" s="1" t="s">
        <v>54</v>
      </c>
      <c r="J71" s="1" t="s">
        <v>6858</v>
      </c>
      <c r="K71" s="1" t="s">
        <v>22133</v>
      </c>
      <c r="L71" s="1"/>
      <c r="M71" s="21">
        <f t="shared" si="0"/>
        <v>1</v>
      </c>
    </row>
    <row r="72" spans="1:13" ht="20.100000000000001" customHeight="1" x14ac:dyDescent="0.15">
      <c r="A72" s="1" t="s">
        <v>21993</v>
      </c>
      <c r="B72" s="1" t="s">
        <v>22115</v>
      </c>
      <c r="C72" s="1" t="s">
        <v>22134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739</v>
      </c>
      <c r="I72" s="1" t="s">
        <v>54</v>
      </c>
      <c r="J72" s="1" t="s">
        <v>6858</v>
      </c>
      <c r="K72" s="1" t="s">
        <v>22135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21993</v>
      </c>
      <c r="B73" s="1" t="s">
        <v>22136</v>
      </c>
      <c r="C73" s="1" t="s">
        <v>22137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22138</v>
      </c>
      <c r="L73" s="1"/>
      <c r="M73" s="21">
        <f t="shared" si="1"/>
        <v>1</v>
      </c>
    </row>
    <row r="74" spans="1:13" ht="20.100000000000001" customHeight="1" x14ac:dyDescent="0.15">
      <c r="A74" s="1" t="s">
        <v>21993</v>
      </c>
      <c r="B74" s="1" t="s">
        <v>22136</v>
      </c>
      <c r="C74" s="1" t="s">
        <v>22139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22140</v>
      </c>
      <c r="L74" s="1"/>
      <c r="M74" s="21">
        <f t="shared" si="1"/>
        <v>1</v>
      </c>
    </row>
    <row r="75" spans="1:13" ht="20.100000000000001" customHeight="1" x14ac:dyDescent="0.15">
      <c r="A75" s="1" t="s">
        <v>21993</v>
      </c>
      <c r="B75" s="1" t="s">
        <v>22141</v>
      </c>
      <c r="C75" s="1" t="s">
        <v>22142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22143</v>
      </c>
      <c r="L75" s="1"/>
      <c r="M75" s="21">
        <f t="shared" si="1"/>
        <v>1</v>
      </c>
    </row>
    <row r="76" spans="1:13" ht="20.100000000000001" customHeight="1" x14ac:dyDescent="0.15">
      <c r="A76" s="1" t="s">
        <v>21993</v>
      </c>
      <c r="B76" s="1" t="s">
        <v>22141</v>
      </c>
      <c r="C76" s="1" t="s">
        <v>22144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22145</v>
      </c>
      <c r="L76" s="1"/>
      <c r="M76" s="21">
        <f t="shared" si="1"/>
        <v>1</v>
      </c>
    </row>
    <row r="77" spans="1:13" ht="20.100000000000001" customHeight="1" x14ac:dyDescent="0.15">
      <c r="A77" s="1" t="s">
        <v>21993</v>
      </c>
      <c r="B77" s="1" t="s">
        <v>20616</v>
      </c>
      <c r="C77" s="1" t="s">
        <v>22146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207</v>
      </c>
      <c r="I77" s="1" t="s">
        <v>84</v>
      </c>
      <c r="J77" s="1" t="s">
        <v>122</v>
      </c>
      <c r="K77" s="1" t="s">
        <v>22147</v>
      </c>
      <c r="L77" s="1"/>
      <c r="M77" s="21">
        <f t="shared" si="1"/>
        <v>1</v>
      </c>
    </row>
    <row r="78" spans="1:13" ht="20.100000000000001" customHeight="1" x14ac:dyDescent="0.15">
      <c r="A78" s="1" t="s">
        <v>21993</v>
      </c>
      <c r="B78" s="1" t="s">
        <v>20616</v>
      </c>
      <c r="C78" s="1" t="s">
        <v>22148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22149</v>
      </c>
      <c r="L78" s="1"/>
      <c r="M78" s="21">
        <f t="shared" si="1"/>
        <v>1</v>
      </c>
    </row>
    <row r="79" spans="1:13" ht="20.100000000000001" customHeight="1" x14ac:dyDescent="0.15">
      <c r="A79" s="1" t="s">
        <v>21993</v>
      </c>
      <c r="B79" s="1" t="s">
        <v>20616</v>
      </c>
      <c r="C79" s="1" t="s">
        <v>22150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207</v>
      </c>
      <c r="I79" s="1" t="s">
        <v>84</v>
      </c>
      <c r="J79" s="1" t="s">
        <v>122</v>
      </c>
      <c r="K79" s="1" t="s">
        <v>22151</v>
      </c>
      <c r="L79" s="1"/>
      <c r="M79" s="21">
        <f t="shared" si="1"/>
        <v>1</v>
      </c>
    </row>
    <row r="80" spans="1:13" ht="20.100000000000001" customHeight="1" x14ac:dyDescent="0.15">
      <c r="A80" s="1" t="s">
        <v>21993</v>
      </c>
      <c r="B80" s="1" t="s">
        <v>20616</v>
      </c>
      <c r="C80" s="1" t="s">
        <v>22152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207</v>
      </c>
      <c r="I80" s="1" t="s">
        <v>84</v>
      </c>
      <c r="J80" s="1" t="s">
        <v>122</v>
      </c>
      <c r="K80" s="1" t="s">
        <v>22153</v>
      </c>
      <c r="L80" s="1"/>
      <c r="M80" s="21">
        <f t="shared" si="1"/>
        <v>1</v>
      </c>
    </row>
    <row r="81" spans="1:13" ht="20.100000000000001" customHeight="1" x14ac:dyDescent="0.15">
      <c r="A81" s="1" t="s">
        <v>21993</v>
      </c>
      <c r="B81" s="1" t="s">
        <v>20616</v>
      </c>
      <c r="C81" s="1" t="s">
        <v>22154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2234</v>
      </c>
      <c r="I81" s="1" t="s">
        <v>84</v>
      </c>
      <c r="J81" s="1" t="s">
        <v>7191</v>
      </c>
      <c r="K81" s="1" t="s">
        <v>22155</v>
      </c>
      <c r="L81" s="1"/>
      <c r="M81" s="21">
        <f t="shared" si="1"/>
        <v>0</v>
      </c>
    </row>
    <row r="82" spans="1:13" ht="20.100000000000001" customHeight="1" x14ac:dyDescent="0.15">
      <c r="A82" s="1" t="s">
        <v>21993</v>
      </c>
      <c r="B82" s="1" t="s">
        <v>20616</v>
      </c>
      <c r="C82" s="1" t="s">
        <v>22156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207</v>
      </c>
      <c r="I82" s="1" t="s">
        <v>84</v>
      </c>
      <c r="J82" s="1" t="s">
        <v>122</v>
      </c>
      <c r="K82" s="1" t="s">
        <v>22157</v>
      </c>
      <c r="L82" s="1"/>
      <c r="M82" s="21">
        <f t="shared" si="1"/>
        <v>1</v>
      </c>
    </row>
    <row r="83" spans="1:13" ht="20.100000000000001" customHeight="1" x14ac:dyDescent="0.15">
      <c r="A83" s="1" t="s">
        <v>21993</v>
      </c>
      <c r="B83" s="1" t="s">
        <v>20616</v>
      </c>
      <c r="C83" s="1" t="s">
        <v>22158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207</v>
      </c>
      <c r="I83" s="1" t="s">
        <v>84</v>
      </c>
      <c r="J83" s="1" t="s">
        <v>122</v>
      </c>
      <c r="K83" s="1" t="s">
        <v>22159</v>
      </c>
      <c r="L83" s="1"/>
      <c r="M83" s="21">
        <f t="shared" si="1"/>
        <v>1</v>
      </c>
    </row>
    <row r="84" spans="1:13" ht="20.100000000000001" customHeight="1" x14ac:dyDescent="0.15">
      <c r="A84" s="1" t="s">
        <v>21993</v>
      </c>
      <c r="B84" s="1" t="s">
        <v>20616</v>
      </c>
      <c r="C84" s="1" t="s">
        <v>22160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22161</v>
      </c>
      <c r="L84" s="1"/>
      <c r="M84" s="21">
        <f t="shared" si="1"/>
        <v>1</v>
      </c>
    </row>
    <row r="85" spans="1:13" ht="20.100000000000001" customHeight="1" x14ac:dyDescent="0.15">
      <c r="A85" s="1" t="s">
        <v>21993</v>
      </c>
      <c r="B85" s="1" t="s">
        <v>20616</v>
      </c>
      <c r="C85" s="1" t="s">
        <v>22162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22163</v>
      </c>
      <c r="L85" s="1"/>
      <c r="M85" s="21">
        <f t="shared" si="1"/>
        <v>1</v>
      </c>
    </row>
    <row r="86" spans="1:13" ht="20.100000000000001" customHeight="1" x14ac:dyDescent="0.15">
      <c r="A86" s="1" t="s">
        <v>21993</v>
      </c>
      <c r="B86" s="1" t="s">
        <v>20616</v>
      </c>
      <c r="C86" s="1" t="s">
        <v>22164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207</v>
      </c>
      <c r="I86" s="1" t="s">
        <v>84</v>
      </c>
      <c r="J86" s="1" t="s">
        <v>122</v>
      </c>
      <c r="K86" s="1" t="s">
        <v>22165</v>
      </c>
      <c r="L86" s="1"/>
      <c r="M86" s="21">
        <f t="shared" si="1"/>
        <v>1</v>
      </c>
    </row>
    <row r="87" spans="1:13" ht="20.100000000000001" customHeight="1" x14ac:dyDescent="0.15">
      <c r="A87" s="1" t="s">
        <v>21993</v>
      </c>
      <c r="B87" s="1" t="s">
        <v>22166</v>
      </c>
      <c r="C87" s="1" t="s">
        <v>22167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22168</v>
      </c>
      <c r="L87" s="1"/>
      <c r="M87" s="21">
        <f t="shared" si="1"/>
        <v>1</v>
      </c>
    </row>
    <row r="88" spans="1:13" ht="20.100000000000001" customHeight="1" x14ac:dyDescent="0.15">
      <c r="A88" s="1" t="s">
        <v>21993</v>
      </c>
      <c r="B88" s="1" t="s">
        <v>22166</v>
      </c>
      <c r="C88" s="1" t="s">
        <v>22169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54</v>
      </c>
      <c r="J88" s="1" t="s">
        <v>6858</v>
      </c>
      <c r="K88" s="1" t="s">
        <v>22170</v>
      </c>
      <c r="L88" s="1"/>
      <c r="M88" s="21">
        <f t="shared" si="1"/>
        <v>1</v>
      </c>
    </row>
    <row r="89" spans="1:13" ht="39.950000000000003" customHeight="1" x14ac:dyDescent="0.15">
      <c r="A89" s="120" t="s">
        <v>27016</v>
      </c>
      <c r="B89" s="120" t="s">
        <v>27017</v>
      </c>
      <c r="C89" s="51" t="s">
        <v>22171</v>
      </c>
      <c r="D89" s="51" t="s">
        <v>78</v>
      </c>
      <c r="E89" s="51" t="s">
        <v>51</v>
      </c>
      <c r="F89" s="51" t="s">
        <v>51</v>
      </c>
      <c r="G89" s="51" t="s">
        <v>52</v>
      </c>
      <c r="H89" s="51" t="s">
        <v>739</v>
      </c>
      <c r="I89" s="51" t="s">
        <v>54</v>
      </c>
      <c r="J89" s="51" t="s">
        <v>6858</v>
      </c>
      <c r="K89" s="51" t="s">
        <v>22172</v>
      </c>
      <c r="L89" s="121" t="s">
        <v>26974</v>
      </c>
      <c r="M89" s="21">
        <f t="shared" si="1"/>
        <v>1</v>
      </c>
    </row>
    <row r="90" spans="1:13" ht="20.100000000000001" customHeight="1" x14ac:dyDescent="0.15">
      <c r="A90" s="1" t="s">
        <v>21993</v>
      </c>
      <c r="B90" s="1" t="s">
        <v>22166</v>
      </c>
      <c r="C90" s="1" t="s">
        <v>22173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54</v>
      </c>
      <c r="J90" s="1" t="s">
        <v>6858</v>
      </c>
      <c r="K90" s="1" t="s">
        <v>22174</v>
      </c>
      <c r="L90" s="1"/>
      <c r="M90" s="21">
        <f t="shared" si="1"/>
        <v>1</v>
      </c>
    </row>
    <row r="91" spans="1:13" ht="20.100000000000001" customHeight="1" x14ac:dyDescent="0.15">
      <c r="A91" s="1" t="s">
        <v>21993</v>
      </c>
      <c r="B91" s="1" t="s">
        <v>22166</v>
      </c>
      <c r="C91" s="1" t="s">
        <v>22175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54</v>
      </c>
      <c r="J91" s="1" t="s">
        <v>6858</v>
      </c>
      <c r="K91" s="1" t="s">
        <v>22176</v>
      </c>
      <c r="L91" s="1"/>
      <c r="M91" s="21">
        <f t="shared" si="1"/>
        <v>1</v>
      </c>
    </row>
    <row r="92" spans="1:13" ht="20.100000000000001" customHeight="1" x14ac:dyDescent="0.15">
      <c r="A92" s="1" t="s">
        <v>21993</v>
      </c>
      <c r="B92" s="1" t="s">
        <v>22166</v>
      </c>
      <c r="C92" s="1" t="s">
        <v>22177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180</v>
      </c>
      <c r="I92" s="1" t="s">
        <v>84</v>
      </c>
      <c r="J92" s="1" t="s">
        <v>7191</v>
      </c>
      <c r="K92" s="1" t="s">
        <v>22178</v>
      </c>
      <c r="L92" s="1"/>
      <c r="M92" s="21">
        <f t="shared" si="1"/>
        <v>0</v>
      </c>
    </row>
    <row r="93" spans="1:13" ht="20.100000000000001" customHeight="1" x14ac:dyDescent="0.15">
      <c r="A93" s="1" t="s">
        <v>21993</v>
      </c>
      <c r="B93" s="1" t="s">
        <v>22179</v>
      </c>
      <c r="C93" s="1" t="s">
        <v>22180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54</v>
      </c>
      <c r="J93" s="1" t="s">
        <v>6858</v>
      </c>
      <c r="K93" s="1" t="s">
        <v>22181</v>
      </c>
      <c r="L93" s="1"/>
      <c r="M93" s="21">
        <f t="shared" si="1"/>
        <v>1</v>
      </c>
    </row>
    <row r="94" spans="1:13" ht="20.100000000000001" customHeight="1" x14ac:dyDescent="0.15">
      <c r="A94" s="1" t="s">
        <v>21993</v>
      </c>
      <c r="B94" s="1" t="s">
        <v>22179</v>
      </c>
      <c r="C94" s="1" t="s">
        <v>22182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54</v>
      </c>
      <c r="J94" s="1" t="s">
        <v>6858</v>
      </c>
      <c r="K94" s="1" t="s">
        <v>22183</v>
      </c>
      <c r="L94" s="1"/>
      <c r="M94" s="21">
        <f t="shared" si="1"/>
        <v>1</v>
      </c>
    </row>
    <row r="95" spans="1:13" ht="20.100000000000001" customHeight="1" x14ac:dyDescent="0.15">
      <c r="A95" s="1" t="s">
        <v>21993</v>
      </c>
      <c r="B95" s="1" t="s">
        <v>22179</v>
      </c>
      <c r="C95" s="1" t="s">
        <v>22184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739</v>
      </c>
      <c r="I95" s="1" t="s">
        <v>54</v>
      </c>
      <c r="J95" s="1" t="s">
        <v>6858</v>
      </c>
      <c r="K95" s="1" t="s">
        <v>22185</v>
      </c>
      <c r="L95" s="1"/>
      <c r="M95" s="21">
        <f t="shared" si="1"/>
        <v>1</v>
      </c>
    </row>
    <row r="96" spans="1:13" ht="20.100000000000001" customHeight="1" x14ac:dyDescent="0.15">
      <c r="A96" s="1" t="s">
        <v>21993</v>
      </c>
      <c r="B96" s="1" t="s">
        <v>22186</v>
      </c>
      <c r="C96" s="1" t="s">
        <v>22187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22188</v>
      </c>
      <c r="L96" s="1"/>
      <c r="M96" s="21">
        <f t="shared" si="1"/>
        <v>1</v>
      </c>
    </row>
    <row r="97" spans="1:13" ht="20.100000000000001" customHeight="1" x14ac:dyDescent="0.15">
      <c r="A97" s="1" t="s">
        <v>19</v>
      </c>
      <c r="B97" s="1" t="s">
        <v>22189</v>
      </c>
      <c r="C97" s="1" t="s">
        <v>22190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22191</v>
      </c>
      <c r="L97" s="1"/>
      <c r="M97" s="21">
        <f t="shared" si="1"/>
        <v>1</v>
      </c>
    </row>
    <row r="98" spans="1:13" ht="20.100000000000001" customHeight="1" x14ac:dyDescent="0.15">
      <c r="A98" s="1" t="s">
        <v>19</v>
      </c>
      <c r="B98" s="1" t="s">
        <v>22189</v>
      </c>
      <c r="C98" s="1" t="s">
        <v>22192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22193</v>
      </c>
      <c r="L98" s="1"/>
      <c r="M98" s="21">
        <f t="shared" si="1"/>
        <v>1</v>
      </c>
    </row>
    <row r="99" spans="1:13" ht="20.100000000000001" customHeight="1" x14ac:dyDescent="0.15">
      <c r="A99" s="1" t="s">
        <v>19</v>
      </c>
      <c r="B99" s="1" t="s">
        <v>22189</v>
      </c>
      <c r="C99" s="1" t="s">
        <v>22194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22195</v>
      </c>
      <c r="L99" s="1"/>
      <c r="M99" s="21">
        <f t="shared" si="1"/>
        <v>1</v>
      </c>
    </row>
    <row r="100" spans="1:13" ht="20.100000000000001" customHeight="1" x14ac:dyDescent="0.15">
      <c r="A100" s="1" t="s">
        <v>19</v>
      </c>
      <c r="B100" s="1" t="s">
        <v>22189</v>
      </c>
      <c r="C100" s="1" t="s">
        <v>22196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22197</v>
      </c>
      <c r="L100" s="1"/>
      <c r="M100" s="21">
        <f t="shared" si="1"/>
        <v>1</v>
      </c>
    </row>
    <row r="101" spans="1:13" ht="20.100000000000001" customHeight="1" x14ac:dyDescent="0.15">
      <c r="A101" s="1" t="s">
        <v>19</v>
      </c>
      <c r="B101" s="1" t="s">
        <v>22189</v>
      </c>
      <c r="C101" s="1" t="s">
        <v>22198</v>
      </c>
      <c r="D101" s="1" t="s">
        <v>78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22199</v>
      </c>
      <c r="L101" s="1"/>
      <c r="M101" s="21">
        <f t="shared" si="1"/>
        <v>1</v>
      </c>
    </row>
    <row r="102" spans="1:13" ht="20.100000000000001" customHeight="1" x14ac:dyDescent="0.15">
      <c r="A102" s="1" t="s">
        <v>19</v>
      </c>
      <c r="B102" s="1" t="s">
        <v>22189</v>
      </c>
      <c r="C102" s="1" t="s">
        <v>22200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22201</v>
      </c>
      <c r="L102" s="1"/>
      <c r="M102" s="21">
        <f t="shared" si="1"/>
        <v>1</v>
      </c>
    </row>
    <row r="103" spans="1:13" ht="20.100000000000001" customHeight="1" x14ac:dyDescent="0.15">
      <c r="A103" s="1" t="s">
        <v>19</v>
      </c>
      <c r="B103" s="1" t="s">
        <v>22189</v>
      </c>
      <c r="C103" s="1" t="s">
        <v>22202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22203</v>
      </c>
      <c r="L103" s="1"/>
      <c r="M103" s="21">
        <f t="shared" si="1"/>
        <v>1</v>
      </c>
    </row>
    <row r="104" spans="1:13" ht="20.100000000000001" customHeight="1" x14ac:dyDescent="0.15">
      <c r="A104" s="1" t="s">
        <v>19</v>
      </c>
      <c r="B104" s="1" t="s">
        <v>22189</v>
      </c>
      <c r="C104" s="1" t="s">
        <v>22204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22205</v>
      </c>
      <c r="L104" s="1"/>
      <c r="M104" s="21">
        <f t="shared" si="1"/>
        <v>1</v>
      </c>
    </row>
    <row r="105" spans="1:13" ht="20.100000000000001" customHeight="1" x14ac:dyDescent="0.15">
      <c r="A105" s="1" t="s">
        <v>19</v>
      </c>
      <c r="B105" s="1" t="s">
        <v>22206</v>
      </c>
      <c r="C105" s="1" t="s">
        <v>22207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22208</v>
      </c>
      <c r="L105" s="1"/>
      <c r="M105" s="21">
        <f t="shared" si="1"/>
        <v>1</v>
      </c>
    </row>
    <row r="106" spans="1:13" ht="20.100000000000001" customHeight="1" x14ac:dyDescent="0.15">
      <c r="A106" s="1" t="s">
        <v>19</v>
      </c>
      <c r="B106" s="1" t="s">
        <v>22206</v>
      </c>
      <c r="C106" s="1" t="s">
        <v>22209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22210</v>
      </c>
      <c r="L106" s="1"/>
      <c r="M106" s="21">
        <f t="shared" si="1"/>
        <v>1</v>
      </c>
    </row>
    <row r="107" spans="1:13" ht="20.100000000000001" customHeight="1" x14ac:dyDescent="0.15">
      <c r="A107" s="1" t="s">
        <v>19</v>
      </c>
      <c r="B107" s="1" t="s">
        <v>22206</v>
      </c>
      <c r="C107" s="1" t="s">
        <v>22211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22212</v>
      </c>
      <c r="L107" s="1"/>
      <c r="M107" s="21">
        <f t="shared" si="1"/>
        <v>1</v>
      </c>
    </row>
    <row r="108" spans="1:13" ht="20.100000000000001" customHeight="1" x14ac:dyDescent="0.15">
      <c r="A108" s="1" t="s">
        <v>19</v>
      </c>
      <c r="B108" s="1" t="s">
        <v>22206</v>
      </c>
      <c r="C108" s="1" t="s">
        <v>22213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22214</v>
      </c>
      <c r="L108" s="1"/>
      <c r="M108" s="21">
        <f t="shared" si="1"/>
        <v>1</v>
      </c>
    </row>
    <row r="109" spans="1:13" ht="20.100000000000001" customHeight="1" x14ac:dyDescent="0.15">
      <c r="A109" s="1" t="s">
        <v>19</v>
      </c>
      <c r="B109" s="1" t="s">
        <v>22206</v>
      </c>
      <c r="C109" s="1" t="s">
        <v>22215</v>
      </c>
      <c r="D109" s="1" t="s">
        <v>78</v>
      </c>
      <c r="E109" s="1" t="s">
        <v>51</v>
      </c>
      <c r="F109" s="1" t="s">
        <v>26832</v>
      </c>
      <c r="G109" s="1" t="s">
        <v>82</v>
      </c>
      <c r="H109" s="1" t="s">
        <v>83</v>
      </c>
      <c r="I109" s="1" t="s">
        <v>84</v>
      </c>
      <c r="J109" s="1" t="s">
        <v>9120</v>
      </c>
      <c r="K109" s="1" t="s">
        <v>22216</v>
      </c>
      <c r="L109" s="1"/>
      <c r="M109" s="21">
        <f t="shared" si="1"/>
        <v>0</v>
      </c>
    </row>
    <row r="110" spans="1:13" ht="20.100000000000001" customHeight="1" x14ac:dyDescent="0.15">
      <c r="A110" s="1" t="s">
        <v>19</v>
      </c>
      <c r="B110" s="1" t="s">
        <v>22206</v>
      </c>
      <c r="C110" s="1" t="s">
        <v>22217</v>
      </c>
      <c r="D110" s="1" t="s">
        <v>78</v>
      </c>
      <c r="E110" s="1" t="s">
        <v>51</v>
      </c>
      <c r="F110" s="1" t="s">
        <v>179</v>
      </c>
      <c r="G110" s="1" t="s">
        <v>82</v>
      </c>
      <c r="H110" s="1" t="s">
        <v>83</v>
      </c>
      <c r="I110" s="1" t="s">
        <v>84</v>
      </c>
      <c r="J110" s="1" t="s">
        <v>9120</v>
      </c>
      <c r="K110" s="1" t="s">
        <v>22218</v>
      </c>
      <c r="L110" s="1"/>
      <c r="M110" s="21">
        <f t="shared" si="1"/>
        <v>0</v>
      </c>
    </row>
    <row r="111" spans="1:13" ht="20.100000000000001" customHeight="1" x14ac:dyDescent="0.15">
      <c r="A111" s="1" t="s">
        <v>19</v>
      </c>
      <c r="B111" s="1" t="s">
        <v>22206</v>
      </c>
      <c r="C111" s="1" t="s">
        <v>22219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22220</v>
      </c>
      <c r="L111" s="1"/>
      <c r="M111" s="21">
        <f t="shared" si="1"/>
        <v>1</v>
      </c>
    </row>
    <row r="112" spans="1:13" ht="20.100000000000001" customHeight="1" x14ac:dyDescent="0.15">
      <c r="A112" s="1" t="s">
        <v>19</v>
      </c>
      <c r="B112" s="1" t="s">
        <v>22206</v>
      </c>
      <c r="C112" s="1" t="s">
        <v>22221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22222</v>
      </c>
      <c r="L112" s="1"/>
      <c r="M112" s="21">
        <f t="shared" si="1"/>
        <v>1</v>
      </c>
    </row>
    <row r="113" spans="1:13" ht="20.100000000000001" customHeight="1" x14ac:dyDescent="0.15">
      <c r="A113" s="1" t="s">
        <v>19</v>
      </c>
      <c r="B113" s="1" t="s">
        <v>22206</v>
      </c>
      <c r="C113" s="1" t="s">
        <v>22223</v>
      </c>
      <c r="D113" s="1" t="s">
        <v>78</v>
      </c>
      <c r="E113" s="1" t="s">
        <v>51</v>
      </c>
      <c r="F113" s="1" t="s">
        <v>179</v>
      </c>
      <c r="G113" s="1" t="s">
        <v>82</v>
      </c>
      <c r="H113" s="1" t="s">
        <v>83</v>
      </c>
      <c r="I113" s="1" t="s">
        <v>84</v>
      </c>
      <c r="J113" s="1" t="s">
        <v>9120</v>
      </c>
      <c r="K113" s="1" t="s">
        <v>22224</v>
      </c>
      <c r="L113" s="1"/>
      <c r="M113" s="21">
        <f t="shared" si="1"/>
        <v>0</v>
      </c>
    </row>
    <row r="114" spans="1:13" ht="20.100000000000001" customHeight="1" x14ac:dyDescent="0.15">
      <c r="A114" s="1" t="s">
        <v>19</v>
      </c>
      <c r="B114" s="1" t="s">
        <v>22225</v>
      </c>
      <c r="C114" s="1" t="s">
        <v>22226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22227</v>
      </c>
      <c r="L114" s="1"/>
      <c r="M114" s="21">
        <f t="shared" si="1"/>
        <v>1</v>
      </c>
    </row>
    <row r="115" spans="1:13" ht="20.100000000000001" customHeight="1" x14ac:dyDescent="0.15">
      <c r="A115" s="1" t="s">
        <v>19</v>
      </c>
      <c r="B115" s="1" t="s">
        <v>22228</v>
      </c>
      <c r="C115" s="1" t="s">
        <v>22229</v>
      </c>
      <c r="D115" s="1" t="s">
        <v>50</v>
      </c>
      <c r="E115" s="1" t="s">
        <v>51</v>
      </c>
      <c r="F115" s="1" t="s">
        <v>81</v>
      </c>
      <c r="G115" s="1" t="s">
        <v>82</v>
      </c>
      <c r="H115" s="1" t="s">
        <v>129</v>
      </c>
      <c r="I115" s="1" t="s">
        <v>447</v>
      </c>
      <c r="J115" s="1" t="s">
        <v>2362</v>
      </c>
      <c r="K115" s="1" t="s">
        <v>22230</v>
      </c>
      <c r="L115" s="1"/>
      <c r="M115" s="21">
        <f t="shared" si="1"/>
        <v>0</v>
      </c>
    </row>
    <row r="116" spans="1:13" ht="20.100000000000001" customHeight="1" x14ac:dyDescent="0.15">
      <c r="A116" s="1" t="s">
        <v>19</v>
      </c>
      <c r="B116" s="1" t="s">
        <v>22228</v>
      </c>
      <c r="C116" s="1" t="s">
        <v>22231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22232</v>
      </c>
      <c r="L116" s="1"/>
      <c r="M116" s="21">
        <f t="shared" si="1"/>
        <v>1</v>
      </c>
    </row>
    <row r="117" spans="1:13" ht="20.100000000000001" customHeight="1" x14ac:dyDescent="0.15">
      <c r="A117" s="1" t="s">
        <v>19</v>
      </c>
      <c r="B117" s="1" t="s">
        <v>22228</v>
      </c>
      <c r="C117" s="1" t="s">
        <v>22233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22234</v>
      </c>
      <c r="L117" s="1"/>
      <c r="M117" s="21">
        <f t="shared" si="1"/>
        <v>1</v>
      </c>
    </row>
    <row r="118" spans="1:13" ht="20.100000000000001" customHeight="1" x14ac:dyDescent="0.15">
      <c r="A118" s="1" t="s">
        <v>19</v>
      </c>
      <c r="B118" s="1" t="s">
        <v>22228</v>
      </c>
      <c r="C118" s="1" t="s">
        <v>22235</v>
      </c>
      <c r="D118" s="1" t="s">
        <v>50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22236</v>
      </c>
      <c r="L118" s="1"/>
      <c r="M118" s="21">
        <f t="shared" si="1"/>
        <v>1</v>
      </c>
    </row>
    <row r="119" spans="1:13" ht="20.100000000000001" customHeight="1" x14ac:dyDescent="0.15">
      <c r="A119" s="1" t="s">
        <v>19</v>
      </c>
      <c r="B119" s="1" t="s">
        <v>22228</v>
      </c>
      <c r="C119" s="1" t="s">
        <v>22237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22238</v>
      </c>
      <c r="L119" s="1"/>
      <c r="M119" s="21">
        <f t="shared" si="1"/>
        <v>1</v>
      </c>
    </row>
    <row r="120" spans="1:13" ht="20.100000000000001" customHeight="1" x14ac:dyDescent="0.15">
      <c r="A120" s="1" t="s">
        <v>19</v>
      </c>
      <c r="B120" s="1" t="s">
        <v>22228</v>
      </c>
      <c r="C120" s="1" t="s">
        <v>22239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22240</v>
      </c>
      <c r="L120" s="1"/>
      <c r="M120" s="21">
        <f t="shared" si="1"/>
        <v>1</v>
      </c>
    </row>
    <row r="121" spans="1:13" ht="20.100000000000001" customHeight="1" x14ac:dyDescent="0.15">
      <c r="A121" s="1" t="s">
        <v>19</v>
      </c>
      <c r="B121" s="1" t="s">
        <v>22228</v>
      </c>
      <c r="C121" s="1" t="s">
        <v>22241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22242</v>
      </c>
      <c r="L121" s="1"/>
      <c r="M121" s="21">
        <f t="shared" si="1"/>
        <v>1</v>
      </c>
    </row>
    <row r="122" spans="1:13" ht="20.100000000000001" customHeight="1" x14ac:dyDescent="0.15">
      <c r="A122" s="1" t="s">
        <v>19</v>
      </c>
      <c r="B122" s="1" t="s">
        <v>22228</v>
      </c>
      <c r="C122" s="1" t="s">
        <v>22243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22244</v>
      </c>
      <c r="L122" s="1"/>
      <c r="M122" s="21">
        <f t="shared" si="1"/>
        <v>1</v>
      </c>
    </row>
    <row r="123" spans="1:13" ht="20.100000000000001" customHeight="1" x14ac:dyDescent="0.15">
      <c r="A123" s="1" t="s">
        <v>19</v>
      </c>
      <c r="B123" s="1" t="s">
        <v>22228</v>
      </c>
      <c r="C123" s="1" t="s">
        <v>22245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22246</v>
      </c>
      <c r="L123" s="1"/>
      <c r="M123" s="21">
        <f t="shared" si="1"/>
        <v>1</v>
      </c>
    </row>
    <row r="124" spans="1:13" ht="20.100000000000001" customHeight="1" x14ac:dyDescent="0.15">
      <c r="A124" s="1" t="s">
        <v>19</v>
      </c>
      <c r="B124" s="1" t="s">
        <v>22228</v>
      </c>
      <c r="C124" s="1" t="s">
        <v>22247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22248</v>
      </c>
      <c r="L124" s="1"/>
      <c r="M124" s="21">
        <f t="shared" si="1"/>
        <v>1</v>
      </c>
    </row>
    <row r="125" spans="1:13" ht="20.100000000000001" customHeight="1" x14ac:dyDescent="0.15">
      <c r="A125" s="1" t="s">
        <v>19</v>
      </c>
      <c r="B125" s="1" t="s">
        <v>22228</v>
      </c>
      <c r="C125" s="1" t="s">
        <v>22249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22250</v>
      </c>
      <c r="L125" s="1"/>
      <c r="M125" s="21">
        <f t="shared" si="1"/>
        <v>1</v>
      </c>
    </row>
    <row r="126" spans="1:13" ht="20.100000000000001" customHeight="1" x14ac:dyDescent="0.15">
      <c r="A126" s="1" t="s">
        <v>19</v>
      </c>
      <c r="B126" s="1" t="s">
        <v>22228</v>
      </c>
      <c r="C126" s="1" t="s">
        <v>22251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2038</v>
      </c>
      <c r="I126" s="1" t="s">
        <v>84</v>
      </c>
      <c r="J126" s="1" t="s">
        <v>6853</v>
      </c>
      <c r="K126" s="1" t="s">
        <v>22252</v>
      </c>
      <c r="L126" s="1"/>
      <c r="M126" s="21">
        <f t="shared" si="1"/>
        <v>0</v>
      </c>
    </row>
    <row r="127" spans="1:13" ht="20.100000000000001" customHeight="1" x14ac:dyDescent="0.15">
      <c r="A127" s="1" t="s">
        <v>19</v>
      </c>
      <c r="B127" s="1" t="s">
        <v>22253</v>
      </c>
      <c r="C127" s="1" t="s">
        <v>22254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22255</v>
      </c>
      <c r="L127" s="1"/>
      <c r="M127" s="21">
        <f t="shared" si="1"/>
        <v>1</v>
      </c>
    </row>
    <row r="128" spans="1:13" ht="20.100000000000001" customHeight="1" x14ac:dyDescent="0.15">
      <c r="A128" s="1" t="s">
        <v>19</v>
      </c>
      <c r="B128" s="1" t="s">
        <v>22253</v>
      </c>
      <c r="C128" s="1" t="s">
        <v>22256</v>
      </c>
      <c r="D128" s="1" t="s">
        <v>78</v>
      </c>
      <c r="E128" s="1" t="s">
        <v>51</v>
      </c>
      <c r="F128" s="1" t="s">
        <v>179</v>
      </c>
      <c r="G128" s="1" t="s">
        <v>82</v>
      </c>
      <c r="H128" s="1" t="s">
        <v>212</v>
      </c>
      <c r="I128" s="1" t="s">
        <v>7857</v>
      </c>
      <c r="J128" s="1" t="s">
        <v>122</v>
      </c>
      <c r="K128" s="1" t="s">
        <v>22257</v>
      </c>
      <c r="L128" s="1"/>
      <c r="M128" s="21">
        <f t="shared" si="1"/>
        <v>0</v>
      </c>
    </row>
    <row r="129" spans="1:13" ht="20.100000000000001" customHeight="1" x14ac:dyDescent="0.15">
      <c r="A129" s="1" t="s">
        <v>19</v>
      </c>
      <c r="B129" s="1" t="s">
        <v>22253</v>
      </c>
      <c r="C129" s="1" t="s">
        <v>22258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22259</v>
      </c>
      <c r="L129" s="1"/>
      <c r="M129" s="21">
        <f t="shared" si="1"/>
        <v>1</v>
      </c>
    </row>
    <row r="130" spans="1:13" ht="20.100000000000001" customHeight="1" x14ac:dyDescent="0.15">
      <c r="A130" s="1" t="s">
        <v>19</v>
      </c>
      <c r="B130" s="1" t="s">
        <v>22253</v>
      </c>
      <c r="C130" s="1" t="s">
        <v>22260</v>
      </c>
      <c r="D130" s="1" t="s">
        <v>78</v>
      </c>
      <c r="E130" s="1" t="s">
        <v>51</v>
      </c>
      <c r="F130" s="1" t="s">
        <v>26832</v>
      </c>
      <c r="G130" s="1" t="s">
        <v>82</v>
      </c>
      <c r="H130" s="1" t="s">
        <v>212</v>
      </c>
      <c r="I130" s="1" t="s">
        <v>7857</v>
      </c>
      <c r="J130" s="1" t="s">
        <v>122</v>
      </c>
      <c r="K130" s="1" t="s">
        <v>22261</v>
      </c>
      <c r="L130" s="1"/>
      <c r="M130" s="21">
        <f t="shared" si="1"/>
        <v>0</v>
      </c>
    </row>
    <row r="131" spans="1:13" ht="20.100000000000001" customHeight="1" x14ac:dyDescent="0.15">
      <c r="A131" s="1" t="s">
        <v>19</v>
      </c>
      <c r="B131" s="1" t="s">
        <v>22253</v>
      </c>
      <c r="C131" s="1" t="s">
        <v>22262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207</v>
      </c>
      <c r="I131" s="1" t="s">
        <v>84</v>
      </c>
      <c r="J131" s="1" t="s">
        <v>122</v>
      </c>
      <c r="K131" s="1" t="s">
        <v>22263</v>
      </c>
      <c r="L131" s="1"/>
      <c r="M131" s="21">
        <f t="shared" si="1"/>
        <v>1</v>
      </c>
    </row>
    <row r="132" spans="1:13" ht="20.100000000000001" customHeight="1" x14ac:dyDescent="0.15">
      <c r="A132" s="1" t="s">
        <v>19</v>
      </c>
      <c r="B132" s="1" t="s">
        <v>22253</v>
      </c>
      <c r="C132" s="1" t="s">
        <v>22264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83</v>
      </c>
      <c r="I132" s="1" t="s">
        <v>84</v>
      </c>
      <c r="J132" s="1" t="s">
        <v>9120</v>
      </c>
      <c r="K132" s="1" t="s">
        <v>22265</v>
      </c>
      <c r="L132" s="1"/>
      <c r="M132" s="21">
        <f t="shared" si="1"/>
        <v>0</v>
      </c>
    </row>
    <row r="133" spans="1:13" ht="20.100000000000001" customHeight="1" x14ac:dyDescent="0.15">
      <c r="A133" s="1" t="s">
        <v>19</v>
      </c>
      <c r="B133" s="1" t="s">
        <v>22253</v>
      </c>
      <c r="C133" s="1" t="s">
        <v>22266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83</v>
      </c>
      <c r="I133" s="1" t="s">
        <v>84</v>
      </c>
      <c r="J133" s="1" t="s">
        <v>9120</v>
      </c>
      <c r="K133" s="1" t="s">
        <v>22267</v>
      </c>
      <c r="L133" s="1"/>
      <c r="M133" s="21">
        <f t="shared" si="1"/>
        <v>0</v>
      </c>
    </row>
    <row r="134" spans="1:13" ht="20.100000000000001" customHeight="1" x14ac:dyDescent="0.15">
      <c r="A134" s="1" t="s">
        <v>19</v>
      </c>
      <c r="B134" s="1" t="s">
        <v>22268</v>
      </c>
      <c r="C134" s="1" t="s">
        <v>22269</v>
      </c>
      <c r="D134" s="1" t="s">
        <v>78</v>
      </c>
      <c r="E134" s="1" t="s">
        <v>51</v>
      </c>
      <c r="F134" s="1" t="s">
        <v>81</v>
      </c>
      <c r="G134" s="1" t="s">
        <v>82</v>
      </c>
      <c r="H134" s="1" t="s">
        <v>129</v>
      </c>
      <c r="I134" s="1" t="s">
        <v>447</v>
      </c>
      <c r="J134" s="1" t="s">
        <v>2362</v>
      </c>
      <c r="K134" s="1" t="s">
        <v>22270</v>
      </c>
      <c r="L134" s="1"/>
      <c r="M134" s="21">
        <f t="shared" si="1"/>
        <v>0</v>
      </c>
    </row>
    <row r="135" spans="1:13" ht="20.100000000000001" customHeight="1" x14ac:dyDescent="0.15">
      <c r="A135" s="1" t="s">
        <v>19</v>
      </c>
      <c r="B135" s="1" t="s">
        <v>22268</v>
      </c>
      <c r="C135" s="1" t="s">
        <v>22271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22272</v>
      </c>
      <c r="L135" s="1"/>
      <c r="M135" s="21">
        <f t="shared" si="1"/>
        <v>1</v>
      </c>
    </row>
    <row r="136" spans="1:13" ht="20.100000000000001" customHeight="1" x14ac:dyDescent="0.15">
      <c r="A136" s="1" t="s">
        <v>19</v>
      </c>
      <c r="B136" s="1" t="s">
        <v>22273</v>
      </c>
      <c r="C136" s="1" t="s">
        <v>22274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22275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19</v>
      </c>
      <c r="B137" s="1" t="s">
        <v>22273</v>
      </c>
      <c r="C137" s="1" t="s">
        <v>22276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22277</v>
      </c>
      <c r="L137" s="1"/>
      <c r="M137" s="21">
        <f t="shared" si="2"/>
        <v>1</v>
      </c>
    </row>
    <row r="138" spans="1:13" ht="20.100000000000001" customHeight="1" x14ac:dyDescent="0.15">
      <c r="A138" s="1" t="s">
        <v>19</v>
      </c>
      <c r="B138" s="1" t="s">
        <v>22273</v>
      </c>
      <c r="C138" s="1" t="s">
        <v>22278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22279</v>
      </c>
      <c r="L138" s="1"/>
      <c r="M138" s="21">
        <f t="shared" si="2"/>
        <v>1</v>
      </c>
    </row>
    <row r="139" spans="1:13" ht="20.100000000000001" customHeight="1" x14ac:dyDescent="0.15">
      <c r="A139" s="1" t="s">
        <v>19</v>
      </c>
      <c r="B139" s="1" t="s">
        <v>22273</v>
      </c>
      <c r="C139" s="1" t="s">
        <v>22280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22281</v>
      </c>
      <c r="L139" s="1"/>
      <c r="M139" s="21">
        <f t="shared" si="2"/>
        <v>1</v>
      </c>
    </row>
    <row r="140" spans="1:13" ht="20.100000000000001" customHeight="1" x14ac:dyDescent="0.15">
      <c r="A140" s="1" t="s">
        <v>19</v>
      </c>
      <c r="B140" s="1" t="s">
        <v>22273</v>
      </c>
      <c r="C140" s="1" t="s">
        <v>22282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22283</v>
      </c>
      <c r="L140" s="1"/>
      <c r="M140" s="21">
        <f t="shared" si="2"/>
        <v>1</v>
      </c>
    </row>
    <row r="141" spans="1:13" ht="20.100000000000001" customHeight="1" x14ac:dyDescent="0.15">
      <c r="A141" s="1" t="s">
        <v>19</v>
      </c>
      <c r="B141" s="1" t="s">
        <v>22273</v>
      </c>
      <c r="C141" s="1" t="s">
        <v>22284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22285</v>
      </c>
      <c r="L141" s="1"/>
      <c r="M141" s="21">
        <f t="shared" si="2"/>
        <v>1</v>
      </c>
    </row>
    <row r="142" spans="1:13" ht="20.100000000000001" customHeight="1" x14ac:dyDescent="0.15">
      <c r="A142" s="1" t="s">
        <v>19</v>
      </c>
      <c r="B142" s="1" t="s">
        <v>22273</v>
      </c>
      <c r="C142" s="1" t="s">
        <v>22286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22287</v>
      </c>
      <c r="L142" s="1"/>
      <c r="M142" s="21">
        <f t="shared" si="2"/>
        <v>1</v>
      </c>
    </row>
    <row r="143" spans="1:13" ht="20.100000000000001" customHeight="1" x14ac:dyDescent="0.15">
      <c r="A143" s="1" t="s">
        <v>19</v>
      </c>
      <c r="B143" s="1" t="s">
        <v>811</v>
      </c>
      <c r="C143" s="1" t="s">
        <v>22288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22289</v>
      </c>
      <c r="L143" s="1"/>
      <c r="M143" s="21">
        <f t="shared" si="2"/>
        <v>1</v>
      </c>
    </row>
    <row r="144" spans="1:13" ht="20.100000000000001" customHeight="1" x14ac:dyDescent="0.15">
      <c r="A144" s="1" t="s">
        <v>19</v>
      </c>
      <c r="B144" s="1" t="s">
        <v>811</v>
      </c>
      <c r="C144" s="1" t="s">
        <v>22290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22291</v>
      </c>
      <c r="L144" s="1"/>
      <c r="M144" s="21">
        <f t="shared" si="2"/>
        <v>1</v>
      </c>
    </row>
    <row r="145" spans="1:13" ht="20.100000000000001" customHeight="1" x14ac:dyDescent="0.15">
      <c r="A145" s="1" t="s">
        <v>19</v>
      </c>
      <c r="B145" s="1" t="s">
        <v>811</v>
      </c>
      <c r="C145" s="1" t="s">
        <v>22292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22293</v>
      </c>
      <c r="L145" s="1"/>
      <c r="M145" s="21">
        <f t="shared" si="2"/>
        <v>1</v>
      </c>
    </row>
    <row r="146" spans="1:13" ht="20.100000000000001" customHeight="1" x14ac:dyDescent="0.15">
      <c r="A146" s="1" t="s">
        <v>19</v>
      </c>
      <c r="B146" s="1" t="s">
        <v>811</v>
      </c>
      <c r="C146" s="1" t="s">
        <v>22294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22295</v>
      </c>
      <c r="L146" s="1"/>
      <c r="M146" s="21">
        <f t="shared" si="2"/>
        <v>1</v>
      </c>
    </row>
    <row r="147" spans="1:13" ht="20.100000000000001" customHeight="1" x14ac:dyDescent="0.15">
      <c r="A147" s="1" t="s">
        <v>19</v>
      </c>
      <c r="B147" s="1" t="s">
        <v>811</v>
      </c>
      <c r="C147" s="1" t="s">
        <v>22296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84</v>
      </c>
      <c r="J147" s="1" t="s">
        <v>122</v>
      </c>
      <c r="K147" s="1" t="s">
        <v>22297</v>
      </c>
      <c r="L147" s="1"/>
      <c r="M147" s="21">
        <f t="shared" si="2"/>
        <v>1</v>
      </c>
    </row>
    <row r="148" spans="1:13" ht="20.100000000000001" customHeight="1" x14ac:dyDescent="0.15">
      <c r="A148" s="1" t="s">
        <v>19</v>
      </c>
      <c r="B148" s="1" t="s">
        <v>22298</v>
      </c>
      <c r="C148" s="1" t="s">
        <v>22299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22300</v>
      </c>
      <c r="L148" s="1"/>
      <c r="M148" s="21">
        <f t="shared" si="2"/>
        <v>1</v>
      </c>
    </row>
    <row r="149" spans="1:13" ht="20.100000000000001" customHeight="1" x14ac:dyDescent="0.15">
      <c r="A149" s="1" t="s">
        <v>19</v>
      </c>
      <c r="B149" s="1" t="s">
        <v>22298</v>
      </c>
      <c r="C149" s="1" t="s">
        <v>22301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22302</v>
      </c>
      <c r="L149" s="1"/>
      <c r="M149" s="21">
        <f t="shared" si="2"/>
        <v>1</v>
      </c>
    </row>
    <row r="150" spans="1:13" ht="20.100000000000001" customHeight="1" x14ac:dyDescent="0.15">
      <c r="A150" s="1" t="s">
        <v>19</v>
      </c>
      <c r="B150" s="1" t="s">
        <v>22298</v>
      </c>
      <c r="C150" s="1" t="s">
        <v>22303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22304</v>
      </c>
      <c r="L150" s="1"/>
      <c r="M150" s="21">
        <f t="shared" si="2"/>
        <v>1</v>
      </c>
    </row>
    <row r="151" spans="1:13" ht="20.100000000000001" customHeight="1" x14ac:dyDescent="0.15">
      <c r="A151" s="1" t="s">
        <v>19</v>
      </c>
      <c r="B151" s="1" t="s">
        <v>22298</v>
      </c>
      <c r="C151" s="1" t="s">
        <v>22305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22306</v>
      </c>
      <c r="L151" s="1"/>
      <c r="M151" s="21">
        <f t="shared" si="2"/>
        <v>1</v>
      </c>
    </row>
    <row r="152" spans="1:13" ht="20.100000000000001" customHeight="1" x14ac:dyDescent="0.15">
      <c r="A152" s="1" t="s">
        <v>19</v>
      </c>
      <c r="B152" s="1" t="s">
        <v>22298</v>
      </c>
      <c r="C152" s="1" t="s">
        <v>22307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22308</v>
      </c>
      <c r="L152" s="1"/>
      <c r="M152" s="21">
        <f t="shared" si="2"/>
        <v>1</v>
      </c>
    </row>
    <row r="153" spans="1:13" ht="20.100000000000001" customHeight="1" x14ac:dyDescent="0.15">
      <c r="A153" s="1" t="s">
        <v>19</v>
      </c>
      <c r="B153" s="1" t="s">
        <v>22298</v>
      </c>
      <c r="C153" s="1" t="s">
        <v>22309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22310</v>
      </c>
      <c r="L153" s="1"/>
      <c r="M153" s="21">
        <f t="shared" si="2"/>
        <v>1</v>
      </c>
    </row>
    <row r="154" spans="1:13" ht="20.100000000000001" customHeight="1" x14ac:dyDescent="0.15">
      <c r="A154" s="1" t="s">
        <v>19</v>
      </c>
      <c r="B154" s="1" t="s">
        <v>22298</v>
      </c>
      <c r="C154" s="1" t="s">
        <v>22311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22312</v>
      </c>
      <c r="L154" s="1"/>
      <c r="M154" s="21">
        <f t="shared" si="2"/>
        <v>1</v>
      </c>
    </row>
    <row r="155" spans="1:13" ht="20.100000000000001" customHeight="1" x14ac:dyDescent="0.15">
      <c r="A155" s="1" t="s">
        <v>19</v>
      </c>
      <c r="B155" s="1" t="s">
        <v>22298</v>
      </c>
      <c r="C155" s="1" t="s">
        <v>22313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22314</v>
      </c>
      <c r="L155" s="1"/>
      <c r="M155" s="21">
        <f t="shared" si="2"/>
        <v>1</v>
      </c>
    </row>
    <row r="156" spans="1:13" ht="20.100000000000001" customHeight="1" x14ac:dyDescent="0.15">
      <c r="A156" s="1" t="s">
        <v>19</v>
      </c>
      <c r="B156" s="1" t="s">
        <v>22298</v>
      </c>
      <c r="C156" s="1" t="s">
        <v>22315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22316</v>
      </c>
      <c r="L156" s="1"/>
      <c r="M156" s="21">
        <f t="shared" si="2"/>
        <v>1</v>
      </c>
    </row>
    <row r="157" spans="1:13" ht="20.100000000000001" customHeight="1" x14ac:dyDescent="0.15">
      <c r="A157" s="1" t="s">
        <v>19</v>
      </c>
      <c r="B157" s="1" t="s">
        <v>22298</v>
      </c>
      <c r="C157" s="1" t="s">
        <v>22317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22318</v>
      </c>
      <c r="L157" s="1"/>
      <c r="M157" s="21">
        <f t="shared" si="2"/>
        <v>1</v>
      </c>
    </row>
    <row r="158" spans="1:13" ht="20.100000000000001" customHeight="1" x14ac:dyDescent="0.15">
      <c r="A158" s="1" t="s">
        <v>19</v>
      </c>
      <c r="B158" s="1" t="s">
        <v>22298</v>
      </c>
      <c r="C158" s="1" t="s">
        <v>22319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22320</v>
      </c>
      <c r="L158" s="1"/>
      <c r="M158" s="21">
        <f t="shared" si="2"/>
        <v>1</v>
      </c>
    </row>
    <row r="159" spans="1:13" ht="20.100000000000001" customHeight="1" x14ac:dyDescent="0.15">
      <c r="A159" s="1" t="s">
        <v>19</v>
      </c>
      <c r="B159" s="1" t="s">
        <v>22298</v>
      </c>
      <c r="C159" s="1" t="s">
        <v>22321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22322</v>
      </c>
      <c r="L159" s="1"/>
      <c r="M159" s="21">
        <f t="shared" si="2"/>
        <v>1</v>
      </c>
    </row>
    <row r="160" spans="1:13" ht="20.100000000000001" customHeight="1" x14ac:dyDescent="0.15">
      <c r="A160" s="1" t="s">
        <v>19</v>
      </c>
      <c r="B160" s="1" t="s">
        <v>22298</v>
      </c>
      <c r="C160" s="1" t="s">
        <v>22323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22324</v>
      </c>
      <c r="L160" s="1"/>
      <c r="M160" s="21">
        <f t="shared" si="2"/>
        <v>1</v>
      </c>
    </row>
    <row r="161" spans="1:13" ht="20.100000000000001" customHeight="1" x14ac:dyDescent="0.15">
      <c r="A161" s="1" t="s">
        <v>19</v>
      </c>
      <c r="B161" s="1" t="s">
        <v>22298</v>
      </c>
      <c r="C161" s="1" t="s">
        <v>22325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22326</v>
      </c>
      <c r="L161" s="1"/>
      <c r="M161" s="21">
        <f t="shared" si="2"/>
        <v>1</v>
      </c>
    </row>
    <row r="162" spans="1:13" ht="20.100000000000001" customHeight="1" x14ac:dyDescent="0.15">
      <c r="A162" s="1" t="s">
        <v>19</v>
      </c>
      <c r="B162" s="1" t="s">
        <v>22298</v>
      </c>
      <c r="C162" s="1" t="s">
        <v>22327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22328</v>
      </c>
      <c r="L162" s="1"/>
      <c r="M162" s="21">
        <f t="shared" si="2"/>
        <v>1</v>
      </c>
    </row>
    <row r="163" spans="1:13" ht="20.100000000000001" customHeight="1" x14ac:dyDescent="0.15">
      <c r="A163" s="1" t="s">
        <v>19</v>
      </c>
      <c r="B163" s="1" t="s">
        <v>22329</v>
      </c>
      <c r="C163" s="1" t="s">
        <v>22330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22331</v>
      </c>
      <c r="L163" s="1"/>
      <c r="M163" s="21">
        <f t="shared" si="2"/>
        <v>1</v>
      </c>
    </row>
    <row r="164" spans="1:13" ht="20.100000000000001" customHeight="1" x14ac:dyDescent="0.15">
      <c r="A164" s="1" t="s">
        <v>19</v>
      </c>
      <c r="B164" s="1" t="s">
        <v>22329</v>
      </c>
      <c r="C164" s="1" t="s">
        <v>22332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22333</v>
      </c>
      <c r="L164" s="1"/>
      <c r="M164" s="21">
        <f t="shared" si="2"/>
        <v>1</v>
      </c>
    </row>
    <row r="165" spans="1:13" ht="20.100000000000001" customHeight="1" x14ac:dyDescent="0.15">
      <c r="A165" s="1" t="s">
        <v>19</v>
      </c>
      <c r="B165" s="1" t="s">
        <v>22329</v>
      </c>
      <c r="C165" s="1" t="s">
        <v>22334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22335</v>
      </c>
      <c r="L165" s="1"/>
      <c r="M165" s="21">
        <f t="shared" si="2"/>
        <v>1</v>
      </c>
    </row>
    <row r="166" spans="1:13" ht="20.100000000000001" customHeight="1" x14ac:dyDescent="0.15">
      <c r="A166" s="1" t="s">
        <v>19</v>
      </c>
      <c r="B166" s="1" t="s">
        <v>22329</v>
      </c>
      <c r="C166" s="1" t="s">
        <v>22336</v>
      </c>
      <c r="D166" s="1" t="s">
        <v>50</v>
      </c>
      <c r="E166" s="1" t="s">
        <v>51</v>
      </c>
      <c r="F166" s="1" t="s">
        <v>179</v>
      </c>
      <c r="G166" s="1" t="s">
        <v>82</v>
      </c>
      <c r="H166" s="1" t="s">
        <v>129</v>
      </c>
      <c r="I166" s="1" t="s">
        <v>447</v>
      </c>
      <c r="J166" s="1" t="s">
        <v>2362</v>
      </c>
      <c r="K166" s="1" t="s">
        <v>22337</v>
      </c>
      <c r="L166" s="1"/>
      <c r="M166" s="21">
        <f t="shared" si="2"/>
        <v>0</v>
      </c>
    </row>
    <row r="167" spans="1:13" ht="20.100000000000001" customHeight="1" x14ac:dyDescent="0.15">
      <c r="A167" s="1" t="s">
        <v>19</v>
      </c>
      <c r="B167" s="1" t="s">
        <v>22329</v>
      </c>
      <c r="C167" s="1" t="s">
        <v>22338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22339</v>
      </c>
      <c r="L167" s="1"/>
      <c r="M167" s="21">
        <f t="shared" si="2"/>
        <v>1</v>
      </c>
    </row>
    <row r="168" spans="1:13" ht="20.100000000000001" customHeight="1" x14ac:dyDescent="0.15">
      <c r="A168" s="1" t="s">
        <v>19</v>
      </c>
      <c r="B168" s="1" t="s">
        <v>22329</v>
      </c>
      <c r="C168" s="1" t="s">
        <v>22340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84</v>
      </c>
      <c r="J168" s="1" t="s">
        <v>122</v>
      </c>
      <c r="K168" s="1" t="s">
        <v>22341</v>
      </c>
      <c r="L168" s="1"/>
      <c r="M168" s="21">
        <f t="shared" si="2"/>
        <v>1</v>
      </c>
    </row>
    <row r="169" spans="1:13" ht="20.100000000000001" customHeight="1" x14ac:dyDescent="0.15">
      <c r="A169" s="1" t="s">
        <v>19</v>
      </c>
      <c r="B169" s="1" t="s">
        <v>22329</v>
      </c>
      <c r="C169" s="1" t="s">
        <v>22342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22343</v>
      </c>
      <c r="L169" s="1"/>
      <c r="M169" s="21">
        <f t="shared" si="2"/>
        <v>1</v>
      </c>
    </row>
    <row r="170" spans="1:13" ht="20.100000000000001" customHeight="1" x14ac:dyDescent="0.15">
      <c r="A170" s="1" t="s">
        <v>19</v>
      </c>
      <c r="B170" s="1" t="s">
        <v>22329</v>
      </c>
      <c r="C170" s="1" t="s">
        <v>22344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22345</v>
      </c>
      <c r="L170" s="1"/>
      <c r="M170" s="21">
        <f t="shared" si="2"/>
        <v>1</v>
      </c>
    </row>
    <row r="171" spans="1:13" ht="20.100000000000001" customHeight="1" x14ac:dyDescent="0.15">
      <c r="A171" s="1" t="s">
        <v>19</v>
      </c>
      <c r="B171" s="1" t="s">
        <v>22329</v>
      </c>
      <c r="C171" s="1" t="s">
        <v>22346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22347</v>
      </c>
      <c r="L171" s="1"/>
      <c r="M171" s="21">
        <f t="shared" si="2"/>
        <v>1</v>
      </c>
    </row>
    <row r="172" spans="1:13" ht="20.100000000000001" customHeight="1" x14ac:dyDescent="0.15">
      <c r="A172" s="1" t="s">
        <v>19</v>
      </c>
      <c r="B172" s="1" t="s">
        <v>22329</v>
      </c>
      <c r="C172" s="1" t="s">
        <v>22348</v>
      </c>
      <c r="D172" s="1" t="s">
        <v>78</v>
      </c>
      <c r="E172" s="1" t="s">
        <v>51</v>
      </c>
      <c r="F172" s="1" t="s">
        <v>81</v>
      </c>
      <c r="G172" s="1" t="s">
        <v>82</v>
      </c>
      <c r="H172" s="1" t="s">
        <v>2038</v>
      </c>
      <c r="I172" s="1" t="s">
        <v>84</v>
      </c>
      <c r="J172" s="1" t="s">
        <v>6853</v>
      </c>
      <c r="K172" s="1" t="s">
        <v>22349</v>
      </c>
      <c r="L172" s="1"/>
      <c r="M172" s="21">
        <f t="shared" si="2"/>
        <v>0</v>
      </c>
    </row>
    <row r="173" spans="1:13" ht="20.100000000000001" customHeight="1" x14ac:dyDescent="0.15">
      <c r="A173" s="1" t="s">
        <v>19</v>
      </c>
      <c r="B173" s="1" t="s">
        <v>22329</v>
      </c>
      <c r="C173" s="1" t="s">
        <v>22350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22351</v>
      </c>
      <c r="L173" s="1"/>
      <c r="M173" s="21">
        <f t="shared" si="2"/>
        <v>1</v>
      </c>
    </row>
    <row r="174" spans="1:13" ht="20.100000000000001" customHeight="1" x14ac:dyDescent="0.15">
      <c r="A174" s="1" t="s">
        <v>19</v>
      </c>
      <c r="B174" s="1" t="s">
        <v>22329</v>
      </c>
      <c r="C174" s="1" t="s">
        <v>22352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54</v>
      </c>
      <c r="J174" s="1" t="s">
        <v>55</v>
      </c>
      <c r="K174" s="1" t="s">
        <v>22353</v>
      </c>
      <c r="L174" s="1"/>
      <c r="M174" s="21">
        <f t="shared" si="2"/>
        <v>1</v>
      </c>
    </row>
    <row r="175" spans="1:13" ht="20.100000000000001" customHeight="1" x14ac:dyDescent="0.15">
      <c r="A175" s="1" t="s">
        <v>19</v>
      </c>
      <c r="B175" s="1" t="s">
        <v>22354</v>
      </c>
      <c r="C175" s="1" t="s">
        <v>22355</v>
      </c>
      <c r="D175" s="1" t="s">
        <v>50</v>
      </c>
      <c r="E175" s="1" t="s">
        <v>51</v>
      </c>
      <c r="F175" s="1" t="s">
        <v>51</v>
      </c>
      <c r="G175" s="1" t="s">
        <v>82</v>
      </c>
      <c r="H175" s="1" t="s">
        <v>207</v>
      </c>
      <c r="I175" s="1" t="s">
        <v>84</v>
      </c>
      <c r="J175" s="1" t="s">
        <v>122</v>
      </c>
      <c r="K175" s="1" t="s">
        <v>22356</v>
      </c>
      <c r="L175" s="1"/>
      <c r="M175" s="21">
        <f t="shared" si="2"/>
        <v>1</v>
      </c>
    </row>
    <row r="176" spans="1:13" ht="20.100000000000001" customHeight="1" x14ac:dyDescent="0.15">
      <c r="A176" s="1" t="s">
        <v>19</v>
      </c>
      <c r="B176" s="1" t="s">
        <v>22354</v>
      </c>
      <c r="C176" s="1" t="s">
        <v>22357</v>
      </c>
      <c r="D176" s="1" t="s">
        <v>50</v>
      </c>
      <c r="E176" s="1" t="s">
        <v>51</v>
      </c>
      <c r="F176" s="1" t="s">
        <v>51</v>
      </c>
      <c r="G176" s="1" t="s">
        <v>82</v>
      </c>
      <c r="H176" s="1" t="s">
        <v>207</v>
      </c>
      <c r="I176" s="1" t="s">
        <v>84</v>
      </c>
      <c r="J176" s="1" t="s">
        <v>122</v>
      </c>
      <c r="K176" s="1" t="s">
        <v>22358</v>
      </c>
      <c r="L176" s="1"/>
      <c r="M176" s="21">
        <f t="shared" si="2"/>
        <v>1</v>
      </c>
    </row>
    <row r="177" spans="1:13" ht="20.100000000000001" customHeight="1" x14ac:dyDescent="0.15">
      <c r="A177" s="1" t="s">
        <v>19</v>
      </c>
      <c r="B177" s="1" t="s">
        <v>22354</v>
      </c>
      <c r="C177" s="1" t="s">
        <v>22359</v>
      </c>
      <c r="D177" s="1" t="s">
        <v>50</v>
      </c>
      <c r="E177" s="1" t="s">
        <v>51</v>
      </c>
      <c r="F177" s="1" t="s">
        <v>51</v>
      </c>
      <c r="G177" s="1" t="s">
        <v>82</v>
      </c>
      <c r="H177" s="1" t="s">
        <v>207</v>
      </c>
      <c r="I177" s="1" t="s">
        <v>84</v>
      </c>
      <c r="J177" s="1" t="s">
        <v>122</v>
      </c>
      <c r="K177" s="1" t="s">
        <v>22360</v>
      </c>
      <c r="L177" s="1"/>
      <c r="M177" s="21">
        <f t="shared" si="2"/>
        <v>1</v>
      </c>
    </row>
    <row r="178" spans="1:13" ht="20.100000000000001" customHeight="1" x14ac:dyDescent="0.15">
      <c r="A178" s="1" t="s">
        <v>19</v>
      </c>
      <c r="B178" s="1" t="s">
        <v>22354</v>
      </c>
      <c r="C178" s="1" t="s">
        <v>22361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22362</v>
      </c>
      <c r="L178" s="1"/>
      <c r="M178" s="21">
        <f t="shared" si="2"/>
        <v>1</v>
      </c>
    </row>
    <row r="179" spans="1:13" ht="20.100000000000001" customHeight="1" x14ac:dyDescent="0.15">
      <c r="A179" s="1" t="s">
        <v>19</v>
      </c>
      <c r="B179" s="1" t="s">
        <v>22354</v>
      </c>
      <c r="C179" s="1" t="s">
        <v>22363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207</v>
      </c>
      <c r="I179" s="1" t="s">
        <v>84</v>
      </c>
      <c r="J179" s="1" t="s">
        <v>122</v>
      </c>
      <c r="K179" s="1" t="s">
        <v>22364</v>
      </c>
      <c r="L179" s="1"/>
      <c r="M179" s="21">
        <f t="shared" si="2"/>
        <v>1</v>
      </c>
    </row>
    <row r="180" spans="1:13" ht="20.100000000000001" customHeight="1" x14ac:dyDescent="0.15">
      <c r="A180" s="1" t="s">
        <v>19</v>
      </c>
      <c r="B180" s="1" t="s">
        <v>22354</v>
      </c>
      <c r="C180" s="1" t="s">
        <v>22365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180</v>
      </c>
      <c r="I180" s="1" t="s">
        <v>84</v>
      </c>
      <c r="J180" s="1" t="s">
        <v>7191</v>
      </c>
      <c r="K180" s="1" t="s">
        <v>22366</v>
      </c>
      <c r="L180" s="1"/>
      <c r="M180" s="21">
        <f t="shared" si="2"/>
        <v>0</v>
      </c>
    </row>
    <row r="181" spans="1:13" ht="20.100000000000001" customHeight="1" x14ac:dyDescent="0.15">
      <c r="A181" s="1" t="s">
        <v>19</v>
      </c>
      <c r="B181" s="1" t="s">
        <v>22367</v>
      </c>
      <c r="C181" s="1" t="s">
        <v>22368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84</v>
      </c>
      <c r="J181" s="1" t="s">
        <v>122</v>
      </c>
      <c r="K181" s="1" t="s">
        <v>22369</v>
      </c>
      <c r="L181" s="1"/>
      <c r="M181" s="21">
        <f t="shared" si="2"/>
        <v>1</v>
      </c>
    </row>
    <row r="182" spans="1:13" ht="20.100000000000001" customHeight="1" x14ac:dyDescent="0.15">
      <c r="A182" s="1" t="s">
        <v>19</v>
      </c>
      <c r="B182" s="1" t="s">
        <v>22367</v>
      </c>
      <c r="C182" s="1" t="s">
        <v>22370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22371</v>
      </c>
      <c r="L182" s="1"/>
      <c r="M182" s="21">
        <f t="shared" si="2"/>
        <v>1</v>
      </c>
    </row>
    <row r="183" spans="1:13" ht="20.100000000000001" customHeight="1" x14ac:dyDescent="0.15">
      <c r="A183" s="1" t="s">
        <v>19</v>
      </c>
      <c r="B183" s="1" t="s">
        <v>22367</v>
      </c>
      <c r="C183" s="1" t="s">
        <v>22372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22373</v>
      </c>
      <c r="L183" s="1"/>
      <c r="M183" s="21">
        <f t="shared" si="2"/>
        <v>1</v>
      </c>
    </row>
    <row r="184" spans="1:13" ht="20.100000000000001" customHeight="1" x14ac:dyDescent="0.15">
      <c r="A184" s="1" t="s">
        <v>19</v>
      </c>
      <c r="B184" s="1" t="s">
        <v>22367</v>
      </c>
      <c r="C184" s="1" t="s">
        <v>22374</v>
      </c>
      <c r="D184" s="1" t="s">
        <v>78</v>
      </c>
      <c r="E184" s="1" t="s">
        <v>51</v>
      </c>
      <c r="F184" s="1" t="s">
        <v>51</v>
      </c>
      <c r="G184" s="1" t="s">
        <v>82</v>
      </c>
      <c r="H184" s="1" t="s">
        <v>207</v>
      </c>
      <c r="I184" s="1" t="s">
        <v>84</v>
      </c>
      <c r="J184" s="1" t="s">
        <v>122</v>
      </c>
      <c r="K184" s="1" t="s">
        <v>22375</v>
      </c>
      <c r="L184" s="1"/>
      <c r="M184" s="21">
        <f t="shared" si="2"/>
        <v>1</v>
      </c>
    </row>
    <row r="185" spans="1:13" ht="20.100000000000001" customHeight="1" x14ac:dyDescent="0.15">
      <c r="A185" s="1" t="s">
        <v>19</v>
      </c>
      <c r="B185" s="1" t="s">
        <v>22376</v>
      </c>
      <c r="C185" s="1" t="s">
        <v>22377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22378</v>
      </c>
      <c r="L185" s="1"/>
      <c r="M185" s="21">
        <f t="shared" si="2"/>
        <v>1</v>
      </c>
    </row>
    <row r="186" spans="1:13" ht="20.100000000000001" customHeight="1" x14ac:dyDescent="0.15">
      <c r="A186" s="1" t="s">
        <v>19</v>
      </c>
      <c r="B186" s="1" t="s">
        <v>22376</v>
      </c>
      <c r="C186" s="1" t="s">
        <v>22379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22380</v>
      </c>
      <c r="L186" s="1"/>
      <c r="M186" s="21">
        <f t="shared" si="2"/>
        <v>1</v>
      </c>
    </row>
    <row r="187" spans="1:13" ht="20.100000000000001" customHeight="1" x14ac:dyDescent="0.15">
      <c r="A187" s="1" t="s">
        <v>19</v>
      </c>
      <c r="B187" s="1" t="s">
        <v>22376</v>
      </c>
      <c r="C187" s="1" t="s">
        <v>22381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22382</v>
      </c>
      <c r="L187" s="1"/>
      <c r="M187" s="21">
        <f t="shared" si="2"/>
        <v>1</v>
      </c>
    </row>
    <row r="188" spans="1:13" ht="20.100000000000001" customHeight="1" x14ac:dyDescent="0.15">
      <c r="A188" s="1" t="s">
        <v>19</v>
      </c>
      <c r="B188" s="1" t="s">
        <v>22376</v>
      </c>
      <c r="C188" s="1" t="s">
        <v>22383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22384</v>
      </c>
      <c r="L188" s="1"/>
      <c r="M188" s="21">
        <f t="shared" si="2"/>
        <v>1</v>
      </c>
    </row>
    <row r="189" spans="1:13" ht="20.100000000000001" customHeight="1" x14ac:dyDescent="0.15">
      <c r="A189" s="1" t="s">
        <v>19</v>
      </c>
      <c r="B189" s="1" t="s">
        <v>22376</v>
      </c>
      <c r="C189" s="1" t="s">
        <v>22385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22386</v>
      </c>
      <c r="L189" s="1"/>
      <c r="M189" s="21">
        <f t="shared" si="2"/>
        <v>1</v>
      </c>
    </row>
    <row r="190" spans="1:13" ht="20.100000000000001" customHeight="1" x14ac:dyDescent="0.15">
      <c r="A190" s="1" t="s">
        <v>19</v>
      </c>
      <c r="B190" s="1" t="s">
        <v>22376</v>
      </c>
      <c r="C190" s="1" t="s">
        <v>22387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22388</v>
      </c>
      <c r="L190" s="1"/>
      <c r="M190" s="21">
        <f t="shared" si="2"/>
        <v>1</v>
      </c>
    </row>
    <row r="191" spans="1:13" ht="20.100000000000001" customHeight="1" x14ac:dyDescent="0.15">
      <c r="A191" s="1" t="s">
        <v>19</v>
      </c>
      <c r="B191" s="1" t="s">
        <v>22389</v>
      </c>
      <c r="C191" s="1" t="s">
        <v>22390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22391</v>
      </c>
      <c r="L191" s="1"/>
      <c r="M191" s="21">
        <f t="shared" si="2"/>
        <v>1</v>
      </c>
    </row>
    <row r="192" spans="1:13" ht="20.100000000000001" customHeight="1" x14ac:dyDescent="0.15">
      <c r="A192" s="1" t="s">
        <v>19</v>
      </c>
      <c r="B192" s="1" t="s">
        <v>22389</v>
      </c>
      <c r="C192" s="1" t="s">
        <v>22392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22393</v>
      </c>
      <c r="L192" s="1"/>
      <c r="M192" s="21">
        <f t="shared" si="2"/>
        <v>1</v>
      </c>
    </row>
    <row r="193" spans="1:13" ht="20.100000000000001" customHeight="1" x14ac:dyDescent="0.15">
      <c r="A193" s="1" t="s">
        <v>19</v>
      </c>
      <c r="B193" s="1" t="s">
        <v>22389</v>
      </c>
      <c r="C193" s="1" t="s">
        <v>22394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22395</v>
      </c>
      <c r="L193" s="1"/>
      <c r="M193" s="21">
        <f t="shared" si="2"/>
        <v>1</v>
      </c>
    </row>
    <row r="194" spans="1:13" ht="20.100000000000001" customHeight="1" x14ac:dyDescent="0.15">
      <c r="A194" s="1" t="s">
        <v>19</v>
      </c>
      <c r="B194" s="1" t="s">
        <v>22389</v>
      </c>
      <c r="C194" s="1" t="s">
        <v>22396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22397</v>
      </c>
      <c r="L194" s="1"/>
      <c r="M194" s="21">
        <f t="shared" si="2"/>
        <v>1</v>
      </c>
    </row>
    <row r="195" spans="1:13" ht="20.100000000000001" customHeight="1" x14ac:dyDescent="0.15">
      <c r="A195" s="1" t="s">
        <v>19</v>
      </c>
      <c r="B195" s="1" t="s">
        <v>22389</v>
      </c>
      <c r="C195" s="1" t="s">
        <v>22398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22399</v>
      </c>
      <c r="L195" s="1"/>
      <c r="M195" s="21">
        <f t="shared" si="2"/>
        <v>1</v>
      </c>
    </row>
    <row r="196" spans="1:13" ht="20.100000000000001" customHeight="1" x14ac:dyDescent="0.15">
      <c r="A196" s="1" t="s">
        <v>19</v>
      </c>
      <c r="B196" s="1" t="s">
        <v>22389</v>
      </c>
      <c r="C196" s="1" t="s">
        <v>22400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22401</v>
      </c>
      <c r="L196" s="1"/>
      <c r="M196" s="21">
        <f t="shared" si="2"/>
        <v>1</v>
      </c>
    </row>
    <row r="197" spans="1:13" ht="20.100000000000001" customHeight="1" x14ac:dyDescent="0.15">
      <c r="A197" s="1" t="s">
        <v>19</v>
      </c>
      <c r="B197" s="1" t="s">
        <v>22389</v>
      </c>
      <c r="C197" s="1" t="s">
        <v>22402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22403</v>
      </c>
      <c r="L197" s="1"/>
      <c r="M197" s="21">
        <f t="shared" si="2"/>
        <v>1</v>
      </c>
    </row>
    <row r="198" spans="1:13" ht="20.100000000000001" customHeight="1" x14ac:dyDescent="0.15">
      <c r="A198" s="1" t="s">
        <v>19</v>
      </c>
      <c r="B198" s="1" t="s">
        <v>22389</v>
      </c>
      <c r="C198" s="1" t="s">
        <v>22404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22405</v>
      </c>
      <c r="L198" s="1"/>
      <c r="M198" s="21">
        <f t="shared" si="2"/>
        <v>1</v>
      </c>
    </row>
    <row r="199" spans="1:13" ht="20.100000000000001" customHeight="1" x14ac:dyDescent="0.15">
      <c r="A199" s="1" t="s">
        <v>19</v>
      </c>
      <c r="B199" s="1" t="s">
        <v>22389</v>
      </c>
      <c r="C199" s="1" t="s">
        <v>22406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22407</v>
      </c>
      <c r="L199" s="1"/>
      <c r="M199" s="21">
        <f t="shared" si="2"/>
        <v>1</v>
      </c>
    </row>
    <row r="200" spans="1:13" ht="20.100000000000001" customHeight="1" x14ac:dyDescent="0.15">
      <c r="A200" s="1" t="s">
        <v>19</v>
      </c>
      <c r="B200" s="1" t="s">
        <v>22389</v>
      </c>
      <c r="C200" s="1" t="s">
        <v>22408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22409</v>
      </c>
      <c r="L200" s="1"/>
      <c r="M200" s="21">
        <f t="shared" ref="M200:M255" si="3">IF(F200="○",1,0)</f>
        <v>1</v>
      </c>
    </row>
    <row r="201" spans="1:13" ht="20.100000000000001" customHeight="1" x14ac:dyDescent="0.15">
      <c r="A201" s="1" t="s">
        <v>19</v>
      </c>
      <c r="B201" s="1" t="s">
        <v>22389</v>
      </c>
      <c r="C201" s="1" t="s">
        <v>22410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22411</v>
      </c>
      <c r="L201" s="1"/>
      <c r="M201" s="21">
        <f t="shared" si="3"/>
        <v>1</v>
      </c>
    </row>
    <row r="202" spans="1:13" ht="20.100000000000001" customHeight="1" x14ac:dyDescent="0.15">
      <c r="A202" s="1" t="s">
        <v>19</v>
      </c>
      <c r="B202" s="1" t="s">
        <v>22389</v>
      </c>
      <c r="C202" s="1" t="s">
        <v>22412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54</v>
      </c>
      <c r="J202" s="1" t="s">
        <v>55</v>
      </c>
      <c r="K202" s="1" t="s">
        <v>22413</v>
      </c>
      <c r="L202" s="1"/>
      <c r="M202" s="21">
        <f t="shared" si="3"/>
        <v>1</v>
      </c>
    </row>
    <row r="203" spans="1:13" ht="20.100000000000001" customHeight="1" x14ac:dyDescent="0.15">
      <c r="A203" s="1" t="s">
        <v>19</v>
      </c>
      <c r="B203" s="1" t="s">
        <v>22389</v>
      </c>
      <c r="C203" s="1" t="s">
        <v>22414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22415</v>
      </c>
      <c r="L203" s="1"/>
      <c r="M203" s="21">
        <f t="shared" si="3"/>
        <v>1</v>
      </c>
    </row>
    <row r="204" spans="1:13" ht="20.100000000000001" customHeight="1" x14ac:dyDescent="0.15">
      <c r="A204" s="1" t="s">
        <v>19</v>
      </c>
      <c r="B204" s="1" t="s">
        <v>22389</v>
      </c>
      <c r="C204" s="1" t="s">
        <v>22416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22417</v>
      </c>
      <c r="L204" s="1"/>
      <c r="M204" s="21">
        <f t="shared" si="3"/>
        <v>1</v>
      </c>
    </row>
    <row r="205" spans="1:13" ht="20.100000000000001" customHeight="1" x14ac:dyDescent="0.15">
      <c r="A205" s="1" t="s">
        <v>19</v>
      </c>
      <c r="B205" s="1" t="s">
        <v>22389</v>
      </c>
      <c r="C205" s="1" t="s">
        <v>22418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22419</v>
      </c>
      <c r="L205" s="1"/>
      <c r="M205" s="21">
        <f t="shared" si="3"/>
        <v>1</v>
      </c>
    </row>
    <row r="206" spans="1:13" ht="20.100000000000001" customHeight="1" x14ac:dyDescent="0.15">
      <c r="A206" s="1" t="s">
        <v>19</v>
      </c>
      <c r="B206" s="1" t="s">
        <v>22389</v>
      </c>
      <c r="C206" s="1" t="s">
        <v>22420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22421</v>
      </c>
      <c r="L206" s="1"/>
      <c r="M206" s="21">
        <f t="shared" si="3"/>
        <v>1</v>
      </c>
    </row>
    <row r="207" spans="1:13" ht="20.100000000000001" customHeight="1" x14ac:dyDescent="0.15">
      <c r="A207" s="1" t="s">
        <v>19</v>
      </c>
      <c r="B207" s="1" t="s">
        <v>22389</v>
      </c>
      <c r="C207" s="1" t="s">
        <v>22422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22423</v>
      </c>
      <c r="L207" s="1"/>
      <c r="M207" s="21">
        <f t="shared" si="3"/>
        <v>1</v>
      </c>
    </row>
    <row r="208" spans="1:13" ht="20.100000000000001" customHeight="1" x14ac:dyDescent="0.15">
      <c r="A208" s="1" t="s">
        <v>19</v>
      </c>
      <c r="B208" s="1" t="s">
        <v>22389</v>
      </c>
      <c r="C208" s="1" t="s">
        <v>22424</v>
      </c>
      <c r="D208" s="1" t="s">
        <v>78</v>
      </c>
      <c r="E208" s="1" t="s">
        <v>51</v>
      </c>
      <c r="F208" s="1" t="s">
        <v>81</v>
      </c>
      <c r="G208" s="1" t="s">
        <v>82</v>
      </c>
      <c r="H208" s="1" t="s">
        <v>2038</v>
      </c>
      <c r="I208" s="1" t="s">
        <v>84</v>
      </c>
      <c r="J208" s="1" t="s">
        <v>6853</v>
      </c>
      <c r="K208" s="1" t="s">
        <v>22425</v>
      </c>
      <c r="L208" s="1"/>
      <c r="M208" s="21">
        <f t="shared" si="3"/>
        <v>0</v>
      </c>
    </row>
    <row r="209" spans="1:13" ht="20.100000000000001" customHeight="1" x14ac:dyDescent="0.15">
      <c r="A209" s="1" t="s">
        <v>19</v>
      </c>
      <c r="B209" s="1" t="s">
        <v>22389</v>
      </c>
      <c r="C209" s="1" t="s">
        <v>22426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22427</v>
      </c>
      <c r="L209" s="1"/>
      <c r="M209" s="21">
        <f t="shared" si="3"/>
        <v>1</v>
      </c>
    </row>
    <row r="210" spans="1:13" ht="20.100000000000001" customHeight="1" x14ac:dyDescent="0.15">
      <c r="A210" s="1" t="s">
        <v>19</v>
      </c>
      <c r="B210" s="1" t="s">
        <v>22389</v>
      </c>
      <c r="C210" s="1" t="s">
        <v>22428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54</v>
      </c>
      <c r="J210" s="1" t="s">
        <v>55</v>
      </c>
      <c r="K210" s="1" t="s">
        <v>22429</v>
      </c>
      <c r="L210" s="1"/>
      <c r="M210" s="21">
        <f t="shared" si="3"/>
        <v>1</v>
      </c>
    </row>
    <row r="211" spans="1:13" ht="20.100000000000001" customHeight="1" x14ac:dyDescent="0.15">
      <c r="A211" s="1" t="s">
        <v>19</v>
      </c>
      <c r="B211" s="1" t="s">
        <v>22389</v>
      </c>
      <c r="C211" s="1" t="s">
        <v>22430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54</v>
      </c>
      <c r="J211" s="1" t="s">
        <v>55</v>
      </c>
      <c r="K211" s="1" t="s">
        <v>22431</v>
      </c>
      <c r="L211" s="1"/>
      <c r="M211" s="21">
        <f t="shared" si="3"/>
        <v>1</v>
      </c>
    </row>
    <row r="212" spans="1:13" ht="20.100000000000001" customHeight="1" x14ac:dyDescent="0.15">
      <c r="A212" s="1" t="s">
        <v>19</v>
      </c>
      <c r="B212" s="1" t="s">
        <v>22389</v>
      </c>
      <c r="C212" s="1" t="s">
        <v>22432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54</v>
      </c>
      <c r="J212" s="1" t="s">
        <v>55</v>
      </c>
      <c r="K212" s="1" t="s">
        <v>22433</v>
      </c>
      <c r="L212" s="1"/>
      <c r="M212" s="21">
        <f t="shared" si="3"/>
        <v>1</v>
      </c>
    </row>
    <row r="213" spans="1:13" ht="20.100000000000001" customHeight="1" x14ac:dyDescent="0.15">
      <c r="A213" s="1" t="s">
        <v>19</v>
      </c>
      <c r="B213" s="1" t="s">
        <v>22389</v>
      </c>
      <c r="C213" s="1" t="s">
        <v>22434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54</v>
      </c>
      <c r="J213" s="1" t="s">
        <v>55</v>
      </c>
      <c r="K213" s="1" t="s">
        <v>22435</v>
      </c>
      <c r="L213" s="1"/>
      <c r="M213" s="21">
        <f t="shared" si="3"/>
        <v>1</v>
      </c>
    </row>
    <row r="214" spans="1:13" ht="20.100000000000001" customHeight="1" x14ac:dyDescent="0.15">
      <c r="A214" s="1" t="s">
        <v>19</v>
      </c>
      <c r="B214" s="1" t="s">
        <v>22389</v>
      </c>
      <c r="C214" s="1" t="s">
        <v>22436</v>
      </c>
      <c r="D214" s="1" t="s">
        <v>78</v>
      </c>
      <c r="E214" s="1" t="s">
        <v>51</v>
      </c>
      <c r="F214" s="1" t="s">
        <v>81</v>
      </c>
      <c r="G214" s="1" t="s">
        <v>82</v>
      </c>
      <c r="H214" s="1" t="s">
        <v>2038</v>
      </c>
      <c r="I214" s="1" t="s">
        <v>84</v>
      </c>
      <c r="J214" s="1" t="s">
        <v>6853</v>
      </c>
      <c r="K214" s="1" t="s">
        <v>22437</v>
      </c>
      <c r="L214" s="1"/>
      <c r="M214" s="21">
        <f t="shared" si="3"/>
        <v>0</v>
      </c>
    </row>
    <row r="215" spans="1:13" ht="20.100000000000001" customHeight="1" x14ac:dyDescent="0.15">
      <c r="A215" s="1" t="s">
        <v>19</v>
      </c>
      <c r="B215" s="1" t="s">
        <v>22389</v>
      </c>
      <c r="C215" s="1" t="s">
        <v>22438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54</v>
      </c>
      <c r="J215" s="1" t="s">
        <v>55</v>
      </c>
      <c r="K215" s="1" t="s">
        <v>22439</v>
      </c>
      <c r="L215" s="1"/>
      <c r="M215" s="21">
        <f t="shared" si="3"/>
        <v>1</v>
      </c>
    </row>
    <row r="216" spans="1:13" ht="20.100000000000001" customHeight="1" x14ac:dyDescent="0.15">
      <c r="A216" s="1" t="s">
        <v>19</v>
      </c>
      <c r="B216" s="1" t="s">
        <v>22389</v>
      </c>
      <c r="C216" s="1" t="s">
        <v>22440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54</v>
      </c>
      <c r="J216" s="1" t="s">
        <v>55</v>
      </c>
      <c r="K216" s="1" t="s">
        <v>22441</v>
      </c>
      <c r="L216" s="1"/>
      <c r="M216" s="21">
        <f t="shared" si="3"/>
        <v>1</v>
      </c>
    </row>
    <row r="217" spans="1:13" ht="20.100000000000001" customHeight="1" x14ac:dyDescent="0.15">
      <c r="A217" s="1" t="s">
        <v>19</v>
      </c>
      <c r="B217" s="1" t="s">
        <v>22389</v>
      </c>
      <c r="C217" s="1" t="s">
        <v>22442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54</v>
      </c>
      <c r="J217" s="1" t="s">
        <v>55</v>
      </c>
      <c r="K217" s="1" t="s">
        <v>22443</v>
      </c>
      <c r="L217" s="1"/>
      <c r="M217" s="21">
        <f t="shared" si="3"/>
        <v>1</v>
      </c>
    </row>
    <row r="218" spans="1:13" ht="20.100000000000001" customHeight="1" x14ac:dyDescent="0.15">
      <c r="A218" s="1" t="s">
        <v>19</v>
      </c>
      <c r="B218" s="1" t="s">
        <v>22389</v>
      </c>
      <c r="C218" s="1" t="s">
        <v>22444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54</v>
      </c>
      <c r="J218" s="1" t="s">
        <v>55</v>
      </c>
      <c r="K218" s="1" t="s">
        <v>22445</v>
      </c>
      <c r="L218" s="1"/>
      <c r="M218" s="21">
        <f t="shared" si="3"/>
        <v>1</v>
      </c>
    </row>
    <row r="219" spans="1:13" ht="20.100000000000001" customHeight="1" x14ac:dyDescent="0.15">
      <c r="A219" s="1" t="s">
        <v>19</v>
      </c>
      <c r="B219" s="1" t="s">
        <v>22446</v>
      </c>
      <c r="C219" s="1" t="s">
        <v>22447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22448</v>
      </c>
      <c r="L219" s="1"/>
      <c r="M219" s="21">
        <f t="shared" si="3"/>
        <v>1</v>
      </c>
    </row>
    <row r="220" spans="1:13" ht="20.100000000000001" customHeight="1" x14ac:dyDescent="0.15">
      <c r="A220" s="1" t="s">
        <v>19</v>
      </c>
      <c r="B220" s="1" t="s">
        <v>22446</v>
      </c>
      <c r="C220" s="1" t="s">
        <v>22449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22450</v>
      </c>
      <c r="L220" s="1"/>
      <c r="M220" s="21">
        <f t="shared" si="3"/>
        <v>1</v>
      </c>
    </row>
    <row r="221" spans="1:13" ht="20.100000000000001" customHeight="1" x14ac:dyDescent="0.15">
      <c r="A221" s="1" t="s">
        <v>19</v>
      </c>
      <c r="B221" s="1" t="s">
        <v>22446</v>
      </c>
      <c r="C221" s="1" t="s">
        <v>22451</v>
      </c>
      <c r="D221" s="1" t="s">
        <v>78</v>
      </c>
      <c r="E221" s="1" t="s">
        <v>51</v>
      </c>
      <c r="F221" s="1" t="s">
        <v>26832</v>
      </c>
      <c r="G221" s="1" t="s">
        <v>82</v>
      </c>
      <c r="H221" s="1" t="s">
        <v>2234</v>
      </c>
      <c r="I221" s="1" t="s">
        <v>84</v>
      </c>
      <c r="J221" s="1" t="s">
        <v>7191</v>
      </c>
      <c r="K221" s="1" t="s">
        <v>22452</v>
      </c>
      <c r="L221" s="1"/>
      <c r="M221" s="21">
        <f t="shared" si="3"/>
        <v>0</v>
      </c>
    </row>
    <row r="222" spans="1:13" ht="20.100000000000001" customHeight="1" x14ac:dyDescent="0.15">
      <c r="A222" s="1" t="s">
        <v>19</v>
      </c>
      <c r="B222" s="1" t="s">
        <v>22446</v>
      </c>
      <c r="C222" s="1" t="s">
        <v>22453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22454</v>
      </c>
      <c r="L222" s="1"/>
      <c r="M222" s="21">
        <f t="shared" si="3"/>
        <v>1</v>
      </c>
    </row>
    <row r="223" spans="1:13" ht="20.100000000000001" customHeight="1" x14ac:dyDescent="0.15">
      <c r="A223" s="1" t="s">
        <v>19</v>
      </c>
      <c r="B223" s="1" t="s">
        <v>22446</v>
      </c>
      <c r="C223" s="1" t="s">
        <v>22455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22456</v>
      </c>
      <c r="L223" s="1"/>
      <c r="M223" s="21">
        <f t="shared" si="3"/>
        <v>1</v>
      </c>
    </row>
    <row r="224" spans="1:13" ht="20.100000000000001" customHeight="1" x14ac:dyDescent="0.15">
      <c r="A224" s="1" t="s">
        <v>19</v>
      </c>
      <c r="B224" s="1" t="s">
        <v>22446</v>
      </c>
      <c r="C224" s="1" t="s">
        <v>22457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122</v>
      </c>
      <c r="K224" s="1" t="s">
        <v>22458</v>
      </c>
      <c r="L224" s="1"/>
      <c r="M224" s="21">
        <f t="shared" si="3"/>
        <v>1</v>
      </c>
    </row>
    <row r="225" spans="1:13" ht="20.100000000000001" customHeight="1" x14ac:dyDescent="0.15">
      <c r="A225" s="1" t="s">
        <v>19</v>
      </c>
      <c r="B225" s="1" t="s">
        <v>22459</v>
      </c>
      <c r="C225" s="1" t="s">
        <v>22460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84</v>
      </c>
      <c r="J225" s="1" t="s">
        <v>122</v>
      </c>
      <c r="K225" s="1" t="s">
        <v>22461</v>
      </c>
      <c r="L225" s="1"/>
      <c r="M225" s="21">
        <f t="shared" si="3"/>
        <v>1</v>
      </c>
    </row>
    <row r="226" spans="1:13" ht="20.100000000000001" customHeight="1" x14ac:dyDescent="0.15">
      <c r="A226" s="1" t="s">
        <v>19</v>
      </c>
      <c r="B226" s="1" t="s">
        <v>22459</v>
      </c>
      <c r="C226" s="1" t="s">
        <v>22462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22463</v>
      </c>
      <c r="L226" s="1"/>
      <c r="M226" s="21">
        <f t="shared" si="3"/>
        <v>1</v>
      </c>
    </row>
    <row r="227" spans="1:13" ht="20.100000000000001" customHeight="1" x14ac:dyDescent="0.15">
      <c r="A227" s="1" t="s">
        <v>19</v>
      </c>
      <c r="B227" s="1" t="s">
        <v>22459</v>
      </c>
      <c r="C227" s="1" t="s">
        <v>22464</v>
      </c>
      <c r="D227" s="1" t="s">
        <v>78</v>
      </c>
      <c r="E227" s="1" t="s">
        <v>51</v>
      </c>
      <c r="F227" s="1" t="s">
        <v>179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22465</v>
      </c>
      <c r="L227" s="1"/>
      <c r="M227" s="21">
        <f t="shared" si="3"/>
        <v>0</v>
      </c>
    </row>
    <row r="228" spans="1:13" ht="20.100000000000001" customHeight="1" x14ac:dyDescent="0.15">
      <c r="A228" s="1" t="s">
        <v>19</v>
      </c>
      <c r="B228" s="1" t="s">
        <v>22459</v>
      </c>
      <c r="C228" s="1" t="s">
        <v>22466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129</v>
      </c>
      <c r="I228" s="1" t="s">
        <v>447</v>
      </c>
      <c r="J228" s="1" t="s">
        <v>2362</v>
      </c>
      <c r="K228" s="1" t="s">
        <v>22467</v>
      </c>
      <c r="L228" s="1"/>
      <c r="M228" s="21">
        <f t="shared" si="3"/>
        <v>0</v>
      </c>
    </row>
    <row r="229" spans="1:13" ht="20.100000000000001" customHeight="1" x14ac:dyDescent="0.15">
      <c r="A229" s="1" t="s">
        <v>19</v>
      </c>
      <c r="B229" s="1" t="s">
        <v>22459</v>
      </c>
      <c r="C229" s="1" t="s">
        <v>22468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22469</v>
      </c>
      <c r="L229" s="1"/>
      <c r="M229" s="21">
        <f t="shared" si="3"/>
        <v>1</v>
      </c>
    </row>
    <row r="230" spans="1:13" ht="20.100000000000001" customHeight="1" x14ac:dyDescent="0.15">
      <c r="A230" s="1" t="s">
        <v>19</v>
      </c>
      <c r="B230" s="1" t="s">
        <v>22459</v>
      </c>
      <c r="C230" s="1" t="s">
        <v>22470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22471</v>
      </c>
      <c r="L230" s="1"/>
      <c r="M230" s="21">
        <f t="shared" si="3"/>
        <v>1</v>
      </c>
    </row>
    <row r="231" spans="1:13" ht="20.100000000000001" customHeight="1" x14ac:dyDescent="0.15">
      <c r="A231" s="1" t="s">
        <v>19</v>
      </c>
      <c r="B231" s="1" t="s">
        <v>22459</v>
      </c>
      <c r="C231" s="1" t="s">
        <v>22472</v>
      </c>
      <c r="D231" s="1" t="s">
        <v>78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22473</v>
      </c>
      <c r="L231" s="1"/>
      <c r="M231" s="21">
        <f t="shared" si="3"/>
        <v>1</v>
      </c>
    </row>
    <row r="232" spans="1:13" ht="20.100000000000001" customHeight="1" x14ac:dyDescent="0.15">
      <c r="A232" s="1" t="s">
        <v>19</v>
      </c>
      <c r="B232" s="1" t="s">
        <v>22459</v>
      </c>
      <c r="C232" s="1" t="s">
        <v>22474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22475</v>
      </c>
      <c r="L232" s="1"/>
      <c r="M232" s="21">
        <f t="shared" si="3"/>
        <v>1</v>
      </c>
    </row>
    <row r="233" spans="1:13" ht="20.100000000000001" customHeight="1" x14ac:dyDescent="0.15">
      <c r="A233" s="1" t="s">
        <v>19</v>
      </c>
      <c r="B233" s="1" t="s">
        <v>22459</v>
      </c>
      <c r="C233" s="1" t="s">
        <v>22476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22477</v>
      </c>
      <c r="L233" s="1"/>
      <c r="M233" s="21">
        <f t="shared" si="3"/>
        <v>1</v>
      </c>
    </row>
    <row r="234" spans="1:13" ht="20.100000000000001" customHeight="1" x14ac:dyDescent="0.15">
      <c r="A234" s="1" t="s">
        <v>19</v>
      </c>
      <c r="B234" s="1" t="s">
        <v>22459</v>
      </c>
      <c r="C234" s="1" t="s">
        <v>22478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84</v>
      </c>
      <c r="J234" s="1" t="s">
        <v>122</v>
      </c>
      <c r="K234" s="1" t="s">
        <v>22479</v>
      </c>
      <c r="L234" s="1"/>
      <c r="M234" s="21">
        <f t="shared" si="3"/>
        <v>1</v>
      </c>
    </row>
    <row r="235" spans="1:13" ht="20.100000000000001" customHeight="1" x14ac:dyDescent="0.15">
      <c r="A235" s="1" t="s">
        <v>19</v>
      </c>
      <c r="B235" s="1" t="s">
        <v>22459</v>
      </c>
      <c r="C235" s="1" t="s">
        <v>22480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22481</v>
      </c>
      <c r="L235" s="1"/>
      <c r="M235" s="21">
        <f t="shared" si="3"/>
        <v>1</v>
      </c>
    </row>
    <row r="236" spans="1:13" ht="20.100000000000001" customHeight="1" x14ac:dyDescent="0.15">
      <c r="A236" s="1" t="s">
        <v>19</v>
      </c>
      <c r="B236" s="1" t="s">
        <v>22459</v>
      </c>
      <c r="C236" s="1" t="s">
        <v>22482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22483</v>
      </c>
      <c r="L236" s="1"/>
      <c r="M236" s="21">
        <f t="shared" si="3"/>
        <v>1</v>
      </c>
    </row>
    <row r="237" spans="1:13" ht="20.100000000000001" customHeight="1" x14ac:dyDescent="0.15">
      <c r="A237" s="1" t="s">
        <v>19</v>
      </c>
      <c r="B237" s="1" t="s">
        <v>22459</v>
      </c>
      <c r="C237" s="1" t="s">
        <v>22484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22485</v>
      </c>
      <c r="L237" s="1"/>
      <c r="M237" s="21">
        <f t="shared" si="3"/>
        <v>1</v>
      </c>
    </row>
    <row r="238" spans="1:13" ht="20.100000000000001" customHeight="1" x14ac:dyDescent="0.15">
      <c r="A238" s="1" t="s">
        <v>19</v>
      </c>
      <c r="B238" s="1" t="s">
        <v>22459</v>
      </c>
      <c r="C238" s="1" t="s">
        <v>22486</v>
      </c>
      <c r="D238" s="1" t="s">
        <v>78</v>
      </c>
      <c r="E238" s="1" t="s">
        <v>51</v>
      </c>
      <c r="F238" s="1" t="s">
        <v>179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22487</v>
      </c>
      <c r="L238" s="1"/>
      <c r="M238" s="21">
        <f t="shared" si="3"/>
        <v>0</v>
      </c>
    </row>
    <row r="239" spans="1:13" ht="20.100000000000001" customHeight="1" x14ac:dyDescent="0.15">
      <c r="A239" s="1" t="s">
        <v>19</v>
      </c>
      <c r="B239" s="1" t="s">
        <v>7737</v>
      </c>
      <c r="C239" s="1" t="s">
        <v>22488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22489</v>
      </c>
      <c r="L239" s="1"/>
      <c r="M239" s="21">
        <f t="shared" si="3"/>
        <v>1</v>
      </c>
    </row>
    <row r="240" spans="1:13" ht="20.100000000000001" customHeight="1" x14ac:dyDescent="0.15">
      <c r="A240" s="1" t="s">
        <v>19</v>
      </c>
      <c r="B240" s="1" t="s">
        <v>7737</v>
      </c>
      <c r="C240" s="1" t="s">
        <v>22490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22491</v>
      </c>
      <c r="L240" s="1"/>
      <c r="M240" s="21">
        <f t="shared" si="3"/>
        <v>1</v>
      </c>
    </row>
    <row r="241" spans="1:14" ht="20.100000000000001" customHeight="1" x14ac:dyDescent="0.15">
      <c r="A241" s="1" t="s">
        <v>19</v>
      </c>
      <c r="B241" s="1" t="s">
        <v>7737</v>
      </c>
      <c r="C241" s="1" t="s">
        <v>22492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22493</v>
      </c>
      <c r="L241" s="1"/>
      <c r="M241" s="21">
        <f t="shared" si="3"/>
        <v>1</v>
      </c>
    </row>
    <row r="242" spans="1:14" ht="20.100000000000001" customHeight="1" x14ac:dyDescent="0.15">
      <c r="A242" s="1" t="s">
        <v>19</v>
      </c>
      <c r="B242" s="1" t="s">
        <v>7737</v>
      </c>
      <c r="C242" s="1" t="s">
        <v>22494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22495</v>
      </c>
      <c r="L242" s="1"/>
      <c r="M242" s="21">
        <f t="shared" si="3"/>
        <v>1</v>
      </c>
    </row>
    <row r="243" spans="1:14" ht="20.100000000000001" customHeight="1" x14ac:dyDescent="0.15">
      <c r="A243" s="1" t="s">
        <v>19</v>
      </c>
      <c r="B243" s="1" t="s">
        <v>7737</v>
      </c>
      <c r="C243" s="1" t="s">
        <v>22496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22497</v>
      </c>
      <c r="L243" s="1"/>
      <c r="M243" s="21">
        <f t="shared" si="3"/>
        <v>1</v>
      </c>
    </row>
    <row r="244" spans="1:14" ht="20.100000000000001" customHeight="1" x14ac:dyDescent="0.15">
      <c r="A244" s="1" t="s">
        <v>19</v>
      </c>
      <c r="B244" s="1" t="s">
        <v>7737</v>
      </c>
      <c r="C244" s="1" t="s">
        <v>22498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22499</v>
      </c>
      <c r="L244" s="1"/>
      <c r="M244" s="21">
        <f t="shared" si="3"/>
        <v>1</v>
      </c>
    </row>
    <row r="245" spans="1:14" ht="20.100000000000001" customHeight="1" x14ac:dyDescent="0.15">
      <c r="A245" s="1" t="s">
        <v>19</v>
      </c>
      <c r="B245" s="1" t="s">
        <v>7737</v>
      </c>
      <c r="C245" s="1" t="s">
        <v>22500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22501</v>
      </c>
      <c r="L245" s="1"/>
      <c r="M245" s="21">
        <f t="shared" si="3"/>
        <v>1</v>
      </c>
    </row>
    <row r="246" spans="1:14" ht="20.100000000000001" customHeight="1" x14ac:dyDescent="0.15">
      <c r="A246" s="1" t="s">
        <v>19</v>
      </c>
      <c r="B246" s="1" t="s">
        <v>7737</v>
      </c>
      <c r="C246" s="1" t="s">
        <v>22502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22503</v>
      </c>
      <c r="L246" s="1"/>
      <c r="M246" s="21">
        <f t="shared" si="3"/>
        <v>1</v>
      </c>
    </row>
    <row r="247" spans="1:14" ht="20.100000000000001" customHeight="1" x14ac:dyDescent="0.15">
      <c r="A247" s="1" t="s">
        <v>19</v>
      </c>
      <c r="B247" s="1" t="s">
        <v>7737</v>
      </c>
      <c r="C247" s="1" t="s">
        <v>22504</v>
      </c>
      <c r="D247" s="1" t="s">
        <v>78</v>
      </c>
      <c r="E247" s="1" t="s">
        <v>51</v>
      </c>
      <c r="F247" s="1" t="s">
        <v>179</v>
      </c>
      <c r="G247" s="1" t="s">
        <v>82</v>
      </c>
      <c r="H247" s="1" t="s">
        <v>180</v>
      </c>
      <c r="I247" s="1" t="s">
        <v>84</v>
      </c>
      <c r="J247" s="1" t="s">
        <v>7191</v>
      </c>
      <c r="K247" s="1" t="s">
        <v>22505</v>
      </c>
      <c r="L247" s="1"/>
      <c r="M247" s="21">
        <f t="shared" si="3"/>
        <v>0</v>
      </c>
    </row>
    <row r="248" spans="1:14" ht="20.100000000000001" customHeight="1" x14ac:dyDescent="0.15">
      <c r="A248" s="1" t="s">
        <v>19</v>
      </c>
      <c r="B248" s="1" t="s">
        <v>7737</v>
      </c>
      <c r="C248" s="1" t="s">
        <v>22506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22507</v>
      </c>
      <c r="L248" s="1"/>
      <c r="M248" s="21">
        <f t="shared" si="3"/>
        <v>1</v>
      </c>
    </row>
    <row r="249" spans="1:14" ht="20.100000000000001" customHeight="1" x14ac:dyDescent="0.15">
      <c r="A249" s="1" t="s">
        <v>19</v>
      </c>
      <c r="B249" s="1" t="s">
        <v>7737</v>
      </c>
      <c r="C249" s="1" t="s">
        <v>22508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22509</v>
      </c>
      <c r="L249" s="1"/>
      <c r="M249" s="21">
        <f t="shared" si="3"/>
        <v>1</v>
      </c>
    </row>
    <row r="250" spans="1:14" ht="20.100000000000001" customHeight="1" x14ac:dyDescent="0.15">
      <c r="A250" s="1" t="s">
        <v>19</v>
      </c>
      <c r="B250" s="1" t="s">
        <v>22510</v>
      </c>
      <c r="C250" s="1" t="s">
        <v>22511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22512</v>
      </c>
      <c r="L250" s="1"/>
      <c r="M250" s="21">
        <f t="shared" si="3"/>
        <v>1</v>
      </c>
    </row>
    <row r="251" spans="1:14" ht="20.100000000000001" customHeight="1" x14ac:dyDescent="0.15">
      <c r="A251" s="1" t="s">
        <v>19</v>
      </c>
      <c r="B251" s="1" t="s">
        <v>22510</v>
      </c>
      <c r="C251" s="1" t="s">
        <v>22513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22514</v>
      </c>
      <c r="L251" s="1"/>
      <c r="M251" s="21">
        <f t="shared" si="3"/>
        <v>1</v>
      </c>
    </row>
    <row r="252" spans="1:14" ht="20.100000000000001" customHeight="1" x14ac:dyDescent="0.15">
      <c r="A252" s="1" t="s">
        <v>19</v>
      </c>
      <c r="B252" s="1" t="s">
        <v>22510</v>
      </c>
      <c r="C252" s="1" t="s">
        <v>22515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22516</v>
      </c>
      <c r="L252" s="1"/>
      <c r="M252" s="21">
        <f t="shared" si="3"/>
        <v>1</v>
      </c>
    </row>
    <row r="253" spans="1:14" ht="20.100000000000001" customHeight="1" x14ac:dyDescent="0.15">
      <c r="A253" s="1" t="s">
        <v>19</v>
      </c>
      <c r="B253" s="1" t="s">
        <v>22510</v>
      </c>
      <c r="C253" s="1" t="s">
        <v>22517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22518</v>
      </c>
      <c r="L253" s="1"/>
      <c r="M253" s="21">
        <f t="shared" si="3"/>
        <v>1</v>
      </c>
    </row>
    <row r="254" spans="1:14" ht="20.100000000000001" customHeight="1" x14ac:dyDescent="0.15">
      <c r="A254" s="1" t="s">
        <v>19</v>
      </c>
      <c r="B254" s="1" t="s">
        <v>22510</v>
      </c>
      <c r="C254" s="1" t="s">
        <v>22519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22520</v>
      </c>
      <c r="L254" s="1"/>
      <c r="M254" s="21">
        <f t="shared" si="3"/>
        <v>1</v>
      </c>
    </row>
    <row r="255" spans="1:14" ht="39.950000000000003" customHeight="1" x14ac:dyDescent="0.15">
      <c r="A255" s="124" t="s">
        <v>27013</v>
      </c>
      <c r="B255" s="124" t="s">
        <v>27014</v>
      </c>
      <c r="C255" s="51" t="s">
        <v>27015</v>
      </c>
      <c r="D255" s="51" t="s">
        <v>50</v>
      </c>
      <c r="E255" s="51" t="s">
        <v>51</v>
      </c>
      <c r="F255" s="121" t="s">
        <v>51</v>
      </c>
      <c r="G255" s="51" t="s">
        <v>82</v>
      </c>
      <c r="H255" s="51" t="s">
        <v>207</v>
      </c>
      <c r="I255" s="51" t="s">
        <v>84</v>
      </c>
      <c r="J255" s="51" t="s">
        <v>122</v>
      </c>
      <c r="K255" s="51" t="s">
        <v>16264</v>
      </c>
      <c r="L255" s="121" t="s">
        <v>26974</v>
      </c>
      <c r="M255" s="123">
        <f t="shared" si="3"/>
        <v>1</v>
      </c>
      <c r="N255" s="123"/>
    </row>
  </sheetData>
  <autoFilter ref="A7:L255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"/>
  <sheetViews>
    <sheetView topLeftCell="A7" workbookViewId="0">
      <selection activeCell="A19" sqref="A19:N19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22521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SUBTOTAL(3,E8:E19)</f>
        <v>12</v>
      </c>
      <c r="F6" s="24">
        <f>SUBTOTAL(9,M8:M19)</f>
        <v>11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20</v>
      </c>
      <c r="B8" s="1" t="s">
        <v>22522</v>
      </c>
      <c r="C8" s="1" t="s">
        <v>22523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729</v>
      </c>
      <c r="I8" s="18" t="s">
        <v>54</v>
      </c>
      <c r="J8" s="1" t="s">
        <v>17033</v>
      </c>
      <c r="K8" s="1" t="s">
        <v>22524</v>
      </c>
      <c r="L8" s="1"/>
      <c r="M8" s="21">
        <f>IF(F8="○",1,0)</f>
        <v>1</v>
      </c>
    </row>
    <row r="9" spans="1:14" ht="20.100000000000001" customHeight="1" x14ac:dyDescent="0.15">
      <c r="A9" s="1" t="s">
        <v>20</v>
      </c>
      <c r="B9" s="1" t="s">
        <v>22522</v>
      </c>
      <c r="C9" s="1" t="s">
        <v>22525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729</v>
      </c>
      <c r="I9" s="1" t="s">
        <v>54</v>
      </c>
      <c r="J9" s="1" t="s">
        <v>17033</v>
      </c>
      <c r="K9" s="1" t="s">
        <v>22526</v>
      </c>
      <c r="L9" s="1"/>
      <c r="M9" s="21">
        <f t="shared" ref="M9:M19" si="0">IF(F9="○",1,0)</f>
        <v>1</v>
      </c>
    </row>
    <row r="10" spans="1:14" ht="20.100000000000001" customHeight="1" x14ac:dyDescent="0.15">
      <c r="A10" s="1" t="s">
        <v>20</v>
      </c>
      <c r="B10" s="1" t="s">
        <v>22522</v>
      </c>
      <c r="C10" s="1" t="s">
        <v>22527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729</v>
      </c>
      <c r="I10" s="1" t="s">
        <v>54</v>
      </c>
      <c r="J10" s="1" t="s">
        <v>17033</v>
      </c>
      <c r="K10" s="1" t="s">
        <v>22528</v>
      </c>
      <c r="L10" s="1"/>
      <c r="M10" s="21">
        <f t="shared" si="0"/>
        <v>1</v>
      </c>
    </row>
    <row r="11" spans="1:14" ht="20.100000000000001" customHeight="1" x14ac:dyDescent="0.15">
      <c r="A11" s="1" t="s">
        <v>20</v>
      </c>
      <c r="B11" s="1" t="s">
        <v>22522</v>
      </c>
      <c r="C11" s="1" t="s">
        <v>22529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729</v>
      </c>
      <c r="I11" s="1" t="s">
        <v>54</v>
      </c>
      <c r="J11" s="1" t="s">
        <v>17033</v>
      </c>
      <c r="K11" s="1" t="s">
        <v>22530</v>
      </c>
      <c r="L11" s="1"/>
      <c r="M11" s="21">
        <f t="shared" si="0"/>
        <v>1</v>
      </c>
    </row>
    <row r="12" spans="1:14" ht="20.100000000000001" customHeight="1" x14ac:dyDescent="0.15">
      <c r="A12" s="1" t="s">
        <v>20</v>
      </c>
      <c r="B12" s="1" t="s">
        <v>22522</v>
      </c>
      <c r="C12" s="1" t="s">
        <v>22531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54</v>
      </c>
      <c r="J12" s="1" t="s">
        <v>17033</v>
      </c>
      <c r="K12" s="1" t="s">
        <v>22532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20</v>
      </c>
      <c r="B13" s="1" t="s">
        <v>22522</v>
      </c>
      <c r="C13" s="1" t="s">
        <v>22533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729</v>
      </c>
      <c r="I13" s="1" t="s">
        <v>54</v>
      </c>
      <c r="J13" s="1" t="s">
        <v>17033</v>
      </c>
      <c r="K13" s="1" t="s">
        <v>22534</v>
      </c>
      <c r="L13" s="1"/>
      <c r="M13" s="21">
        <f t="shared" si="0"/>
        <v>1</v>
      </c>
    </row>
    <row r="14" spans="1:14" ht="20.100000000000001" customHeight="1" x14ac:dyDescent="0.15">
      <c r="A14" s="1" t="s">
        <v>20</v>
      </c>
      <c r="B14" s="1" t="s">
        <v>22522</v>
      </c>
      <c r="C14" s="1" t="s">
        <v>22535</v>
      </c>
      <c r="D14" s="1" t="s">
        <v>50</v>
      </c>
      <c r="E14" s="1" t="s">
        <v>51</v>
      </c>
      <c r="F14" s="1" t="s">
        <v>179</v>
      </c>
      <c r="G14" s="1" t="s">
        <v>82</v>
      </c>
      <c r="H14" s="1" t="s">
        <v>212</v>
      </c>
      <c r="I14" s="1" t="s">
        <v>84</v>
      </c>
      <c r="J14" s="1" t="s">
        <v>122</v>
      </c>
      <c r="K14" s="1" t="s">
        <v>22536</v>
      </c>
      <c r="L14" s="1"/>
      <c r="M14" s="21">
        <f t="shared" si="0"/>
        <v>0</v>
      </c>
    </row>
    <row r="15" spans="1:14" ht="20.100000000000001" customHeight="1" x14ac:dyDescent="0.15">
      <c r="A15" s="1" t="s">
        <v>20</v>
      </c>
      <c r="B15" s="1" t="s">
        <v>22522</v>
      </c>
      <c r="C15" s="1" t="s">
        <v>22537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54</v>
      </c>
      <c r="J15" s="1" t="s">
        <v>17033</v>
      </c>
      <c r="K15" s="1" t="s">
        <v>22538</v>
      </c>
      <c r="L15" s="1"/>
      <c r="M15" s="21">
        <f t="shared" si="0"/>
        <v>1</v>
      </c>
    </row>
    <row r="16" spans="1:14" ht="20.100000000000001" customHeight="1" x14ac:dyDescent="0.15">
      <c r="A16" s="1" t="s">
        <v>20</v>
      </c>
      <c r="B16" s="1" t="s">
        <v>22522</v>
      </c>
      <c r="C16" s="1" t="s">
        <v>22539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729</v>
      </c>
      <c r="I16" s="1" t="s">
        <v>54</v>
      </c>
      <c r="J16" s="1" t="s">
        <v>17033</v>
      </c>
      <c r="K16" s="1" t="s">
        <v>22540</v>
      </c>
      <c r="L16" s="1"/>
      <c r="M16" s="21">
        <f t="shared" si="0"/>
        <v>1</v>
      </c>
    </row>
    <row r="17" spans="1:14" ht="20.100000000000001" customHeight="1" x14ac:dyDescent="0.15">
      <c r="A17" s="1" t="s">
        <v>20</v>
      </c>
      <c r="B17" s="1" t="s">
        <v>22522</v>
      </c>
      <c r="C17" s="1" t="s">
        <v>22541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54</v>
      </c>
      <c r="J17" s="1" t="s">
        <v>17033</v>
      </c>
      <c r="K17" s="1" t="s">
        <v>22542</v>
      </c>
      <c r="L17" s="1"/>
      <c r="M17" s="21">
        <f t="shared" si="0"/>
        <v>1</v>
      </c>
    </row>
    <row r="18" spans="1:14" ht="20.100000000000001" customHeight="1" x14ac:dyDescent="0.15">
      <c r="A18" s="1" t="s">
        <v>20</v>
      </c>
      <c r="B18" s="1" t="s">
        <v>22543</v>
      </c>
      <c r="C18" s="1" t="s">
        <v>22544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54</v>
      </c>
      <c r="J18" s="1" t="s">
        <v>17033</v>
      </c>
      <c r="K18" s="1" t="s">
        <v>22545</v>
      </c>
      <c r="L18" s="1"/>
      <c r="M18" s="21">
        <f t="shared" si="0"/>
        <v>1</v>
      </c>
    </row>
    <row r="19" spans="1:14" ht="39.950000000000003" customHeight="1" x14ac:dyDescent="0.15">
      <c r="A19" s="124" t="s">
        <v>27032</v>
      </c>
      <c r="B19" s="124" t="s">
        <v>27033</v>
      </c>
      <c r="C19" s="51" t="s">
        <v>27034</v>
      </c>
      <c r="D19" s="51" t="s">
        <v>50</v>
      </c>
      <c r="E19" s="51" t="s">
        <v>51</v>
      </c>
      <c r="F19" s="121" t="s">
        <v>51</v>
      </c>
      <c r="G19" s="51" t="s">
        <v>82</v>
      </c>
      <c r="H19" s="51" t="s">
        <v>95</v>
      </c>
      <c r="I19" s="51" t="s">
        <v>84</v>
      </c>
      <c r="J19" s="51" t="s">
        <v>96</v>
      </c>
      <c r="K19" s="51" t="s">
        <v>4463</v>
      </c>
      <c r="L19" s="121" t="s">
        <v>27035</v>
      </c>
      <c r="M19" s="123">
        <f t="shared" si="0"/>
        <v>1</v>
      </c>
      <c r="N19" s="123"/>
    </row>
  </sheetData>
  <autoFilter ref="A7:L1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topLeftCell="A13" workbookViewId="0">
      <selection activeCell="A28" sqref="A28:L2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22546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SUBTOTAL(3,E8:E28)</f>
        <v>21</v>
      </c>
      <c r="F6" s="24">
        <f>SUBTOTAL(9,M8:M28)</f>
        <v>15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21</v>
      </c>
      <c r="B8" s="1" t="s">
        <v>22547</v>
      </c>
      <c r="C8" s="1" t="s">
        <v>22548</v>
      </c>
      <c r="D8" s="1" t="s">
        <v>78</v>
      </c>
      <c r="E8" s="1" t="s">
        <v>51</v>
      </c>
      <c r="F8" s="1" t="s">
        <v>10720</v>
      </c>
      <c r="G8" s="1" t="s">
        <v>82</v>
      </c>
      <c r="H8" s="18" t="s">
        <v>212</v>
      </c>
      <c r="I8" s="18" t="s">
        <v>7857</v>
      </c>
      <c r="J8" s="1" t="s">
        <v>122</v>
      </c>
      <c r="K8" s="1" t="s">
        <v>22549</v>
      </c>
      <c r="L8" s="1"/>
      <c r="M8" s="21">
        <f>IF(F8="○",1,0)</f>
        <v>0</v>
      </c>
    </row>
    <row r="9" spans="1:14" ht="20.100000000000001" customHeight="1" x14ac:dyDescent="0.15">
      <c r="A9" s="1" t="s">
        <v>21</v>
      </c>
      <c r="B9" s="1" t="s">
        <v>22550</v>
      </c>
      <c r="C9" s="1" t="s">
        <v>22551</v>
      </c>
      <c r="D9" s="1" t="s">
        <v>78</v>
      </c>
      <c r="E9" s="1" t="s">
        <v>51</v>
      </c>
      <c r="F9" s="1" t="s">
        <v>10720</v>
      </c>
      <c r="G9" s="1" t="s">
        <v>82</v>
      </c>
      <c r="H9" s="1" t="s">
        <v>212</v>
      </c>
      <c r="I9" s="1" t="s">
        <v>7857</v>
      </c>
      <c r="J9" s="1" t="s">
        <v>122</v>
      </c>
      <c r="K9" s="1" t="s">
        <v>22552</v>
      </c>
      <c r="L9" s="1"/>
      <c r="M9" s="21">
        <f t="shared" ref="M9:M28" si="0">IF(F9="○",1,0)</f>
        <v>0</v>
      </c>
    </row>
    <row r="10" spans="1:14" ht="20.100000000000001" customHeight="1" x14ac:dyDescent="0.15">
      <c r="A10" s="1" t="s">
        <v>21</v>
      </c>
      <c r="B10" s="1" t="s">
        <v>22553</v>
      </c>
      <c r="C10" s="1" t="s">
        <v>22554</v>
      </c>
      <c r="D10" s="1" t="s">
        <v>78</v>
      </c>
      <c r="E10" s="1" t="s">
        <v>51</v>
      </c>
      <c r="F10" s="1" t="s">
        <v>10720</v>
      </c>
      <c r="G10" s="1" t="s">
        <v>82</v>
      </c>
      <c r="H10" s="1" t="s">
        <v>212</v>
      </c>
      <c r="I10" s="1" t="s">
        <v>7857</v>
      </c>
      <c r="J10" s="1" t="s">
        <v>122</v>
      </c>
      <c r="K10" s="1" t="s">
        <v>22555</v>
      </c>
      <c r="L10" s="1"/>
      <c r="M10" s="21">
        <f t="shared" si="0"/>
        <v>0</v>
      </c>
    </row>
    <row r="11" spans="1:14" ht="20.100000000000001" customHeight="1" x14ac:dyDescent="0.15">
      <c r="A11" s="1" t="s">
        <v>21</v>
      </c>
      <c r="B11" s="1" t="s">
        <v>22556</v>
      </c>
      <c r="C11" s="1" t="s">
        <v>22557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448</v>
      </c>
      <c r="K11" s="1" t="s">
        <v>22558</v>
      </c>
      <c r="L11" s="1"/>
      <c r="M11" s="21">
        <f t="shared" si="0"/>
        <v>1</v>
      </c>
    </row>
    <row r="12" spans="1:14" ht="20.100000000000001" customHeight="1" x14ac:dyDescent="0.15">
      <c r="A12" s="1" t="s">
        <v>21</v>
      </c>
      <c r="B12" s="1" t="s">
        <v>22556</v>
      </c>
      <c r="C12" s="1" t="s">
        <v>22559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448</v>
      </c>
      <c r="K12" s="1" t="s">
        <v>22560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21</v>
      </c>
      <c r="B13" s="1" t="s">
        <v>22556</v>
      </c>
      <c r="C13" s="1" t="s">
        <v>22561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448</v>
      </c>
      <c r="K13" s="1" t="s">
        <v>22562</v>
      </c>
      <c r="L13" s="1"/>
      <c r="M13" s="21">
        <f t="shared" si="0"/>
        <v>1</v>
      </c>
    </row>
    <row r="14" spans="1:14" ht="20.100000000000001" customHeight="1" x14ac:dyDescent="0.15">
      <c r="A14" s="1" t="s">
        <v>21</v>
      </c>
      <c r="B14" s="1" t="s">
        <v>22556</v>
      </c>
      <c r="C14" s="1" t="s">
        <v>22563</v>
      </c>
      <c r="D14" s="1" t="s">
        <v>50</v>
      </c>
      <c r="E14" s="1" t="s">
        <v>51</v>
      </c>
      <c r="F14" s="1" t="s">
        <v>10720</v>
      </c>
      <c r="G14" s="1" t="s">
        <v>82</v>
      </c>
      <c r="H14" s="1" t="s">
        <v>4727</v>
      </c>
      <c r="I14" s="1" t="s">
        <v>7857</v>
      </c>
      <c r="J14" s="1" t="s">
        <v>17033</v>
      </c>
      <c r="K14" s="1" t="s">
        <v>22564</v>
      </c>
      <c r="L14" s="1"/>
      <c r="M14" s="21">
        <f t="shared" si="0"/>
        <v>0</v>
      </c>
    </row>
    <row r="15" spans="1:14" ht="20.100000000000001" customHeight="1" x14ac:dyDescent="0.15">
      <c r="A15" s="1" t="s">
        <v>21</v>
      </c>
      <c r="B15" s="1" t="s">
        <v>22556</v>
      </c>
      <c r="C15" s="1" t="s">
        <v>22565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448</v>
      </c>
      <c r="K15" s="1" t="s">
        <v>22566</v>
      </c>
      <c r="L15" s="1"/>
      <c r="M15" s="21">
        <f t="shared" si="0"/>
        <v>1</v>
      </c>
    </row>
    <row r="16" spans="1:14" ht="20.100000000000001" customHeight="1" x14ac:dyDescent="0.15">
      <c r="A16" s="1" t="s">
        <v>21</v>
      </c>
      <c r="B16" s="1" t="s">
        <v>22556</v>
      </c>
      <c r="C16" s="1" t="s">
        <v>22567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448</v>
      </c>
      <c r="K16" s="1" t="s">
        <v>22568</v>
      </c>
      <c r="L16" s="1"/>
      <c r="M16" s="21">
        <f t="shared" si="0"/>
        <v>1</v>
      </c>
    </row>
    <row r="17" spans="1:13" ht="20.100000000000001" customHeight="1" x14ac:dyDescent="0.15">
      <c r="A17" s="1" t="s">
        <v>21</v>
      </c>
      <c r="B17" s="1" t="s">
        <v>22556</v>
      </c>
      <c r="C17" s="1" t="s">
        <v>22569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448</v>
      </c>
      <c r="K17" s="1" t="s">
        <v>22570</v>
      </c>
      <c r="L17" s="1"/>
      <c r="M17" s="21">
        <f t="shared" si="0"/>
        <v>1</v>
      </c>
    </row>
    <row r="18" spans="1:13" ht="20.100000000000001" customHeight="1" x14ac:dyDescent="0.15">
      <c r="A18" s="1" t="s">
        <v>21</v>
      </c>
      <c r="B18" s="1" t="s">
        <v>22556</v>
      </c>
      <c r="C18" s="1" t="s">
        <v>22571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448</v>
      </c>
      <c r="K18" s="1" t="s">
        <v>22572</v>
      </c>
      <c r="L18" s="1"/>
      <c r="M18" s="21">
        <f t="shared" si="0"/>
        <v>1</v>
      </c>
    </row>
    <row r="19" spans="1:13" ht="20.100000000000001" customHeight="1" x14ac:dyDescent="0.15">
      <c r="A19" s="1" t="s">
        <v>21</v>
      </c>
      <c r="B19" s="1" t="s">
        <v>22556</v>
      </c>
      <c r="C19" s="1" t="s">
        <v>22573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448</v>
      </c>
      <c r="K19" s="1" t="s">
        <v>22574</v>
      </c>
      <c r="L19" s="1"/>
      <c r="M19" s="21">
        <f t="shared" si="0"/>
        <v>1</v>
      </c>
    </row>
    <row r="20" spans="1:13" ht="20.100000000000001" customHeight="1" x14ac:dyDescent="0.15">
      <c r="A20" s="1" t="s">
        <v>21</v>
      </c>
      <c r="B20" s="1" t="s">
        <v>22556</v>
      </c>
      <c r="C20" s="1" t="s">
        <v>22575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22576</v>
      </c>
      <c r="L20" s="1"/>
      <c r="M20" s="21">
        <f t="shared" si="0"/>
        <v>1</v>
      </c>
    </row>
    <row r="21" spans="1:13" ht="20.100000000000001" customHeight="1" x14ac:dyDescent="0.15">
      <c r="A21" s="1" t="s">
        <v>21</v>
      </c>
      <c r="B21" s="1" t="s">
        <v>22577</v>
      </c>
      <c r="C21" s="1" t="s">
        <v>22578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448</v>
      </c>
      <c r="K21" s="1" t="s">
        <v>22579</v>
      </c>
      <c r="L21" s="1"/>
      <c r="M21" s="21">
        <f t="shared" si="0"/>
        <v>1</v>
      </c>
    </row>
    <row r="22" spans="1:13" ht="20.100000000000001" customHeight="1" x14ac:dyDescent="0.15">
      <c r="A22" s="1" t="s">
        <v>21</v>
      </c>
      <c r="B22" s="1" t="s">
        <v>22577</v>
      </c>
      <c r="C22" s="1" t="s">
        <v>22580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448</v>
      </c>
      <c r="K22" s="1" t="s">
        <v>22581</v>
      </c>
      <c r="L22" s="1"/>
      <c r="M22" s="21">
        <f t="shared" si="0"/>
        <v>1</v>
      </c>
    </row>
    <row r="23" spans="1:13" ht="20.100000000000001" customHeight="1" x14ac:dyDescent="0.15">
      <c r="A23" s="1" t="s">
        <v>21</v>
      </c>
      <c r="B23" s="1" t="s">
        <v>22577</v>
      </c>
      <c r="C23" s="1" t="s">
        <v>22582</v>
      </c>
      <c r="D23" s="1" t="s">
        <v>50</v>
      </c>
      <c r="E23" s="1" t="s">
        <v>51</v>
      </c>
      <c r="F23" s="1" t="s">
        <v>10720</v>
      </c>
      <c r="G23" s="1" t="s">
        <v>82</v>
      </c>
      <c r="H23" s="1" t="s">
        <v>1151</v>
      </c>
      <c r="I23" s="1" t="s">
        <v>84</v>
      </c>
      <c r="J23" s="1" t="s">
        <v>9120</v>
      </c>
      <c r="K23" s="1" t="s">
        <v>22583</v>
      </c>
      <c r="L23" s="1"/>
      <c r="M23" s="21">
        <f t="shared" si="0"/>
        <v>0</v>
      </c>
    </row>
    <row r="24" spans="1:13" ht="20.100000000000001" customHeight="1" x14ac:dyDescent="0.15">
      <c r="A24" s="1" t="s">
        <v>21</v>
      </c>
      <c r="B24" s="1" t="s">
        <v>22577</v>
      </c>
      <c r="C24" s="1" t="s">
        <v>22584</v>
      </c>
      <c r="D24" s="1" t="s">
        <v>50</v>
      </c>
      <c r="E24" s="1" t="s">
        <v>51</v>
      </c>
      <c r="F24" s="1" t="s">
        <v>10720</v>
      </c>
      <c r="G24" s="1" t="s">
        <v>82</v>
      </c>
      <c r="H24" s="1" t="s">
        <v>1151</v>
      </c>
      <c r="I24" s="1" t="s">
        <v>84</v>
      </c>
      <c r="J24" s="1" t="s">
        <v>9120</v>
      </c>
      <c r="K24" s="1" t="s">
        <v>22585</v>
      </c>
      <c r="L24" s="1"/>
      <c r="M24" s="21">
        <f t="shared" si="0"/>
        <v>0</v>
      </c>
    </row>
    <row r="25" spans="1:13" ht="20.100000000000001" customHeight="1" x14ac:dyDescent="0.15">
      <c r="A25" s="1" t="s">
        <v>21</v>
      </c>
      <c r="B25" s="1" t="s">
        <v>22577</v>
      </c>
      <c r="C25" s="1" t="s">
        <v>22586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448</v>
      </c>
      <c r="K25" s="1" t="s">
        <v>22587</v>
      </c>
      <c r="L25" s="1"/>
      <c r="M25" s="21">
        <f t="shared" si="0"/>
        <v>1</v>
      </c>
    </row>
    <row r="26" spans="1:13" ht="20.100000000000001" customHeight="1" x14ac:dyDescent="0.15">
      <c r="A26" s="1" t="s">
        <v>21</v>
      </c>
      <c r="B26" s="1" t="s">
        <v>22577</v>
      </c>
      <c r="C26" s="1" t="s">
        <v>22588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448</v>
      </c>
      <c r="K26" s="1" t="s">
        <v>22589</v>
      </c>
      <c r="L26" s="1"/>
      <c r="M26" s="21">
        <f t="shared" si="0"/>
        <v>1</v>
      </c>
    </row>
    <row r="27" spans="1:13" ht="20.100000000000001" customHeight="1" x14ac:dyDescent="0.15">
      <c r="A27" s="1" t="s">
        <v>21</v>
      </c>
      <c r="B27" s="1" t="s">
        <v>22577</v>
      </c>
      <c r="C27" s="1" t="s">
        <v>22590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448</v>
      </c>
      <c r="K27" s="1" t="s">
        <v>22591</v>
      </c>
      <c r="L27" s="1"/>
      <c r="M27" s="21">
        <f t="shared" si="0"/>
        <v>1</v>
      </c>
    </row>
    <row r="28" spans="1:13" ht="39.950000000000003" customHeight="1" x14ac:dyDescent="0.15">
      <c r="A28" s="125" t="s">
        <v>27036</v>
      </c>
      <c r="B28" s="124" t="s">
        <v>27037</v>
      </c>
      <c r="C28" s="51" t="s">
        <v>27038</v>
      </c>
      <c r="D28" s="51" t="s">
        <v>78</v>
      </c>
      <c r="E28" s="51" t="s">
        <v>51</v>
      </c>
      <c r="F28" s="121" t="s">
        <v>51</v>
      </c>
      <c r="G28" s="51" t="s">
        <v>52</v>
      </c>
      <c r="H28" s="51" t="s">
        <v>739</v>
      </c>
      <c r="I28" s="51" t="s">
        <v>54</v>
      </c>
      <c r="J28" s="51" t="s">
        <v>6858</v>
      </c>
      <c r="K28" s="51" t="s">
        <v>7563</v>
      </c>
      <c r="L28" s="121" t="s">
        <v>27039</v>
      </c>
      <c r="M28" s="21">
        <f t="shared" si="0"/>
        <v>1</v>
      </c>
    </row>
  </sheetData>
  <autoFilter ref="A7:L2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47"/>
  <sheetViews>
    <sheetView topLeftCell="A238" workbookViewId="0">
      <selection activeCell="A245" sqref="A245:L247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22592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SUBTOTAL(3,E8:E247)</f>
        <v>240</v>
      </c>
      <c r="F6" s="24">
        <f>SUBTOTAL(9,M8:M247)</f>
        <v>183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22</v>
      </c>
      <c r="B8" s="1" t="s">
        <v>22593</v>
      </c>
      <c r="C8" s="1" t="s">
        <v>22594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739</v>
      </c>
      <c r="I8" s="18" t="s">
        <v>54</v>
      </c>
      <c r="J8" s="1" t="s">
        <v>6858</v>
      </c>
      <c r="K8" s="1" t="s">
        <v>22595</v>
      </c>
      <c r="L8" s="1"/>
      <c r="M8" s="21">
        <f t="shared" ref="M8:M39" si="0">IF(F8="○",1,0)</f>
        <v>1</v>
      </c>
    </row>
    <row r="9" spans="1:14" ht="20.100000000000001" customHeight="1" x14ac:dyDescent="0.15">
      <c r="A9" s="1" t="s">
        <v>22</v>
      </c>
      <c r="B9" s="1" t="s">
        <v>22593</v>
      </c>
      <c r="C9" s="1" t="s">
        <v>22596</v>
      </c>
      <c r="D9" s="1" t="s">
        <v>50</v>
      </c>
      <c r="E9" s="1" t="s">
        <v>51</v>
      </c>
      <c r="F9" s="1" t="s">
        <v>51</v>
      </c>
      <c r="G9" s="1" t="s">
        <v>52</v>
      </c>
      <c r="H9" s="18" t="s">
        <v>739</v>
      </c>
      <c r="I9" s="18" t="s">
        <v>54</v>
      </c>
      <c r="J9" s="1" t="s">
        <v>6858</v>
      </c>
      <c r="K9" s="1" t="s">
        <v>22597</v>
      </c>
      <c r="L9" s="1"/>
      <c r="M9" s="21">
        <f t="shared" si="0"/>
        <v>1</v>
      </c>
    </row>
    <row r="10" spans="1:14" ht="20.100000000000001" customHeight="1" x14ac:dyDescent="0.15">
      <c r="A10" s="1" t="s">
        <v>22</v>
      </c>
      <c r="B10" s="1" t="s">
        <v>22593</v>
      </c>
      <c r="C10" s="1" t="s">
        <v>22598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54</v>
      </c>
      <c r="J10" s="1" t="s">
        <v>6858</v>
      </c>
      <c r="K10" s="1" t="s">
        <v>22599</v>
      </c>
      <c r="L10" s="1"/>
      <c r="M10" s="21">
        <f t="shared" si="0"/>
        <v>1</v>
      </c>
    </row>
    <row r="11" spans="1:14" ht="20.100000000000001" customHeight="1" x14ac:dyDescent="0.15">
      <c r="A11" s="1" t="s">
        <v>22</v>
      </c>
      <c r="B11" s="1" t="s">
        <v>22593</v>
      </c>
      <c r="C11" s="1" t="s">
        <v>22600</v>
      </c>
      <c r="D11" s="1" t="s">
        <v>78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22601</v>
      </c>
      <c r="L11" s="1"/>
      <c r="M11" s="21">
        <f t="shared" si="0"/>
        <v>1</v>
      </c>
    </row>
    <row r="12" spans="1:14" ht="20.100000000000001" customHeight="1" x14ac:dyDescent="0.15">
      <c r="A12" s="1" t="s">
        <v>22</v>
      </c>
      <c r="B12" s="1" t="s">
        <v>22593</v>
      </c>
      <c r="C12" s="1" t="s">
        <v>22602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54</v>
      </c>
      <c r="J12" s="1" t="s">
        <v>6858</v>
      </c>
      <c r="K12" s="1" t="s">
        <v>22603</v>
      </c>
      <c r="L12" s="1"/>
      <c r="M12" s="21">
        <f t="shared" si="0"/>
        <v>1</v>
      </c>
    </row>
    <row r="13" spans="1:14" ht="20.100000000000001" customHeight="1" x14ac:dyDescent="0.15">
      <c r="A13" s="1" t="s">
        <v>22</v>
      </c>
      <c r="B13" s="1" t="s">
        <v>22593</v>
      </c>
      <c r="C13" s="1" t="s">
        <v>22604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54</v>
      </c>
      <c r="J13" s="1" t="s">
        <v>6858</v>
      </c>
      <c r="K13" s="1" t="s">
        <v>22605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22</v>
      </c>
      <c r="B14" s="1" t="s">
        <v>22593</v>
      </c>
      <c r="C14" s="1" t="s">
        <v>22606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739</v>
      </c>
      <c r="I14" s="1" t="s">
        <v>54</v>
      </c>
      <c r="J14" s="1" t="s">
        <v>6858</v>
      </c>
      <c r="K14" s="1" t="s">
        <v>22607</v>
      </c>
      <c r="L14" s="1"/>
      <c r="M14" s="21">
        <f t="shared" si="0"/>
        <v>1</v>
      </c>
    </row>
    <row r="15" spans="1:14" ht="20.100000000000001" customHeight="1" x14ac:dyDescent="0.15">
      <c r="A15" s="1" t="s">
        <v>22</v>
      </c>
      <c r="B15" s="1" t="s">
        <v>22608</v>
      </c>
      <c r="C15" s="1" t="s">
        <v>22609</v>
      </c>
      <c r="D15" s="1" t="s">
        <v>78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22610</v>
      </c>
      <c r="L15" s="1"/>
      <c r="M15" s="21">
        <f t="shared" si="0"/>
        <v>1</v>
      </c>
    </row>
    <row r="16" spans="1:14" ht="20.100000000000001" customHeight="1" x14ac:dyDescent="0.15">
      <c r="A16" s="1" t="s">
        <v>22</v>
      </c>
      <c r="B16" s="1" t="s">
        <v>22608</v>
      </c>
      <c r="C16" s="1" t="s">
        <v>22611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2038</v>
      </c>
      <c r="I16" s="1" t="s">
        <v>84</v>
      </c>
      <c r="J16" s="1" t="s">
        <v>2039</v>
      </c>
      <c r="K16" s="1" t="s">
        <v>22612</v>
      </c>
      <c r="L16" s="1"/>
      <c r="M16" s="21">
        <f t="shared" si="0"/>
        <v>0</v>
      </c>
    </row>
    <row r="17" spans="1:13" ht="20.100000000000001" customHeight="1" x14ac:dyDescent="0.15">
      <c r="A17" s="1" t="s">
        <v>22</v>
      </c>
      <c r="B17" s="1" t="s">
        <v>22608</v>
      </c>
      <c r="C17" s="1" t="s">
        <v>22613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22614</v>
      </c>
      <c r="L17" s="1"/>
      <c r="M17" s="21">
        <f t="shared" si="0"/>
        <v>1</v>
      </c>
    </row>
    <row r="18" spans="1:13" ht="20.100000000000001" customHeight="1" x14ac:dyDescent="0.15">
      <c r="A18" s="1" t="s">
        <v>22</v>
      </c>
      <c r="B18" s="1" t="s">
        <v>22608</v>
      </c>
      <c r="C18" s="1" t="s">
        <v>22615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180</v>
      </c>
      <c r="I18" s="1" t="s">
        <v>181</v>
      </c>
      <c r="J18" s="1" t="s">
        <v>182</v>
      </c>
      <c r="K18" s="1" t="s">
        <v>22616</v>
      </c>
      <c r="L18" s="1"/>
      <c r="M18" s="21">
        <f t="shared" si="0"/>
        <v>0</v>
      </c>
    </row>
    <row r="19" spans="1:13" ht="20.100000000000001" customHeight="1" x14ac:dyDescent="0.15">
      <c r="A19" s="1" t="s">
        <v>22</v>
      </c>
      <c r="B19" s="1" t="s">
        <v>22608</v>
      </c>
      <c r="C19" s="1" t="s">
        <v>22617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22618</v>
      </c>
      <c r="L19" s="1"/>
      <c r="M19" s="21">
        <f t="shared" si="0"/>
        <v>1</v>
      </c>
    </row>
    <row r="20" spans="1:13" ht="20.100000000000001" customHeight="1" x14ac:dyDescent="0.15">
      <c r="A20" s="1" t="s">
        <v>22</v>
      </c>
      <c r="B20" s="1" t="s">
        <v>22619</v>
      </c>
      <c r="C20" s="1" t="s">
        <v>22620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22621</v>
      </c>
      <c r="L20" s="1"/>
      <c r="M20" s="21">
        <f t="shared" si="0"/>
        <v>1</v>
      </c>
    </row>
    <row r="21" spans="1:13" ht="20.100000000000001" customHeight="1" x14ac:dyDescent="0.15">
      <c r="A21" s="1" t="s">
        <v>22</v>
      </c>
      <c r="B21" s="1" t="s">
        <v>22619</v>
      </c>
      <c r="C21" s="1" t="s">
        <v>22622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22623</v>
      </c>
      <c r="L21" s="1"/>
      <c r="M21" s="21">
        <f t="shared" si="0"/>
        <v>1</v>
      </c>
    </row>
    <row r="22" spans="1:13" ht="20.100000000000001" customHeight="1" x14ac:dyDescent="0.15">
      <c r="A22" s="1" t="s">
        <v>22</v>
      </c>
      <c r="B22" s="1" t="s">
        <v>22619</v>
      </c>
      <c r="C22" s="1" t="s">
        <v>22624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22625</v>
      </c>
      <c r="L22" s="1"/>
      <c r="M22" s="21">
        <f t="shared" si="0"/>
        <v>1</v>
      </c>
    </row>
    <row r="23" spans="1:13" ht="20.100000000000001" customHeight="1" x14ac:dyDescent="0.15">
      <c r="A23" s="1" t="s">
        <v>22</v>
      </c>
      <c r="B23" s="1" t="s">
        <v>22619</v>
      </c>
      <c r="C23" s="1" t="s">
        <v>22626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22627</v>
      </c>
      <c r="L23" s="1"/>
      <c r="M23" s="21">
        <f t="shared" si="0"/>
        <v>1</v>
      </c>
    </row>
    <row r="24" spans="1:13" ht="20.100000000000001" customHeight="1" x14ac:dyDescent="0.15">
      <c r="A24" s="1" t="s">
        <v>22</v>
      </c>
      <c r="B24" s="1" t="s">
        <v>22619</v>
      </c>
      <c r="C24" s="1" t="s">
        <v>22628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22629</v>
      </c>
      <c r="L24" s="1"/>
      <c r="M24" s="21">
        <f t="shared" si="0"/>
        <v>1</v>
      </c>
    </row>
    <row r="25" spans="1:13" ht="20.100000000000001" customHeight="1" x14ac:dyDescent="0.15">
      <c r="A25" s="1" t="s">
        <v>22</v>
      </c>
      <c r="B25" s="1" t="s">
        <v>22619</v>
      </c>
      <c r="C25" s="1" t="s">
        <v>22630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22631</v>
      </c>
      <c r="L25" s="1"/>
      <c r="M25" s="21">
        <f t="shared" si="0"/>
        <v>1</v>
      </c>
    </row>
    <row r="26" spans="1:13" ht="20.100000000000001" customHeight="1" x14ac:dyDescent="0.15">
      <c r="A26" s="1" t="s">
        <v>22</v>
      </c>
      <c r="B26" s="1" t="s">
        <v>22619</v>
      </c>
      <c r="C26" s="1" t="s">
        <v>22632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22633</v>
      </c>
      <c r="L26" s="1"/>
      <c r="M26" s="21">
        <f t="shared" si="0"/>
        <v>1</v>
      </c>
    </row>
    <row r="27" spans="1:13" ht="20.100000000000001" customHeight="1" x14ac:dyDescent="0.15">
      <c r="A27" s="1" t="s">
        <v>22</v>
      </c>
      <c r="B27" s="1" t="s">
        <v>22619</v>
      </c>
      <c r="C27" s="1" t="s">
        <v>22634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662</v>
      </c>
      <c r="J27" s="1" t="s">
        <v>663</v>
      </c>
      <c r="K27" s="1" t="s">
        <v>22635</v>
      </c>
      <c r="L27" s="1"/>
      <c r="M27" s="21">
        <f t="shared" si="0"/>
        <v>1</v>
      </c>
    </row>
    <row r="28" spans="1:13" ht="20.100000000000001" customHeight="1" x14ac:dyDescent="0.15">
      <c r="A28" s="1" t="s">
        <v>22</v>
      </c>
      <c r="B28" s="1" t="s">
        <v>22619</v>
      </c>
      <c r="C28" s="1" t="s">
        <v>22636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180</v>
      </c>
      <c r="I28" s="1" t="s">
        <v>447</v>
      </c>
      <c r="J28" s="1" t="s">
        <v>730</v>
      </c>
      <c r="K28" s="1" t="s">
        <v>22637</v>
      </c>
      <c r="L28" s="1"/>
      <c r="M28" s="21">
        <f t="shared" si="0"/>
        <v>0</v>
      </c>
    </row>
    <row r="29" spans="1:13" ht="20.100000000000001" customHeight="1" x14ac:dyDescent="0.15">
      <c r="A29" s="1" t="s">
        <v>22</v>
      </c>
      <c r="B29" s="1" t="s">
        <v>22619</v>
      </c>
      <c r="C29" s="1" t="s">
        <v>22638</v>
      </c>
      <c r="D29" s="1" t="s">
        <v>78</v>
      </c>
      <c r="E29" s="1" t="s">
        <v>51</v>
      </c>
      <c r="F29" s="1" t="s">
        <v>179</v>
      </c>
      <c r="G29" s="1" t="s">
        <v>82</v>
      </c>
      <c r="H29" s="1" t="s">
        <v>180</v>
      </c>
      <c r="I29" s="1" t="s">
        <v>447</v>
      </c>
      <c r="J29" s="1" t="s">
        <v>730</v>
      </c>
      <c r="K29" s="1" t="s">
        <v>22639</v>
      </c>
      <c r="L29" s="1"/>
      <c r="M29" s="21">
        <f t="shared" si="0"/>
        <v>0</v>
      </c>
    </row>
    <row r="30" spans="1:13" ht="20.100000000000001" customHeight="1" x14ac:dyDescent="0.15">
      <c r="A30" s="1" t="s">
        <v>22</v>
      </c>
      <c r="B30" s="1" t="s">
        <v>22619</v>
      </c>
      <c r="C30" s="1" t="s">
        <v>22640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22641</v>
      </c>
      <c r="L30" s="1"/>
      <c r="M30" s="21">
        <f t="shared" si="0"/>
        <v>1</v>
      </c>
    </row>
    <row r="31" spans="1:13" ht="20.100000000000001" customHeight="1" x14ac:dyDescent="0.15">
      <c r="A31" s="1" t="s">
        <v>22</v>
      </c>
      <c r="B31" s="1" t="s">
        <v>22619</v>
      </c>
      <c r="C31" s="1" t="s">
        <v>22642</v>
      </c>
      <c r="D31" s="1" t="s">
        <v>78</v>
      </c>
      <c r="E31" s="1" t="s">
        <v>51</v>
      </c>
      <c r="F31" s="1" t="s">
        <v>179</v>
      </c>
      <c r="G31" s="1" t="s">
        <v>82</v>
      </c>
      <c r="H31" s="1" t="s">
        <v>180</v>
      </c>
      <c r="I31" s="1" t="s">
        <v>447</v>
      </c>
      <c r="J31" s="1" t="s">
        <v>730</v>
      </c>
      <c r="K31" s="1" t="s">
        <v>22643</v>
      </c>
      <c r="L31" s="1"/>
      <c r="M31" s="21">
        <f t="shared" si="0"/>
        <v>0</v>
      </c>
    </row>
    <row r="32" spans="1:13" ht="20.100000000000001" customHeight="1" x14ac:dyDescent="0.15">
      <c r="A32" s="1" t="s">
        <v>22</v>
      </c>
      <c r="B32" s="1" t="s">
        <v>22619</v>
      </c>
      <c r="C32" s="1" t="s">
        <v>22644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22645</v>
      </c>
      <c r="L32" s="1"/>
      <c r="M32" s="21">
        <f t="shared" si="0"/>
        <v>1</v>
      </c>
    </row>
    <row r="33" spans="1:13" ht="20.100000000000001" customHeight="1" x14ac:dyDescent="0.15">
      <c r="A33" s="1" t="s">
        <v>22</v>
      </c>
      <c r="B33" s="1" t="s">
        <v>22619</v>
      </c>
      <c r="C33" s="1" t="s">
        <v>22646</v>
      </c>
      <c r="D33" s="1" t="s">
        <v>78</v>
      </c>
      <c r="E33" s="1" t="s">
        <v>51</v>
      </c>
      <c r="F33" s="1" t="s">
        <v>81</v>
      </c>
      <c r="G33" s="1" t="s">
        <v>82</v>
      </c>
      <c r="H33" s="1" t="s">
        <v>83</v>
      </c>
      <c r="I33" s="1" t="s">
        <v>84</v>
      </c>
      <c r="J33" s="1" t="s">
        <v>1137</v>
      </c>
      <c r="K33" s="1" t="s">
        <v>22647</v>
      </c>
      <c r="L33" s="1"/>
      <c r="M33" s="21">
        <f t="shared" si="0"/>
        <v>0</v>
      </c>
    </row>
    <row r="34" spans="1:13" ht="20.100000000000001" customHeight="1" x14ac:dyDescent="0.15">
      <c r="A34" s="1" t="s">
        <v>22</v>
      </c>
      <c r="B34" s="1" t="s">
        <v>22619</v>
      </c>
      <c r="C34" s="1" t="s">
        <v>22648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22649</v>
      </c>
      <c r="L34" s="1"/>
      <c r="M34" s="21">
        <f t="shared" si="0"/>
        <v>1</v>
      </c>
    </row>
    <row r="35" spans="1:13" ht="20.100000000000001" customHeight="1" x14ac:dyDescent="0.15">
      <c r="A35" s="1" t="s">
        <v>22</v>
      </c>
      <c r="B35" s="1" t="s">
        <v>22619</v>
      </c>
      <c r="C35" s="1" t="s">
        <v>22650</v>
      </c>
      <c r="D35" s="1" t="s">
        <v>78</v>
      </c>
      <c r="E35" s="1" t="s">
        <v>51</v>
      </c>
      <c r="F35" s="1" t="s">
        <v>179</v>
      </c>
      <c r="G35" s="1" t="s">
        <v>82</v>
      </c>
      <c r="H35" s="1" t="s">
        <v>83</v>
      </c>
      <c r="I35" s="1" t="s">
        <v>84</v>
      </c>
      <c r="J35" s="1" t="s">
        <v>1137</v>
      </c>
      <c r="K35" s="1" t="s">
        <v>22651</v>
      </c>
      <c r="L35" s="1"/>
      <c r="M35" s="21">
        <f t="shared" si="0"/>
        <v>0</v>
      </c>
    </row>
    <row r="36" spans="1:13" ht="20.100000000000001" customHeight="1" x14ac:dyDescent="0.15">
      <c r="A36" s="1" t="s">
        <v>22</v>
      </c>
      <c r="B36" s="1" t="s">
        <v>22619</v>
      </c>
      <c r="C36" s="1" t="s">
        <v>22652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83</v>
      </c>
      <c r="I36" s="1" t="s">
        <v>84</v>
      </c>
      <c r="J36" s="1" t="s">
        <v>1137</v>
      </c>
      <c r="K36" s="1" t="s">
        <v>22653</v>
      </c>
      <c r="L36" s="1"/>
      <c r="M36" s="21">
        <f t="shared" si="0"/>
        <v>0</v>
      </c>
    </row>
    <row r="37" spans="1:13" ht="20.100000000000001" customHeight="1" x14ac:dyDescent="0.15">
      <c r="A37" s="1" t="s">
        <v>22</v>
      </c>
      <c r="B37" s="1" t="s">
        <v>22654</v>
      </c>
      <c r="C37" s="1" t="s">
        <v>22655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22656</v>
      </c>
      <c r="L37" s="1"/>
      <c r="M37" s="21">
        <f t="shared" si="0"/>
        <v>1</v>
      </c>
    </row>
    <row r="38" spans="1:13" ht="20.100000000000001" customHeight="1" x14ac:dyDescent="0.15">
      <c r="A38" s="1" t="s">
        <v>22</v>
      </c>
      <c r="B38" s="1" t="s">
        <v>22654</v>
      </c>
      <c r="C38" s="1" t="s">
        <v>22657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22658</v>
      </c>
      <c r="L38" s="1"/>
      <c r="M38" s="21">
        <f t="shared" si="0"/>
        <v>1</v>
      </c>
    </row>
    <row r="39" spans="1:13" ht="20.100000000000001" customHeight="1" x14ac:dyDescent="0.15">
      <c r="A39" s="1" t="s">
        <v>22</v>
      </c>
      <c r="B39" s="1" t="s">
        <v>22654</v>
      </c>
      <c r="C39" s="1" t="s">
        <v>22659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54</v>
      </c>
      <c r="J39" s="1" t="s">
        <v>6858</v>
      </c>
      <c r="K39" s="1" t="s">
        <v>22660</v>
      </c>
      <c r="L39" s="1"/>
      <c r="M39" s="21">
        <f t="shared" si="0"/>
        <v>1</v>
      </c>
    </row>
    <row r="40" spans="1:13" ht="20.100000000000001" customHeight="1" x14ac:dyDescent="0.15">
      <c r="A40" s="1" t="s">
        <v>22</v>
      </c>
      <c r="B40" s="1" t="s">
        <v>22654</v>
      </c>
      <c r="C40" s="1" t="s">
        <v>22661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22662</v>
      </c>
      <c r="L40" s="1"/>
      <c r="M40" s="21">
        <f t="shared" ref="M40:M71" si="1">IF(F40="○",1,0)</f>
        <v>1</v>
      </c>
    </row>
    <row r="41" spans="1:13" ht="20.100000000000001" customHeight="1" x14ac:dyDescent="0.15">
      <c r="A41" s="1" t="s">
        <v>22</v>
      </c>
      <c r="B41" s="1" t="s">
        <v>22654</v>
      </c>
      <c r="C41" s="1" t="s">
        <v>22663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739</v>
      </c>
      <c r="I41" s="1" t="s">
        <v>54</v>
      </c>
      <c r="J41" s="1" t="s">
        <v>6858</v>
      </c>
      <c r="K41" s="1" t="s">
        <v>22664</v>
      </c>
      <c r="L41" s="1"/>
      <c r="M41" s="21">
        <f t="shared" si="1"/>
        <v>1</v>
      </c>
    </row>
    <row r="42" spans="1:13" ht="20.100000000000001" customHeight="1" x14ac:dyDescent="0.15">
      <c r="A42" s="1" t="s">
        <v>22</v>
      </c>
      <c r="B42" s="1" t="s">
        <v>22654</v>
      </c>
      <c r="C42" s="1" t="s">
        <v>22665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22666</v>
      </c>
      <c r="L42" s="1"/>
      <c r="M42" s="21">
        <f t="shared" si="1"/>
        <v>1</v>
      </c>
    </row>
    <row r="43" spans="1:13" ht="20.100000000000001" customHeight="1" x14ac:dyDescent="0.15">
      <c r="A43" s="1" t="s">
        <v>22</v>
      </c>
      <c r="B43" s="1" t="s">
        <v>22654</v>
      </c>
      <c r="C43" s="1" t="s">
        <v>22667</v>
      </c>
      <c r="D43" s="1" t="s">
        <v>78</v>
      </c>
      <c r="E43" s="1" t="s">
        <v>51</v>
      </c>
      <c r="F43" s="1" t="s">
        <v>81</v>
      </c>
      <c r="G43" s="1" t="s">
        <v>82</v>
      </c>
      <c r="H43" s="1" t="s">
        <v>129</v>
      </c>
      <c r="I43" s="1" t="s">
        <v>84</v>
      </c>
      <c r="J43" s="1" t="s">
        <v>130</v>
      </c>
      <c r="K43" s="1" t="s">
        <v>22668</v>
      </c>
      <c r="L43" s="1"/>
      <c r="M43" s="21">
        <f t="shared" si="1"/>
        <v>0</v>
      </c>
    </row>
    <row r="44" spans="1:13" ht="20.100000000000001" customHeight="1" x14ac:dyDescent="0.15">
      <c r="A44" s="1" t="s">
        <v>22</v>
      </c>
      <c r="B44" s="1" t="s">
        <v>22654</v>
      </c>
      <c r="C44" s="1" t="s">
        <v>22669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739</v>
      </c>
      <c r="I44" s="1" t="s">
        <v>54</v>
      </c>
      <c r="J44" s="1" t="s">
        <v>6858</v>
      </c>
      <c r="K44" s="1" t="s">
        <v>22670</v>
      </c>
      <c r="L44" s="1"/>
      <c r="M44" s="21">
        <f t="shared" si="1"/>
        <v>1</v>
      </c>
    </row>
    <row r="45" spans="1:13" ht="20.100000000000001" customHeight="1" x14ac:dyDescent="0.15">
      <c r="A45" s="1" t="s">
        <v>22</v>
      </c>
      <c r="B45" s="1" t="s">
        <v>22654</v>
      </c>
      <c r="C45" s="1" t="s">
        <v>22671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739</v>
      </c>
      <c r="I45" s="1" t="s">
        <v>54</v>
      </c>
      <c r="J45" s="1" t="s">
        <v>6858</v>
      </c>
      <c r="K45" s="1" t="s">
        <v>22672</v>
      </c>
      <c r="L45" s="1"/>
      <c r="M45" s="21">
        <f t="shared" si="1"/>
        <v>1</v>
      </c>
    </row>
    <row r="46" spans="1:13" ht="20.100000000000001" customHeight="1" x14ac:dyDescent="0.15">
      <c r="A46" s="1" t="s">
        <v>22</v>
      </c>
      <c r="B46" s="1" t="s">
        <v>22654</v>
      </c>
      <c r="C46" s="1" t="s">
        <v>22673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54</v>
      </c>
      <c r="J46" s="1" t="s">
        <v>6858</v>
      </c>
      <c r="K46" s="1" t="s">
        <v>22674</v>
      </c>
      <c r="L46" s="1"/>
      <c r="M46" s="21">
        <f t="shared" si="1"/>
        <v>1</v>
      </c>
    </row>
    <row r="47" spans="1:13" ht="20.100000000000001" customHeight="1" x14ac:dyDescent="0.15">
      <c r="A47" s="1" t="s">
        <v>22</v>
      </c>
      <c r="B47" s="1" t="s">
        <v>22654</v>
      </c>
      <c r="C47" s="1" t="s">
        <v>22675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54</v>
      </c>
      <c r="J47" s="1" t="s">
        <v>6858</v>
      </c>
      <c r="K47" s="1" t="s">
        <v>22676</v>
      </c>
      <c r="L47" s="1"/>
      <c r="M47" s="21">
        <f t="shared" si="1"/>
        <v>1</v>
      </c>
    </row>
    <row r="48" spans="1:13" ht="20.100000000000001" customHeight="1" x14ac:dyDescent="0.15">
      <c r="A48" s="1" t="s">
        <v>22</v>
      </c>
      <c r="B48" s="1" t="s">
        <v>22654</v>
      </c>
      <c r="C48" s="1" t="s">
        <v>22677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54</v>
      </c>
      <c r="J48" s="1" t="s">
        <v>6858</v>
      </c>
      <c r="K48" s="1" t="s">
        <v>22678</v>
      </c>
      <c r="L48" s="1"/>
      <c r="M48" s="21">
        <f t="shared" si="1"/>
        <v>1</v>
      </c>
    </row>
    <row r="49" spans="1:13" ht="20.100000000000001" customHeight="1" x14ac:dyDescent="0.15">
      <c r="A49" s="1" t="s">
        <v>22</v>
      </c>
      <c r="B49" s="1" t="s">
        <v>22654</v>
      </c>
      <c r="C49" s="1" t="s">
        <v>22679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739</v>
      </c>
      <c r="I49" s="1" t="s">
        <v>54</v>
      </c>
      <c r="J49" s="1" t="s">
        <v>6858</v>
      </c>
      <c r="K49" s="1" t="s">
        <v>22680</v>
      </c>
      <c r="L49" s="1"/>
      <c r="M49" s="21">
        <f t="shared" si="1"/>
        <v>1</v>
      </c>
    </row>
    <row r="50" spans="1:13" ht="20.100000000000001" customHeight="1" x14ac:dyDescent="0.15">
      <c r="A50" s="1" t="s">
        <v>22</v>
      </c>
      <c r="B50" s="1" t="s">
        <v>22654</v>
      </c>
      <c r="C50" s="1" t="s">
        <v>22681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54</v>
      </c>
      <c r="J50" s="1" t="s">
        <v>6858</v>
      </c>
      <c r="K50" s="1" t="s">
        <v>22682</v>
      </c>
      <c r="L50" s="1"/>
      <c r="M50" s="21">
        <f t="shared" si="1"/>
        <v>1</v>
      </c>
    </row>
    <row r="51" spans="1:13" ht="20.100000000000001" customHeight="1" x14ac:dyDescent="0.15">
      <c r="A51" s="1" t="s">
        <v>22</v>
      </c>
      <c r="B51" s="1" t="s">
        <v>22654</v>
      </c>
      <c r="C51" s="1" t="s">
        <v>22683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54</v>
      </c>
      <c r="J51" s="1" t="s">
        <v>6858</v>
      </c>
      <c r="K51" s="1" t="s">
        <v>22684</v>
      </c>
      <c r="L51" s="1"/>
      <c r="M51" s="21">
        <f t="shared" si="1"/>
        <v>1</v>
      </c>
    </row>
    <row r="52" spans="1:13" ht="20.100000000000001" customHeight="1" x14ac:dyDescent="0.15">
      <c r="A52" s="1" t="s">
        <v>22</v>
      </c>
      <c r="B52" s="1" t="s">
        <v>22685</v>
      </c>
      <c r="C52" s="1" t="s">
        <v>22686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54</v>
      </c>
      <c r="J52" s="1" t="s">
        <v>6858</v>
      </c>
      <c r="K52" s="1" t="s">
        <v>22687</v>
      </c>
      <c r="L52" s="1"/>
      <c r="M52" s="21">
        <f t="shared" si="1"/>
        <v>1</v>
      </c>
    </row>
    <row r="53" spans="1:13" ht="20.100000000000001" customHeight="1" x14ac:dyDescent="0.15">
      <c r="A53" s="1" t="s">
        <v>22</v>
      </c>
      <c r="B53" s="1" t="s">
        <v>22685</v>
      </c>
      <c r="C53" s="1" t="s">
        <v>22688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54</v>
      </c>
      <c r="J53" s="1" t="s">
        <v>6858</v>
      </c>
      <c r="K53" s="1" t="s">
        <v>22689</v>
      </c>
      <c r="L53" s="1"/>
      <c r="M53" s="21">
        <f t="shared" si="1"/>
        <v>1</v>
      </c>
    </row>
    <row r="54" spans="1:13" ht="20.100000000000001" customHeight="1" x14ac:dyDescent="0.15">
      <c r="A54" s="1" t="s">
        <v>22</v>
      </c>
      <c r="B54" s="1" t="s">
        <v>22685</v>
      </c>
      <c r="C54" s="1" t="s">
        <v>22690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22691</v>
      </c>
      <c r="L54" s="1"/>
      <c r="M54" s="21">
        <f t="shared" si="1"/>
        <v>1</v>
      </c>
    </row>
    <row r="55" spans="1:13" ht="20.100000000000001" customHeight="1" x14ac:dyDescent="0.15">
      <c r="A55" s="1" t="s">
        <v>22</v>
      </c>
      <c r="B55" s="1" t="s">
        <v>22685</v>
      </c>
      <c r="C55" s="1" t="s">
        <v>22692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54</v>
      </c>
      <c r="J55" s="1" t="s">
        <v>6858</v>
      </c>
      <c r="K55" s="1" t="s">
        <v>22693</v>
      </c>
      <c r="L55" s="1"/>
      <c r="M55" s="21">
        <f t="shared" si="1"/>
        <v>1</v>
      </c>
    </row>
    <row r="56" spans="1:13" ht="20.100000000000001" customHeight="1" x14ac:dyDescent="0.15">
      <c r="A56" s="1" t="s">
        <v>22</v>
      </c>
      <c r="B56" s="1" t="s">
        <v>22685</v>
      </c>
      <c r="C56" s="1" t="s">
        <v>22694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54</v>
      </c>
      <c r="J56" s="1" t="s">
        <v>6858</v>
      </c>
      <c r="K56" s="1" t="s">
        <v>22695</v>
      </c>
      <c r="L56" s="1"/>
      <c r="M56" s="21">
        <f t="shared" si="1"/>
        <v>1</v>
      </c>
    </row>
    <row r="57" spans="1:13" ht="20.100000000000001" customHeight="1" x14ac:dyDescent="0.15">
      <c r="A57" s="1" t="s">
        <v>22</v>
      </c>
      <c r="B57" s="1" t="s">
        <v>22685</v>
      </c>
      <c r="C57" s="1" t="s">
        <v>22696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22697</v>
      </c>
      <c r="L57" s="1"/>
      <c r="M57" s="21">
        <f t="shared" si="1"/>
        <v>1</v>
      </c>
    </row>
    <row r="58" spans="1:13" ht="20.100000000000001" customHeight="1" x14ac:dyDescent="0.15">
      <c r="A58" s="1" t="s">
        <v>22</v>
      </c>
      <c r="B58" s="1" t="s">
        <v>22685</v>
      </c>
      <c r="C58" s="1" t="s">
        <v>22698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180</v>
      </c>
      <c r="I58" s="1" t="s">
        <v>181</v>
      </c>
      <c r="J58" s="1" t="s">
        <v>182</v>
      </c>
      <c r="K58" s="1" t="s">
        <v>22699</v>
      </c>
      <c r="L58" s="1"/>
      <c r="M58" s="21">
        <f t="shared" si="1"/>
        <v>0</v>
      </c>
    </row>
    <row r="59" spans="1:13" ht="20.100000000000001" customHeight="1" x14ac:dyDescent="0.15">
      <c r="A59" s="1" t="s">
        <v>22</v>
      </c>
      <c r="B59" s="1" t="s">
        <v>22685</v>
      </c>
      <c r="C59" s="1" t="s">
        <v>22700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54</v>
      </c>
      <c r="J59" s="1" t="s">
        <v>6858</v>
      </c>
      <c r="K59" s="1" t="s">
        <v>22701</v>
      </c>
      <c r="L59" s="1"/>
      <c r="M59" s="21">
        <f t="shared" si="1"/>
        <v>1</v>
      </c>
    </row>
    <row r="60" spans="1:13" ht="20.100000000000001" customHeight="1" x14ac:dyDescent="0.15">
      <c r="A60" s="1" t="s">
        <v>22</v>
      </c>
      <c r="B60" s="1" t="s">
        <v>22702</v>
      </c>
      <c r="C60" s="1" t="s">
        <v>22703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22704</v>
      </c>
      <c r="L60" s="1"/>
      <c r="M60" s="21">
        <f t="shared" si="1"/>
        <v>1</v>
      </c>
    </row>
    <row r="61" spans="1:13" ht="20.100000000000001" customHeight="1" x14ac:dyDescent="0.15">
      <c r="A61" s="1" t="s">
        <v>22</v>
      </c>
      <c r="B61" s="1" t="s">
        <v>22702</v>
      </c>
      <c r="C61" s="1" t="s">
        <v>22705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22706</v>
      </c>
      <c r="L61" s="1"/>
      <c r="M61" s="21">
        <f t="shared" si="1"/>
        <v>1</v>
      </c>
    </row>
    <row r="62" spans="1:13" ht="20.100000000000001" customHeight="1" x14ac:dyDescent="0.15">
      <c r="A62" s="1" t="s">
        <v>22</v>
      </c>
      <c r="B62" s="1" t="s">
        <v>22702</v>
      </c>
      <c r="C62" s="1" t="s">
        <v>22707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22708</v>
      </c>
      <c r="L62" s="1"/>
      <c r="M62" s="21">
        <f t="shared" si="1"/>
        <v>1</v>
      </c>
    </row>
    <row r="63" spans="1:13" ht="20.100000000000001" customHeight="1" x14ac:dyDescent="0.15">
      <c r="A63" s="1" t="s">
        <v>22</v>
      </c>
      <c r="B63" s="1" t="s">
        <v>22702</v>
      </c>
      <c r="C63" s="1" t="s">
        <v>22709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22710</v>
      </c>
      <c r="L63" s="1"/>
      <c r="M63" s="21">
        <f t="shared" si="1"/>
        <v>1</v>
      </c>
    </row>
    <row r="64" spans="1:13" ht="20.100000000000001" customHeight="1" x14ac:dyDescent="0.15">
      <c r="A64" s="1" t="s">
        <v>22</v>
      </c>
      <c r="B64" s="1" t="s">
        <v>22702</v>
      </c>
      <c r="C64" s="1" t="s">
        <v>22711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22712</v>
      </c>
      <c r="L64" s="1"/>
      <c r="M64" s="21">
        <f t="shared" si="1"/>
        <v>1</v>
      </c>
    </row>
    <row r="65" spans="1:13" ht="20.100000000000001" customHeight="1" x14ac:dyDescent="0.15">
      <c r="A65" s="1" t="s">
        <v>22</v>
      </c>
      <c r="B65" s="1" t="s">
        <v>22702</v>
      </c>
      <c r="C65" s="1" t="s">
        <v>22713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22714</v>
      </c>
      <c r="L65" s="1"/>
      <c r="M65" s="21">
        <f t="shared" si="1"/>
        <v>1</v>
      </c>
    </row>
    <row r="66" spans="1:13" ht="20.100000000000001" customHeight="1" x14ac:dyDescent="0.15">
      <c r="A66" s="1" t="s">
        <v>22</v>
      </c>
      <c r="B66" s="1" t="s">
        <v>22702</v>
      </c>
      <c r="C66" s="1" t="s">
        <v>22715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22716</v>
      </c>
      <c r="L66" s="1"/>
      <c r="M66" s="21">
        <f t="shared" si="1"/>
        <v>1</v>
      </c>
    </row>
    <row r="67" spans="1:13" ht="20.100000000000001" customHeight="1" x14ac:dyDescent="0.15">
      <c r="A67" s="1" t="s">
        <v>22</v>
      </c>
      <c r="B67" s="1" t="s">
        <v>22702</v>
      </c>
      <c r="C67" s="1" t="s">
        <v>22717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22718</v>
      </c>
      <c r="L67" s="1"/>
      <c r="M67" s="21">
        <f t="shared" si="1"/>
        <v>1</v>
      </c>
    </row>
    <row r="68" spans="1:13" ht="20.100000000000001" customHeight="1" x14ac:dyDescent="0.15">
      <c r="A68" s="1" t="s">
        <v>22</v>
      </c>
      <c r="B68" s="1" t="s">
        <v>22702</v>
      </c>
      <c r="C68" s="1" t="s">
        <v>22719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22720</v>
      </c>
      <c r="L68" s="1"/>
      <c r="M68" s="21">
        <f t="shared" si="1"/>
        <v>1</v>
      </c>
    </row>
    <row r="69" spans="1:13" ht="20.100000000000001" customHeight="1" x14ac:dyDescent="0.15">
      <c r="A69" s="1" t="s">
        <v>22</v>
      </c>
      <c r="B69" s="1" t="s">
        <v>22702</v>
      </c>
      <c r="C69" s="1" t="s">
        <v>22721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22722</v>
      </c>
      <c r="L69" s="1"/>
      <c r="M69" s="21">
        <f t="shared" si="1"/>
        <v>1</v>
      </c>
    </row>
    <row r="70" spans="1:13" ht="20.100000000000001" customHeight="1" x14ac:dyDescent="0.15">
      <c r="A70" s="1" t="s">
        <v>22</v>
      </c>
      <c r="B70" s="1" t="s">
        <v>22702</v>
      </c>
      <c r="C70" s="1" t="s">
        <v>22723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22724</v>
      </c>
      <c r="L70" s="1"/>
      <c r="M70" s="21">
        <f t="shared" si="1"/>
        <v>1</v>
      </c>
    </row>
    <row r="71" spans="1:13" ht="20.100000000000001" customHeight="1" x14ac:dyDescent="0.15">
      <c r="A71" s="1" t="s">
        <v>22</v>
      </c>
      <c r="B71" s="1" t="s">
        <v>22702</v>
      </c>
      <c r="C71" s="1" t="s">
        <v>22725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22726</v>
      </c>
      <c r="L71" s="1"/>
      <c r="M71" s="21">
        <f t="shared" si="1"/>
        <v>1</v>
      </c>
    </row>
    <row r="72" spans="1:13" ht="20.100000000000001" customHeight="1" x14ac:dyDescent="0.15">
      <c r="A72" s="1" t="s">
        <v>22</v>
      </c>
      <c r="B72" s="1" t="s">
        <v>22702</v>
      </c>
      <c r="C72" s="1" t="s">
        <v>22727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22728</v>
      </c>
      <c r="L72" s="1"/>
      <c r="M72" s="21">
        <f t="shared" ref="M72:M103" si="2">IF(F72="○",1,0)</f>
        <v>1</v>
      </c>
    </row>
    <row r="73" spans="1:13" ht="20.100000000000001" customHeight="1" x14ac:dyDescent="0.15">
      <c r="A73" s="1" t="s">
        <v>22</v>
      </c>
      <c r="B73" s="1" t="s">
        <v>22702</v>
      </c>
      <c r="C73" s="1" t="s">
        <v>22729</v>
      </c>
      <c r="D73" s="1" t="s">
        <v>78</v>
      </c>
      <c r="E73" s="1" t="s">
        <v>51</v>
      </c>
      <c r="F73" s="1" t="s">
        <v>26832</v>
      </c>
      <c r="G73" s="1" t="s">
        <v>82</v>
      </c>
      <c r="H73" s="1" t="s">
        <v>129</v>
      </c>
      <c r="I73" s="1" t="s">
        <v>84</v>
      </c>
      <c r="J73" s="1" t="s">
        <v>130</v>
      </c>
      <c r="K73" s="1" t="s">
        <v>22730</v>
      </c>
      <c r="L73" s="1"/>
      <c r="M73" s="21">
        <f t="shared" si="2"/>
        <v>0</v>
      </c>
    </row>
    <row r="74" spans="1:13" ht="20.100000000000001" customHeight="1" x14ac:dyDescent="0.15">
      <c r="A74" s="1" t="s">
        <v>22</v>
      </c>
      <c r="B74" s="1" t="s">
        <v>22702</v>
      </c>
      <c r="C74" s="1" t="s">
        <v>22731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22732</v>
      </c>
      <c r="L74" s="1"/>
      <c r="M74" s="21">
        <f t="shared" si="2"/>
        <v>1</v>
      </c>
    </row>
    <row r="75" spans="1:13" ht="20.100000000000001" customHeight="1" x14ac:dyDescent="0.15">
      <c r="A75" s="1" t="s">
        <v>22</v>
      </c>
      <c r="B75" s="1" t="s">
        <v>22702</v>
      </c>
      <c r="C75" s="1" t="s">
        <v>22733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180</v>
      </c>
      <c r="I75" s="1" t="s">
        <v>447</v>
      </c>
      <c r="J75" s="1" t="s">
        <v>730</v>
      </c>
      <c r="K75" s="1" t="s">
        <v>22734</v>
      </c>
      <c r="L75" s="1"/>
      <c r="M75" s="21">
        <f t="shared" si="2"/>
        <v>0</v>
      </c>
    </row>
    <row r="76" spans="1:13" ht="20.100000000000001" customHeight="1" x14ac:dyDescent="0.15">
      <c r="A76" s="1" t="s">
        <v>22</v>
      </c>
      <c r="B76" s="1" t="s">
        <v>22702</v>
      </c>
      <c r="C76" s="1" t="s">
        <v>22735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22736</v>
      </c>
      <c r="L76" s="1"/>
      <c r="M76" s="21">
        <f t="shared" si="2"/>
        <v>1</v>
      </c>
    </row>
    <row r="77" spans="1:13" ht="20.100000000000001" customHeight="1" x14ac:dyDescent="0.15">
      <c r="A77" s="1" t="s">
        <v>22</v>
      </c>
      <c r="B77" s="1" t="s">
        <v>22702</v>
      </c>
      <c r="C77" s="1" t="s">
        <v>22737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83</v>
      </c>
      <c r="I77" s="1" t="s">
        <v>84</v>
      </c>
      <c r="J77" s="1" t="s">
        <v>1137</v>
      </c>
      <c r="K77" s="1" t="s">
        <v>22738</v>
      </c>
      <c r="L77" s="1"/>
      <c r="M77" s="21">
        <f t="shared" si="2"/>
        <v>0</v>
      </c>
    </row>
    <row r="78" spans="1:13" ht="20.100000000000001" customHeight="1" x14ac:dyDescent="0.15">
      <c r="A78" s="1" t="s">
        <v>22</v>
      </c>
      <c r="B78" s="1" t="s">
        <v>22702</v>
      </c>
      <c r="C78" s="1" t="s">
        <v>22739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22740</v>
      </c>
      <c r="L78" s="1"/>
      <c r="M78" s="21">
        <f t="shared" si="2"/>
        <v>1</v>
      </c>
    </row>
    <row r="79" spans="1:13" ht="20.100000000000001" customHeight="1" x14ac:dyDescent="0.15">
      <c r="A79" s="1" t="s">
        <v>22</v>
      </c>
      <c r="B79" s="1" t="s">
        <v>22702</v>
      </c>
      <c r="C79" s="1" t="s">
        <v>22741</v>
      </c>
      <c r="D79" s="1" t="s">
        <v>78</v>
      </c>
      <c r="E79" s="1" t="s">
        <v>51</v>
      </c>
      <c r="F79" s="1" t="s">
        <v>179</v>
      </c>
      <c r="G79" s="1" t="s">
        <v>82</v>
      </c>
      <c r="H79" s="1" t="s">
        <v>83</v>
      </c>
      <c r="I79" s="1" t="s">
        <v>84</v>
      </c>
      <c r="J79" s="1" t="s">
        <v>1137</v>
      </c>
      <c r="K79" s="1" t="s">
        <v>22742</v>
      </c>
      <c r="L79" s="1"/>
      <c r="M79" s="21">
        <f t="shared" si="2"/>
        <v>0</v>
      </c>
    </row>
    <row r="80" spans="1:13" ht="20.100000000000001" customHeight="1" x14ac:dyDescent="0.15">
      <c r="A80" s="1" t="s">
        <v>22</v>
      </c>
      <c r="B80" s="1" t="s">
        <v>22702</v>
      </c>
      <c r="C80" s="1" t="s">
        <v>22743</v>
      </c>
      <c r="D80" s="1" t="s">
        <v>78</v>
      </c>
      <c r="E80" s="1" t="s">
        <v>51</v>
      </c>
      <c r="F80" s="1" t="s">
        <v>179</v>
      </c>
      <c r="G80" s="1" t="s">
        <v>82</v>
      </c>
      <c r="H80" s="1" t="s">
        <v>83</v>
      </c>
      <c r="I80" s="1" t="s">
        <v>84</v>
      </c>
      <c r="J80" s="1" t="s">
        <v>1137</v>
      </c>
      <c r="K80" s="1" t="s">
        <v>22744</v>
      </c>
      <c r="L80" s="1"/>
      <c r="M80" s="21">
        <f t="shared" si="2"/>
        <v>0</v>
      </c>
    </row>
    <row r="81" spans="1:13" ht="20.100000000000001" customHeight="1" x14ac:dyDescent="0.15">
      <c r="A81" s="1" t="s">
        <v>22</v>
      </c>
      <c r="B81" s="1" t="s">
        <v>22745</v>
      </c>
      <c r="C81" s="1" t="s">
        <v>22746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207</v>
      </c>
      <c r="I81" s="1" t="s">
        <v>84</v>
      </c>
      <c r="J81" s="1" t="s">
        <v>122</v>
      </c>
      <c r="K81" s="1" t="s">
        <v>22747</v>
      </c>
      <c r="L81" s="1"/>
      <c r="M81" s="21">
        <f t="shared" si="2"/>
        <v>1</v>
      </c>
    </row>
    <row r="82" spans="1:13" ht="20.100000000000001" customHeight="1" x14ac:dyDescent="0.15">
      <c r="A82" s="1" t="s">
        <v>22</v>
      </c>
      <c r="B82" s="1" t="s">
        <v>22745</v>
      </c>
      <c r="C82" s="1" t="s">
        <v>22748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207</v>
      </c>
      <c r="I82" s="1" t="s">
        <v>84</v>
      </c>
      <c r="J82" s="1" t="s">
        <v>122</v>
      </c>
      <c r="K82" s="1" t="s">
        <v>22749</v>
      </c>
      <c r="L82" s="1"/>
      <c r="M82" s="21">
        <f t="shared" si="2"/>
        <v>1</v>
      </c>
    </row>
    <row r="83" spans="1:13" ht="20.100000000000001" customHeight="1" x14ac:dyDescent="0.15">
      <c r="A83" s="1" t="s">
        <v>22</v>
      </c>
      <c r="B83" s="1" t="s">
        <v>22745</v>
      </c>
      <c r="C83" s="1" t="s">
        <v>22750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207</v>
      </c>
      <c r="I83" s="1" t="s">
        <v>84</v>
      </c>
      <c r="J83" s="1" t="s">
        <v>122</v>
      </c>
      <c r="K83" s="1" t="s">
        <v>22751</v>
      </c>
      <c r="L83" s="1"/>
      <c r="M83" s="21">
        <f t="shared" si="2"/>
        <v>1</v>
      </c>
    </row>
    <row r="84" spans="1:13" ht="20.100000000000001" customHeight="1" x14ac:dyDescent="0.15">
      <c r="A84" s="1" t="s">
        <v>22</v>
      </c>
      <c r="B84" s="1" t="s">
        <v>22745</v>
      </c>
      <c r="C84" s="1" t="s">
        <v>22752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207</v>
      </c>
      <c r="I84" s="1" t="s">
        <v>84</v>
      </c>
      <c r="J84" s="1" t="s">
        <v>122</v>
      </c>
      <c r="K84" s="1" t="s">
        <v>22753</v>
      </c>
      <c r="L84" s="1"/>
      <c r="M84" s="21">
        <f t="shared" si="2"/>
        <v>1</v>
      </c>
    </row>
    <row r="85" spans="1:13" ht="20.100000000000001" customHeight="1" x14ac:dyDescent="0.15">
      <c r="A85" s="1" t="s">
        <v>22</v>
      </c>
      <c r="B85" s="1" t="s">
        <v>22745</v>
      </c>
      <c r="C85" s="1" t="s">
        <v>22754</v>
      </c>
      <c r="D85" s="1" t="s">
        <v>50</v>
      </c>
      <c r="E85" s="1" t="s">
        <v>51</v>
      </c>
      <c r="F85" s="1" t="s">
        <v>26832</v>
      </c>
      <c r="G85" s="1" t="s">
        <v>82</v>
      </c>
      <c r="H85" s="1" t="s">
        <v>1151</v>
      </c>
      <c r="I85" s="1" t="s">
        <v>84</v>
      </c>
      <c r="J85" s="1" t="s">
        <v>130</v>
      </c>
      <c r="K85" s="1" t="s">
        <v>22755</v>
      </c>
      <c r="L85" s="1"/>
      <c r="M85" s="21">
        <f t="shared" si="2"/>
        <v>0</v>
      </c>
    </row>
    <row r="86" spans="1:13" ht="20.100000000000001" customHeight="1" x14ac:dyDescent="0.15">
      <c r="A86" s="1" t="s">
        <v>22</v>
      </c>
      <c r="B86" s="1" t="s">
        <v>22745</v>
      </c>
      <c r="C86" s="1" t="s">
        <v>22756</v>
      </c>
      <c r="D86" s="1" t="s">
        <v>50</v>
      </c>
      <c r="E86" s="1" t="s">
        <v>51</v>
      </c>
      <c r="F86" s="1" t="s">
        <v>26832</v>
      </c>
      <c r="G86" s="1" t="s">
        <v>82</v>
      </c>
      <c r="H86" s="1" t="s">
        <v>1151</v>
      </c>
      <c r="I86" s="1" t="s">
        <v>84</v>
      </c>
      <c r="J86" s="1" t="s">
        <v>130</v>
      </c>
      <c r="K86" s="1" t="s">
        <v>22757</v>
      </c>
      <c r="L86" s="1"/>
      <c r="M86" s="21">
        <f t="shared" si="2"/>
        <v>0</v>
      </c>
    </row>
    <row r="87" spans="1:13" ht="20.100000000000001" customHeight="1" x14ac:dyDescent="0.15">
      <c r="A87" s="1" t="s">
        <v>22</v>
      </c>
      <c r="B87" s="1" t="s">
        <v>22745</v>
      </c>
      <c r="C87" s="1" t="s">
        <v>22758</v>
      </c>
      <c r="D87" s="1" t="s">
        <v>50</v>
      </c>
      <c r="E87" s="1" t="s">
        <v>51</v>
      </c>
      <c r="F87" s="1" t="s">
        <v>51</v>
      </c>
      <c r="G87" s="1" t="s">
        <v>82</v>
      </c>
      <c r="H87" s="1" t="s">
        <v>207</v>
      </c>
      <c r="I87" s="1" t="s">
        <v>84</v>
      </c>
      <c r="J87" s="1" t="s">
        <v>122</v>
      </c>
      <c r="K87" s="1" t="s">
        <v>22759</v>
      </c>
      <c r="L87" s="1"/>
      <c r="M87" s="21">
        <f t="shared" si="2"/>
        <v>1</v>
      </c>
    </row>
    <row r="88" spans="1:13" ht="20.100000000000001" customHeight="1" x14ac:dyDescent="0.15">
      <c r="A88" s="1" t="s">
        <v>22</v>
      </c>
      <c r="B88" s="1" t="s">
        <v>22745</v>
      </c>
      <c r="C88" s="1" t="s">
        <v>22760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22761</v>
      </c>
      <c r="L88" s="1"/>
      <c r="M88" s="21">
        <f t="shared" si="2"/>
        <v>1</v>
      </c>
    </row>
    <row r="89" spans="1:13" ht="20.100000000000001" customHeight="1" x14ac:dyDescent="0.15">
      <c r="A89" s="1" t="s">
        <v>22</v>
      </c>
      <c r="B89" s="1" t="s">
        <v>22745</v>
      </c>
      <c r="C89" s="1" t="s">
        <v>22762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207</v>
      </c>
      <c r="I89" s="1" t="s">
        <v>84</v>
      </c>
      <c r="J89" s="1" t="s">
        <v>122</v>
      </c>
      <c r="K89" s="1" t="s">
        <v>22763</v>
      </c>
      <c r="L89" s="1"/>
      <c r="M89" s="21">
        <f t="shared" si="2"/>
        <v>1</v>
      </c>
    </row>
    <row r="90" spans="1:13" ht="20.100000000000001" customHeight="1" x14ac:dyDescent="0.15">
      <c r="A90" s="1" t="s">
        <v>22</v>
      </c>
      <c r="B90" s="1" t="s">
        <v>22745</v>
      </c>
      <c r="C90" s="1" t="s">
        <v>22764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180</v>
      </c>
      <c r="I90" s="1" t="s">
        <v>447</v>
      </c>
      <c r="J90" s="1" t="s">
        <v>730</v>
      </c>
      <c r="K90" s="1" t="s">
        <v>22765</v>
      </c>
      <c r="L90" s="1"/>
      <c r="M90" s="21">
        <f t="shared" si="2"/>
        <v>0</v>
      </c>
    </row>
    <row r="91" spans="1:13" ht="20.100000000000001" customHeight="1" x14ac:dyDescent="0.15">
      <c r="A91" s="1" t="s">
        <v>22</v>
      </c>
      <c r="B91" s="1" t="s">
        <v>22745</v>
      </c>
      <c r="C91" s="1" t="s">
        <v>22766</v>
      </c>
      <c r="D91" s="1" t="s">
        <v>78</v>
      </c>
      <c r="E91" s="1" t="s">
        <v>51</v>
      </c>
      <c r="F91" s="1" t="s">
        <v>179</v>
      </c>
      <c r="G91" s="1" t="s">
        <v>82</v>
      </c>
      <c r="H91" s="1" t="s">
        <v>180</v>
      </c>
      <c r="I91" s="1" t="s">
        <v>447</v>
      </c>
      <c r="J91" s="1" t="s">
        <v>730</v>
      </c>
      <c r="K91" s="1" t="s">
        <v>22767</v>
      </c>
      <c r="L91" s="1"/>
      <c r="M91" s="21">
        <f t="shared" si="2"/>
        <v>0</v>
      </c>
    </row>
    <row r="92" spans="1:13" ht="20.100000000000001" customHeight="1" x14ac:dyDescent="0.15">
      <c r="A92" s="1" t="s">
        <v>22</v>
      </c>
      <c r="B92" s="1" t="s">
        <v>22745</v>
      </c>
      <c r="C92" s="1" t="s">
        <v>22768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22769</v>
      </c>
      <c r="L92" s="1"/>
      <c r="M92" s="21">
        <f t="shared" si="2"/>
        <v>1</v>
      </c>
    </row>
    <row r="93" spans="1:13" ht="20.100000000000001" customHeight="1" x14ac:dyDescent="0.15">
      <c r="A93" s="1" t="s">
        <v>22</v>
      </c>
      <c r="B93" s="1" t="s">
        <v>22745</v>
      </c>
      <c r="C93" s="1" t="s">
        <v>22770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22771</v>
      </c>
      <c r="L93" s="1"/>
      <c r="M93" s="21">
        <f t="shared" si="2"/>
        <v>1</v>
      </c>
    </row>
    <row r="94" spans="1:13" ht="20.100000000000001" customHeight="1" x14ac:dyDescent="0.15">
      <c r="A94" s="1" t="s">
        <v>22</v>
      </c>
      <c r="B94" s="1" t="s">
        <v>22745</v>
      </c>
      <c r="C94" s="1" t="s">
        <v>22772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83</v>
      </c>
      <c r="I94" s="1" t="s">
        <v>84</v>
      </c>
      <c r="J94" s="1" t="s">
        <v>1137</v>
      </c>
      <c r="K94" s="1" t="s">
        <v>22773</v>
      </c>
      <c r="L94" s="1"/>
      <c r="M94" s="21">
        <f t="shared" si="2"/>
        <v>0</v>
      </c>
    </row>
    <row r="95" spans="1:13" ht="20.100000000000001" customHeight="1" x14ac:dyDescent="0.15">
      <c r="A95" s="1" t="s">
        <v>22</v>
      </c>
      <c r="B95" s="1" t="s">
        <v>22774</v>
      </c>
      <c r="C95" s="1" t="s">
        <v>22775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22776</v>
      </c>
      <c r="L95" s="1"/>
      <c r="M95" s="21">
        <f t="shared" si="2"/>
        <v>1</v>
      </c>
    </row>
    <row r="96" spans="1:13" ht="20.100000000000001" customHeight="1" x14ac:dyDescent="0.15">
      <c r="A96" s="1" t="s">
        <v>22</v>
      </c>
      <c r="B96" s="1" t="s">
        <v>22774</v>
      </c>
      <c r="C96" s="1" t="s">
        <v>22777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22778</v>
      </c>
      <c r="L96" s="1"/>
      <c r="M96" s="21">
        <f t="shared" si="2"/>
        <v>1</v>
      </c>
    </row>
    <row r="97" spans="1:13" ht="20.100000000000001" customHeight="1" x14ac:dyDescent="0.15">
      <c r="A97" s="1" t="s">
        <v>22</v>
      </c>
      <c r="B97" s="1" t="s">
        <v>22774</v>
      </c>
      <c r="C97" s="1" t="s">
        <v>22779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22780</v>
      </c>
      <c r="L97" s="1"/>
      <c r="M97" s="21">
        <f t="shared" si="2"/>
        <v>1</v>
      </c>
    </row>
    <row r="98" spans="1:13" ht="20.100000000000001" customHeight="1" x14ac:dyDescent="0.15">
      <c r="A98" s="1" t="s">
        <v>22</v>
      </c>
      <c r="B98" s="1" t="s">
        <v>22774</v>
      </c>
      <c r="C98" s="1" t="s">
        <v>22781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22782</v>
      </c>
      <c r="L98" s="1"/>
      <c r="M98" s="21">
        <f t="shared" si="2"/>
        <v>1</v>
      </c>
    </row>
    <row r="99" spans="1:13" ht="20.100000000000001" customHeight="1" x14ac:dyDescent="0.15">
      <c r="A99" s="1" t="s">
        <v>22</v>
      </c>
      <c r="B99" s="1" t="s">
        <v>22774</v>
      </c>
      <c r="C99" s="1" t="s">
        <v>22783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22784</v>
      </c>
      <c r="L99" s="1"/>
      <c r="M99" s="21">
        <f t="shared" si="2"/>
        <v>1</v>
      </c>
    </row>
    <row r="100" spans="1:13" ht="20.100000000000001" customHeight="1" x14ac:dyDescent="0.15">
      <c r="A100" s="1" t="s">
        <v>22</v>
      </c>
      <c r="B100" s="1" t="s">
        <v>22774</v>
      </c>
      <c r="C100" s="1" t="s">
        <v>22785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22786</v>
      </c>
      <c r="L100" s="1"/>
      <c r="M100" s="21">
        <f t="shared" si="2"/>
        <v>1</v>
      </c>
    </row>
    <row r="101" spans="1:13" ht="20.100000000000001" customHeight="1" x14ac:dyDescent="0.15">
      <c r="A101" s="1" t="s">
        <v>22</v>
      </c>
      <c r="B101" s="1" t="s">
        <v>22774</v>
      </c>
      <c r="C101" s="1" t="s">
        <v>22787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22788</v>
      </c>
      <c r="L101" s="1"/>
      <c r="M101" s="21">
        <f t="shared" si="2"/>
        <v>1</v>
      </c>
    </row>
    <row r="102" spans="1:13" ht="20.100000000000001" customHeight="1" x14ac:dyDescent="0.15">
      <c r="A102" s="1" t="s">
        <v>22</v>
      </c>
      <c r="B102" s="1" t="s">
        <v>22774</v>
      </c>
      <c r="C102" s="1" t="s">
        <v>22789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22790</v>
      </c>
      <c r="L102" s="1"/>
      <c r="M102" s="21">
        <f t="shared" si="2"/>
        <v>1</v>
      </c>
    </row>
    <row r="103" spans="1:13" ht="20.100000000000001" customHeight="1" x14ac:dyDescent="0.15">
      <c r="A103" s="1" t="s">
        <v>22</v>
      </c>
      <c r="B103" s="1" t="s">
        <v>22774</v>
      </c>
      <c r="C103" s="1" t="s">
        <v>22791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22792</v>
      </c>
      <c r="L103" s="1"/>
      <c r="M103" s="21">
        <f t="shared" si="2"/>
        <v>1</v>
      </c>
    </row>
    <row r="104" spans="1:13" ht="20.100000000000001" customHeight="1" x14ac:dyDescent="0.15">
      <c r="A104" s="1" t="s">
        <v>22</v>
      </c>
      <c r="B104" s="1" t="s">
        <v>22774</v>
      </c>
      <c r="C104" s="1" t="s">
        <v>22793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22794</v>
      </c>
      <c r="L104" s="1"/>
      <c r="M104" s="21">
        <f t="shared" ref="M104:M135" si="3">IF(F104="○",1,0)</f>
        <v>1</v>
      </c>
    </row>
    <row r="105" spans="1:13" ht="20.100000000000001" customHeight="1" x14ac:dyDescent="0.15">
      <c r="A105" s="1" t="s">
        <v>22</v>
      </c>
      <c r="B105" s="1" t="s">
        <v>22774</v>
      </c>
      <c r="C105" s="1" t="s">
        <v>22795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22796</v>
      </c>
      <c r="L105" s="1"/>
      <c r="M105" s="21">
        <f t="shared" si="3"/>
        <v>1</v>
      </c>
    </row>
    <row r="106" spans="1:13" ht="20.100000000000001" customHeight="1" x14ac:dyDescent="0.15">
      <c r="A106" s="1" t="s">
        <v>22</v>
      </c>
      <c r="B106" s="1" t="s">
        <v>22774</v>
      </c>
      <c r="C106" s="1" t="s">
        <v>22797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22798</v>
      </c>
      <c r="L106" s="1"/>
      <c r="M106" s="21">
        <f t="shared" si="3"/>
        <v>1</v>
      </c>
    </row>
    <row r="107" spans="1:13" ht="20.100000000000001" customHeight="1" x14ac:dyDescent="0.15">
      <c r="A107" s="1" t="s">
        <v>22</v>
      </c>
      <c r="B107" s="1" t="s">
        <v>22774</v>
      </c>
      <c r="C107" s="1" t="s">
        <v>22799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22800</v>
      </c>
      <c r="L107" s="1"/>
      <c r="M107" s="21">
        <f t="shared" si="3"/>
        <v>1</v>
      </c>
    </row>
    <row r="108" spans="1:13" ht="20.100000000000001" customHeight="1" x14ac:dyDescent="0.15">
      <c r="A108" s="1" t="s">
        <v>22</v>
      </c>
      <c r="B108" s="1" t="s">
        <v>22774</v>
      </c>
      <c r="C108" s="1" t="s">
        <v>22801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22802</v>
      </c>
      <c r="L108" s="1"/>
      <c r="M108" s="21">
        <f t="shared" si="3"/>
        <v>1</v>
      </c>
    </row>
    <row r="109" spans="1:13" ht="20.100000000000001" customHeight="1" x14ac:dyDescent="0.15">
      <c r="A109" s="1" t="s">
        <v>22</v>
      </c>
      <c r="B109" s="1" t="s">
        <v>22774</v>
      </c>
      <c r="C109" s="1" t="s">
        <v>22803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22804</v>
      </c>
      <c r="L109" s="1"/>
      <c r="M109" s="21">
        <f t="shared" si="3"/>
        <v>1</v>
      </c>
    </row>
    <row r="110" spans="1:13" ht="20.100000000000001" customHeight="1" x14ac:dyDescent="0.15">
      <c r="A110" s="1" t="s">
        <v>22</v>
      </c>
      <c r="B110" s="1" t="s">
        <v>22774</v>
      </c>
      <c r="C110" s="1" t="s">
        <v>22805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22806</v>
      </c>
      <c r="L110" s="1"/>
      <c r="M110" s="21">
        <f t="shared" si="3"/>
        <v>1</v>
      </c>
    </row>
    <row r="111" spans="1:13" ht="20.100000000000001" customHeight="1" x14ac:dyDescent="0.15">
      <c r="A111" s="1" t="s">
        <v>22</v>
      </c>
      <c r="B111" s="1" t="s">
        <v>22774</v>
      </c>
      <c r="C111" s="1" t="s">
        <v>22807</v>
      </c>
      <c r="D111" s="1" t="s">
        <v>78</v>
      </c>
      <c r="E111" s="1" t="s">
        <v>51</v>
      </c>
      <c r="F111" s="1" t="s">
        <v>179</v>
      </c>
      <c r="G111" s="1" t="s">
        <v>82</v>
      </c>
      <c r="H111" s="1" t="s">
        <v>2038</v>
      </c>
      <c r="I111" s="1" t="s">
        <v>84</v>
      </c>
      <c r="J111" s="1" t="s">
        <v>2039</v>
      </c>
      <c r="K111" s="1" t="s">
        <v>22808</v>
      </c>
      <c r="L111" s="1"/>
      <c r="M111" s="21">
        <f t="shared" si="3"/>
        <v>0</v>
      </c>
    </row>
    <row r="112" spans="1:13" ht="20.100000000000001" customHeight="1" x14ac:dyDescent="0.15">
      <c r="A112" s="1" t="s">
        <v>22</v>
      </c>
      <c r="B112" s="1" t="s">
        <v>22774</v>
      </c>
      <c r="C112" s="1" t="s">
        <v>22809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22810</v>
      </c>
      <c r="L112" s="1"/>
      <c r="M112" s="21">
        <f t="shared" si="3"/>
        <v>1</v>
      </c>
    </row>
    <row r="113" spans="1:13" ht="20.100000000000001" customHeight="1" x14ac:dyDescent="0.15">
      <c r="A113" s="1" t="s">
        <v>22</v>
      </c>
      <c r="B113" s="1" t="s">
        <v>22774</v>
      </c>
      <c r="C113" s="1" t="s">
        <v>22811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22812</v>
      </c>
      <c r="L113" s="1"/>
      <c r="M113" s="21">
        <f t="shared" si="3"/>
        <v>1</v>
      </c>
    </row>
    <row r="114" spans="1:13" ht="20.100000000000001" customHeight="1" x14ac:dyDescent="0.15">
      <c r="A114" s="1" t="s">
        <v>22</v>
      </c>
      <c r="B114" s="1" t="s">
        <v>22774</v>
      </c>
      <c r="C114" s="1" t="s">
        <v>22813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22814</v>
      </c>
      <c r="L114" s="1"/>
      <c r="M114" s="21">
        <f t="shared" si="3"/>
        <v>1</v>
      </c>
    </row>
    <row r="115" spans="1:13" ht="20.100000000000001" customHeight="1" x14ac:dyDescent="0.15">
      <c r="A115" s="1" t="s">
        <v>22</v>
      </c>
      <c r="B115" s="1" t="s">
        <v>22774</v>
      </c>
      <c r="C115" s="1" t="s">
        <v>22815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83</v>
      </c>
      <c r="I115" s="1" t="s">
        <v>84</v>
      </c>
      <c r="J115" s="1" t="s">
        <v>1137</v>
      </c>
      <c r="K115" s="1" t="s">
        <v>22816</v>
      </c>
      <c r="L115" s="1"/>
      <c r="M115" s="21">
        <f t="shared" si="3"/>
        <v>0</v>
      </c>
    </row>
    <row r="116" spans="1:13" ht="20.100000000000001" customHeight="1" x14ac:dyDescent="0.15">
      <c r="A116" s="1" t="s">
        <v>22</v>
      </c>
      <c r="B116" s="1" t="s">
        <v>22774</v>
      </c>
      <c r="C116" s="1" t="s">
        <v>22817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22818</v>
      </c>
      <c r="L116" s="1"/>
      <c r="M116" s="21">
        <f t="shared" si="3"/>
        <v>1</v>
      </c>
    </row>
    <row r="117" spans="1:13" ht="20.100000000000001" customHeight="1" x14ac:dyDescent="0.15">
      <c r="A117" s="1" t="s">
        <v>22</v>
      </c>
      <c r="B117" s="1" t="s">
        <v>22774</v>
      </c>
      <c r="C117" s="1" t="s">
        <v>22819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22820</v>
      </c>
      <c r="L117" s="1"/>
      <c r="M117" s="21">
        <f t="shared" si="3"/>
        <v>1</v>
      </c>
    </row>
    <row r="118" spans="1:13" ht="20.100000000000001" customHeight="1" x14ac:dyDescent="0.15">
      <c r="A118" s="1" t="s">
        <v>22</v>
      </c>
      <c r="B118" s="1" t="s">
        <v>22774</v>
      </c>
      <c r="C118" s="1" t="s">
        <v>22821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22822</v>
      </c>
      <c r="L118" s="1"/>
      <c r="M118" s="21">
        <f t="shared" si="3"/>
        <v>1</v>
      </c>
    </row>
    <row r="119" spans="1:13" ht="20.100000000000001" customHeight="1" x14ac:dyDescent="0.15">
      <c r="A119" s="1" t="s">
        <v>22</v>
      </c>
      <c r="B119" s="1" t="s">
        <v>22774</v>
      </c>
      <c r="C119" s="1" t="s">
        <v>22823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22824</v>
      </c>
      <c r="L119" s="1"/>
      <c r="M119" s="21">
        <f t="shared" si="3"/>
        <v>1</v>
      </c>
    </row>
    <row r="120" spans="1:13" ht="20.100000000000001" customHeight="1" x14ac:dyDescent="0.15">
      <c r="A120" s="1" t="s">
        <v>22</v>
      </c>
      <c r="B120" s="1" t="s">
        <v>22774</v>
      </c>
      <c r="C120" s="1" t="s">
        <v>22825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22826</v>
      </c>
      <c r="L120" s="1"/>
      <c r="M120" s="21">
        <f t="shared" si="3"/>
        <v>1</v>
      </c>
    </row>
    <row r="121" spans="1:13" ht="20.100000000000001" customHeight="1" x14ac:dyDescent="0.15">
      <c r="A121" s="1" t="s">
        <v>22</v>
      </c>
      <c r="B121" s="1" t="s">
        <v>22774</v>
      </c>
      <c r="C121" s="1" t="s">
        <v>22827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22828</v>
      </c>
      <c r="L121" s="1"/>
      <c r="M121" s="21">
        <f t="shared" si="3"/>
        <v>1</v>
      </c>
    </row>
    <row r="122" spans="1:13" ht="20.100000000000001" customHeight="1" x14ac:dyDescent="0.15">
      <c r="A122" s="1" t="s">
        <v>22</v>
      </c>
      <c r="B122" s="1" t="s">
        <v>22774</v>
      </c>
      <c r="C122" s="1" t="s">
        <v>22829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22830</v>
      </c>
      <c r="L122" s="1"/>
      <c r="M122" s="21">
        <f t="shared" si="3"/>
        <v>1</v>
      </c>
    </row>
    <row r="123" spans="1:13" ht="20.100000000000001" customHeight="1" x14ac:dyDescent="0.15">
      <c r="A123" s="1" t="s">
        <v>22</v>
      </c>
      <c r="B123" s="1" t="s">
        <v>22774</v>
      </c>
      <c r="C123" s="1" t="s">
        <v>22831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22832</v>
      </c>
      <c r="L123" s="1"/>
      <c r="M123" s="21">
        <f t="shared" si="3"/>
        <v>1</v>
      </c>
    </row>
    <row r="124" spans="1:13" ht="20.100000000000001" customHeight="1" x14ac:dyDescent="0.15">
      <c r="A124" s="1" t="s">
        <v>22</v>
      </c>
      <c r="B124" s="1" t="s">
        <v>22774</v>
      </c>
      <c r="C124" s="1" t="s">
        <v>22833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662</v>
      </c>
      <c r="J124" s="1" t="s">
        <v>663</v>
      </c>
      <c r="K124" s="1" t="s">
        <v>22834</v>
      </c>
      <c r="L124" s="1"/>
      <c r="M124" s="21">
        <f t="shared" si="3"/>
        <v>1</v>
      </c>
    </row>
    <row r="125" spans="1:13" ht="20.100000000000001" customHeight="1" x14ac:dyDescent="0.15">
      <c r="A125" s="1" t="s">
        <v>22</v>
      </c>
      <c r="B125" s="1" t="s">
        <v>22774</v>
      </c>
      <c r="C125" s="1" t="s">
        <v>22835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22836</v>
      </c>
      <c r="L125" s="1"/>
      <c r="M125" s="21">
        <f t="shared" si="3"/>
        <v>1</v>
      </c>
    </row>
    <row r="126" spans="1:13" ht="20.100000000000001" customHeight="1" x14ac:dyDescent="0.15">
      <c r="A126" s="1" t="s">
        <v>22</v>
      </c>
      <c r="B126" s="1" t="s">
        <v>22774</v>
      </c>
      <c r="C126" s="1" t="s">
        <v>22837</v>
      </c>
      <c r="D126" s="1" t="s">
        <v>78</v>
      </c>
      <c r="E126" s="1" t="s">
        <v>51</v>
      </c>
      <c r="F126" s="1" t="s">
        <v>179</v>
      </c>
      <c r="G126" s="1" t="s">
        <v>82</v>
      </c>
      <c r="H126" s="1" t="s">
        <v>83</v>
      </c>
      <c r="I126" s="1" t="s">
        <v>84</v>
      </c>
      <c r="J126" s="1" t="s">
        <v>1137</v>
      </c>
      <c r="K126" s="1" t="s">
        <v>22838</v>
      </c>
      <c r="L126" s="1"/>
      <c r="M126" s="21">
        <f t="shared" si="3"/>
        <v>0</v>
      </c>
    </row>
    <row r="127" spans="1:13" ht="20.100000000000001" customHeight="1" x14ac:dyDescent="0.15">
      <c r="A127" s="1" t="s">
        <v>22</v>
      </c>
      <c r="B127" s="1" t="s">
        <v>22774</v>
      </c>
      <c r="C127" s="1" t="s">
        <v>22839</v>
      </c>
      <c r="D127" s="1" t="s">
        <v>78</v>
      </c>
      <c r="E127" s="1" t="s">
        <v>51</v>
      </c>
      <c r="F127" s="1" t="s">
        <v>179</v>
      </c>
      <c r="G127" s="1" t="s">
        <v>82</v>
      </c>
      <c r="H127" s="1" t="s">
        <v>83</v>
      </c>
      <c r="I127" s="1" t="s">
        <v>84</v>
      </c>
      <c r="J127" s="1" t="s">
        <v>1137</v>
      </c>
      <c r="K127" s="1" t="s">
        <v>22840</v>
      </c>
      <c r="L127" s="1"/>
      <c r="M127" s="21">
        <f t="shared" si="3"/>
        <v>0</v>
      </c>
    </row>
    <row r="128" spans="1:13" ht="20.100000000000001" customHeight="1" x14ac:dyDescent="0.15">
      <c r="A128" s="1" t="s">
        <v>22</v>
      </c>
      <c r="B128" s="1" t="s">
        <v>22841</v>
      </c>
      <c r="C128" s="1" t="s">
        <v>22842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662</v>
      </c>
      <c r="J128" s="1" t="s">
        <v>663</v>
      </c>
      <c r="K128" s="1" t="s">
        <v>22843</v>
      </c>
      <c r="L128" s="1"/>
      <c r="M128" s="21">
        <f t="shared" si="3"/>
        <v>1</v>
      </c>
    </row>
    <row r="129" spans="1:13" ht="20.100000000000001" customHeight="1" x14ac:dyDescent="0.15">
      <c r="A129" s="1" t="s">
        <v>22</v>
      </c>
      <c r="B129" s="1" t="s">
        <v>22841</v>
      </c>
      <c r="C129" s="1" t="s">
        <v>22844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662</v>
      </c>
      <c r="J129" s="1" t="s">
        <v>663</v>
      </c>
      <c r="K129" s="1" t="s">
        <v>22845</v>
      </c>
      <c r="L129" s="1"/>
      <c r="M129" s="21">
        <f t="shared" si="3"/>
        <v>1</v>
      </c>
    </row>
    <row r="130" spans="1:13" ht="20.100000000000001" customHeight="1" x14ac:dyDescent="0.15">
      <c r="A130" s="1" t="s">
        <v>22</v>
      </c>
      <c r="B130" s="1" t="s">
        <v>22841</v>
      </c>
      <c r="C130" s="1" t="s">
        <v>22846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121</v>
      </c>
      <c r="I130" s="1" t="s">
        <v>662</v>
      </c>
      <c r="J130" s="1" t="s">
        <v>663</v>
      </c>
      <c r="K130" s="1" t="s">
        <v>22847</v>
      </c>
      <c r="L130" s="1"/>
      <c r="M130" s="21">
        <f t="shared" si="3"/>
        <v>1</v>
      </c>
    </row>
    <row r="131" spans="1:13" ht="20.100000000000001" customHeight="1" x14ac:dyDescent="0.15">
      <c r="A131" s="1" t="s">
        <v>22</v>
      </c>
      <c r="B131" s="1" t="s">
        <v>22841</v>
      </c>
      <c r="C131" s="1" t="s">
        <v>22848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121</v>
      </c>
      <c r="I131" s="1" t="s">
        <v>662</v>
      </c>
      <c r="J131" s="1" t="s">
        <v>663</v>
      </c>
      <c r="K131" s="1" t="s">
        <v>22849</v>
      </c>
      <c r="L131" s="1"/>
      <c r="M131" s="21">
        <f t="shared" si="3"/>
        <v>1</v>
      </c>
    </row>
    <row r="132" spans="1:13" ht="20.100000000000001" customHeight="1" x14ac:dyDescent="0.15">
      <c r="A132" s="1" t="s">
        <v>22</v>
      </c>
      <c r="B132" s="1" t="s">
        <v>22841</v>
      </c>
      <c r="C132" s="1" t="s">
        <v>22850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121</v>
      </c>
      <c r="I132" s="1" t="s">
        <v>662</v>
      </c>
      <c r="J132" s="1" t="s">
        <v>663</v>
      </c>
      <c r="K132" s="1" t="s">
        <v>22851</v>
      </c>
      <c r="L132" s="1"/>
      <c r="M132" s="21">
        <f t="shared" si="3"/>
        <v>1</v>
      </c>
    </row>
    <row r="133" spans="1:13" ht="20.100000000000001" customHeight="1" x14ac:dyDescent="0.15">
      <c r="A133" s="1" t="s">
        <v>22</v>
      </c>
      <c r="B133" s="1" t="s">
        <v>22841</v>
      </c>
      <c r="C133" s="1" t="s">
        <v>22852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662</v>
      </c>
      <c r="J133" s="1" t="s">
        <v>663</v>
      </c>
      <c r="K133" s="1" t="s">
        <v>22853</v>
      </c>
      <c r="L133" s="1"/>
      <c r="M133" s="21">
        <f t="shared" si="3"/>
        <v>1</v>
      </c>
    </row>
    <row r="134" spans="1:13" ht="20.100000000000001" customHeight="1" x14ac:dyDescent="0.15">
      <c r="A134" s="1" t="s">
        <v>22</v>
      </c>
      <c r="B134" s="1" t="s">
        <v>22841</v>
      </c>
      <c r="C134" s="1" t="s">
        <v>22854</v>
      </c>
      <c r="D134" s="1" t="s">
        <v>78</v>
      </c>
      <c r="E134" s="1" t="s">
        <v>51</v>
      </c>
      <c r="F134" s="1" t="s">
        <v>179</v>
      </c>
      <c r="G134" s="1" t="s">
        <v>82</v>
      </c>
      <c r="H134" s="1" t="s">
        <v>180</v>
      </c>
      <c r="I134" s="1" t="s">
        <v>447</v>
      </c>
      <c r="J134" s="1" t="s">
        <v>730</v>
      </c>
      <c r="K134" s="1" t="s">
        <v>22855</v>
      </c>
      <c r="L134" s="1"/>
      <c r="M134" s="21">
        <f t="shared" si="3"/>
        <v>0</v>
      </c>
    </row>
    <row r="135" spans="1:13" ht="20.100000000000001" customHeight="1" x14ac:dyDescent="0.15">
      <c r="A135" s="1" t="s">
        <v>22</v>
      </c>
      <c r="B135" s="1" t="s">
        <v>22841</v>
      </c>
      <c r="C135" s="1" t="s">
        <v>22856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22857</v>
      </c>
      <c r="L135" s="1"/>
      <c r="M135" s="21">
        <f t="shared" si="3"/>
        <v>1</v>
      </c>
    </row>
    <row r="136" spans="1:13" ht="20.100000000000001" customHeight="1" x14ac:dyDescent="0.15">
      <c r="A136" s="1" t="s">
        <v>22</v>
      </c>
      <c r="B136" s="1" t="s">
        <v>22841</v>
      </c>
      <c r="C136" s="1" t="s">
        <v>22858</v>
      </c>
      <c r="D136" s="1" t="s">
        <v>78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662</v>
      </c>
      <c r="J136" s="1" t="s">
        <v>663</v>
      </c>
      <c r="K136" s="1" t="s">
        <v>22859</v>
      </c>
      <c r="L136" s="1"/>
      <c r="M136" s="21">
        <f t="shared" ref="M136:M167" si="4">IF(F136="○",1,0)</f>
        <v>1</v>
      </c>
    </row>
    <row r="137" spans="1:13" ht="20.100000000000001" customHeight="1" x14ac:dyDescent="0.15">
      <c r="A137" s="1" t="s">
        <v>22</v>
      </c>
      <c r="B137" s="1" t="s">
        <v>22841</v>
      </c>
      <c r="C137" s="1" t="s">
        <v>22860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180</v>
      </c>
      <c r="I137" s="1" t="s">
        <v>181</v>
      </c>
      <c r="J137" s="1" t="s">
        <v>182</v>
      </c>
      <c r="K137" s="1" t="s">
        <v>22861</v>
      </c>
      <c r="L137" s="1"/>
      <c r="M137" s="21">
        <f t="shared" si="4"/>
        <v>0</v>
      </c>
    </row>
    <row r="138" spans="1:13" ht="20.100000000000001" customHeight="1" x14ac:dyDescent="0.15">
      <c r="A138" s="1" t="s">
        <v>22</v>
      </c>
      <c r="B138" s="1" t="s">
        <v>22841</v>
      </c>
      <c r="C138" s="1" t="s">
        <v>22862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662</v>
      </c>
      <c r="J138" s="1" t="s">
        <v>663</v>
      </c>
      <c r="K138" s="1" t="s">
        <v>22863</v>
      </c>
      <c r="L138" s="1"/>
      <c r="M138" s="21">
        <f t="shared" si="4"/>
        <v>1</v>
      </c>
    </row>
    <row r="139" spans="1:13" ht="20.100000000000001" customHeight="1" x14ac:dyDescent="0.15">
      <c r="A139" s="1" t="s">
        <v>22</v>
      </c>
      <c r="B139" s="1" t="s">
        <v>22841</v>
      </c>
      <c r="C139" s="1" t="s">
        <v>22864</v>
      </c>
      <c r="D139" s="1" t="s">
        <v>78</v>
      </c>
      <c r="E139" s="1" t="s">
        <v>51</v>
      </c>
      <c r="F139" s="1" t="s">
        <v>179</v>
      </c>
      <c r="G139" s="1" t="s">
        <v>82</v>
      </c>
      <c r="H139" s="1" t="s">
        <v>83</v>
      </c>
      <c r="I139" s="1" t="s">
        <v>84</v>
      </c>
      <c r="J139" s="1" t="s">
        <v>1137</v>
      </c>
      <c r="K139" s="1" t="s">
        <v>22865</v>
      </c>
      <c r="L139" s="1"/>
      <c r="M139" s="21">
        <f t="shared" si="4"/>
        <v>0</v>
      </c>
    </row>
    <row r="140" spans="1:13" ht="20.100000000000001" customHeight="1" x14ac:dyDescent="0.15">
      <c r="A140" s="1" t="s">
        <v>22</v>
      </c>
      <c r="B140" s="1" t="s">
        <v>22841</v>
      </c>
      <c r="C140" s="1" t="s">
        <v>22866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662</v>
      </c>
      <c r="J140" s="1" t="s">
        <v>663</v>
      </c>
      <c r="K140" s="1" t="s">
        <v>22867</v>
      </c>
      <c r="L140" s="1"/>
      <c r="M140" s="21">
        <f t="shared" si="4"/>
        <v>1</v>
      </c>
    </row>
    <row r="141" spans="1:13" ht="20.100000000000001" customHeight="1" x14ac:dyDescent="0.15">
      <c r="A141" s="1" t="s">
        <v>22</v>
      </c>
      <c r="B141" s="1" t="s">
        <v>22841</v>
      </c>
      <c r="C141" s="1" t="s">
        <v>22868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22869</v>
      </c>
      <c r="L141" s="1"/>
      <c r="M141" s="21">
        <f t="shared" si="4"/>
        <v>1</v>
      </c>
    </row>
    <row r="142" spans="1:13" ht="20.100000000000001" customHeight="1" x14ac:dyDescent="0.15">
      <c r="A142" s="1" t="s">
        <v>22</v>
      </c>
      <c r="B142" s="1" t="s">
        <v>22870</v>
      </c>
      <c r="C142" s="1" t="s">
        <v>22871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22872</v>
      </c>
      <c r="L142" s="1"/>
      <c r="M142" s="21">
        <f t="shared" si="4"/>
        <v>1</v>
      </c>
    </row>
    <row r="143" spans="1:13" ht="20.100000000000001" customHeight="1" x14ac:dyDescent="0.15">
      <c r="A143" s="1" t="s">
        <v>22</v>
      </c>
      <c r="B143" s="1" t="s">
        <v>22870</v>
      </c>
      <c r="C143" s="1" t="s">
        <v>22873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22874</v>
      </c>
      <c r="L143" s="1"/>
      <c r="M143" s="21">
        <f t="shared" si="4"/>
        <v>1</v>
      </c>
    </row>
    <row r="144" spans="1:13" ht="20.100000000000001" customHeight="1" x14ac:dyDescent="0.15">
      <c r="A144" s="1" t="s">
        <v>22</v>
      </c>
      <c r="B144" s="1" t="s">
        <v>22870</v>
      </c>
      <c r="C144" s="1" t="s">
        <v>22875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22876</v>
      </c>
      <c r="L144" s="1"/>
      <c r="M144" s="21">
        <f t="shared" si="4"/>
        <v>1</v>
      </c>
    </row>
    <row r="145" spans="1:13" ht="20.100000000000001" customHeight="1" x14ac:dyDescent="0.15">
      <c r="A145" s="1" t="s">
        <v>22</v>
      </c>
      <c r="B145" s="1" t="s">
        <v>22870</v>
      </c>
      <c r="C145" s="1" t="s">
        <v>22877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22878</v>
      </c>
      <c r="L145" s="1"/>
      <c r="M145" s="21">
        <f t="shared" si="4"/>
        <v>1</v>
      </c>
    </row>
    <row r="146" spans="1:13" ht="20.100000000000001" customHeight="1" x14ac:dyDescent="0.15">
      <c r="A146" s="1" t="s">
        <v>22</v>
      </c>
      <c r="B146" s="1" t="s">
        <v>22870</v>
      </c>
      <c r="C146" s="1" t="s">
        <v>22879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22880</v>
      </c>
      <c r="L146" s="1"/>
      <c r="M146" s="21">
        <f t="shared" si="4"/>
        <v>1</v>
      </c>
    </row>
    <row r="147" spans="1:13" ht="20.100000000000001" customHeight="1" x14ac:dyDescent="0.15">
      <c r="A147" s="1" t="s">
        <v>22</v>
      </c>
      <c r="B147" s="1" t="s">
        <v>22870</v>
      </c>
      <c r="C147" s="1" t="s">
        <v>22881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22882</v>
      </c>
      <c r="L147" s="1"/>
      <c r="M147" s="21">
        <f t="shared" si="4"/>
        <v>1</v>
      </c>
    </row>
    <row r="148" spans="1:13" ht="20.100000000000001" customHeight="1" x14ac:dyDescent="0.15">
      <c r="A148" s="1" t="s">
        <v>22</v>
      </c>
      <c r="B148" s="1" t="s">
        <v>22870</v>
      </c>
      <c r="C148" s="1" t="s">
        <v>22883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22884</v>
      </c>
      <c r="L148" s="1"/>
      <c r="M148" s="21">
        <f t="shared" si="4"/>
        <v>1</v>
      </c>
    </row>
    <row r="149" spans="1:13" ht="20.100000000000001" customHeight="1" x14ac:dyDescent="0.15">
      <c r="A149" s="1" t="s">
        <v>22</v>
      </c>
      <c r="B149" s="1" t="s">
        <v>22870</v>
      </c>
      <c r="C149" s="1" t="s">
        <v>22885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22886</v>
      </c>
      <c r="L149" s="1"/>
      <c r="M149" s="21">
        <f t="shared" si="4"/>
        <v>1</v>
      </c>
    </row>
    <row r="150" spans="1:13" ht="20.100000000000001" customHeight="1" x14ac:dyDescent="0.15">
      <c r="A150" s="1" t="s">
        <v>22</v>
      </c>
      <c r="B150" s="1" t="s">
        <v>22870</v>
      </c>
      <c r="C150" s="1" t="s">
        <v>22887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22888</v>
      </c>
      <c r="L150" s="1"/>
      <c r="M150" s="21">
        <f t="shared" si="4"/>
        <v>1</v>
      </c>
    </row>
    <row r="151" spans="1:13" ht="20.100000000000001" customHeight="1" x14ac:dyDescent="0.15">
      <c r="A151" s="1" t="s">
        <v>22</v>
      </c>
      <c r="B151" s="1" t="s">
        <v>22870</v>
      </c>
      <c r="C151" s="1" t="s">
        <v>22889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22890</v>
      </c>
      <c r="L151" s="1"/>
      <c r="M151" s="21">
        <f t="shared" si="4"/>
        <v>1</v>
      </c>
    </row>
    <row r="152" spans="1:13" ht="20.100000000000001" customHeight="1" x14ac:dyDescent="0.15">
      <c r="A152" s="1" t="s">
        <v>22</v>
      </c>
      <c r="B152" s="1" t="s">
        <v>22870</v>
      </c>
      <c r="C152" s="1" t="s">
        <v>22891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22892</v>
      </c>
      <c r="L152" s="1"/>
      <c r="M152" s="21">
        <f t="shared" si="4"/>
        <v>1</v>
      </c>
    </row>
    <row r="153" spans="1:13" ht="20.100000000000001" customHeight="1" x14ac:dyDescent="0.15">
      <c r="A153" s="1" t="s">
        <v>22</v>
      </c>
      <c r="B153" s="1" t="s">
        <v>22870</v>
      </c>
      <c r="C153" s="1" t="s">
        <v>22893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662</v>
      </c>
      <c r="J153" s="1" t="s">
        <v>663</v>
      </c>
      <c r="K153" s="1" t="s">
        <v>22894</v>
      </c>
      <c r="L153" s="1"/>
      <c r="M153" s="21">
        <f t="shared" si="4"/>
        <v>1</v>
      </c>
    </row>
    <row r="154" spans="1:13" ht="20.100000000000001" customHeight="1" x14ac:dyDescent="0.15">
      <c r="A154" s="1" t="s">
        <v>22</v>
      </c>
      <c r="B154" s="1" t="s">
        <v>22870</v>
      </c>
      <c r="C154" s="1" t="s">
        <v>22895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22896</v>
      </c>
      <c r="L154" s="1"/>
      <c r="M154" s="21">
        <f t="shared" si="4"/>
        <v>1</v>
      </c>
    </row>
    <row r="155" spans="1:13" ht="20.100000000000001" customHeight="1" x14ac:dyDescent="0.15">
      <c r="A155" s="1" t="s">
        <v>22</v>
      </c>
      <c r="B155" s="1" t="s">
        <v>22870</v>
      </c>
      <c r="C155" s="1" t="s">
        <v>22897</v>
      </c>
      <c r="D155" s="1" t="s">
        <v>78</v>
      </c>
      <c r="E155" s="1" t="s">
        <v>51</v>
      </c>
      <c r="F155" s="1" t="s">
        <v>179</v>
      </c>
      <c r="G155" s="1" t="s">
        <v>82</v>
      </c>
      <c r="H155" s="1" t="s">
        <v>83</v>
      </c>
      <c r="I155" s="1" t="s">
        <v>84</v>
      </c>
      <c r="J155" s="1" t="s">
        <v>1137</v>
      </c>
      <c r="K155" s="1" t="s">
        <v>22898</v>
      </c>
      <c r="L155" s="1"/>
      <c r="M155" s="21">
        <f t="shared" si="4"/>
        <v>0</v>
      </c>
    </row>
    <row r="156" spans="1:13" ht="20.100000000000001" customHeight="1" x14ac:dyDescent="0.15">
      <c r="A156" s="1" t="s">
        <v>22</v>
      </c>
      <c r="B156" s="1" t="s">
        <v>22870</v>
      </c>
      <c r="C156" s="1" t="s">
        <v>22899</v>
      </c>
      <c r="D156" s="1" t="s">
        <v>78</v>
      </c>
      <c r="E156" s="1" t="s">
        <v>51</v>
      </c>
      <c r="F156" s="1" t="s">
        <v>179</v>
      </c>
      <c r="G156" s="1" t="s">
        <v>82</v>
      </c>
      <c r="H156" s="1" t="s">
        <v>83</v>
      </c>
      <c r="I156" s="1" t="s">
        <v>84</v>
      </c>
      <c r="J156" s="1" t="s">
        <v>1137</v>
      </c>
      <c r="K156" s="1" t="s">
        <v>22900</v>
      </c>
      <c r="L156" s="1"/>
      <c r="M156" s="21">
        <f t="shared" si="4"/>
        <v>0</v>
      </c>
    </row>
    <row r="157" spans="1:13" ht="20.100000000000001" customHeight="1" x14ac:dyDescent="0.15">
      <c r="A157" s="1" t="s">
        <v>22</v>
      </c>
      <c r="B157" s="1" t="s">
        <v>22870</v>
      </c>
      <c r="C157" s="1" t="s">
        <v>22901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22902</v>
      </c>
      <c r="L157" s="1"/>
      <c r="M157" s="21">
        <f t="shared" si="4"/>
        <v>1</v>
      </c>
    </row>
    <row r="158" spans="1:13" ht="20.100000000000001" customHeight="1" x14ac:dyDescent="0.15">
      <c r="A158" s="1" t="s">
        <v>22</v>
      </c>
      <c r="B158" s="1" t="s">
        <v>22870</v>
      </c>
      <c r="C158" s="1" t="s">
        <v>22903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22904</v>
      </c>
      <c r="L158" s="1"/>
      <c r="M158" s="21">
        <f t="shared" si="4"/>
        <v>1</v>
      </c>
    </row>
    <row r="159" spans="1:13" ht="20.100000000000001" customHeight="1" x14ac:dyDescent="0.15">
      <c r="A159" s="1" t="s">
        <v>22</v>
      </c>
      <c r="B159" s="1" t="s">
        <v>17390</v>
      </c>
      <c r="C159" s="1" t="s">
        <v>22905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22906</v>
      </c>
      <c r="L159" s="1"/>
      <c r="M159" s="21">
        <f t="shared" si="4"/>
        <v>1</v>
      </c>
    </row>
    <row r="160" spans="1:13" ht="20.100000000000001" customHeight="1" x14ac:dyDescent="0.15">
      <c r="A160" s="1" t="s">
        <v>22</v>
      </c>
      <c r="B160" s="1" t="s">
        <v>17390</v>
      </c>
      <c r="C160" s="1" t="s">
        <v>22907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662</v>
      </c>
      <c r="J160" s="1" t="s">
        <v>663</v>
      </c>
      <c r="K160" s="1" t="s">
        <v>22908</v>
      </c>
      <c r="L160" s="1"/>
      <c r="M160" s="21">
        <f t="shared" si="4"/>
        <v>1</v>
      </c>
    </row>
    <row r="161" spans="1:13" ht="20.100000000000001" customHeight="1" x14ac:dyDescent="0.15">
      <c r="A161" s="1" t="s">
        <v>22</v>
      </c>
      <c r="B161" s="1" t="s">
        <v>17390</v>
      </c>
      <c r="C161" s="1" t="s">
        <v>22909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22910</v>
      </c>
      <c r="L161" s="1"/>
      <c r="M161" s="21">
        <f t="shared" si="4"/>
        <v>1</v>
      </c>
    </row>
    <row r="162" spans="1:13" ht="20.100000000000001" customHeight="1" x14ac:dyDescent="0.15">
      <c r="A162" s="1" t="s">
        <v>22</v>
      </c>
      <c r="B162" s="1" t="s">
        <v>17390</v>
      </c>
      <c r="C162" s="1" t="s">
        <v>22911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662</v>
      </c>
      <c r="J162" s="1" t="s">
        <v>663</v>
      </c>
      <c r="K162" s="1" t="s">
        <v>22912</v>
      </c>
      <c r="L162" s="1"/>
      <c r="M162" s="21">
        <f t="shared" si="4"/>
        <v>1</v>
      </c>
    </row>
    <row r="163" spans="1:13" ht="20.100000000000001" customHeight="1" x14ac:dyDescent="0.15">
      <c r="A163" s="1" t="s">
        <v>22</v>
      </c>
      <c r="B163" s="1" t="s">
        <v>17390</v>
      </c>
      <c r="C163" s="1" t="s">
        <v>22913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662</v>
      </c>
      <c r="J163" s="1" t="s">
        <v>663</v>
      </c>
      <c r="K163" s="1" t="s">
        <v>22914</v>
      </c>
      <c r="L163" s="1"/>
      <c r="M163" s="21">
        <f t="shared" si="4"/>
        <v>1</v>
      </c>
    </row>
    <row r="164" spans="1:13" ht="20.100000000000001" customHeight="1" x14ac:dyDescent="0.15">
      <c r="A164" s="1" t="s">
        <v>22</v>
      </c>
      <c r="B164" s="1" t="s">
        <v>22915</v>
      </c>
      <c r="C164" s="1" t="s">
        <v>22916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739</v>
      </c>
      <c r="I164" s="1" t="s">
        <v>54</v>
      </c>
      <c r="J164" s="1" t="s">
        <v>6858</v>
      </c>
      <c r="K164" s="1" t="s">
        <v>22917</v>
      </c>
      <c r="L164" s="1"/>
      <c r="M164" s="21">
        <f t="shared" si="4"/>
        <v>1</v>
      </c>
    </row>
    <row r="165" spans="1:13" ht="20.100000000000001" customHeight="1" x14ac:dyDescent="0.15">
      <c r="A165" s="1" t="s">
        <v>22</v>
      </c>
      <c r="B165" s="1" t="s">
        <v>22915</v>
      </c>
      <c r="C165" s="1" t="s">
        <v>22918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739</v>
      </c>
      <c r="I165" s="1" t="s">
        <v>54</v>
      </c>
      <c r="J165" s="1" t="s">
        <v>6858</v>
      </c>
      <c r="K165" s="1" t="s">
        <v>22919</v>
      </c>
      <c r="L165" s="1"/>
      <c r="M165" s="21">
        <f t="shared" si="4"/>
        <v>1</v>
      </c>
    </row>
    <row r="166" spans="1:13" ht="20.100000000000001" customHeight="1" x14ac:dyDescent="0.15">
      <c r="A166" s="1" t="s">
        <v>22</v>
      </c>
      <c r="B166" s="1" t="s">
        <v>22915</v>
      </c>
      <c r="C166" s="1" t="s">
        <v>22920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739</v>
      </c>
      <c r="I166" s="1" t="s">
        <v>54</v>
      </c>
      <c r="J166" s="1" t="s">
        <v>6858</v>
      </c>
      <c r="K166" s="1" t="s">
        <v>22921</v>
      </c>
      <c r="L166" s="1"/>
      <c r="M166" s="21">
        <f t="shared" si="4"/>
        <v>1</v>
      </c>
    </row>
    <row r="167" spans="1:13" ht="20.100000000000001" customHeight="1" x14ac:dyDescent="0.15">
      <c r="A167" s="1" t="s">
        <v>22</v>
      </c>
      <c r="B167" s="1" t="s">
        <v>22915</v>
      </c>
      <c r="C167" s="1" t="s">
        <v>22922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739</v>
      </c>
      <c r="I167" s="1" t="s">
        <v>54</v>
      </c>
      <c r="J167" s="1" t="s">
        <v>6858</v>
      </c>
      <c r="K167" s="1" t="s">
        <v>22923</v>
      </c>
      <c r="L167" s="1"/>
      <c r="M167" s="21">
        <f t="shared" si="4"/>
        <v>1</v>
      </c>
    </row>
    <row r="168" spans="1:13" ht="20.100000000000001" customHeight="1" x14ac:dyDescent="0.15">
      <c r="A168" s="1" t="s">
        <v>22</v>
      </c>
      <c r="B168" s="1" t="s">
        <v>22915</v>
      </c>
      <c r="C168" s="1" t="s">
        <v>22924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739</v>
      </c>
      <c r="I168" s="1" t="s">
        <v>54</v>
      </c>
      <c r="J168" s="1" t="s">
        <v>6858</v>
      </c>
      <c r="K168" s="1" t="s">
        <v>22925</v>
      </c>
      <c r="L168" s="1"/>
      <c r="M168" s="21">
        <f t="shared" ref="M168:M180" si="5">IF(F168="○",1,0)</f>
        <v>1</v>
      </c>
    </row>
    <row r="169" spans="1:13" ht="20.100000000000001" customHeight="1" x14ac:dyDescent="0.15">
      <c r="A169" s="1" t="s">
        <v>22</v>
      </c>
      <c r="B169" s="1" t="s">
        <v>22915</v>
      </c>
      <c r="C169" s="1" t="s">
        <v>22926</v>
      </c>
      <c r="D169" s="1" t="s">
        <v>78</v>
      </c>
      <c r="E169" s="1" t="s">
        <v>51</v>
      </c>
      <c r="F169" s="1" t="s">
        <v>179</v>
      </c>
      <c r="G169" s="1" t="s">
        <v>82</v>
      </c>
      <c r="H169" s="1" t="s">
        <v>83</v>
      </c>
      <c r="I169" s="1" t="s">
        <v>84</v>
      </c>
      <c r="J169" s="1" t="s">
        <v>1137</v>
      </c>
      <c r="K169" s="1" t="s">
        <v>22927</v>
      </c>
      <c r="L169" s="1"/>
      <c r="M169" s="21">
        <f t="shared" si="5"/>
        <v>0</v>
      </c>
    </row>
    <row r="170" spans="1:13" ht="20.100000000000001" customHeight="1" x14ac:dyDescent="0.15">
      <c r="A170" s="1" t="s">
        <v>22</v>
      </c>
      <c r="B170" s="1" t="s">
        <v>22915</v>
      </c>
      <c r="C170" s="1" t="s">
        <v>22928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739</v>
      </c>
      <c r="I170" s="1" t="s">
        <v>54</v>
      </c>
      <c r="J170" s="1" t="s">
        <v>6858</v>
      </c>
      <c r="K170" s="1" t="s">
        <v>22929</v>
      </c>
      <c r="L170" s="1"/>
      <c r="M170" s="21">
        <f t="shared" si="5"/>
        <v>1</v>
      </c>
    </row>
    <row r="171" spans="1:13" ht="39.950000000000003" customHeight="1" x14ac:dyDescent="0.15">
      <c r="A171" s="120" t="s">
        <v>27125</v>
      </c>
      <c r="B171" s="120" t="s">
        <v>27126</v>
      </c>
      <c r="C171" s="51" t="s">
        <v>22930</v>
      </c>
      <c r="D171" s="51" t="s">
        <v>78</v>
      </c>
      <c r="E171" s="51" t="s">
        <v>51</v>
      </c>
      <c r="F171" s="51" t="s">
        <v>179</v>
      </c>
      <c r="G171" s="51" t="s">
        <v>82</v>
      </c>
      <c r="H171" s="51" t="s">
        <v>83</v>
      </c>
      <c r="I171" s="51" t="s">
        <v>84</v>
      </c>
      <c r="J171" s="51" t="s">
        <v>1137</v>
      </c>
      <c r="K171" s="51" t="s">
        <v>22931</v>
      </c>
      <c r="L171" s="121" t="s">
        <v>26941</v>
      </c>
      <c r="M171" s="21">
        <f t="shared" si="5"/>
        <v>0</v>
      </c>
    </row>
    <row r="172" spans="1:13" ht="20.100000000000001" customHeight="1" x14ac:dyDescent="0.15">
      <c r="A172" s="51" t="s">
        <v>22</v>
      </c>
      <c r="B172" s="51" t="s">
        <v>22915</v>
      </c>
      <c r="C172" s="51" t="s">
        <v>22932</v>
      </c>
      <c r="D172" s="51" t="s">
        <v>78</v>
      </c>
      <c r="E172" s="51" t="s">
        <v>51</v>
      </c>
      <c r="F172" s="51" t="s">
        <v>51</v>
      </c>
      <c r="G172" s="51" t="s">
        <v>52</v>
      </c>
      <c r="H172" s="51" t="s">
        <v>739</v>
      </c>
      <c r="I172" s="51" t="s">
        <v>54</v>
      </c>
      <c r="J172" s="51" t="s">
        <v>6858</v>
      </c>
      <c r="K172" s="51" t="s">
        <v>22933</v>
      </c>
      <c r="L172" s="51"/>
      <c r="M172" s="21">
        <f t="shared" si="5"/>
        <v>1</v>
      </c>
    </row>
    <row r="173" spans="1:13" ht="20.100000000000001" customHeight="1" x14ac:dyDescent="0.15">
      <c r="A173" s="51" t="s">
        <v>22</v>
      </c>
      <c r="B173" s="51" t="s">
        <v>22915</v>
      </c>
      <c r="C173" s="51" t="s">
        <v>22934</v>
      </c>
      <c r="D173" s="51" t="s">
        <v>78</v>
      </c>
      <c r="E173" s="51" t="s">
        <v>51</v>
      </c>
      <c r="F173" s="51" t="s">
        <v>51</v>
      </c>
      <c r="G173" s="51" t="s">
        <v>52</v>
      </c>
      <c r="H173" s="51" t="s">
        <v>739</v>
      </c>
      <c r="I173" s="51" t="s">
        <v>54</v>
      </c>
      <c r="J173" s="51" t="s">
        <v>6858</v>
      </c>
      <c r="K173" s="51" t="s">
        <v>22935</v>
      </c>
      <c r="L173" s="51"/>
      <c r="M173" s="21">
        <f t="shared" si="5"/>
        <v>1</v>
      </c>
    </row>
    <row r="174" spans="1:13" ht="20.100000000000001" customHeight="1" x14ac:dyDescent="0.15">
      <c r="A174" s="51" t="s">
        <v>22</v>
      </c>
      <c r="B174" s="51" t="s">
        <v>22936</v>
      </c>
      <c r="C174" s="51" t="s">
        <v>22937</v>
      </c>
      <c r="D174" s="51" t="s">
        <v>78</v>
      </c>
      <c r="E174" s="51" t="s">
        <v>51</v>
      </c>
      <c r="F174" s="51" t="s">
        <v>51</v>
      </c>
      <c r="G174" s="51" t="s">
        <v>52</v>
      </c>
      <c r="H174" s="51" t="s">
        <v>739</v>
      </c>
      <c r="I174" s="51" t="s">
        <v>54</v>
      </c>
      <c r="J174" s="51" t="s">
        <v>6858</v>
      </c>
      <c r="K174" s="51" t="s">
        <v>22938</v>
      </c>
      <c r="L174" s="51"/>
      <c r="M174" s="21">
        <f t="shared" si="5"/>
        <v>1</v>
      </c>
    </row>
    <row r="175" spans="1:13" ht="20.100000000000001" customHeight="1" x14ac:dyDescent="0.15">
      <c r="A175" s="51" t="s">
        <v>22</v>
      </c>
      <c r="B175" s="51" t="s">
        <v>22939</v>
      </c>
      <c r="C175" s="51" t="s">
        <v>22940</v>
      </c>
      <c r="D175" s="51" t="s">
        <v>50</v>
      </c>
      <c r="E175" s="51" t="s">
        <v>51</v>
      </c>
      <c r="F175" s="51" t="s">
        <v>51</v>
      </c>
      <c r="G175" s="51" t="s">
        <v>52</v>
      </c>
      <c r="H175" s="51" t="s">
        <v>121</v>
      </c>
      <c r="I175" s="51" t="s">
        <v>662</v>
      </c>
      <c r="J175" s="51" t="s">
        <v>663</v>
      </c>
      <c r="K175" s="51" t="s">
        <v>22941</v>
      </c>
      <c r="L175" s="51"/>
      <c r="M175" s="21">
        <f t="shared" si="5"/>
        <v>1</v>
      </c>
    </row>
    <row r="176" spans="1:13" ht="20.100000000000001" customHeight="1" x14ac:dyDescent="0.15">
      <c r="A176" s="51" t="s">
        <v>22</v>
      </c>
      <c r="B176" s="51" t="s">
        <v>22939</v>
      </c>
      <c r="C176" s="51" t="s">
        <v>22942</v>
      </c>
      <c r="D176" s="51" t="s">
        <v>50</v>
      </c>
      <c r="E176" s="51" t="s">
        <v>51</v>
      </c>
      <c r="F176" s="51" t="s">
        <v>51</v>
      </c>
      <c r="G176" s="51" t="s">
        <v>52</v>
      </c>
      <c r="H176" s="51" t="s">
        <v>121</v>
      </c>
      <c r="I176" s="51" t="s">
        <v>662</v>
      </c>
      <c r="J176" s="51" t="s">
        <v>663</v>
      </c>
      <c r="K176" s="51" t="s">
        <v>22943</v>
      </c>
      <c r="L176" s="51"/>
      <c r="M176" s="21">
        <f t="shared" si="5"/>
        <v>1</v>
      </c>
    </row>
    <row r="177" spans="1:13" ht="20.100000000000001" customHeight="1" x14ac:dyDescent="0.15">
      <c r="A177" s="51" t="s">
        <v>22</v>
      </c>
      <c r="B177" s="51" t="s">
        <v>22939</v>
      </c>
      <c r="C177" s="51" t="s">
        <v>22944</v>
      </c>
      <c r="D177" s="51" t="s">
        <v>50</v>
      </c>
      <c r="E177" s="51" t="s">
        <v>51</v>
      </c>
      <c r="F177" s="51" t="s">
        <v>51</v>
      </c>
      <c r="G177" s="51" t="s">
        <v>52</v>
      </c>
      <c r="H177" s="51" t="s">
        <v>121</v>
      </c>
      <c r="I177" s="51" t="s">
        <v>662</v>
      </c>
      <c r="J177" s="51" t="s">
        <v>663</v>
      </c>
      <c r="K177" s="51" t="s">
        <v>22945</v>
      </c>
      <c r="L177" s="51"/>
      <c r="M177" s="21">
        <f t="shared" si="5"/>
        <v>1</v>
      </c>
    </row>
    <row r="178" spans="1:13" ht="20.100000000000001" customHeight="1" x14ac:dyDescent="0.15">
      <c r="A178" s="51" t="s">
        <v>22</v>
      </c>
      <c r="B178" s="51" t="s">
        <v>22939</v>
      </c>
      <c r="C178" s="51" t="s">
        <v>22946</v>
      </c>
      <c r="D178" s="51" t="s">
        <v>50</v>
      </c>
      <c r="E178" s="51" t="s">
        <v>51</v>
      </c>
      <c r="F178" s="51" t="s">
        <v>51</v>
      </c>
      <c r="G178" s="51" t="s">
        <v>52</v>
      </c>
      <c r="H178" s="51" t="s">
        <v>121</v>
      </c>
      <c r="I178" s="51" t="s">
        <v>662</v>
      </c>
      <c r="J178" s="51" t="s">
        <v>663</v>
      </c>
      <c r="K178" s="51" t="s">
        <v>22947</v>
      </c>
      <c r="L178" s="51"/>
      <c r="M178" s="21">
        <f t="shared" si="5"/>
        <v>1</v>
      </c>
    </row>
    <row r="179" spans="1:13" ht="20.100000000000001" customHeight="1" x14ac:dyDescent="0.15">
      <c r="A179" s="51" t="s">
        <v>22</v>
      </c>
      <c r="B179" s="51" t="s">
        <v>22939</v>
      </c>
      <c r="C179" s="51" t="s">
        <v>22948</v>
      </c>
      <c r="D179" s="51" t="s">
        <v>78</v>
      </c>
      <c r="E179" s="51" t="s">
        <v>51</v>
      </c>
      <c r="F179" s="51" t="s">
        <v>26832</v>
      </c>
      <c r="G179" s="51" t="s">
        <v>82</v>
      </c>
      <c r="H179" s="51" t="s">
        <v>129</v>
      </c>
      <c r="I179" s="51" t="s">
        <v>84</v>
      </c>
      <c r="J179" s="51" t="s">
        <v>130</v>
      </c>
      <c r="K179" s="51" t="s">
        <v>22949</v>
      </c>
      <c r="L179" s="51"/>
      <c r="M179" s="21">
        <f t="shared" si="5"/>
        <v>0</v>
      </c>
    </row>
    <row r="180" spans="1:13" ht="20.100000000000001" customHeight="1" x14ac:dyDescent="0.15">
      <c r="A180" s="51" t="s">
        <v>22</v>
      </c>
      <c r="B180" s="51" t="s">
        <v>22939</v>
      </c>
      <c r="C180" s="51" t="s">
        <v>22950</v>
      </c>
      <c r="D180" s="51" t="s">
        <v>78</v>
      </c>
      <c r="E180" s="51" t="s">
        <v>51</v>
      </c>
      <c r="F180" s="51" t="s">
        <v>26832</v>
      </c>
      <c r="G180" s="51" t="s">
        <v>82</v>
      </c>
      <c r="H180" s="51" t="s">
        <v>129</v>
      </c>
      <c r="I180" s="51" t="s">
        <v>84</v>
      </c>
      <c r="J180" s="51" t="s">
        <v>130</v>
      </c>
      <c r="K180" s="51" t="s">
        <v>22951</v>
      </c>
      <c r="L180" s="51"/>
      <c r="M180" s="21">
        <f t="shared" si="5"/>
        <v>0</v>
      </c>
    </row>
    <row r="181" spans="1:13" ht="20.100000000000001" customHeight="1" x14ac:dyDescent="0.15">
      <c r="A181" s="51" t="s">
        <v>22</v>
      </c>
      <c r="B181" s="51" t="s">
        <v>22939</v>
      </c>
      <c r="C181" s="51" t="s">
        <v>22952</v>
      </c>
      <c r="D181" s="51" t="s">
        <v>78</v>
      </c>
      <c r="E181" s="51" t="s">
        <v>51</v>
      </c>
      <c r="F181" s="51" t="s">
        <v>26832</v>
      </c>
      <c r="G181" s="51" t="s">
        <v>82</v>
      </c>
      <c r="H181" s="51" t="s">
        <v>129</v>
      </c>
      <c r="I181" s="51" t="s">
        <v>84</v>
      </c>
      <c r="J181" s="51" t="s">
        <v>130</v>
      </c>
      <c r="K181" s="51" t="s">
        <v>22953</v>
      </c>
      <c r="L181" s="51"/>
      <c r="M181" s="21">
        <f t="shared" ref="M181:M245" si="6">IF(F181="○",1,0)</f>
        <v>0</v>
      </c>
    </row>
    <row r="182" spans="1:13" ht="39.950000000000003" customHeight="1" x14ac:dyDescent="0.15">
      <c r="A182" s="120" t="s">
        <v>27023</v>
      </c>
      <c r="B182" s="120" t="s">
        <v>27024</v>
      </c>
      <c r="C182" s="51" t="s">
        <v>22954</v>
      </c>
      <c r="D182" s="51" t="s">
        <v>78</v>
      </c>
      <c r="E182" s="51" t="s">
        <v>51</v>
      </c>
      <c r="F182" s="51" t="s">
        <v>51</v>
      </c>
      <c r="G182" s="51" t="s">
        <v>52</v>
      </c>
      <c r="H182" s="51" t="s">
        <v>121</v>
      </c>
      <c r="I182" s="51" t="s">
        <v>662</v>
      </c>
      <c r="J182" s="51" t="s">
        <v>663</v>
      </c>
      <c r="K182" s="51" t="s">
        <v>22955</v>
      </c>
      <c r="L182" s="121" t="s">
        <v>27025</v>
      </c>
      <c r="M182" s="21">
        <f t="shared" si="6"/>
        <v>1</v>
      </c>
    </row>
    <row r="183" spans="1:13" ht="20.100000000000001" customHeight="1" x14ac:dyDescent="0.15">
      <c r="A183" s="1" t="s">
        <v>22</v>
      </c>
      <c r="B183" s="1" t="s">
        <v>22939</v>
      </c>
      <c r="C183" s="1" t="s">
        <v>22956</v>
      </c>
      <c r="D183" s="1" t="s">
        <v>78</v>
      </c>
      <c r="E183" s="1" t="s">
        <v>51</v>
      </c>
      <c r="F183" s="1" t="s">
        <v>26832</v>
      </c>
      <c r="G183" s="1" t="s">
        <v>82</v>
      </c>
      <c r="H183" s="1" t="s">
        <v>180</v>
      </c>
      <c r="I183" s="1" t="s">
        <v>447</v>
      </c>
      <c r="J183" s="1" t="s">
        <v>730</v>
      </c>
      <c r="K183" s="1" t="s">
        <v>22957</v>
      </c>
      <c r="L183" s="1"/>
      <c r="M183" s="21">
        <f t="shared" si="6"/>
        <v>0</v>
      </c>
    </row>
    <row r="184" spans="1:13" ht="20.100000000000001" customHeight="1" x14ac:dyDescent="0.15">
      <c r="A184" s="1" t="s">
        <v>22</v>
      </c>
      <c r="B184" s="1" t="s">
        <v>22939</v>
      </c>
      <c r="C184" s="1" t="s">
        <v>22958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662</v>
      </c>
      <c r="J184" s="1" t="s">
        <v>663</v>
      </c>
      <c r="K184" s="1" t="s">
        <v>22959</v>
      </c>
      <c r="L184" s="1"/>
      <c r="M184" s="21">
        <f t="shared" si="6"/>
        <v>1</v>
      </c>
    </row>
    <row r="185" spans="1:13" ht="20.100000000000001" customHeight="1" x14ac:dyDescent="0.15">
      <c r="A185" s="1" t="s">
        <v>22</v>
      </c>
      <c r="B185" s="1" t="s">
        <v>22939</v>
      </c>
      <c r="C185" s="1" t="s">
        <v>22960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662</v>
      </c>
      <c r="J185" s="1" t="s">
        <v>663</v>
      </c>
      <c r="K185" s="1" t="s">
        <v>22961</v>
      </c>
      <c r="L185" s="1"/>
      <c r="M185" s="21">
        <f t="shared" si="6"/>
        <v>1</v>
      </c>
    </row>
    <row r="186" spans="1:13" ht="20.100000000000001" customHeight="1" x14ac:dyDescent="0.15">
      <c r="A186" s="1" t="s">
        <v>22</v>
      </c>
      <c r="B186" s="1" t="s">
        <v>22939</v>
      </c>
      <c r="C186" s="1" t="s">
        <v>22962</v>
      </c>
      <c r="D186" s="1" t="s">
        <v>78</v>
      </c>
      <c r="E186" s="1" t="s">
        <v>51</v>
      </c>
      <c r="F186" s="1" t="s">
        <v>179</v>
      </c>
      <c r="G186" s="1" t="s">
        <v>82</v>
      </c>
      <c r="H186" s="1" t="s">
        <v>180</v>
      </c>
      <c r="I186" s="1" t="s">
        <v>181</v>
      </c>
      <c r="J186" s="1" t="s">
        <v>182</v>
      </c>
      <c r="K186" s="1" t="s">
        <v>22963</v>
      </c>
      <c r="L186" s="1"/>
      <c r="M186" s="21">
        <f t="shared" si="6"/>
        <v>0</v>
      </c>
    </row>
    <row r="187" spans="1:13" ht="20.100000000000001" customHeight="1" x14ac:dyDescent="0.15">
      <c r="A187" s="1" t="s">
        <v>22</v>
      </c>
      <c r="B187" s="1" t="s">
        <v>22939</v>
      </c>
      <c r="C187" s="1" t="s">
        <v>22964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662</v>
      </c>
      <c r="J187" s="1" t="s">
        <v>663</v>
      </c>
      <c r="K187" s="1" t="s">
        <v>22965</v>
      </c>
      <c r="L187" s="1"/>
      <c r="M187" s="21">
        <f t="shared" si="6"/>
        <v>1</v>
      </c>
    </row>
    <row r="188" spans="1:13" ht="20.100000000000001" customHeight="1" x14ac:dyDescent="0.15">
      <c r="A188" s="1" t="s">
        <v>22</v>
      </c>
      <c r="B188" s="1" t="s">
        <v>22939</v>
      </c>
      <c r="C188" s="1" t="s">
        <v>22966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662</v>
      </c>
      <c r="J188" s="1" t="s">
        <v>663</v>
      </c>
      <c r="K188" s="1" t="s">
        <v>22967</v>
      </c>
      <c r="L188" s="1"/>
      <c r="M188" s="21">
        <f t="shared" si="6"/>
        <v>1</v>
      </c>
    </row>
    <row r="189" spans="1:13" ht="20.100000000000001" customHeight="1" x14ac:dyDescent="0.15">
      <c r="A189" s="1" t="s">
        <v>22</v>
      </c>
      <c r="B189" s="1" t="s">
        <v>22939</v>
      </c>
      <c r="C189" s="1" t="s">
        <v>22968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83</v>
      </c>
      <c r="I189" s="1" t="s">
        <v>84</v>
      </c>
      <c r="J189" s="1" t="s">
        <v>1137</v>
      </c>
      <c r="K189" s="1" t="s">
        <v>22969</v>
      </c>
      <c r="L189" s="1"/>
      <c r="M189" s="21">
        <f t="shared" si="6"/>
        <v>0</v>
      </c>
    </row>
    <row r="190" spans="1:13" ht="20.100000000000001" customHeight="1" x14ac:dyDescent="0.15">
      <c r="A190" s="1" t="s">
        <v>22</v>
      </c>
      <c r="B190" s="1" t="s">
        <v>22939</v>
      </c>
      <c r="C190" s="1" t="s">
        <v>22970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662</v>
      </c>
      <c r="J190" s="1" t="s">
        <v>663</v>
      </c>
      <c r="K190" s="1" t="s">
        <v>22971</v>
      </c>
      <c r="L190" s="1"/>
      <c r="M190" s="21">
        <f t="shared" si="6"/>
        <v>1</v>
      </c>
    </row>
    <row r="191" spans="1:13" ht="20.100000000000001" customHeight="1" x14ac:dyDescent="0.15">
      <c r="A191" s="1" t="s">
        <v>22</v>
      </c>
      <c r="B191" s="1" t="s">
        <v>22939</v>
      </c>
      <c r="C191" s="1" t="s">
        <v>22972</v>
      </c>
      <c r="D191" s="1" t="s">
        <v>78</v>
      </c>
      <c r="E191" s="1" t="s">
        <v>51</v>
      </c>
      <c r="F191" s="1" t="s">
        <v>179</v>
      </c>
      <c r="G191" s="1" t="s">
        <v>82</v>
      </c>
      <c r="H191" s="1" t="s">
        <v>83</v>
      </c>
      <c r="I191" s="1" t="s">
        <v>84</v>
      </c>
      <c r="J191" s="1" t="s">
        <v>1137</v>
      </c>
      <c r="K191" s="1" t="s">
        <v>22973</v>
      </c>
      <c r="L191" s="1"/>
      <c r="M191" s="21">
        <f t="shared" si="6"/>
        <v>0</v>
      </c>
    </row>
    <row r="192" spans="1:13" ht="20.100000000000001" customHeight="1" x14ac:dyDescent="0.15">
      <c r="A192" s="1" t="s">
        <v>22</v>
      </c>
      <c r="B192" s="1" t="s">
        <v>22939</v>
      </c>
      <c r="C192" s="1" t="s">
        <v>22974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83</v>
      </c>
      <c r="I192" s="1" t="s">
        <v>84</v>
      </c>
      <c r="J192" s="1" t="s">
        <v>1137</v>
      </c>
      <c r="K192" s="1" t="s">
        <v>22975</v>
      </c>
      <c r="L192" s="1"/>
      <c r="M192" s="21">
        <f t="shared" si="6"/>
        <v>0</v>
      </c>
    </row>
    <row r="193" spans="1:13" ht="20.100000000000001" customHeight="1" x14ac:dyDescent="0.15">
      <c r="A193" s="1" t="s">
        <v>22</v>
      </c>
      <c r="B193" s="1" t="s">
        <v>22939</v>
      </c>
      <c r="C193" s="1" t="s">
        <v>22976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83</v>
      </c>
      <c r="I193" s="1" t="s">
        <v>84</v>
      </c>
      <c r="J193" s="1" t="s">
        <v>1137</v>
      </c>
      <c r="K193" s="1" t="s">
        <v>22977</v>
      </c>
      <c r="L193" s="1"/>
      <c r="M193" s="21">
        <f t="shared" si="6"/>
        <v>0</v>
      </c>
    </row>
    <row r="194" spans="1:13" ht="20.100000000000001" customHeight="1" x14ac:dyDescent="0.15">
      <c r="A194" s="1" t="s">
        <v>22</v>
      </c>
      <c r="B194" s="1" t="s">
        <v>22978</v>
      </c>
      <c r="C194" s="1" t="s">
        <v>22979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662</v>
      </c>
      <c r="J194" s="1" t="s">
        <v>663</v>
      </c>
      <c r="K194" s="1" t="s">
        <v>22980</v>
      </c>
      <c r="L194" s="1"/>
      <c r="M194" s="21">
        <f t="shared" si="6"/>
        <v>1</v>
      </c>
    </row>
    <row r="195" spans="1:13" ht="20.100000000000001" customHeight="1" x14ac:dyDescent="0.15">
      <c r="A195" s="1" t="s">
        <v>22</v>
      </c>
      <c r="B195" s="1" t="s">
        <v>22978</v>
      </c>
      <c r="C195" s="1" t="s">
        <v>22981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662</v>
      </c>
      <c r="J195" s="1" t="s">
        <v>663</v>
      </c>
      <c r="K195" s="1" t="s">
        <v>22982</v>
      </c>
      <c r="L195" s="1"/>
      <c r="M195" s="21">
        <f t="shared" si="6"/>
        <v>1</v>
      </c>
    </row>
    <row r="196" spans="1:13" ht="20.100000000000001" customHeight="1" x14ac:dyDescent="0.15">
      <c r="A196" s="1" t="s">
        <v>22</v>
      </c>
      <c r="B196" s="1" t="s">
        <v>22978</v>
      </c>
      <c r="C196" s="1" t="s">
        <v>22983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662</v>
      </c>
      <c r="J196" s="1" t="s">
        <v>663</v>
      </c>
      <c r="K196" s="1" t="s">
        <v>22984</v>
      </c>
      <c r="L196" s="1"/>
      <c r="M196" s="21">
        <f t="shared" si="6"/>
        <v>1</v>
      </c>
    </row>
    <row r="197" spans="1:13" ht="20.100000000000001" customHeight="1" x14ac:dyDescent="0.15">
      <c r="A197" s="1" t="s">
        <v>22</v>
      </c>
      <c r="B197" s="1" t="s">
        <v>22978</v>
      </c>
      <c r="C197" s="1" t="s">
        <v>22985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662</v>
      </c>
      <c r="J197" s="1" t="s">
        <v>663</v>
      </c>
      <c r="K197" s="1" t="s">
        <v>22986</v>
      </c>
      <c r="L197" s="1"/>
      <c r="M197" s="21">
        <f t="shared" si="6"/>
        <v>1</v>
      </c>
    </row>
    <row r="198" spans="1:13" ht="20.100000000000001" customHeight="1" x14ac:dyDescent="0.15">
      <c r="A198" s="1" t="s">
        <v>22</v>
      </c>
      <c r="B198" s="1" t="s">
        <v>22978</v>
      </c>
      <c r="C198" s="1" t="s">
        <v>22987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662</v>
      </c>
      <c r="J198" s="1" t="s">
        <v>663</v>
      </c>
      <c r="K198" s="1" t="s">
        <v>22988</v>
      </c>
      <c r="L198" s="1"/>
      <c r="M198" s="21">
        <f t="shared" si="6"/>
        <v>1</v>
      </c>
    </row>
    <row r="199" spans="1:13" ht="20.100000000000001" customHeight="1" x14ac:dyDescent="0.15">
      <c r="A199" s="1" t="s">
        <v>22</v>
      </c>
      <c r="B199" s="1" t="s">
        <v>22978</v>
      </c>
      <c r="C199" s="1" t="s">
        <v>22989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662</v>
      </c>
      <c r="J199" s="1" t="s">
        <v>663</v>
      </c>
      <c r="K199" s="1" t="s">
        <v>22990</v>
      </c>
      <c r="L199" s="1"/>
      <c r="M199" s="21">
        <f t="shared" si="6"/>
        <v>1</v>
      </c>
    </row>
    <row r="200" spans="1:13" ht="20.100000000000001" customHeight="1" x14ac:dyDescent="0.15">
      <c r="A200" s="1" t="s">
        <v>22</v>
      </c>
      <c r="B200" s="1" t="s">
        <v>22978</v>
      </c>
      <c r="C200" s="1" t="s">
        <v>22991</v>
      </c>
      <c r="D200" s="1" t="s">
        <v>78</v>
      </c>
      <c r="E200" s="1" t="s">
        <v>51</v>
      </c>
      <c r="F200" s="1" t="s">
        <v>26832</v>
      </c>
      <c r="G200" s="1" t="s">
        <v>82</v>
      </c>
      <c r="H200" s="1" t="s">
        <v>2038</v>
      </c>
      <c r="I200" s="1" t="s">
        <v>84</v>
      </c>
      <c r="J200" s="1" t="s">
        <v>2039</v>
      </c>
      <c r="K200" s="1" t="s">
        <v>22992</v>
      </c>
      <c r="L200" s="1"/>
      <c r="M200" s="21">
        <f t="shared" si="6"/>
        <v>0</v>
      </c>
    </row>
    <row r="201" spans="1:13" ht="20.100000000000001" customHeight="1" x14ac:dyDescent="0.15">
      <c r="A201" s="1" t="s">
        <v>22</v>
      </c>
      <c r="B201" s="1" t="s">
        <v>22978</v>
      </c>
      <c r="C201" s="1" t="s">
        <v>22993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662</v>
      </c>
      <c r="J201" s="1" t="s">
        <v>663</v>
      </c>
      <c r="K201" s="1" t="s">
        <v>22994</v>
      </c>
      <c r="L201" s="1"/>
      <c r="M201" s="21">
        <f t="shared" si="6"/>
        <v>1</v>
      </c>
    </row>
    <row r="202" spans="1:13" ht="20.100000000000001" customHeight="1" x14ac:dyDescent="0.15">
      <c r="A202" s="1" t="s">
        <v>22</v>
      </c>
      <c r="B202" s="1" t="s">
        <v>22978</v>
      </c>
      <c r="C202" s="1" t="s">
        <v>22995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662</v>
      </c>
      <c r="J202" s="1" t="s">
        <v>663</v>
      </c>
      <c r="K202" s="1" t="s">
        <v>22996</v>
      </c>
      <c r="L202" s="1"/>
      <c r="M202" s="21">
        <f t="shared" si="6"/>
        <v>1</v>
      </c>
    </row>
    <row r="203" spans="1:13" ht="20.100000000000001" customHeight="1" x14ac:dyDescent="0.15">
      <c r="A203" s="1" t="s">
        <v>22</v>
      </c>
      <c r="B203" s="1" t="s">
        <v>22978</v>
      </c>
      <c r="C203" s="1" t="s">
        <v>22997</v>
      </c>
      <c r="D203" s="1" t="s">
        <v>78</v>
      </c>
      <c r="E203" s="1" t="s">
        <v>51</v>
      </c>
      <c r="F203" s="1" t="s">
        <v>26832</v>
      </c>
      <c r="G203" s="1" t="s">
        <v>82</v>
      </c>
      <c r="H203" s="1" t="s">
        <v>180</v>
      </c>
      <c r="I203" s="1" t="s">
        <v>447</v>
      </c>
      <c r="J203" s="1" t="s">
        <v>730</v>
      </c>
      <c r="K203" s="1" t="s">
        <v>22998</v>
      </c>
      <c r="L203" s="1"/>
      <c r="M203" s="21">
        <f t="shared" si="6"/>
        <v>0</v>
      </c>
    </row>
    <row r="204" spans="1:13" ht="20.100000000000001" customHeight="1" x14ac:dyDescent="0.15">
      <c r="A204" s="1" t="s">
        <v>22</v>
      </c>
      <c r="B204" s="1" t="s">
        <v>22978</v>
      </c>
      <c r="C204" s="1" t="s">
        <v>22999</v>
      </c>
      <c r="D204" s="1" t="s">
        <v>78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662</v>
      </c>
      <c r="J204" s="1" t="s">
        <v>663</v>
      </c>
      <c r="K204" s="1" t="s">
        <v>23000</v>
      </c>
      <c r="L204" s="1"/>
      <c r="M204" s="21">
        <f t="shared" si="6"/>
        <v>1</v>
      </c>
    </row>
    <row r="205" spans="1:13" ht="20.100000000000001" customHeight="1" x14ac:dyDescent="0.15">
      <c r="A205" s="1" t="s">
        <v>22</v>
      </c>
      <c r="B205" s="1" t="s">
        <v>22978</v>
      </c>
      <c r="C205" s="1" t="s">
        <v>23001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180</v>
      </c>
      <c r="I205" s="1" t="s">
        <v>181</v>
      </c>
      <c r="J205" s="1" t="s">
        <v>182</v>
      </c>
      <c r="K205" s="1" t="s">
        <v>23002</v>
      </c>
      <c r="L205" s="1"/>
      <c r="M205" s="21">
        <f t="shared" si="6"/>
        <v>0</v>
      </c>
    </row>
    <row r="206" spans="1:13" ht="20.100000000000001" customHeight="1" x14ac:dyDescent="0.15">
      <c r="A206" s="1" t="s">
        <v>22</v>
      </c>
      <c r="B206" s="1" t="s">
        <v>22978</v>
      </c>
      <c r="C206" s="1" t="s">
        <v>23003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662</v>
      </c>
      <c r="J206" s="1" t="s">
        <v>663</v>
      </c>
      <c r="K206" s="1" t="s">
        <v>23004</v>
      </c>
      <c r="L206" s="1"/>
      <c r="M206" s="21">
        <f t="shared" si="6"/>
        <v>1</v>
      </c>
    </row>
    <row r="207" spans="1:13" ht="20.100000000000001" customHeight="1" x14ac:dyDescent="0.15">
      <c r="A207" s="1" t="s">
        <v>22</v>
      </c>
      <c r="B207" s="1" t="s">
        <v>22978</v>
      </c>
      <c r="C207" s="1" t="s">
        <v>23005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662</v>
      </c>
      <c r="J207" s="1" t="s">
        <v>663</v>
      </c>
      <c r="K207" s="1" t="s">
        <v>23006</v>
      </c>
      <c r="L207" s="1"/>
      <c r="M207" s="21">
        <f t="shared" si="6"/>
        <v>1</v>
      </c>
    </row>
    <row r="208" spans="1:13" ht="20.100000000000001" customHeight="1" x14ac:dyDescent="0.15">
      <c r="A208" s="1" t="s">
        <v>22</v>
      </c>
      <c r="B208" s="1" t="s">
        <v>23007</v>
      </c>
      <c r="C208" s="1" t="s">
        <v>23008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739</v>
      </c>
      <c r="I208" s="1" t="s">
        <v>54</v>
      </c>
      <c r="J208" s="1" t="s">
        <v>6858</v>
      </c>
      <c r="K208" s="1" t="s">
        <v>23009</v>
      </c>
      <c r="L208" s="1"/>
      <c r="M208" s="21">
        <f t="shared" si="6"/>
        <v>1</v>
      </c>
    </row>
    <row r="209" spans="1:13" ht="20.100000000000001" customHeight="1" x14ac:dyDescent="0.15">
      <c r="A209" s="1" t="s">
        <v>22</v>
      </c>
      <c r="B209" s="1" t="s">
        <v>23007</v>
      </c>
      <c r="C209" s="1" t="s">
        <v>23010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2038</v>
      </c>
      <c r="I209" s="1" t="s">
        <v>84</v>
      </c>
      <c r="J209" s="1" t="s">
        <v>2039</v>
      </c>
      <c r="K209" s="1" t="s">
        <v>23011</v>
      </c>
      <c r="L209" s="1"/>
      <c r="M209" s="21">
        <f t="shared" si="6"/>
        <v>0</v>
      </c>
    </row>
    <row r="210" spans="1:13" ht="20.100000000000001" customHeight="1" x14ac:dyDescent="0.15">
      <c r="A210" s="1" t="s">
        <v>22</v>
      </c>
      <c r="B210" s="1" t="s">
        <v>23007</v>
      </c>
      <c r="C210" s="1" t="s">
        <v>23012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180</v>
      </c>
      <c r="I210" s="1" t="s">
        <v>447</v>
      </c>
      <c r="J210" s="1" t="s">
        <v>730</v>
      </c>
      <c r="K210" s="1" t="s">
        <v>23013</v>
      </c>
      <c r="L210" s="1"/>
      <c r="M210" s="21">
        <f t="shared" si="6"/>
        <v>0</v>
      </c>
    </row>
    <row r="211" spans="1:13" ht="20.100000000000001" customHeight="1" x14ac:dyDescent="0.15">
      <c r="A211" s="1" t="s">
        <v>22</v>
      </c>
      <c r="B211" s="1" t="s">
        <v>23014</v>
      </c>
      <c r="C211" s="1" t="s">
        <v>23015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23016</v>
      </c>
      <c r="L211" s="1"/>
      <c r="M211" s="21">
        <f t="shared" si="6"/>
        <v>1</v>
      </c>
    </row>
    <row r="212" spans="1:13" ht="20.100000000000001" customHeight="1" x14ac:dyDescent="0.15">
      <c r="A212" s="1" t="s">
        <v>22</v>
      </c>
      <c r="B212" s="1" t="s">
        <v>23014</v>
      </c>
      <c r="C212" s="1" t="s">
        <v>23017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23018</v>
      </c>
      <c r="L212" s="1"/>
      <c r="M212" s="21">
        <f t="shared" si="6"/>
        <v>1</v>
      </c>
    </row>
    <row r="213" spans="1:13" ht="20.100000000000001" customHeight="1" x14ac:dyDescent="0.15">
      <c r="A213" s="1" t="s">
        <v>22</v>
      </c>
      <c r="B213" s="1" t="s">
        <v>23014</v>
      </c>
      <c r="C213" s="1" t="s">
        <v>23019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662</v>
      </c>
      <c r="J213" s="1" t="s">
        <v>663</v>
      </c>
      <c r="K213" s="1" t="s">
        <v>23020</v>
      </c>
      <c r="L213" s="1"/>
      <c r="M213" s="21">
        <f t="shared" si="6"/>
        <v>1</v>
      </c>
    </row>
    <row r="214" spans="1:13" ht="20.100000000000001" customHeight="1" x14ac:dyDescent="0.15">
      <c r="A214" s="1" t="s">
        <v>22</v>
      </c>
      <c r="B214" s="1" t="s">
        <v>23014</v>
      </c>
      <c r="C214" s="1" t="s">
        <v>23021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662</v>
      </c>
      <c r="J214" s="1" t="s">
        <v>663</v>
      </c>
      <c r="K214" s="1" t="s">
        <v>23022</v>
      </c>
      <c r="L214" s="1"/>
      <c r="M214" s="21">
        <f t="shared" si="6"/>
        <v>1</v>
      </c>
    </row>
    <row r="215" spans="1:13" ht="20.100000000000001" customHeight="1" x14ac:dyDescent="0.15">
      <c r="A215" s="1" t="s">
        <v>22</v>
      </c>
      <c r="B215" s="1" t="s">
        <v>23014</v>
      </c>
      <c r="C215" s="1" t="s">
        <v>23023</v>
      </c>
      <c r="D215" s="1" t="s">
        <v>78</v>
      </c>
      <c r="E215" s="1" t="s">
        <v>51</v>
      </c>
      <c r="F215" s="1" t="s">
        <v>26832</v>
      </c>
      <c r="G215" s="1" t="s">
        <v>82</v>
      </c>
      <c r="H215" s="1" t="s">
        <v>180</v>
      </c>
      <c r="I215" s="1" t="s">
        <v>447</v>
      </c>
      <c r="J215" s="1" t="s">
        <v>730</v>
      </c>
      <c r="K215" s="1" t="s">
        <v>23024</v>
      </c>
      <c r="L215" s="1"/>
      <c r="M215" s="21">
        <f t="shared" si="6"/>
        <v>0</v>
      </c>
    </row>
    <row r="216" spans="1:13" ht="20.100000000000001" customHeight="1" x14ac:dyDescent="0.15">
      <c r="A216" s="1" t="s">
        <v>22</v>
      </c>
      <c r="B216" s="1" t="s">
        <v>23014</v>
      </c>
      <c r="C216" s="1" t="s">
        <v>23025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662</v>
      </c>
      <c r="J216" s="1" t="s">
        <v>663</v>
      </c>
      <c r="K216" s="1" t="s">
        <v>23026</v>
      </c>
      <c r="L216" s="1"/>
      <c r="M216" s="21">
        <f t="shared" si="6"/>
        <v>1</v>
      </c>
    </row>
    <row r="217" spans="1:13" ht="20.100000000000001" customHeight="1" x14ac:dyDescent="0.15">
      <c r="A217" s="1" t="s">
        <v>22</v>
      </c>
      <c r="B217" s="1" t="s">
        <v>23014</v>
      </c>
      <c r="C217" s="1" t="s">
        <v>23027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662</v>
      </c>
      <c r="J217" s="1" t="s">
        <v>663</v>
      </c>
      <c r="K217" s="1" t="s">
        <v>23028</v>
      </c>
      <c r="L217" s="1"/>
      <c r="M217" s="21">
        <f t="shared" si="6"/>
        <v>1</v>
      </c>
    </row>
    <row r="218" spans="1:13" ht="20.100000000000001" customHeight="1" x14ac:dyDescent="0.15">
      <c r="A218" s="1" t="s">
        <v>22</v>
      </c>
      <c r="B218" s="1" t="s">
        <v>23014</v>
      </c>
      <c r="C218" s="1" t="s">
        <v>23029</v>
      </c>
      <c r="D218" s="1" t="s">
        <v>78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23030</v>
      </c>
      <c r="L218" s="1"/>
      <c r="M218" s="21">
        <f t="shared" si="6"/>
        <v>1</v>
      </c>
    </row>
    <row r="219" spans="1:13" ht="20.100000000000001" customHeight="1" x14ac:dyDescent="0.15">
      <c r="A219" s="1" t="s">
        <v>22</v>
      </c>
      <c r="B219" s="1" t="s">
        <v>23014</v>
      </c>
      <c r="C219" s="1" t="s">
        <v>23031</v>
      </c>
      <c r="D219" s="1" t="s">
        <v>78</v>
      </c>
      <c r="E219" s="1" t="s">
        <v>51</v>
      </c>
      <c r="F219" s="1" t="s">
        <v>179</v>
      </c>
      <c r="G219" s="1" t="s">
        <v>82</v>
      </c>
      <c r="H219" s="1" t="s">
        <v>83</v>
      </c>
      <c r="I219" s="1" t="s">
        <v>84</v>
      </c>
      <c r="J219" s="1" t="s">
        <v>1137</v>
      </c>
      <c r="K219" s="1" t="s">
        <v>23032</v>
      </c>
      <c r="L219" s="1"/>
      <c r="M219" s="21">
        <f t="shared" si="6"/>
        <v>0</v>
      </c>
    </row>
    <row r="220" spans="1:13" ht="20.100000000000001" customHeight="1" x14ac:dyDescent="0.15">
      <c r="A220" s="1" t="s">
        <v>22</v>
      </c>
      <c r="B220" s="1" t="s">
        <v>23014</v>
      </c>
      <c r="C220" s="1" t="s">
        <v>23033</v>
      </c>
      <c r="D220" s="1" t="s">
        <v>78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84</v>
      </c>
      <c r="J220" s="1" t="s">
        <v>122</v>
      </c>
      <c r="K220" s="1" t="s">
        <v>23034</v>
      </c>
      <c r="L220" s="1"/>
      <c r="M220" s="21">
        <f t="shared" si="6"/>
        <v>1</v>
      </c>
    </row>
    <row r="221" spans="1:13" ht="20.100000000000001" customHeight="1" x14ac:dyDescent="0.15">
      <c r="A221" s="1" t="s">
        <v>22</v>
      </c>
      <c r="B221" s="1" t="s">
        <v>23035</v>
      </c>
      <c r="C221" s="1" t="s">
        <v>23036</v>
      </c>
      <c r="D221" s="1" t="s">
        <v>50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662</v>
      </c>
      <c r="J221" s="1" t="s">
        <v>663</v>
      </c>
      <c r="K221" s="1" t="s">
        <v>23037</v>
      </c>
      <c r="L221" s="1"/>
      <c r="M221" s="21">
        <f t="shared" si="6"/>
        <v>1</v>
      </c>
    </row>
    <row r="222" spans="1:13" ht="20.100000000000001" customHeight="1" x14ac:dyDescent="0.15">
      <c r="A222" s="1" t="s">
        <v>22</v>
      </c>
      <c r="B222" s="1" t="s">
        <v>23035</v>
      </c>
      <c r="C222" s="1" t="s">
        <v>23038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662</v>
      </c>
      <c r="J222" s="1" t="s">
        <v>663</v>
      </c>
      <c r="K222" s="1" t="s">
        <v>23039</v>
      </c>
      <c r="L222" s="1"/>
      <c r="M222" s="21">
        <f t="shared" si="6"/>
        <v>1</v>
      </c>
    </row>
    <row r="223" spans="1:13" ht="20.100000000000001" customHeight="1" x14ac:dyDescent="0.15">
      <c r="A223" s="1" t="s">
        <v>22</v>
      </c>
      <c r="B223" s="1" t="s">
        <v>23035</v>
      </c>
      <c r="C223" s="1" t="s">
        <v>23040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662</v>
      </c>
      <c r="J223" s="1" t="s">
        <v>663</v>
      </c>
      <c r="K223" s="1" t="s">
        <v>23041</v>
      </c>
      <c r="L223" s="1"/>
      <c r="M223" s="21">
        <f t="shared" si="6"/>
        <v>1</v>
      </c>
    </row>
    <row r="224" spans="1:13" ht="20.100000000000001" customHeight="1" x14ac:dyDescent="0.15">
      <c r="A224" s="1" t="s">
        <v>22</v>
      </c>
      <c r="B224" s="1" t="s">
        <v>23035</v>
      </c>
      <c r="C224" s="1" t="s">
        <v>23042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662</v>
      </c>
      <c r="J224" s="1" t="s">
        <v>663</v>
      </c>
      <c r="K224" s="1" t="s">
        <v>23043</v>
      </c>
      <c r="L224" s="1"/>
      <c r="M224" s="21">
        <f t="shared" si="6"/>
        <v>1</v>
      </c>
    </row>
    <row r="225" spans="1:13" ht="20.100000000000001" customHeight="1" x14ac:dyDescent="0.15">
      <c r="A225" s="1" t="s">
        <v>22</v>
      </c>
      <c r="B225" s="1" t="s">
        <v>23035</v>
      </c>
      <c r="C225" s="1" t="s">
        <v>23044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662</v>
      </c>
      <c r="J225" s="1" t="s">
        <v>663</v>
      </c>
      <c r="K225" s="1" t="s">
        <v>23045</v>
      </c>
      <c r="L225" s="1"/>
      <c r="M225" s="21">
        <f t="shared" si="6"/>
        <v>1</v>
      </c>
    </row>
    <row r="226" spans="1:13" ht="20.100000000000001" customHeight="1" x14ac:dyDescent="0.15">
      <c r="A226" s="1" t="s">
        <v>22</v>
      </c>
      <c r="B226" s="1" t="s">
        <v>23035</v>
      </c>
      <c r="C226" s="1" t="s">
        <v>23046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662</v>
      </c>
      <c r="J226" s="1" t="s">
        <v>663</v>
      </c>
      <c r="K226" s="1" t="s">
        <v>23047</v>
      </c>
      <c r="L226" s="1"/>
      <c r="M226" s="21">
        <f t="shared" si="6"/>
        <v>1</v>
      </c>
    </row>
    <row r="227" spans="1:13" ht="20.100000000000001" customHeight="1" x14ac:dyDescent="0.15">
      <c r="A227" s="1" t="s">
        <v>22</v>
      </c>
      <c r="B227" s="1" t="s">
        <v>23035</v>
      </c>
      <c r="C227" s="1" t="s">
        <v>23048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662</v>
      </c>
      <c r="J227" s="1" t="s">
        <v>663</v>
      </c>
      <c r="K227" s="1" t="s">
        <v>23049</v>
      </c>
      <c r="L227" s="1"/>
      <c r="M227" s="21">
        <f t="shared" si="6"/>
        <v>1</v>
      </c>
    </row>
    <row r="228" spans="1:13" ht="20.100000000000001" customHeight="1" x14ac:dyDescent="0.15">
      <c r="A228" s="1" t="s">
        <v>22</v>
      </c>
      <c r="B228" s="1" t="s">
        <v>23035</v>
      </c>
      <c r="C228" s="1" t="s">
        <v>23050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180</v>
      </c>
      <c r="I228" s="1" t="s">
        <v>447</v>
      </c>
      <c r="J228" s="1" t="s">
        <v>730</v>
      </c>
      <c r="K228" s="1" t="s">
        <v>23051</v>
      </c>
      <c r="L228" s="1"/>
      <c r="M228" s="21">
        <f t="shared" si="6"/>
        <v>0</v>
      </c>
    </row>
    <row r="229" spans="1:13" ht="20.100000000000001" customHeight="1" x14ac:dyDescent="0.15">
      <c r="A229" s="1" t="s">
        <v>22</v>
      </c>
      <c r="B229" s="1" t="s">
        <v>23035</v>
      </c>
      <c r="C229" s="1" t="s">
        <v>23052</v>
      </c>
      <c r="D229" s="1" t="s">
        <v>78</v>
      </c>
      <c r="E229" s="1" t="s">
        <v>51</v>
      </c>
      <c r="F229" s="1" t="s">
        <v>179</v>
      </c>
      <c r="G229" s="1" t="s">
        <v>82</v>
      </c>
      <c r="H229" s="1" t="s">
        <v>180</v>
      </c>
      <c r="I229" s="1" t="s">
        <v>447</v>
      </c>
      <c r="J229" s="1" t="s">
        <v>730</v>
      </c>
      <c r="K229" s="1" t="s">
        <v>23053</v>
      </c>
      <c r="L229" s="1"/>
      <c r="M229" s="21">
        <f t="shared" si="6"/>
        <v>0</v>
      </c>
    </row>
    <row r="230" spans="1:13" ht="20.100000000000001" customHeight="1" x14ac:dyDescent="0.15">
      <c r="A230" s="1" t="s">
        <v>22</v>
      </c>
      <c r="B230" s="1" t="s">
        <v>23035</v>
      </c>
      <c r="C230" s="1" t="s">
        <v>23054</v>
      </c>
      <c r="D230" s="1" t="s">
        <v>78</v>
      </c>
      <c r="E230" s="1" t="s">
        <v>51</v>
      </c>
      <c r="F230" s="1" t="s">
        <v>26832</v>
      </c>
      <c r="G230" s="1" t="s">
        <v>82</v>
      </c>
      <c r="H230" s="1" t="s">
        <v>180</v>
      </c>
      <c r="I230" s="1" t="s">
        <v>447</v>
      </c>
      <c r="J230" s="1" t="s">
        <v>730</v>
      </c>
      <c r="K230" s="1" t="s">
        <v>23055</v>
      </c>
      <c r="L230" s="1"/>
      <c r="M230" s="21">
        <f t="shared" si="6"/>
        <v>0</v>
      </c>
    </row>
    <row r="231" spans="1:13" ht="20.100000000000001" customHeight="1" x14ac:dyDescent="0.15">
      <c r="A231" s="1" t="s">
        <v>22</v>
      </c>
      <c r="B231" s="1" t="s">
        <v>23035</v>
      </c>
      <c r="C231" s="1" t="s">
        <v>23056</v>
      </c>
      <c r="D231" s="1" t="s">
        <v>78</v>
      </c>
      <c r="E231" s="1" t="s">
        <v>51</v>
      </c>
      <c r="F231" s="1" t="s">
        <v>26832</v>
      </c>
      <c r="G231" s="1" t="s">
        <v>82</v>
      </c>
      <c r="H231" s="1" t="s">
        <v>180</v>
      </c>
      <c r="I231" s="1" t="s">
        <v>447</v>
      </c>
      <c r="J231" s="1" t="s">
        <v>730</v>
      </c>
      <c r="K231" s="1" t="s">
        <v>23057</v>
      </c>
      <c r="L231" s="1"/>
      <c r="M231" s="21">
        <f t="shared" si="6"/>
        <v>0</v>
      </c>
    </row>
    <row r="232" spans="1:13" ht="20.100000000000001" customHeight="1" x14ac:dyDescent="0.15">
      <c r="A232" s="1" t="s">
        <v>22</v>
      </c>
      <c r="B232" s="1" t="s">
        <v>23035</v>
      </c>
      <c r="C232" s="1" t="s">
        <v>23058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662</v>
      </c>
      <c r="J232" s="1" t="s">
        <v>663</v>
      </c>
      <c r="K232" s="1" t="s">
        <v>23059</v>
      </c>
      <c r="L232" s="1"/>
      <c r="M232" s="21">
        <f t="shared" si="6"/>
        <v>1</v>
      </c>
    </row>
    <row r="233" spans="1:13" ht="20.100000000000001" customHeight="1" x14ac:dyDescent="0.15">
      <c r="A233" s="1" t="s">
        <v>22</v>
      </c>
      <c r="B233" s="1" t="s">
        <v>23035</v>
      </c>
      <c r="C233" s="1" t="s">
        <v>23060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662</v>
      </c>
      <c r="J233" s="1" t="s">
        <v>663</v>
      </c>
      <c r="K233" s="1" t="s">
        <v>23061</v>
      </c>
      <c r="L233" s="1"/>
      <c r="M233" s="21">
        <f t="shared" si="6"/>
        <v>1</v>
      </c>
    </row>
    <row r="234" spans="1:13" ht="20.100000000000001" customHeight="1" x14ac:dyDescent="0.15">
      <c r="A234" s="1" t="s">
        <v>22</v>
      </c>
      <c r="B234" s="1" t="s">
        <v>23035</v>
      </c>
      <c r="C234" s="1" t="s">
        <v>23062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662</v>
      </c>
      <c r="J234" s="1" t="s">
        <v>663</v>
      </c>
      <c r="K234" s="1" t="s">
        <v>23063</v>
      </c>
      <c r="L234" s="1"/>
      <c r="M234" s="21">
        <f t="shared" si="6"/>
        <v>1</v>
      </c>
    </row>
    <row r="235" spans="1:13" ht="20.100000000000001" customHeight="1" x14ac:dyDescent="0.15">
      <c r="A235" s="1" t="s">
        <v>22</v>
      </c>
      <c r="B235" s="1" t="s">
        <v>23035</v>
      </c>
      <c r="C235" s="1" t="s">
        <v>23064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662</v>
      </c>
      <c r="J235" s="1" t="s">
        <v>663</v>
      </c>
      <c r="K235" s="1" t="s">
        <v>23065</v>
      </c>
      <c r="L235" s="1"/>
      <c r="M235" s="21">
        <f t="shared" si="6"/>
        <v>1</v>
      </c>
    </row>
    <row r="236" spans="1:13" ht="20.100000000000001" customHeight="1" x14ac:dyDescent="0.15">
      <c r="A236" s="1" t="s">
        <v>22</v>
      </c>
      <c r="B236" s="1" t="s">
        <v>23035</v>
      </c>
      <c r="C236" s="1" t="s">
        <v>23066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662</v>
      </c>
      <c r="J236" s="1" t="s">
        <v>663</v>
      </c>
      <c r="K236" s="1" t="s">
        <v>23067</v>
      </c>
      <c r="L236" s="1"/>
      <c r="M236" s="21">
        <f t="shared" si="6"/>
        <v>1</v>
      </c>
    </row>
    <row r="237" spans="1:13" ht="20.100000000000001" customHeight="1" x14ac:dyDescent="0.15">
      <c r="A237" s="1" t="s">
        <v>22</v>
      </c>
      <c r="B237" s="1" t="s">
        <v>23035</v>
      </c>
      <c r="C237" s="1" t="s">
        <v>23068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662</v>
      </c>
      <c r="J237" s="1" t="s">
        <v>663</v>
      </c>
      <c r="K237" s="1" t="s">
        <v>23069</v>
      </c>
      <c r="L237" s="1"/>
      <c r="M237" s="21">
        <f t="shared" si="6"/>
        <v>1</v>
      </c>
    </row>
    <row r="238" spans="1:13" ht="20.100000000000001" customHeight="1" x14ac:dyDescent="0.15">
      <c r="A238" s="1" t="s">
        <v>22</v>
      </c>
      <c r="B238" s="1" t="s">
        <v>23035</v>
      </c>
      <c r="C238" s="1" t="s">
        <v>23070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83</v>
      </c>
      <c r="I238" s="1" t="s">
        <v>84</v>
      </c>
      <c r="J238" s="1" t="s">
        <v>1137</v>
      </c>
      <c r="K238" s="1" t="s">
        <v>23071</v>
      </c>
      <c r="L238" s="1"/>
      <c r="M238" s="21">
        <f t="shared" si="6"/>
        <v>0</v>
      </c>
    </row>
    <row r="239" spans="1:13" ht="20.100000000000001" customHeight="1" x14ac:dyDescent="0.15">
      <c r="A239" s="1" t="s">
        <v>22</v>
      </c>
      <c r="B239" s="1" t="s">
        <v>23035</v>
      </c>
      <c r="C239" s="1" t="s">
        <v>23072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83</v>
      </c>
      <c r="I239" s="1" t="s">
        <v>84</v>
      </c>
      <c r="J239" s="1" t="s">
        <v>1137</v>
      </c>
      <c r="K239" s="1" t="s">
        <v>23073</v>
      </c>
      <c r="L239" s="1"/>
      <c r="M239" s="21">
        <f t="shared" si="6"/>
        <v>0</v>
      </c>
    </row>
    <row r="240" spans="1:13" ht="20.100000000000001" customHeight="1" x14ac:dyDescent="0.15">
      <c r="A240" s="1" t="s">
        <v>22</v>
      </c>
      <c r="B240" s="1" t="s">
        <v>23035</v>
      </c>
      <c r="C240" s="1" t="s">
        <v>23074</v>
      </c>
      <c r="D240" s="1" t="s">
        <v>78</v>
      </c>
      <c r="E240" s="1" t="s">
        <v>51</v>
      </c>
      <c r="F240" s="1" t="s">
        <v>179</v>
      </c>
      <c r="G240" s="1" t="s">
        <v>82</v>
      </c>
      <c r="H240" s="1" t="s">
        <v>83</v>
      </c>
      <c r="I240" s="1" t="s">
        <v>84</v>
      </c>
      <c r="J240" s="1" t="s">
        <v>1137</v>
      </c>
      <c r="K240" s="1" t="s">
        <v>23075</v>
      </c>
      <c r="L240" s="1"/>
      <c r="M240" s="21">
        <f t="shared" si="6"/>
        <v>0</v>
      </c>
    </row>
    <row r="241" spans="1:13" ht="20.100000000000001" customHeight="1" x14ac:dyDescent="0.15">
      <c r="A241" s="1" t="s">
        <v>22</v>
      </c>
      <c r="B241" s="1" t="s">
        <v>23035</v>
      </c>
      <c r="C241" s="1" t="s">
        <v>23076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662</v>
      </c>
      <c r="J241" s="1" t="s">
        <v>663</v>
      </c>
      <c r="K241" s="1" t="s">
        <v>23077</v>
      </c>
      <c r="L241" s="1"/>
      <c r="M241" s="21">
        <f t="shared" si="6"/>
        <v>1</v>
      </c>
    </row>
    <row r="242" spans="1:13" ht="20.100000000000001" customHeight="1" x14ac:dyDescent="0.15">
      <c r="A242" s="1" t="s">
        <v>22</v>
      </c>
      <c r="B242" s="1" t="s">
        <v>23035</v>
      </c>
      <c r="C242" s="1" t="s">
        <v>23078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662</v>
      </c>
      <c r="J242" s="1" t="s">
        <v>663</v>
      </c>
      <c r="K242" s="1" t="s">
        <v>23079</v>
      </c>
      <c r="L242" s="1"/>
      <c r="M242" s="21">
        <f t="shared" si="6"/>
        <v>1</v>
      </c>
    </row>
    <row r="243" spans="1:13" ht="20.100000000000001" customHeight="1" x14ac:dyDescent="0.15">
      <c r="A243" s="1" t="s">
        <v>22</v>
      </c>
      <c r="B243" s="1" t="s">
        <v>23035</v>
      </c>
      <c r="C243" s="1" t="s">
        <v>23080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662</v>
      </c>
      <c r="J243" s="1" t="s">
        <v>663</v>
      </c>
      <c r="K243" s="1" t="s">
        <v>23081</v>
      </c>
      <c r="L243" s="1"/>
      <c r="M243" s="21">
        <f t="shared" si="6"/>
        <v>1</v>
      </c>
    </row>
    <row r="244" spans="1:13" ht="20.100000000000001" customHeight="1" x14ac:dyDescent="0.15">
      <c r="A244" s="1" t="s">
        <v>22</v>
      </c>
      <c r="B244" s="1" t="s">
        <v>23035</v>
      </c>
      <c r="C244" s="1" t="s">
        <v>23082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662</v>
      </c>
      <c r="J244" s="1" t="s">
        <v>663</v>
      </c>
      <c r="K244" s="1" t="s">
        <v>23083</v>
      </c>
      <c r="L244" s="1"/>
      <c r="M244" s="21">
        <f t="shared" si="6"/>
        <v>1</v>
      </c>
    </row>
    <row r="245" spans="1:13" ht="39.950000000000003" customHeight="1" x14ac:dyDescent="0.15">
      <c r="A245" s="120" t="s">
        <v>27040</v>
      </c>
      <c r="B245" s="120" t="s">
        <v>27041</v>
      </c>
      <c r="C245" s="51" t="s">
        <v>27042</v>
      </c>
      <c r="D245" s="51" t="s">
        <v>50</v>
      </c>
      <c r="E245" s="51" t="s">
        <v>51</v>
      </c>
      <c r="F245" s="121" t="s">
        <v>27043</v>
      </c>
      <c r="G245" s="51" t="s">
        <v>82</v>
      </c>
      <c r="H245" s="51" t="s">
        <v>2140</v>
      </c>
      <c r="I245" s="51" t="s">
        <v>84</v>
      </c>
      <c r="J245" s="51" t="s">
        <v>2362</v>
      </c>
      <c r="K245" s="51" t="s">
        <v>3351</v>
      </c>
      <c r="L245" s="121" t="s">
        <v>27025</v>
      </c>
      <c r="M245" s="21">
        <f t="shared" si="6"/>
        <v>0</v>
      </c>
    </row>
    <row r="246" spans="1:13" ht="39.950000000000003" customHeight="1" x14ac:dyDescent="0.15">
      <c r="A246" s="120" t="s">
        <v>27044</v>
      </c>
      <c r="B246" s="120" t="s">
        <v>27045</v>
      </c>
      <c r="C246" s="51" t="s">
        <v>27046</v>
      </c>
      <c r="D246" s="51" t="s">
        <v>78</v>
      </c>
      <c r="E246" s="51" t="s">
        <v>51</v>
      </c>
      <c r="F246" s="121" t="s">
        <v>27047</v>
      </c>
      <c r="G246" s="51" t="s">
        <v>82</v>
      </c>
      <c r="H246" s="51" t="s">
        <v>212</v>
      </c>
      <c r="I246" s="51" t="s">
        <v>84</v>
      </c>
      <c r="J246" s="51" t="s">
        <v>1137</v>
      </c>
      <c r="K246" s="51" t="s">
        <v>7275</v>
      </c>
      <c r="L246" s="121" t="s">
        <v>27039</v>
      </c>
      <c r="M246" s="21">
        <f>IF(F246="○",1,0)</f>
        <v>0</v>
      </c>
    </row>
    <row r="247" spans="1:13" ht="39.950000000000003" customHeight="1" x14ac:dyDescent="0.15">
      <c r="A247" s="120" t="s">
        <v>27048</v>
      </c>
      <c r="B247" s="120" t="s">
        <v>27049</v>
      </c>
      <c r="C247" s="51" t="s">
        <v>26968</v>
      </c>
      <c r="D247" s="51" t="s">
        <v>50</v>
      </c>
      <c r="E247" s="51" t="s">
        <v>51</v>
      </c>
      <c r="F247" s="122" t="s">
        <v>27050</v>
      </c>
      <c r="G247" s="51" t="s">
        <v>52</v>
      </c>
      <c r="H247" s="51" t="s">
        <v>121</v>
      </c>
      <c r="I247" s="51" t="s">
        <v>662</v>
      </c>
      <c r="J247" s="51" t="s">
        <v>663</v>
      </c>
      <c r="K247" s="51" t="s">
        <v>8483</v>
      </c>
      <c r="L247" s="121" t="s">
        <v>26941</v>
      </c>
      <c r="M247" s="21">
        <f>IF(F247="○",1,0)</f>
        <v>0</v>
      </c>
    </row>
  </sheetData>
  <autoFilter ref="A7:L247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"/>
  <sheetViews>
    <sheetView topLeftCell="A73" workbookViewId="0">
      <selection activeCell="A77" sqref="A77:L79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23084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SUBTOTAL(3,E8:E79)</f>
        <v>72</v>
      </c>
      <c r="F6" s="24">
        <f>SUBTOTAL(9,M8:M79)</f>
        <v>44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23</v>
      </c>
      <c r="B8" s="1" t="s">
        <v>15756</v>
      </c>
      <c r="C8" s="1" t="s">
        <v>23085</v>
      </c>
      <c r="D8" s="1" t="s">
        <v>78</v>
      </c>
      <c r="E8" s="1" t="s">
        <v>51</v>
      </c>
      <c r="F8" s="1" t="s">
        <v>51</v>
      </c>
      <c r="G8" s="1" t="s">
        <v>82</v>
      </c>
      <c r="H8" s="1" t="s">
        <v>207</v>
      </c>
      <c r="I8" s="1" t="s">
        <v>84</v>
      </c>
      <c r="J8" s="1" t="s">
        <v>122</v>
      </c>
      <c r="K8" s="1" t="s">
        <v>23086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23</v>
      </c>
      <c r="B9" s="1" t="s">
        <v>23087</v>
      </c>
      <c r="C9" s="1" t="s">
        <v>23088</v>
      </c>
      <c r="D9" s="1" t="s">
        <v>50</v>
      </c>
      <c r="E9" s="1" t="s">
        <v>51</v>
      </c>
      <c r="F9" s="1" t="s">
        <v>81</v>
      </c>
      <c r="G9" s="1" t="s">
        <v>82</v>
      </c>
      <c r="H9" s="1" t="s">
        <v>2140</v>
      </c>
      <c r="I9" s="1" t="s">
        <v>447</v>
      </c>
      <c r="J9" s="1" t="s">
        <v>663</v>
      </c>
      <c r="K9" s="1" t="s">
        <v>23089</v>
      </c>
      <c r="L9" s="1"/>
      <c r="M9" s="21">
        <f t="shared" si="0"/>
        <v>0</v>
      </c>
    </row>
    <row r="10" spans="1:14" ht="20.100000000000001" customHeight="1" x14ac:dyDescent="0.15">
      <c r="A10" s="1" t="s">
        <v>23</v>
      </c>
      <c r="B10" s="1" t="s">
        <v>23087</v>
      </c>
      <c r="C10" s="1" t="s">
        <v>23090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23091</v>
      </c>
      <c r="L10" s="1"/>
      <c r="M10" s="21">
        <f t="shared" si="0"/>
        <v>1</v>
      </c>
    </row>
    <row r="11" spans="1:14" ht="20.100000000000001" customHeight="1" x14ac:dyDescent="0.15">
      <c r="A11" s="1" t="s">
        <v>23</v>
      </c>
      <c r="B11" s="1" t="s">
        <v>23087</v>
      </c>
      <c r="C11" s="1" t="s">
        <v>23092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23093</v>
      </c>
      <c r="L11" s="1"/>
      <c r="M11" s="21">
        <f t="shared" si="0"/>
        <v>1</v>
      </c>
      <c r="N11" s="3"/>
    </row>
    <row r="12" spans="1:14" ht="20.100000000000001" customHeight="1" x14ac:dyDescent="0.15">
      <c r="A12" s="1" t="s">
        <v>23</v>
      </c>
      <c r="B12" s="1" t="s">
        <v>23087</v>
      </c>
      <c r="C12" s="1" t="s">
        <v>23094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23095</v>
      </c>
      <c r="L12" s="1"/>
      <c r="M12" s="21">
        <f t="shared" si="0"/>
        <v>1</v>
      </c>
    </row>
    <row r="13" spans="1:14" ht="20.100000000000001" customHeight="1" x14ac:dyDescent="0.15">
      <c r="A13" s="1" t="s">
        <v>23</v>
      </c>
      <c r="B13" s="1" t="s">
        <v>23087</v>
      </c>
      <c r="C13" s="1" t="s">
        <v>23096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23097</v>
      </c>
      <c r="L13" s="1"/>
      <c r="M13" s="21">
        <f t="shared" si="0"/>
        <v>1</v>
      </c>
    </row>
    <row r="14" spans="1:14" ht="20.100000000000001" customHeight="1" x14ac:dyDescent="0.15">
      <c r="A14" s="1" t="s">
        <v>23</v>
      </c>
      <c r="B14" s="1" t="s">
        <v>23087</v>
      </c>
      <c r="C14" s="1" t="s">
        <v>23098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23099</v>
      </c>
      <c r="L14" s="1"/>
      <c r="M14" s="21">
        <f t="shared" si="0"/>
        <v>1</v>
      </c>
    </row>
    <row r="15" spans="1:14" ht="20.100000000000001" customHeight="1" x14ac:dyDescent="0.15">
      <c r="A15" s="1" t="s">
        <v>23</v>
      </c>
      <c r="B15" s="1" t="s">
        <v>23087</v>
      </c>
      <c r="C15" s="1" t="s">
        <v>23100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2140</v>
      </c>
      <c r="I15" s="1" t="s">
        <v>447</v>
      </c>
      <c r="J15" s="1" t="s">
        <v>663</v>
      </c>
      <c r="K15" s="1" t="s">
        <v>23101</v>
      </c>
      <c r="L15" s="1"/>
      <c r="M15" s="21">
        <f t="shared" si="0"/>
        <v>0</v>
      </c>
    </row>
    <row r="16" spans="1:14" ht="20.100000000000001" customHeight="1" x14ac:dyDescent="0.15">
      <c r="A16" s="1" t="s">
        <v>23</v>
      </c>
      <c r="B16" s="1" t="s">
        <v>23102</v>
      </c>
      <c r="C16" s="1" t="s">
        <v>23103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2140</v>
      </c>
      <c r="I16" s="1" t="s">
        <v>447</v>
      </c>
      <c r="J16" s="1" t="s">
        <v>663</v>
      </c>
      <c r="K16" s="1" t="s">
        <v>23104</v>
      </c>
      <c r="L16" s="1"/>
      <c r="M16" s="21">
        <f t="shared" si="0"/>
        <v>0</v>
      </c>
    </row>
    <row r="17" spans="1:13" ht="20.100000000000001" customHeight="1" x14ac:dyDescent="0.15">
      <c r="A17" s="1" t="s">
        <v>23</v>
      </c>
      <c r="B17" s="1" t="s">
        <v>23102</v>
      </c>
      <c r="C17" s="1" t="s">
        <v>23105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23106</v>
      </c>
      <c r="L17" s="1"/>
      <c r="M17" s="21">
        <f t="shared" si="0"/>
        <v>1</v>
      </c>
    </row>
    <row r="18" spans="1:13" ht="20.100000000000001" customHeight="1" x14ac:dyDescent="0.15">
      <c r="A18" s="1" t="s">
        <v>23</v>
      </c>
      <c r="B18" s="1" t="s">
        <v>21242</v>
      </c>
      <c r="C18" s="1" t="s">
        <v>23107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23108</v>
      </c>
      <c r="L18" s="1"/>
      <c r="M18" s="21">
        <f t="shared" si="0"/>
        <v>1</v>
      </c>
    </row>
    <row r="19" spans="1:13" ht="20.100000000000001" customHeight="1" x14ac:dyDescent="0.15">
      <c r="A19" s="1" t="s">
        <v>23</v>
      </c>
      <c r="B19" s="1" t="s">
        <v>21242</v>
      </c>
      <c r="C19" s="1" t="s">
        <v>23109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23110</v>
      </c>
      <c r="L19" s="1"/>
      <c r="M19" s="21">
        <f t="shared" si="0"/>
        <v>1</v>
      </c>
    </row>
    <row r="20" spans="1:13" ht="20.100000000000001" customHeight="1" x14ac:dyDescent="0.15">
      <c r="A20" s="1" t="s">
        <v>23</v>
      </c>
      <c r="B20" s="1" t="s">
        <v>21242</v>
      </c>
      <c r="C20" s="1" t="s">
        <v>23111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23112</v>
      </c>
      <c r="L20" s="1"/>
      <c r="M20" s="21">
        <f t="shared" si="0"/>
        <v>1</v>
      </c>
    </row>
    <row r="21" spans="1:13" ht="20.100000000000001" customHeight="1" x14ac:dyDescent="0.15">
      <c r="A21" s="1" t="s">
        <v>23</v>
      </c>
      <c r="B21" s="1" t="s">
        <v>21242</v>
      </c>
      <c r="C21" s="1" t="s">
        <v>23113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23114</v>
      </c>
      <c r="L21" s="1"/>
      <c r="M21" s="21">
        <f t="shared" si="0"/>
        <v>1</v>
      </c>
    </row>
    <row r="22" spans="1:13" ht="20.100000000000001" customHeight="1" x14ac:dyDescent="0.15">
      <c r="A22" s="1" t="s">
        <v>23</v>
      </c>
      <c r="B22" s="1" t="s">
        <v>21242</v>
      </c>
      <c r="C22" s="1" t="s">
        <v>23115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23116</v>
      </c>
      <c r="L22" s="1"/>
      <c r="M22" s="21">
        <f t="shared" si="0"/>
        <v>1</v>
      </c>
    </row>
    <row r="23" spans="1:13" ht="20.100000000000001" customHeight="1" x14ac:dyDescent="0.15">
      <c r="A23" s="1" t="s">
        <v>23</v>
      </c>
      <c r="B23" s="1" t="s">
        <v>21242</v>
      </c>
      <c r="C23" s="1" t="s">
        <v>23117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212</v>
      </c>
      <c r="I23" s="1" t="s">
        <v>447</v>
      </c>
      <c r="J23" s="1" t="s">
        <v>130</v>
      </c>
      <c r="K23" s="1" t="s">
        <v>23118</v>
      </c>
      <c r="L23" s="1"/>
      <c r="M23" s="21">
        <f t="shared" si="0"/>
        <v>0</v>
      </c>
    </row>
    <row r="24" spans="1:13" ht="20.100000000000001" customHeight="1" x14ac:dyDescent="0.15">
      <c r="A24" s="1" t="s">
        <v>23</v>
      </c>
      <c r="B24" s="1" t="s">
        <v>23119</v>
      </c>
      <c r="C24" s="1" t="s">
        <v>23120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23121</v>
      </c>
      <c r="L24" s="1"/>
      <c r="M24" s="21">
        <f t="shared" si="0"/>
        <v>1</v>
      </c>
    </row>
    <row r="25" spans="1:13" ht="20.100000000000001" customHeight="1" x14ac:dyDescent="0.15">
      <c r="A25" s="1" t="s">
        <v>23</v>
      </c>
      <c r="B25" s="1" t="s">
        <v>23119</v>
      </c>
      <c r="C25" s="1" t="s">
        <v>23122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23123</v>
      </c>
      <c r="L25" s="1"/>
      <c r="M25" s="21">
        <f t="shared" si="0"/>
        <v>1</v>
      </c>
    </row>
    <row r="26" spans="1:13" ht="20.100000000000001" customHeight="1" x14ac:dyDescent="0.15">
      <c r="A26" s="1" t="s">
        <v>23</v>
      </c>
      <c r="B26" s="1" t="s">
        <v>23119</v>
      </c>
      <c r="C26" s="1" t="s">
        <v>23124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23125</v>
      </c>
      <c r="L26" s="1"/>
      <c r="M26" s="21">
        <f t="shared" si="0"/>
        <v>1</v>
      </c>
    </row>
    <row r="27" spans="1:13" ht="20.100000000000001" customHeight="1" x14ac:dyDescent="0.15">
      <c r="A27" s="1" t="s">
        <v>23</v>
      </c>
      <c r="B27" s="1" t="s">
        <v>23119</v>
      </c>
      <c r="C27" s="1" t="s">
        <v>23126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23127</v>
      </c>
      <c r="L27" s="1"/>
      <c r="M27" s="21">
        <f t="shared" si="0"/>
        <v>1</v>
      </c>
    </row>
    <row r="28" spans="1:13" ht="20.100000000000001" customHeight="1" x14ac:dyDescent="0.15">
      <c r="A28" s="1" t="s">
        <v>23</v>
      </c>
      <c r="B28" s="1" t="s">
        <v>23119</v>
      </c>
      <c r="C28" s="1" t="s">
        <v>23128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1151</v>
      </c>
      <c r="I28" s="1" t="s">
        <v>740</v>
      </c>
      <c r="J28" s="1" t="s">
        <v>182</v>
      </c>
      <c r="K28" s="1" t="s">
        <v>23129</v>
      </c>
      <c r="L28" s="1"/>
      <c r="M28" s="21">
        <f t="shared" si="0"/>
        <v>0</v>
      </c>
    </row>
    <row r="29" spans="1:13" ht="20.100000000000001" customHeight="1" x14ac:dyDescent="0.15">
      <c r="A29" s="1" t="s">
        <v>23</v>
      </c>
      <c r="B29" s="1" t="s">
        <v>23119</v>
      </c>
      <c r="C29" s="1" t="s">
        <v>23130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23131</v>
      </c>
      <c r="L29" s="1"/>
      <c r="M29" s="21">
        <f t="shared" si="0"/>
        <v>1</v>
      </c>
    </row>
    <row r="30" spans="1:13" ht="20.100000000000001" customHeight="1" x14ac:dyDescent="0.15">
      <c r="A30" s="1" t="s">
        <v>23</v>
      </c>
      <c r="B30" s="1" t="s">
        <v>23119</v>
      </c>
      <c r="C30" s="1" t="s">
        <v>23132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23133</v>
      </c>
      <c r="L30" s="1"/>
      <c r="M30" s="21">
        <f t="shared" si="0"/>
        <v>1</v>
      </c>
    </row>
    <row r="31" spans="1:13" ht="20.100000000000001" customHeight="1" x14ac:dyDescent="0.15">
      <c r="A31" s="1" t="s">
        <v>23</v>
      </c>
      <c r="B31" s="1" t="s">
        <v>23119</v>
      </c>
      <c r="C31" s="1" t="s">
        <v>23134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23135</v>
      </c>
      <c r="L31" s="1"/>
      <c r="M31" s="21">
        <f t="shared" si="0"/>
        <v>1</v>
      </c>
    </row>
    <row r="32" spans="1:13" ht="20.100000000000001" customHeight="1" x14ac:dyDescent="0.15">
      <c r="A32" s="1" t="s">
        <v>23</v>
      </c>
      <c r="B32" s="1" t="s">
        <v>23119</v>
      </c>
      <c r="C32" s="1" t="s">
        <v>23136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1151</v>
      </c>
      <c r="I32" s="1" t="s">
        <v>740</v>
      </c>
      <c r="J32" s="1" t="s">
        <v>182</v>
      </c>
      <c r="K32" s="1" t="s">
        <v>23137</v>
      </c>
      <c r="L32" s="1"/>
      <c r="M32" s="21">
        <f t="shared" si="0"/>
        <v>0</v>
      </c>
    </row>
    <row r="33" spans="1:13" ht="20.100000000000001" customHeight="1" x14ac:dyDescent="0.15">
      <c r="A33" s="1" t="s">
        <v>23</v>
      </c>
      <c r="B33" s="1" t="s">
        <v>23138</v>
      </c>
      <c r="C33" s="1" t="s">
        <v>23139</v>
      </c>
      <c r="D33" s="1" t="s">
        <v>50</v>
      </c>
      <c r="E33" s="1" t="s">
        <v>51</v>
      </c>
      <c r="F33" s="1" t="s">
        <v>81</v>
      </c>
      <c r="G33" s="1" t="s">
        <v>82</v>
      </c>
      <c r="H33" s="1" t="s">
        <v>2140</v>
      </c>
      <c r="I33" s="1" t="s">
        <v>447</v>
      </c>
      <c r="J33" s="1" t="s">
        <v>663</v>
      </c>
      <c r="K33" s="1" t="s">
        <v>23140</v>
      </c>
      <c r="L33" s="1"/>
      <c r="M33" s="21">
        <f t="shared" si="0"/>
        <v>0</v>
      </c>
    </row>
    <row r="34" spans="1:13" ht="20.100000000000001" customHeight="1" x14ac:dyDescent="0.15">
      <c r="A34" s="1" t="s">
        <v>23</v>
      </c>
      <c r="B34" s="1" t="s">
        <v>23138</v>
      </c>
      <c r="C34" s="1" t="s">
        <v>23141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23142</v>
      </c>
      <c r="L34" s="1"/>
      <c r="M34" s="21">
        <f t="shared" si="0"/>
        <v>1</v>
      </c>
    </row>
    <row r="35" spans="1:13" ht="20.100000000000001" customHeight="1" x14ac:dyDescent="0.15">
      <c r="A35" s="1" t="s">
        <v>23</v>
      </c>
      <c r="B35" s="1" t="s">
        <v>23138</v>
      </c>
      <c r="C35" s="1" t="s">
        <v>23143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23144</v>
      </c>
      <c r="L35" s="1"/>
      <c r="M35" s="21">
        <f t="shared" si="0"/>
        <v>1</v>
      </c>
    </row>
    <row r="36" spans="1:13" ht="20.100000000000001" customHeight="1" x14ac:dyDescent="0.15">
      <c r="A36" s="1" t="s">
        <v>23</v>
      </c>
      <c r="B36" s="1" t="s">
        <v>23138</v>
      </c>
      <c r="C36" s="1" t="s">
        <v>23145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1151</v>
      </c>
      <c r="I36" s="1" t="s">
        <v>740</v>
      </c>
      <c r="J36" s="1" t="s">
        <v>182</v>
      </c>
      <c r="K36" s="1" t="s">
        <v>23146</v>
      </c>
      <c r="L36" s="1"/>
      <c r="M36" s="21">
        <f t="shared" si="0"/>
        <v>0</v>
      </c>
    </row>
    <row r="37" spans="1:13" ht="20.100000000000001" customHeight="1" x14ac:dyDescent="0.15">
      <c r="A37" s="1" t="s">
        <v>23</v>
      </c>
      <c r="B37" s="1" t="s">
        <v>23147</v>
      </c>
      <c r="C37" s="1" t="s">
        <v>23148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23149</v>
      </c>
      <c r="L37" s="1"/>
      <c r="M37" s="21">
        <f t="shared" si="0"/>
        <v>1</v>
      </c>
    </row>
    <row r="38" spans="1:13" ht="20.100000000000001" customHeight="1" x14ac:dyDescent="0.15">
      <c r="A38" s="1" t="s">
        <v>23</v>
      </c>
      <c r="B38" s="1" t="s">
        <v>23147</v>
      </c>
      <c r="C38" s="1" t="s">
        <v>23150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23151</v>
      </c>
      <c r="L38" s="1"/>
      <c r="M38" s="21">
        <f t="shared" si="0"/>
        <v>1</v>
      </c>
    </row>
    <row r="39" spans="1:13" ht="20.100000000000001" customHeight="1" x14ac:dyDescent="0.15">
      <c r="A39" s="1" t="s">
        <v>23</v>
      </c>
      <c r="B39" s="1" t="s">
        <v>23147</v>
      </c>
      <c r="C39" s="1" t="s">
        <v>23152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2140</v>
      </c>
      <c r="I39" s="1" t="s">
        <v>447</v>
      </c>
      <c r="J39" s="1" t="s">
        <v>663</v>
      </c>
      <c r="K39" s="1" t="s">
        <v>23153</v>
      </c>
      <c r="L39" s="1"/>
      <c r="M39" s="21">
        <f t="shared" si="0"/>
        <v>0</v>
      </c>
    </row>
    <row r="40" spans="1:13" ht="20.100000000000001" customHeight="1" x14ac:dyDescent="0.15">
      <c r="A40" s="1" t="s">
        <v>23</v>
      </c>
      <c r="B40" s="1" t="s">
        <v>23154</v>
      </c>
      <c r="C40" s="1" t="s">
        <v>23155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23156</v>
      </c>
      <c r="L40" s="1"/>
      <c r="M40" s="21">
        <f t="shared" si="0"/>
        <v>1</v>
      </c>
    </row>
    <row r="41" spans="1:13" ht="20.100000000000001" customHeight="1" x14ac:dyDescent="0.15">
      <c r="A41" s="1" t="s">
        <v>23</v>
      </c>
      <c r="B41" s="1" t="s">
        <v>23154</v>
      </c>
      <c r="C41" s="1" t="s">
        <v>23157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15518</v>
      </c>
      <c r="K41" s="1" t="s">
        <v>23158</v>
      </c>
      <c r="L41" s="1"/>
      <c r="M41" s="21">
        <f t="shared" si="0"/>
        <v>1</v>
      </c>
    </row>
    <row r="42" spans="1:13" ht="20.100000000000001" customHeight="1" x14ac:dyDescent="0.15">
      <c r="A42" s="1" t="s">
        <v>23</v>
      </c>
      <c r="B42" s="1" t="s">
        <v>23159</v>
      </c>
      <c r="C42" s="1" t="s">
        <v>23160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1151</v>
      </c>
      <c r="I42" s="1" t="s">
        <v>84</v>
      </c>
      <c r="J42" s="1" t="s">
        <v>9120</v>
      </c>
      <c r="K42" s="1" t="s">
        <v>23161</v>
      </c>
      <c r="L42" s="1"/>
      <c r="M42" s="21">
        <f t="shared" si="0"/>
        <v>0</v>
      </c>
    </row>
    <row r="43" spans="1:13" ht="20.100000000000001" customHeight="1" x14ac:dyDescent="0.15">
      <c r="A43" s="1" t="s">
        <v>23</v>
      </c>
      <c r="B43" s="1" t="s">
        <v>23159</v>
      </c>
      <c r="C43" s="1" t="s">
        <v>23162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1151</v>
      </c>
      <c r="I43" s="1" t="s">
        <v>84</v>
      </c>
      <c r="J43" s="1" t="s">
        <v>9120</v>
      </c>
      <c r="K43" s="1" t="s">
        <v>23163</v>
      </c>
      <c r="L43" s="1"/>
      <c r="M43" s="21">
        <f t="shared" si="0"/>
        <v>0</v>
      </c>
    </row>
    <row r="44" spans="1:13" ht="20.100000000000001" customHeight="1" x14ac:dyDescent="0.15">
      <c r="A44" s="1" t="s">
        <v>23</v>
      </c>
      <c r="B44" s="1" t="s">
        <v>23159</v>
      </c>
      <c r="C44" s="1" t="s">
        <v>23164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23165</v>
      </c>
      <c r="L44" s="1"/>
      <c r="M44" s="21">
        <f t="shared" si="0"/>
        <v>1</v>
      </c>
    </row>
    <row r="45" spans="1:13" ht="20.100000000000001" customHeight="1" x14ac:dyDescent="0.15">
      <c r="A45" s="1" t="s">
        <v>23</v>
      </c>
      <c r="B45" s="1" t="s">
        <v>23159</v>
      </c>
      <c r="C45" s="1" t="s">
        <v>23166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23167</v>
      </c>
      <c r="L45" s="1"/>
      <c r="M45" s="21">
        <f t="shared" si="0"/>
        <v>1</v>
      </c>
    </row>
    <row r="46" spans="1:13" ht="20.100000000000001" customHeight="1" x14ac:dyDescent="0.15">
      <c r="A46" s="1" t="s">
        <v>23</v>
      </c>
      <c r="B46" s="1" t="s">
        <v>23168</v>
      </c>
      <c r="C46" s="1" t="s">
        <v>23169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23170</v>
      </c>
      <c r="L46" s="1"/>
      <c r="M46" s="21">
        <f t="shared" si="0"/>
        <v>1</v>
      </c>
    </row>
    <row r="47" spans="1:13" ht="20.100000000000001" customHeight="1" x14ac:dyDescent="0.15">
      <c r="A47" s="1" t="s">
        <v>23</v>
      </c>
      <c r="B47" s="1" t="s">
        <v>23168</v>
      </c>
      <c r="C47" s="1" t="s">
        <v>23171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1151</v>
      </c>
      <c r="I47" s="1" t="s">
        <v>740</v>
      </c>
      <c r="J47" s="1" t="s">
        <v>182</v>
      </c>
      <c r="K47" s="1" t="s">
        <v>23172</v>
      </c>
      <c r="L47" s="1"/>
      <c r="M47" s="21">
        <f t="shared" si="0"/>
        <v>0</v>
      </c>
    </row>
    <row r="48" spans="1:13" ht="20.100000000000001" customHeight="1" x14ac:dyDescent="0.15">
      <c r="A48" s="1" t="s">
        <v>23</v>
      </c>
      <c r="B48" s="1" t="s">
        <v>23173</v>
      </c>
      <c r="C48" s="1" t="s">
        <v>23174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212</v>
      </c>
      <c r="I48" s="1" t="s">
        <v>447</v>
      </c>
      <c r="J48" s="1" t="s">
        <v>130</v>
      </c>
      <c r="K48" s="1" t="s">
        <v>23175</v>
      </c>
      <c r="L48" s="1"/>
      <c r="M48" s="21">
        <f t="shared" si="0"/>
        <v>0</v>
      </c>
    </row>
    <row r="49" spans="1:13" ht="20.100000000000001" customHeight="1" x14ac:dyDescent="0.15">
      <c r="A49" s="1" t="s">
        <v>23</v>
      </c>
      <c r="B49" s="1" t="s">
        <v>23173</v>
      </c>
      <c r="C49" s="1" t="s">
        <v>23176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23177</v>
      </c>
      <c r="L49" s="1"/>
      <c r="M49" s="21">
        <f t="shared" si="0"/>
        <v>1</v>
      </c>
    </row>
    <row r="50" spans="1:13" ht="20.100000000000001" customHeight="1" x14ac:dyDescent="0.15">
      <c r="A50" s="1" t="s">
        <v>23</v>
      </c>
      <c r="B50" s="1" t="s">
        <v>23173</v>
      </c>
      <c r="C50" s="1" t="s">
        <v>23178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23179</v>
      </c>
      <c r="L50" s="1"/>
      <c r="M50" s="21">
        <f t="shared" si="0"/>
        <v>1</v>
      </c>
    </row>
    <row r="51" spans="1:13" ht="20.100000000000001" customHeight="1" x14ac:dyDescent="0.15">
      <c r="A51" s="1" t="s">
        <v>23</v>
      </c>
      <c r="B51" s="1" t="s">
        <v>23173</v>
      </c>
      <c r="C51" s="1" t="s">
        <v>23180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23181</v>
      </c>
      <c r="L51" s="1"/>
      <c r="M51" s="21">
        <f t="shared" si="0"/>
        <v>1</v>
      </c>
    </row>
    <row r="52" spans="1:13" ht="20.100000000000001" customHeight="1" x14ac:dyDescent="0.15">
      <c r="A52" s="1" t="s">
        <v>23</v>
      </c>
      <c r="B52" s="1" t="s">
        <v>23173</v>
      </c>
      <c r="C52" s="1" t="s">
        <v>23182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1151</v>
      </c>
      <c r="I52" s="1" t="s">
        <v>740</v>
      </c>
      <c r="J52" s="1" t="s">
        <v>182</v>
      </c>
      <c r="K52" s="1" t="s">
        <v>23183</v>
      </c>
      <c r="L52" s="1"/>
      <c r="M52" s="21">
        <f t="shared" si="0"/>
        <v>0</v>
      </c>
    </row>
    <row r="53" spans="1:13" ht="20.100000000000001" customHeight="1" x14ac:dyDescent="0.15">
      <c r="A53" s="1" t="s">
        <v>23</v>
      </c>
      <c r="B53" s="1" t="s">
        <v>23173</v>
      </c>
      <c r="C53" s="1" t="s">
        <v>23184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1151</v>
      </c>
      <c r="I53" s="1" t="s">
        <v>740</v>
      </c>
      <c r="J53" s="1" t="s">
        <v>182</v>
      </c>
      <c r="K53" s="1" t="s">
        <v>23185</v>
      </c>
      <c r="L53" s="1"/>
      <c r="M53" s="21">
        <f t="shared" si="0"/>
        <v>0</v>
      </c>
    </row>
    <row r="54" spans="1:13" ht="20.100000000000001" customHeight="1" x14ac:dyDescent="0.15">
      <c r="A54" s="1" t="s">
        <v>23</v>
      </c>
      <c r="B54" s="1" t="s">
        <v>20123</v>
      </c>
      <c r="C54" s="1" t="s">
        <v>23186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23187</v>
      </c>
      <c r="L54" s="1"/>
      <c r="M54" s="21">
        <f t="shared" si="0"/>
        <v>1</v>
      </c>
    </row>
    <row r="55" spans="1:13" ht="20.100000000000001" customHeight="1" x14ac:dyDescent="0.15">
      <c r="A55" s="1" t="s">
        <v>23</v>
      </c>
      <c r="B55" s="1" t="s">
        <v>21136</v>
      </c>
      <c r="C55" s="1" t="s">
        <v>23188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212</v>
      </c>
      <c r="I55" s="1" t="s">
        <v>447</v>
      </c>
      <c r="J55" s="1" t="s">
        <v>130</v>
      </c>
      <c r="K55" s="1" t="s">
        <v>23189</v>
      </c>
      <c r="L55" s="1"/>
      <c r="M55" s="21">
        <f t="shared" si="0"/>
        <v>0</v>
      </c>
    </row>
    <row r="56" spans="1:13" ht="20.100000000000001" customHeight="1" x14ac:dyDescent="0.15">
      <c r="A56" s="1" t="s">
        <v>23</v>
      </c>
      <c r="B56" s="1" t="s">
        <v>20138</v>
      </c>
      <c r="C56" s="1" t="s">
        <v>23190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23191</v>
      </c>
      <c r="L56" s="1"/>
      <c r="M56" s="21">
        <f t="shared" si="0"/>
        <v>1</v>
      </c>
    </row>
    <row r="57" spans="1:13" ht="20.100000000000001" customHeight="1" x14ac:dyDescent="0.15">
      <c r="A57" s="1" t="s">
        <v>23</v>
      </c>
      <c r="B57" s="1" t="s">
        <v>23192</v>
      </c>
      <c r="C57" s="1" t="s">
        <v>23193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23194</v>
      </c>
      <c r="L57" s="1"/>
      <c r="M57" s="21">
        <f t="shared" si="0"/>
        <v>1</v>
      </c>
    </row>
    <row r="58" spans="1:13" ht="20.100000000000001" customHeight="1" x14ac:dyDescent="0.15">
      <c r="A58" s="1" t="s">
        <v>23</v>
      </c>
      <c r="B58" s="1" t="s">
        <v>23192</v>
      </c>
      <c r="C58" s="1" t="s">
        <v>23195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23196</v>
      </c>
      <c r="L58" s="1"/>
      <c r="M58" s="21">
        <f t="shared" si="0"/>
        <v>1</v>
      </c>
    </row>
    <row r="59" spans="1:13" ht="20.100000000000001" customHeight="1" x14ac:dyDescent="0.15">
      <c r="A59" s="1" t="s">
        <v>23</v>
      </c>
      <c r="B59" s="1" t="s">
        <v>23192</v>
      </c>
      <c r="C59" s="1" t="s">
        <v>23197</v>
      </c>
      <c r="D59" s="1" t="s">
        <v>78</v>
      </c>
      <c r="E59" s="1" t="s">
        <v>51</v>
      </c>
      <c r="F59" s="1" t="s">
        <v>81</v>
      </c>
      <c r="G59" s="1" t="s">
        <v>82</v>
      </c>
      <c r="H59" s="1" t="s">
        <v>2140</v>
      </c>
      <c r="I59" s="1" t="s">
        <v>447</v>
      </c>
      <c r="J59" s="1" t="s">
        <v>663</v>
      </c>
      <c r="K59" s="1" t="s">
        <v>23198</v>
      </c>
      <c r="L59" s="1"/>
      <c r="M59" s="21">
        <f t="shared" si="0"/>
        <v>0</v>
      </c>
    </row>
    <row r="60" spans="1:13" ht="20.100000000000001" customHeight="1" x14ac:dyDescent="0.15">
      <c r="A60" s="1" t="s">
        <v>23</v>
      </c>
      <c r="B60" s="1" t="s">
        <v>23192</v>
      </c>
      <c r="C60" s="1" t="s">
        <v>23199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23200</v>
      </c>
      <c r="L60" s="1"/>
      <c r="M60" s="21">
        <f t="shared" si="0"/>
        <v>1</v>
      </c>
    </row>
    <row r="61" spans="1:13" ht="20.100000000000001" customHeight="1" x14ac:dyDescent="0.15">
      <c r="A61" s="1" t="s">
        <v>23</v>
      </c>
      <c r="B61" s="1" t="s">
        <v>23192</v>
      </c>
      <c r="C61" s="1" t="s">
        <v>23201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23202</v>
      </c>
      <c r="L61" s="1"/>
      <c r="M61" s="21">
        <f t="shared" si="0"/>
        <v>1</v>
      </c>
    </row>
    <row r="62" spans="1:13" ht="20.100000000000001" customHeight="1" x14ac:dyDescent="0.15">
      <c r="A62" s="1" t="s">
        <v>23</v>
      </c>
      <c r="B62" s="1" t="s">
        <v>23192</v>
      </c>
      <c r="C62" s="1" t="s">
        <v>23203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23204</v>
      </c>
      <c r="L62" s="1"/>
      <c r="M62" s="21">
        <f t="shared" si="0"/>
        <v>1</v>
      </c>
    </row>
    <row r="63" spans="1:13" ht="20.100000000000001" customHeight="1" x14ac:dyDescent="0.15">
      <c r="A63" s="1" t="s">
        <v>23</v>
      </c>
      <c r="B63" s="1" t="s">
        <v>23192</v>
      </c>
      <c r="C63" s="1" t="s">
        <v>23205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23206</v>
      </c>
      <c r="L63" s="1"/>
      <c r="M63" s="21">
        <f t="shared" si="0"/>
        <v>1</v>
      </c>
    </row>
    <row r="64" spans="1:13" ht="20.100000000000001" customHeight="1" x14ac:dyDescent="0.15">
      <c r="A64" s="1" t="s">
        <v>23</v>
      </c>
      <c r="B64" s="1" t="s">
        <v>23192</v>
      </c>
      <c r="C64" s="1" t="s">
        <v>23207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1151</v>
      </c>
      <c r="I64" s="1" t="s">
        <v>84</v>
      </c>
      <c r="J64" s="1" t="s">
        <v>9120</v>
      </c>
      <c r="K64" s="1" t="s">
        <v>23208</v>
      </c>
      <c r="L64" s="1"/>
      <c r="M64" s="21">
        <f t="shared" si="0"/>
        <v>0</v>
      </c>
    </row>
    <row r="65" spans="1:13" ht="20.100000000000001" customHeight="1" x14ac:dyDescent="0.15">
      <c r="A65" s="1" t="s">
        <v>23</v>
      </c>
      <c r="B65" s="1" t="s">
        <v>23192</v>
      </c>
      <c r="C65" s="1" t="s">
        <v>23209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23210</v>
      </c>
      <c r="L65" s="1"/>
      <c r="M65" s="21">
        <f t="shared" si="0"/>
        <v>1</v>
      </c>
    </row>
    <row r="66" spans="1:13" ht="20.100000000000001" customHeight="1" x14ac:dyDescent="0.15">
      <c r="A66" s="1" t="s">
        <v>23</v>
      </c>
      <c r="B66" s="1" t="s">
        <v>23192</v>
      </c>
      <c r="C66" s="1" t="s">
        <v>23211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23212</v>
      </c>
      <c r="L66" s="1"/>
      <c r="M66" s="21">
        <f t="shared" si="0"/>
        <v>1</v>
      </c>
    </row>
    <row r="67" spans="1:13" ht="20.100000000000001" customHeight="1" x14ac:dyDescent="0.15">
      <c r="A67" s="1" t="s">
        <v>23</v>
      </c>
      <c r="B67" s="1" t="s">
        <v>23192</v>
      </c>
      <c r="C67" s="1" t="s">
        <v>23213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23214</v>
      </c>
      <c r="L67" s="1"/>
      <c r="M67" s="21">
        <f t="shared" si="0"/>
        <v>1</v>
      </c>
    </row>
    <row r="68" spans="1:13" ht="20.100000000000001" customHeight="1" x14ac:dyDescent="0.15">
      <c r="A68" s="1" t="s">
        <v>23</v>
      </c>
      <c r="B68" s="1" t="s">
        <v>23192</v>
      </c>
      <c r="C68" s="1" t="s">
        <v>23215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23216</v>
      </c>
      <c r="L68" s="1"/>
      <c r="M68" s="21">
        <f t="shared" si="0"/>
        <v>1</v>
      </c>
    </row>
    <row r="69" spans="1:13" ht="20.100000000000001" customHeight="1" x14ac:dyDescent="0.15">
      <c r="A69" s="1" t="s">
        <v>23</v>
      </c>
      <c r="B69" s="1" t="s">
        <v>23217</v>
      </c>
      <c r="C69" s="1" t="s">
        <v>23218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2140</v>
      </c>
      <c r="I69" s="1" t="s">
        <v>447</v>
      </c>
      <c r="J69" s="1" t="s">
        <v>663</v>
      </c>
      <c r="K69" s="1" t="s">
        <v>23219</v>
      </c>
      <c r="L69" s="1"/>
      <c r="M69" s="21">
        <f t="shared" si="0"/>
        <v>0</v>
      </c>
    </row>
    <row r="70" spans="1:13" ht="20.100000000000001" customHeight="1" x14ac:dyDescent="0.15">
      <c r="A70" s="1" t="s">
        <v>23</v>
      </c>
      <c r="B70" s="1" t="s">
        <v>23220</v>
      </c>
      <c r="C70" s="1" t="s">
        <v>23221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1151</v>
      </c>
      <c r="I70" s="1" t="s">
        <v>740</v>
      </c>
      <c r="J70" s="1" t="s">
        <v>182</v>
      </c>
      <c r="K70" s="1" t="s">
        <v>23222</v>
      </c>
      <c r="L70" s="1"/>
      <c r="M70" s="21">
        <f t="shared" si="0"/>
        <v>0</v>
      </c>
    </row>
    <row r="71" spans="1:13" ht="20.100000000000001" customHeight="1" x14ac:dyDescent="0.15">
      <c r="A71" s="1" t="s">
        <v>23</v>
      </c>
      <c r="B71" s="1" t="s">
        <v>23220</v>
      </c>
      <c r="C71" s="1" t="s">
        <v>23223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1151</v>
      </c>
      <c r="I71" s="1" t="s">
        <v>740</v>
      </c>
      <c r="J71" s="1" t="s">
        <v>182</v>
      </c>
      <c r="K71" s="1" t="s">
        <v>23224</v>
      </c>
      <c r="L71" s="1"/>
      <c r="M71" s="21">
        <f t="shared" si="0"/>
        <v>0</v>
      </c>
    </row>
    <row r="72" spans="1:13" ht="20.100000000000001" customHeight="1" x14ac:dyDescent="0.15">
      <c r="A72" s="1" t="s">
        <v>23</v>
      </c>
      <c r="B72" s="1" t="s">
        <v>23220</v>
      </c>
      <c r="C72" s="1" t="s">
        <v>23225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1151</v>
      </c>
      <c r="I72" s="1" t="s">
        <v>740</v>
      </c>
      <c r="J72" s="1" t="s">
        <v>182</v>
      </c>
      <c r="K72" s="1" t="s">
        <v>23226</v>
      </c>
      <c r="L72" s="1"/>
      <c r="M72" s="21">
        <f t="shared" ref="M72:M79" si="1">IF(F72="○",1,0)</f>
        <v>0</v>
      </c>
    </row>
    <row r="73" spans="1:13" ht="20.100000000000001" customHeight="1" x14ac:dyDescent="0.15">
      <c r="A73" s="1" t="s">
        <v>23</v>
      </c>
      <c r="B73" s="1" t="s">
        <v>23220</v>
      </c>
      <c r="C73" s="1" t="s">
        <v>23227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1151</v>
      </c>
      <c r="I73" s="1" t="s">
        <v>740</v>
      </c>
      <c r="J73" s="1" t="s">
        <v>182</v>
      </c>
      <c r="K73" s="1" t="s">
        <v>23228</v>
      </c>
      <c r="L73" s="1"/>
      <c r="M73" s="21">
        <f t="shared" si="1"/>
        <v>0</v>
      </c>
    </row>
    <row r="74" spans="1:13" ht="20.100000000000001" customHeight="1" x14ac:dyDescent="0.15">
      <c r="A74" s="1" t="s">
        <v>23</v>
      </c>
      <c r="B74" s="1" t="s">
        <v>23220</v>
      </c>
      <c r="C74" s="1" t="s">
        <v>23229</v>
      </c>
      <c r="D74" s="1" t="s">
        <v>78</v>
      </c>
      <c r="E74" s="1" t="s">
        <v>51</v>
      </c>
      <c r="F74" s="1" t="s">
        <v>179</v>
      </c>
      <c r="G74" s="1" t="s">
        <v>82</v>
      </c>
      <c r="H74" s="1" t="s">
        <v>1151</v>
      </c>
      <c r="I74" s="1" t="s">
        <v>740</v>
      </c>
      <c r="J74" s="1" t="s">
        <v>182</v>
      </c>
      <c r="K74" s="1" t="s">
        <v>23230</v>
      </c>
      <c r="L74" s="1"/>
      <c r="M74" s="21">
        <f t="shared" si="1"/>
        <v>0</v>
      </c>
    </row>
    <row r="75" spans="1:13" ht="20.100000000000001" customHeight="1" x14ac:dyDescent="0.15">
      <c r="A75" s="1" t="s">
        <v>23</v>
      </c>
      <c r="B75" s="1" t="s">
        <v>23231</v>
      </c>
      <c r="C75" s="1" t="s">
        <v>23232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23233</v>
      </c>
      <c r="L75" s="1"/>
      <c r="M75" s="21">
        <f t="shared" si="1"/>
        <v>1</v>
      </c>
    </row>
    <row r="76" spans="1:13" ht="20.100000000000001" customHeight="1" x14ac:dyDescent="0.15">
      <c r="A76" s="1" t="s">
        <v>23</v>
      </c>
      <c r="B76" s="1" t="s">
        <v>23231</v>
      </c>
      <c r="C76" s="1" t="s">
        <v>23234</v>
      </c>
      <c r="D76" s="1" t="s">
        <v>50</v>
      </c>
      <c r="E76" s="1" t="s">
        <v>51</v>
      </c>
      <c r="F76" s="1" t="s">
        <v>81</v>
      </c>
      <c r="G76" s="1" t="s">
        <v>82</v>
      </c>
      <c r="H76" s="1" t="s">
        <v>2140</v>
      </c>
      <c r="I76" s="1" t="s">
        <v>447</v>
      </c>
      <c r="J76" s="1" t="s">
        <v>663</v>
      </c>
      <c r="K76" s="1" t="s">
        <v>23235</v>
      </c>
      <c r="L76" s="1"/>
      <c r="M76" s="21">
        <f t="shared" si="1"/>
        <v>0</v>
      </c>
    </row>
    <row r="77" spans="1:13" ht="39.950000000000003" customHeight="1" x14ac:dyDescent="0.15">
      <c r="A77" s="120" t="s">
        <v>27099</v>
      </c>
      <c r="B77" s="120" t="s">
        <v>27100</v>
      </c>
      <c r="C77" s="51" t="s">
        <v>27101</v>
      </c>
      <c r="D77" s="51" t="s">
        <v>50</v>
      </c>
      <c r="E77" s="51" t="s">
        <v>51</v>
      </c>
      <c r="F77" s="121" t="s">
        <v>81</v>
      </c>
      <c r="G77" s="51" t="s">
        <v>82</v>
      </c>
      <c r="H77" s="51" t="s">
        <v>4727</v>
      </c>
      <c r="I77" s="51" t="s">
        <v>447</v>
      </c>
      <c r="J77" s="51" t="s">
        <v>16761</v>
      </c>
      <c r="K77" s="51" t="s">
        <v>19181</v>
      </c>
      <c r="L77" s="121" t="s">
        <v>26947</v>
      </c>
      <c r="M77" s="21">
        <f t="shared" si="1"/>
        <v>0</v>
      </c>
    </row>
    <row r="78" spans="1:13" ht="39.950000000000003" customHeight="1" x14ac:dyDescent="0.15">
      <c r="A78" s="120" t="s">
        <v>27099</v>
      </c>
      <c r="B78" s="120" t="s">
        <v>27100</v>
      </c>
      <c r="C78" s="51" t="s">
        <v>27102</v>
      </c>
      <c r="D78" s="51" t="s">
        <v>78</v>
      </c>
      <c r="E78" s="51" t="s">
        <v>51</v>
      </c>
      <c r="F78" s="121" t="s">
        <v>27169</v>
      </c>
      <c r="G78" s="51" t="s">
        <v>52</v>
      </c>
      <c r="H78" s="51" t="s">
        <v>121</v>
      </c>
      <c r="I78" s="51" t="s">
        <v>84</v>
      </c>
      <c r="J78" s="51" t="s">
        <v>122</v>
      </c>
      <c r="K78" s="51" t="s">
        <v>19223</v>
      </c>
      <c r="L78" s="121" t="s">
        <v>26947</v>
      </c>
      <c r="M78" s="21">
        <f t="shared" si="1"/>
        <v>0</v>
      </c>
    </row>
    <row r="79" spans="1:13" ht="39.950000000000003" customHeight="1" x14ac:dyDescent="0.15">
      <c r="A79" s="120" t="s">
        <v>27099</v>
      </c>
      <c r="B79" s="120" t="s">
        <v>27103</v>
      </c>
      <c r="C79" s="51" t="s">
        <v>27104</v>
      </c>
      <c r="D79" s="51" t="s">
        <v>78</v>
      </c>
      <c r="E79" s="51" t="s">
        <v>51</v>
      </c>
      <c r="F79" s="121" t="s">
        <v>179</v>
      </c>
      <c r="G79" s="51" t="s">
        <v>82</v>
      </c>
      <c r="H79" s="51" t="s">
        <v>129</v>
      </c>
      <c r="I79" s="51" t="s">
        <v>447</v>
      </c>
      <c r="J79" s="51" t="s">
        <v>6142</v>
      </c>
      <c r="K79" s="51" t="s">
        <v>19225</v>
      </c>
      <c r="L79" s="121" t="s">
        <v>26947</v>
      </c>
      <c r="M79" s="21">
        <f t="shared" si="1"/>
        <v>0</v>
      </c>
    </row>
  </sheetData>
  <autoFilter ref="A7:L79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1"/>
  <sheetViews>
    <sheetView topLeftCell="A525" workbookViewId="0">
      <selection activeCell="A500" sqref="A500:N500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23250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SUBTOTAL(3,E8:E531)</f>
        <v>524</v>
      </c>
      <c r="F6" s="24">
        <f>SUBTOTAL(9,M8:M531)</f>
        <v>472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23251</v>
      </c>
      <c r="B8" s="1" t="s">
        <v>23252</v>
      </c>
      <c r="C8" s="1" t="s">
        <v>23253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53</v>
      </c>
      <c r="I8" s="18" t="s">
        <v>54</v>
      </c>
      <c r="J8" s="1" t="s">
        <v>55</v>
      </c>
      <c r="K8" s="1" t="s">
        <v>23254</v>
      </c>
      <c r="L8" s="1"/>
      <c r="M8" s="21">
        <f>IF(F8="○",1,0)</f>
        <v>1</v>
      </c>
    </row>
    <row r="9" spans="1:14" ht="20.100000000000001" customHeight="1" x14ac:dyDescent="0.15">
      <c r="A9" s="1" t="s">
        <v>23251</v>
      </c>
      <c r="B9" s="1" t="s">
        <v>23252</v>
      </c>
      <c r="C9" s="1" t="s">
        <v>23255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53</v>
      </c>
      <c r="I9" s="1" t="s">
        <v>54</v>
      </c>
      <c r="J9" s="1" t="s">
        <v>55</v>
      </c>
      <c r="K9" s="1" t="s">
        <v>23256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23251</v>
      </c>
      <c r="B10" s="1" t="s">
        <v>23252</v>
      </c>
      <c r="C10" s="1" t="s">
        <v>23257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54</v>
      </c>
      <c r="J10" s="1" t="s">
        <v>55</v>
      </c>
      <c r="K10" s="1" t="s">
        <v>23258</v>
      </c>
      <c r="L10" s="1"/>
      <c r="M10" s="21">
        <f t="shared" si="0"/>
        <v>1</v>
      </c>
    </row>
    <row r="11" spans="1:14" ht="20.100000000000001" customHeight="1" x14ac:dyDescent="0.15">
      <c r="A11" s="1" t="s">
        <v>23251</v>
      </c>
      <c r="B11" s="1" t="s">
        <v>23252</v>
      </c>
      <c r="C11" s="1" t="s">
        <v>23259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54</v>
      </c>
      <c r="J11" s="1" t="s">
        <v>55</v>
      </c>
      <c r="K11" s="1" t="s">
        <v>23260</v>
      </c>
      <c r="L11" s="1"/>
      <c r="M11" s="21">
        <f t="shared" si="0"/>
        <v>1</v>
      </c>
    </row>
    <row r="12" spans="1:14" ht="20.100000000000001" customHeight="1" x14ac:dyDescent="0.15">
      <c r="A12" s="1" t="s">
        <v>23251</v>
      </c>
      <c r="B12" s="1" t="s">
        <v>23252</v>
      </c>
      <c r="C12" s="1" t="s">
        <v>23261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53</v>
      </c>
      <c r="I12" s="1" t="s">
        <v>54</v>
      </c>
      <c r="J12" s="1" t="s">
        <v>55</v>
      </c>
      <c r="K12" s="1" t="s">
        <v>23262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23251</v>
      </c>
      <c r="B13" s="1" t="s">
        <v>23252</v>
      </c>
      <c r="C13" s="1" t="s">
        <v>23263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53</v>
      </c>
      <c r="I13" s="1" t="s">
        <v>54</v>
      </c>
      <c r="J13" s="1" t="s">
        <v>55</v>
      </c>
      <c r="K13" s="1" t="s">
        <v>23264</v>
      </c>
      <c r="L13" s="1"/>
      <c r="M13" s="21">
        <f t="shared" si="0"/>
        <v>1</v>
      </c>
    </row>
    <row r="14" spans="1:14" ht="20.100000000000001" customHeight="1" x14ac:dyDescent="0.15">
      <c r="A14" s="1" t="s">
        <v>23251</v>
      </c>
      <c r="B14" s="1" t="s">
        <v>23252</v>
      </c>
      <c r="C14" s="1" t="s">
        <v>23265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23266</v>
      </c>
      <c r="L14" s="1"/>
      <c r="M14" s="21">
        <f t="shared" si="0"/>
        <v>1</v>
      </c>
    </row>
    <row r="15" spans="1:14" ht="20.100000000000001" customHeight="1" x14ac:dyDescent="0.15">
      <c r="A15" s="1" t="s">
        <v>23251</v>
      </c>
      <c r="B15" s="1" t="s">
        <v>23267</v>
      </c>
      <c r="C15" s="1" t="s">
        <v>23268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23269</v>
      </c>
      <c r="L15" s="1"/>
      <c r="M15" s="21">
        <f t="shared" si="0"/>
        <v>1</v>
      </c>
    </row>
    <row r="16" spans="1:14" ht="20.100000000000001" customHeight="1" x14ac:dyDescent="0.15">
      <c r="A16" s="1" t="s">
        <v>23251</v>
      </c>
      <c r="B16" s="1" t="s">
        <v>23267</v>
      </c>
      <c r="C16" s="1" t="s">
        <v>23270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53</v>
      </c>
      <c r="I16" s="1" t="s">
        <v>54</v>
      </c>
      <c r="J16" s="1" t="s">
        <v>55</v>
      </c>
      <c r="K16" s="1" t="s">
        <v>23271</v>
      </c>
      <c r="L16" s="1"/>
      <c r="M16" s="21">
        <f t="shared" si="0"/>
        <v>1</v>
      </c>
    </row>
    <row r="17" spans="1:13" ht="20.100000000000001" customHeight="1" x14ac:dyDescent="0.15">
      <c r="A17" s="1" t="s">
        <v>23251</v>
      </c>
      <c r="B17" s="1" t="s">
        <v>23267</v>
      </c>
      <c r="C17" s="1" t="s">
        <v>23272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23273</v>
      </c>
      <c r="L17" s="1"/>
      <c r="M17" s="21">
        <f t="shared" si="0"/>
        <v>1</v>
      </c>
    </row>
    <row r="18" spans="1:13" ht="20.100000000000001" customHeight="1" x14ac:dyDescent="0.15">
      <c r="A18" s="1" t="s">
        <v>23251</v>
      </c>
      <c r="B18" s="1" t="s">
        <v>23267</v>
      </c>
      <c r="C18" s="1" t="s">
        <v>23274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53</v>
      </c>
      <c r="I18" s="1" t="s">
        <v>54</v>
      </c>
      <c r="J18" s="1" t="s">
        <v>55</v>
      </c>
      <c r="K18" s="1" t="s">
        <v>23275</v>
      </c>
      <c r="L18" s="1"/>
      <c r="M18" s="21">
        <f t="shared" si="0"/>
        <v>1</v>
      </c>
    </row>
    <row r="19" spans="1:13" ht="20.100000000000001" customHeight="1" x14ac:dyDescent="0.15">
      <c r="A19" s="1" t="s">
        <v>23251</v>
      </c>
      <c r="B19" s="1" t="s">
        <v>23267</v>
      </c>
      <c r="C19" s="1" t="s">
        <v>23276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23277</v>
      </c>
      <c r="L19" s="1"/>
      <c r="M19" s="21">
        <f t="shared" si="0"/>
        <v>1</v>
      </c>
    </row>
    <row r="20" spans="1:13" ht="20.100000000000001" customHeight="1" x14ac:dyDescent="0.15">
      <c r="A20" s="1" t="s">
        <v>23251</v>
      </c>
      <c r="B20" s="1" t="s">
        <v>23267</v>
      </c>
      <c r="C20" s="1" t="s">
        <v>23278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23279</v>
      </c>
      <c r="L20" s="1"/>
      <c r="M20" s="21">
        <f t="shared" si="0"/>
        <v>1</v>
      </c>
    </row>
    <row r="21" spans="1:13" ht="20.100000000000001" customHeight="1" x14ac:dyDescent="0.15">
      <c r="A21" s="1" t="s">
        <v>23251</v>
      </c>
      <c r="B21" s="1" t="s">
        <v>23280</v>
      </c>
      <c r="C21" s="1" t="s">
        <v>23281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23282</v>
      </c>
      <c r="L21" s="1"/>
      <c r="M21" s="21">
        <f t="shared" si="0"/>
        <v>1</v>
      </c>
    </row>
    <row r="22" spans="1:13" ht="20.100000000000001" customHeight="1" x14ac:dyDescent="0.15">
      <c r="A22" s="1" t="s">
        <v>23251</v>
      </c>
      <c r="B22" s="1" t="s">
        <v>23280</v>
      </c>
      <c r="C22" s="1" t="s">
        <v>23283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23284</v>
      </c>
      <c r="L22" s="1"/>
      <c r="M22" s="21">
        <f t="shared" si="0"/>
        <v>1</v>
      </c>
    </row>
    <row r="23" spans="1:13" ht="20.100000000000001" customHeight="1" x14ac:dyDescent="0.15">
      <c r="A23" s="1" t="s">
        <v>23251</v>
      </c>
      <c r="B23" s="1" t="s">
        <v>23280</v>
      </c>
      <c r="C23" s="1" t="s">
        <v>23285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23286</v>
      </c>
      <c r="L23" s="1"/>
      <c r="M23" s="21">
        <f t="shared" si="0"/>
        <v>1</v>
      </c>
    </row>
    <row r="24" spans="1:13" ht="20.100000000000001" customHeight="1" x14ac:dyDescent="0.15">
      <c r="A24" s="1" t="s">
        <v>23251</v>
      </c>
      <c r="B24" s="1" t="s">
        <v>23280</v>
      </c>
      <c r="C24" s="1" t="s">
        <v>23287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23288</v>
      </c>
      <c r="L24" s="1"/>
      <c r="M24" s="21">
        <f t="shared" si="0"/>
        <v>1</v>
      </c>
    </row>
    <row r="25" spans="1:13" ht="20.100000000000001" customHeight="1" x14ac:dyDescent="0.15">
      <c r="A25" s="1" t="s">
        <v>23251</v>
      </c>
      <c r="B25" s="1" t="s">
        <v>23280</v>
      </c>
      <c r="C25" s="1" t="s">
        <v>23289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23290</v>
      </c>
      <c r="L25" s="1"/>
      <c r="M25" s="21">
        <f t="shared" si="0"/>
        <v>1</v>
      </c>
    </row>
    <row r="26" spans="1:13" ht="20.100000000000001" customHeight="1" x14ac:dyDescent="0.15">
      <c r="A26" s="1" t="s">
        <v>23251</v>
      </c>
      <c r="B26" s="1" t="s">
        <v>23280</v>
      </c>
      <c r="C26" s="1" t="s">
        <v>23291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23292</v>
      </c>
      <c r="L26" s="1"/>
      <c r="M26" s="21">
        <f t="shared" si="0"/>
        <v>1</v>
      </c>
    </row>
    <row r="27" spans="1:13" ht="20.100000000000001" customHeight="1" x14ac:dyDescent="0.15">
      <c r="A27" s="1" t="s">
        <v>23251</v>
      </c>
      <c r="B27" s="1" t="s">
        <v>23280</v>
      </c>
      <c r="C27" s="1" t="s">
        <v>23293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53</v>
      </c>
      <c r="I27" s="1" t="s">
        <v>54</v>
      </c>
      <c r="J27" s="1" t="s">
        <v>55</v>
      </c>
      <c r="K27" s="1" t="s">
        <v>23294</v>
      </c>
      <c r="L27" s="1"/>
      <c r="M27" s="21">
        <f t="shared" si="0"/>
        <v>1</v>
      </c>
    </row>
    <row r="28" spans="1:13" ht="20.100000000000001" customHeight="1" x14ac:dyDescent="0.15">
      <c r="A28" s="1" t="s">
        <v>23251</v>
      </c>
      <c r="B28" s="1" t="s">
        <v>23280</v>
      </c>
      <c r="C28" s="1" t="s">
        <v>23295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53</v>
      </c>
      <c r="I28" s="1" t="s">
        <v>54</v>
      </c>
      <c r="J28" s="1" t="s">
        <v>55</v>
      </c>
      <c r="K28" s="1" t="s">
        <v>23296</v>
      </c>
      <c r="L28" s="1"/>
      <c r="M28" s="21">
        <f t="shared" si="0"/>
        <v>1</v>
      </c>
    </row>
    <row r="29" spans="1:13" ht="20.100000000000001" customHeight="1" x14ac:dyDescent="0.15">
      <c r="A29" s="1" t="s">
        <v>23251</v>
      </c>
      <c r="B29" s="1" t="s">
        <v>23280</v>
      </c>
      <c r="C29" s="1" t="s">
        <v>23297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53</v>
      </c>
      <c r="I29" s="1" t="s">
        <v>54</v>
      </c>
      <c r="J29" s="1" t="s">
        <v>55</v>
      </c>
      <c r="K29" s="1" t="s">
        <v>23298</v>
      </c>
      <c r="L29" s="1"/>
      <c r="M29" s="21">
        <f t="shared" si="0"/>
        <v>1</v>
      </c>
    </row>
    <row r="30" spans="1:13" ht="20.100000000000001" customHeight="1" x14ac:dyDescent="0.15">
      <c r="A30" s="1" t="s">
        <v>23251</v>
      </c>
      <c r="B30" s="1" t="s">
        <v>23280</v>
      </c>
      <c r="C30" s="1" t="s">
        <v>23299</v>
      </c>
      <c r="D30" s="1" t="s">
        <v>78</v>
      </c>
      <c r="E30" s="1" t="s">
        <v>51</v>
      </c>
      <c r="F30" s="1" t="s">
        <v>81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23300</v>
      </c>
      <c r="L30" s="1"/>
      <c r="M30" s="21">
        <f t="shared" si="0"/>
        <v>0</v>
      </c>
    </row>
    <row r="31" spans="1:13" ht="20.100000000000001" customHeight="1" x14ac:dyDescent="0.15">
      <c r="A31" s="1" t="s">
        <v>23251</v>
      </c>
      <c r="B31" s="1" t="s">
        <v>23280</v>
      </c>
      <c r="C31" s="1" t="s">
        <v>23301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23302</v>
      </c>
      <c r="L31" s="1"/>
      <c r="M31" s="21">
        <f t="shared" si="0"/>
        <v>1</v>
      </c>
    </row>
    <row r="32" spans="1:13" ht="20.100000000000001" customHeight="1" x14ac:dyDescent="0.15">
      <c r="A32" s="1" t="s">
        <v>23251</v>
      </c>
      <c r="B32" s="1" t="s">
        <v>23280</v>
      </c>
      <c r="C32" s="1" t="s">
        <v>23303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23304</v>
      </c>
      <c r="L32" s="1"/>
      <c r="M32" s="21">
        <f t="shared" si="0"/>
        <v>1</v>
      </c>
    </row>
    <row r="33" spans="1:13" ht="20.100000000000001" customHeight="1" x14ac:dyDescent="0.15">
      <c r="A33" s="1" t="s">
        <v>23251</v>
      </c>
      <c r="B33" s="1" t="s">
        <v>23280</v>
      </c>
      <c r="C33" s="1" t="s">
        <v>23305</v>
      </c>
      <c r="D33" s="1" t="s">
        <v>78</v>
      </c>
      <c r="E33" s="1" t="s">
        <v>51</v>
      </c>
      <c r="F33" s="1" t="s">
        <v>51</v>
      </c>
      <c r="G33" s="1" t="s">
        <v>52</v>
      </c>
      <c r="H33" s="1" t="s">
        <v>53</v>
      </c>
      <c r="I33" s="1" t="s">
        <v>54</v>
      </c>
      <c r="J33" s="1" t="s">
        <v>55</v>
      </c>
      <c r="K33" s="1" t="s">
        <v>23306</v>
      </c>
      <c r="L33" s="1"/>
      <c r="M33" s="21">
        <f t="shared" si="0"/>
        <v>1</v>
      </c>
    </row>
    <row r="34" spans="1:13" ht="20.100000000000001" customHeight="1" x14ac:dyDescent="0.15">
      <c r="A34" s="1" t="s">
        <v>23251</v>
      </c>
      <c r="B34" s="1" t="s">
        <v>23280</v>
      </c>
      <c r="C34" s="1" t="s">
        <v>23307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23308</v>
      </c>
      <c r="L34" s="1"/>
      <c r="M34" s="21">
        <f t="shared" si="0"/>
        <v>1</v>
      </c>
    </row>
    <row r="35" spans="1:13" ht="20.100000000000001" customHeight="1" x14ac:dyDescent="0.15">
      <c r="A35" s="1" t="s">
        <v>23251</v>
      </c>
      <c r="B35" s="1" t="s">
        <v>23280</v>
      </c>
      <c r="C35" s="1" t="s">
        <v>23309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54</v>
      </c>
      <c r="J35" s="1" t="s">
        <v>55</v>
      </c>
      <c r="K35" s="1" t="s">
        <v>23310</v>
      </c>
      <c r="L35" s="1"/>
      <c r="M35" s="21">
        <f t="shared" si="0"/>
        <v>1</v>
      </c>
    </row>
    <row r="36" spans="1:13" ht="20.100000000000001" customHeight="1" x14ac:dyDescent="0.15">
      <c r="A36" s="1" t="s">
        <v>23251</v>
      </c>
      <c r="B36" s="1" t="s">
        <v>23280</v>
      </c>
      <c r="C36" s="1" t="s">
        <v>23311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53</v>
      </c>
      <c r="I36" s="1" t="s">
        <v>54</v>
      </c>
      <c r="J36" s="1" t="s">
        <v>55</v>
      </c>
      <c r="K36" s="1" t="s">
        <v>23312</v>
      </c>
      <c r="L36" s="1"/>
      <c r="M36" s="21">
        <f t="shared" si="0"/>
        <v>1</v>
      </c>
    </row>
    <row r="37" spans="1:13" ht="20.100000000000001" customHeight="1" x14ac:dyDescent="0.15">
      <c r="A37" s="1" t="s">
        <v>23251</v>
      </c>
      <c r="B37" s="1" t="s">
        <v>23280</v>
      </c>
      <c r="C37" s="1" t="s">
        <v>23313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54</v>
      </c>
      <c r="J37" s="1" t="s">
        <v>55</v>
      </c>
      <c r="K37" s="1" t="s">
        <v>23314</v>
      </c>
      <c r="L37" s="1"/>
      <c r="M37" s="21">
        <f t="shared" si="0"/>
        <v>1</v>
      </c>
    </row>
    <row r="38" spans="1:13" ht="20.100000000000001" customHeight="1" x14ac:dyDescent="0.15">
      <c r="A38" s="1" t="s">
        <v>23251</v>
      </c>
      <c r="B38" s="1" t="s">
        <v>23280</v>
      </c>
      <c r="C38" s="1" t="s">
        <v>23315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54</v>
      </c>
      <c r="J38" s="1" t="s">
        <v>55</v>
      </c>
      <c r="K38" s="1" t="s">
        <v>23316</v>
      </c>
      <c r="L38" s="1"/>
      <c r="M38" s="21">
        <f t="shared" si="0"/>
        <v>1</v>
      </c>
    </row>
    <row r="39" spans="1:13" ht="20.100000000000001" customHeight="1" x14ac:dyDescent="0.15">
      <c r="A39" s="1" t="s">
        <v>23251</v>
      </c>
      <c r="B39" s="1" t="s">
        <v>23280</v>
      </c>
      <c r="C39" s="1" t="s">
        <v>23317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53</v>
      </c>
      <c r="I39" s="1" t="s">
        <v>54</v>
      </c>
      <c r="J39" s="1" t="s">
        <v>55</v>
      </c>
      <c r="K39" s="1" t="s">
        <v>23318</v>
      </c>
      <c r="L39" s="1"/>
      <c r="M39" s="21">
        <f t="shared" si="0"/>
        <v>1</v>
      </c>
    </row>
    <row r="40" spans="1:13" ht="20.100000000000001" customHeight="1" x14ac:dyDescent="0.15">
      <c r="A40" s="1" t="s">
        <v>23251</v>
      </c>
      <c r="B40" s="1" t="s">
        <v>23280</v>
      </c>
      <c r="C40" s="1" t="s">
        <v>23319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53</v>
      </c>
      <c r="I40" s="1" t="s">
        <v>54</v>
      </c>
      <c r="J40" s="1" t="s">
        <v>55</v>
      </c>
      <c r="K40" s="1" t="s">
        <v>23320</v>
      </c>
      <c r="L40" s="1"/>
      <c r="M40" s="21">
        <f t="shared" si="0"/>
        <v>1</v>
      </c>
    </row>
    <row r="41" spans="1:13" ht="20.100000000000001" customHeight="1" x14ac:dyDescent="0.15">
      <c r="A41" s="1" t="s">
        <v>23251</v>
      </c>
      <c r="B41" s="1" t="s">
        <v>23321</v>
      </c>
      <c r="C41" s="1" t="s">
        <v>23322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53</v>
      </c>
      <c r="I41" s="1" t="s">
        <v>54</v>
      </c>
      <c r="J41" s="1" t="s">
        <v>55</v>
      </c>
      <c r="K41" s="1" t="s">
        <v>23323</v>
      </c>
      <c r="L41" s="1"/>
      <c r="M41" s="21">
        <f t="shared" si="0"/>
        <v>1</v>
      </c>
    </row>
    <row r="42" spans="1:13" ht="20.100000000000001" customHeight="1" x14ac:dyDescent="0.15">
      <c r="A42" s="1" t="s">
        <v>23251</v>
      </c>
      <c r="B42" s="1" t="s">
        <v>23321</v>
      </c>
      <c r="C42" s="1" t="s">
        <v>23324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54</v>
      </c>
      <c r="J42" s="1" t="s">
        <v>55</v>
      </c>
      <c r="K42" s="1" t="s">
        <v>23325</v>
      </c>
      <c r="L42" s="1"/>
      <c r="M42" s="21">
        <f t="shared" si="0"/>
        <v>1</v>
      </c>
    </row>
    <row r="43" spans="1:13" ht="20.100000000000001" customHeight="1" x14ac:dyDescent="0.15">
      <c r="A43" s="1" t="s">
        <v>23251</v>
      </c>
      <c r="B43" s="1" t="s">
        <v>20416</v>
      </c>
      <c r="C43" s="1" t="s">
        <v>23326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54</v>
      </c>
      <c r="J43" s="1" t="s">
        <v>55</v>
      </c>
      <c r="K43" s="1" t="s">
        <v>368</v>
      </c>
      <c r="L43" s="1"/>
      <c r="M43" s="21">
        <f t="shared" si="0"/>
        <v>1</v>
      </c>
    </row>
    <row r="44" spans="1:13" ht="20.100000000000001" customHeight="1" x14ac:dyDescent="0.15">
      <c r="A44" s="1" t="s">
        <v>23251</v>
      </c>
      <c r="B44" s="1" t="s">
        <v>20416</v>
      </c>
      <c r="C44" s="1" t="s">
        <v>23327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54</v>
      </c>
      <c r="J44" s="1" t="s">
        <v>55</v>
      </c>
      <c r="K44" s="1" t="s">
        <v>23328</v>
      </c>
      <c r="L44" s="1"/>
      <c r="M44" s="21">
        <f t="shared" si="0"/>
        <v>1</v>
      </c>
    </row>
    <row r="45" spans="1:13" ht="20.100000000000001" customHeight="1" x14ac:dyDescent="0.15">
      <c r="A45" s="1" t="s">
        <v>23251</v>
      </c>
      <c r="B45" s="1" t="s">
        <v>23329</v>
      </c>
      <c r="C45" s="1" t="s">
        <v>23330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54</v>
      </c>
      <c r="J45" s="1" t="s">
        <v>55</v>
      </c>
      <c r="K45" s="1" t="s">
        <v>23331</v>
      </c>
      <c r="L45" s="1"/>
      <c r="M45" s="21">
        <f t="shared" si="0"/>
        <v>1</v>
      </c>
    </row>
    <row r="46" spans="1:13" ht="20.100000000000001" customHeight="1" x14ac:dyDescent="0.15">
      <c r="A46" s="1" t="s">
        <v>23251</v>
      </c>
      <c r="B46" s="1" t="s">
        <v>23329</v>
      </c>
      <c r="C46" s="1" t="s">
        <v>23332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54</v>
      </c>
      <c r="J46" s="1" t="s">
        <v>55</v>
      </c>
      <c r="K46" s="1" t="s">
        <v>23333</v>
      </c>
      <c r="L46" s="1"/>
      <c r="M46" s="21">
        <f t="shared" si="0"/>
        <v>1</v>
      </c>
    </row>
    <row r="47" spans="1:13" ht="20.100000000000001" customHeight="1" x14ac:dyDescent="0.15">
      <c r="A47" s="1" t="s">
        <v>23251</v>
      </c>
      <c r="B47" s="1" t="s">
        <v>23329</v>
      </c>
      <c r="C47" s="1" t="s">
        <v>23334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54</v>
      </c>
      <c r="J47" s="1" t="s">
        <v>55</v>
      </c>
      <c r="K47" s="1" t="s">
        <v>23335</v>
      </c>
      <c r="L47" s="1"/>
      <c r="M47" s="21">
        <f t="shared" si="0"/>
        <v>1</v>
      </c>
    </row>
    <row r="48" spans="1:13" ht="20.100000000000001" customHeight="1" x14ac:dyDescent="0.15">
      <c r="A48" s="1" t="s">
        <v>23251</v>
      </c>
      <c r="B48" s="1" t="s">
        <v>23329</v>
      </c>
      <c r="C48" s="1" t="s">
        <v>23336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53</v>
      </c>
      <c r="I48" s="1" t="s">
        <v>54</v>
      </c>
      <c r="J48" s="1" t="s">
        <v>55</v>
      </c>
      <c r="K48" s="1" t="s">
        <v>23337</v>
      </c>
      <c r="L48" s="1"/>
      <c r="M48" s="21">
        <f t="shared" si="0"/>
        <v>1</v>
      </c>
    </row>
    <row r="49" spans="1:13" ht="20.100000000000001" customHeight="1" x14ac:dyDescent="0.15">
      <c r="A49" s="1" t="s">
        <v>23251</v>
      </c>
      <c r="B49" s="1" t="s">
        <v>23338</v>
      </c>
      <c r="C49" s="1" t="s">
        <v>23339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53</v>
      </c>
      <c r="I49" s="1" t="s">
        <v>54</v>
      </c>
      <c r="J49" s="1" t="s">
        <v>55</v>
      </c>
      <c r="K49" s="1" t="s">
        <v>23340</v>
      </c>
      <c r="L49" s="1"/>
      <c r="M49" s="21">
        <f t="shared" si="0"/>
        <v>1</v>
      </c>
    </row>
    <row r="50" spans="1:13" ht="20.100000000000001" customHeight="1" x14ac:dyDescent="0.15">
      <c r="A50" s="1" t="s">
        <v>23251</v>
      </c>
      <c r="B50" s="1" t="s">
        <v>23338</v>
      </c>
      <c r="C50" s="1" t="s">
        <v>23341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54</v>
      </c>
      <c r="J50" s="1" t="s">
        <v>55</v>
      </c>
      <c r="K50" s="1" t="s">
        <v>23342</v>
      </c>
      <c r="L50" s="1"/>
      <c r="M50" s="21">
        <f t="shared" si="0"/>
        <v>1</v>
      </c>
    </row>
    <row r="51" spans="1:13" ht="20.100000000000001" customHeight="1" x14ac:dyDescent="0.15">
      <c r="A51" s="1" t="s">
        <v>23251</v>
      </c>
      <c r="B51" s="1" t="s">
        <v>23338</v>
      </c>
      <c r="C51" s="1" t="s">
        <v>23343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53</v>
      </c>
      <c r="I51" s="1" t="s">
        <v>54</v>
      </c>
      <c r="J51" s="1" t="s">
        <v>55</v>
      </c>
      <c r="K51" s="1" t="s">
        <v>23344</v>
      </c>
      <c r="L51" s="1"/>
      <c r="M51" s="21">
        <f t="shared" si="0"/>
        <v>1</v>
      </c>
    </row>
    <row r="52" spans="1:13" ht="20.100000000000001" customHeight="1" x14ac:dyDescent="0.15">
      <c r="A52" s="1" t="s">
        <v>23251</v>
      </c>
      <c r="B52" s="1" t="s">
        <v>23338</v>
      </c>
      <c r="C52" s="1" t="s">
        <v>23345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54</v>
      </c>
      <c r="J52" s="1" t="s">
        <v>55</v>
      </c>
      <c r="K52" s="1" t="s">
        <v>23346</v>
      </c>
      <c r="L52" s="1"/>
      <c r="M52" s="21">
        <f t="shared" si="0"/>
        <v>1</v>
      </c>
    </row>
    <row r="53" spans="1:13" ht="20.100000000000001" customHeight="1" x14ac:dyDescent="0.15">
      <c r="A53" s="1" t="s">
        <v>23251</v>
      </c>
      <c r="B53" s="1" t="s">
        <v>23338</v>
      </c>
      <c r="C53" s="1" t="s">
        <v>23347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23348</v>
      </c>
      <c r="L53" s="1"/>
      <c r="M53" s="21">
        <f t="shared" si="0"/>
        <v>1</v>
      </c>
    </row>
    <row r="54" spans="1:13" ht="20.100000000000001" customHeight="1" x14ac:dyDescent="0.15">
      <c r="A54" s="1" t="s">
        <v>23251</v>
      </c>
      <c r="B54" s="1" t="s">
        <v>23338</v>
      </c>
      <c r="C54" s="1" t="s">
        <v>23349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53</v>
      </c>
      <c r="I54" s="1" t="s">
        <v>54</v>
      </c>
      <c r="J54" s="1" t="s">
        <v>55</v>
      </c>
      <c r="K54" s="1" t="s">
        <v>23350</v>
      </c>
      <c r="L54" s="1"/>
      <c r="M54" s="21">
        <f t="shared" si="0"/>
        <v>1</v>
      </c>
    </row>
    <row r="55" spans="1:13" ht="20.100000000000001" customHeight="1" x14ac:dyDescent="0.15">
      <c r="A55" s="1" t="s">
        <v>23251</v>
      </c>
      <c r="B55" s="1" t="s">
        <v>23338</v>
      </c>
      <c r="C55" s="1" t="s">
        <v>23351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23352</v>
      </c>
      <c r="L55" s="1"/>
      <c r="M55" s="21">
        <f t="shared" si="0"/>
        <v>1</v>
      </c>
    </row>
    <row r="56" spans="1:13" ht="20.100000000000001" customHeight="1" x14ac:dyDescent="0.15">
      <c r="A56" s="1" t="s">
        <v>23251</v>
      </c>
      <c r="B56" s="1" t="s">
        <v>23338</v>
      </c>
      <c r="C56" s="1" t="s">
        <v>23353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23354</v>
      </c>
      <c r="L56" s="1"/>
      <c r="M56" s="21">
        <f t="shared" si="0"/>
        <v>1</v>
      </c>
    </row>
    <row r="57" spans="1:13" ht="20.100000000000001" customHeight="1" x14ac:dyDescent="0.15">
      <c r="A57" s="1" t="s">
        <v>23251</v>
      </c>
      <c r="B57" s="1" t="s">
        <v>23338</v>
      </c>
      <c r="C57" s="1" t="s">
        <v>23355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53</v>
      </c>
      <c r="I57" s="1" t="s">
        <v>54</v>
      </c>
      <c r="J57" s="1" t="s">
        <v>55</v>
      </c>
      <c r="K57" s="1" t="s">
        <v>23356</v>
      </c>
      <c r="L57" s="1"/>
      <c r="M57" s="21">
        <f t="shared" si="0"/>
        <v>1</v>
      </c>
    </row>
    <row r="58" spans="1:13" ht="20.100000000000001" customHeight="1" x14ac:dyDescent="0.15">
      <c r="A58" s="1" t="s">
        <v>23251</v>
      </c>
      <c r="B58" s="1" t="s">
        <v>23338</v>
      </c>
      <c r="C58" s="1" t="s">
        <v>23357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53</v>
      </c>
      <c r="I58" s="1" t="s">
        <v>54</v>
      </c>
      <c r="J58" s="1" t="s">
        <v>55</v>
      </c>
      <c r="K58" s="1" t="s">
        <v>23358</v>
      </c>
      <c r="L58" s="1"/>
      <c r="M58" s="21">
        <f t="shared" si="0"/>
        <v>1</v>
      </c>
    </row>
    <row r="59" spans="1:13" ht="20.100000000000001" customHeight="1" x14ac:dyDescent="0.15">
      <c r="A59" s="1" t="s">
        <v>23251</v>
      </c>
      <c r="B59" s="1" t="s">
        <v>23338</v>
      </c>
      <c r="C59" s="1" t="s">
        <v>23359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53</v>
      </c>
      <c r="I59" s="1" t="s">
        <v>54</v>
      </c>
      <c r="J59" s="1" t="s">
        <v>55</v>
      </c>
      <c r="K59" s="1" t="s">
        <v>23360</v>
      </c>
      <c r="L59" s="1"/>
      <c r="M59" s="21">
        <f t="shared" si="0"/>
        <v>1</v>
      </c>
    </row>
    <row r="60" spans="1:13" ht="20.100000000000001" customHeight="1" x14ac:dyDescent="0.15">
      <c r="A60" s="1" t="s">
        <v>23251</v>
      </c>
      <c r="B60" s="1" t="s">
        <v>23338</v>
      </c>
      <c r="C60" s="1" t="s">
        <v>23361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53</v>
      </c>
      <c r="I60" s="1" t="s">
        <v>54</v>
      </c>
      <c r="J60" s="1" t="s">
        <v>55</v>
      </c>
      <c r="K60" s="1" t="s">
        <v>23362</v>
      </c>
      <c r="L60" s="1"/>
      <c r="M60" s="21">
        <f t="shared" si="0"/>
        <v>1</v>
      </c>
    </row>
    <row r="61" spans="1:13" ht="20.100000000000001" customHeight="1" x14ac:dyDescent="0.15">
      <c r="A61" s="1" t="s">
        <v>23251</v>
      </c>
      <c r="B61" s="1" t="s">
        <v>23338</v>
      </c>
      <c r="C61" s="1" t="s">
        <v>23363</v>
      </c>
      <c r="D61" s="1" t="s">
        <v>78</v>
      </c>
      <c r="E61" s="1" t="s">
        <v>51</v>
      </c>
      <c r="F61" s="1" t="s">
        <v>81</v>
      </c>
      <c r="G61" s="1" t="s">
        <v>82</v>
      </c>
      <c r="H61" s="1" t="s">
        <v>2038</v>
      </c>
      <c r="I61" s="1" t="s">
        <v>84</v>
      </c>
      <c r="J61" s="1" t="s">
        <v>6853</v>
      </c>
      <c r="K61" s="1" t="s">
        <v>23364</v>
      </c>
      <c r="L61" s="1"/>
      <c r="M61" s="21">
        <f t="shared" si="0"/>
        <v>0</v>
      </c>
    </row>
    <row r="62" spans="1:13" ht="20.100000000000001" customHeight="1" x14ac:dyDescent="0.15">
      <c r="A62" s="1" t="s">
        <v>23251</v>
      </c>
      <c r="B62" s="1" t="s">
        <v>23338</v>
      </c>
      <c r="C62" s="1" t="s">
        <v>23365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54</v>
      </c>
      <c r="J62" s="1" t="s">
        <v>55</v>
      </c>
      <c r="K62" s="1" t="s">
        <v>23366</v>
      </c>
      <c r="L62" s="1"/>
      <c r="M62" s="21">
        <f t="shared" si="0"/>
        <v>1</v>
      </c>
    </row>
    <row r="63" spans="1:13" ht="20.100000000000001" customHeight="1" x14ac:dyDescent="0.15">
      <c r="A63" s="1" t="s">
        <v>23251</v>
      </c>
      <c r="B63" s="1" t="s">
        <v>23367</v>
      </c>
      <c r="C63" s="1" t="s">
        <v>23368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54</v>
      </c>
      <c r="J63" s="1" t="s">
        <v>55</v>
      </c>
      <c r="K63" s="1" t="s">
        <v>23369</v>
      </c>
      <c r="L63" s="1"/>
      <c r="M63" s="21">
        <f t="shared" si="0"/>
        <v>1</v>
      </c>
    </row>
    <row r="64" spans="1:13" ht="20.100000000000001" customHeight="1" x14ac:dyDescent="0.15">
      <c r="A64" s="1" t="s">
        <v>23251</v>
      </c>
      <c r="B64" s="1" t="s">
        <v>23367</v>
      </c>
      <c r="C64" s="1" t="s">
        <v>23370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54</v>
      </c>
      <c r="J64" s="1" t="s">
        <v>55</v>
      </c>
      <c r="K64" s="1" t="s">
        <v>362</v>
      </c>
      <c r="L64" s="1"/>
      <c r="M64" s="21">
        <f t="shared" si="0"/>
        <v>1</v>
      </c>
    </row>
    <row r="65" spans="1:13" ht="20.100000000000001" customHeight="1" x14ac:dyDescent="0.15">
      <c r="A65" s="1" t="s">
        <v>23251</v>
      </c>
      <c r="B65" s="1" t="s">
        <v>23367</v>
      </c>
      <c r="C65" s="1" t="s">
        <v>23371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53</v>
      </c>
      <c r="I65" s="1" t="s">
        <v>54</v>
      </c>
      <c r="J65" s="1" t="s">
        <v>55</v>
      </c>
      <c r="K65" s="1" t="s">
        <v>364</v>
      </c>
      <c r="L65" s="1"/>
      <c r="M65" s="21">
        <f t="shared" si="0"/>
        <v>1</v>
      </c>
    </row>
    <row r="66" spans="1:13" ht="20.100000000000001" customHeight="1" x14ac:dyDescent="0.15">
      <c r="A66" s="1" t="s">
        <v>23251</v>
      </c>
      <c r="B66" s="1" t="s">
        <v>23367</v>
      </c>
      <c r="C66" s="1" t="s">
        <v>23372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54</v>
      </c>
      <c r="J66" s="1" t="s">
        <v>55</v>
      </c>
      <c r="K66" s="1" t="s">
        <v>366</v>
      </c>
      <c r="L66" s="1"/>
      <c r="M66" s="21">
        <f t="shared" si="0"/>
        <v>1</v>
      </c>
    </row>
    <row r="67" spans="1:13" ht="20.100000000000001" customHeight="1" x14ac:dyDescent="0.15">
      <c r="A67" s="1" t="s">
        <v>23251</v>
      </c>
      <c r="B67" s="1" t="s">
        <v>23367</v>
      </c>
      <c r="C67" s="1" t="s">
        <v>23373</v>
      </c>
      <c r="D67" s="1" t="s">
        <v>78</v>
      </c>
      <c r="E67" s="1" t="s">
        <v>51</v>
      </c>
      <c r="F67" s="1" t="s">
        <v>10720</v>
      </c>
      <c r="G67" s="1" t="s">
        <v>82</v>
      </c>
      <c r="H67" s="1" t="s">
        <v>2038</v>
      </c>
      <c r="I67" s="1" t="s">
        <v>84</v>
      </c>
      <c r="J67" s="1" t="s">
        <v>6853</v>
      </c>
      <c r="K67" s="1" t="s">
        <v>23374</v>
      </c>
      <c r="L67" s="1"/>
      <c r="M67" s="21">
        <f t="shared" si="0"/>
        <v>0</v>
      </c>
    </row>
    <row r="68" spans="1:13" ht="20.100000000000001" customHeight="1" x14ac:dyDescent="0.15">
      <c r="A68" s="1" t="s">
        <v>23251</v>
      </c>
      <c r="B68" s="1" t="s">
        <v>23375</v>
      </c>
      <c r="C68" s="1" t="s">
        <v>23376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54</v>
      </c>
      <c r="J68" s="1" t="s">
        <v>55</v>
      </c>
      <c r="K68" s="1" t="s">
        <v>23377</v>
      </c>
      <c r="L68" s="1"/>
      <c r="M68" s="21">
        <f t="shared" si="0"/>
        <v>1</v>
      </c>
    </row>
    <row r="69" spans="1:13" ht="20.100000000000001" customHeight="1" x14ac:dyDescent="0.15">
      <c r="A69" s="1" t="s">
        <v>23251</v>
      </c>
      <c r="B69" s="1" t="s">
        <v>23375</v>
      </c>
      <c r="C69" s="1" t="s">
        <v>23378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54</v>
      </c>
      <c r="J69" s="1" t="s">
        <v>55</v>
      </c>
      <c r="K69" s="1" t="s">
        <v>23379</v>
      </c>
      <c r="L69" s="1"/>
      <c r="M69" s="21">
        <f t="shared" si="0"/>
        <v>1</v>
      </c>
    </row>
    <row r="70" spans="1:13" ht="20.100000000000001" customHeight="1" x14ac:dyDescent="0.15">
      <c r="A70" s="1" t="s">
        <v>23251</v>
      </c>
      <c r="B70" s="1" t="s">
        <v>23375</v>
      </c>
      <c r="C70" s="1" t="s">
        <v>23380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53</v>
      </c>
      <c r="I70" s="1" t="s">
        <v>54</v>
      </c>
      <c r="J70" s="1" t="s">
        <v>55</v>
      </c>
      <c r="K70" s="1" t="s">
        <v>23381</v>
      </c>
      <c r="L70" s="1"/>
      <c r="M70" s="21">
        <f t="shared" si="0"/>
        <v>1</v>
      </c>
    </row>
    <row r="71" spans="1:13" ht="20.100000000000001" customHeight="1" x14ac:dyDescent="0.15">
      <c r="A71" s="1" t="s">
        <v>23251</v>
      </c>
      <c r="B71" s="1" t="s">
        <v>23375</v>
      </c>
      <c r="C71" s="1" t="s">
        <v>23382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  <c r="K71" s="1" t="s">
        <v>23383</v>
      </c>
      <c r="L71" s="1"/>
      <c r="M71" s="21">
        <f t="shared" si="0"/>
        <v>1</v>
      </c>
    </row>
    <row r="72" spans="1:13" ht="20.100000000000001" customHeight="1" x14ac:dyDescent="0.15">
      <c r="A72" s="1" t="s">
        <v>23251</v>
      </c>
      <c r="B72" s="1" t="s">
        <v>23375</v>
      </c>
      <c r="C72" s="1" t="s">
        <v>23384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53</v>
      </c>
      <c r="I72" s="1" t="s">
        <v>54</v>
      </c>
      <c r="J72" s="1" t="s">
        <v>55</v>
      </c>
      <c r="K72" s="1" t="s">
        <v>23385</v>
      </c>
      <c r="L72" s="1"/>
      <c r="M72" s="21">
        <f t="shared" si="0"/>
        <v>1</v>
      </c>
    </row>
    <row r="73" spans="1:13" ht="20.100000000000001" customHeight="1" x14ac:dyDescent="0.15">
      <c r="A73" s="1" t="s">
        <v>23251</v>
      </c>
      <c r="B73" s="1" t="s">
        <v>23375</v>
      </c>
      <c r="C73" s="1" t="s">
        <v>23386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54</v>
      </c>
      <c r="J73" s="1" t="s">
        <v>55</v>
      </c>
      <c r="K73" s="1" t="s">
        <v>23387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23251</v>
      </c>
      <c r="B74" s="1" t="s">
        <v>23375</v>
      </c>
      <c r="C74" s="1" t="s">
        <v>23388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54</v>
      </c>
      <c r="J74" s="1" t="s">
        <v>55</v>
      </c>
      <c r="K74" s="1" t="s">
        <v>23389</v>
      </c>
      <c r="L74" s="1"/>
      <c r="M74" s="21">
        <f t="shared" si="1"/>
        <v>1</v>
      </c>
    </row>
    <row r="75" spans="1:13" ht="20.100000000000001" customHeight="1" x14ac:dyDescent="0.15">
      <c r="A75" s="1" t="s">
        <v>23251</v>
      </c>
      <c r="B75" s="1" t="s">
        <v>23375</v>
      </c>
      <c r="C75" s="1" t="s">
        <v>23390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53</v>
      </c>
      <c r="I75" s="1" t="s">
        <v>54</v>
      </c>
      <c r="J75" s="1" t="s">
        <v>55</v>
      </c>
      <c r="K75" s="1" t="s">
        <v>23391</v>
      </c>
      <c r="L75" s="1"/>
      <c r="M75" s="21">
        <f t="shared" si="1"/>
        <v>1</v>
      </c>
    </row>
    <row r="76" spans="1:13" ht="20.100000000000001" customHeight="1" x14ac:dyDescent="0.15">
      <c r="A76" s="1" t="s">
        <v>23251</v>
      </c>
      <c r="B76" s="1" t="s">
        <v>23392</v>
      </c>
      <c r="C76" s="1" t="s">
        <v>23393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54</v>
      </c>
      <c r="J76" s="1" t="s">
        <v>55</v>
      </c>
      <c r="K76" s="1" t="s">
        <v>23394</v>
      </c>
      <c r="L76" s="1"/>
      <c r="M76" s="21">
        <f t="shared" si="1"/>
        <v>1</v>
      </c>
    </row>
    <row r="77" spans="1:13" ht="20.100000000000001" customHeight="1" x14ac:dyDescent="0.15">
      <c r="A77" s="1" t="s">
        <v>23251</v>
      </c>
      <c r="B77" s="1" t="s">
        <v>23392</v>
      </c>
      <c r="C77" s="1" t="s">
        <v>23395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54</v>
      </c>
      <c r="J77" s="1" t="s">
        <v>55</v>
      </c>
      <c r="K77" s="1" t="s">
        <v>23396</v>
      </c>
      <c r="L77" s="1"/>
      <c r="M77" s="21">
        <f t="shared" si="1"/>
        <v>1</v>
      </c>
    </row>
    <row r="78" spans="1:13" ht="20.100000000000001" customHeight="1" x14ac:dyDescent="0.15">
      <c r="A78" s="1" t="s">
        <v>23251</v>
      </c>
      <c r="B78" s="1" t="s">
        <v>23392</v>
      </c>
      <c r="C78" s="1" t="s">
        <v>23397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54</v>
      </c>
      <c r="J78" s="1" t="s">
        <v>55</v>
      </c>
      <c r="K78" s="1" t="s">
        <v>23398</v>
      </c>
      <c r="L78" s="1"/>
      <c r="M78" s="21">
        <f t="shared" si="1"/>
        <v>1</v>
      </c>
    </row>
    <row r="79" spans="1:13" ht="20.100000000000001" customHeight="1" x14ac:dyDescent="0.15">
      <c r="A79" s="1" t="s">
        <v>23251</v>
      </c>
      <c r="B79" s="1" t="s">
        <v>23392</v>
      </c>
      <c r="C79" s="1" t="s">
        <v>23399</v>
      </c>
      <c r="D79" s="1" t="s">
        <v>78</v>
      </c>
      <c r="E79" s="1" t="s">
        <v>51</v>
      </c>
      <c r="F79" s="1" t="s">
        <v>10720</v>
      </c>
      <c r="G79" s="1" t="s">
        <v>82</v>
      </c>
      <c r="H79" s="1" t="s">
        <v>212</v>
      </c>
      <c r="I79" s="1" t="s">
        <v>84</v>
      </c>
      <c r="J79" s="1" t="s">
        <v>9120</v>
      </c>
      <c r="K79" s="1" t="s">
        <v>23400</v>
      </c>
      <c r="L79" s="1"/>
      <c r="M79" s="21">
        <f t="shared" si="1"/>
        <v>0</v>
      </c>
    </row>
    <row r="80" spans="1:13" ht="20.100000000000001" customHeight="1" x14ac:dyDescent="0.15">
      <c r="A80" s="1" t="s">
        <v>23251</v>
      </c>
      <c r="B80" s="1" t="s">
        <v>23392</v>
      </c>
      <c r="C80" s="1" t="s">
        <v>23401</v>
      </c>
      <c r="D80" s="1" t="s">
        <v>78</v>
      </c>
      <c r="E80" s="1" t="s">
        <v>51</v>
      </c>
      <c r="F80" s="1" t="s">
        <v>10720</v>
      </c>
      <c r="G80" s="1" t="s">
        <v>82</v>
      </c>
      <c r="H80" s="1" t="s">
        <v>212</v>
      </c>
      <c r="I80" s="1" t="s">
        <v>84</v>
      </c>
      <c r="J80" s="1" t="s">
        <v>9120</v>
      </c>
      <c r="K80" s="1" t="s">
        <v>23402</v>
      </c>
      <c r="L80" s="1"/>
      <c r="M80" s="21">
        <f t="shared" si="1"/>
        <v>0</v>
      </c>
    </row>
    <row r="81" spans="1:13" ht="20.100000000000001" customHeight="1" x14ac:dyDescent="0.15">
      <c r="A81" s="1" t="s">
        <v>23251</v>
      </c>
      <c r="B81" s="1" t="s">
        <v>23392</v>
      </c>
      <c r="C81" s="1" t="s">
        <v>23403</v>
      </c>
      <c r="D81" s="1" t="s">
        <v>78</v>
      </c>
      <c r="E81" s="1" t="s">
        <v>51</v>
      </c>
      <c r="F81" s="1" t="s">
        <v>10720</v>
      </c>
      <c r="G81" s="1" t="s">
        <v>82</v>
      </c>
      <c r="H81" s="1" t="s">
        <v>212</v>
      </c>
      <c r="I81" s="1" t="s">
        <v>84</v>
      </c>
      <c r="J81" s="1" t="s">
        <v>9120</v>
      </c>
      <c r="K81" s="1" t="s">
        <v>23404</v>
      </c>
      <c r="L81" s="1"/>
      <c r="M81" s="21">
        <f t="shared" si="1"/>
        <v>0</v>
      </c>
    </row>
    <row r="82" spans="1:13" ht="20.100000000000001" customHeight="1" x14ac:dyDescent="0.15">
      <c r="A82" s="1" t="s">
        <v>23251</v>
      </c>
      <c r="B82" s="1" t="s">
        <v>23392</v>
      </c>
      <c r="C82" s="1" t="s">
        <v>23405</v>
      </c>
      <c r="D82" s="1" t="s">
        <v>78</v>
      </c>
      <c r="E82" s="1" t="s">
        <v>51</v>
      </c>
      <c r="F82" s="1" t="s">
        <v>10720</v>
      </c>
      <c r="G82" s="1" t="s">
        <v>82</v>
      </c>
      <c r="H82" s="1" t="s">
        <v>212</v>
      </c>
      <c r="I82" s="1" t="s">
        <v>84</v>
      </c>
      <c r="J82" s="1" t="s">
        <v>9120</v>
      </c>
      <c r="K82" s="1" t="s">
        <v>23406</v>
      </c>
      <c r="L82" s="1"/>
      <c r="M82" s="21">
        <f t="shared" si="1"/>
        <v>0</v>
      </c>
    </row>
    <row r="83" spans="1:13" ht="20.100000000000001" customHeight="1" x14ac:dyDescent="0.15">
      <c r="A83" s="1" t="s">
        <v>23251</v>
      </c>
      <c r="B83" s="1" t="s">
        <v>23392</v>
      </c>
      <c r="C83" s="1" t="s">
        <v>23407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54</v>
      </c>
      <c r="J83" s="1" t="s">
        <v>55</v>
      </c>
      <c r="K83" s="1" t="s">
        <v>23408</v>
      </c>
      <c r="L83" s="1"/>
      <c r="M83" s="21">
        <f t="shared" si="1"/>
        <v>1</v>
      </c>
    </row>
    <row r="84" spans="1:13" ht="20.100000000000001" customHeight="1" x14ac:dyDescent="0.15">
      <c r="A84" s="1" t="s">
        <v>23251</v>
      </c>
      <c r="B84" s="1" t="s">
        <v>23392</v>
      </c>
      <c r="C84" s="1" t="s">
        <v>23409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53</v>
      </c>
      <c r="I84" s="1" t="s">
        <v>54</v>
      </c>
      <c r="J84" s="1" t="s">
        <v>55</v>
      </c>
      <c r="K84" s="1" t="s">
        <v>23410</v>
      </c>
      <c r="L84" s="1"/>
      <c r="M84" s="21">
        <f t="shared" si="1"/>
        <v>1</v>
      </c>
    </row>
    <row r="85" spans="1:13" ht="20.100000000000001" customHeight="1" x14ac:dyDescent="0.15">
      <c r="A85" s="1" t="s">
        <v>23251</v>
      </c>
      <c r="B85" s="1" t="s">
        <v>23411</v>
      </c>
      <c r="C85" s="1" t="s">
        <v>23412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53</v>
      </c>
      <c r="I85" s="1" t="s">
        <v>54</v>
      </c>
      <c r="J85" s="1" t="s">
        <v>55</v>
      </c>
      <c r="K85" s="1" t="s">
        <v>23413</v>
      </c>
      <c r="L85" s="1"/>
      <c r="M85" s="21">
        <f t="shared" si="1"/>
        <v>1</v>
      </c>
    </row>
    <row r="86" spans="1:13" ht="20.100000000000001" customHeight="1" x14ac:dyDescent="0.15">
      <c r="A86" s="1" t="s">
        <v>23251</v>
      </c>
      <c r="B86" s="1" t="s">
        <v>23411</v>
      </c>
      <c r="C86" s="1" t="s">
        <v>23414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54</v>
      </c>
      <c r="J86" s="1" t="s">
        <v>55</v>
      </c>
      <c r="K86" s="1" t="s">
        <v>23415</v>
      </c>
      <c r="L86" s="1"/>
      <c r="M86" s="21">
        <f t="shared" si="1"/>
        <v>1</v>
      </c>
    </row>
    <row r="87" spans="1:13" ht="20.100000000000001" customHeight="1" x14ac:dyDescent="0.15">
      <c r="A87" s="1" t="s">
        <v>23251</v>
      </c>
      <c r="B87" s="1" t="s">
        <v>23411</v>
      </c>
      <c r="C87" s="1" t="s">
        <v>23416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53</v>
      </c>
      <c r="I87" s="1" t="s">
        <v>54</v>
      </c>
      <c r="J87" s="1" t="s">
        <v>55</v>
      </c>
      <c r="K87" s="1" t="s">
        <v>370</v>
      </c>
      <c r="L87" s="1"/>
      <c r="M87" s="21">
        <f t="shared" si="1"/>
        <v>1</v>
      </c>
    </row>
    <row r="88" spans="1:13" ht="20.100000000000001" customHeight="1" x14ac:dyDescent="0.15">
      <c r="A88" s="1" t="s">
        <v>23251</v>
      </c>
      <c r="B88" s="1" t="s">
        <v>23411</v>
      </c>
      <c r="C88" s="1" t="s">
        <v>23417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53</v>
      </c>
      <c r="I88" s="1" t="s">
        <v>54</v>
      </c>
      <c r="J88" s="1" t="s">
        <v>55</v>
      </c>
      <c r="K88" s="1" t="s">
        <v>23418</v>
      </c>
      <c r="L88" s="1"/>
      <c r="M88" s="21">
        <f t="shared" si="1"/>
        <v>1</v>
      </c>
    </row>
    <row r="89" spans="1:13" ht="20.100000000000001" customHeight="1" x14ac:dyDescent="0.15">
      <c r="A89" s="1" t="s">
        <v>23251</v>
      </c>
      <c r="B89" s="1" t="s">
        <v>23419</v>
      </c>
      <c r="C89" s="1" t="s">
        <v>23420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54</v>
      </c>
      <c r="J89" s="1" t="s">
        <v>55</v>
      </c>
      <c r="K89" s="1" t="s">
        <v>23421</v>
      </c>
      <c r="L89" s="1"/>
      <c r="M89" s="21">
        <f t="shared" si="1"/>
        <v>1</v>
      </c>
    </row>
    <row r="90" spans="1:13" ht="20.100000000000001" customHeight="1" x14ac:dyDescent="0.15">
      <c r="A90" s="1" t="s">
        <v>23251</v>
      </c>
      <c r="B90" s="1" t="s">
        <v>23419</v>
      </c>
      <c r="C90" s="1" t="s">
        <v>23422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54</v>
      </c>
      <c r="J90" s="1" t="s">
        <v>55</v>
      </c>
      <c r="K90" s="1" t="s">
        <v>23423</v>
      </c>
      <c r="L90" s="1"/>
      <c r="M90" s="21">
        <f t="shared" si="1"/>
        <v>1</v>
      </c>
    </row>
    <row r="91" spans="1:13" ht="20.100000000000001" customHeight="1" x14ac:dyDescent="0.15">
      <c r="A91" s="1" t="s">
        <v>23251</v>
      </c>
      <c r="B91" s="1" t="s">
        <v>23419</v>
      </c>
      <c r="C91" s="1" t="s">
        <v>23424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54</v>
      </c>
      <c r="J91" s="1" t="s">
        <v>55</v>
      </c>
      <c r="K91" s="1" t="s">
        <v>23425</v>
      </c>
      <c r="L91" s="1"/>
      <c r="M91" s="21">
        <f t="shared" si="1"/>
        <v>1</v>
      </c>
    </row>
    <row r="92" spans="1:13" ht="20.100000000000001" customHeight="1" x14ac:dyDescent="0.15">
      <c r="A92" s="1" t="s">
        <v>23251</v>
      </c>
      <c r="B92" s="1" t="s">
        <v>23419</v>
      </c>
      <c r="C92" s="1" t="s">
        <v>23426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53</v>
      </c>
      <c r="I92" s="1" t="s">
        <v>54</v>
      </c>
      <c r="J92" s="1" t="s">
        <v>55</v>
      </c>
      <c r="K92" s="1" t="s">
        <v>23427</v>
      </c>
      <c r="L92" s="1"/>
      <c r="M92" s="21">
        <f t="shared" si="1"/>
        <v>1</v>
      </c>
    </row>
    <row r="93" spans="1:13" ht="20.100000000000001" customHeight="1" x14ac:dyDescent="0.15">
      <c r="A93" s="1" t="s">
        <v>23251</v>
      </c>
      <c r="B93" s="1" t="s">
        <v>23419</v>
      </c>
      <c r="C93" s="1" t="s">
        <v>23428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53</v>
      </c>
      <c r="I93" s="1" t="s">
        <v>54</v>
      </c>
      <c r="J93" s="1" t="s">
        <v>55</v>
      </c>
      <c r="K93" s="1" t="s">
        <v>23429</v>
      </c>
      <c r="L93" s="1"/>
      <c r="M93" s="21">
        <f t="shared" si="1"/>
        <v>1</v>
      </c>
    </row>
    <row r="94" spans="1:13" ht="20.100000000000001" customHeight="1" x14ac:dyDescent="0.15">
      <c r="A94" s="1" t="s">
        <v>23251</v>
      </c>
      <c r="B94" s="1" t="s">
        <v>23419</v>
      </c>
      <c r="C94" s="1" t="s">
        <v>23430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53</v>
      </c>
      <c r="I94" s="1" t="s">
        <v>54</v>
      </c>
      <c r="J94" s="1" t="s">
        <v>55</v>
      </c>
      <c r="K94" s="1" t="s">
        <v>23431</v>
      </c>
      <c r="L94" s="1"/>
      <c r="M94" s="21">
        <f t="shared" si="1"/>
        <v>1</v>
      </c>
    </row>
    <row r="95" spans="1:13" ht="20.100000000000001" customHeight="1" x14ac:dyDescent="0.15">
      <c r="A95" s="1" t="s">
        <v>23251</v>
      </c>
      <c r="B95" s="1" t="s">
        <v>23419</v>
      </c>
      <c r="C95" s="1" t="s">
        <v>23432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23433</v>
      </c>
      <c r="L95" s="1"/>
      <c r="M95" s="21">
        <f t="shared" si="1"/>
        <v>1</v>
      </c>
    </row>
    <row r="96" spans="1:13" ht="20.100000000000001" customHeight="1" x14ac:dyDescent="0.15">
      <c r="A96" s="1" t="s">
        <v>23251</v>
      </c>
      <c r="B96" s="1" t="s">
        <v>23419</v>
      </c>
      <c r="C96" s="1" t="s">
        <v>23434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23435</v>
      </c>
      <c r="L96" s="1"/>
      <c r="M96" s="21">
        <f t="shared" si="1"/>
        <v>1</v>
      </c>
    </row>
    <row r="97" spans="1:13" ht="20.100000000000001" customHeight="1" x14ac:dyDescent="0.15">
      <c r="A97" s="1" t="s">
        <v>23251</v>
      </c>
      <c r="B97" s="1" t="s">
        <v>23419</v>
      </c>
      <c r="C97" s="1" t="s">
        <v>23436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23437</v>
      </c>
      <c r="L97" s="1"/>
      <c r="M97" s="21">
        <f t="shared" si="1"/>
        <v>1</v>
      </c>
    </row>
    <row r="98" spans="1:13" ht="20.100000000000001" customHeight="1" x14ac:dyDescent="0.15">
      <c r="A98" s="1" t="s">
        <v>23251</v>
      </c>
      <c r="B98" s="1" t="s">
        <v>23419</v>
      </c>
      <c r="C98" s="1" t="s">
        <v>23438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23439</v>
      </c>
      <c r="L98" s="1"/>
      <c r="M98" s="21">
        <f t="shared" si="1"/>
        <v>1</v>
      </c>
    </row>
    <row r="99" spans="1:13" ht="20.100000000000001" customHeight="1" x14ac:dyDescent="0.15">
      <c r="A99" s="1" t="s">
        <v>23251</v>
      </c>
      <c r="B99" s="1" t="s">
        <v>23419</v>
      </c>
      <c r="C99" s="1" t="s">
        <v>23440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23441</v>
      </c>
      <c r="L99" s="1"/>
      <c r="M99" s="21">
        <f t="shared" si="1"/>
        <v>1</v>
      </c>
    </row>
    <row r="100" spans="1:13" ht="20.100000000000001" customHeight="1" x14ac:dyDescent="0.15">
      <c r="A100" s="1" t="s">
        <v>23251</v>
      </c>
      <c r="B100" s="1" t="s">
        <v>23419</v>
      </c>
      <c r="C100" s="1" t="s">
        <v>23442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23443</v>
      </c>
      <c r="L100" s="1"/>
      <c r="M100" s="21">
        <f t="shared" si="1"/>
        <v>1</v>
      </c>
    </row>
    <row r="101" spans="1:13" ht="20.100000000000001" customHeight="1" x14ac:dyDescent="0.15">
      <c r="A101" s="1" t="s">
        <v>23251</v>
      </c>
      <c r="B101" s="1" t="s">
        <v>23419</v>
      </c>
      <c r="C101" s="1" t="s">
        <v>23444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23445</v>
      </c>
      <c r="L101" s="1"/>
      <c r="M101" s="21">
        <f t="shared" si="1"/>
        <v>1</v>
      </c>
    </row>
    <row r="102" spans="1:13" ht="20.100000000000001" customHeight="1" x14ac:dyDescent="0.15">
      <c r="A102" s="1" t="s">
        <v>23251</v>
      </c>
      <c r="B102" s="1" t="s">
        <v>23419</v>
      </c>
      <c r="C102" s="1" t="s">
        <v>23446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23447</v>
      </c>
      <c r="L102" s="1"/>
      <c r="M102" s="21">
        <f t="shared" si="1"/>
        <v>1</v>
      </c>
    </row>
    <row r="103" spans="1:13" ht="20.100000000000001" customHeight="1" x14ac:dyDescent="0.15">
      <c r="A103" s="1" t="s">
        <v>23251</v>
      </c>
      <c r="B103" s="1" t="s">
        <v>23419</v>
      </c>
      <c r="C103" s="1" t="s">
        <v>23448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23449</v>
      </c>
      <c r="L103" s="1"/>
      <c r="M103" s="21">
        <f t="shared" si="1"/>
        <v>1</v>
      </c>
    </row>
    <row r="104" spans="1:13" ht="20.100000000000001" customHeight="1" x14ac:dyDescent="0.15">
      <c r="A104" s="1" t="s">
        <v>23251</v>
      </c>
      <c r="B104" s="1" t="s">
        <v>23419</v>
      </c>
      <c r="C104" s="1" t="s">
        <v>23450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23451</v>
      </c>
      <c r="L104" s="1"/>
      <c r="M104" s="21">
        <f t="shared" si="1"/>
        <v>1</v>
      </c>
    </row>
    <row r="105" spans="1:13" ht="20.100000000000001" customHeight="1" x14ac:dyDescent="0.15">
      <c r="A105" s="1" t="s">
        <v>23251</v>
      </c>
      <c r="B105" s="1" t="s">
        <v>23419</v>
      </c>
      <c r="C105" s="1" t="s">
        <v>23452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23453</v>
      </c>
      <c r="L105" s="1"/>
      <c r="M105" s="21">
        <f t="shared" si="1"/>
        <v>1</v>
      </c>
    </row>
    <row r="106" spans="1:13" ht="20.100000000000001" customHeight="1" x14ac:dyDescent="0.15">
      <c r="A106" s="1" t="s">
        <v>23251</v>
      </c>
      <c r="B106" s="1" t="s">
        <v>23419</v>
      </c>
      <c r="C106" s="1" t="s">
        <v>23454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23455</v>
      </c>
      <c r="L106" s="1"/>
      <c r="M106" s="21">
        <f t="shared" si="1"/>
        <v>1</v>
      </c>
    </row>
    <row r="107" spans="1:13" ht="20.100000000000001" customHeight="1" x14ac:dyDescent="0.15">
      <c r="A107" s="1" t="s">
        <v>23251</v>
      </c>
      <c r="B107" s="1" t="s">
        <v>23419</v>
      </c>
      <c r="C107" s="1" t="s">
        <v>23456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23457</v>
      </c>
      <c r="L107" s="1"/>
      <c r="M107" s="21">
        <f t="shared" si="1"/>
        <v>1</v>
      </c>
    </row>
    <row r="108" spans="1:13" ht="20.100000000000001" customHeight="1" x14ac:dyDescent="0.15">
      <c r="A108" s="1" t="s">
        <v>23251</v>
      </c>
      <c r="B108" s="1" t="s">
        <v>23419</v>
      </c>
      <c r="C108" s="1" t="s">
        <v>23458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23459</v>
      </c>
      <c r="L108" s="1"/>
      <c r="M108" s="21">
        <f t="shared" si="1"/>
        <v>1</v>
      </c>
    </row>
    <row r="109" spans="1:13" ht="20.100000000000001" customHeight="1" x14ac:dyDescent="0.15">
      <c r="A109" s="1" t="s">
        <v>23251</v>
      </c>
      <c r="B109" s="1" t="s">
        <v>23419</v>
      </c>
      <c r="C109" s="1" t="s">
        <v>23460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23461</v>
      </c>
      <c r="L109" s="1"/>
      <c r="M109" s="21">
        <f t="shared" si="1"/>
        <v>1</v>
      </c>
    </row>
    <row r="110" spans="1:13" ht="20.100000000000001" customHeight="1" x14ac:dyDescent="0.15">
      <c r="A110" s="1" t="s">
        <v>23251</v>
      </c>
      <c r="B110" s="1" t="s">
        <v>23419</v>
      </c>
      <c r="C110" s="1" t="s">
        <v>23462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23463</v>
      </c>
      <c r="L110" s="1"/>
      <c r="M110" s="21">
        <f t="shared" si="1"/>
        <v>1</v>
      </c>
    </row>
    <row r="111" spans="1:13" ht="20.100000000000001" customHeight="1" x14ac:dyDescent="0.15">
      <c r="A111" s="1" t="s">
        <v>23251</v>
      </c>
      <c r="B111" s="1" t="s">
        <v>23419</v>
      </c>
      <c r="C111" s="1" t="s">
        <v>23464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23465</v>
      </c>
      <c r="L111" s="1"/>
      <c r="M111" s="21">
        <f t="shared" si="1"/>
        <v>1</v>
      </c>
    </row>
    <row r="112" spans="1:13" ht="20.100000000000001" customHeight="1" x14ac:dyDescent="0.15">
      <c r="A112" s="1" t="s">
        <v>23251</v>
      </c>
      <c r="B112" s="1" t="s">
        <v>23419</v>
      </c>
      <c r="C112" s="1" t="s">
        <v>23466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23467</v>
      </c>
      <c r="L112" s="1"/>
      <c r="M112" s="21">
        <f t="shared" si="1"/>
        <v>1</v>
      </c>
    </row>
    <row r="113" spans="1:13" ht="20.100000000000001" customHeight="1" x14ac:dyDescent="0.15">
      <c r="A113" s="1" t="s">
        <v>23251</v>
      </c>
      <c r="B113" s="1" t="s">
        <v>23419</v>
      </c>
      <c r="C113" s="1" t="s">
        <v>23468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23469</v>
      </c>
      <c r="L113" s="1"/>
      <c r="M113" s="21">
        <f t="shared" si="1"/>
        <v>1</v>
      </c>
    </row>
    <row r="114" spans="1:13" ht="20.100000000000001" customHeight="1" x14ac:dyDescent="0.15">
      <c r="A114" s="1" t="s">
        <v>23251</v>
      </c>
      <c r="B114" s="1" t="s">
        <v>23419</v>
      </c>
      <c r="C114" s="1" t="s">
        <v>23470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23471</v>
      </c>
      <c r="L114" s="1"/>
      <c r="M114" s="21">
        <f t="shared" si="1"/>
        <v>1</v>
      </c>
    </row>
    <row r="115" spans="1:13" ht="20.100000000000001" customHeight="1" x14ac:dyDescent="0.15">
      <c r="A115" s="1" t="s">
        <v>23251</v>
      </c>
      <c r="B115" s="1" t="s">
        <v>23419</v>
      </c>
      <c r="C115" s="1" t="s">
        <v>23472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54</v>
      </c>
      <c r="J115" s="1" t="s">
        <v>55</v>
      </c>
      <c r="K115" s="1" t="s">
        <v>23473</v>
      </c>
      <c r="L115" s="1"/>
      <c r="M115" s="21">
        <f t="shared" si="1"/>
        <v>1</v>
      </c>
    </row>
    <row r="116" spans="1:13" ht="20.100000000000001" customHeight="1" x14ac:dyDescent="0.15">
      <c r="A116" s="1" t="s">
        <v>23251</v>
      </c>
      <c r="B116" s="1" t="s">
        <v>23419</v>
      </c>
      <c r="C116" s="1" t="s">
        <v>23474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23475</v>
      </c>
      <c r="L116" s="1"/>
      <c r="M116" s="21">
        <f t="shared" si="1"/>
        <v>1</v>
      </c>
    </row>
    <row r="117" spans="1:13" ht="20.100000000000001" customHeight="1" x14ac:dyDescent="0.15">
      <c r="A117" s="1" t="s">
        <v>23251</v>
      </c>
      <c r="B117" s="1" t="s">
        <v>23419</v>
      </c>
      <c r="C117" s="1" t="s">
        <v>23476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23477</v>
      </c>
      <c r="L117" s="1"/>
      <c r="M117" s="21">
        <f t="shared" si="1"/>
        <v>1</v>
      </c>
    </row>
    <row r="118" spans="1:13" ht="20.100000000000001" customHeight="1" x14ac:dyDescent="0.15">
      <c r="A118" s="1" t="s">
        <v>23251</v>
      </c>
      <c r="B118" s="1" t="s">
        <v>23419</v>
      </c>
      <c r="C118" s="1" t="s">
        <v>23478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23479</v>
      </c>
      <c r="L118" s="1"/>
      <c r="M118" s="21">
        <f t="shared" si="1"/>
        <v>1</v>
      </c>
    </row>
    <row r="119" spans="1:13" ht="20.100000000000001" customHeight="1" x14ac:dyDescent="0.15">
      <c r="A119" s="1" t="s">
        <v>23251</v>
      </c>
      <c r="B119" s="1" t="s">
        <v>23419</v>
      </c>
      <c r="C119" s="1" t="s">
        <v>23480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23481</v>
      </c>
      <c r="L119" s="1"/>
      <c r="M119" s="21">
        <f t="shared" si="1"/>
        <v>1</v>
      </c>
    </row>
    <row r="120" spans="1:13" ht="20.100000000000001" customHeight="1" x14ac:dyDescent="0.15">
      <c r="A120" s="1" t="s">
        <v>23251</v>
      </c>
      <c r="B120" s="1" t="s">
        <v>23419</v>
      </c>
      <c r="C120" s="1" t="s">
        <v>23482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23483</v>
      </c>
      <c r="L120" s="1"/>
      <c r="M120" s="21">
        <f t="shared" si="1"/>
        <v>1</v>
      </c>
    </row>
    <row r="121" spans="1:13" ht="20.100000000000001" customHeight="1" x14ac:dyDescent="0.15">
      <c r="A121" s="1" t="s">
        <v>23251</v>
      </c>
      <c r="B121" s="1" t="s">
        <v>23419</v>
      </c>
      <c r="C121" s="1" t="s">
        <v>23484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23485</v>
      </c>
      <c r="L121" s="1"/>
      <c r="M121" s="21">
        <f t="shared" si="1"/>
        <v>1</v>
      </c>
    </row>
    <row r="122" spans="1:13" ht="20.100000000000001" customHeight="1" x14ac:dyDescent="0.15">
      <c r="A122" s="1" t="s">
        <v>23251</v>
      </c>
      <c r="B122" s="1" t="s">
        <v>23419</v>
      </c>
      <c r="C122" s="1" t="s">
        <v>23486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23487</v>
      </c>
      <c r="L122" s="1"/>
      <c r="M122" s="21">
        <f t="shared" si="1"/>
        <v>1</v>
      </c>
    </row>
    <row r="123" spans="1:13" ht="20.100000000000001" customHeight="1" x14ac:dyDescent="0.15">
      <c r="A123" s="1" t="s">
        <v>23251</v>
      </c>
      <c r="B123" s="1" t="s">
        <v>23419</v>
      </c>
      <c r="C123" s="1" t="s">
        <v>23488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23489</v>
      </c>
      <c r="L123" s="1"/>
      <c r="M123" s="21">
        <f t="shared" si="1"/>
        <v>1</v>
      </c>
    </row>
    <row r="124" spans="1:13" ht="20.100000000000001" customHeight="1" x14ac:dyDescent="0.15">
      <c r="A124" s="1" t="s">
        <v>23251</v>
      </c>
      <c r="B124" s="1" t="s">
        <v>23419</v>
      </c>
      <c r="C124" s="1" t="s">
        <v>23490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23491</v>
      </c>
      <c r="L124" s="1"/>
      <c r="M124" s="21">
        <f t="shared" si="1"/>
        <v>1</v>
      </c>
    </row>
    <row r="125" spans="1:13" ht="20.100000000000001" customHeight="1" x14ac:dyDescent="0.15">
      <c r="A125" s="1" t="s">
        <v>23251</v>
      </c>
      <c r="B125" s="1" t="s">
        <v>23419</v>
      </c>
      <c r="C125" s="1" t="s">
        <v>23492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23493</v>
      </c>
      <c r="L125" s="1"/>
      <c r="M125" s="21">
        <f t="shared" si="1"/>
        <v>1</v>
      </c>
    </row>
    <row r="126" spans="1:13" ht="20.100000000000001" customHeight="1" x14ac:dyDescent="0.15">
      <c r="A126" s="1" t="s">
        <v>23251</v>
      </c>
      <c r="B126" s="1" t="s">
        <v>23419</v>
      </c>
      <c r="C126" s="1" t="s">
        <v>23494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54</v>
      </c>
      <c r="J126" s="1" t="s">
        <v>55</v>
      </c>
      <c r="K126" s="1" t="s">
        <v>23495</v>
      </c>
      <c r="L126" s="1"/>
      <c r="M126" s="21">
        <f t="shared" si="1"/>
        <v>1</v>
      </c>
    </row>
    <row r="127" spans="1:13" ht="20.100000000000001" customHeight="1" x14ac:dyDescent="0.15">
      <c r="A127" s="1" t="s">
        <v>23251</v>
      </c>
      <c r="B127" s="1" t="s">
        <v>23419</v>
      </c>
      <c r="C127" s="1" t="s">
        <v>23496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54</v>
      </c>
      <c r="J127" s="1" t="s">
        <v>55</v>
      </c>
      <c r="K127" s="1" t="s">
        <v>23497</v>
      </c>
      <c r="L127" s="1"/>
      <c r="M127" s="21">
        <f t="shared" si="1"/>
        <v>1</v>
      </c>
    </row>
    <row r="128" spans="1:13" ht="20.100000000000001" customHeight="1" x14ac:dyDescent="0.15">
      <c r="A128" s="1" t="s">
        <v>23251</v>
      </c>
      <c r="B128" s="1" t="s">
        <v>23419</v>
      </c>
      <c r="C128" s="1" t="s">
        <v>23498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54</v>
      </c>
      <c r="J128" s="1" t="s">
        <v>55</v>
      </c>
      <c r="K128" s="1" t="s">
        <v>23499</v>
      </c>
      <c r="L128" s="1"/>
      <c r="M128" s="21">
        <f t="shared" si="1"/>
        <v>1</v>
      </c>
    </row>
    <row r="129" spans="1:13" ht="20.100000000000001" customHeight="1" x14ac:dyDescent="0.15">
      <c r="A129" s="1" t="s">
        <v>23251</v>
      </c>
      <c r="B129" s="1" t="s">
        <v>23419</v>
      </c>
      <c r="C129" s="1" t="s">
        <v>23500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54</v>
      </c>
      <c r="J129" s="1" t="s">
        <v>55</v>
      </c>
      <c r="K129" s="1" t="s">
        <v>23501</v>
      </c>
      <c r="L129" s="1"/>
      <c r="M129" s="21">
        <f t="shared" si="1"/>
        <v>1</v>
      </c>
    </row>
    <row r="130" spans="1:13" ht="20.100000000000001" customHeight="1" x14ac:dyDescent="0.15">
      <c r="A130" s="1" t="s">
        <v>23251</v>
      </c>
      <c r="B130" s="1" t="s">
        <v>23419</v>
      </c>
      <c r="C130" s="1" t="s">
        <v>23502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54</v>
      </c>
      <c r="J130" s="1" t="s">
        <v>55</v>
      </c>
      <c r="K130" s="1" t="s">
        <v>23503</v>
      </c>
      <c r="L130" s="1"/>
      <c r="M130" s="21">
        <f t="shared" si="1"/>
        <v>1</v>
      </c>
    </row>
    <row r="131" spans="1:13" ht="20.100000000000001" customHeight="1" x14ac:dyDescent="0.15">
      <c r="A131" s="1" t="s">
        <v>23251</v>
      </c>
      <c r="B131" s="1" t="s">
        <v>23504</v>
      </c>
      <c r="C131" s="1" t="s">
        <v>23505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54</v>
      </c>
      <c r="J131" s="1" t="s">
        <v>55</v>
      </c>
      <c r="K131" s="1" t="s">
        <v>23506</v>
      </c>
      <c r="L131" s="1"/>
      <c r="M131" s="21">
        <f t="shared" si="1"/>
        <v>1</v>
      </c>
    </row>
    <row r="132" spans="1:13" ht="20.100000000000001" customHeight="1" x14ac:dyDescent="0.15">
      <c r="A132" s="1" t="s">
        <v>23251</v>
      </c>
      <c r="B132" s="1" t="s">
        <v>23504</v>
      </c>
      <c r="C132" s="1" t="s">
        <v>23507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54</v>
      </c>
      <c r="J132" s="1" t="s">
        <v>55</v>
      </c>
      <c r="K132" s="1" t="s">
        <v>23508</v>
      </c>
      <c r="L132" s="1"/>
      <c r="M132" s="21">
        <f t="shared" si="1"/>
        <v>1</v>
      </c>
    </row>
    <row r="133" spans="1:13" ht="20.100000000000001" customHeight="1" x14ac:dyDescent="0.15">
      <c r="A133" s="1" t="s">
        <v>23251</v>
      </c>
      <c r="B133" s="1" t="s">
        <v>23504</v>
      </c>
      <c r="C133" s="1" t="s">
        <v>23509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54</v>
      </c>
      <c r="J133" s="1" t="s">
        <v>55</v>
      </c>
      <c r="K133" s="1" t="s">
        <v>23510</v>
      </c>
      <c r="L133" s="1"/>
      <c r="M133" s="21">
        <f t="shared" si="1"/>
        <v>1</v>
      </c>
    </row>
    <row r="134" spans="1:13" ht="20.100000000000001" customHeight="1" x14ac:dyDescent="0.15">
      <c r="A134" s="1" t="s">
        <v>23251</v>
      </c>
      <c r="B134" s="1" t="s">
        <v>23504</v>
      </c>
      <c r="C134" s="1" t="s">
        <v>23511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54</v>
      </c>
      <c r="J134" s="1" t="s">
        <v>55</v>
      </c>
      <c r="K134" s="1" t="s">
        <v>23512</v>
      </c>
      <c r="L134" s="1"/>
      <c r="M134" s="21">
        <f t="shared" si="1"/>
        <v>1</v>
      </c>
    </row>
    <row r="135" spans="1:13" ht="20.100000000000001" customHeight="1" x14ac:dyDescent="0.15">
      <c r="A135" s="1" t="s">
        <v>23251</v>
      </c>
      <c r="B135" s="1" t="s">
        <v>23504</v>
      </c>
      <c r="C135" s="1" t="s">
        <v>23513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54</v>
      </c>
      <c r="J135" s="1" t="s">
        <v>55</v>
      </c>
      <c r="K135" s="1" t="s">
        <v>23514</v>
      </c>
      <c r="L135" s="1"/>
      <c r="M135" s="21">
        <f t="shared" si="1"/>
        <v>1</v>
      </c>
    </row>
    <row r="136" spans="1:13" ht="20.100000000000001" customHeight="1" x14ac:dyDescent="0.15">
      <c r="A136" s="1" t="s">
        <v>23251</v>
      </c>
      <c r="B136" s="1" t="s">
        <v>23504</v>
      </c>
      <c r="C136" s="1" t="s">
        <v>23515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54</v>
      </c>
      <c r="J136" s="1" t="s">
        <v>55</v>
      </c>
      <c r="K136" s="1" t="s">
        <v>23516</v>
      </c>
      <c r="L136" s="1"/>
      <c r="M136" s="21">
        <f t="shared" si="1"/>
        <v>1</v>
      </c>
    </row>
    <row r="137" spans="1:13" ht="20.100000000000001" customHeight="1" x14ac:dyDescent="0.15">
      <c r="A137" s="1" t="s">
        <v>23251</v>
      </c>
      <c r="B137" s="1" t="s">
        <v>23504</v>
      </c>
      <c r="C137" s="1" t="s">
        <v>23517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54</v>
      </c>
      <c r="J137" s="1" t="s">
        <v>55</v>
      </c>
      <c r="K137" s="1" t="s">
        <v>23518</v>
      </c>
      <c r="L137" s="1"/>
      <c r="M137" s="21">
        <f t="shared" ref="M137:M200" si="2">IF(F137="○",1,0)</f>
        <v>1</v>
      </c>
    </row>
    <row r="138" spans="1:13" ht="20.100000000000001" customHeight="1" x14ac:dyDescent="0.15">
      <c r="A138" s="1" t="s">
        <v>23251</v>
      </c>
      <c r="B138" s="1" t="s">
        <v>23504</v>
      </c>
      <c r="C138" s="1" t="s">
        <v>23519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54</v>
      </c>
      <c r="J138" s="1" t="s">
        <v>55</v>
      </c>
      <c r="K138" s="1" t="s">
        <v>23520</v>
      </c>
      <c r="L138" s="1"/>
      <c r="M138" s="21">
        <f t="shared" si="2"/>
        <v>1</v>
      </c>
    </row>
    <row r="139" spans="1:13" ht="20.100000000000001" customHeight="1" x14ac:dyDescent="0.15">
      <c r="A139" s="1" t="s">
        <v>23251</v>
      </c>
      <c r="B139" s="1" t="s">
        <v>23504</v>
      </c>
      <c r="C139" s="1" t="s">
        <v>23521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54</v>
      </c>
      <c r="J139" s="1" t="s">
        <v>55</v>
      </c>
      <c r="K139" s="1" t="s">
        <v>23522</v>
      </c>
      <c r="L139" s="1"/>
      <c r="M139" s="21">
        <f t="shared" si="2"/>
        <v>1</v>
      </c>
    </row>
    <row r="140" spans="1:13" ht="20.100000000000001" customHeight="1" x14ac:dyDescent="0.15">
      <c r="A140" s="1" t="s">
        <v>23251</v>
      </c>
      <c r="B140" s="1" t="s">
        <v>23504</v>
      </c>
      <c r="C140" s="1" t="s">
        <v>23523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54</v>
      </c>
      <c r="J140" s="1" t="s">
        <v>55</v>
      </c>
      <c r="K140" s="1" t="s">
        <v>23524</v>
      </c>
      <c r="L140" s="1"/>
      <c r="M140" s="21">
        <f t="shared" si="2"/>
        <v>1</v>
      </c>
    </row>
    <row r="141" spans="1:13" ht="20.100000000000001" customHeight="1" x14ac:dyDescent="0.15">
      <c r="A141" s="1" t="s">
        <v>23251</v>
      </c>
      <c r="B141" s="1" t="s">
        <v>23504</v>
      </c>
      <c r="C141" s="1" t="s">
        <v>23525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54</v>
      </c>
      <c r="J141" s="1" t="s">
        <v>55</v>
      </c>
      <c r="K141" s="1" t="s">
        <v>23526</v>
      </c>
      <c r="L141" s="1"/>
      <c r="M141" s="21">
        <f t="shared" si="2"/>
        <v>1</v>
      </c>
    </row>
    <row r="142" spans="1:13" ht="20.100000000000001" customHeight="1" x14ac:dyDescent="0.15">
      <c r="A142" s="1" t="s">
        <v>23251</v>
      </c>
      <c r="B142" s="1" t="s">
        <v>23504</v>
      </c>
      <c r="C142" s="1" t="s">
        <v>23527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23528</v>
      </c>
      <c r="L142" s="1"/>
      <c r="M142" s="21">
        <f t="shared" si="2"/>
        <v>1</v>
      </c>
    </row>
    <row r="143" spans="1:13" ht="20.100000000000001" customHeight="1" x14ac:dyDescent="0.15">
      <c r="A143" s="1" t="s">
        <v>23251</v>
      </c>
      <c r="B143" s="1" t="s">
        <v>23504</v>
      </c>
      <c r="C143" s="1" t="s">
        <v>23529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23530</v>
      </c>
      <c r="L143" s="1"/>
      <c r="M143" s="21">
        <f t="shared" si="2"/>
        <v>1</v>
      </c>
    </row>
    <row r="144" spans="1:13" ht="20.100000000000001" customHeight="1" x14ac:dyDescent="0.15">
      <c r="A144" s="1" t="s">
        <v>23251</v>
      </c>
      <c r="B144" s="1" t="s">
        <v>23504</v>
      </c>
      <c r="C144" s="1" t="s">
        <v>23531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23532</v>
      </c>
      <c r="L144" s="1"/>
      <c r="M144" s="21">
        <f t="shared" si="2"/>
        <v>1</v>
      </c>
    </row>
    <row r="145" spans="1:13" ht="20.100000000000001" customHeight="1" x14ac:dyDescent="0.15">
      <c r="A145" s="1" t="s">
        <v>23251</v>
      </c>
      <c r="B145" s="1" t="s">
        <v>23504</v>
      </c>
      <c r="C145" s="1" t="s">
        <v>23533</v>
      </c>
      <c r="D145" s="1" t="s">
        <v>78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23534</v>
      </c>
      <c r="L145" s="1"/>
      <c r="M145" s="21">
        <f t="shared" si="2"/>
        <v>1</v>
      </c>
    </row>
    <row r="146" spans="1:13" ht="20.100000000000001" customHeight="1" x14ac:dyDescent="0.15">
      <c r="A146" s="1" t="s">
        <v>23251</v>
      </c>
      <c r="B146" s="1" t="s">
        <v>23504</v>
      </c>
      <c r="C146" s="1" t="s">
        <v>23535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23536</v>
      </c>
      <c r="L146" s="1"/>
      <c r="M146" s="21">
        <f t="shared" si="2"/>
        <v>1</v>
      </c>
    </row>
    <row r="147" spans="1:13" ht="20.100000000000001" customHeight="1" x14ac:dyDescent="0.15">
      <c r="A147" s="1" t="s">
        <v>23251</v>
      </c>
      <c r="B147" s="1" t="s">
        <v>23504</v>
      </c>
      <c r="C147" s="1" t="s">
        <v>23537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23538</v>
      </c>
      <c r="L147" s="1"/>
      <c r="M147" s="21">
        <f t="shared" si="2"/>
        <v>1</v>
      </c>
    </row>
    <row r="148" spans="1:13" ht="20.100000000000001" customHeight="1" x14ac:dyDescent="0.15">
      <c r="A148" s="1" t="s">
        <v>23251</v>
      </c>
      <c r="B148" s="1" t="s">
        <v>23504</v>
      </c>
      <c r="C148" s="1" t="s">
        <v>23539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23540</v>
      </c>
      <c r="L148" s="1"/>
      <c r="M148" s="21">
        <f t="shared" si="2"/>
        <v>1</v>
      </c>
    </row>
    <row r="149" spans="1:13" ht="20.100000000000001" customHeight="1" x14ac:dyDescent="0.15">
      <c r="A149" s="1" t="s">
        <v>23251</v>
      </c>
      <c r="B149" s="1" t="s">
        <v>23504</v>
      </c>
      <c r="C149" s="1" t="s">
        <v>23541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23542</v>
      </c>
      <c r="L149" s="1"/>
      <c r="M149" s="21">
        <f t="shared" si="2"/>
        <v>1</v>
      </c>
    </row>
    <row r="150" spans="1:13" ht="20.100000000000001" customHeight="1" x14ac:dyDescent="0.15">
      <c r="A150" s="1" t="s">
        <v>23251</v>
      </c>
      <c r="B150" s="1" t="s">
        <v>23504</v>
      </c>
      <c r="C150" s="1" t="s">
        <v>23543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23544</v>
      </c>
      <c r="L150" s="1"/>
      <c r="M150" s="21">
        <f t="shared" si="2"/>
        <v>1</v>
      </c>
    </row>
    <row r="151" spans="1:13" ht="20.100000000000001" customHeight="1" x14ac:dyDescent="0.15">
      <c r="A151" s="1" t="s">
        <v>23251</v>
      </c>
      <c r="B151" s="1" t="s">
        <v>23504</v>
      </c>
      <c r="C151" s="1" t="s">
        <v>23545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23546</v>
      </c>
      <c r="L151" s="1"/>
      <c r="M151" s="21">
        <f t="shared" si="2"/>
        <v>1</v>
      </c>
    </row>
    <row r="152" spans="1:13" ht="20.100000000000001" customHeight="1" x14ac:dyDescent="0.15">
      <c r="A152" s="1" t="s">
        <v>23251</v>
      </c>
      <c r="B152" s="1" t="s">
        <v>23504</v>
      </c>
      <c r="C152" s="1" t="s">
        <v>23547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23548</v>
      </c>
      <c r="L152" s="1"/>
      <c r="M152" s="21">
        <f t="shared" si="2"/>
        <v>1</v>
      </c>
    </row>
    <row r="153" spans="1:13" ht="20.100000000000001" customHeight="1" x14ac:dyDescent="0.15">
      <c r="A153" s="1" t="s">
        <v>23251</v>
      </c>
      <c r="B153" s="1" t="s">
        <v>23504</v>
      </c>
      <c r="C153" s="1" t="s">
        <v>23549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23550</v>
      </c>
      <c r="L153" s="1"/>
      <c r="M153" s="21">
        <f t="shared" si="2"/>
        <v>1</v>
      </c>
    </row>
    <row r="154" spans="1:13" ht="20.100000000000001" customHeight="1" x14ac:dyDescent="0.15">
      <c r="A154" s="1" t="s">
        <v>23251</v>
      </c>
      <c r="B154" s="1" t="s">
        <v>23504</v>
      </c>
      <c r="C154" s="1" t="s">
        <v>23551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23552</v>
      </c>
      <c r="L154" s="1"/>
      <c r="M154" s="21">
        <f t="shared" si="2"/>
        <v>1</v>
      </c>
    </row>
    <row r="155" spans="1:13" ht="20.100000000000001" customHeight="1" x14ac:dyDescent="0.15">
      <c r="A155" s="1" t="s">
        <v>23251</v>
      </c>
      <c r="B155" s="1" t="s">
        <v>23504</v>
      </c>
      <c r="C155" s="1" t="s">
        <v>23553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23554</v>
      </c>
      <c r="L155" s="1"/>
      <c r="M155" s="21">
        <f t="shared" si="2"/>
        <v>1</v>
      </c>
    </row>
    <row r="156" spans="1:13" ht="20.100000000000001" customHeight="1" x14ac:dyDescent="0.15">
      <c r="A156" s="1" t="s">
        <v>23251</v>
      </c>
      <c r="B156" s="1" t="s">
        <v>23504</v>
      </c>
      <c r="C156" s="1" t="s">
        <v>23555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23556</v>
      </c>
      <c r="L156" s="1"/>
      <c r="M156" s="21">
        <f t="shared" si="2"/>
        <v>1</v>
      </c>
    </row>
    <row r="157" spans="1:13" ht="20.100000000000001" customHeight="1" x14ac:dyDescent="0.15">
      <c r="A157" s="1" t="s">
        <v>23251</v>
      </c>
      <c r="B157" s="1" t="s">
        <v>23504</v>
      </c>
      <c r="C157" s="1" t="s">
        <v>23557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23558</v>
      </c>
      <c r="L157" s="1"/>
      <c r="M157" s="21">
        <f t="shared" si="2"/>
        <v>1</v>
      </c>
    </row>
    <row r="158" spans="1:13" ht="20.100000000000001" customHeight="1" x14ac:dyDescent="0.15">
      <c r="A158" s="1" t="s">
        <v>23251</v>
      </c>
      <c r="B158" s="1" t="s">
        <v>23504</v>
      </c>
      <c r="C158" s="1" t="s">
        <v>23559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23560</v>
      </c>
      <c r="L158" s="1"/>
      <c r="M158" s="21">
        <f t="shared" si="2"/>
        <v>1</v>
      </c>
    </row>
    <row r="159" spans="1:13" ht="20.100000000000001" customHeight="1" x14ac:dyDescent="0.15">
      <c r="A159" s="1" t="s">
        <v>23251</v>
      </c>
      <c r="B159" s="1" t="s">
        <v>23504</v>
      </c>
      <c r="C159" s="1" t="s">
        <v>23561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23562</v>
      </c>
      <c r="L159" s="1"/>
      <c r="M159" s="21">
        <f t="shared" si="2"/>
        <v>1</v>
      </c>
    </row>
    <row r="160" spans="1:13" ht="20.100000000000001" customHeight="1" x14ac:dyDescent="0.15">
      <c r="A160" s="1" t="s">
        <v>23251</v>
      </c>
      <c r="B160" s="1" t="s">
        <v>23504</v>
      </c>
      <c r="C160" s="1" t="s">
        <v>23563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23564</v>
      </c>
      <c r="L160" s="1"/>
      <c r="M160" s="21">
        <f t="shared" si="2"/>
        <v>1</v>
      </c>
    </row>
    <row r="161" spans="1:13" ht="20.100000000000001" customHeight="1" x14ac:dyDescent="0.15">
      <c r="A161" s="1" t="s">
        <v>23251</v>
      </c>
      <c r="B161" s="1" t="s">
        <v>23504</v>
      </c>
      <c r="C161" s="1" t="s">
        <v>23565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23566</v>
      </c>
      <c r="L161" s="1"/>
      <c r="M161" s="21">
        <f t="shared" si="2"/>
        <v>1</v>
      </c>
    </row>
    <row r="162" spans="1:13" ht="20.100000000000001" customHeight="1" x14ac:dyDescent="0.15">
      <c r="A162" s="1" t="s">
        <v>23251</v>
      </c>
      <c r="B162" s="1" t="s">
        <v>23504</v>
      </c>
      <c r="C162" s="1" t="s">
        <v>23567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23568</v>
      </c>
      <c r="L162" s="1"/>
      <c r="M162" s="21">
        <f t="shared" si="2"/>
        <v>1</v>
      </c>
    </row>
    <row r="163" spans="1:13" ht="20.100000000000001" customHeight="1" x14ac:dyDescent="0.15">
      <c r="A163" s="1" t="s">
        <v>23251</v>
      </c>
      <c r="B163" s="1" t="s">
        <v>23504</v>
      </c>
      <c r="C163" s="1" t="s">
        <v>23569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23570</v>
      </c>
      <c r="L163" s="1"/>
      <c r="M163" s="21">
        <f t="shared" si="2"/>
        <v>1</v>
      </c>
    </row>
    <row r="164" spans="1:13" ht="20.100000000000001" customHeight="1" x14ac:dyDescent="0.15">
      <c r="A164" s="1" t="s">
        <v>23251</v>
      </c>
      <c r="B164" s="1" t="s">
        <v>23504</v>
      </c>
      <c r="C164" s="1" t="s">
        <v>23571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23572</v>
      </c>
      <c r="L164" s="1"/>
      <c r="M164" s="21">
        <f t="shared" si="2"/>
        <v>1</v>
      </c>
    </row>
    <row r="165" spans="1:13" ht="20.100000000000001" customHeight="1" x14ac:dyDescent="0.15">
      <c r="A165" s="1" t="s">
        <v>23251</v>
      </c>
      <c r="B165" s="1" t="s">
        <v>23504</v>
      </c>
      <c r="C165" s="1" t="s">
        <v>23573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23574</v>
      </c>
      <c r="L165" s="1"/>
      <c r="M165" s="21">
        <f t="shared" si="2"/>
        <v>1</v>
      </c>
    </row>
    <row r="166" spans="1:13" ht="20.100000000000001" customHeight="1" x14ac:dyDescent="0.15">
      <c r="A166" s="1" t="s">
        <v>23251</v>
      </c>
      <c r="B166" s="1" t="s">
        <v>23504</v>
      </c>
      <c r="C166" s="1" t="s">
        <v>23575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23576</v>
      </c>
      <c r="L166" s="1"/>
      <c r="M166" s="21">
        <f t="shared" si="2"/>
        <v>1</v>
      </c>
    </row>
    <row r="167" spans="1:13" ht="20.100000000000001" customHeight="1" x14ac:dyDescent="0.15">
      <c r="A167" s="1" t="s">
        <v>23251</v>
      </c>
      <c r="B167" s="1" t="s">
        <v>23504</v>
      </c>
      <c r="C167" s="1" t="s">
        <v>23577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23578</v>
      </c>
      <c r="L167" s="1"/>
      <c r="M167" s="21">
        <f t="shared" si="2"/>
        <v>1</v>
      </c>
    </row>
    <row r="168" spans="1:13" ht="20.100000000000001" customHeight="1" x14ac:dyDescent="0.15">
      <c r="A168" s="1" t="s">
        <v>23251</v>
      </c>
      <c r="B168" s="1" t="s">
        <v>23504</v>
      </c>
      <c r="C168" s="1" t="s">
        <v>23579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23580</v>
      </c>
      <c r="L168" s="1"/>
      <c r="M168" s="21">
        <f t="shared" si="2"/>
        <v>1</v>
      </c>
    </row>
    <row r="169" spans="1:13" ht="20.100000000000001" customHeight="1" x14ac:dyDescent="0.15">
      <c r="A169" s="1" t="s">
        <v>23251</v>
      </c>
      <c r="B169" s="1" t="s">
        <v>23581</v>
      </c>
      <c r="C169" s="1" t="s">
        <v>23582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23583</v>
      </c>
      <c r="L169" s="1"/>
      <c r="M169" s="21">
        <f t="shared" si="2"/>
        <v>1</v>
      </c>
    </row>
    <row r="170" spans="1:13" ht="20.100000000000001" customHeight="1" x14ac:dyDescent="0.15">
      <c r="A170" s="1" t="s">
        <v>23251</v>
      </c>
      <c r="B170" s="1" t="s">
        <v>23581</v>
      </c>
      <c r="C170" s="1" t="s">
        <v>23584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23585</v>
      </c>
      <c r="L170" s="1"/>
      <c r="M170" s="21">
        <f t="shared" si="2"/>
        <v>1</v>
      </c>
    </row>
    <row r="171" spans="1:13" ht="20.100000000000001" customHeight="1" x14ac:dyDescent="0.15">
      <c r="A171" s="1" t="s">
        <v>23251</v>
      </c>
      <c r="B171" s="1" t="s">
        <v>23581</v>
      </c>
      <c r="C171" s="1" t="s">
        <v>23586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358</v>
      </c>
      <c r="L171" s="1"/>
      <c r="M171" s="21">
        <f t="shared" si="2"/>
        <v>1</v>
      </c>
    </row>
    <row r="172" spans="1:13" ht="20.100000000000001" customHeight="1" x14ac:dyDescent="0.15">
      <c r="A172" s="1" t="s">
        <v>23251</v>
      </c>
      <c r="B172" s="1" t="s">
        <v>23581</v>
      </c>
      <c r="C172" s="1" t="s">
        <v>23587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360</v>
      </c>
      <c r="L172" s="1"/>
      <c r="M172" s="21">
        <f t="shared" si="2"/>
        <v>1</v>
      </c>
    </row>
    <row r="173" spans="1:13" ht="20.100000000000001" customHeight="1" x14ac:dyDescent="0.15">
      <c r="A173" s="1" t="s">
        <v>23251</v>
      </c>
      <c r="B173" s="1" t="s">
        <v>23581</v>
      </c>
      <c r="C173" s="1" t="s">
        <v>23588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5660</v>
      </c>
      <c r="L173" s="1"/>
      <c r="M173" s="21">
        <f t="shared" si="2"/>
        <v>1</v>
      </c>
    </row>
    <row r="174" spans="1:13" ht="20.100000000000001" customHeight="1" x14ac:dyDescent="0.15">
      <c r="A174" s="1" t="s">
        <v>23251</v>
      </c>
      <c r="B174" s="1" t="s">
        <v>23581</v>
      </c>
      <c r="C174" s="1" t="s">
        <v>23589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212</v>
      </c>
      <c r="I174" s="1" t="s">
        <v>84</v>
      </c>
      <c r="J174" s="1" t="s">
        <v>9120</v>
      </c>
      <c r="K174" s="1" t="s">
        <v>23590</v>
      </c>
      <c r="L174" s="1"/>
      <c r="M174" s="21">
        <f t="shared" si="2"/>
        <v>0</v>
      </c>
    </row>
    <row r="175" spans="1:13" ht="20.100000000000001" customHeight="1" x14ac:dyDescent="0.15">
      <c r="A175" s="1" t="s">
        <v>23251</v>
      </c>
      <c r="B175" s="1" t="s">
        <v>23581</v>
      </c>
      <c r="C175" s="1" t="s">
        <v>23591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23592</v>
      </c>
      <c r="L175" s="1"/>
      <c r="M175" s="21">
        <f t="shared" si="2"/>
        <v>1</v>
      </c>
    </row>
    <row r="176" spans="1:13" ht="20.100000000000001" customHeight="1" x14ac:dyDescent="0.15">
      <c r="A176" s="1" t="s">
        <v>23251</v>
      </c>
      <c r="B176" s="1" t="s">
        <v>23581</v>
      </c>
      <c r="C176" s="1" t="s">
        <v>23593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23594</v>
      </c>
      <c r="L176" s="1"/>
      <c r="M176" s="21">
        <f t="shared" si="2"/>
        <v>1</v>
      </c>
    </row>
    <row r="177" spans="1:13" ht="20.100000000000001" customHeight="1" x14ac:dyDescent="0.15">
      <c r="A177" s="1" t="s">
        <v>23251</v>
      </c>
      <c r="B177" s="1" t="s">
        <v>23581</v>
      </c>
      <c r="C177" s="1" t="s">
        <v>23595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23596</v>
      </c>
      <c r="L177" s="1"/>
      <c r="M177" s="21">
        <f t="shared" si="2"/>
        <v>1</v>
      </c>
    </row>
    <row r="178" spans="1:13" ht="20.100000000000001" customHeight="1" x14ac:dyDescent="0.15">
      <c r="A178" s="1" t="s">
        <v>23251</v>
      </c>
      <c r="B178" s="1" t="s">
        <v>23581</v>
      </c>
      <c r="C178" s="1" t="s">
        <v>23597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23598</v>
      </c>
      <c r="L178" s="1"/>
      <c r="M178" s="21">
        <f t="shared" si="2"/>
        <v>1</v>
      </c>
    </row>
    <row r="179" spans="1:13" ht="20.100000000000001" customHeight="1" x14ac:dyDescent="0.15">
      <c r="A179" s="1" t="s">
        <v>23251</v>
      </c>
      <c r="B179" s="1" t="s">
        <v>23581</v>
      </c>
      <c r="C179" s="1" t="s">
        <v>23599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23600</v>
      </c>
      <c r="L179" s="1"/>
      <c r="M179" s="21">
        <f t="shared" si="2"/>
        <v>1</v>
      </c>
    </row>
    <row r="180" spans="1:13" ht="20.100000000000001" customHeight="1" x14ac:dyDescent="0.15">
      <c r="A180" s="1" t="s">
        <v>23251</v>
      </c>
      <c r="B180" s="1" t="s">
        <v>23581</v>
      </c>
      <c r="C180" s="1" t="s">
        <v>23601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23602</v>
      </c>
      <c r="L180" s="1"/>
      <c r="M180" s="21">
        <f t="shared" si="2"/>
        <v>1</v>
      </c>
    </row>
    <row r="181" spans="1:13" ht="20.100000000000001" customHeight="1" x14ac:dyDescent="0.15">
      <c r="A181" s="1" t="s">
        <v>23251</v>
      </c>
      <c r="B181" s="1" t="s">
        <v>23581</v>
      </c>
      <c r="C181" s="1" t="s">
        <v>23603</v>
      </c>
      <c r="D181" s="1" t="s">
        <v>78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54</v>
      </c>
      <c r="J181" s="1" t="s">
        <v>55</v>
      </c>
      <c r="K181" s="1" t="s">
        <v>23604</v>
      </c>
      <c r="L181" s="1"/>
      <c r="M181" s="21">
        <f t="shared" si="2"/>
        <v>1</v>
      </c>
    </row>
    <row r="182" spans="1:13" ht="20.100000000000001" customHeight="1" x14ac:dyDescent="0.15">
      <c r="A182" s="1" t="s">
        <v>23251</v>
      </c>
      <c r="B182" s="1" t="s">
        <v>23581</v>
      </c>
      <c r="C182" s="1" t="s">
        <v>23605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23606</v>
      </c>
      <c r="L182" s="1"/>
      <c r="M182" s="21">
        <f t="shared" si="2"/>
        <v>1</v>
      </c>
    </row>
    <row r="183" spans="1:13" ht="20.100000000000001" customHeight="1" x14ac:dyDescent="0.15">
      <c r="A183" s="1" t="s">
        <v>24</v>
      </c>
      <c r="B183" s="1" t="s">
        <v>23607</v>
      </c>
      <c r="C183" s="1" t="s">
        <v>23608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23609</v>
      </c>
      <c r="L183" s="1"/>
      <c r="M183" s="21">
        <f t="shared" si="2"/>
        <v>1</v>
      </c>
    </row>
    <row r="184" spans="1:13" ht="20.100000000000001" customHeight="1" x14ac:dyDescent="0.15">
      <c r="A184" s="1" t="s">
        <v>24</v>
      </c>
      <c r="B184" s="1" t="s">
        <v>23607</v>
      </c>
      <c r="C184" s="1" t="s">
        <v>23610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23611</v>
      </c>
      <c r="L184" s="1"/>
      <c r="M184" s="21">
        <f t="shared" si="2"/>
        <v>1</v>
      </c>
    </row>
    <row r="185" spans="1:13" ht="20.100000000000001" customHeight="1" x14ac:dyDescent="0.15">
      <c r="A185" s="1" t="s">
        <v>24</v>
      </c>
      <c r="B185" s="1" t="s">
        <v>23607</v>
      </c>
      <c r="C185" s="1" t="s">
        <v>23612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23613</v>
      </c>
      <c r="L185" s="1"/>
      <c r="M185" s="21">
        <f t="shared" si="2"/>
        <v>1</v>
      </c>
    </row>
    <row r="186" spans="1:13" ht="20.100000000000001" customHeight="1" x14ac:dyDescent="0.15">
      <c r="A186" s="1" t="s">
        <v>24</v>
      </c>
      <c r="B186" s="1" t="s">
        <v>23614</v>
      </c>
      <c r="C186" s="1" t="s">
        <v>23615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23616</v>
      </c>
      <c r="L186" s="1"/>
      <c r="M186" s="21">
        <f t="shared" si="2"/>
        <v>1</v>
      </c>
    </row>
    <row r="187" spans="1:13" ht="20.100000000000001" customHeight="1" x14ac:dyDescent="0.15">
      <c r="A187" s="1" t="s">
        <v>24</v>
      </c>
      <c r="B187" s="1" t="s">
        <v>23614</v>
      </c>
      <c r="C187" s="1" t="s">
        <v>23617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23618</v>
      </c>
      <c r="L187" s="1"/>
      <c r="M187" s="21">
        <f t="shared" si="2"/>
        <v>1</v>
      </c>
    </row>
    <row r="188" spans="1:13" ht="20.100000000000001" customHeight="1" x14ac:dyDescent="0.15">
      <c r="A188" s="1" t="s">
        <v>24</v>
      </c>
      <c r="B188" s="1" t="s">
        <v>23614</v>
      </c>
      <c r="C188" s="1" t="s">
        <v>23619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23620</v>
      </c>
      <c r="L188" s="1"/>
      <c r="M188" s="21">
        <f t="shared" si="2"/>
        <v>1</v>
      </c>
    </row>
    <row r="189" spans="1:13" ht="20.100000000000001" customHeight="1" x14ac:dyDescent="0.15">
      <c r="A189" s="1" t="s">
        <v>24</v>
      </c>
      <c r="B189" s="1" t="s">
        <v>23614</v>
      </c>
      <c r="C189" s="1" t="s">
        <v>23621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23622</v>
      </c>
      <c r="L189" s="1"/>
      <c r="M189" s="21">
        <f t="shared" si="2"/>
        <v>1</v>
      </c>
    </row>
    <row r="190" spans="1:13" ht="20.100000000000001" customHeight="1" x14ac:dyDescent="0.15">
      <c r="A190" s="1" t="s">
        <v>24</v>
      </c>
      <c r="B190" s="1" t="s">
        <v>23614</v>
      </c>
      <c r="C190" s="1" t="s">
        <v>23623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23624</v>
      </c>
      <c r="L190" s="1"/>
      <c r="M190" s="21">
        <f t="shared" si="2"/>
        <v>1</v>
      </c>
    </row>
    <row r="191" spans="1:13" ht="20.100000000000001" customHeight="1" x14ac:dyDescent="0.15">
      <c r="A191" s="1" t="s">
        <v>24</v>
      </c>
      <c r="B191" s="1" t="s">
        <v>23614</v>
      </c>
      <c r="C191" s="1" t="s">
        <v>23625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23626</v>
      </c>
      <c r="L191" s="1"/>
      <c r="M191" s="21">
        <f t="shared" si="2"/>
        <v>1</v>
      </c>
    </row>
    <row r="192" spans="1:13" ht="20.100000000000001" customHeight="1" x14ac:dyDescent="0.15">
      <c r="A192" s="1" t="s">
        <v>24</v>
      </c>
      <c r="B192" s="1" t="s">
        <v>23614</v>
      </c>
      <c r="C192" s="1" t="s">
        <v>23627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23628</v>
      </c>
      <c r="L192" s="1"/>
      <c r="M192" s="21">
        <f t="shared" si="2"/>
        <v>1</v>
      </c>
    </row>
    <row r="193" spans="1:13" ht="20.100000000000001" customHeight="1" x14ac:dyDescent="0.15">
      <c r="A193" s="1" t="s">
        <v>24</v>
      </c>
      <c r="B193" s="1" t="s">
        <v>23614</v>
      </c>
      <c r="C193" s="1" t="s">
        <v>23629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23630</v>
      </c>
      <c r="L193" s="1"/>
      <c r="M193" s="21">
        <f t="shared" si="2"/>
        <v>1</v>
      </c>
    </row>
    <row r="194" spans="1:13" ht="20.100000000000001" customHeight="1" x14ac:dyDescent="0.15">
      <c r="A194" s="1" t="s">
        <v>24</v>
      </c>
      <c r="B194" s="1" t="s">
        <v>23631</v>
      </c>
      <c r="C194" s="1" t="s">
        <v>23632</v>
      </c>
      <c r="D194" s="1" t="s">
        <v>849</v>
      </c>
      <c r="E194" s="1" t="s">
        <v>51</v>
      </c>
      <c r="F194" s="1" t="s">
        <v>10720</v>
      </c>
      <c r="G194" s="1" t="s">
        <v>82</v>
      </c>
      <c r="H194" s="1" t="s">
        <v>83</v>
      </c>
      <c r="I194" s="1" t="s">
        <v>181</v>
      </c>
      <c r="J194" s="1" t="s">
        <v>11769</v>
      </c>
      <c r="K194" s="1" t="s">
        <v>23633</v>
      </c>
      <c r="L194" s="1"/>
      <c r="M194" s="21">
        <f t="shared" si="2"/>
        <v>0</v>
      </c>
    </row>
    <row r="195" spans="1:13" ht="20.100000000000001" customHeight="1" x14ac:dyDescent="0.15">
      <c r="A195" s="1" t="s">
        <v>24</v>
      </c>
      <c r="B195" s="1" t="s">
        <v>23631</v>
      </c>
      <c r="C195" s="1" t="s">
        <v>23634</v>
      </c>
      <c r="D195" s="1" t="s">
        <v>849</v>
      </c>
      <c r="E195" s="1" t="s">
        <v>51</v>
      </c>
      <c r="F195" s="1" t="s">
        <v>26832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23631</v>
      </c>
      <c r="L195" s="1"/>
      <c r="M195" s="21">
        <f t="shared" si="2"/>
        <v>0</v>
      </c>
    </row>
    <row r="196" spans="1:13" ht="20.100000000000001" customHeight="1" x14ac:dyDescent="0.15">
      <c r="A196" s="1" t="s">
        <v>24</v>
      </c>
      <c r="B196" s="1" t="s">
        <v>20342</v>
      </c>
      <c r="C196" s="1" t="s">
        <v>23635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23636</v>
      </c>
      <c r="L196" s="1"/>
      <c r="M196" s="21">
        <f t="shared" si="2"/>
        <v>1</v>
      </c>
    </row>
    <row r="197" spans="1:13" ht="20.100000000000001" customHeight="1" x14ac:dyDescent="0.15">
      <c r="A197" s="1" t="s">
        <v>24</v>
      </c>
      <c r="B197" s="1" t="s">
        <v>20342</v>
      </c>
      <c r="C197" s="1" t="s">
        <v>23637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23638</v>
      </c>
      <c r="L197" s="1"/>
      <c r="M197" s="21">
        <f t="shared" si="2"/>
        <v>1</v>
      </c>
    </row>
    <row r="198" spans="1:13" ht="20.100000000000001" customHeight="1" x14ac:dyDescent="0.15">
      <c r="A198" s="1" t="s">
        <v>24</v>
      </c>
      <c r="B198" s="1" t="s">
        <v>20342</v>
      </c>
      <c r="C198" s="1" t="s">
        <v>23639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23640</v>
      </c>
      <c r="L198" s="1"/>
      <c r="M198" s="21">
        <f t="shared" si="2"/>
        <v>1</v>
      </c>
    </row>
    <row r="199" spans="1:13" ht="20.100000000000001" customHeight="1" x14ac:dyDescent="0.15">
      <c r="A199" s="1" t="s">
        <v>24</v>
      </c>
      <c r="B199" s="1" t="s">
        <v>20342</v>
      </c>
      <c r="C199" s="1" t="s">
        <v>23641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84</v>
      </c>
      <c r="J199" s="1" t="s">
        <v>122</v>
      </c>
      <c r="K199" s="1" t="s">
        <v>23642</v>
      </c>
      <c r="L199" s="1"/>
      <c r="M199" s="21">
        <f t="shared" si="2"/>
        <v>1</v>
      </c>
    </row>
    <row r="200" spans="1:13" ht="20.100000000000001" customHeight="1" x14ac:dyDescent="0.15">
      <c r="A200" s="1" t="s">
        <v>24</v>
      </c>
      <c r="B200" s="1" t="s">
        <v>20342</v>
      </c>
      <c r="C200" s="1" t="s">
        <v>23643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121</v>
      </c>
      <c r="I200" s="1" t="s">
        <v>84</v>
      </c>
      <c r="J200" s="1" t="s">
        <v>122</v>
      </c>
      <c r="K200" s="1" t="s">
        <v>23644</v>
      </c>
      <c r="L200" s="1"/>
      <c r="M200" s="21">
        <f t="shared" si="2"/>
        <v>1</v>
      </c>
    </row>
    <row r="201" spans="1:13" ht="20.100000000000001" customHeight="1" x14ac:dyDescent="0.15">
      <c r="A201" s="1" t="s">
        <v>24</v>
      </c>
      <c r="B201" s="1" t="s">
        <v>20342</v>
      </c>
      <c r="C201" s="1" t="s">
        <v>23645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122</v>
      </c>
      <c r="K201" s="1" t="s">
        <v>23646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24</v>
      </c>
      <c r="B202" s="1" t="s">
        <v>20342</v>
      </c>
      <c r="C202" s="1" t="s">
        <v>23647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23648</v>
      </c>
      <c r="L202" s="1"/>
      <c r="M202" s="21">
        <f t="shared" si="3"/>
        <v>1</v>
      </c>
    </row>
    <row r="203" spans="1:13" ht="20.100000000000001" customHeight="1" x14ac:dyDescent="0.15">
      <c r="A203" s="1" t="s">
        <v>24</v>
      </c>
      <c r="B203" s="1" t="s">
        <v>20342</v>
      </c>
      <c r="C203" s="1" t="s">
        <v>23649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23650</v>
      </c>
      <c r="L203" s="1"/>
      <c r="M203" s="21">
        <f t="shared" si="3"/>
        <v>1</v>
      </c>
    </row>
    <row r="204" spans="1:13" ht="20.100000000000001" customHeight="1" x14ac:dyDescent="0.15">
      <c r="A204" s="1" t="s">
        <v>24</v>
      </c>
      <c r="B204" s="1" t="s">
        <v>20342</v>
      </c>
      <c r="C204" s="1" t="s">
        <v>23651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23652</v>
      </c>
      <c r="L204" s="1"/>
      <c r="M204" s="21">
        <f t="shared" si="3"/>
        <v>1</v>
      </c>
    </row>
    <row r="205" spans="1:13" ht="20.100000000000001" customHeight="1" x14ac:dyDescent="0.15">
      <c r="A205" s="1" t="s">
        <v>24</v>
      </c>
      <c r="B205" s="1" t="s">
        <v>20342</v>
      </c>
      <c r="C205" s="1" t="s">
        <v>23653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23654</v>
      </c>
      <c r="L205" s="1"/>
      <c r="M205" s="21">
        <f t="shared" si="3"/>
        <v>1</v>
      </c>
    </row>
    <row r="206" spans="1:13" ht="20.100000000000001" customHeight="1" x14ac:dyDescent="0.15">
      <c r="A206" s="1" t="s">
        <v>24</v>
      </c>
      <c r="B206" s="1" t="s">
        <v>20342</v>
      </c>
      <c r="C206" s="1" t="s">
        <v>23655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23656</v>
      </c>
      <c r="L206" s="1"/>
      <c r="M206" s="21">
        <f t="shared" si="3"/>
        <v>1</v>
      </c>
    </row>
    <row r="207" spans="1:13" ht="20.100000000000001" customHeight="1" x14ac:dyDescent="0.15">
      <c r="A207" s="1" t="s">
        <v>24</v>
      </c>
      <c r="B207" s="1" t="s">
        <v>20342</v>
      </c>
      <c r="C207" s="1" t="s">
        <v>23657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23658</v>
      </c>
      <c r="L207" s="1"/>
      <c r="M207" s="21">
        <f t="shared" si="3"/>
        <v>1</v>
      </c>
    </row>
    <row r="208" spans="1:13" ht="20.100000000000001" customHeight="1" x14ac:dyDescent="0.15">
      <c r="A208" s="1" t="s">
        <v>24</v>
      </c>
      <c r="B208" s="1" t="s">
        <v>20342</v>
      </c>
      <c r="C208" s="1" t="s">
        <v>23659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23660</v>
      </c>
      <c r="L208" s="1"/>
      <c r="M208" s="21">
        <f t="shared" si="3"/>
        <v>1</v>
      </c>
    </row>
    <row r="209" spans="1:13" ht="20.100000000000001" customHeight="1" x14ac:dyDescent="0.15">
      <c r="A209" s="1" t="s">
        <v>24</v>
      </c>
      <c r="B209" s="1" t="s">
        <v>20342</v>
      </c>
      <c r="C209" s="1" t="s">
        <v>23661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83</v>
      </c>
      <c r="I209" s="1" t="s">
        <v>84</v>
      </c>
      <c r="J209" s="1" t="s">
        <v>6142</v>
      </c>
      <c r="K209" s="1" t="s">
        <v>23662</v>
      </c>
      <c r="L209" s="1"/>
      <c r="M209" s="21">
        <f t="shared" si="3"/>
        <v>0</v>
      </c>
    </row>
    <row r="210" spans="1:13" ht="20.100000000000001" customHeight="1" x14ac:dyDescent="0.15">
      <c r="A210" s="1" t="s">
        <v>24</v>
      </c>
      <c r="B210" s="1" t="s">
        <v>20342</v>
      </c>
      <c r="C210" s="1" t="s">
        <v>23663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83</v>
      </c>
      <c r="I210" s="1" t="s">
        <v>84</v>
      </c>
      <c r="J210" s="1" t="s">
        <v>6142</v>
      </c>
      <c r="K210" s="1" t="s">
        <v>23664</v>
      </c>
      <c r="L210" s="1"/>
      <c r="M210" s="21">
        <f t="shared" si="3"/>
        <v>0</v>
      </c>
    </row>
    <row r="211" spans="1:13" ht="20.100000000000001" customHeight="1" x14ac:dyDescent="0.15">
      <c r="A211" s="1" t="s">
        <v>24</v>
      </c>
      <c r="B211" s="1" t="s">
        <v>20342</v>
      </c>
      <c r="C211" s="1" t="s">
        <v>23665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23666</v>
      </c>
      <c r="L211" s="1"/>
      <c r="M211" s="21">
        <f t="shared" si="3"/>
        <v>1</v>
      </c>
    </row>
    <row r="212" spans="1:13" ht="20.100000000000001" customHeight="1" x14ac:dyDescent="0.15">
      <c r="A212" s="1" t="s">
        <v>24</v>
      </c>
      <c r="B212" s="1" t="s">
        <v>20342</v>
      </c>
      <c r="C212" s="1" t="s">
        <v>23667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23668</v>
      </c>
      <c r="L212" s="1"/>
      <c r="M212" s="21">
        <f t="shared" si="3"/>
        <v>1</v>
      </c>
    </row>
    <row r="213" spans="1:13" ht="20.100000000000001" customHeight="1" x14ac:dyDescent="0.15">
      <c r="A213" s="1" t="s">
        <v>24</v>
      </c>
      <c r="B213" s="1" t="s">
        <v>20342</v>
      </c>
      <c r="C213" s="1" t="s">
        <v>23669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23670</v>
      </c>
      <c r="L213" s="1"/>
      <c r="M213" s="21">
        <f t="shared" si="3"/>
        <v>1</v>
      </c>
    </row>
    <row r="214" spans="1:13" ht="20.100000000000001" customHeight="1" x14ac:dyDescent="0.15">
      <c r="A214" s="1" t="s">
        <v>24</v>
      </c>
      <c r="B214" s="1" t="s">
        <v>20342</v>
      </c>
      <c r="C214" s="1" t="s">
        <v>23671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23672</v>
      </c>
      <c r="L214" s="1"/>
      <c r="M214" s="21">
        <f t="shared" si="3"/>
        <v>1</v>
      </c>
    </row>
    <row r="215" spans="1:13" ht="20.100000000000001" customHeight="1" x14ac:dyDescent="0.15">
      <c r="A215" s="1" t="s">
        <v>24</v>
      </c>
      <c r="B215" s="1" t="s">
        <v>20342</v>
      </c>
      <c r="C215" s="1" t="s">
        <v>23673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23674</v>
      </c>
      <c r="L215" s="1"/>
      <c r="M215" s="21">
        <f t="shared" si="3"/>
        <v>1</v>
      </c>
    </row>
    <row r="216" spans="1:13" ht="20.100000000000001" customHeight="1" x14ac:dyDescent="0.15">
      <c r="A216" s="1" t="s">
        <v>24</v>
      </c>
      <c r="B216" s="1" t="s">
        <v>20342</v>
      </c>
      <c r="C216" s="1" t="s">
        <v>23675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23676</v>
      </c>
      <c r="L216" s="1"/>
      <c r="M216" s="21">
        <f t="shared" si="3"/>
        <v>1</v>
      </c>
    </row>
    <row r="217" spans="1:13" ht="20.100000000000001" customHeight="1" x14ac:dyDescent="0.15">
      <c r="A217" s="1" t="s">
        <v>24</v>
      </c>
      <c r="B217" s="1" t="s">
        <v>23677</v>
      </c>
      <c r="C217" s="1" t="s">
        <v>23678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23679</v>
      </c>
      <c r="L217" s="1"/>
      <c r="M217" s="21">
        <f t="shared" si="3"/>
        <v>1</v>
      </c>
    </row>
    <row r="218" spans="1:13" ht="20.100000000000001" customHeight="1" x14ac:dyDescent="0.15">
      <c r="A218" s="1" t="s">
        <v>24</v>
      </c>
      <c r="B218" s="1" t="s">
        <v>23677</v>
      </c>
      <c r="C218" s="1" t="s">
        <v>23680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23681</v>
      </c>
      <c r="L218" s="1"/>
      <c r="M218" s="21">
        <f t="shared" si="3"/>
        <v>1</v>
      </c>
    </row>
    <row r="219" spans="1:13" ht="20.100000000000001" customHeight="1" x14ac:dyDescent="0.15">
      <c r="A219" s="1" t="s">
        <v>24</v>
      </c>
      <c r="B219" s="1" t="s">
        <v>23677</v>
      </c>
      <c r="C219" s="1" t="s">
        <v>23682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23683</v>
      </c>
      <c r="L219" s="1"/>
      <c r="M219" s="21">
        <f t="shared" si="3"/>
        <v>1</v>
      </c>
    </row>
    <row r="220" spans="1:13" ht="20.100000000000001" customHeight="1" x14ac:dyDescent="0.15">
      <c r="A220" s="1" t="s">
        <v>24</v>
      </c>
      <c r="B220" s="1" t="s">
        <v>23684</v>
      </c>
      <c r="C220" s="1" t="s">
        <v>23685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23686</v>
      </c>
      <c r="L220" s="1"/>
      <c r="M220" s="21">
        <f t="shared" si="3"/>
        <v>1</v>
      </c>
    </row>
    <row r="221" spans="1:13" ht="20.100000000000001" customHeight="1" x14ac:dyDescent="0.15">
      <c r="A221" s="1" t="s">
        <v>24</v>
      </c>
      <c r="B221" s="1" t="s">
        <v>23684</v>
      </c>
      <c r="C221" s="1" t="s">
        <v>23687</v>
      </c>
      <c r="D221" s="1" t="s">
        <v>78</v>
      </c>
      <c r="E221" s="1" t="s">
        <v>51</v>
      </c>
      <c r="F221" s="1" t="s">
        <v>179</v>
      </c>
      <c r="G221" s="1" t="s">
        <v>82</v>
      </c>
      <c r="H221" s="1" t="s">
        <v>83</v>
      </c>
      <c r="I221" s="1" t="s">
        <v>181</v>
      </c>
      <c r="J221" s="1" t="s">
        <v>11769</v>
      </c>
      <c r="K221" s="1" t="s">
        <v>23688</v>
      </c>
      <c r="L221" s="1"/>
      <c r="M221" s="21">
        <f t="shared" si="3"/>
        <v>0</v>
      </c>
    </row>
    <row r="222" spans="1:13" ht="20.100000000000001" customHeight="1" x14ac:dyDescent="0.15">
      <c r="A222" s="1" t="s">
        <v>24</v>
      </c>
      <c r="B222" s="1" t="s">
        <v>23689</v>
      </c>
      <c r="C222" s="1" t="s">
        <v>23690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23691</v>
      </c>
      <c r="L222" s="1"/>
      <c r="M222" s="21">
        <f t="shared" si="3"/>
        <v>1</v>
      </c>
    </row>
    <row r="223" spans="1:13" ht="20.100000000000001" customHeight="1" x14ac:dyDescent="0.15">
      <c r="A223" s="1" t="s">
        <v>24</v>
      </c>
      <c r="B223" s="1" t="s">
        <v>23689</v>
      </c>
      <c r="C223" s="1" t="s">
        <v>23692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23693</v>
      </c>
      <c r="L223" s="1"/>
      <c r="M223" s="21">
        <f t="shared" si="3"/>
        <v>1</v>
      </c>
    </row>
    <row r="224" spans="1:13" ht="20.100000000000001" customHeight="1" x14ac:dyDescent="0.15">
      <c r="A224" s="1" t="s">
        <v>24</v>
      </c>
      <c r="B224" s="1" t="s">
        <v>23689</v>
      </c>
      <c r="C224" s="1" t="s">
        <v>23694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122</v>
      </c>
      <c r="K224" s="1" t="s">
        <v>23695</v>
      </c>
      <c r="L224" s="1"/>
      <c r="M224" s="21">
        <f t="shared" si="3"/>
        <v>1</v>
      </c>
    </row>
    <row r="225" spans="1:13" ht="20.100000000000001" customHeight="1" x14ac:dyDescent="0.15">
      <c r="A225" s="1" t="s">
        <v>24</v>
      </c>
      <c r="B225" s="1" t="s">
        <v>23689</v>
      </c>
      <c r="C225" s="1" t="s">
        <v>23696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84</v>
      </c>
      <c r="J225" s="1" t="s">
        <v>122</v>
      </c>
      <c r="K225" s="1" t="s">
        <v>23697</v>
      </c>
      <c r="L225" s="1"/>
      <c r="M225" s="21">
        <f t="shared" si="3"/>
        <v>1</v>
      </c>
    </row>
    <row r="226" spans="1:13" ht="20.100000000000001" customHeight="1" x14ac:dyDescent="0.15">
      <c r="A226" s="1" t="s">
        <v>24</v>
      </c>
      <c r="B226" s="1" t="s">
        <v>23689</v>
      </c>
      <c r="C226" s="1" t="s">
        <v>23698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23699</v>
      </c>
      <c r="L226" s="1"/>
      <c r="M226" s="21">
        <f t="shared" si="3"/>
        <v>1</v>
      </c>
    </row>
    <row r="227" spans="1:13" ht="20.100000000000001" customHeight="1" x14ac:dyDescent="0.15">
      <c r="A227" s="1" t="s">
        <v>24</v>
      </c>
      <c r="B227" s="1" t="s">
        <v>23689</v>
      </c>
      <c r="C227" s="1" t="s">
        <v>23700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23701</v>
      </c>
      <c r="L227" s="1"/>
      <c r="M227" s="21">
        <f t="shared" si="3"/>
        <v>1</v>
      </c>
    </row>
    <row r="228" spans="1:13" ht="20.100000000000001" customHeight="1" x14ac:dyDescent="0.15">
      <c r="A228" s="1" t="s">
        <v>24</v>
      </c>
      <c r="B228" s="1" t="s">
        <v>23689</v>
      </c>
      <c r="C228" s="1" t="s">
        <v>23702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121</v>
      </c>
      <c r="I228" s="1" t="s">
        <v>84</v>
      </c>
      <c r="J228" s="1" t="s">
        <v>122</v>
      </c>
      <c r="K228" s="1" t="s">
        <v>23703</v>
      </c>
      <c r="L228" s="1"/>
      <c r="M228" s="21">
        <f t="shared" si="3"/>
        <v>1</v>
      </c>
    </row>
    <row r="229" spans="1:13" ht="20.100000000000001" customHeight="1" x14ac:dyDescent="0.15">
      <c r="A229" s="1" t="s">
        <v>24</v>
      </c>
      <c r="B229" s="1" t="s">
        <v>23689</v>
      </c>
      <c r="C229" s="1" t="s">
        <v>23704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23705</v>
      </c>
      <c r="L229" s="1"/>
      <c r="M229" s="21">
        <f t="shared" si="3"/>
        <v>1</v>
      </c>
    </row>
    <row r="230" spans="1:13" ht="20.100000000000001" customHeight="1" x14ac:dyDescent="0.15">
      <c r="A230" s="1" t="s">
        <v>24</v>
      </c>
      <c r="B230" s="1" t="s">
        <v>23689</v>
      </c>
      <c r="C230" s="1" t="s">
        <v>23706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23707</v>
      </c>
      <c r="L230" s="1"/>
      <c r="M230" s="21">
        <f t="shared" si="3"/>
        <v>1</v>
      </c>
    </row>
    <row r="231" spans="1:13" ht="20.100000000000001" customHeight="1" x14ac:dyDescent="0.15">
      <c r="A231" s="1" t="s">
        <v>24</v>
      </c>
      <c r="B231" s="1" t="s">
        <v>23689</v>
      </c>
      <c r="C231" s="1" t="s">
        <v>23708</v>
      </c>
      <c r="D231" s="1" t="s">
        <v>78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23709</v>
      </c>
      <c r="L231" s="1"/>
      <c r="M231" s="21">
        <f t="shared" si="3"/>
        <v>1</v>
      </c>
    </row>
    <row r="232" spans="1:13" ht="20.100000000000001" customHeight="1" x14ac:dyDescent="0.15">
      <c r="A232" s="1" t="s">
        <v>24</v>
      </c>
      <c r="B232" s="1" t="s">
        <v>23689</v>
      </c>
      <c r="C232" s="1" t="s">
        <v>23710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23711</v>
      </c>
      <c r="L232" s="1"/>
      <c r="M232" s="21">
        <f t="shared" si="3"/>
        <v>1</v>
      </c>
    </row>
    <row r="233" spans="1:13" ht="20.100000000000001" customHeight="1" x14ac:dyDescent="0.15">
      <c r="A233" s="1" t="s">
        <v>24</v>
      </c>
      <c r="B233" s="1" t="s">
        <v>23689</v>
      </c>
      <c r="C233" s="1" t="s">
        <v>23712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23713</v>
      </c>
      <c r="L233" s="1"/>
      <c r="M233" s="21">
        <f t="shared" si="3"/>
        <v>1</v>
      </c>
    </row>
    <row r="234" spans="1:13" ht="20.100000000000001" customHeight="1" x14ac:dyDescent="0.15">
      <c r="A234" s="1" t="s">
        <v>24</v>
      </c>
      <c r="B234" s="1" t="s">
        <v>23689</v>
      </c>
      <c r="C234" s="1" t="s">
        <v>23714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84</v>
      </c>
      <c r="J234" s="1" t="s">
        <v>122</v>
      </c>
      <c r="K234" s="1" t="s">
        <v>23715</v>
      </c>
      <c r="L234" s="1"/>
      <c r="M234" s="21">
        <f t="shared" si="3"/>
        <v>1</v>
      </c>
    </row>
    <row r="235" spans="1:13" ht="20.100000000000001" customHeight="1" x14ac:dyDescent="0.15">
      <c r="A235" s="1" t="s">
        <v>24</v>
      </c>
      <c r="B235" s="1" t="s">
        <v>23716</v>
      </c>
      <c r="C235" s="1" t="s">
        <v>23717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23718</v>
      </c>
      <c r="L235" s="1"/>
      <c r="M235" s="21">
        <f t="shared" si="3"/>
        <v>1</v>
      </c>
    </row>
    <row r="236" spans="1:13" ht="20.100000000000001" customHeight="1" x14ac:dyDescent="0.15">
      <c r="A236" s="1" t="s">
        <v>24</v>
      </c>
      <c r="B236" s="1" t="s">
        <v>23716</v>
      </c>
      <c r="C236" s="1" t="s">
        <v>23719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23720</v>
      </c>
      <c r="L236" s="1"/>
      <c r="M236" s="21">
        <f t="shared" si="3"/>
        <v>1</v>
      </c>
    </row>
    <row r="237" spans="1:13" ht="20.100000000000001" customHeight="1" x14ac:dyDescent="0.15">
      <c r="A237" s="1" t="s">
        <v>24</v>
      </c>
      <c r="B237" s="1" t="s">
        <v>23716</v>
      </c>
      <c r="C237" s="1" t="s">
        <v>23721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23722</v>
      </c>
      <c r="L237" s="1"/>
      <c r="M237" s="21">
        <f t="shared" si="3"/>
        <v>1</v>
      </c>
    </row>
    <row r="238" spans="1:13" ht="20.100000000000001" customHeight="1" x14ac:dyDescent="0.15">
      <c r="A238" s="1" t="s">
        <v>24</v>
      </c>
      <c r="B238" s="1" t="s">
        <v>23716</v>
      </c>
      <c r="C238" s="1" t="s">
        <v>23723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23724</v>
      </c>
      <c r="L238" s="1"/>
      <c r="M238" s="21">
        <f t="shared" si="3"/>
        <v>1</v>
      </c>
    </row>
    <row r="239" spans="1:13" ht="20.100000000000001" customHeight="1" x14ac:dyDescent="0.15">
      <c r="A239" s="1" t="s">
        <v>24</v>
      </c>
      <c r="B239" s="1" t="s">
        <v>23716</v>
      </c>
      <c r="C239" s="1" t="s">
        <v>23725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23726</v>
      </c>
      <c r="L239" s="1"/>
      <c r="M239" s="21">
        <f t="shared" si="3"/>
        <v>1</v>
      </c>
    </row>
    <row r="240" spans="1:13" ht="20.100000000000001" customHeight="1" x14ac:dyDescent="0.15">
      <c r="A240" s="1" t="s">
        <v>24</v>
      </c>
      <c r="B240" s="1" t="s">
        <v>23716</v>
      </c>
      <c r="C240" s="1" t="s">
        <v>23727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23728</v>
      </c>
      <c r="L240" s="1"/>
      <c r="M240" s="21">
        <f t="shared" si="3"/>
        <v>1</v>
      </c>
    </row>
    <row r="241" spans="1:13" ht="20.100000000000001" customHeight="1" x14ac:dyDescent="0.15">
      <c r="A241" s="1" t="s">
        <v>24</v>
      </c>
      <c r="B241" s="1" t="s">
        <v>23716</v>
      </c>
      <c r="C241" s="1" t="s">
        <v>23729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23730</v>
      </c>
      <c r="L241" s="1"/>
      <c r="M241" s="21">
        <f t="shared" si="3"/>
        <v>1</v>
      </c>
    </row>
    <row r="242" spans="1:13" ht="20.100000000000001" customHeight="1" x14ac:dyDescent="0.15">
      <c r="A242" s="1" t="s">
        <v>24</v>
      </c>
      <c r="B242" s="1" t="s">
        <v>23716</v>
      </c>
      <c r="C242" s="1" t="s">
        <v>23731</v>
      </c>
      <c r="D242" s="1" t="s">
        <v>78</v>
      </c>
      <c r="E242" s="1" t="s">
        <v>51</v>
      </c>
      <c r="F242" s="1" t="s">
        <v>81</v>
      </c>
      <c r="G242" s="1" t="s">
        <v>82</v>
      </c>
      <c r="H242" s="1" t="s">
        <v>83</v>
      </c>
      <c r="I242" s="1" t="s">
        <v>84</v>
      </c>
      <c r="J242" s="1" t="s">
        <v>6142</v>
      </c>
      <c r="K242" s="1" t="s">
        <v>23732</v>
      </c>
      <c r="L242" s="1"/>
      <c r="M242" s="21">
        <f t="shared" si="3"/>
        <v>0</v>
      </c>
    </row>
    <row r="243" spans="1:13" ht="20.100000000000001" customHeight="1" x14ac:dyDescent="0.15">
      <c r="A243" s="1" t="s">
        <v>24</v>
      </c>
      <c r="B243" s="1" t="s">
        <v>9319</v>
      </c>
      <c r="C243" s="1" t="s">
        <v>23733</v>
      </c>
      <c r="D243" s="1" t="s">
        <v>78</v>
      </c>
      <c r="E243" s="1" t="s">
        <v>51</v>
      </c>
      <c r="F243" s="1" t="s">
        <v>10720</v>
      </c>
      <c r="G243" s="1" t="s">
        <v>82</v>
      </c>
      <c r="H243" s="1" t="s">
        <v>83</v>
      </c>
      <c r="I243" s="1" t="s">
        <v>181</v>
      </c>
      <c r="J243" s="1" t="s">
        <v>11769</v>
      </c>
      <c r="K243" s="1" t="s">
        <v>23734</v>
      </c>
      <c r="L243" s="1"/>
      <c r="M243" s="21">
        <f t="shared" si="3"/>
        <v>0</v>
      </c>
    </row>
    <row r="244" spans="1:13" ht="20.100000000000001" customHeight="1" x14ac:dyDescent="0.15">
      <c r="A244" s="1" t="s">
        <v>24</v>
      </c>
      <c r="B244" s="1" t="s">
        <v>23735</v>
      </c>
      <c r="C244" s="1" t="s">
        <v>23736</v>
      </c>
      <c r="D244" s="1" t="s">
        <v>78</v>
      </c>
      <c r="E244" s="1" t="s">
        <v>51</v>
      </c>
      <c r="F244" s="1" t="s">
        <v>81</v>
      </c>
      <c r="G244" s="1" t="s">
        <v>82</v>
      </c>
      <c r="H244" s="1" t="s">
        <v>83</v>
      </c>
      <c r="I244" s="1" t="s">
        <v>181</v>
      </c>
      <c r="J244" s="1" t="s">
        <v>11769</v>
      </c>
      <c r="K244" s="1" t="s">
        <v>23737</v>
      </c>
      <c r="L244" s="1"/>
      <c r="M244" s="21">
        <f t="shared" si="3"/>
        <v>0</v>
      </c>
    </row>
    <row r="245" spans="1:13" ht="20.100000000000001" customHeight="1" x14ac:dyDescent="0.15">
      <c r="A245" s="1" t="s">
        <v>24</v>
      </c>
      <c r="B245" s="1" t="s">
        <v>23735</v>
      </c>
      <c r="C245" s="1" t="s">
        <v>23738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23739</v>
      </c>
      <c r="L245" s="1"/>
      <c r="M245" s="21">
        <f t="shared" si="3"/>
        <v>1</v>
      </c>
    </row>
    <row r="246" spans="1:13" ht="20.100000000000001" customHeight="1" x14ac:dyDescent="0.15">
      <c r="A246" s="1" t="s">
        <v>24</v>
      </c>
      <c r="B246" s="1" t="s">
        <v>23735</v>
      </c>
      <c r="C246" s="1" t="s">
        <v>23740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23741</v>
      </c>
      <c r="L246" s="1"/>
      <c r="M246" s="21">
        <f t="shared" si="3"/>
        <v>1</v>
      </c>
    </row>
    <row r="247" spans="1:13" ht="20.100000000000001" customHeight="1" x14ac:dyDescent="0.15">
      <c r="A247" s="1" t="s">
        <v>24</v>
      </c>
      <c r="B247" s="1" t="s">
        <v>23735</v>
      </c>
      <c r="C247" s="1" t="s">
        <v>23742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23743</v>
      </c>
      <c r="L247" s="1"/>
      <c r="M247" s="21">
        <f t="shared" si="3"/>
        <v>1</v>
      </c>
    </row>
    <row r="248" spans="1:13" ht="20.100000000000001" customHeight="1" x14ac:dyDescent="0.15">
      <c r="A248" s="1" t="s">
        <v>24</v>
      </c>
      <c r="B248" s="1" t="s">
        <v>23744</v>
      </c>
      <c r="C248" s="1" t="s">
        <v>23745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23746</v>
      </c>
      <c r="L248" s="1"/>
      <c r="M248" s="21">
        <f t="shared" si="3"/>
        <v>1</v>
      </c>
    </row>
    <row r="249" spans="1:13" ht="20.100000000000001" customHeight="1" x14ac:dyDescent="0.15">
      <c r="A249" s="1" t="s">
        <v>24</v>
      </c>
      <c r="B249" s="1" t="s">
        <v>23744</v>
      </c>
      <c r="C249" s="1" t="s">
        <v>23747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54</v>
      </c>
      <c r="J249" s="1" t="s">
        <v>55</v>
      </c>
      <c r="K249" s="1" t="s">
        <v>23748</v>
      </c>
      <c r="L249" s="1"/>
      <c r="M249" s="21">
        <f t="shared" si="3"/>
        <v>1</v>
      </c>
    </row>
    <row r="250" spans="1:13" ht="20.100000000000001" customHeight="1" x14ac:dyDescent="0.15">
      <c r="A250" s="1" t="s">
        <v>24</v>
      </c>
      <c r="B250" s="1" t="s">
        <v>23744</v>
      </c>
      <c r="C250" s="1" t="s">
        <v>23749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23750</v>
      </c>
      <c r="L250" s="1"/>
      <c r="M250" s="21">
        <f t="shared" si="3"/>
        <v>1</v>
      </c>
    </row>
    <row r="251" spans="1:13" ht="20.100000000000001" customHeight="1" x14ac:dyDescent="0.15">
      <c r="A251" s="1" t="s">
        <v>24</v>
      </c>
      <c r="B251" s="1" t="s">
        <v>23744</v>
      </c>
      <c r="C251" s="1" t="s">
        <v>23751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23752</v>
      </c>
      <c r="L251" s="1"/>
      <c r="M251" s="21">
        <f t="shared" si="3"/>
        <v>1</v>
      </c>
    </row>
    <row r="252" spans="1:13" ht="20.100000000000001" customHeight="1" x14ac:dyDescent="0.15">
      <c r="A252" s="1" t="s">
        <v>24</v>
      </c>
      <c r="B252" s="1" t="s">
        <v>23744</v>
      </c>
      <c r="C252" s="1" t="s">
        <v>23753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23754</v>
      </c>
      <c r="L252" s="1"/>
      <c r="M252" s="21">
        <f t="shared" si="3"/>
        <v>1</v>
      </c>
    </row>
    <row r="253" spans="1:13" ht="20.100000000000001" customHeight="1" x14ac:dyDescent="0.15">
      <c r="A253" s="1" t="s">
        <v>24</v>
      </c>
      <c r="B253" s="1" t="s">
        <v>23744</v>
      </c>
      <c r="C253" s="1" t="s">
        <v>23755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23756</v>
      </c>
      <c r="L253" s="1"/>
      <c r="M253" s="21">
        <f t="shared" si="3"/>
        <v>1</v>
      </c>
    </row>
    <row r="254" spans="1:13" ht="20.100000000000001" customHeight="1" x14ac:dyDescent="0.15">
      <c r="A254" s="1" t="s">
        <v>24</v>
      </c>
      <c r="B254" s="1" t="s">
        <v>23744</v>
      </c>
      <c r="C254" s="1" t="s">
        <v>23757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23758</v>
      </c>
      <c r="L254" s="1"/>
      <c r="M254" s="21">
        <f t="shared" si="3"/>
        <v>1</v>
      </c>
    </row>
    <row r="255" spans="1:13" ht="20.100000000000001" customHeight="1" x14ac:dyDescent="0.15">
      <c r="A255" s="1" t="s">
        <v>24</v>
      </c>
      <c r="B255" s="1" t="s">
        <v>23744</v>
      </c>
      <c r="C255" s="1" t="s">
        <v>23759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54</v>
      </c>
      <c r="J255" s="1" t="s">
        <v>55</v>
      </c>
      <c r="K255" s="1" t="s">
        <v>23760</v>
      </c>
      <c r="L255" s="1"/>
      <c r="M255" s="21">
        <f t="shared" si="3"/>
        <v>1</v>
      </c>
    </row>
    <row r="256" spans="1:13" ht="20.100000000000001" customHeight="1" x14ac:dyDescent="0.15">
      <c r="A256" s="1" t="s">
        <v>24</v>
      </c>
      <c r="B256" s="1" t="s">
        <v>23744</v>
      </c>
      <c r="C256" s="1" t="s">
        <v>23761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54</v>
      </c>
      <c r="J256" s="1" t="s">
        <v>55</v>
      </c>
      <c r="K256" s="1" t="s">
        <v>23762</v>
      </c>
      <c r="L256" s="1"/>
      <c r="M256" s="21">
        <f t="shared" si="3"/>
        <v>1</v>
      </c>
    </row>
    <row r="257" spans="1:13" ht="20.100000000000001" customHeight="1" x14ac:dyDescent="0.15">
      <c r="A257" s="1" t="s">
        <v>24</v>
      </c>
      <c r="B257" s="1" t="s">
        <v>23744</v>
      </c>
      <c r="C257" s="1" t="s">
        <v>23763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54</v>
      </c>
      <c r="J257" s="1" t="s">
        <v>55</v>
      </c>
      <c r="K257" s="1" t="s">
        <v>23764</v>
      </c>
      <c r="L257" s="1"/>
      <c r="M257" s="21">
        <f t="shared" si="3"/>
        <v>1</v>
      </c>
    </row>
    <row r="258" spans="1:13" ht="20.100000000000001" customHeight="1" x14ac:dyDescent="0.15">
      <c r="A258" s="1" t="s">
        <v>24</v>
      </c>
      <c r="B258" s="1" t="s">
        <v>23744</v>
      </c>
      <c r="C258" s="1" t="s">
        <v>23765</v>
      </c>
      <c r="D258" s="1" t="s">
        <v>849</v>
      </c>
      <c r="E258" s="1" t="s">
        <v>51</v>
      </c>
      <c r="F258" s="1" t="s">
        <v>10720</v>
      </c>
      <c r="G258" s="1" t="s">
        <v>82</v>
      </c>
      <c r="H258" s="1" t="s">
        <v>83</v>
      </c>
      <c r="I258" s="1" t="s">
        <v>181</v>
      </c>
      <c r="J258" s="1" t="s">
        <v>11769</v>
      </c>
      <c r="K258" s="1" t="s">
        <v>23766</v>
      </c>
      <c r="L258" s="1"/>
      <c r="M258" s="21">
        <f t="shared" si="3"/>
        <v>0</v>
      </c>
    </row>
    <row r="259" spans="1:13" ht="20.100000000000001" customHeight="1" x14ac:dyDescent="0.15">
      <c r="A259" s="1" t="s">
        <v>24</v>
      </c>
      <c r="B259" s="1" t="s">
        <v>23767</v>
      </c>
      <c r="C259" s="1" t="s">
        <v>23768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23769</v>
      </c>
      <c r="L259" s="1"/>
      <c r="M259" s="21">
        <f t="shared" si="3"/>
        <v>1</v>
      </c>
    </row>
    <row r="260" spans="1:13" ht="20.100000000000001" customHeight="1" x14ac:dyDescent="0.15">
      <c r="A260" s="1" t="s">
        <v>24</v>
      </c>
      <c r="B260" s="1" t="s">
        <v>23767</v>
      </c>
      <c r="C260" s="1" t="s">
        <v>23770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23771</v>
      </c>
      <c r="L260" s="1"/>
      <c r="M260" s="21">
        <f t="shared" si="3"/>
        <v>1</v>
      </c>
    </row>
    <row r="261" spans="1:13" ht="20.100000000000001" customHeight="1" x14ac:dyDescent="0.15">
      <c r="A261" s="1" t="s">
        <v>24</v>
      </c>
      <c r="B261" s="1" t="s">
        <v>23767</v>
      </c>
      <c r="C261" s="1" t="s">
        <v>23772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23773</v>
      </c>
      <c r="L261" s="1"/>
      <c r="M261" s="21">
        <f t="shared" si="3"/>
        <v>1</v>
      </c>
    </row>
    <row r="262" spans="1:13" ht="20.100000000000001" customHeight="1" x14ac:dyDescent="0.15">
      <c r="A262" s="1" t="s">
        <v>24</v>
      </c>
      <c r="B262" s="1" t="s">
        <v>23767</v>
      </c>
      <c r="C262" s="1" t="s">
        <v>23774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23775</v>
      </c>
      <c r="L262" s="1"/>
      <c r="M262" s="21">
        <f t="shared" si="3"/>
        <v>1</v>
      </c>
    </row>
    <row r="263" spans="1:13" ht="20.100000000000001" customHeight="1" x14ac:dyDescent="0.15">
      <c r="A263" s="1" t="s">
        <v>24</v>
      </c>
      <c r="B263" s="1" t="s">
        <v>23767</v>
      </c>
      <c r="C263" s="1" t="s">
        <v>23776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23777</v>
      </c>
      <c r="L263" s="1"/>
      <c r="M263" s="21">
        <f t="shared" si="3"/>
        <v>1</v>
      </c>
    </row>
    <row r="264" spans="1:13" ht="20.100000000000001" customHeight="1" x14ac:dyDescent="0.15">
      <c r="A264" s="1" t="s">
        <v>24</v>
      </c>
      <c r="B264" s="1" t="s">
        <v>23767</v>
      </c>
      <c r="C264" s="1" t="s">
        <v>23778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23779</v>
      </c>
      <c r="L264" s="1"/>
      <c r="M264" s="21">
        <f t="shared" si="3"/>
        <v>1</v>
      </c>
    </row>
    <row r="265" spans="1:13" ht="20.100000000000001" customHeight="1" x14ac:dyDescent="0.15">
      <c r="A265" s="1" t="s">
        <v>24</v>
      </c>
      <c r="B265" s="1" t="s">
        <v>23767</v>
      </c>
      <c r="C265" s="1" t="s">
        <v>23780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23781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24</v>
      </c>
      <c r="B266" s="1" t="s">
        <v>23767</v>
      </c>
      <c r="C266" s="1" t="s">
        <v>23782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23783</v>
      </c>
      <c r="L266" s="1"/>
      <c r="M266" s="21">
        <f t="shared" si="4"/>
        <v>1</v>
      </c>
    </row>
    <row r="267" spans="1:13" ht="20.100000000000001" customHeight="1" x14ac:dyDescent="0.15">
      <c r="A267" s="1" t="s">
        <v>24</v>
      </c>
      <c r="B267" s="1" t="s">
        <v>23767</v>
      </c>
      <c r="C267" s="1" t="s">
        <v>23784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23785</v>
      </c>
      <c r="L267" s="1"/>
      <c r="M267" s="21">
        <f t="shared" si="4"/>
        <v>1</v>
      </c>
    </row>
    <row r="268" spans="1:13" ht="20.100000000000001" customHeight="1" x14ac:dyDescent="0.15">
      <c r="A268" s="1" t="s">
        <v>24</v>
      </c>
      <c r="B268" s="1" t="s">
        <v>23767</v>
      </c>
      <c r="C268" s="1" t="s">
        <v>23786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23787</v>
      </c>
      <c r="L268" s="1"/>
      <c r="M268" s="21">
        <f t="shared" si="4"/>
        <v>1</v>
      </c>
    </row>
    <row r="269" spans="1:13" ht="20.100000000000001" customHeight="1" x14ac:dyDescent="0.15">
      <c r="A269" s="1" t="s">
        <v>24</v>
      </c>
      <c r="B269" s="1" t="s">
        <v>23767</v>
      </c>
      <c r="C269" s="1" t="s">
        <v>23788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23789</v>
      </c>
      <c r="L269" s="1"/>
      <c r="M269" s="21">
        <f t="shared" si="4"/>
        <v>1</v>
      </c>
    </row>
    <row r="270" spans="1:13" ht="20.100000000000001" customHeight="1" x14ac:dyDescent="0.15">
      <c r="A270" s="1" t="s">
        <v>24</v>
      </c>
      <c r="B270" s="1" t="s">
        <v>23767</v>
      </c>
      <c r="C270" s="1" t="s">
        <v>23790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23791</v>
      </c>
      <c r="L270" s="1"/>
      <c r="M270" s="21">
        <f t="shared" si="4"/>
        <v>1</v>
      </c>
    </row>
    <row r="271" spans="1:13" ht="20.100000000000001" customHeight="1" x14ac:dyDescent="0.15">
      <c r="A271" s="1" t="s">
        <v>24</v>
      </c>
      <c r="B271" s="1" t="s">
        <v>23767</v>
      </c>
      <c r="C271" s="1" t="s">
        <v>23792</v>
      </c>
      <c r="D271" s="1" t="s">
        <v>78</v>
      </c>
      <c r="E271" s="1" t="s">
        <v>51</v>
      </c>
      <c r="F271" s="1" t="s">
        <v>179</v>
      </c>
      <c r="G271" s="1" t="s">
        <v>82</v>
      </c>
      <c r="H271" s="1" t="s">
        <v>83</v>
      </c>
      <c r="I271" s="1" t="s">
        <v>84</v>
      </c>
      <c r="J271" s="1" t="s">
        <v>6142</v>
      </c>
      <c r="K271" s="1" t="s">
        <v>23793</v>
      </c>
      <c r="L271" s="1"/>
      <c r="M271" s="21">
        <f t="shared" si="4"/>
        <v>0</v>
      </c>
    </row>
    <row r="272" spans="1:13" ht="20.100000000000001" customHeight="1" x14ac:dyDescent="0.15">
      <c r="A272" s="1" t="s">
        <v>24</v>
      </c>
      <c r="B272" s="1" t="s">
        <v>23767</v>
      </c>
      <c r="C272" s="1" t="s">
        <v>23794</v>
      </c>
      <c r="D272" s="1" t="s">
        <v>78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23795</v>
      </c>
      <c r="L272" s="1"/>
      <c r="M272" s="21">
        <f t="shared" si="4"/>
        <v>1</v>
      </c>
    </row>
    <row r="273" spans="1:13" ht="20.100000000000001" customHeight="1" x14ac:dyDescent="0.15">
      <c r="A273" s="1" t="s">
        <v>24</v>
      </c>
      <c r="B273" s="1" t="s">
        <v>23767</v>
      </c>
      <c r="C273" s="1" t="s">
        <v>23796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23797</v>
      </c>
      <c r="L273" s="1"/>
      <c r="M273" s="21">
        <f t="shared" si="4"/>
        <v>1</v>
      </c>
    </row>
    <row r="274" spans="1:13" ht="20.100000000000001" customHeight="1" x14ac:dyDescent="0.15">
      <c r="A274" s="1" t="s">
        <v>24</v>
      </c>
      <c r="B274" s="1" t="s">
        <v>23767</v>
      </c>
      <c r="C274" s="1" t="s">
        <v>23798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23799</v>
      </c>
      <c r="L274" s="1"/>
      <c r="M274" s="21">
        <f t="shared" si="4"/>
        <v>1</v>
      </c>
    </row>
    <row r="275" spans="1:13" ht="20.100000000000001" customHeight="1" x14ac:dyDescent="0.15">
      <c r="A275" s="1" t="s">
        <v>24</v>
      </c>
      <c r="B275" s="1" t="s">
        <v>23767</v>
      </c>
      <c r="C275" s="1" t="s">
        <v>23800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23801</v>
      </c>
      <c r="L275" s="1"/>
      <c r="M275" s="21">
        <f t="shared" si="4"/>
        <v>1</v>
      </c>
    </row>
    <row r="276" spans="1:13" ht="20.100000000000001" customHeight="1" x14ac:dyDescent="0.15">
      <c r="A276" s="1" t="s">
        <v>24</v>
      </c>
      <c r="B276" s="1" t="s">
        <v>23767</v>
      </c>
      <c r="C276" s="1" t="s">
        <v>23802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23803</v>
      </c>
      <c r="L276" s="1"/>
      <c r="M276" s="21">
        <f t="shared" si="4"/>
        <v>1</v>
      </c>
    </row>
    <row r="277" spans="1:13" ht="20.100000000000001" customHeight="1" x14ac:dyDescent="0.15">
      <c r="A277" s="1" t="s">
        <v>24</v>
      </c>
      <c r="B277" s="1" t="s">
        <v>23767</v>
      </c>
      <c r="C277" s="1" t="s">
        <v>23804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23805</v>
      </c>
      <c r="L277" s="1"/>
      <c r="M277" s="21">
        <f t="shared" si="4"/>
        <v>1</v>
      </c>
    </row>
    <row r="278" spans="1:13" ht="20.100000000000001" customHeight="1" x14ac:dyDescent="0.15">
      <c r="A278" s="1" t="s">
        <v>24</v>
      </c>
      <c r="B278" s="1" t="s">
        <v>23767</v>
      </c>
      <c r="C278" s="1" t="s">
        <v>23806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23807</v>
      </c>
      <c r="L278" s="1"/>
      <c r="M278" s="21">
        <f t="shared" si="4"/>
        <v>1</v>
      </c>
    </row>
    <row r="279" spans="1:13" ht="20.100000000000001" customHeight="1" x14ac:dyDescent="0.15">
      <c r="A279" s="1" t="s">
        <v>24</v>
      </c>
      <c r="B279" s="1" t="s">
        <v>23767</v>
      </c>
      <c r="C279" s="1" t="s">
        <v>23808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23809</v>
      </c>
      <c r="L279" s="1"/>
      <c r="M279" s="21">
        <f t="shared" si="4"/>
        <v>1</v>
      </c>
    </row>
    <row r="280" spans="1:13" ht="20.100000000000001" customHeight="1" x14ac:dyDescent="0.15">
      <c r="A280" s="1" t="s">
        <v>24</v>
      </c>
      <c r="B280" s="1" t="s">
        <v>20946</v>
      </c>
      <c r="C280" s="1" t="s">
        <v>23810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54</v>
      </c>
      <c r="J280" s="1" t="s">
        <v>55</v>
      </c>
      <c r="K280" s="1" t="s">
        <v>23811</v>
      </c>
      <c r="L280" s="1"/>
      <c r="M280" s="21">
        <f t="shared" si="4"/>
        <v>1</v>
      </c>
    </row>
    <row r="281" spans="1:13" ht="20.100000000000001" customHeight="1" x14ac:dyDescent="0.15">
      <c r="A281" s="1" t="s">
        <v>24</v>
      </c>
      <c r="B281" s="1" t="s">
        <v>20946</v>
      </c>
      <c r="C281" s="1" t="s">
        <v>23812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23813</v>
      </c>
      <c r="L281" s="1"/>
      <c r="M281" s="21">
        <f t="shared" si="4"/>
        <v>1</v>
      </c>
    </row>
    <row r="282" spans="1:13" ht="20.100000000000001" customHeight="1" x14ac:dyDescent="0.15">
      <c r="A282" s="1" t="s">
        <v>24</v>
      </c>
      <c r="B282" s="1" t="s">
        <v>20946</v>
      </c>
      <c r="C282" s="1" t="s">
        <v>23814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54</v>
      </c>
      <c r="J282" s="1" t="s">
        <v>55</v>
      </c>
      <c r="K282" s="1" t="s">
        <v>23815</v>
      </c>
      <c r="L282" s="1"/>
      <c r="M282" s="21">
        <f t="shared" si="4"/>
        <v>1</v>
      </c>
    </row>
    <row r="283" spans="1:13" ht="20.100000000000001" customHeight="1" x14ac:dyDescent="0.15">
      <c r="A283" s="1" t="s">
        <v>24</v>
      </c>
      <c r="B283" s="1" t="s">
        <v>20946</v>
      </c>
      <c r="C283" s="1" t="s">
        <v>23816</v>
      </c>
      <c r="D283" s="1" t="s">
        <v>849</v>
      </c>
      <c r="E283" s="1" t="s">
        <v>51</v>
      </c>
      <c r="F283" s="1" t="s">
        <v>10720</v>
      </c>
      <c r="G283" s="1" t="s">
        <v>82</v>
      </c>
      <c r="H283" s="1" t="s">
        <v>83</v>
      </c>
      <c r="I283" s="1" t="s">
        <v>181</v>
      </c>
      <c r="J283" s="1" t="s">
        <v>11769</v>
      </c>
      <c r="K283" s="1" t="s">
        <v>23817</v>
      </c>
      <c r="L283" s="1"/>
      <c r="M283" s="21">
        <f t="shared" si="4"/>
        <v>0</v>
      </c>
    </row>
    <row r="284" spans="1:13" ht="20.100000000000001" customHeight="1" x14ac:dyDescent="0.15">
      <c r="A284" s="1" t="s">
        <v>24</v>
      </c>
      <c r="B284" s="1" t="s">
        <v>20946</v>
      </c>
      <c r="C284" s="1" t="s">
        <v>23818</v>
      </c>
      <c r="D284" s="1" t="s">
        <v>849</v>
      </c>
      <c r="E284" s="1" t="s">
        <v>51</v>
      </c>
      <c r="F284" s="1" t="s">
        <v>10720</v>
      </c>
      <c r="G284" s="1" t="s">
        <v>82</v>
      </c>
      <c r="H284" s="1" t="s">
        <v>83</v>
      </c>
      <c r="I284" s="1" t="s">
        <v>181</v>
      </c>
      <c r="J284" s="1" t="s">
        <v>11769</v>
      </c>
      <c r="K284" s="1" t="s">
        <v>23819</v>
      </c>
      <c r="L284" s="1"/>
      <c r="M284" s="21">
        <f t="shared" si="4"/>
        <v>0</v>
      </c>
    </row>
    <row r="285" spans="1:13" ht="20.100000000000001" customHeight="1" x14ac:dyDescent="0.15">
      <c r="A285" s="1" t="s">
        <v>24</v>
      </c>
      <c r="B285" s="1" t="s">
        <v>21136</v>
      </c>
      <c r="C285" s="1" t="s">
        <v>23820</v>
      </c>
      <c r="D285" s="1" t="s">
        <v>50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23821</v>
      </c>
      <c r="L285" s="1"/>
      <c r="M285" s="21">
        <f t="shared" si="4"/>
        <v>1</v>
      </c>
    </row>
    <row r="286" spans="1:13" ht="20.100000000000001" customHeight="1" x14ac:dyDescent="0.15">
      <c r="A286" s="1" t="s">
        <v>24</v>
      </c>
      <c r="B286" s="1" t="s">
        <v>21136</v>
      </c>
      <c r="C286" s="1" t="s">
        <v>23822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23823</v>
      </c>
      <c r="L286" s="1"/>
      <c r="M286" s="21">
        <f t="shared" si="4"/>
        <v>1</v>
      </c>
    </row>
    <row r="287" spans="1:13" ht="20.100000000000001" customHeight="1" x14ac:dyDescent="0.15">
      <c r="A287" s="1" t="s">
        <v>24</v>
      </c>
      <c r="B287" s="1" t="s">
        <v>21136</v>
      </c>
      <c r="C287" s="1" t="s">
        <v>23824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23825</v>
      </c>
      <c r="L287" s="1"/>
      <c r="M287" s="21">
        <f t="shared" si="4"/>
        <v>1</v>
      </c>
    </row>
    <row r="288" spans="1:13" ht="20.100000000000001" customHeight="1" x14ac:dyDescent="0.15">
      <c r="A288" s="1" t="s">
        <v>24</v>
      </c>
      <c r="B288" s="1" t="s">
        <v>21136</v>
      </c>
      <c r="C288" s="1" t="s">
        <v>23826</v>
      </c>
      <c r="D288" s="1" t="s">
        <v>50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23827</v>
      </c>
      <c r="L288" s="1"/>
      <c r="M288" s="21">
        <f t="shared" si="4"/>
        <v>1</v>
      </c>
    </row>
    <row r="289" spans="1:13" ht="20.100000000000001" customHeight="1" x14ac:dyDescent="0.15">
      <c r="A289" s="1" t="s">
        <v>24</v>
      </c>
      <c r="B289" s="1" t="s">
        <v>21136</v>
      </c>
      <c r="C289" s="1" t="s">
        <v>23828</v>
      </c>
      <c r="D289" s="1" t="s">
        <v>50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23829</v>
      </c>
      <c r="L289" s="1"/>
      <c r="M289" s="21">
        <f t="shared" si="4"/>
        <v>1</v>
      </c>
    </row>
    <row r="290" spans="1:13" ht="20.100000000000001" customHeight="1" x14ac:dyDescent="0.15">
      <c r="A290" s="1" t="s">
        <v>24</v>
      </c>
      <c r="B290" s="1" t="s">
        <v>21136</v>
      </c>
      <c r="C290" s="1" t="s">
        <v>23830</v>
      </c>
      <c r="D290" s="1" t="s">
        <v>50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23831</v>
      </c>
      <c r="L290" s="1"/>
      <c r="M290" s="21">
        <f t="shared" si="4"/>
        <v>1</v>
      </c>
    </row>
    <row r="291" spans="1:13" ht="20.100000000000001" customHeight="1" x14ac:dyDescent="0.15">
      <c r="A291" s="1" t="s">
        <v>24</v>
      </c>
      <c r="B291" s="1" t="s">
        <v>21136</v>
      </c>
      <c r="C291" s="1" t="s">
        <v>23832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23833</v>
      </c>
      <c r="L291" s="1"/>
      <c r="M291" s="21">
        <f t="shared" si="4"/>
        <v>1</v>
      </c>
    </row>
    <row r="292" spans="1:13" ht="20.100000000000001" customHeight="1" x14ac:dyDescent="0.15">
      <c r="A292" s="1" t="s">
        <v>24</v>
      </c>
      <c r="B292" s="1" t="s">
        <v>21136</v>
      </c>
      <c r="C292" s="1" t="s">
        <v>23834</v>
      </c>
      <c r="D292" s="1" t="s">
        <v>50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23835</v>
      </c>
      <c r="L292" s="1"/>
      <c r="M292" s="21">
        <f t="shared" si="4"/>
        <v>1</v>
      </c>
    </row>
    <row r="293" spans="1:13" ht="20.100000000000001" customHeight="1" x14ac:dyDescent="0.15">
      <c r="A293" s="1" t="s">
        <v>24</v>
      </c>
      <c r="B293" s="1" t="s">
        <v>21136</v>
      </c>
      <c r="C293" s="1" t="s">
        <v>23836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23837</v>
      </c>
      <c r="L293" s="1"/>
      <c r="M293" s="21">
        <f t="shared" si="4"/>
        <v>1</v>
      </c>
    </row>
    <row r="294" spans="1:13" ht="20.100000000000001" customHeight="1" x14ac:dyDescent="0.15">
      <c r="A294" s="1" t="s">
        <v>24</v>
      </c>
      <c r="B294" s="1" t="s">
        <v>21136</v>
      </c>
      <c r="C294" s="1" t="s">
        <v>23838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121</v>
      </c>
      <c r="I294" s="1" t="s">
        <v>84</v>
      </c>
      <c r="J294" s="1" t="s">
        <v>122</v>
      </c>
      <c r="K294" s="1" t="s">
        <v>23839</v>
      </c>
      <c r="L294" s="1"/>
      <c r="M294" s="21">
        <f t="shared" si="4"/>
        <v>1</v>
      </c>
    </row>
    <row r="295" spans="1:13" ht="20.100000000000001" customHeight="1" x14ac:dyDescent="0.15">
      <c r="A295" s="1" t="s">
        <v>24</v>
      </c>
      <c r="B295" s="1" t="s">
        <v>21136</v>
      </c>
      <c r="C295" s="1" t="s">
        <v>23840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23841</v>
      </c>
      <c r="L295" s="1"/>
      <c r="M295" s="21">
        <f t="shared" si="4"/>
        <v>1</v>
      </c>
    </row>
    <row r="296" spans="1:13" ht="20.100000000000001" customHeight="1" x14ac:dyDescent="0.15">
      <c r="A296" s="1" t="s">
        <v>24</v>
      </c>
      <c r="B296" s="1" t="s">
        <v>21136</v>
      </c>
      <c r="C296" s="1" t="s">
        <v>23842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23843</v>
      </c>
      <c r="L296" s="1"/>
      <c r="M296" s="21">
        <f t="shared" si="4"/>
        <v>1</v>
      </c>
    </row>
    <row r="297" spans="1:13" ht="20.100000000000001" customHeight="1" x14ac:dyDescent="0.15">
      <c r="A297" s="1" t="s">
        <v>24</v>
      </c>
      <c r="B297" s="1" t="s">
        <v>21136</v>
      </c>
      <c r="C297" s="1" t="s">
        <v>23844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23845</v>
      </c>
      <c r="L297" s="1"/>
      <c r="M297" s="21">
        <f t="shared" si="4"/>
        <v>1</v>
      </c>
    </row>
    <row r="298" spans="1:13" ht="20.100000000000001" customHeight="1" x14ac:dyDescent="0.15">
      <c r="A298" s="1" t="s">
        <v>24</v>
      </c>
      <c r="B298" s="1" t="s">
        <v>21136</v>
      </c>
      <c r="C298" s="1" t="s">
        <v>23846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23847</v>
      </c>
      <c r="L298" s="1"/>
      <c r="M298" s="21">
        <f t="shared" si="4"/>
        <v>1</v>
      </c>
    </row>
    <row r="299" spans="1:13" ht="20.100000000000001" customHeight="1" x14ac:dyDescent="0.15">
      <c r="A299" s="1" t="s">
        <v>24</v>
      </c>
      <c r="B299" s="1" t="s">
        <v>21136</v>
      </c>
      <c r="C299" s="1" t="s">
        <v>23848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23849</v>
      </c>
      <c r="L299" s="1"/>
      <c r="M299" s="21">
        <f t="shared" si="4"/>
        <v>1</v>
      </c>
    </row>
    <row r="300" spans="1:13" ht="20.100000000000001" customHeight="1" x14ac:dyDescent="0.15">
      <c r="A300" s="1" t="s">
        <v>24</v>
      </c>
      <c r="B300" s="1" t="s">
        <v>21136</v>
      </c>
      <c r="C300" s="1" t="s">
        <v>23850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23851</v>
      </c>
      <c r="L300" s="1"/>
      <c r="M300" s="21">
        <f t="shared" si="4"/>
        <v>1</v>
      </c>
    </row>
    <row r="301" spans="1:13" ht="20.100000000000001" customHeight="1" x14ac:dyDescent="0.15">
      <c r="A301" s="1" t="s">
        <v>24</v>
      </c>
      <c r="B301" s="1" t="s">
        <v>21136</v>
      </c>
      <c r="C301" s="1" t="s">
        <v>23852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23853</v>
      </c>
      <c r="L301" s="1"/>
      <c r="M301" s="21">
        <f t="shared" si="4"/>
        <v>1</v>
      </c>
    </row>
    <row r="302" spans="1:13" ht="20.100000000000001" customHeight="1" x14ac:dyDescent="0.15">
      <c r="A302" s="1" t="s">
        <v>24</v>
      </c>
      <c r="B302" s="1" t="s">
        <v>21136</v>
      </c>
      <c r="C302" s="1" t="s">
        <v>23854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23855</v>
      </c>
      <c r="L302" s="1"/>
      <c r="M302" s="21">
        <f t="shared" si="4"/>
        <v>1</v>
      </c>
    </row>
    <row r="303" spans="1:13" ht="20.100000000000001" customHeight="1" x14ac:dyDescent="0.15">
      <c r="A303" s="1" t="s">
        <v>24</v>
      </c>
      <c r="B303" s="1" t="s">
        <v>21136</v>
      </c>
      <c r="C303" s="1" t="s">
        <v>23856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23857</v>
      </c>
      <c r="L303" s="1"/>
      <c r="M303" s="21">
        <f t="shared" si="4"/>
        <v>1</v>
      </c>
    </row>
    <row r="304" spans="1:13" ht="20.100000000000001" customHeight="1" x14ac:dyDescent="0.15">
      <c r="A304" s="1" t="s">
        <v>24</v>
      </c>
      <c r="B304" s="1" t="s">
        <v>21136</v>
      </c>
      <c r="C304" s="1" t="s">
        <v>23858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23859</v>
      </c>
      <c r="L304" s="1"/>
      <c r="M304" s="21">
        <f t="shared" si="4"/>
        <v>1</v>
      </c>
    </row>
    <row r="305" spans="1:13" ht="20.100000000000001" customHeight="1" x14ac:dyDescent="0.15">
      <c r="A305" s="1" t="s">
        <v>24</v>
      </c>
      <c r="B305" s="1" t="s">
        <v>21136</v>
      </c>
      <c r="C305" s="1" t="s">
        <v>23860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23861</v>
      </c>
      <c r="L305" s="1"/>
      <c r="M305" s="21">
        <f t="shared" si="4"/>
        <v>1</v>
      </c>
    </row>
    <row r="306" spans="1:13" ht="20.100000000000001" customHeight="1" x14ac:dyDescent="0.15">
      <c r="A306" s="1" t="s">
        <v>24</v>
      </c>
      <c r="B306" s="1" t="s">
        <v>21136</v>
      </c>
      <c r="C306" s="1" t="s">
        <v>23862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23863</v>
      </c>
      <c r="L306" s="1"/>
      <c r="M306" s="21">
        <f t="shared" si="4"/>
        <v>1</v>
      </c>
    </row>
    <row r="307" spans="1:13" ht="20.100000000000001" customHeight="1" x14ac:dyDescent="0.15">
      <c r="A307" s="1" t="s">
        <v>24</v>
      </c>
      <c r="B307" s="1" t="s">
        <v>21136</v>
      </c>
      <c r="C307" s="1" t="s">
        <v>23864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84</v>
      </c>
      <c r="J307" s="1" t="s">
        <v>122</v>
      </c>
      <c r="K307" s="1" t="s">
        <v>23865</v>
      </c>
      <c r="L307" s="1"/>
      <c r="M307" s="21">
        <f t="shared" si="4"/>
        <v>1</v>
      </c>
    </row>
    <row r="308" spans="1:13" ht="20.100000000000001" customHeight="1" x14ac:dyDescent="0.15">
      <c r="A308" s="1" t="s">
        <v>24</v>
      </c>
      <c r="B308" s="1" t="s">
        <v>21136</v>
      </c>
      <c r="C308" s="1" t="s">
        <v>23866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84</v>
      </c>
      <c r="J308" s="1" t="s">
        <v>122</v>
      </c>
      <c r="K308" s="1" t="s">
        <v>23867</v>
      </c>
      <c r="L308" s="1"/>
      <c r="M308" s="21">
        <f t="shared" si="4"/>
        <v>1</v>
      </c>
    </row>
    <row r="309" spans="1:13" ht="20.100000000000001" customHeight="1" x14ac:dyDescent="0.15">
      <c r="A309" s="1" t="s">
        <v>24</v>
      </c>
      <c r="B309" s="1" t="s">
        <v>21136</v>
      </c>
      <c r="C309" s="1" t="s">
        <v>23868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23869</v>
      </c>
      <c r="L309" s="1"/>
      <c r="M309" s="21">
        <f t="shared" si="4"/>
        <v>1</v>
      </c>
    </row>
    <row r="310" spans="1:13" ht="20.100000000000001" customHeight="1" x14ac:dyDescent="0.15">
      <c r="A310" s="1" t="s">
        <v>24</v>
      </c>
      <c r="B310" s="1" t="s">
        <v>21136</v>
      </c>
      <c r="C310" s="1" t="s">
        <v>23870</v>
      </c>
      <c r="D310" s="1" t="s">
        <v>78</v>
      </c>
      <c r="E310" s="1" t="s">
        <v>51</v>
      </c>
      <c r="F310" s="1" t="s">
        <v>81</v>
      </c>
      <c r="G310" s="1" t="s">
        <v>82</v>
      </c>
      <c r="H310" s="1" t="s">
        <v>180</v>
      </c>
      <c r="I310" s="1" t="s">
        <v>447</v>
      </c>
      <c r="J310" s="1" t="s">
        <v>730</v>
      </c>
      <c r="K310" s="1" t="s">
        <v>23871</v>
      </c>
      <c r="L310" s="1"/>
      <c r="M310" s="21">
        <f t="shared" si="4"/>
        <v>0</v>
      </c>
    </row>
    <row r="311" spans="1:13" ht="20.100000000000001" customHeight="1" x14ac:dyDescent="0.15">
      <c r="A311" s="1" t="s">
        <v>24</v>
      </c>
      <c r="B311" s="1" t="s">
        <v>21136</v>
      </c>
      <c r="C311" s="1" t="s">
        <v>23872</v>
      </c>
      <c r="D311" s="1" t="s">
        <v>78</v>
      </c>
      <c r="E311" s="1" t="s">
        <v>51</v>
      </c>
      <c r="F311" s="1" t="s">
        <v>10720</v>
      </c>
      <c r="G311" s="1" t="s">
        <v>82</v>
      </c>
      <c r="H311" s="1" t="s">
        <v>180</v>
      </c>
      <c r="I311" s="1" t="s">
        <v>447</v>
      </c>
      <c r="J311" s="1" t="s">
        <v>730</v>
      </c>
      <c r="K311" s="1" t="s">
        <v>23873</v>
      </c>
      <c r="L311" s="1"/>
      <c r="M311" s="21">
        <f t="shared" si="4"/>
        <v>0</v>
      </c>
    </row>
    <row r="312" spans="1:13" ht="20.100000000000001" customHeight="1" x14ac:dyDescent="0.15">
      <c r="A312" s="1" t="s">
        <v>24</v>
      </c>
      <c r="B312" s="1" t="s">
        <v>21136</v>
      </c>
      <c r="C312" s="1" t="s">
        <v>23874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23875</v>
      </c>
      <c r="L312" s="1"/>
      <c r="M312" s="21">
        <f t="shared" si="4"/>
        <v>1</v>
      </c>
    </row>
    <row r="313" spans="1:13" ht="20.100000000000001" customHeight="1" x14ac:dyDescent="0.15">
      <c r="A313" s="1" t="s">
        <v>24</v>
      </c>
      <c r="B313" s="1" t="s">
        <v>21136</v>
      </c>
      <c r="C313" s="1" t="s">
        <v>23876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84</v>
      </c>
      <c r="J313" s="1" t="s">
        <v>122</v>
      </c>
      <c r="K313" s="1" t="s">
        <v>23877</v>
      </c>
      <c r="L313" s="1"/>
      <c r="M313" s="21">
        <f t="shared" si="4"/>
        <v>1</v>
      </c>
    </row>
    <row r="314" spans="1:13" ht="20.100000000000001" customHeight="1" x14ac:dyDescent="0.15">
      <c r="A314" s="1" t="s">
        <v>24</v>
      </c>
      <c r="B314" s="1" t="s">
        <v>21136</v>
      </c>
      <c r="C314" s="1" t="s">
        <v>23878</v>
      </c>
      <c r="D314" s="1" t="s">
        <v>78</v>
      </c>
      <c r="E314" s="1" t="s">
        <v>51</v>
      </c>
      <c r="F314" s="1" t="s">
        <v>179</v>
      </c>
      <c r="G314" s="1" t="s">
        <v>82</v>
      </c>
      <c r="H314" s="1" t="s">
        <v>180</v>
      </c>
      <c r="I314" s="1" t="s">
        <v>447</v>
      </c>
      <c r="J314" s="1" t="s">
        <v>730</v>
      </c>
      <c r="K314" s="1" t="s">
        <v>23879</v>
      </c>
      <c r="L314" s="1"/>
      <c r="M314" s="21">
        <f t="shared" si="4"/>
        <v>0</v>
      </c>
    </row>
    <row r="315" spans="1:13" ht="20.100000000000001" customHeight="1" x14ac:dyDescent="0.15">
      <c r="A315" s="1" t="s">
        <v>24</v>
      </c>
      <c r="B315" s="1" t="s">
        <v>21136</v>
      </c>
      <c r="C315" s="1" t="s">
        <v>23880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84</v>
      </c>
      <c r="J315" s="1" t="s">
        <v>122</v>
      </c>
      <c r="K315" s="1" t="s">
        <v>23881</v>
      </c>
      <c r="L315" s="1"/>
      <c r="M315" s="21">
        <f t="shared" si="4"/>
        <v>1</v>
      </c>
    </row>
    <row r="316" spans="1:13" ht="20.100000000000001" customHeight="1" x14ac:dyDescent="0.15">
      <c r="A316" s="1" t="s">
        <v>24</v>
      </c>
      <c r="B316" s="1" t="s">
        <v>21136</v>
      </c>
      <c r="C316" s="1" t="s">
        <v>23882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23883</v>
      </c>
      <c r="L316" s="1"/>
      <c r="M316" s="21">
        <f t="shared" si="4"/>
        <v>1</v>
      </c>
    </row>
    <row r="317" spans="1:13" ht="20.100000000000001" customHeight="1" x14ac:dyDescent="0.15">
      <c r="A317" s="1" t="s">
        <v>24</v>
      </c>
      <c r="B317" s="1" t="s">
        <v>21136</v>
      </c>
      <c r="C317" s="1" t="s">
        <v>23884</v>
      </c>
      <c r="D317" s="1" t="s">
        <v>78</v>
      </c>
      <c r="E317" s="1" t="s">
        <v>51</v>
      </c>
      <c r="F317" s="1" t="s">
        <v>81</v>
      </c>
      <c r="G317" s="1" t="s">
        <v>82</v>
      </c>
      <c r="H317" s="1" t="s">
        <v>180</v>
      </c>
      <c r="I317" s="1" t="s">
        <v>447</v>
      </c>
      <c r="J317" s="1" t="s">
        <v>730</v>
      </c>
      <c r="K317" s="1" t="s">
        <v>23885</v>
      </c>
      <c r="L317" s="1"/>
      <c r="M317" s="21">
        <f t="shared" si="4"/>
        <v>0</v>
      </c>
    </row>
    <row r="318" spans="1:13" ht="20.100000000000001" customHeight="1" x14ac:dyDescent="0.15">
      <c r="A318" s="1" t="s">
        <v>24</v>
      </c>
      <c r="B318" s="1" t="s">
        <v>21136</v>
      </c>
      <c r="C318" s="1" t="s">
        <v>23886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23887</v>
      </c>
      <c r="L318" s="1"/>
      <c r="M318" s="21">
        <f t="shared" si="4"/>
        <v>1</v>
      </c>
    </row>
    <row r="319" spans="1:13" ht="20.100000000000001" customHeight="1" x14ac:dyDescent="0.15">
      <c r="A319" s="1" t="s">
        <v>24</v>
      </c>
      <c r="B319" s="1" t="s">
        <v>21136</v>
      </c>
      <c r="C319" s="1" t="s">
        <v>23888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23889</v>
      </c>
      <c r="L319" s="1"/>
      <c r="M319" s="21">
        <f t="shared" si="4"/>
        <v>1</v>
      </c>
    </row>
    <row r="320" spans="1:13" ht="20.100000000000001" customHeight="1" x14ac:dyDescent="0.15">
      <c r="A320" s="1" t="s">
        <v>24</v>
      </c>
      <c r="B320" s="1" t="s">
        <v>21136</v>
      </c>
      <c r="C320" s="1" t="s">
        <v>23890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23891</v>
      </c>
      <c r="L320" s="1"/>
      <c r="M320" s="21">
        <f t="shared" si="4"/>
        <v>1</v>
      </c>
    </row>
    <row r="321" spans="1:13" ht="20.100000000000001" customHeight="1" x14ac:dyDescent="0.15">
      <c r="A321" s="1" t="s">
        <v>24</v>
      </c>
      <c r="B321" s="1" t="s">
        <v>21136</v>
      </c>
      <c r="C321" s="1" t="s">
        <v>23892</v>
      </c>
      <c r="D321" s="1" t="s">
        <v>78</v>
      </c>
      <c r="E321" s="1" t="s">
        <v>51</v>
      </c>
      <c r="F321" s="1" t="s">
        <v>81</v>
      </c>
      <c r="G321" s="1" t="s">
        <v>82</v>
      </c>
      <c r="H321" s="1" t="s">
        <v>180</v>
      </c>
      <c r="I321" s="1" t="s">
        <v>447</v>
      </c>
      <c r="J321" s="1" t="s">
        <v>730</v>
      </c>
      <c r="K321" s="1" t="s">
        <v>23893</v>
      </c>
      <c r="L321" s="1"/>
      <c r="M321" s="21">
        <f t="shared" si="4"/>
        <v>0</v>
      </c>
    </row>
    <row r="322" spans="1:13" ht="20.100000000000001" customHeight="1" x14ac:dyDescent="0.15">
      <c r="A322" s="1" t="s">
        <v>24</v>
      </c>
      <c r="B322" s="1" t="s">
        <v>21136</v>
      </c>
      <c r="C322" s="1" t="s">
        <v>23894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84</v>
      </c>
      <c r="J322" s="1" t="s">
        <v>122</v>
      </c>
      <c r="K322" s="1" t="s">
        <v>23895</v>
      </c>
      <c r="L322" s="1"/>
      <c r="M322" s="21">
        <f t="shared" si="4"/>
        <v>1</v>
      </c>
    </row>
    <row r="323" spans="1:13" ht="20.100000000000001" customHeight="1" x14ac:dyDescent="0.15">
      <c r="A323" s="1" t="s">
        <v>24</v>
      </c>
      <c r="B323" s="1" t="s">
        <v>21136</v>
      </c>
      <c r="C323" s="1" t="s">
        <v>23896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23897</v>
      </c>
      <c r="L323" s="1"/>
      <c r="M323" s="21">
        <f t="shared" si="4"/>
        <v>1</v>
      </c>
    </row>
    <row r="324" spans="1:13" ht="20.100000000000001" customHeight="1" x14ac:dyDescent="0.15">
      <c r="A324" s="1" t="s">
        <v>24</v>
      </c>
      <c r="B324" s="1" t="s">
        <v>21136</v>
      </c>
      <c r="C324" s="1" t="s">
        <v>23898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23899</v>
      </c>
      <c r="L324" s="1"/>
      <c r="M324" s="21">
        <f t="shared" si="4"/>
        <v>1</v>
      </c>
    </row>
    <row r="325" spans="1:13" ht="20.100000000000001" customHeight="1" x14ac:dyDescent="0.15">
      <c r="A325" s="1" t="s">
        <v>24</v>
      </c>
      <c r="B325" s="1" t="s">
        <v>21136</v>
      </c>
      <c r="C325" s="1" t="s">
        <v>23900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23901</v>
      </c>
      <c r="L325" s="1"/>
      <c r="M325" s="21">
        <f t="shared" si="4"/>
        <v>1</v>
      </c>
    </row>
    <row r="326" spans="1:13" ht="20.100000000000001" customHeight="1" x14ac:dyDescent="0.15">
      <c r="A326" s="1" t="s">
        <v>24</v>
      </c>
      <c r="B326" s="1" t="s">
        <v>21136</v>
      </c>
      <c r="C326" s="1" t="s">
        <v>23902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23903</v>
      </c>
      <c r="L326" s="1"/>
      <c r="M326" s="21">
        <f t="shared" si="4"/>
        <v>1</v>
      </c>
    </row>
    <row r="327" spans="1:13" ht="20.100000000000001" customHeight="1" x14ac:dyDescent="0.15">
      <c r="A327" s="1" t="s">
        <v>24</v>
      </c>
      <c r="B327" s="1" t="s">
        <v>21136</v>
      </c>
      <c r="C327" s="1" t="s">
        <v>23904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23905</v>
      </c>
      <c r="L327" s="1"/>
      <c r="M327" s="21">
        <f t="shared" si="4"/>
        <v>1</v>
      </c>
    </row>
    <row r="328" spans="1:13" ht="20.100000000000001" customHeight="1" x14ac:dyDescent="0.15">
      <c r="A328" s="1" t="s">
        <v>24</v>
      </c>
      <c r="B328" s="1" t="s">
        <v>23906</v>
      </c>
      <c r="C328" s="1" t="s">
        <v>23907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23906</v>
      </c>
      <c r="L328" s="1"/>
      <c r="M328" s="21">
        <f t="shared" si="4"/>
        <v>1</v>
      </c>
    </row>
    <row r="329" spans="1:13" ht="20.100000000000001" customHeight="1" x14ac:dyDescent="0.15">
      <c r="A329" s="1" t="s">
        <v>24</v>
      </c>
      <c r="B329" s="1" t="s">
        <v>23906</v>
      </c>
      <c r="C329" s="1" t="s">
        <v>23908</v>
      </c>
      <c r="D329" s="1" t="s">
        <v>78</v>
      </c>
      <c r="E329" s="1" t="s">
        <v>51</v>
      </c>
      <c r="F329" s="1" t="s">
        <v>81</v>
      </c>
      <c r="G329" s="1" t="s">
        <v>82</v>
      </c>
      <c r="H329" s="1" t="s">
        <v>83</v>
      </c>
      <c r="I329" s="1" t="s">
        <v>181</v>
      </c>
      <c r="J329" s="1" t="s">
        <v>11769</v>
      </c>
      <c r="K329" s="1" t="s">
        <v>23909</v>
      </c>
      <c r="L329" s="1"/>
      <c r="M329" s="21">
        <f t="shared" ref="M329:M392" si="5">IF(F329="○",1,0)</f>
        <v>0</v>
      </c>
    </row>
    <row r="330" spans="1:13" ht="20.100000000000001" customHeight="1" x14ac:dyDescent="0.15">
      <c r="A330" s="1" t="s">
        <v>24</v>
      </c>
      <c r="B330" s="1" t="s">
        <v>23906</v>
      </c>
      <c r="C330" s="1" t="s">
        <v>23910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23911</v>
      </c>
      <c r="L330" s="1"/>
      <c r="M330" s="21">
        <f t="shared" si="5"/>
        <v>1</v>
      </c>
    </row>
    <row r="331" spans="1:13" ht="20.100000000000001" customHeight="1" x14ac:dyDescent="0.15">
      <c r="A331" s="1" t="s">
        <v>24</v>
      </c>
      <c r="B331" s="1" t="s">
        <v>23906</v>
      </c>
      <c r="C331" s="1" t="s">
        <v>23912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84</v>
      </c>
      <c r="J331" s="1" t="s">
        <v>122</v>
      </c>
      <c r="K331" s="1" t="s">
        <v>23913</v>
      </c>
      <c r="L331" s="1"/>
      <c r="M331" s="21">
        <f t="shared" si="5"/>
        <v>1</v>
      </c>
    </row>
    <row r="332" spans="1:13" ht="20.100000000000001" customHeight="1" x14ac:dyDescent="0.15">
      <c r="A332" s="1" t="s">
        <v>24</v>
      </c>
      <c r="B332" s="1" t="s">
        <v>23914</v>
      </c>
      <c r="C332" s="1" t="s">
        <v>23915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23916</v>
      </c>
      <c r="L332" s="1"/>
      <c r="M332" s="21">
        <f t="shared" si="5"/>
        <v>1</v>
      </c>
    </row>
    <row r="333" spans="1:13" ht="20.100000000000001" customHeight="1" x14ac:dyDescent="0.15">
      <c r="A333" s="1" t="s">
        <v>24</v>
      </c>
      <c r="B333" s="1" t="s">
        <v>23914</v>
      </c>
      <c r="C333" s="1" t="s">
        <v>23917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23918</v>
      </c>
      <c r="L333" s="1"/>
      <c r="M333" s="21">
        <f t="shared" si="5"/>
        <v>1</v>
      </c>
    </row>
    <row r="334" spans="1:13" ht="20.100000000000001" customHeight="1" x14ac:dyDescent="0.15">
      <c r="A334" s="1" t="s">
        <v>24</v>
      </c>
      <c r="B334" s="1" t="s">
        <v>23914</v>
      </c>
      <c r="C334" s="1" t="s">
        <v>23919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84</v>
      </c>
      <c r="J334" s="1" t="s">
        <v>122</v>
      </c>
      <c r="K334" s="1" t="s">
        <v>23920</v>
      </c>
      <c r="L334" s="1"/>
      <c r="M334" s="21">
        <f t="shared" si="5"/>
        <v>1</v>
      </c>
    </row>
    <row r="335" spans="1:13" ht="20.100000000000001" customHeight="1" x14ac:dyDescent="0.15">
      <c r="A335" s="1" t="s">
        <v>24</v>
      </c>
      <c r="B335" s="1" t="s">
        <v>23914</v>
      </c>
      <c r="C335" s="1" t="s">
        <v>23921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23922</v>
      </c>
      <c r="L335" s="1"/>
      <c r="M335" s="21">
        <f t="shared" si="5"/>
        <v>1</v>
      </c>
    </row>
    <row r="336" spans="1:13" ht="20.100000000000001" customHeight="1" x14ac:dyDescent="0.15">
      <c r="A336" s="1" t="s">
        <v>24</v>
      </c>
      <c r="B336" s="1" t="s">
        <v>23914</v>
      </c>
      <c r="C336" s="1" t="s">
        <v>23923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23924</v>
      </c>
      <c r="L336" s="1"/>
      <c r="M336" s="21">
        <f t="shared" si="5"/>
        <v>1</v>
      </c>
    </row>
    <row r="337" spans="1:13" ht="20.100000000000001" customHeight="1" x14ac:dyDescent="0.15">
      <c r="A337" s="1" t="s">
        <v>24</v>
      </c>
      <c r="B337" s="1" t="s">
        <v>23914</v>
      </c>
      <c r="C337" s="1" t="s">
        <v>23925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23926</v>
      </c>
      <c r="L337" s="1"/>
      <c r="M337" s="21">
        <f t="shared" si="5"/>
        <v>1</v>
      </c>
    </row>
    <row r="338" spans="1:13" ht="20.100000000000001" customHeight="1" x14ac:dyDescent="0.15">
      <c r="A338" s="1" t="s">
        <v>24</v>
      </c>
      <c r="B338" s="1" t="s">
        <v>23914</v>
      </c>
      <c r="C338" s="1" t="s">
        <v>23927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23928</v>
      </c>
      <c r="L338" s="1"/>
      <c r="M338" s="21">
        <f t="shared" si="5"/>
        <v>1</v>
      </c>
    </row>
    <row r="339" spans="1:13" ht="20.100000000000001" customHeight="1" x14ac:dyDescent="0.15">
      <c r="A339" s="1" t="s">
        <v>24</v>
      </c>
      <c r="B339" s="1" t="s">
        <v>23914</v>
      </c>
      <c r="C339" s="1" t="s">
        <v>23929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23930</v>
      </c>
      <c r="L339" s="1"/>
      <c r="M339" s="21">
        <f t="shared" si="5"/>
        <v>1</v>
      </c>
    </row>
    <row r="340" spans="1:13" ht="20.100000000000001" customHeight="1" x14ac:dyDescent="0.15">
      <c r="A340" s="1" t="s">
        <v>24</v>
      </c>
      <c r="B340" s="1" t="s">
        <v>23914</v>
      </c>
      <c r="C340" s="1" t="s">
        <v>23931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23932</v>
      </c>
      <c r="L340" s="1"/>
      <c r="M340" s="21">
        <f t="shared" si="5"/>
        <v>1</v>
      </c>
    </row>
    <row r="341" spans="1:13" ht="20.100000000000001" customHeight="1" x14ac:dyDescent="0.15">
      <c r="A341" s="1" t="s">
        <v>24</v>
      </c>
      <c r="B341" s="1" t="s">
        <v>23914</v>
      </c>
      <c r="C341" s="1" t="s">
        <v>23933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23934</v>
      </c>
      <c r="L341" s="1"/>
      <c r="M341" s="21">
        <f t="shared" si="5"/>
        <v>1</v>
      </c>
    </row>
    <row r="342" spans="1:13" ht="20.100000000000001" customHeight="1" x14ac:dyDescent="0.15">
      <c r="A342" s="1" t="s">
        <v>24</v>
      </c>
      <c r="B342" s="1" t="s">
        <v>23914</v>
      </c>
      <c r="C342" s="1" t="s">
        <v>23935</v>
      </c>
      <c r="D342" s="1" t="s">
        <v>78</v>
      </c>
      <c r="E342" s="1" t="s">
        <v>51</v>
      </c>
      <c r="F342" s="1" t="s">
        <v>81</v>
      </c>
      <c r="G342" s="1" t="s">
        <v>82</v>
      </c>
      <c r="H342" s="1" t="s">
        <v>83</v>
      </c>
      <c r="I342" s="1" t="s">
        <v>84</v>
      </c>
      <c r="J342" s="1" t="s">
        <v>6142</v>
      </c>
      <c r="K342" s="1" t="s">
        <v>23936</v>
      </c>
      <c r="L342" s="1"/>
      <c r="M342" s="21">
        <f t="shared" si="5"/>
        <v>0</v>
      </c>
    </row>
    <row r="343" spans="1:13" ht="20.100000000000001" customHeight="1" x14ac:dyDescent="0.15">
      <c r="A343" s="1" t="s">
        <v>24</v>
      </c>
      <c r="B343" s="1" t="s">
        <v>23914</v>
      </c>
      <c r="C343" s="1" t="s">
        <v>23937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23938</v>
      </c>
      <c r="L343" s="1"/>
      <c r="M343" s="21">
        <f t="shared" si="5"/>
        <v>1</v>
      </c>
    </row>
    <row r="344" spans="1:13" ht="20.100000000000001" customHeight="1" x14ac:dyDescent="0.15">
      <c r="A344" s="1" t="s">
        <v>24</v>
      </c>
      <c r="B344" s="1" t="s">
        <v>23914</v>
      </c>
      <c r="C344" s="1" t="s">
        <v>23939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23940</v>
      </c>
      <c r="L344" s="1"/>
      <c r="M344" s="21">
        <f t="shared" si="5"/>
        <v>1</v>
      </c>
    </row>
    <row r="345" spans="1:13" ht="20.100000000000001" customHeight="1" x14ac:dyDescent="0.15">
      <c r="A345" s="1" t="s">
        <v>24</v>
      </c>
      <c r="B345" s="1" t="s">
        <v>23914</v>
      </c>
      <c r="C345" s="1" t="s">
        <v>23941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23942</v>
      </c>
      <c r="L345" s="1"/>
      <c r="M345" s="21">
        <f t="shared" si="5"/>
        <v>1</v>
      </c>
    </row>
    <row r="346" spans="1:13" ht="20.100000000000001" customHeight="1" x14ac:dyDescent="0.15">
      <c r="A346" s="1" t="s">
        <v>24</v>
      </c>
      <c r="B346" s="1" t="s">
        <v>23914</v>
      </c>
      <c r="C346" s="1" t="s">
        <v>23943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23944</v>
      </c>
      <c r="L346" s="1"/>
      <c r="M346" s="21">
        <f t="shared" si="5"/>
        <v>1</v>
      </c>
    </row>
    <row r="347" spans="1:13" ht="20.100000000000001" customHeight="1" x14ac:dyDescent="0.15">
      <c r="A347" s="1" t="s">
        <v>24</v>
      </c>
      <c r="B347" s="1" t="s">
        <v>23914</v>
      </c>
      <c r="C347" s="1" t="s">
        <v>23945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23946</v>
      </c>
      <c r="L347" s="1"/>
      <c r="M347" s="21">
        <f t="shared" si="5"/>
        <v>1</v>
      </c>
    </row>
    <row r="348" spans="1:13" ht="20.100000000000001" customHeight="1" x14ac:dyDescent="0.15">
      <c r="A348" s="1" t="s">
        <v>24</v>
      </c>
      <c r="B348" s="1" t="s">
        <v>23914</v>
      </c>
      <c r="C348" s="1" t="s">
        <v>23947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23948</v>
      </c>
      <c r="L348" s="1"/>
      <c r="M348" s="21">
        <f t="shared" si="5"/>
        <v>1</v>
      </c>
    </row>
    <row r="349" spans="1:13" ht="20.100000000000001" customHeight="1" x14ac:dyDescent="0.15">
      <c r="A349" s="1" t="s">
        <v>24</v>
      </c>
      <c r="B349" s="1" t="s">
        <v>23914</v>
      </c>
      <c r="C349" s="1" t="s">
        <v>23949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23950</v>
      </c>
      <c r="L349" s="1"/>
      <c r="M349" s="21">
        <f t="shared" si="5"/>
        <v>1</v>
      </c>
    </row>
    <row r="350" spans="1:13" ht="20.100000000000001" customHeight="1" x14ac:dyDescent="0.15">
      <c r="A350" s="1" t="s">
        <v>24</v>
      </c>
      <c r="B350" s="1" t="s">
        <v>21051</v>
      </c>
      <c r="C350" s="1" t="s">
        <v>23951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23952</v>
      </c>
      <c r="L350" s="1"/>
      <c r="M350" s="21">
        <f t="shared" si="5"/>
        <v>1</v>
      </c>
    </row>
    <row r="351" spans="1:13" ht="20.100000000000001" customHeight="1" x14ac:dyDescent="0.15">
      <c r="A351" s="1" t="s">
        <v>24</v>
      </c>
      <c r="B351" s="1" t="s">
        <v>21051</v>
      </c>
      <c r="C351" s="1" t="s">
        <v>23953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23954</v>
      </c>
      <c r="L351" s="1"/>
      <c r="M351" s="21">
        <f t="shared" si="5"/>
        <v>1</v>
      </c>
    </row>
    <row r="352" spans="1:13" ht="20.100000000000001" customHeight="1" x14ac:dyDescent="0.15">
      <c r="A352" s="1" t="s">
        <v>24</v>
      </c>
      <c r="B352" s="1" t="s">
        <v>21051</v>
      </c>
      <c r="C352" s="1" t="s">
        <v>23955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23956</v>
      </c>
      <c r="L352" s="1"/>
      <c r="M352" s="21">
        <f t="shared" si="5"/>
        <v>1</v>
      </c>
    </row>
    <row r="353" spans="1:13" ht="20.100000000000001" customHeight="1" x14ac:dyDescent="0.15">
      <c r="A353" s="1" t="s">
        <v>24</v>
      </c>
      <c r="B353" s="1" t="s">
        <v>21051</v>
      </c>
      <c r="C353" s="1" t="s">
        <v>23957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23958</v>
      </c>
      <c r="L353" s="1"/>
      <c r="M353" s="21">
        <f t="shared" si="5"/>
        <v>1</v>
      </c>
    </row>
    <row r="354" spans="1:13" ht="20.100000000000001" customHeight="1" x14ac:dyDescent="0.15">
      <c r="A354" s="1" t="s">
        <v>24</v>
      </c>
      <c r="B354" s="1" t="s">
        <v>21051</v>
      </c>
      <c r="C354" s="1" t="s">
        <v>23959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23960</v>
      </c>
      <c r="L354" s="1"/>
      <c r="M354" s="21">
        <f t="shared" si="5"/>
        <v>1</v>
      </c>
    </row>
    <row r="355" spans="1:13" ht="20.100000000000001" customHeight="1" x14ac:dyDescent="0.15">
      <c r="A355" s="1" t="s">
        <v>24</v>
      </c>
      <c r="B355" s="1" t="s">
        <v>21051</v>
      </c>
      <c r="C355" s="1" t="s">
        <v>23961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23962</v>
      </c>
      <c r="L355" s="1"/>
      <c r="M355" s="21">
        <f t="shared" si="5"/>
        <v>1</v>
      </c>
    </row>
    <row r="356" spans="1:13" ht="20.100000000000001" customHeight="1" x14ac:dyDescent="0.15">
      <c r="A356" s="1" t="s">
        <v>24</v>
      </c>
      <c r="B356" s="1" t="s">
        <v>21051</v>
      </c>
      <c r="C356" s="1" t="s">
        <v>23963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23964</v>
      </c>
      <c r="L356" s="1"/>
      <c r="M356" s="21">
        <f t="shared" si="5"/>
        <v>1</v>
      </c>
    </row>
    <row r="357" spans="1:13" ht="20.100000000000001" customHeight="1" x14ac:dyDescent="0.15">
      <c r="A357" s="1" t="s">
        <v>24</v>
      </c>
      <c r="B357" s="1" t="s">
        <v>21051</v>
      </c>
      <c r="C357" s="1" t="s">
        <v>23965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84</v>
      </c>
      <c r="J357" s="1" t="s">
        <v>122</v>
      </c>
      <c r="K357" s="1" t="s">
        <v>23966</v>
      </c>
      <c r="L357" s="1"/>
      <c r="M357" s="21">
        <f t="shared" si="5"/>
        <v>1</v>
      </c>
    </row>
    <row r="358" spans="1:13" ht="20.100000000000001" customHeight="1" x14ac:dyDescent="0.15">
      <c r="A358" s="1" t="s">
        <v>24</v>
      </c>
      <c r="B358" s="1" t="s">
        <v>21051</v>
      </c>
      <c r="C358" s="1" t="s">
        <v>23967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23968</v>
      </c>
      <c r="L358" s="1"/>
      <c r="M358" s="21">
        <f t="shared" si="5"/>
        <v>1</v>
      </c>
    </row>
    <row r="359" spans="1:13" ht="20.100000000000001" customHeight="1" x14ac:dyDescent="0.15">
      <c r="A359" s="1" t="s">
        <v>24</v>
      </c>
      <c r="B359" s="1" t="s">
        <v>21051</v>
      </c>
      <c r="C359" s="1" t="s">
        <v>23969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23970</v>
      </c>
      <c r="L359" s="1"/>
      <c r="M359" s="21">
        <f t="shared" si="5"/>
        <v>1</v>
      </c>
    </row>
    <row r="360" spans="1:13" ht="20.100000000000001" customHeight="1" x14ac:dyDescent="0.15">
      <c r="A360" s="1" t="s">
        <v>24</v>
      </c>
      <c r="B360" s="1" t="s">
        <v>6785</v>
      </c>
      <c r="C360" s="1" t="s">
        <v>23971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54</v>
      </c>
      <c r="J360" s="1" t="s">
        <v>55</v>
      </c>
      <c r="K360" s="1" t="s">
        <v>23972</v>
      </c>
      <c r="L360" s="1"/>
      <c r="M360" s="21">
        <f t="shared" si="5"/>
        <v>1</v>
      </c>
    </row>
    <row r="361" spans="1:13" ht="20.100000000000001" customHeight="1" x14ac:dyDescent="0.15">
      <c r="A361" s="1" t="s">
        <v>24</v>
      </c>
      <c r="B361" s="1" t="s">
        <v>6785</v>
      </c>
      <c r="C361" s="1" t="s">
        <v>23973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54</v>
      </c>
      <c r="J361" s="1" t="s">
        <v>55</v>
      </c>
      <c r="K361" s="1" t="s">
        <v>23974</v>
      </c>
      <c r="L361" s="1"/>
      <c r="M361" s="21">
        <f t="shared" si="5"/>
        <v>1</v>
      </c>
    </row>
    <row r="362" spans="1:13" ht="20.100000000000001" customHeight="1" x14ac:dyDescent="0.15">
      <c r="A362" s="1" t="s">
        <v>24</v>
      </c>
      <c r="B362" s="1" t="s">
        <v>6785</v>
      </c>
      <c r="C362" s="1" t="s">
        <v>23975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54</v>
      </c>
      <c r="J362" s="1" t="s">
        <v>55</v>
      </c>
      <c r="K362" s="1" t="s">
        <v>23976</v>
      </c>
      <c r="L362" s="1"/>
      <c r="M362" s="21">
        <f t="shared" si="5"/>
        <v>1</v>
      </c>
    </row>
    <row r="363" spans="1:13" ht="20.100000000000001" customHeight="1" x14ac:dyDescent="0.15">
      <c r="A363" s="1" t="s">
        <v>24</v>
      </c>
      <c r="B363" s="1" t="s">
        <v>6785</v>
      </c>
      <c r="C363" s="1" t="s">
        <v>23977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54</v>
      </c>
      <c r="J363" s="1" t="s">
        <v>55</v>
      </c>
      <c r="K363" s="1" t="s">
        <v>23978</v>
      </c>
      <c r="L363" s="1"/>
      <c r="M363" s="21">
        <f t="shared" si="5"/>
        <v>1</v>
      </c>
    </row>
    <row r="364" spans="1:13" ht="20.100000000000001" customHeight="1" x14ac:dyDescent="0.15">
      <c r="A364" s="1" t="s">
        <v>24</v>
      </c>
      <c r="B364" s="1" t="s">
        <v>6785</v>
      </c>
      <c r="C364" s="1" t="s">
        <v>23979</v>
      </c>
      <c r="D364" s="1" t="s">
        <v>78</v>
      </c>
      <c r="E364" s="1" t="s">
        <v>51</v>
      </c>
      <c r="F364" s="1" t="s">
        <v>10720</v>
      </c>
      <c r="G364" s="1" t="s">
        <v>82</v>
      </c>
      <c r="H364" s="1" t="s">
        <v>83</v>
      </c>
      <c r="I364" s="1" t="s">
        <v>181</v>
      </c>
      <c r="J364" s="1" t="s">
        <v>11769</v>
      </c>
      <c r="K364" s="1" t="s">
        <v>23980</v>
      </c>
      <c r="L364" s="1"/>
      <c r="M364" s="21">
        <f t="shared" si="5"/>
        <v>0</v>
      </c>
    </row>
    <row r="365" spans="1:13" ht="20.100000000000001" customHeight="1" x14ac:dyDescent="0.15">
      <c r="A365" s="1" t="s">
        <v>24</v>
      </c>
      <c r="B365" s="1" t="s">
        <v>6785</v>
      </c>
      <c r="C365" s="1" t="s">
        <v>23981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53</v>
      </c>
      <c r="I365" s="1" t="s">
        <v>54</v>
      </c>
      <c r="J365" s="1" t="s">
        <v>55</v>
      </c>
      <c r="K365" s="1" t="s">
        <v>23982</v>
      </c>
      <c r="L365" s="1"/>
      <c r="M365" s="21">
        <f t="shared" si="5"/>
        <v>1</v>
      </c>
    </row>
    <row r="366" spans="1:13" ht="20.100000000000001" customHeight="1" x14ac:dyDescent="0.15">
      <c r="A366" s="1" t="s">
        <v>23983</v>
      </c>
      <c r="B366" s="1" t="s">
        <v>23984</v>
      </c>
      <c r="C366" s="1" t="s">
        <v>23985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53</v>
      </c>
      <c r="I366" s="1" t="s">
        <v>54</v>
      </c>
      <c r="J366" s="1" t="s">
        <v>55</v>
      </c>
      <c r="K366" s="1" t="s">
        <v>23986</v>
      </c>
      <c r="L366" s="1"/>
      <c r="M366" s="21">
        <f t="shared" si="5"/>
        <v>1</v>
      </c>
    </row>
    <row r="367" spans="1:13" ht="20.100000000000001" customHeight="1" x14ac:dyDescent="0.15">
      <c r="A367" s="1" t="s">
        <v>23983</v>
      </c>
      <c r="B367" s="1" t="s">
        <v>23984</v>
      </c>
      <c r="C367" s="1" t="s">
        <v>23987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53</v>
      </c>
      <c r="I367" s="1" t="s">
        <v>54</v>
      </c>
      <c r="J367" s="1" t="s">
        <v>55</v>
      </c>
      <c r="K367" s="1" t="s">
        <v>23988</v>
      </c>
      <c r="L367" s="1"/>
      <c r="M367" s="21">
        <f t="shared" si="5"/>
        <v>1</v>
      </c>
    </row>
    <row r="368" spans="1:13" ht="20.100000000000001" customHeight="1" x14ac:dyDescent="0.15">
      <c r="A368" s="1" t="s">
        <v>23983</v>
      </c>
      <c r="B368" s="1" t="s">
        <v>23984</v>
      </c>
      <c r="C368" s="1" t="s">
        <v>23989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53</v>
      </c>
      <c r="I368" s="1" t="s">
        <v>54</v>
      </c>
      <c r="J368" s="1" t="s">
        <v>55</v>
      </c>
      <c r="K368" s="1" t="s">
        <v>23990</v>
      </c>
      <c r="L368" s="1"/>
      <c r="M368" s="21">
        <f t="shared" si="5"/>
        <v>1</v>
      </c>
    </row>
    <row r="369" spans="1:13" ht="20.100000000000001" customHeight="1" x14ac:dyDescent="0.15">
      <c r="A369" s="1" t="s">
        <v>23983</v>
      </c>
      <c r="B369" s="1" t="s">
        <v>23984</v>
      </c>
      <c r="C369" s="1" t="s">
        <v>23991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54</v>
      </c>
      <c r="J369" s="1" t="s">
        <v>55</v>
      </c>
      <c r="K369" s="1" t="s">
        <v>23992</v>
      </c>
      <c r="L369" s="1"/>
      <c r="M369" s="21">
        <f t="shared" si="5"/>
        <v>1</v>
      </c>
    </row>
    <row r="370" spans="1:13" ht="20.100000000000001" customHeight="1" x14ac:dyDescent="0.15">
      <c r="A370" s="1" t="s">
        <v>23983</v>
      </c>
      <c r="B370" s="1" t="s">
        <v>23984</v>
      </c>
      <c r="C370" s="1" t="s">
        <v>23993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53</v>
      </c>
      <c r="I370" s="1" t="s">
        <v>54</v>
      </c>
      <c r="J370" s="1" t="s">
        <v>55</v>
      </c>
      <c r="K370" s="1" t="s">
        <v>23994</v>
      </c>
      <c r="L370" s="1"/>
      <c r="M370" s="21">
        <f t="shared" si="5"/>
        <v>1</v>
      </c>
    </row>
    <row r="371" spans="1:13" ht="20.100000000000001" customHeight="1" x14ac:dyDescent="0.15">
      <c r="A371" s="1" t="s">
        <v>23983</v>
      </c>
      <c r="B371" s="1" t="s">
        <v>23984</v>
      </c>
      <c r="C371" s="1" t="s">
        <v>23995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53</v>
      </c>
      <c r="I371" s="1" t="s">
        <v>54</v>
      </c>
      <c r="J371" s="1" t="s">
        <v>55</v>
      </c>
      <c r="K371" s="1" t="s">
        <v>23996</v>
      </c>
      <c r="L371" s="1"/>
      <c r="M371" s="21">
        <f t="shared" si="5"/>
        <v>1</v>
      </c>
    </row>
    <row r="372" spans="1:13" ht="20.100000000000001" customHeight="1" x14ac:dyDescent="0.15">
      <c r="A372" s="1" t="s">
        <v>23983</v>
      </c>
      <c r="B372" s="1" t="s">
        <v>23984</v>
      </c>
      <c r="C372" s="1" t="s">
        <v>23997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54</v>
      </c>
      <c r="J372" s="1" t="s">
        <v>55</v>
      </c>
      <c r="K372" s="1" t="s">
        <v>23998</v>
      </c>
      <c r="L372" s="1"/>
      <c r="M372" s="21">
        <f t="shared" si="5"/>
        <v>1</v>
      </c>
    </row>
    <row r="373" spans="1:13" ht="20.100000000000001" customHeight="1" x14ac:dyDescent="0.15">
      <c r="A373" s="1" t="s">
        <v>23983</v>
      </c>
      <c r="B373" s="1" t="s">
        <v>23984</v>
      </c>
      <c r="C373" s="1" t="s">
        <v>23999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54</v>
      </c>
      <c r="J373" s="1" t="s">
        <v>55</v>
      </c>
      <c r="K373" s="1" t="s">
        <v>24000</v>
      </c>
      <c r="L373" s="1"/>
      <c r="M373" s="21">
        <f t="shared" si="5"/>
        <v>1</v>
      </c>
    </row>
    <row r="374" spans="1:13" ht="20.100000000000001" customHeight="1" x14ac:dyDescent="0.15">
      <c r="A374" s="1" t="s">
        <v>23983</v>
      </c>
      <c r="B374" s="1" t="s">
        <v>23984</v>
      </c>
      <c r="C374" s="1" t="s">
        <v>24001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54</v>
      </c>
      <c r="J374" s="1" t="s">
        <v>55</v>
      </c>
      <c r="K374" s="1" t="s">
        <v>24002</v>
      </c>
      <c r="L374" s="1"/>
      <c r="M374" s="21">
        <f t="shared" si="5"/>
        <v>1</v>
      </c>
    </row>
    <row r="375" spans="1:13" ht="20.100000000000001" customHeight="1" x14ac:dyDescent="0.15">
      <c r="A375" s="1" t="s">
        <v>23983</v>
      </c>
      <c r="B375" s="1" t="s">
        <v>23984</v>
      </c>
      <c r="C375" s="1" t="s">
        <v>24003</v>
      </c>
      <c r="D375" s="1" t="s">
        <v>50</v>
      </c>
      <c r="E375" s="1" t="s">
        <v>51</v>
      </c>
      <c r="F375" s="1" t="s">
        <v>81</v>
      </c>
      <c r="G375" s="1" t="s">
        <v>82</v>
      </c>
      <c r="H375" s="1" t="s">
        <v>1151</v>
      </c>
      <c r="I375" s="1" t="s">
        <v>84</v>
      </c>
      <c r="J375" s="1" t="s">
        <v>7809</v>
      </c>
      <c r="K375" s="1" t="s">
        <v>24004</v>
      </c>
      <c r="L375" s="1"/>
      <c r="M375" s="21">
        <f t="shared" si="5"/>
        <v>0</v>
      </c>
    </row>
    <row r="376" spans="1:13" ht="20.100000000000001" customHeight="1" x14ac:dyDescent="0.15">
      <c r="A376" s="1" t="s">
        <v>23983</v>
      </c>
      <c r="B376" s="1" t="s">
        <v>23984</v>
      </c>
      <c r="C376" s="1" t="s">
        <v>24005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53</v>
      </c>
      <c r="I376" s="1" t="s">
        <v>54</v>
      </c>
      <c r="J376" s="1" t="s">
        <v>55</v>
      </c>
      <c r="K376" s="1" t="s">
        <v>24006</v>
      </c>
      <c r="L376" s="1"/>
      <c r="M376" s="21">
        <f t="shared" si="5"/>
        <v>1</v>
      </c>
    </row>
    <row r="377" spans="1:13" ht="20.100000000000001" customHeight="1" x14ac:dyDescent="0.15">
      <c r="A377" s="1" t="s">
        <v>23983</v>
      </c>
      <c r="B377" s="1" t="s">
        <v>23984</v>
      </c>
      <c r="C377" s="1" t="s">
        <v>24007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53</v>
      </c>
      <c r="I377" s="1" t="s">
        <v>54</v>
      </c>
      <c r="J377" s="1" t="s">
        <v>55</v>
      </c>
      <c r="K377" s="1" t="s">
        <v>24008</v>
      </c>
      <c r="L377" s="1"/>
      <c r="M377" s="21">
        <f t="shared" si="5"/>
        <v>1</v>
      </c>
    </row>
    <row r="378" spans="1:13" ht="20.100000000000001" customHeight="1" x14ac:dyDescent="0.15">
      <c r="A378" s="1" t="s">
        <v>23983</v>
      </c>
      <c r="B378" s="1" t="s">
        <v>23984</v>
      </c>
      <c r="C378" s="1" t="s">
        <v>24009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54</v>
      </c>
      <c r="J378" s="1" t="s">
        <v>55</v>
      </c>
      <c r="K378" s="1" t="s">
        <v>24010</v>
      </c>
      <c r="L378" s="1"/>
      <c r="M378" s="21">
        <f t="shared" si="5"/>
        <v>1</v>
      </c>
    </row>
    <row r="379" spans="1:13" ht="20.100000000000001" customHeight="1" x14ac:dyDescent="0.15">
      <c r="A379" s="1" t="s">
        <v>23983</v>
      </c>
      <c r="B379" s="1" t="s">
        <v>23984</v>
      </c>
      <c r="C379" s="1" t="s">
        <v>24011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54</v>
      </c>
      <c r="J379" s="1" t="s">
        <v>55</v>
      </c>
      <c r="K379" s="1" t="s">
        <v>24012</v>
      </c>
      <c r="L379" s="1"/>
      <c r="M379" s="21">
        <f t="shared" si="5"/>
        <v>1</v>
      </c>
    </row>
    <row r="380" spans="1:13" ht="20.100000000000001" customHeight="1" x14ac:dyDescent="0.15">
      <c r="A380" s="1" t="s">
        <v>23983</v>
      </c>
      <c r="B380" s="1" t="s">
        <v>23984</v>
      </c>
      <c r="C380" s="1" t="s">
        <v>24013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53</v>
      </c>
      <c r="I380" s="1" t="s">
        <v>54</v>
      </c>
      <c r="J380" s="1" t="s">
        <v>55</v>
      </c>
      <c r="K380" s="1" t="s">
        <v>24014</v>
      </c>
      <c r="L380" s="1"/>
      <c r="M380" s="21">
        <f t="shared" si="5"/>
        <v>1</v>
      </c>
    </row>
    <row r="381" spans="1:13" ht="20.100000000000001" customHeight="1" x14ac:dyDescent="0.15">
      <c r="A381" s="1" t="s">
        <v>23983</v>
      </c>
      <c r="B381" s="1" t="s">
        <v>23984</v>
      </c>
      <c r="C381" s="1" t="s">
        <v>24015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53</v>
      </c>
      <c r="I381" s="1" t="s">
        <v>54</v>
      </c>
      <c r="J381" s="1" t="s">
        <v>55</v>
      </c>
      <c r="K381" s="1" t="s">
        <v>24016</v>
      </c>
      <c r="L381" s="1"/>
      <c r="M381" s="21">
        <f t="shared" si="5"/>
        <v>1</v>
      </c>
    </row>
    <row r="382" spans="1:13" ht="20.100000000000001" customHeight="1" x14ac:dyDescent="0.15">
      <c r="A382" s="1" t="s">
        <v>23983</v>
      </c>
      <c r="B382" s="1" t="s">
        <v>23984</v>
      </c>
      <c r="C382" s="1" t="s">
        <v>24017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53</v>
      </c>
      <c r="I382" s="1" t="s">
        <v>54</v>
      </c>
      <c r="J382" s="1" t="s">
        <v>55</v>
      </c>
      <c r="K382" s="1" t="s">
        <v>24018</v>
      </c>
      <c r="L382" s="1"/>
      <c r="M382" s="21">
        <f t="shared" si="5"/>
        <v>1</v>
      </c>
    </row>
    <row r="383" spans="1:13" ht="20.100000000000001" customHeight="1" x14ac:dyDescent="0.15">
      <c r="A383" s="1" t="s">
        <v>23983</v>
      </c>
      <c r="B383" s="1" t="s">
        <v>23984</v>
      </c>
      <c r="C383" s="1" t="s">
        <v>24019</v>
      </c>
      <c r="D383" s="1" t="s">
        <v>78</v>
      </c>
      <c r="E383" s="1" t="s">
        <v>51</v>
      </c>
      <c r="F383" s="1" t="s">
        <v>179</v>
      </c>
      <c r="G383" s="1" t="s">
        <v>82</v>
      </c>
      <c r="H383" s="1" t="s">
        <v>1151</v>
      </c>
      <c r="I383" s="1" t="s">
        <v>84</v>
      </c>
      <c r="J383" s="1" t="s">
        <v>7809</v>
      </c>
      <c r="K383" s="1" t="s">
        <v>24020</v>
      </c>
      <c r="L383" s="1"/>
      <c r="M383" s="21">
        <f t="shared" si="5"/>
        <v>0</v>
      </c>
    </row>
    <row r="384" spans="1:13" ht="20.100000000000001" customHeight="1" x14ac:dyDescent="0.15">
      <c r="A384" s="1" t="s">
        <v>23983</v>
      </c>
      <c r="B384" s="1" t="s">
        <v>23984</v>
      </c>
      <c r="C384" s="1" t="s">
        <v>24021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1151</v>
      </c>
      <c r="I384" s="1" t="s">
        <v>84</v>
      </c>
      <c r="J384" s="1" t="s">
        <v>7809</v>
      </c>
      <c r="K384" s="1" t="s">
        <v>24022</v>
      </c>
      <c r="L384" s="1"/>
      <c r="M384" s="21">
        <f t="shared" si="5"/>
        <v>0</v>
      </c>
    </row>
    <row r="385" spans="1:13" ht="20.100000000000001" customHeight="1" x14ac:dyDescent="0.15">
      <c r="A385" s="1" t="s">
        <v>23983</v>
      </c>
      <c r="B385" s="1" t="s">
        <v>23984</v>
      </c>
      <c r="C385" s="1" t="s">
        <v>24023</v>
      </c>
      <c r="D385" s="1" t="s">
        <v>78</v>
      </c>
      <c r="E385" s="1" t="s">
        <v>51</v>
      </c>
      <c r="F385" s="1" t="s">
        <v>179</v>
      </c>
      <c r="G385" s="1" t="s">
        <v>82</v>
      </c>
      <c r="H385" s="1" t="s">
        <v>1151</v>
      </c>
      <c r="I385" s="1" t="s">
        <v>84</v>
      </c>
      <c r="J385" s="1" t="s">
        <v>7809</v>
      </c>
      <c r="K385" s="1" t="s">
        <v>24024</v>
      </c>
      <c r="L385" s="1"/>
      <c r="M385" s="21">
        <f t="shared" si="5"/>
        <v>0</v>
      </c>
    </row>
    <row r="386" spans="1:13" ht="20.100000000000001" customHeight="1" x14ac:dyDescent="0.15">
      <c r="A386" s="1" t="s">
        <v>23983</v>
      </c>
      <c r="B386" s="1" t="s">
        <v>23984</v>
      </c>
      <c r="C386" s="1" t="s">
        <v>24025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53</v>
      </c>
      <c r="I386" s="1" t="s">
        <v>54</v>
      </c>
      <c r="J386" s="1" t="s">
        <v>55</v>
      </c>
      <c r="K386" s="1" t="s">
        <v>24026</v>
      </c>
      <c r="L386" s="1"/>
      <c r="M386" s="21">
        <f t="shared" si="5"/>
        <v>1</v>
      </c>
    </row>
    <row r="387" spans="1:13" ht="20.100000000000001" customHeight="1" x14ac:dyDescent="0.15">
      <c r="A387" s="1" t="s">
        <v>23983</v>
      </c>
      <c r="B387" s="1" t="s">
        <v>23984</v>
      </c>
      <c r="C387" s="1" t="s">
        <v>24027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54</v>
      </c>
      <c r="J387" s="1" t="s">
        <v>55</v>
      </c>
      <c r="K387" s="1" t="s">
        <v>24028</v>
      </c>
      <c r="L387" s="1"/>
      <c r="M387" s="21">
        <f t="shared" si="5"/>
        <v>1</v>
      </c>
    </row>
    <row r="388" spans="1:13" ht="20.100000000000001" customHeight="1" x14ac:dyDescent="0.15">
      <c r="A388" s="1" t="s">
        <v>23983</v>
      </c>
      <c r="B388" s="1" t="s">
        <v>23984</v>
      </c>
      <c r="C388" s="1" t="s">
        <v>24029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54</v>
      </c>
      <c r="J388" s="1" t="s">
        <v>55</v>
      </c>
      <c r="K388" s="1" t="s">
        <v>24030</v>
      </c>
      <c r="L388" s="1"/>
      <c r="M388" s="21">
        <f t="shared" si="5"/>
        <v>1</v>
      </c>
    </row>
    <row r="389" spans="1:13" ht="20.100000000000001" customHeight="1" x14ac:dyDescent="0.15">
      <c r="A389" s="1" t="s">
        <v>23983</v>
      </c>
      <c r="B389" s="1" t="s">
        <v>23984</v>
      </c>
      <c r="C389" s="1" t="s">
        <v>24031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54</v>
      </c>
      <c r="J389" s="1" t="s">
        <v>55</v>
      </c>
      <c r="K389" s="1" t="s">
        <v>24032</v>
      </c>
      <c r="L389" s="1"/>
      <c r="M389" s="21">
        <f t="shared" si="5"/>
        <v>1</v>
      </c>
    </row>
    <row r="390" spans="1:13" ht="20.100000000000001" customHeight="1" x14ac:dyDescent="0.15">
      <c r="A390" s="1" t="s">
        <v>23983</v>
      </c>
      <c r="B390" s="1" t="s">
        <v>23984</v>
      </c>
      <c r="C390" s="1" t="s">
        <v>24033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54</v>
      </c>
      <c r="J390" s="1" t="s">
        <v>55</v>
      </c>
      <c r="K390" s="1" t="s">
        <v>24034</v>
      </c>
      <c r="L390" s="1"/>
      <c r="M390" s="21">
        <f t="shared" si="5"/>
        <v>1</v>
      </c>
    </row>
    <row r="391" spans="1:13" ht="20.100000000000001" customHeight="1" x14ac:dyDescent="0.15">
      <c r="A391" s="1" t="s">
        <v>23983</v>
      </c>
      <c r="B391" s="1" t="s">
        <v>23984</v>
      </c>
      <c r="C391" s="1" t="s">
        <v>24035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54</v>
      </c>
      <c r="J391" s="1" t="s">
        <v>55</v>
      </c>
      <c r="K391" s="1" t="s">
        <v>24036</v>
      </c>
      <c r="L391" s="1"/>
      <c r="M391" s="21">
        <f t="shared" si="5"/>
        <v>1</v>
      </c>
    </row>
    <row r="392" spans="1:13" ht="20.100000000000001" customHeight="1" x14ac:dyDescent="0.15">
      <c r="A392" s="1" t="s">
        <v>23983</v>
      </c>
      <c r="B392" s="1" t="s">
        <v>23984</v>
      </c>
      <c r="C392" s="1" t="s">
        <v>24037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54</v>
      </c>
      <c r="J392" s="1" t="s">
        <v>55</v>
      </c>
      <c r="K392" s="1" t="s">
        <v>24038</v>
      </c>
      <c r="L392" s="1"/>
      <c r="M392" s="21">
        <f t="shared" si="5"/>
        <v>1</v>
      </c>
    </row>
    <row r="393" spans="1:13" ht="20.100000000000001" customHeight="1" x14ac:dyDescent="0.15">
      <c r="A393" s="1" t="s">
        <v>23983</v>
      </c>
      <c r="B393" s="1" t="s">
        <v>23984</v>
      </c>
      <c r="C393" s="1" t="s">
        <v>24039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53</v>
      </c>
      <c r="I393" s="1" t="s">
        <v>54</v>
      </c>
      <c r="J393" s="1" t="s">
        <v>55</v>
      </c>
      <c r="K393" s="1" t="s">
        <v>24040</v>
      </c>
      <c r="L393" s="1"/>
      <c r="M393" s="21">
        <f t="shared" ref="M393:M456" si="6">IF(F393="○",1,0)</f>
        <v>1</v>
      </c>
    </row>
    <row r="394" spans="1:13" ht="20.100000000000001" customHeight="1" x14ac:dyDescent="0.15">
      <c r="A394" s="1" t="s">
        <v>23983</v>
      </c>
      <c r="B394" s="1" t="s">
        <v>23984</v>
      </c>
      <c r="C394" s="1" t="s">
        <v>24041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54</v>
      </c>
      <c r="J394" s="1" t="s">
        <v>55</v>
      </c>
      <c r="K394" s="1" t="s">
        <v>24042</v>
      </c>
      <c r="L394" s="1"/>
      <c r="M394" s="21">
        <f t="shared" si="6"/>
        <v>1</v>
      </c>
    </row>
    <row r="395" spans="1:13" ht="20.100000000000001" customHeight="1" x14ac:dyDescent="0.15">
      <c r="A395" s="1" t="s">
        <v>23983</v>
      </c>
      <c r="B395" s="1" t="s">
        <v>23984</v>
      </c>
      <c r="C395" s="1" t="s">
        <v>24043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54</v>
      </c>
      <c r="J395" s="1" t="s">
        <v>55</v>
      </c>
      <c r="K395" s="1" t="s">
        <v>24044</v>
      </c>
      <c r="L395" s="1"/>
      <c r="M395" s="21">
        <f t="shared" si="6"/>
        <v>1</v>
      </c>
    </row>
    <row r="396" spans="1:13" ht="20.100000000000001" customHeight="1" x14ac:dyDescent="0.15">
      <c r="A396" s="1" t="s">
        <v>23983</v>
      </c>
      <c r="B396" s="1" t="s">
        <v>23984</v>
      </c>
      <c r="C396" s="1" t="s">
        <v>24045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54</v>
      </c>
      <c r="J396" s="1" t="s">
        <v>55</v>
      </c>
      <c r="K396" s="1" t="s">
        <v>24046</v>
      </c>
      <c r="L396" s="1"/>
      <c r="M396" s="21">
        <f t="shared" si="6"/>
        <v>1</v>
      </c>
    </row>
    <row r="397" spans="1:13" ht="20.100000000000001" customHeight="1" x14ac:dyDescent="0.15">
      <c r="A397" s="1" t="s">
        <v>23983</v>
      </c>
      <c r="B397" s="1" t="s">
        <v>23984</v>
      </c>
      <c r="C397" s="1" t="s">
        <v>24047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54</v>
      </c>
      <c r="J397" s="1" t="s">
        <v>55</v>
      </c>
      <c r="K397" s="1" t="s">
        <v>24048</v>
      </c>
      <c r="L397" s="1"/>
      <c r="M397" s="21">
        <f t="shared" si="6"/>
        <v>1</v>
      </c>
    </row>
    <row r="398" spans="1:13" ht="20.100000000000001" customHeight="1" x14ac:dyDescent="0.15">
      <c r="A398" s="1" t="s">
        <v>23983</v>
      </c>
      <c r="B398" s="1" t="s">
        <v>23984</v>
      </c>
      <c r="C398" s="1" t="s">
        <v>24049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54</v>
      </c>
      <c r="J398" s="1" t="s">
        <v>55</v>
      </c>
      <c r="K398" s="1" t="s">
        <v>24050</v>
      </c>
      <c r="L398" s="1"/>
      <c r="M398" s="21">
        <f t="shared" si="6"/>
        <v>1</v>
      </c>
    </row>
    <row r="399" spans="1:13" ht="20.100000000000001" customHeight="1" x14ac:dyDescent="0.15">
      <c r="A399" s="1" t="s">
        <v>23983</v>
      </c>
      <c r="B399" s="1" t="s">
        <v>23984</v>
      </c>
      <c r="C399" s="1" t="s">
        <v>24051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54</v>
      </c>
      <c r="J399" s="1" t="s">
        <v>55</v>
      </c>
      <c r="K399" s="1" t="s">
        <v>24052</v>
      </c>
      <c r="L399" s="1"/>
      <c r="M399" s="21">
        <f t="shared" si="6"/>
        <v>1</v>
      </c>
    </row>
    <row r="400" spans="1:13" ht="20.100000000000001" customHeight="1" x14ac:dyDescent="0.15">
      <c r="A400" s="1" t="s">
        <v>23983</v>
      </c>
      <c r="B400" s="1" t="s">
        <v>23984</v>
      </c>
      <c r="C400" s="1" t="s">
        <v>24053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54</v>
      </c>
      <c r="J400" s="1" t="s">
        <v>55</v>
      </c>
      <c r="K400" s="1" t="s">
        <v>24054</v>
      </c>
      <c r="L400" s="1"/>
      <c r="M400" s="21">
        <f t="shared" si="6"/>
        <v>1</v>
      </c>
    </row>
    <row r="401" spans="1:13" ht="20.100000000000001" customHeight="1" x14ac:dyDescent="0.15">
      <c r="A401" s="1" t="s">
        <v>23983</v>
      </c>
      <c r="B401" s="1" t="s">
        <v>23984</v>
      </c>
      <c r="C401" s="1" t="s">
        <v>24055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54</v>
      </c>
      <c r="J401" s="1" t="s">
        <v>55</v>
      </c>
      <c r="K401" s="1" t="s">
        <v>24056</v>
      </c>
      <c r="L401" s="1"/>
      <c r="M401" s="21">
        <f t="shared" si="6"/>
        <v>1</v>
      </c>
    </row>
    <row r="402" spans="1:13" ht="20.100000000000001" customHeight="1" x14ac:dyDescent="0.15">
      <c r="A402" s="1" t="s">
        <v>23983</v>
      </c>
      <c r="B402" s="1" t="s">
        <v>23984</v>
      </c>
      <c r="C402" s="1" t="s">
        <v>24057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54</v>
      </c>
      <c r="J402" s="1" t="s">
        <v>55</v>
      </c>
      <c r="K402" s="1" t="s">
        <v>24058</v>
      </c>
      <c r="L402" s="1"/>
      <c r="M402" s="21">
        <f t="shared" si="6"/>
        <v>1</v>
      </c>
    </row>
    <row r="403" spans="1:13" ht="20.100000000000001" customHeight="1" x14ac:dyDescent="0.15">
      <c r="A403" s="1" t="s">
        <v>23983</v>
      </c>
      <c r="B403" s="1" t="s">
        <v>23984</v>
      </c>
      <c r="C403" s="1" t="s">
        <v>24059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54</v>
      </c>
      <c r="J403" s="1" t="s">
        <v>55</v>
      </c>
      <c r="K403" s="1" t="s">
        <v>24060</v>
      </c>
      <c r="L403" s="1"/>
      <c r="M403" s="21">
        <f t="shared" si="6"/>
        <v>1</v>
      </c>
    </row>
    <row r="404" spans="1:13" ht="20.100000000000001" customHeight="1" x14ac:dyDescent="0.15">
      <c r="A404" s="1" t="s">
        <v>23983</v>
      </c>
      <c r="B404" s="1" t="s">
        <v>23984</v>
      </c>
      <c r="C404" s="1" t="s">
        <v>24061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54</v>
      </c>
      <c r="J404" s="1" t="s">
        <v>55</v>
      </c>
      <c r="K404" s="1" t="s">
        <v>24062</v>
      </c>
      <c r="L404" s="1"/>
      <c r="M404" s="21">
        <f t="shared" si="6"/>
        <v>1</v>
      </c>
    </row>
    <row r="405" spans="1:13" ht="20.100000000000001" customHeight="1" x14ac:dyDescent="0.15">
      <c r="A405" s="1" t="s">
        <v>23983</v>
      </c>
      <c r="B405" s="1" t="s">
        <v>23984</v>
      </c>
      <c r="C405" s="1" t="s">
        <v>24063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53</v>
      </c>
      <c r="I405" s="1" t="s">
        <v>54</v>
      </c>
      <c r="J405" s="1" t="s">
        <v>55</v>
      </c>
      <c r="K405" s="1" t="s">
        <v>24064</v>
      </c>
      <c r="L405" s="1"/>
      <c r="M405" s="21">
        <f t="shared" si="6"/>
        <v>1</v>
      </c>
    </row>
    <row r="406" spans="1:13" ht="20.100000000000001" customHeight="1" x14ac:dyDescent="0.15">
      <c r="A406" s="1" t="s">
        <v>23983</v>
      </c>
      <c r="B406" s="1" t="s">
        <v>23984</v>
      </c>
      <c r="C406" s="1" t="s">
        <v>24065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53</v>
      </c>
      <c r="I406" s="1" t="s">
        <v>54</v>
      </c>
      <c r="J406" s="1" t="s">
        <v>55</v>
      </c>
      <c r="K406" s="1" t="s">
        <v>24066</v>
      </c>
      <c r="L406" s="1"/>
      <c r="M406" s="21">
        <f t="shared" si="6"/>
        <v>1</v>
      </c>
    </row>
    <row r="407" spans="1:13" ht="20.100000000000001" customHeight="1" x14ac:dyDescent="0.15">
      <c r="A407" s="1" t="s">
        <v>23983</v>
      </c>
      <c r="B407" s="1" t="s">
        <v>23984</v>
      </c>
      <c r="C407" s="1" t="s">
        <v>24067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53</v>
      </c>
      <c r="I407" s="1" t="s">
        <v>54</v>
      </c>
      <c r="J407" s="1" t="s">
        <v>55</v>
      </c>
      <c r="K407" s="1" t="s">
        <v>24068</v>
      </c>
      <c r="L407" s="1"/>
      <c r="M407" s="21">
        <f t="shared" si="6"/>
        <v>1</v>
      </c>
    </row>
    <row r="408" spans="1:13" ht="20.100000000000001" customHeight="1" x14ac:dyDescent="0.15">
      <c r="A408" s="1" t="s">
        <v>23983</v>
      </c>
      <c r="B408" s="1" t="s">
        <v>23984</v>
      </c>
      <c r="C408" s="1" t="s">
        <v>24069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54</v>
      </c>
      <c r="J408" s="1" t="s">
        <v>55</v>
      </c>
      <c r="K408" s="1" t="s">
        <v>24070</v>
      </c>
      <c r="L408" s="1"/>
      <c r="M408" s="21">
        <f t="shared" si="6"/>
        <v>1</v>
      </c>
    </row>
    <row r="409" spans="1:13" ht="20.100000000000001" customHeight="1" x14ac:dyDescent="0.15">
      <c r="A409" s="1" t="s">
        <v>23983</v>
      </c>
      <c r="B409" s="1" t="s">
        <v>23984</v>
      </c>
      <c r="C409" s="1" t="s">
        <v>24071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53</v>
      </c>
      <c r="I409" s="1" t="s">
        <v>54</v>
      </c>
      <c r="J409" s="1" t="s">
        <v>55</v>
      </c>
      <c r="K409" s="1" t="s">
        <v>24072</v>
      </c>
      <c r="L409" s="1"/>
      <c r="M409" s="21">
        <f t="shared" si="6"/>
        <v>1</v>
      </c>
    </row>
    <row r="410" spans="1:13" ht="20.100000000000001" customHeight="1" x14ac:dyDescent="0.15">
      <c r="A410" s="1" t="s">
        <v>23983</v>
      </c>
      <c r="B410" s="1" t="s">
        <v>23984</v>
      </c>
      <c r="C410" s="1" t="s">
        <v>24073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53</v>
      </c>
      <c r="I410" s="1" t="s">
        <v>54</v>
      </c>
      <c r="J410" s="1" t="s">
        <v>55</v>
      </c>
      <c r="K410" s="1" t="s">
        <v>24074</v>
      </c>
      <c r="L410" s="1"/>
      <c r="M410" s="21">
        <f t="shared" si="6"/>
        <v>1</v>
      </c>
    </row>
    <row r="411" spans="1:13" ht="20.100000000000001" customHeight="1" x14ac:dyDescent="0.15">
      <c r="A411" s="1" t="s">
        <v>23983</v>
      </c>
      <c r="B411" s="1" t="s">
        <v>23984</v>
      </c>
      <c r="C411" s="1" t="s">
        <v>24075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53</v>
      </c>
      <c r="I411" s="1" t="s">
        <v>54</v>
      </c>
      <c r="J411" s="1" t="s">
        <v>55</v>
      </c>
      <c r="K411" s="1" t="s">
        <v>24076</v>
      </c>
      <c r="L411" s="1"/>
      <c r="M411" s="21">
        <f t="shared" si="6"/>
        <v>1</v>
      </c>
    </row>
    <row r="412" spans="1:13" ht="20.100000000000001" customHeight="1" x14ac:dyDescent="0.15">
      <c r="A412" s="1" t="s">
        <v>23983</v>
      </c>
      <c r="B412" s="1" t="s">
        <v>23984</v>
      </c>
      <c r="C412" s="1" t="s">
        <v>24077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53</v>
      </c>
      <c r="I412" s="1" t="s">
        <v>54</v>
      </c>
      <c r="J412" s="1" t="s">
        <v>55</v>
      </c>
      <c r="K412" s="1" t="s">
        <v>24078</v>
      </c>
      <c r="L412" s="1"/>
      <c r="M412" s="21">
        <f t="shared" si="6"/>
        <v>1</v>
      </c>
    </row>
    <row r="413" spans="1:13" ht="20.100000000000001" customHeight="1" x14ac:dyDescent="0.15">
      <c r="A413" s="1" t="s">
        <v>23983</v>
      </c>
      <c r="B413" s="1" t="s">
        <v>23984</v>
      </c>
      <c r="C413" s="1" t="s">
        <v>24079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54</v>
      </c>
      <c r="J413" s="1" t="s">
        <v>55</v>
      </c>
      <c r="K413" s="1" t="s">
        <v>24080</v>
      </c>
      <c r="L413" s="1"/>
      <c r="M413" s="21">
        <f t="shared" si="6"/>
        <v>1</v>
      </c>
    </row>
    <row r="414" spans="1:13" ht="20.100000000000001" customHeight="1" x14ac:dyDescent="0.15">
      <c r="A414" s="1" t="s">
        <v>23983</v>
      </c>
      <c r="B414" s="1" t="s">
        <v>23984</v>
      </c>
      <c r="C414" s="1" t="s">
        <v>24081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53</v>
      </c>
      <c r="I414" s="1" t="s">
        <v>54</v>
      </c>
      <c r="J414" s="1" t="s">
        <v>55</v>
      </c>
      <c r="K414" s="1" t="s">
        <v>24082</v>
      </c>
      <c r="L414" s="1"/>
      <c r="M414" s="21">
        <f t="shared" si="6"/>
        <v>1</v>
      </c>
    </row>
    <row r="415" spans="1:13" ht="20.100000000000001" customHeight="1" x14ac:dyDescent="0.15">
      <c r="A415" s="1" t="s">
        <v>23983</v>
      </c>
      <c r="B415" s="1" t="s">
        <v>23984</v>
      </c>
      <c r="C415" s="1" t="s">
        <v>24083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53</v>
      </c>
      <c r="I415" s="1" t="s">
        <v>54</v>
      </c>
      <c r="J415" s="1" t="s">
        <v>55</v>
      </c>
      <c r="K415" s="1" t="s">
        <v>24084</v>
      </c>
      <c r="L415" s="1"/>
      <c r="M415" s="21">
        <f t="shared" si="6"/>
        <v>1</v>
      </c>
    </row>
    <row r="416" spans="1:13" ht="20.100000000000001" customHeight="1" x14ac:dyDescent="0.15">
      <c r="A416" s="1" t="s">
        <v>23983</v>
      </c>
      <c r="B416" s="1" t="s">
        <v>23984</v>
      </c>
      <c r="C416" s="1" t="s">
        <v>24085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53</v>
      </c>
      <c r="I416" s="1" t="s">
        <v>54</v>
      </c>
      <c r="J416" s="1" t="s">
        <v>55</v>
      </c>
      <c r="K416" s="1" t="s">
        <v>24086</v>
      </c>
      <c r="L416" s="1"/>
      <c r="M416" s="21">
        <f t="shared" si="6"/>
        <v>1</v>
      </c>
    </row>
    <row r="417" spans="1:13" ht="20.100000000000001" customHeight="1" x14ac:dyDescent="0.15">
      <c r="A417" s="1" t="s">
        <v>23983</v>
      </c>
      <c r="B417" s="1" t="s">
        <v>23984</v>
      </c>
      <c r="C417" s="1" t="s">
        <v>24087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53</v>
      </c>
      <c r="I417" s="1" t="s">
        <v>54</v>
      </c>
      <c r="J417" s="1" t="s">
        <v>55</v>
      </c>
      <c r="K417" s="1" t="s">
        <v>24088</v>
      </c>
      <c r="L417" s="1"/>
      <c r="M417" s="21">
        <f t="shared" si="6"/>
        <v>1</v>
      </c>
    </row>
    <row r="418" spans="1:13" ht="20.100000000000001" customHeight="1" x14ac:dyDescent="0.15">
      <c r="A418" s="1" t="s">
        <v>23983</v>
      </c>
      <c r="B418" s="1" t="s">
        <v>23984</v>
      </c>
      <c r="C418" s="1" t="s">
        <v>24089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53</v>
      </c>
      <c r="I418" s="1" t="s">
        <v>54</v>
      </c>
      <c r="J418" s="1" t="s">
        <v>55</v>
      </c>
      <c r="K418" s="1" t="s">
        <v>24090</v>
      </c>
      <c r="L418" s="1"/>
      <c r="M418" s="21">
        <f t="shared" si="6"/>
        <v>1</v>
      </c>
    </row>
    <row r="419" spans="1:13" ht="20.100000000000001" customHeight="1" x14ac:dyDescent="0.15">
      <c r="A419" s="1" t="s">
        <v>23983</v>
      </c>
      <c r="B419" s="1" t="s">
        <v>23984</v>
      </c>
      <c r="C419" s="1" t="s">
        <v>24091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53</v>
      </c>
      <c r="I419" s="1" t="s">
        <v>54</v>
      </c>
      <c r="J419" s="1" t="s">
        <v>55</v>
      </c>
      <c r="K419" s="1" t="s">
        <v>24092</v>
      </c>
      <c r="L419" s="1"/>
      <c r="M419" s="21">
        <f t="shared" si="6"/>
        <v>1</v>
      </c>
    </row>
    <row r="420" spans="1:13" ht="20.100000000000001" customHeight="1" x14ac:dyDescent="0.15">
      <c r="A420" s="1" t="s">
        <v>23983</v>
      </c>
      <c r="B420" s="1" t="s">
        <v>23984</v>
      </c>
      <c r="C420" s="1" t="s">
        <v>24093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53</v>
      </c>
      <c r="I420" s="1" t="s">
        <v>54</v>
      </c>
      <c r="J420" s="1" t="s">
        <v>55</v>
      </c>
      <c r="K420" s="1" t="s">
        <v>24094</v>
      </c>
      <c r="L420" s="1"/>
      <c r="M420" s="21">
        <f t="shared" si="6"/>
        <v>1</v>
      </c>
    </row>
    <row r="421" spans="1:13" ht="20.100000000000001" customHeight="1" x14ac:dyDescent="0.15">
      <c r="A421" s="1" t="s">
        <v>23983</v>
      </c>
      <c r="B421" s="1" t="s">
        <v>23984</v>
      </c>
      <c r="C421" s="1" t="s">
        <v>24095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53</v>
      </c>
      <c r="I421" s="1" t="s">
        <v>54</v>
      </c>
      <c r="J421" s="1" t="s">
        <v>55</v>
      </c>
      <c r="K421" s="1" t="s">
        <v>24096</v>
      </c>
      <c r="L421" s="1"/>
      <c r="M421" s="21">
        <f t="shared" si="6"/>
        <v>1</v>
      </c>
    </row>
    <row r="422" spans="1:13" ht="20.100000000000001" customHeight="1" x14ac:dyDescent="0.15">
      <c r="A422" s="1" t="s">
        <v>24097</v>
      </c>
      <c r="B422" s="1" t="s">
        <v>24098</v>
      </c>
      <c r="C422" s="1" t="s">
        <v>24099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54</v>
      </c>
      <c r="J422" s="1" t="s">
        <v>55</v>
      </c>
      <c r="K422" s="1" t="s">
        <v>24100</v>
      </c>
      <c r="L422" s="1"/>
      <c r="M422" s="21">
        <f t="shared" si="6"/>
        <v>1</v>
      </c>
    </row>
    <row r="423" spans="1:13" ht="20.100000000000001" customHeight="1" x14ac:dyDescent="0.15">
      <c r="A423" s="1" t="s">
        <v>24097</v>
      </c>
      <c r="B423" s="1" t="s">
        <v>24098</v>
      </c>
      <c r="C423" s="1" t="s">
        <v>24101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53</v>
      </c>
      <c r="I423" s="1" t="s">
        <v>54</v>
      </c>
      <c r="J423" s="1" t="s">
        <v>55</v>
      </c>
      <c r="K423" s="1" t="s">
        <v>24102</v>
      </c>
      <c r="L423" s="1"/>
      <c r="M423" s="21">
        <f t="shared" si="6"/>
        <v>1</v>
      </c>
    </row>
    <row r="424" spans="1:13" ht="20.100000000000001" customHeight="1" x14ac:dyDescent="0.15">
      <c r="A424" s="1" t="s">
        <v>24097</v>
      </c>
      <c r="B424" s="1" t="s">
        <v>24098</v>
      </c>
      <c r="C424" s="1" t="s">
        <v>24103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53</v>
      </c>
      <c r="I424" s="1" t="s">
        <v>54</v>
      </c>
      <c r="J424" s="1" t="s">
        <v>55</v>
      </c>
      <c r="K424" s="1" t="s">
        <v>24104</v>
      </c>
      <c r="L424" s="1"/>
      <c r="M424" s="21">
        <f t="shared" si="6"/>
        <v>1</v>
      </c>
    </row>
    <row r="425" spans="1:13" ht="20.100000000000001" customHeight="1" x14ac:dyDescent="0.15">
      <c r="A425" s="1" t="s">
        <v>24097</v>
      </c>
      <c r="B425" s="1" t="s">
        <v>24098</v>
      </c>
      <c r="C425" s="1" t="s">
        <v>24105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53</v>
      </c>
      <c r="I425" s="1" t="s">
        <v>54</v>
      </c>
      <c r="J425" s="1" t="s">
        <v>55</v>
      </c>
      <c r="K425" s="1" t="s">
        <v>24106</v>
      </c>
      <c r="L425" s="1"/>
      <c r="M425" s="21">
        <f t="shared" si="6"/>
        <v>1</v>
      </c>
    </row>
    <row r="426" spans="1:13" ht="20.100000000000001" customHeight="1" x14ac:dyDescent="0.15">
      <c r="A426" s="1" t="s">
        <v>24097</v>
      </c>
      <c r="B426" s="1" t="s">
        <v>24098</v>
      </c>
      <c r="C426" s="1" t="s">
        <v>24107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53</v>
      </c>
      <c r="I426" s="1" t="s">
        <v>54</v>
      </c>
      <c r="J426" s="1" t="s">
        <v>55</v>
      </c>
      <c r="K426" s="1" t="s">
        <v>24108</v>
      </c>
      <c r="L426" s="1"/>
      <c r="M426" s="21">
        <f t="shared" si="6"/>
        <v>1</v>
      </c>
    </row>
    <row r="427" spans="1:13" ht="20.100000000000001" customHeight="1" x14ac:dyDescent="0.15">
      <c r="A427" s="1" t="s">
        <v>24097</v>
      </c>
      <c r="B427" s="1" t="s">
        <v>24098</v>
      </c>
      <c r="C427" s="1" t="s">
        <v>24109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54</v>
      </c>
      <c r="J427" s="1" t="s">
        <v>55</v>
      </c>
      <c r="K427" s="1" t="s">
        <v>24110</v>
      </c>
      <c r="L427" s="1"/>
      <c r="M427" s="21">
        <f t="shared" si="6"/>
        <v>1</v>
      </c>
    </row>
    <row r="428" spans="1:13" ht="20.100000000000001" customHeight="1" x14ac:dyDescent="0.15">
      <c r="A428" s="1" t="s">
        <v>24097</v>
      </c>
      <c r="B428" s="1" t="s">
        <v>24098</v>
      </c>
      <c r="C428" s="1" t="s">
        <v>24111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53</v>
      </c>
      <c r="I428" s="1" t="s">
        <v>54</v>
      </c>
      <c r="J428" s="1" t="s">
        <v>55</v>
      </c>
      <c r="K428" s="1" t="s">
        <v>24112</v>
      </c>
      <c r="L428" s="1"/>
      <c r="M428" s="21">
        <f t="shared" si="6"/>
        <v>1</v>
      </c>
    </row>
    <row r="429" spans="1:13" ht="20.100000000000001" customHeight="1" x14ac:dyDescent="0.15">
      <c r="A429" s="1" t="s">
        <v>24097</v>
      </c>
      <c r="B429" s="1" t="s">
        <v>24098</v>
      </c>
      <c r="C429" s="1" t="s">
        <v>24113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53</v>
      </c>
      <c r="I429" s="1" t="s">
        <v>54</v>
      </c>
      <c r="J429" s="1" t="s">
        <v>55</v>
      </c>
      <c r="K429" s="1" t="s">
        <v>24114</v>
      </c>
      <c r="L429" s="1"/>
      <c r="M429" s="21">
        <f t="shared" si="6"/>
        <v>1</v>
      </c>
    </row>
    <row r="430" spans="1:13" ht="20.100000000000001" customHeight="1" x14ac:dyDescent="0.15">
      <c r="A430" s="1" t="s">
        <v>24097</v>
      </c>
      <c r="B430" s="1" t="s">
        <v>24098</v>
      </c>
      <c r="C430" s="1" t="s">
        <v>24115</v>
      </c>
      <c r="D430" s="1" t="s">
        <v>78</v>
      </c>
      <c r="E430" s="1" t="s">
        <v>51</v>
      </c>
      <c r="F430" s="1" t="s">
        <v>10720</v>
      </c>
      <c r="G430" s="1" t="s">
        <v>82</v>
      </c>
      <c r="H430" s="1" t="s">
        <v>4727</v>
      </c>
      <c r="I430" s="1" t="s">
        <v>447</v>
      </c>
      <c r="J430" s="1" t="s">
        <v>448</v>
      </c>
      <c r="K430" s="1" t="s">
        <v>24116</v>
      </c>
      <c r="L430" s="1"/>
      <c r="M430" s="21">
        <f t="shared" si="6"/>
        <v>0</v>
      </c>
    </row>
    <row r="431" spans="1:13" ht="20.100000000000001" customHeight="1" x14ac:dyDescent="0.15">
      <c r="A431" s="1" t="s">
        <v>24097</v>
      </c>
      <c r="B431" s="1" t="s">
        <v>24098</v>
      </c>
      <c r="C431" s="1" t="s">
        <v>24117</v>
      </c>
      <c r="D431" s="1" t="s">
        <v>78</v>
      </c>
      <c r="E431" s="1" t="s">
        <v>51</v>
      </c>
      <c r="F431" s="1" t="s">
        <v>10720</v>
      </c>
      <c r="G431" s="1" t="s">
        <v>82</v>
      </c>
      <c r="H431" s="1" t="s">
        <v>4727</v>
      </c>
      <c r="I431" s="1" t="s">
        <v>447</v>
      </c>
      <c r="J431" s="1" t="s">
        <v>448</v>
      </c>
      <c r="K431" s="1" t="s">
        <v>24118</v>
      </c>
      <c r="L431" s="1"/>
      <c r="M431" s="21">
        <f t="shared" si="6"/>
        <v>0</v>
      </c>
    </row>
    <row r="432" spans="1:13" ht="20.100000000000001" customHeight="1" x14ac:dyDescent="0.15">
      <c r="A432" s="1" t="s">
        <v>24097</v>
      </c>
      <c r="B432" s="1" t="s">
        <v>24098</v>
      </c>
      <c r="C432" s="1" t="s">
        <v>24119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53</v>
      </c>
      <c r="I432" s="1" t="s">
        <v>54</v>
      </c>
      <c r="J432" s="1" t="s">
        <v>55</v>
      </c>
      <c r="K432" s="1" t="s">
        <v>24120</v>
      </c>
      <c r="L432" s="1"/>
      <c r="M432" s="21">
        <f t="shared" si="6"/>
        <v>1</v>
      </c>
    </row>
    <row r="433" spans="1:13" ht="20.100000000000001" customHeight="1" x14ac:dyDescent="0.15">
      <c r="A433" s="1" t="s">
        <v>24097</v>
      </c>
      <c r="B433" s="1" t="s">
        <v>24098</v>
      </c>
      <c r="C433" s="1" t="s">
        <v>24121</v>
      </c>
      <c r="D433" s="1" t="s">
        <v>78</v>
      </c>
      <c r="E433" s="1" t="s">
        <v>51</v>
      </c>
      <c r="F433" s="1" t="s">
        <v>10720</v>
      </c>
      <c r="G433" s="1" t="s">
        <v>82</v>
      </c>
      <c r="H433" s="1" t="s">
        <v>4727</v>
      </c>
      <c r="I433" s="1" t="s">
        <v>447</v>
      </c>
      <c r="J433" s="1" t="s">
        <v>448</v>
      </c>
      <c r="K433" s="1" t="s">
        <v>24122</v>
      </c>
      <c r="L433" s="1"/>
      <c r="M433" s="21">
        <f t="shared" si="6"/>
        <v>0</v>
      </c>
    </row>
    <row r="434" spans="1:13" ht="20.100000000000001" customHeight="1" x14ac:dyDescent="0.15">
      <c r="A434" s="1" t="s">
        <v>24097</v>
      </c>
      <c r="B434" s="1" t="s">
        <v>24123</v>
      </c>
      <c r="C434" s="1" t="s">
        <v>24124</v>
      </c>
      <c r="D434" s="1" t="s">
        <v>50</v>
      </c>
      <c r="E434" s="1" t="s">
        <v>51</v>
      </c>
      <c r="F434" s="1" t="s">
        <v>10720</v>
      </c>
      <c r="G434" s="1" t="s">
        <v>82</v>
      </c>
      <c r="H434" s="1" t="s">
        <v>4727</v>
      </c>
      <c r="I434" s="1" t="s">
        <v>447</v>
      </c>
      <c r="J434" s="1" t="s">
        <v>448</v>
      </c>
      <c r="K434" s="1" t="s">
        <v>24125</v>
      </c>
      <c r="L434" s="1"/>
      <c r="M434" s="21">
        <f t="shared" si="6"/>
        <v>0</v>
      </c>
    </row>
    <row r="435" spans="1:13" ht="20.100000000000001" customHeight="1" x14ac:dyDescent="0.15">
      <c r="A435" s="1" t="s">
        <v>24097</v>
      </c>
      <c r="B435" s="1" t="s">
        <v>24123</v>
      </c>
      <c r="C435" s="1" t="s">
        <v>24126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53</v>
      </c>
      <c r="I435" s="1" t="s">
        <v>54</v>
      </c>
      <c r="J435" s="1" t="s">
        <v>55</v>
      </c>
      <c r="K435" s="1" t="s">
        <v>24127</v>
      </c>
      <c r="L435" s="1"/>
      <c r="M435" s="21">
        <f t="shared" si="6"/>
        <v>1</v>
      </c>
    </row>
    <row r="436" spans="1:13" ht="20.100000000000001" customHeight="1" x14ac:dyDescent="0.15">
      <c r="A436" s="1" t="s">
        <v>24097</v>
      </c>
      <c r="B436" s="1" t="s">
        <v>24123</v>
      </c>
      <c r="C436" s="1" t="s">
        <v>24128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53</v>
      </c>
      <c r="I436" s="1" t="s">
        <v>54</v>
      </c>
      <c r="J436" s="1" t="s">
        <v>55</v>
      </c>
      <c r="K436" s="1" t="s">
        <v>24129</v>
      </c>
      <c r="L436" s="1"/>
      <c r="M436" s="21">
        <f t="shared" si="6"/>
        <v>1</v>
      </c>
    </row>
    <row r="437" spans="1:13" ht="20.100000000000001" customHeight="1" x14ac:dyDescent="0.15">
      <c r="A437" s="1" t="s">
        <v>24097</v>
      </c>
      <c r="B437" s="1" t="s">
        <v>24123</v>
      </c>
      <c r="C437" s="1" t="s">
        <v>24130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53</v>
      </c>
      <c r="I437" s="1" t="s">
        <v>54</v>
      </c>
      <c r="J437" s="1" t="s">
        <v>55</v>
      </c>
      <c r="K437" s="1" t="s">
        <v>24131</v>
      </c>
      <c r="L437" s="1"/>
      <c r="M437" s="21">
        <f t="shared" si="6"/>
        <v>1</v>
      </c>
    </row>
    <row r="438" spans="1:13" ht="20.100000000000001" customHeight="1" x14ac:dyDescent="0.15">
      <c r="A438" s="1" t="s">
        <v>24097</v>
      </c>
      <c r="B438" s="1" t="s">
        <v>24123</v>
      </c>
      <c r="C438" s="1" t="s">
        <v>24132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53</v>
      </c>
      <c r="I438" s="1" t="s">
        <v>54</v>
      </c>
      <c r="J438" s="1" t="s">
        <v>55</v>
      </c>
      <c r="K438" s="1" t="s">
        <v>24133</v>
      </c>
      <c r="L438" s="1"/>
      <c r="M438" s="21">
        <f t="shared" si="6"/>
        <v>1</v>
      </c>
    </row>
    <row r="439" spans="1:13" ht="20.100000000000001" customHeight="1" x14ac:dyDescent="0.15">
      <c r="A439" s="1" t="s">
        <v>24097</v>
      </c>
      <c r="B439" s="1" t="s">
        <v>24123</v>
      </c>
      <c r="C439" s="1" t="s">
        <v>24134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54</v>
      </c>
      <c r="J439" s="1" t="s">
        <v>55</v>
      </c>
      <c r="K439" s="1" t="s">
        <v>24135</v>
      </c>
      <c r="L439" s="1"/>
      <c r="M439" s="21">
        <f t="shared" si="6"/>
        <v>1</v>
      </c>
    </row>
    <row r="440" spans="1:13" ht="20.100000000000001" customHeight="1" x14ac:dyDescent="0.15">
      <c r="A440" s="1" t="s">
        <v>24097</v>
      </c>
      <c r="B440" s="1" t="s">
        <v>24123</v>
      </c>
      <c r="C440" s="1" t="s">
        <v>24136</v>
      </c>
      <c r="D440" s="1" t="s">
        <v>78</v>
      </c>
      <c r="E440" s="1" t="s">
        <v>51</v>
      </c>
      <c r="F440" s="1" t="s">
        <v>81</v>
      </c>
      <c r="G440" s="1" t="s">
        <v>82</v>
      </c>
      <c r="H440" s="1" t="s">
        <v>4727</v>
      </c>
      <c r="I440" s="1" t="s">
        <v>447</v>
      </c>
      <c r="J440" s="1" t="s">
        <v>448</v>
      </c>
      <c r="K440" s="1" t="s">
        <v>24137</v>
      </c>
      <c r="L440" s="1"/>
      <c r="M440" s="21">
        <f t="shared" si="6"/>
        <v>0</v>
      </c>
    </row>
    <row r="441" spans="1:13" ht="20.100000000000001" customHeight="1" x14ac:dyDescent="0.15">
      <c r="A441" s="1" t="s">
        <v>24097</v>
      </c>
      <c r="B441" s="1" t="s">
        <v>24123</v>
      </c>
      <c r="C441" s="1" t="s">
        <v>24138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53</v>
      </c>
      <c r="I441" s="1" t="s">
        <v>54</v>
      </c>
      <c r="J441" s="1" t="s">
        <v>55</v>
      </c>
      <c r="K441" s="1" t="s">
        <v>24139</v>
      </c>
      <c r="L441" s="1"/>
      <c r="M441" s="21">
        <f t="shared" si="6"/>
        <v>1</v>
      </c>
    </row>
    <row r="442" spans="1:13" ht="20.100000000000001" customHeight="1" x14ac:dyDescent="0.15">
      <c r="A442" s="1" t="s">
        <v>24097</v>
      </c>
      <c r="B442" s="1" t="s">
        <v>24123</v>
      </c>
      <c r="C442" s="1" t="s">
        <v>24140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4727</v>
      </c>
      <c r="I442" s="1" t="s">
        <v>447</v>
      </c>
      <c r="J442" s="1" t="s">
        <v>448</v>
      </c>
      <c r="K442" s="1" t="s">
        <v>24141</v>
      </c>
      <c r="L442" s="1"/>
      <c r="M442" s="21">
        <f t="shared" si="6"/>
        <v>0</v>
      </c>
    </row>
    <row r="443" spans="1:13" ht="20.100000000000001" customHeight="1" x14ac:dyDescent="0.15">
      <c r="A443" s="1" t="s">
        <v>24097</v>
      </c>
      <c r="B443" s="1" t="s">
        <v>24142</v>
      </c>
      <c r="C443" s="1" t="s">
        <v>24143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53</v>
      </c>
      <c r="I443" s="1" t="s">
        <v>54</v>
      </c>
      <c r="J443" s="1" t="s">
        <v>55</v>
      </c>
      <c r="K443" s="1" t="s">
        <v>24144</v>
      </c>
      <c r="L443" s="1"/>
      <c r="M443" s="21">
        <f t="shared" si="6"/>
        <v>1</v>
      </c>
    </row>
    <row r="444" spans="1:13" ht="20.100000000000001" customHeight="1" x14ac:dyDescent="0.15">
      <c r="A444" s="1" t="s">
        <v>24097</v>
      </c>
      <c r="B444" s="1" t="s">
        <v>24142</v>
      </c>
      <c r="C444" s="1" t="s">
        <v>24145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53</v>
      </c>
      <c r="I444" s="1" t="s">
        <v>54</v>
      </c>
      <c r="J444" s="1" t="s">
        <v>55</v>
      </c>
      <c r="K444" s="1" t="s">
        <v>24146</v>
      </c>
      <c r="L444" s="1"/>
      <c r="M444" s="21">
        <f t="shared" si="6"/>
        <v>1</v>
      </c>
    </row>
    <row r="445" spans="1:13" ht="20.100000000000001" customHeight="1" x14ac:dyDescent="0.15">
      <c r="A445" s="1" t="s">
        <v>24097</v>
      </c>
      <c r="B445" s="1" t="s">
        <v>24142</v>
      </c>
      <c r="C445" s="1" t="s">
        <v>24147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53</v>
      </c>
      <c r="I445" s="1" t="s">
        <v>54</v>
      </c>
      <c r="J445" s="1" t="s">
        <v>55</v>
      </c>
      <c r="K445" s="1" t="s">
        <v>24148</v>
      </c>
      <c r="L445" s="1"/>
      <c r="M445" s="21">
        <f t="shared" si="6"/>
        <v>1</v>
      </c>
    </row>
    <row r="446" spans="1:13" ht="20.100000000000001" customHeight="1" x14ac:dyDescent="0.15">
      <c r="A446" s="1" t="s">
        <v>24097</v>
      </c>
      <c r="B446" s="1" t="s">
        <v>24142</v>
      </c>
      <c r="C446" s="1" t="s">
        <v>24149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53</v>
      </c>
      <c r="I446" s="1" t="s">
        <v>54</v>
      </c>
      <c r="J446" s="1" t="s">
        <v>55</v>
      </c>
      <c r="K446" s="1" t="s">
        <v>24150</v>
      </c>
      <c r="L446" s="1"/>
      <c r="M446" s="21">
        <f t="shared" si="6"/>
        <v>1</v>
      </c>
    </row>
    <row r="447" spans="1:13" ht="20.100000000000001" customHeight="1" x14ac:dyDescent="0.15">
      <c r="A447" s="1" t="s">
        <v>24097</v>
      </c>
      <c r="B447" s="1" t="s">
        <v>24142</v>
      </c>
      <c r="C447" s="1" t="s">
        <v>24151</v>
      </c>
      <c r="D447" s="1" t="s">
        <v>78</v>
      </c>
      <c r="E447" s="1" t="s">
        <v>51</v>
      </c>
      <c r="F447" s="1" t="s">
        <v>179</v>
      </c>
      <c r="G447" s="1" t="s">
        <v>82</v>
      </c>
      <c r="H447" s="1" t="s">
        <v>4727</v>
      </c>
      <c r="I447" s="1" t="s">
        <v>447</v>
      </c>
      <c r="J447" s="1" t="s">
        <v>448</v>
      </c>
      <c r="K447" s="1" t="s">
        <v>24152</v>
      </c>
      <c r="L447" s="1"/>
      <c r="M447" s="21">
        <f t="shared" si="6"/>
        <v>0</v>
      </c>
    </row>
    <row r="448" spans="1:13" ht="20.100000000000001" customHeight="1" x14ac:dyDescent="0.15">
      <c r="A448" s="1" t="s">
        <v>24097</v>
      </c>
      <c r="B448" s="1" t="s">
        <v>24142</v>
      </c>
      <c r="C448" s="1" t="s">
        <v>24153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54</v>
      </c>
      <c r="J448" s="1" t="s">
        <v>55</v>
      </c>
      <c r="K448" s="1" t="s">
        <v>24154</v>
      </c>
      <c r="L448" s="1"/>
      <c r="M448" s="21">
        <f t="shared" si="6"/>
        <v>1</v>
      </c>
    </row>
    <row r="449" spans="1:13" ht="20.100000000000001" customHeight="1" x14ac:dyDescent="0.15">
      <c r="A449" s="1" t="s">
        <v>24097</v>
      </c>
      <c r="B449" s="1" t="s">
        <v>24142</v>
      </c>
      <c r="C449" s="1" t="s">
        <v>24155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53</v>
      </c>
      <c r="I449" s="1" t="s">
        <v>54</v>
      </c>
      <c r="J449" s="1" t="s">
        <v>55</v>
      </c>
      <c r="K449" s="1" t="s">
        <v>24156</v>
      </c>
      <c r="L449" s="1"/>
      <c r="M449" s="21">
        <f t="shared" si="6"/>
        <v>1</v>
      </c>
    </row>
    <row r="450" spans="1:13" ht="20.100000000000001" customHeight="1" x14ac:dyDescent="0.15">
      <c r="A450" s="1" t="s">
        <v>24097</v>
      </c>
      <c r="B450" s="1" t="s">
        <v>24142</v>
      </c>
      <c r="C450" s="1" t="s">
        <v>24157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53</v>
      </c>
      <c r="I450" s="1" t="s">
        <v>54</v>
      </c>
      <c r="J450" s="1" t="s">
        <v>55</v>
      </c>
      <c r="K450" s="1" t="s">
        <v>24158</v>
      </c>
      <c r="L450" s="1"/>
      <c r="M450" s="21">
        <f t="shared" si="6"/>
        <v>1</v>
      </c>
    </row>
    <row r="451" spans="1:13" ht="20.100000000000001" customHeight="1" x14ac:dyDescent="0.15">
      <c r="A451" s="1" t="s">
        <v>24097</v>
      </c>
      <c r="B451" s="1" t="s">
        <v>24142</v>
      </c>
      <c r="C451" s="1" t="s">
        <v>24159</v>
      </c>
      <c r="D451" s="1" t="s">
        <v>78</v>
      </c>
      <c r="E451" s="1" t="s">
        <v>51</v>
      </c>
      <c r="F451" s="1" t="s">
        <v>51</v>
      </c>
      <c r="G451" s="1" t="s">
        <v>52</v>
      </c>
      <c r="H451" s="1" t="s">
        <v>53</v>
      </c>
      <c r="I451" s="1" t="s">
        <v>54</v>
      </c>
      <c r="J451" s="1" t="s">
        <v>55</v>
      </c>
      <c r="K451" s="1" t="s">
        <v>24160</v>
      </c>
      <c r="L451" s="1"/>
      <c r="M451" s="21">
        <f t="shared" si="6"/>
        <v>1</v>
      </c>
    </row>
    <row r="452" spans="1:13" ht="20.100000000000001" customHeight="1" x14ac:dyDescent="0.15">
      <c r="A452" s="1" t="s">
        <v>24097</v>
      </c>
      <c r="B452" s="1" t="s">
        <v>24142</v>
      </c>
      <c r="C452" s="1" t="s">
        <v>24161</v>
      </c>
      <c r="D452" s="1" t="s">
        <v>78</v>
      </c>
      <c r="E452" s="1" t="s">
        <v>51</v>
      </c>
      <c r="F452" s="1" t="s">
        <v>179</v>
      </c>
      <c r="G452" s="1" t="s">
        <v>82</v>
      </c>
      <c r="H452" s="1" t="s">
        <v>4727</v>
      </c>
      <c r="I452" s="1" t="s">
        <v>447</v>
      </c>
      <c r="J452" s="1" t="s">
        <v>448</v>
      </c>
      <c r="K452" s="1" t="s">
        <v>24162</v>
      </c>
      <c r="L452" s="1"/>
      <c r="M452" s="21">
        <f t="shared" si="6"/>
        <v>0</v>
      </c>
    </row>
    <row r="453" spans="1:13" ht="20.100000000000001" customHeight="1" x14ac:dyDescent="0.15">
      <c r="A453" s="1" t="s">
        <v>24097</v>
      </c>
      <c r="B453" s="1" t="s">
        <v>24142</v>
      </c>
      <c r="C453" s="1" t="s">
        <v>24163</v>
      </c>
      <c r="D453" s="1" t="s">
        <v>78</v>
      </c>
      <c r="E453" s="1" t="s">
        <v>51</v>
      </c>
      <c r="F453" s="1" t="s">
        <v>51</v>
      </c>
      <c r="G453" s="1" t="s">
        <v>52</v>
      </c>
      <c r="H453" s="1" t="s">
        <v>53</v>
      </c>
      <c r="I453" s="1" t="s">
        <v>54</v>
      </c>
      <c r="J453" s="1" t="s">
        <v>55</v>
      </c>
      <c r="K453" s="1" t="s">
        <v>24164</v>
      </c>
      <c r="L453" s="1"/>
      <c r="M453" s="21">
        <f t="shared" si="6"/>
        <v>1</v>
      </c>
    </row>
    <row r="454" spans="1:13" ht="20.100000000000001" customHeight="1" x14ac:dyDescent="0.15">
      <c r="A454" s="1" t="s">
        <v>24097</v>
      </c>
      <c r="B454" s="1" t="s">
        <v>24142</v>
      </c>
      <c r="C454" s="1" t="s">
        <v>24165</v>
      </c>
      <c r="D454" s="1" t="s">
        <v>78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24166</v>
      </c>
      <c r="L454" s="1"/>
      <c r="M454" s="21">
        <f t="shared" si="6"/>
        <v>1</v>
      </c>
    </row>
    <row r="455" spans="1:13" ht="20.100000000000001" customHeight="1" x14ac:dyDescent="0.15">
      <c r="A455" s="1" t="s">
        <v>24097</v>
      </c>
      <c r="B455" s="1" t="s">
        <v>24142</v>
      </c>
      <c r="C455" s="1" t="s">
        <v>24167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54</v>
      </c>
      <c r="J455" s="1" t="s">
        <v>55</v>
      </c>
      <c r="K455" s="1" t="s">
        <v>24168</v>
      </c>
      <c r="L455" s="1"/>
      <c r="M455" s="21">
        <f t="shared" si="6"/>
        <v>1</v>
      </c>
    </row>
    <row r="456" spans="1:13" ht="20.100000000000001" customHeight="1" x14ac:dyDescent="0.15">
      <c r="A456" s="1" t="s">
        <v>24097</v>
      </c>
      <c r="B456" s="1" t="s">
        <v>24142</v>
      </c>
      <c r="C456" s="1" t="s">
        <v>24169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53</v>
      </c>
      <c r="I456" s="1" t="s">
        <v>54</v>
      </c>
      <c r="J456" s="1" t="s">
        <v>55</v>
      </c>
      <c r="K456" s="1" t="s">
        <v>24170</v>
      </c>
      <c r="L456" s="1"/>
      <c r="M456" s="21">
        <f t="shared" si="6"/>
        <v>1</v>
      </c>
    </row>
    <row r="457" spans="1:13" ht="20.100000000000001" customHeight="1" x14ac:dyDescent="0.15">
      <c r="A457" s="1" t="s">
        <v>24097</v>
      </c>
      <c r="B457" s="1" t="s">
        <v>24142</v>
      </c>
      <c r="C457" s="1" t="s">
        <v>24171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53</v>
      </c>
      <c r="I457" s="1" t="s">
        <v>54</v>
      </c>
      <c r="J457" s="1" t="s">
        <v>55</v>
      </c>
      <c r="K457" s="1" t="s">
        <v>24172</v>
      </c>
      <c r="L457" s="1"/>
      <c r="M457" s="21">
        <f t="shared" ref="M457:M520" si="7">IF(F457="○",1,0)</f>
        <v>1</v>
      </c>
    </row>
    <row r="458" spans="1:13" ht="20.100000000000001" customHeight="1" x14ac:dyDescent="0.15">
      <c r="A458" s="1" t="s">
        <v>24097</v>
      </c>
      <c r="B458" s="1" t="s">
        <v>24142</v>
      </c>
      <c r="C458" s="1" t="s">
        <v>24173</v>
      </c>
      <c r="D458" s="1" t="s">
        <v>78</v>
      </c>
      <c r="E458" s="1" t="s">
        <v>51</v>
      </c>
      <c r="F458" s="1" t="s">
        <v>10720</v>
      </c>
      <c r="G458" s="1" t="s">
        <v>82</v>
      </c>
      <c r="H458" s="1" t="s">
        <v>4727</v>
      </c>
      <c r="I458" s="1" t="s">
        <v>447</v>
      </c>
      <c r="J458" s="1" t="s">
        <v>448</v>
      </c>
      <c r="K458" s="1" t="s">
        <v>24174</v>
      </c>
      <c r="L458" s="1"/>
      <c r="M458" s="21">
        <f t="shared" si="7"/>
        <v>0</v>
      </c>
    </row>
    <row r="459" spans="1:13" ht="20.100000000000001" customHeight="1" x14ac:dyDescent="0.15">
      <c r="A459" s="1" t="s">
        <v>24097</v>
      </c>
      <c r="B459" s="1" t="s">
        <v>24175</v>
      </c>
      <c r="C459" s="1" t="s">
        <v>24176</v>
      </c>
      <c r="D459" s="1" t="s">
        <v>50</v>
      </c>
      <c r="E459" s="1" t="s">
        <v>51</v>
      </c>
      <c r="F459" s="1" t="s">
        <v>10720</v>
      </c>
      <c r="G459" s="1" t="s">
        <v>82</v>
      </c>
      <c r="H459" s="1" t="s">
        <v>4727</v>
      </c>
      <c r="I459" s="1" t="s">
        <v>447</v>
      </c>
      <c r="J459" s="1" t="s">
        <v>448</v>
      </c>
      <c r="K459" s="1" t="s">
        <v>24177</v>
      </c>
      <c r="L459" s="1"/>
      <c r="M459" s="21">
        <f t="shared" si="7"/>
        <v>0</v>
      </c>
    </row>
    <row r="460" spans="1:13" ht="20.100000000000001" customHeight="1" x14ac:dyDescent="0.15">
      <c r="A460" s="1" t="s">
        <v>24097</v>
      </c>
      <c r="B460" s="1" t="s">
        <v>24175</v>
      </c>
      <c r="C460" s="1" t="s">
        <v>24178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24179</v>
      </c>
      <c r="L460" s="1"/>
      <c r="M460" s="21">
        <f t="shared" si="7"/>
        <v>1</v>
      </c>
    </row>
    <row r="461" spans="1:13" ht="20.100000000000001" customHeight="1" x14ac:dyDescent="0.15">
      <c r="A461" s="1" t="s">
        <v>24097</v>
      </c>
      <c r="B461" s="1" t="s">
        <v>24175</v>
      </c>
      <c r="C461" s="1" t="s">
        <v>24180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24181</v>
      </c>
      <c r="L461" s="1"/>
      <c r="M461" s="21">
        <f t="shared" si="7"/>
        <v>1</v>
      </c>
    </row>
    <row r="462" spans="1:13" ht="20.100000000000001" customHeight="1" x14ac:dyDescent="0.15">
      <c r="A462" s="1" t="s">
        <v>24097</v>
      </c>
      <c r="B462" s="1" t="s">
        <v>24175</v>
      </c>
      <c r="C462" s="1" t="s">
        <v>24182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53</v>
      </c>
      <c r="I462" s="1" t="s">
        <v>54</v>
      </c>
      <c r="J462" s="1" t="s">
        <v>55</v>
      </c>
      <c r="K462" s="1" t="s">
        <v>24183</v>
      </c>
      <c r="L462" s="1"/>
      <c r="M462" s="21">
        <f t="shared" si="7"/>
        <v>1</v>
      </c>
    </row>
    <row r="463" spans="1:13" ht="20.100000000000001" customHeight="1" x14ac:dyDescent="0.15">
      <c r="A463" s="1" t="s">
        <v>24097</v>
      </c>
      <c r="B463" s="1" t="s">
        <v>24175</v>
      </c>
      <c r="C463" s="1" t="s">
        <v>24184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24185</v>
      </c>
      <c r="L463" s="1"/>
      <c r="M463" s="21">
        <f t="shared" si="7"/>
        <v>1</v>
      </c>
    </row>
    <row r="464" spans="1:13" ht="20.100000000000001" customHeight="1" x14ac:dyDescent="0.15">
      <c r="A464" s="1" t="s">
        <v>24097</v>
      </c>
      <c r="B464" s="1" t="s">
        <v>24175</v>
      </c>
      <c r="C464" s="1" t="s">
        <v>24186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24187</v>
      </c>
      <c r="L464" s="1"/>
      <c r="M464" s="21">
        <f t="shared" si="7"/>
        <v>1</v>
      </c>
    </row>
    <row r="465" spans="1:13" ht="20.100000000000001" customHeight="1" x14ac:dyDescent="0.15">
      <c r="A465" s="1" t="s">
        <v>24097</v>
      </c>
      <c r="B465" s="1" t="s">
        <v>24175</v>
      </c>
      <c r="C465" s="1" t="s">
        <v>24188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53</v>
      </c>
      <c r="I465" s="1" t="s">
        <v>54</v>
      </c>
      <c r="J465" s="1" t="s">
        <v>55</v>
      </c>
      <c r="K465" s="1" t="s">
        <v>24189</v>
      </c>
      <c r="L465" s="1"/>
      <c r="M465" s="21">
        <f t="shared" si="7"/>
        <v>1</v>
      </c>
    </row>
    <row r="466" spans="1:13" ht="20.100000000000001" customHeight="1" x14ac:dyDescent="0.15">
      <c r="A466" s="1" t="s">
        <v>24097</v>
      </c>
      <c r="B466" s="1" t="s">
        <v>24175</v>
      </c>
      <c r="C466" s="1" t="s">
        <v>24190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24191</v>
      </c>
      <c r="L466" s="1"/>
      <c r="M466" s="21">
        <f t="shared" si="7"/>
        <v>1</v>
      </c>
    </row>
    <row r="467" spans="1:13" ht="20.100000000000001" customHeight="1" x14ac:dyDescent="0.15">
      <c r="A467" s="1" t="s">
        <v>24097</v>
      </c>
      <c r="B467" s="1" t="s">
        <v>24175</v>
      </c>
      <c r="C467" s="1" t="s">
        <v>24192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53</v>
      </c>
      <c r="I467" s="1" t="s">
        <v>54</v>
      </c>
      <c r="J467" s="1" t="s">
        <v>55</v>
      </c>
      <c r="K467" s="1" t="s">
        <v>24193</v>
      </c>
      <c r="L467" s="1"/>
      <c r="M467" s="21">
        <f t="shared" si="7"/>
        <v>1</v>
      </c>
    </row>
    <row r="468" spans="1:13" ht="20.100000000000001" customHeight="1" x14ac:dyDescent="0.15">
      <c r="A468" s="1" t="s">
        <v>24097</v>
      </c>
      <c r="B468" s="1" t="s">
        <v>24175</v>
      </c>
      <c r="C468" s="1" t="s">
        <v>24194</v>
      </c>
      <c r="D468" s="1" t="s">
        <v>50</v>
      </c>
      <c r="E468" s="1" t="s">
        <v>51</v>
      </c>
      <c r="F468" s="1" t="s">
        <v>51</v>
      </c>
      <c r="G468" s="1" t="s">
        <v>52</v>
      </c>
      <c r="H468" s="1" t="s">
        <v>53</v>
      </c>
      <c r="I468" s="1" t="s">
        <v>54</v>
      </c>
      <c r="J468" s="1" t="s">
        <v>55</v>
      </c>
      <c r="K468" s="1" t="s">
        <v>24195</v>
      </c>
      <c r="L468" s="1"/>
      <c r="M468" s="21">
        <f t="shared" si="7"/>
        <v>1</v>
      </c>
    </row>
    <row r="469" spans="1:13" ht="20.100000000000001" customHeight="1" x14ac:dyDescent="0.15">
      <c r="A469" s="1" t="s">
        <v>24097</v>
      </c>
      <c r="B469" s="1" t="s">
        <v>24175</v>
      </c>
      <c r="C469" s="1" t="s">
        <v>24196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54</v>
      </c>
      <c r="J469" s="1" t="s">
        <v>55</v>
      </c>
      <c r="K469" s="1" t="s">
        <v>24197</v>
      </c>
      <c r="L469" s="1"/>
      <c r="M469" s="21">
        <f t="shared" si="7"/>
        <v>1</v>
      </c>
    </row>
    <row r="470" spans="1:13" ht="20.100000000000001" customHeight="1" x14ac:dyDescent="0.15">
      <c r="A470" s="1" t="s">
        <v>24097</v>
      </c>
      <c r="B470" s="1" t="s">
        <v>24175</v>
      </c>
      <c r="C470" s="1" t="s">
        <v>24198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54</v>
      </c>
      <c r="J470" s="1" t="s">
        <v>55</v>
      </c>
      <c r="K470" s="1" t="s">
        <v>24199</v>
      </c>
      <c r="L470" s="1"/>
      <c r="M470" s="21">
        <f t="shared" si="7"/>
        <v>1</v>
      </c>
    </row>
    <row r="471" spans="1:13" ht="20.100000000000001" customHeight="1" x14ac:dyDescent="0.15">
      <c r="A471" s="1" t="s">
        <v>24097</v>
      </c>
      <c r="B471" s="1" t="s">
        <v>24175</v>
      </c>
      <c r="C471" s="1" t="s">
        <v>24200</v>
      </c>
      <c r="D471" s="1" t="s">
        <v>78</v>
      </c>
      <c r="E471" s="1" t="s">
        <v>51</v>
      </c>
      <c r="F471" s="1" t="s">
        <v>81</v>
      </c>
      <c r="G471" s="1" t="s">
        <v>82</v>
      </c>
      <c r="H471" s="1" t="s">
        <v>4727</v>
      </c>
      <c r="I471" s="1" t="s">
        <v>447</v>
      </c>
      <c r="J471" s="1" t="s">
        <v>448</v>
      </c>
      <c r="K471" s="1" t="s">
        <v>24201</v>
      </c>
      <c r="L471" s="1"/>
      <c r="M471" s="21">
        <f t="shared" si="7"/>
        <v>0</v>
      </c>
    </row>
    <row r="472" spans="1:13" ht="20.100000000000001" customHeight="1" x14ac:dyDescent="0.15">
      <c r="A472" s="1" t="s">
        <v>24097</v>
      </c>
      <c r="B472" s="1" t="s">
        <v>24175</v>
      </c>
      <c r="C472" s="1" t="s">
        <v>24202</v>
      </c>
      <c r="D472" s="1" t="s">
        <v>78</v>
      </c>
      <c r="E472" s="1" t="s">
        <v>51</v>
      </c>
      <c r="F472" s="1" t="s">
        <v>81</v>
      </c>
      <c r="G472" s="1" t="s">
        <v>82</v>
      </c>
      <c r="H472" s="1" t="s">
        <v>4727</v>
      </c>
      <c r="I472" s="1" t="s">
        <v>447</v>
      </c>
      <c r="J472" s="1" t="s">
        <v>448</v>
      </c>
      <c r="K472" s="1" t="s">
        <v>24203</v>
      </c>
      <c r="L472" s="1"/>
      <c r="M472" s="21">
        <f t="shared" si="7"/>
        <v>0</v>
      </c>
    </row>
    <row r="473" spans="1:13" ht="20.100000000000001" customHeight="1" x14ac:dyDescent="0.15">
      <c r="A473" s="1" t="s">
        <v>24097</v>
      </c>
      <c r="B473" s="1" t="s">
        <v>24175</v>
      </c>
      <c r="C473" s="1" t="s">
        <v>24204</v>
      </c>
      <c r="D473" s="1" t="s">
        <v>78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54</v>
      </c>
      <c r="J473" s="1" t="s">
        <v>55</v>
      </c>
      <c r="K473" s="1" t="s">
        <v>24205</v>
      </c>
      <c r="L473" s="1"/>
      <c r="M473" s="21">
        <f t="shared" si="7"/>
        <v>1</v>
      </c>
    </row>
    <row r="474" spans="1:13" ht="20.100000000000001" customHeight="1" x14ac:dyDescent="0.15">
      <c r="A474" s="1" t="s">
        <v>24097</v>
      </c>
      <c r="B474" s="1" t="s">
        <v>24175</v>
      </c>
      <c r="C474" s="1" t="s">
        <v>24206</v>
      </c>
      <c r="D474" s="1" t="s">
        <v>78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24207</v>
      </c>
      <c r="L474" s="1"/>
      <c r="M474" s="21">
        <f t="shared" si="7"/>
        <v>1</v>
      </c>
    </row>
    <row r="475" spans="1:13" ht="20.100000000000001" customHeight="1" x14ac:dyDescent="0.15">
      <c r="A475" s="1" t="s">
        <v>24097</v>
      </c>
      <c r="B475" s="1" t="s">
        <v>24175</v>
      </c>
      <c r="C475" s="1" t="s">
        <v>24208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54</v>
      </c>
      <c r="J475" s="1" t="s">
        <v>55</v>
      </c>
      <c r="K475" s="1" t="s">
        <v>24209</v>
      </c>
      <c r="L475" s="1"/>
      <c r="M475" s="21">
        <f t="shared" si="7"/>
        <v>1</v>
      </c>
    </row>
    <row r="476" spans="1:13" ht="20.100000000000001" customHeight="1" x14ac:dyDescent="0.15">
      <c r="A476" s="1" t="s">
        <v>24097</v>
      </c>
      <c r="B476" s="1" t="s">
        <v>24175</v>
      </c>
      <c r="C476" s="1" t="s">
        <v>24210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54</v>
      </c>
      <c r="J476" s="1" t="s">
        <v>55</v>
      </c>
      <c r="K476" s="1" t="s">
        <v>24211</v>
      </c>
      <c r="L476" s="1"/>
      <c r="M476" s="21">
        <f t="shared" si="7"/>
        <v>1</v>
      </c>
    </row>
    <row r="477" spans="1:13" ht="20.100000000000001" customHeight="1" x14ac:dyDescent="0.15">
      <c r="A477" s="1" t="s">
        <v>24097</v>
      </c>
      <c r="B477" s="1" t="s">
        <v>24175</v>
      </c>
      <c r="C477" s="1" t="s">
        <v>24212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54</v>
      </c>
      <c r="J477" s="1" t="s">
        <v>55</v>
      </c>
      <c r="K477" s="1" t="s">
        <v>24213</v>
      </c>
      <c r="L477" s="1"/>
      <c r="M477" s="21">
        <f t="shared" si="7"/>
        <v>1</v>
      </c>
    </row>
    <row r="478" spans="1:13" ht="20.100000000000001" customHeight="1" x14ac:dyDescent="0.15">
      <c r="A478" s="1" t="s">
        <v>24097</v>
      </c>
      <c r="B478" s="1" t="s">
        <v>24175</v>
      </c>
      <c r="C478" s="1" t="s">
        <v>24214</v>
      </c>
      <c r="D478" s="1" t="s">
        <v>78</v>
      </c>
      <c r="E478" s="1" t="s">
        <v>51</v>
      </c>
      <c r="F478" s="1" t="s">
        <v>81</v>
      </c>
      <c r="G478" s="1" t="s">
        <v>82</v>
      </c>
      <c r="H478" s="1" t="s">
        <v>4727</v>
      </c>
      <c r="I478" s="1" t="s">
        <v>447</v>
      </c>
      <c r="J478" s="1" t="s">
        <v>448</v>
      </c>
      <c r="K478" s="1" t="s">
        <v>24215</v>
      </c>
      <c r="L478" s="1"/>
      <c r="M478" s="21">
        <f t="shared" si="7"/>
        <v>0</v>
      </c>
    </row>
    <row r="479" spans="1:13" ht="20.100000000000001" customHeight="1" x14ac:dyDescent="0.15">
      <c r="A479" s="1" t="s">
        <v>24097</v>
      </c>
      <c r="B479" s="1" t="s">
        <v>24175</v>
      </c>
      <c r="C479" s="1" t="s">
        <v>24216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54</v>
      </c>
      <c r="J479" s="1" t="s">
        <v>55</v>
      </c>
      <c r="K479" s="1" t="s">
        <v>24217</v>
      </c>
      <c r="L479" s="1"/>
      <c r="M479" s="21">
        <f t="shared" si="7"/>
        <v>1</v>
      </c>
    </row>
    <row r="480" spans="1:13" ht="20.100000000000001" customHeight="1" x14ac:dyDescent="0.15">
      <c r="A480" s="1" t="s">
        <v>24097</v>
      </c>
      <c r="B480" s="1" t="s">
        <v>24175</v>
      </c>
      <c r="C480" s="1" t="s">
        <v>24218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24219</v>
      </c>
      <c r="L480" s="1"/>
      <c r="M480" s="21">
        <f t="shared" si="7"/>
        <v>1</v>
      </c>
    </row>
    <row r="481" spans="1:13" ht="20.100000000000001" customHeight="1" x14ac:dyDescent="0.15">
      <c r="A481" s="1" t="s">
        <v>24097</v>
      </c>
      <c r="B481" s="1" t="s">
        <v>24175</v>
      </c>
      <c r="C481" s="1" t="s">
        <v>24220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24221</v>
      </c>
      <c r="L481" s="1"/>
      <c r="M481" s="21">
        <f t="shared" si="7"/>
        <v>1</v>
      </c>
    </row>
    <row r="482" spans="1:13" ht="20.100000000000001" customHeight="1" x14ac:dyDescent="0.15">
      <c r="A482" s="1" t="s">
        <v>24097</v>
      </c>
      <c r="B482" s="1" t="s">
        <v>24175</v>
      </c>
      <c r="C482" s="1" t="s">
        <v>24222</v>
      </c>
      <c r="D482" s="1" t="s">
        <v>78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24223</v>
      </c>
      <c r="L482" s="1"/>
      <c r="M482" s="21">
        <f t="shared" si="7"/>
        <v>1</v>
      </c>
    </row>
    <row r="483" spans="1:13" ht="20.100000000000001" customHeight="1" x14ac:dyDescent="0.15">
      <c r="A483" s="1" t="s">
        <v>24097</v>
      </c>
      <c r="B483" s="1" t="s">
        <v>24175</v>
      </c>
      <c r="C483" s="1" t="s">
        <v>24224</v>
      </c>
      <c r="D483" s="1" t="s">
        <v>78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54</v>
      </c>
      <c r="J483" s="1" t="s">
        <v>55</v>
      </c>
      <c r="K483" s="1" t="s">
        <v>24225</v>
      </c>
      <c r="L483" s="1"/>
      <c r="M483" s="21">
        <f t="shared" si="7"/>
        <v>1</v>
      </c>
    </row>
    <row r="484" spans="1:13" ht="20.100000000000001" customHeight="1" x14ac:dyDescent="0.15">
      <c r="A484" s="1" t="s">
        <v>24097</v>
      </c>
      <c r="B484" s="1" t="s">
        <v>24175</v>
      </c>
      <c r="C484" s="1" t="s">
        <v>24226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24227</v>
      </c>
      <c r="L484" s="1"/>
      <c r="M484" s="21">
        <f t="shared" si="7"/>
        <v>1</v>
      </c>
    </row>
    <row r="485" spans="1:13" ht="20.100000000000001" customHeight="1" x14ac:dyDescent="0.15">
      <c r="A485" s="1" t="s">
        <v>24097</v>
      </c>
      <c r="B485" s="1" t="s">
        <v>24175</v>
      </c>
      <c r="C485" s="1" t="s">
        <v>24228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24229</v>
      </c>
      <c r="L485" s="1"/>
      <c r="M485" s="21">
        <f t="shared" si="7"/>
        <v>1</v>
      </c>
    </row>
    <row r="486" spans="1:13" ht="20.100000000000001" customHeight="1" x14ac:dyDescent="0.15">
      <c r="A486" s="1" t="s">
        <v>24097</v>
      </c>
      <c r="B486" s="1" t="s">
        <v>24175</v>
      </c>
      <c r="C486" s="1" t="s">
        <v>24230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24231</v>
      </c>
      <c r="L486" s="1"/>
      <c r="M486" s="21">
        <f t="shared" si="7"/>
        <v>1</v>
      </c>
    </row>
    <row r="487" spans="1:13" ht="20.100000000000001" customHeight="1" x14ac:dyDescent="0.15">
      <c r="A487" s="1" t="s">
        <v>24097</v>
      </c>
      <c r="B487" s="1" t="s">
        <v>24175</v>
      </c>
      <c r="C487" s="1" t="s">
        <v>24232</v>
      </c>
      <c r="D487" s="1" t="s">
        <v>78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24233</v>
      </c>
      <c r="L487" s="1"/>
      <c r="M487" s="21">
        <f t="shared" si="7"/>
        <v>1</v>
      </c>
    </row>
    <row r="488" spans="1:13" ht="20.100000000000001" customHeight="1" x14ac:dyDescent="0.15">
      <c r="A488" s="1" t="s">
        <v>24097</v>
      </c>
      <c r="B488" s="1" t="s">
        <v>24175</v>
      </c>
      <c r="C488" s="1" t="s">
        <v>24234</v>
      </c>
      <c r="D488" s="1" t="s">
        <v>78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24235</v>
      </c>
      <c r="L488" s="1"/>
      <c r="M488" s="21">
        <f t="shared" si="7"/>
        <v>1</v>
      </c>
    </row>
    <row r="489" spans="1:13" ht="20.100000000000001" customHeight="1" x14ac:dyDescent="0.15">
      <c r="A489" s="1" t="s">
        <v>24097</v>
      </c>
      <c r="B489" s="1" t="s">
        <v>24175</v>
      </c>
      <c r="C489" s="1" t="s">
        <v>24236</v>
      </c>
      <c r="D489" s="1" t="s">
        <v>78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24237</v>
      </c>
      <c r="L489" s="1"/>
      <c r="M489" s="21">
        <f t="shared" si="7"/>
        <v>1</v>
      </c>
    </row>
    <row r="490" spans="1:13" ht="20.100000000000001" customHeight="1" x14ac:dyDescent="0.15">
      <c r="A490" s="1" t="s">
        <v>24097</v>
      </c>
      <c r="B490" s="1" t="s">
        <v>24175</v>
      </c>
      <c r="C490" s="1" t="s">
        <v>24238</v>
      </c>
      <c r="D490" s="1" t="s">
        <v>78</v>
      </c>
      <c r="E490" s="1" t="s">
        <v>51</v>
      </c>
      <c r="F490" s="1" t="s">
        <v>179</v>
      </c>
      <c r="G490" s="1" t="s">
        <v>82</v>
      </c>
      <c r="H490" s="1" t="s">
        <v>4727</v>
      </c>
      <c r="I490" s="1" t="s">
        <v>447</v>
      </c>
      <c r="J490" s="1" t="s">
        <v>448</v>
      </c>
      <c r="K490" s="1" t="s">
        <v>24239</v>
      </c>
      <c r="L490" s="1"/>
      <c r="M490" s="21">
        <f t="shared" si="7"/>
        <v>0</v>
      </c>
    </row>
    <row r="491" spans="1:13" ht="20.100000000000001" customHeight="1" x14ac:dyDescent="0.15">
      <c r="A491" s="1" t="s">
        <v>24097</v>
      </c>
      <c r="B491" s="1" t="s">
        <v>24175</v>
      </c>
      <c r="C491" s="1" t="s">
        <v>24240</v>
      </c>
      <c r="D491" s="1" t="s">
        <v>78</v>
      </c>
      <c r="E491" s="1" t="s">
        <v>51</v>
      </c>
      <c r="F491" s="1" t="s">
        <v>81</v>
      </c>
      <c r="G491" s="1" t="s">
        <v>52</v>
      </c>
      <c r="H491" s="1" t="s">
        <v>53</v>
      </c>
      <c r="I491" s="1" t="s">
        <v>54</v>
      </c>
      <c r="J491" s="1" t="s">
        <v>55</v>
      </c>
      <c r="K491" s="1" t="s">
        <v>24241</v>
      </c>
      <c r="L491" s="1"/>
      <c r="M491" s="21">
        <f t="shared" si="7"/>
        <v>0</v>
      </c>
    </row>
    <row r="492" spans="1:13" ht="20.100000000000001" customHeight="1" x14ac:dyDescent="0.15">
      <c r="A492" s="1" t="s">
        <v>24097</v>
      </c>
      <c r="B492" s="1" t="s">
        <v>24175</v>
      </c>
      <c r="C492" s="1" t="s">
        <v>24242</v>
      </c>
      <c r="D492" s="1" t="s">
        <v>78</v>
      </c>
      <c r="E492" s="1" t="s">
        <v>51</v>
      </c>
      <c r="F492" s="1" t="s">
        <v>10720</v>
      </c>
      <c r="G492" s="1" t="s">
        <v>82</v>
      </c>
      <c r="H492" s="1" t="s">
        <v>4727</v>
      </c>
      <c r="I492" s="1" t="s">
        <v>447</v>
      </c>
      <c r="J492" s="1" t="s">
        <v>448</v>
      </c>
      <c r="K492" s="1" t="s">
        <v>24243</v>
      </c>
      <c r="L492" s="1"/>
      <c r="M492" s="21">
        <f t="shared" si="7"/>
        <v>0</v>
      </c>
    </row>
    <row r="493" spans="1:13" ht="20.100000000000001" customHeight="1" x14ac:dyDescent="0.15">
      <c r="A493" s="1" t="s">
        <v>24097</v>
      </c>
      <c r="B493" s="1" t="s">
        <v>24175</v>
      </c>
      <c r="C493" s="1" t="s">
        <v>24244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24245</v>
      </c>
      <c r="L493" s="1"/>
      <c r="M493" s="21">
        <f t="shared" si="7"/>
        <v>1</v>
      </c>
    </row>
    <row r="494" spans="1:13" ht="20.100000000000001" customHeight="1" x14ac:dyDescent="0.15">
      <c r="A494" s="1" t="s">
        <v>24097</v>
      </c>
      <c r="B494" s="1" t="s">
        <v>24175</v>
      </c>
      <c r="C494" s="1" t="s">
        <v>24246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24247</v>
      </c>
      <c r="L494" s="1"/>
      <c r="M494" s="21">
        <f t="shared" si="7"/>
        <v>1</v>
      </c>
    </row>
    <row r="495" spans="1:13" ht="20.100000000000001" customHeight="1" x14ac:dyDescent="0.15">
      <c r="A495" s="1" t="s">
        <v>24097</v>
      </c>
      <c r="B495" s="1" t="s">
        <v>24175</v>
      </c>
      <c r="C495" s="1" t="s">
        <v>24248</v>
      </c>
      <c r="D495" s="1" t="s">
        <v>78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54</v>
      </c>
      <c r="J495" s="1" t="s">
        <v>55</v>
      </c>
      <c r="K495" s="1" t="s">
        <v>24249</v>
      </c>
      <c r="L495" s="1"/>
      <c r="M495" s="21">
        <f t="shared" si="7"/>
        <v>1</v>
      </c>
    </row>
    <row r="496" spans="1:13" ht="20.100000000000001" customHeight="1" x14ac:dyDescent="0.15">
      <c r="A496" s="1" t="s">
        <v>24097</v>
      </c>
      <c r="B496" s="1" t="s">
        <v>24175</v>
      </c>
      <c r="C496" s="1" t="s">
        <v>24250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24251</v>
      </c>
      <c r="L496" s="1"/>
      <c r="M496" s="21">
        <f t="shared" si="7"/>
        <v>1</v>
      </c>
    </row>
    <row r="497" spans="1:14" ht="20.100000000000001" customHeight="1" x14ac:dyDescent="0.15">
      <c r="A497" s="1" t="s">
        <v>24097</v>
      </c>
      <c r="B497" s="1" t="s">
        <v>24175</v>
      </c>
      <c r="C497" s="1" t="s">
        <v>24252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24253</v>
      </c>
      <c r="L497" s="1"/>
      <c r="M497" s="21">
        <f t="shared" si="7"/>
        <v>1</v>
      </c>
    </row>
    <row r="498" spans="1:14" ht="20.100000000000001" customHeight="1" x14ac:dyDescent="0.15">
      <c r="A498" s="1" t="s">
        <v>24097</v>
      </c>
      <c r="B498" s="1" t="s">
        <v>24175</v>
      </c>
      <c r="C498" s="1" t="s">
        <v>24254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53</v>
      </c>
      <c r="I498" s="1" t="s">
        <v>54</v>
      </c>
      <c r="J498" s="1" t="s">
        <v>55</v>
      </c>
      <c r="K498" s="1" t="s">
        <v>24255</v>
      </c>
      <c r="L498" s="1"/>
      <c r="M498" s="21">
        <f t="shared" si="7"/>
        <v>1</v>
      </c>
    </row>
    <row r="499" spans="1:14" ht="20.100000000000001" customHeight="1" x14ac:dyDescent="0.15">
      <c r="A499" s="1" t="s">
        <v>24097</v>
      </c>
      <c r="B499" s="1" t="s">
        <v>24175</v>
      </c>
      <c r="C499" s="1" t="s">
        <v>24256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54</v>
      </c>
      <c r="J499" s="1" t="s">
        <v>55</v>
      </c>
      <c r="K499" s="1" t="s">
        <v>24257</v>
      </c>
      <c r="L499" s="1"/>
      <c r="M499" s="21">
        <f t="shared" si="7"/>
        <v>1</v>
      </c>
    </row>
    <row r="500" spans="1:14" ht="39.950000000000003" customHeight="1" x14ac:dyDescent="0.15">
      <c r="A500" s="120" t="s">
        <v>27149</v>
      </c>
      <c r="B500" s="120" t="s">
        <v>27150</v>
      </c>
      <c r="C500" s="51" t="s">
        <v>24258</v>
      </c>
      <c r="D500" s="51" t="s">
        <v>849</v>
      </c>
      <c r="E500" s="51" t="s">
        <v>51</v>
      </c>
      <c r="F500" s="51" t="s">
        <v>10720</v>
      </c>
      <c r="G500" s="51" t="s">
        <v>82</v>
      </c>
      <c r="H500" s="51" t="s">
        <v>83</v>
      </c>
      <c r="I500" s="51" t="s">
        <v>181</v>
      </c>
      <c r="J500" s="51" t="s">
        <v>11769</v>
      </c>
      <c r="K500" s="51" t="s">
        <v>24259</v>
      </c>
      <c r="L500" s="121" t="s">
        <v>26947</v>
      </c>
      <c r="M500" s="123">
        <f t="shared" si="7"/>
        <v>0</v>
      </c>
      <c r="N500" s="123"/>
    </row>
    <row r="501" spans="1:14" ht="20.100000000000001" customHeight="1" x14ac:dyDescent="0.15">
      <c r="A501" s="1" t="s">
        <v>24097</v>
      </c>
      <c r="B501" s="1" t="s">
        <v>24260</v>
      </c>
      <c r="C501" s="1" t="s">
        <v>24261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54</v>
      </c>
      <c r="J501" s="1" t="s">
        <v>55</v>
      </c>
      <c r="K501" s="1" t="s">
        <v>24262</v>
      </c>
      <c r="L501" s="1"/>
      <c r="M501" s="21">
        <f t="shared" si="7"/>
        <v>1</v>
      </c>
    </row>
    <row r="502" spans="1:14" ht="20.100000000000001" customHeight="1" x14ac:dyDescent="0.15">
      <c r="A502" s="1" t="s">
        <v>24097</v>
      </c>
      <c r="B502" s="1" t="s">
        <v>24260</v>
      </c>
      <c r="C502" s="1" t="s">
        <v>24263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53</v>
      </c>
      <c r="I502" s="1" t="s">
        <v>54</v>
      </c>
      <c r="J502" s="1" t="s">
        <v>55</v>
      </c>
      <c r="K502" s="1" t="s">
        <v>24264</v>
      </c>
      <c r="L502" s="1"/>
      <c r="M502" s="21">
        <f t="shared" si="7"/>
        <v>1</v>
      </c>
    </row>
    <row r="503" spans="1:14" ht="20.100000000000001" customHeight="1" x14ac:dyDescent="0.15">
      <c r="A503" s="1" t="s">
        <v>24097</v>
      </c>
      <c r="B503" s="1" t="s">
        <v>24260</v>
      </c>
      <c r="C503" s="1" t="s">
        <v>24265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24266</v>
      </c>
      <c r="L503" s="1"/>
      <c r="M503" s="21">
        <f t="shared" si="7"/>
        <v>1</v>
      </c>
    </row>
    <row r="504" spans="1:14" ht="20.100000000000001" customHeight="1" x14ac:dyDescent="0.15">
      <c r="A504" s="1" t="s">
        <v>24097</v>
      </c>
      <c r="B504" s="1" t="s">
        <v>24260</v>
      </c>
      <c r="C504" s="1" t="s">
        <v>24267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54</v>
      </c>
      <c r="J504" s="1" t="s">
        <v>55</v>
      </c>
      <c r="K504" s="1" t="s">
        <v>24268</v>
      </c>
      <c r="L504" s="1"/>
      <c r="M504" s="21">
        <f t="shared" si="7"/>
        <v>1</v>
      </c>
    </row>
    <row r="505" spans="1:14" ht="20.100000000000001" customHeight="1" x14ac:dyDescent="0.15">
      <c r="A505" s="1" t="s">
        <v>24097</v>
      </c>
      <c r="B505" s="1" t="s">
        <v>24260</v>
      </c>
      <c r="C505" s="1" t="s">
        <v>24269</v>
      </c>
      <c r="D505" s="1" t="s">
        <v>50</v>
      </c>
      <c r="E505" s="1" t="s">
        <v>51</v>
      </c>
      <c r="F505" s="1" t="s">
        <v>10720</v>
      </c>
      <c r="G505" s="1" t="s">
        <v>82</v>
      </c>
      <c r="H505" s="1" t="s">
        <v>4727</v>
      </c>
      <c r="I505" s="1" t="s">
        <v>447</v>
      </c>
      <c r="J505" s="1" t="s">
        <v>448</v>
      </c>
      <c r="K505" s="1" t="s">
        <v>24270</v>
      </c>
      <c r="L505" s="1"/>
      <c r="M505" s="21">
        <f t="shared" si="7"/>
        <v>0</v>
      </c>
    </row>
    <row r="506" spans="1:14" ht="20.100000000000001" customHeight="1" x14ac:dyDescent="0.15">
      <c r="A506" s="1" t="s">
        <v>24097</v>
      </c>
      <c r="B506" s="1" t="s">
        <v>24260</v>
      </c>
      <c r="C506" s="1" t="s">
        <v>24271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54</v>
      </c>
      <c r="J506" s="1" t="s">
        <v>55</v>
      </c>
      <c r="K506" s="1" t="s">
        <v>24272</v>
      </c>
      <c r="L506" s="1"/>
      <c r="M506" s="21">
        <f t="shared" si="7"/>
        <v>1</v>
      </c>
    </row>
    <row r="507" spans="1:14" ht="20.100000000000001" customHeight="1" x14ac:dyDescent="0.15">
      <c r="A507" s="1" t="s">
        <v>24097</v>
      </c>
      <c r="B507" s="1" t="s">
        <v>24260</v>
      </c>
      <c r="C507" s="1" t="s">
        <v>24273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54</v>
      </c>
      <c r="J507" s="1" t="s">
        <v>55</v>
      </c>
      <c r="K507" s="1" t="s">
        <v>24274</v>
      </c>
      <c r="L507" s="1"/>
      <c r="M507" s="21">
        <f t="shared" si="7"/>
        <v>1</v>
      </c>
    </row>
    <row r="508" spans="1:14" ht="20.100000000000001" customHeight="1" x14ac:dyDescent="0.15">
      <c r="A508" s="1" t="s">
        <v>24097</v>
      </c>
      <c r="B508" s="1" t="s">
        <v>24260</v>
      </c>
      <c r="C508" s="1" t="s">
        <v>24275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54</v>
      </c>
      <c r="J508" s="1" t="s">
        <v>55</v>
      </c>
      <c r="K508" s="1" t="s">
        <v>24276</v>
      </c>
      <c r="L508" s="1"/>
      <c r="M508" s="21">
        <f t="shared" si="7"/>
        <v>1</v>
      </c>
    </row>
    <row r="509" spans="1:14" ht="20.100000000000001" customHeight="1" x14ac:dyDescent="0.15">
      <c r="A509" s="1" t="s">
        <v>24097</v>
      </c>
      <c r="B509" s="1" t="s">
        <v>24260</v>
      </c>
      <c r="C509" s="1" t="s">
        <v>24277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54</v>
      </c>
      <c r="J509" s="1" t="s">
        <v>55</v>
      </c>
      <c r="K509" s="1" t="s">
        <v>24278</v>
      </c>
      <c r="L509" s="1"/>
      <c r="M509" s="21">
        <f t="shared" si="7"/>
        <v>1</v>
      </c>
    </row>
    <row r="510" spans="1:14" ht="20.100000000000001" customHeight="1" x14ac:dyDescent="0.15">
      <c r="A510" s="1" t="s">
        <v>24097</v>
      </c>
      <c r="B510" s="1" t="s">
        <v>24260</v>
      </c>
      <c r="C510" s="1" t="s">
        <v>24279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54</v>
      </c>
      <c r="J510" s="1" t="s">
        <v>55</v>
      </c>
      <c r="K510" s="1" t="s">
        <v>24280</v>
      </c>
      <c r="L510" s="1"/>
      <c r="M510" s="21">
        <f t="shared" si="7"/>
        <v>1</v>
      </c>
    </row>
    <row r="511" spans="1:14" ht="20.100000000000001" customHeight="1" x14ac:dyDescent="0.15">
      <c r="A511" s="1" t="s">
        <v>24097</v>
      </c>
      <c r="B511" s="1" t="s">
        <v>24260</v>
      </c>
      <c r="C511" s="1" t="s">
        <v>24281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54</v>
      </c>
      <c r="J511" s="1" t="s">
        <v>55</v>
      </c>
      <c r="K511" s="1" t="s">
        <v>24282</v>
      </c>
      <c r="L511" s="1"/>
      <c r="M511" s="21">
        <f t="shared" si="7"/>
        <v>1</v>
      </c>
    </row>
    <row r="512" spans="1:14" ht="20.100000000000001" customHeight="1" x14ac:dyDescent="0.15">
      <c r="A512" s="1" t="s">
        <v>24097</v>
      </c>
      <c r="B512" s="1" t="s">
        <v>24260</v>
      </c>
      <c r="C512" s="1" t="s">
        <v>24283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54</v>
      </c>
      <c r="J512" s="1" t="s">
        <v>55</v>
      </c>
      <c r="K512" s="1" t="s">
        <v>24284</v>
      </c>
      <c r="L512" s="1"/>
      <c r="M512" s="21">
        <f t="shared" si="7"/>
        <v>1</v>
      </c>
    </row>
    <row r="513" spans="1:13" ht="20.100000000000001" customHeight="1" x14ac:dyDescent="0.15">
      <c r="A513" s="1" t="s">
        <v>24097</v>
      </c>
      <c r="B513" s="1" t="s">
        <v>24260</v>
      </c>
      <c r="C513" s="1" t="s">
        <v>24285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54</v>
      </c>
      <c r="J513" s="1" t="s">
        <v>55</v>
      </c>
      <c r="K513" s="1" t="s">
        <v>24286</v>
      </c>
      <c r="L513" s="1"/>
      <c r="M513" s="21">
        <f t="shared" si="7"/>
        <v>1</v>
      </c>
    </row>
    <row r="514" spans="1:13" ht="20.100000000000001" customHeight="1" x14ac:dyDescent="0.15">
      <c r="A514" s="1" t="s">
        <v>24097</v>
      </c>
      <c r="B514" s="1" t="s">
        <v>24260</v>
      </c>
      <c r="C514" s="1" t="s">
        <v>24287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54</v>
      </c>
      <c r="J514" s="1" t="s">
        <v>55</v>
      </c>
      <c r="K514" s="1" t="s">
        <v>24288</v>
      </c>
      <c r="L514" s="1"/>
      <c r="M514" s="21">
        <f t="shared" si="7"/>
        <v>1</v>
      </c>
    </row>
    <row r="515" spans="1:13" ht="20.100000000000001" customHeight="1" x14ac:dyDescent="0.15">
      <c r="A515" s="1" t="s">
        <v>24097</v>
      </c>
      <c r="B515" s="1" t="s">
        <v>24260</v>
      </c>
      <c r="C515" s="1" t="s">
        <v>24289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54</v>
      </c>
      <c r="J515" s="1" t="s">
        <v>55</v>
      </c>
      <c r="K515" s="1" t="s">
        <v>24290</v>
      </c>
      <c r="L515" s="1"/>
      <c r="M515" s="21">
        <f t="shared" si="7"/>
        <v>1</v>
      </c>
    </row>
    <row r="516" spans="1:13" ht="20.100000000000001" customHeight="1" x14ac:dyDescent="0.15">
      <c r="A516" s="1" t="s">
        <v>24097</v>
      </c>
      <c r="B516" s="1" t="s">
        <v>24260</v>
      </c>
      <c r="C516" s="1" t="s">
        <v>24291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54</v>
      </c>
      <c r="J516" s="1" t="s">
        <v>55</v>
      </c>
      <c r="K516" s="1" t="s">
        <v>24292</v>
      </c>
      <c r="L516" s="1"/>
      <c r="M516" s="21">
        <f t="shared" si="7"/>
        <v>1</v>
      </c>
    </row>
    <row r="517" spans="1:13" ht="20.100000000000001" customHeight="1" x14ac:dyDescent="0.15">
      <c r="A517" s="1" t="s">
        <v>24097</v>
      </c>
      <c r="B517" s="1" t="s">
        <v>24260</v>
      </c>
      <c r="C517" s="1" t="s">
        <v>24293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54</v>
      </c>
      <c r="J517" s="1" t="s">
        <v>55</v>
      </c>
      <c r="K517" s="1" t="s">
        <v>24294</v>
      </c>
      <c r="L517" s="1"/>
      <c r="M517" s="21">
        <f t="shared" si="7"/>
        <v>1</v>
      </c>
    </row>
    <row r="518" spans="1:13" ht="20.100000000000001" customHeight="1" x14ac:dyDescent="0.15">
      <c r="A518" s="1" t="s">
        <v>24097</v>
      </c>
      <c r="B518" s="1" t="s">
        <v>24260</v>
      </c>
      <c r="C518" s="1" t="s">
        <v>24295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54</v>
      </c>
      <c r="J518" s="1" t="s">
        <v>55</v>
      </c>
      <c r="K518" s="1" t="s">
        <v>24296</v>
      </c>
      <c r="L518" s="1"/>
      <c r="M518" s="21">
        <f t="shared" si="7"/>
        <v>1</v>
      </c>
    </row>
    <row r="519" spans="1:13" ht="20.100000000000001" customHeight="1" x14ac:dyDescent="0.15">
      <c r="A519" s="1" t="s">
        <v>24097</v>
      </c>
      <c r="B519" s="1" t="s">
        <v>24260</v>
      </c>
      <c r="C519" s="1" t="s">
        <v>24297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54</v>
      </c>
      <c r="J519" s="1" t="s">
        <v>55</v>
      </c>
      <c r="K519" s="1" t="s">
        <v>24298</v>
      </c>
      <c r="L519" s="1"/>
      <c r="M519" s="21">
        <f t="shared" si="7"/>
        <v>1</v>
      </c>
    </row>
    <row r="520" spans="1:13" ht="20.100000000000001" customHeight="1" x14ac:dyDescent="0.15">
      <c r="A520" s="1" t="s">
        <v>24097</v>
      </c>
      <c r="B520" s="1" t="s">
        <v>24260</v>
      </c>
      <c r="C520" s="1" t="s">
        <v>24299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54</v>
      </c>
      <c r="J520" s="1" t="s">
        <v>55</v>
      </c>
      <c r="K520" s="1" t="s">
        <v>24300</v>
      </c>
      <c r="L520" s="1"/>
      <c r="M520" s="21">
        <f t="shared" si="7"/>
        <v>1</v>
      </c>
    </row>
    <row r="521" spans="1:13" ht="20.100000000000001" customHeight="1" x14ac:dyDescent="0.15">
      <c r="A521" s="1" t="s">
        <v>24097</v>
      </c>
      <c r="B521" s="1" t="s">
        <v>24260</v>
      </c>
      <c r="C521" s="1" t="s">
        <v>24301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54</v>
      </c>
      <c r="J521" s="1" t="s">
        <v>55</v>
      </c>
      <c r="K521" s="1" t="s">
        <v>24302</v>
      </c>
      <c r="L521" s="1"/>
      <c r="M521" s="21">
        <f t="shared" ref="M521:M531" si="8">IF(F521="○",1,0)</f>
        <v>1</v>
      </c>
    </row>
    <row r="522" spans="1:13" ht="20.100000000000001" customHeight="1" x14ac:dyDescent="0.15">
      <c r="A522" s="1" t="s">
        <v>24097</v>
      </c>
      <c r="B522" s="1" t="s">
        <v>24260</v>
      </c>
      <c r="C522" s="1" t="s">
        <v>24303</v>
      </c>
      <c r="D522" s="1" t="s">
        <v>78</v>
      </c>
      <c r="E522" s="1" t="s">
        <v>51</v>
      </c>
      <c r="F522" s="1" t="s">
        <v>179</v>
      </c>
      <c r="G522" s="1" t="s">
        <v>82</v>
      </c>
      <c r="H522" s="1" t="s">
        <v>4727</v>
      </c>
      <c r="I522" s="1" t="s">
        <v>447</v>
      </c>
      <c r="J522" s="1" t="s">
        <v>448</v>
      </c>
      <c r="K522" s="1" t="s">
        <v>24304</v>
      </c>
      <c r="L522" s="1"/>
      <c r="M522" s="21">
        <f t="shared" si="8"/>
        <v>0</v>
      </c>
    </row>
    <row r="523" spans="1:13" ht="20.100000000000001" customHeight="1" x14ac:dyDescent="0.15">
      <c r="A523" s="1" t="s">
        <v>24097</v>
      </c>
      <c r="B523" s="1" t="s">
        <v>24260</v>
      </c>
      <c r="C523" s="1" t="s">
        <v>24305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54</v>
      </c>
      <c r="J523" s="1" t="s">
        <v>55</v>
      </c>
      <c r="K523" s="1" t="s">
        <v>24306</v>
      </c>
      <c r="L523" s="1"/>
      <c r="M523" s="21">
        <f t="shared" si="8"/>
        <v>1</v>
      </c>
    </row>
    <row r="524" spans="1:13" ht="20.100000000000001" customHeight="1" x14ac:dyDescent="0.15">
      <c r="A524" s="1" t="s">
        <v>24097</v>
      </c>
      <c r="B524" s="1" t="s">
        <v>24260</v>
      </c>
      <c r="C524" s="1" t="s">
        <v>24307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54</v>
      </c>
      <c r="J524" s="1" t="s">
        <v>55</v>
      </c>
      <c r="K524" s="1" t="s">
        <v>24308</v>
      </c>
      <c r="L524" s="1"/>
      <c r="M524" s="21">
        <f t="shared" si="8"/>
        <v>1</v>
      </c>
    </row>
    <row r="525" spans="1:13" ht="20.100000000000001" customHeight="1" x14ac:dyDescent="0.15">
      <c r="A525" s="1" t="s">
        <v>24097</v>
      </c>
      <c r="B525" s="1" t="s">
        <v>24260</v>
      </c>
      <c r="C525" s="1" t="s">
        <v>24309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54</v>
      </c>
      <c r="J525" s="1" t="s">
        <v>55</v>
      </c>
      <c r="K525" s="1" t="s">
        <v>24310</v>
      </c>
      <c r="L525" s="1"/>
      <c r="M525" s="21">
        <f t="shared" si="8"/>
        <v>1</v>
      </c>
    </row>
    <row r="526" spans="1:13" ht="20.100000000000001" customHeight="1" x14ac:dyDescent="0.15">
      <c r="A526" s="1" t="s">
        <v>24097</v>
      </c>
      <c r="B526" s="1" t="s">
        <v>24260</v>
      </c>
      <c r="C526" s="1" t="s">
        <v>24311</v>
      </c>
      <c r="D526" s="1" t="s">
        <v>78</v>
      </c>
      <c r="E526" s="1" t="s">
        <v>51</v>
      </c>
      <c r="F526" s="1" t="s">
        <v>10720</v>
      </c>
      <c r="G526" s="1" t="s">
        <v>82</v>
      </c>
      <c r="H526" s="1" t="s">
        <v>4727</v>
      </c>
      <c r="I526" s="1" t="s">
        <v>447</v>
      </c>
      <c r="J526" s="1" t="s">
        <v>448</v>
      </c>
      <c r="K526" s="1" t="s">
        <v>24312</v>
      </c>
      <c r="L526" s="1"/>
      <c r="M526" s="21">
        <f t="shared" si="8"/>
        <v>0</v>
      </c>
    </row>
    <row r="527" spans="1:13" ht="20.100000000000001" customHeight="1" x14ac:dyDescent="0.15">
      <c r="A527" s="1" t="s">
        <v>24097</v>
      </c>
      <c r="B527" s="1" t="s">
        <v>24260</v>
      </c>
      <c r="C527" s="1" t="s">
        <v>24313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54</v>
      </c>
      <c r="J527" s="1" t="s">
        <v>55</v>
      </c>
      <c r="K527" s="1" t="s">
        <v>24314</v>
      </c>
      <c r="L527" s="1"/>
      <c r="M527" s="21">
        <f t="shared" si="8"/>
        <v>1</v>
      </c>
    </row>
    <row r="528" spans="1:13" ht="20.100000000000001" customHeight="1" x14ac:dyDescent="0.15">
      <c r="A528" s="1" t="s">
        <v>24097</v>
      </c>
      <c r="B528" s="1" t="s">
        <v>24260</v>
      </c>
      <c r="C528" s="1" t="s">
        <v>24315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54</v>
      </c>
      <c r="J528" s="1" t="s">
        <v>55</v>
      </c>
      <c r="K528" s="1" t="s">
        <v>24316</v>
      </c>
      <c r="L528" s="1"/>
      <c r="M528" s="21">
        <f t="shared" si="8"/>
        <v>1</v>
      </c>
    </row>
    <row r="529" spans="1:13" ht="20.100000000000001" customHeight="1" x14ac:dyDescent="0.15">
      <c r="A529" s="1" t="s">
        <v>24097</v>
      </c>
      <c r="B529" s="1" t="s">
        <v>24260</v>
      </c>
      <c r="C529" s="1" t="s">
        <v>24317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54</v>
      </c>
      <c r="J529" s="1" t="s">
        <v>55</v>
      </c>
      <c r="K529" s="1" t="s">
        <v>24318</v>
      </c>
      <c r="L529" s="1"/>
      <c r="M529" s="21">
        <f t="shared" si="8"/>
        <v>1</v>
      </c>
    </row>
    <row r="530" spans="1:13" ht="20.100000000000001" customHeight="1" x14ac:dyDescent="0.15">
      <c r="A530" s="1" t="s">
        <v>24097</v>
      </c>
      <c r="B530" s="1" t="s">
        <v>24260</v>
      </c>
      <c r="C530" s="1" t="s">
        <v>24319</v>
      </c>
      <c r="D530" s="1" t="s">
        <v>78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54</v>
      </c>
      <c r="J530" s="1" t="s">
        <v>55</v>
      </c>
      <c r="K530" s="1" t="s">
        <v>24320</v>
      </c>
      <c r="L530" s="1"/>
      <c r="M530" s="21">
        <f t="shared" si="8"/>
        <v>1</v>
      </c>
    </row>
    <row r="531" spans="1:13" ht="20.100000000000001" customHeight="1" x14ac:dyDescent="0.15">
      <c r="A531" s="1" t="s">
        <v>24097</v>
      </c>
      <c r="B531" s="1" t="s">
        <v>24260</v>
      </c>
      <c r="C531" s="1" t="s">
        <v>24321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54</v>
      </c>
      <c r="J531" s="1" t="s">
        <v>55</v>
      </c>
      <c r="K531" s="1" t="s">
        <v>24322</v>
      </c>
      <c r="L531" s="1"/>
      <c r="M531" s="21">
        <f t="shared" si="8"/>
        <v>1</v>
      </c>
    </row>
  </sheetData>
  <autoFilter ref="A7:L531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topLeftCell="A40" workbookViewId="0">
      <selection activeCell="A39" sqref="A39:L39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24323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SUBTOTAL(3,E8:E41)</f>
        <v>34</v>
      </c>
      <c r="F6" s="24">
        <f>SUBTOTAL(9,M8:M41)</f>
        <v>26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25</v>
      </c>
      <c r="B8" s="1" t="s">
        <v>24324</v>
      </c>
      <c r="C8" s="1" t="s">
        <v>24325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207</v>
      </c>
      <c r="I8" s="18" t="s">
        <v>84</v>
      </c>
      <c r="J8" s="1" t="s">
        <v>122</v>
      </c>
      <c r="K8" s="1" t="s">
        <v>24326</v>
      </c>
      <c r="L8" s="1"/>
      <c r="M8" s="21">
        <f>IF(F8="○",1,0)</f>
        <v>1</v>
      </c>
    </row>
    <row r="9" spans="1:14" ht="20.100000000000001" customHeight="1" x14ac:dyDescent="0.15">
      <c r="A9" s="1" t="s">
        <v>25</v>
      </c>
      <c r="B9" s="1" t="s">
        <v>24324</v>
      </c>
      <c r="C9" s="1" t="s">
        <v>24327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122</v>
      </c>
      <c r="K9" s="1" t="s">
        <v>24328</v>
      </c>
      <c r="L9" s="1"/>
      <c r="M9" s="21">
        <f t="shared" ref="M9:M41" si="0">IF(F9="○",1,0)</f>
        <v>1</v>
      </c>
    </row>
    <row r="10" spans="1:14" ht="20.100000000000001" customHeight="1" x14ac:dyDescent="0.15">
      <c r="A10" s="1" t="s">
        <v>25</v>
      </c>
      <c r="B10" s="1" t="s">
        <v>24324</v>
      </c>
      <c r="C10" s="1" t="s">
        <v>24329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24330</v>
      </c>
      <c r="L10" s="1"/>
      <c r="M10" s="21">
        <f t="shared" si="0"/>
        <v>1</v>
      </c>
    </row>
    <row r="11" spans="1:14" ht="20.100000000000001" customHeight="1" x14ac:dyDescent="0.15">
      <c r="A11" s="1" t="s">
        <v>25</v>
      </c>
      <c r="B11" s="1" t="s">
        <v>24324</v>
      </c>
      <c r="C11" s="1" t="s">
        <v>24331</v>
      </c>
      <c r="D11" s="1" t="s">
        <v>78</v>
      </c>
      <c r="E11" s="1" t="s">
        <v>51</v>
      </c>
      <c r="F11" s="1" t="s">
        <v>179</v>
      </c>
      <c r="G11" s="1" t="s">
        <v>82</v>
      </c>
      <c r="H11" s="1" t="s">
        <v>2140</v>
      </c>
      <c r="I11" s="1" t="s">
        <v>84</v>
      </c>
      <c r="J11" s="1" t="s">
        <v>4533</v>
      </c>
      <c r="K11" s="1" t="s">
        <v>24332</v>
      </c>
      <c r="L11" s="1"/>
      <c r="M11" s="21">
        <f t="shared" si="0"/>
        <v>0</v>
      </c>
    </row>
    <row r="12" spans="1:14" ht="20.100000000000001" customHeight="1" x14ac:dyDescent="0.15">
      <c r="A12" s="1" t="s">
        <v>25</v>
      </c>
      <c r="B12" s="1" t="s">
        <v>24324</v>
      </c>
      <c r="C12" s="1" t="s">
        <v>24333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24334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25</v>
      </c>
      <c r="B13" s="1" t="s">
        <v>24324</v>
      </c>
      <c r="C13" s="1" t="s">
        <v>24335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24336</v>
      </c>
      <c r="L13" s="1"/>
      <c r="M13" s="21">
        <f t="shared" si="0"/>
        <v>1</v>
      </c>
    </row>
    <row r="14" spans="1:14" ht="20.100000000000001" customHeight="1" x14ac:dyDescent="0.15">
      <c r="A14" s="1" t="s">
        <v>25</v>
      </c>
      <c r="B14" s="1" t="s">
        <v>24324</v>
      </c>
      <c r="C14" s="1" t="s">
        <v>24337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24338</v>
      </c>
      <c r="L14" s="1"/>
      <c r="M14" s="21">
        <f t="shared" si="0"/>
        <v>1</v>
      </c>
    </row>
    <row r="15" spans="1:14" ht="20.100000000000001" customHeight="1" x14ac:dyDescent="0.15">
      <c r="A15" s="1" t="s">
        <v>25</v>
      </c>
      <c r="B15" s="1" t="s">
        <v>24339</v>
      </c>
      <c r="C15" s="1" t="s">
        <v>24340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24341</v>
      </c>
      <c r="L15" s="1"/>
      <c r="M15" s="21">
        <f t="shared" si="0"/>
        <v>1</v>
      </c>
    </row>
    <row r="16" spans="1:14" ht="20.100000000000001" customHeight="1" x14ac:dyDescent="0.15">
      <c r="A16" s="1" t="s">
        <v>25</v>
      </c>
      <c r="B16" s="1" t="s">
        <v>24339</v>
      </c>
      <c r="C16" s="1" t="s">
        <v>24342</v>
      </c>
      <c r="D16" s="1" t="s">
        <v>849</v>
      </c>
      <c r="E16" s="1" t="s">
        <v>51</v>
      </c>
      <c r="F16" s="1" t="s">
        <v>26832</v>
      </c>
      <c r="G16" s="1" t="s">
        <v>82</v>
      </c>
      <c r="H16" s="1" t="s">
        <v>83</v>
      </c>
      <c r="I16" s="1" t="s">
        <v>84</v>
      </c>
      <c r="J16" s="1" t="s">
        <v>6142</v>
      </c>
      <c r="K16" s="1" t="s">
        <v>24343</v>
      </c>
      <c r="L16" s="1"/>
      <c r="M16" s="21">
        <f t="shared" si="0"/>
        <v>0</v>
      </c>
    </row>
    <row r="17" spans="1:13" ht="20.100000000000001" customHeight="1" x14ac:dyDescent="0.15">
      <c r="A17" s="1" t="s">
        <v>25</v>
      </c>
      <c r="B17" s="1" t="s">
        <v>16038</v>
      </c>
      <c r="C17" s="1" t="s">
        <v>24344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24345</v>
      </c>
      <c r="L17" s="1"/>
      <c r="M17" s="21">
        <f t="shared" si="0"/>
        <v>1</v>
      </c>
    </row>
    <row r="18" spans="1:13" ht="20.100000000000001" customHeight="1" x14ac:dyDescent="0.15">
      <c r="A18" s="1" t="s">
        <v>25</v>
      </c>
      <c r="B18" s="1" t="s">
        <v>16038</v>
      </c>
      <c r="C18" s="1" t="s">
        <v>24346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24347</v>
      </c>
      <c r="L18" s="1"/>
      <c r="M18" s="21">
        <f t="shared" si="0"/>
        <v>1</v>
      </c>
    </row>
    <row r="19" spans="1:13" ht="20.100000000000001" customHeight="1" x14ac:dyDescent="0.15">
      <c r="A19" s="1" t="s">
        <v>25</v>
      </c>
      <c r="B19" s="1" t="s">
        <v>16038</v>
      </c>
      <c r="C19" s="1" t="s">
        <v>24348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24349</v>
      </c>
      <c r="L19" s="1"/>
      <c r="M19" s="21">
        <f t="shared" si="0"/>
        <v>1</v>
      </c>
    </row>
    <row r="20" spans="1:13" ht="20.100000000000001" customHeight="1" x14ac:dyDescent="0.15">
      <c r="A20" s="1" t="s">
        <v>25</v>
      </c>
      <c r="B20" s="1" t="s">
        <v>24350</v>
      </c>
      <c r="C20" s="1" t="s">
        <v>24351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24352</v>
      </c>
      <c r="L20" s="1"/>
      <c r="M20" s="21">
        <f t="shared" si="0"/>
        <v>1</v>
      </c>
    </row>
    <row r="21" spans="1:13" ht="20.100000000000001" customHeight="1" x14ac:dyDescent="0.15">
      <c r="A21" s="1" t="s">
        <v>25</v>
      </c>
      <c r="B21" s="1" t="s">
        <v>24353</v>
      </c>
      <c r="C21" s="1" t="s">
        <v>24354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24355</v>
      </c>
      <c r="L21" s="1"/>
      <c r="M21" s="21">
        <f t="shared" si="0"/>
        <v>1</v>
      </c>
    </row>
    <row r="22" spans="1:13" ht="20.100000000000001" customHeight="1" x14ac:dyDescent="0.15">
      <c r="A22" s="1" t="s">
        <v>25</v>
      </c>
      <c r="B22" s="1" t="s">
        <v>24353</v>
      </c>
      <c r="C22" s="1" t="s">
        <v>24356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24357</v>
      </c>
      <c r="L22" s="1"/>
      <c r="M22" s="21">
        <f t="shared" si="0"/>
        <v>1</v>
      </c>
    </row>
    <row r="23" spans="1:13" ht="20.100000000000001" customHeight="1" x14ac:dyDescent="0.15">
      <c r="A23" s="1" t="s">
        <v>25</v>
      </c>
      <c r="B23" s="1" t="s">
        <v>24353</v>
      </c>
      <c r="C23" s="1" t="s">
        <v>24358</v>
      </c>
      <c r="D23" s="1" t="s">
        <v>849</v>
      </c>
      <c r="E23" s="1" t="s">
        <v>51</v>
      </c>
      <c r="F23" s="1" t="s">
        <v>26832</v>
      </c>
      <c r="G23" s="1" t="s">
        <v>82</v>
      </c>
      <c r="H23" s="1" t="s">
        <v>83</v>
      </c>
      <c r="I23" s="1" t="s">
        <v>84</v>
      </c>
      <c r="J23" s="1" t="s">
        <v>6142</v>
      </c>
      <c r="K23" s="1" t="s">
        <v>24359</v>
      </c>
      <c r="L23" s="1"/>
      <c r="M23" s="21">
        <f t="shared" si="0"/>
        <v>0</v>
      </c>
    </row>
    <row r="24" spans="1:13" ht="20.100000000000001" customHeight="1" x14ac:dyDescent="0.15">
      <c r="A24" s="1" t="s">
        <v>25</v>
      </c>
      <c r="B24" s="1" t="s">
        <v>24360</v>
      </c>
      <c r="C24" s="1" t="s">
        <v>24361</v>
      </c>
      <c r="D24" s="1" t="s">
        <v>849</v>
      </c>
      <c r="E24" s="1" t="s">
        <v>51</v>
      </c>
      <c r="F24" s="1" t="s">
        <v>26832</v>
      </c>
      <c r="G24" s="1" t="s">
        <v>82</v>
      </c>
      <c r="H24" s="1" t="s">
        <v>83</v>
      </c>
      <c r="I24" s="1" t="s">
        <v>84</v>
      </c>
      <c r="J24" s="1" t="s">
        <v>6142</v>
      </c>
      <c r="K24" s="1" t="s">
        <v>24362</v>
      </c>
      <c r="L24" s="1"/>
      <c r="M24" s="21">
        <f t="shared" si="0"/>
        <v>0</v>
      </c>
    </row>
    <row r="25" spans="1:13" ht="20.100000000000001" customHeight="1" x14ac:dyDescent="0.15">
      <c r="A25" s="1" t="s">
        <v>25</v>
      </c>
      <c r="B25" s="1" t="s">
        <v>24363</v>
      </c>
      <c r="C25" s="1" t="s">
        <v>24364</v>
      </c>
      <c r="D25" s="1" t="s">
        <v>50</v>
      </c>
      <c r="E25" s="1" t="s">
        <v>51</v>
      </c>
      <c r="F25" s="1" t="s">
        <v>26832</v>
      </c>
      <c r="G25" s="1" t="s">
        <v>82</v>
      </c>
      <c r="H25" s="1" t="s">
        <v>2140</v>
      </c>
      <c r="I25" s="1" t="s">
        <v>84</v>
      </c>
      <c r="J25" s="1" t="s">
        <v>4533</v>
      </c>
      <c r="K25" s="1" t="s">
        <v>24365</v>
      </c>
      <c r="L25" s="1"/>
      <c r="M25" s="21">
        <f t="shared" si="0"/>
        <v>0</v>
      </c>
    </row>
    <row r="26" spans="1:13" ht="20.100000000000001" customHeight="1" x14ac:dyDescent="0.15">
      <c r="A26" s="1" t="s">
        <v>25</v>
      </c>
      <c r="B26" s="1" t="s">
        <v>24363</v>
      </c>
      <c r="C26" s="1" t="s">
        <v>24366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24367</v>
      </c>
      <c r="L26" s="1"/>
      <c r="M26" s="21">
        <f t="shared" si="0"/>
        <v>1</v>
      </c>
    </row>
    <row r="27" spans="1:13" ht="20.100000000000001" customHeight="1" x14ac:dyDescent="0.15">
      <c r="A27" s="1" t="s">
        <v>25</v>
      </c>
      <c r="B27" s="1" t="s">
        <v>24363</v>
      </c>
      <c r="C27" s="1" t="s">
        <v>24368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24369</v>
      </c>
      <c r="L27" s="1"/>
      <c r="M27" s="21">
        <f t="shared" si="0"/>
        <v>1</v>
      </c>
    </row>
    <row r="28" spans="1:13" ht="20.100000000000001" customHeight="1" x14ac:dyDescent="0.15">
      <c r="A28" s="1" t="s">
        <v>25</v>
      </c>
      <c r="B28" s="1" t="s">
        <v>24363</v>
      </c>
      <c r="C28" s="1" t="s">
        <v>24370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24371</v>
      </c>
      <c r="L28" s="1"/>
      <c r="M28" s="21">
        <f t="shared" si="0"/>
        <v>1</v>
      </c>
    </row>
    <row r="29" spans="1:13" ht="20.100000000000001" customHeight="1" x14ac:dyDescent="0.15">
      <c r="A29" s="1" t="s">
        <v>25</v>
      </c>
      <c r="B29" s="1" t="s">
        <v>24363</v>
      </c>
      <c r="C29" s="1" t="s">
        <v>24372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24373</v>
      </c>
      <c r="L29" s="1"/>
      <c r="M29" s="21">
        <f t="shared" si="0"/>
        <v>1</v>
      </c>
    </row>
    <row r="30" spans="1:13" ht="20.100000000000001" customHeight="1" x14ac:dyDescent="0.15">
      <c r="A30" s="1" t="s">
        <v>25</v>
      </c>
      <c r="B30" s="1" t="s">
        <v>24363</v>
      </c>
      <c r="C30" s="1" t="s">
        <v>24374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24375</v>
      </c>
      <c r="L30" s="1"/>
      <c r="M30" s="21">
        <f t="shared" si="0"/>
        <v>1</v>
      </c>
    </row>
    <row r="31" spans="1:13" ht="20.100000000000001" customHeight="1" x14ac:dyDescent="0.15">
      <c r="A31" s="1" t="s">
        <v>25</v>
      </c>
      <c r="B31" s="1" t="s">
        <v>24376</v>
      </c>
      <c r="C31" s="1" t="s">
        <v>24377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24378</v>
      </c>
      <c r="L31" s="1"/>
      <c r="M31" s="21">
        <f t="shared" si="0"/>
        <v>1</v>
      </c>
    </row>
    <row r="32" spans="1:13" ht="20.100000000000001" customHeight="1" x14ac:dyDescent="0.15">
      <c r="A32" s="1" t="s">
        <v>25</v>
      </c>
      <c r="B32" s="1" t="s">
        <v>24376</v>
      </c>
      <c r="C32" s="1" t="s">
        <v>24379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24380</v>
      </c>
      <c r="L32" s="1"/>
      <c r="M32" s="21">
        <f t="shared" si="0"/>
        <v>1</v>
      </c>
    </row>
    <row r="33" spans="1:13" ht="20.100000000000001" customHeight="1" x14ac:dyDescent="0.15">
      <c r="A33" s="1" t="s">
        <v>25</v>
      </c>
      <c r="B33" s="1" t="s">
        <v>24376</v>
      </c>
      <c r="C33" s="1" t="s">
        <v>24381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2140</v>
      </c>
      <c r="I33" s="1" t="s">
        <v>84</v>
      </c>
      <c r="J33" s="1" t="s">
        <v>4533</v>
      </c>
      <c r="K33" s="1" t="s">
        <v>24382</v>
      </c>
      <c r="L33" s="1"/>
      <c r="M33" s="21">
        <f t="shared" si="0"/>
        <v>0</v>
      </c>
    </row>
    <row r="34" spans="1:13" ht="20.100000000000001" customHeight="1" x14ac:dyDescent="0.15">
      <c r="A34" s="1" t="s">
        <v>25</v>
      </c>
      <c r="B34" s="1" t="s">
        <v>24383</v>
      </c>
      <c r="C34" s="1" t="s">
        <v>24384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24385</v>
      </c>
      <c r="L34" s="1"/>
      <c r="M34" s="21">
        <f t="shared" si="0"/>
        <v>1</v>
      </c>
    </row>
    <row r="35" spans="1:13" ht="20.100000000000001" customHeight="1" x14ac:dyDescent="0.15">
      <c r="A35" s="1" t="s">
        <v>25</v>
      </c>
      <c r="B35" s="1" t="s">
        <v>24383</v>
      </c>
      <c r="C35" s="1" t="s">
        <v>24386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24387</v>
      </c>
      <c r="L35" s="1"/>
      <c r="M35" s="21">
        <f t="shared" si="0"/>
        <v>1</v>
      </c>
    </row>
    <row r="36" spans="1:13" ht="20.100000000000001" customHeight="1" x14ac:dyDescent="0.15">
      <c r="A36" s="1" t="s">
        <v>25</v>
      </c>
      <c r="B36" s="1" t="s">
        <v>24388</v>
      </c>
      <c r="C36" s="1" t="s">
        <v>24389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24390</v>
      </c>
      <c r="L36" s="1"/>
      <c r="M36" s="21">
        <f t="shared" si="0"/>
        <v>1</v>
      </c>
    </row>
    <row r="37" spans="1:13" ht="20.100000000000001" customHeight="1" x14ac:dyDescent="0.15">
      <c r="A37" s="1" t="s">
        <v>25</v>
      </c>
      <c r="B37" s="1" t="s">
        <v>24388</v>
      </c>
      <c r="C37" s="1" t="s">
        <v>24391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24392</v>
      </c>
      <c r="L37" s="1"/>
      <c r="M37" s="21">
        <f t="shared" si="0"/>
        <v>1</v>
      </c>
    </row>
    <row r="38" spans="1:13" ht="20.100000000000001" customHeight="1" x14ac:dyDescent="0.15">
      <c r="A38" s="1" t="s">
        <v>25</v>
      </c>
      <c r="B38" s="1" t="s">
        <v>24388</v>
      </c>
      <c r="C38" s="1" t="s">
        <v>24393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24394</v>
      </c>
      <c r="L38" s="1"/>
      <c r="M38" s="21">
        <f t="shared" si="0"/>
        <v>1</v>
      </c>
    </row>
    <row r="39" spans="1:13" ht="39.950000000000003" customHeight="1" x14ac:dyDescent="0.15">
      <c r="A39" s="120" t="s">
        <v>27155</v>
      </c>
      <c r="B39" s="120" t="s">
        <v>27156</v>
      </c>
      <c r="C39" s="51" t="s">
        <v>24395</v>
      </c>
      <c r="D39" s="51" t="s">
        <v>849</v>
      </c>
      <c r="E39" s="51" t="s">
        <v>51</v>
      </c>
      <c r="F39" s="51" t="s">
        <v>26832</v>
      </c>
      <c r="G39" s="51" t="s">
        <v>82</v>
      </c>
      <c r="H39" s="51" t="s">
        <v>83</v>
      </c>
      <c r="I39" s="51" t="s">
        <v>84</v>
      </c>
      <c r="J39" s="51" t="s">
        <v>6142</v>
      </c>
      <c r="K39" s="51" t="s">
        <v>24396</v>
      </c>
      <c r="L39" s="122" t="s">
        <v>26950</v>
      </c>
      <c r="M39" s="21">
        <f t="shared" si="0"/>
        <v>0</v>
      </c>
    </row>
    <row r="40" spans="1:13" ht="20.100000000000001" customHeight="1" x14ac:dyDescent="0.15">
      <c r="A40" s="1" t="s">
        <v>25</v>
      </c>
      <c r="B40" s="1" t="s">
        <v>24397</v>
      </c>
      <c r="C40" s="1" t="s">
        <v>24398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24399</v>
      </c>
      <c r="L40" s="1"/>
      <c r="M40" s="21">
        <f t="shared" si="0"/>
        <v>1</v>
      </c>
    </row>
    <row r="41" spans="1:13" ht="20.100000000000001" customHeight="1" x14ac:dyDescent="0.15">
      <c r="A41" s="1" t="s">
        <v>25</v>
      </c>
      <c r="B41" s="1" t="s">
        <v>24400</v>
      </c>
      <c r="C41" s="1" t="s">
        <v>24401</v>
      </c>
      <c r="D41" s="1" t="s">
        <v>50</v>
      </c>
      <c r="E41" s="1" t="s">
        <v>51</v>
      </c>
      <c r="F41" s="1" t="s">
        <v>26832</v>
      </c>
      <c r="G41" s="1" t="s">
        <v>82</v>
      </c>
      <c r="H41" s="1" t="s">
        <v>2140</v>
      </c>
      <c r="I41" s="1" t="s">
        <v>84</v>
      </c>
      <c r="J41" s="1" t="s">
        <v>4533</v>
      </c>
      <c r="K41" s="1" t="s">
        <v>24402</v>
      </c>
      <c r="L41" s="1"/>
      <c r="M41" s="21">
        <f t="shared" si="0"/>
        <v>0</v>
      </c>
    </row>
  </sheetData>
  <autoFilter ref="A7:L41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3"/>
  <sheetViews>
    <sheetView workbookViewId="0"/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24403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SUBTOTAL(3,E8:E73)</f>
        <v>66</v>
      </c>
      <c r="F6" s="24">
        <f>SUBTOTAL(9,M8:M73)</f>
        <v>45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26</v>
      </c>
      <c r="B8" s="1" t="s">
        <v>22036</v>
      </c>
      <c r="C8" s="1" t="s">
        <v>24404</v>
      </c>
      <c r="D8" s="1" t="s">
        <v>50</v>
      </c>
      <c r="E8" s="1" t="s">
        <v>51</v>
      </c>
      <c r="F8" s="1" t="s">
        <v>26832</v>
      </c>
      <c r="G8" s="1" t="s">
        <v>82</v>
      </c>
      <c r="H8" s="18" t="s">
        <v>2140</v>
      </c>
      <c r="I8" s="18" t="s">
        <v>84</v>
      </c>
      <c r="J8" s="1" t="s">
        <v>2362</v>
      </c>
      <c r="K8" s="1" t="s">
        <v>24405</v>
      </c>
      <c r="L8" s="1"/>
      <c r="M8" s="21">
        <f>IF(F8="○",1,0)</f>
        <v>0</v>
      </c>
    </row>
    <row r="9" spans="1:14" ht="20.100000000000001" customHeight="1" x14ac:dyDescent="0.15">
      <c r="A9" s="1" t="s">
        <v>26</v>
      </c>
      <c r="B9" s="1" t="s">
        <v>22036</v>
      </c>
      <c r="C9" s="1" t="s">
        <v>24406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122</v>
      </c>
      <c r="K9" s="1" t="s">
        <v>24407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26</v>
      </c>
      <c r="B10" s="1" t="s">
        <v>22036</v>
      </c>
      <c r="C10" s="1" t="s">
        <v>24408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24409</v>
      </c>
      <c r="L10" s="1"/>
      <c r="M10" s="21">
        <f t="shared" si="0"/>
        <v>1</v>
      </c>
    </row>
    <row r="11" spans="1:14" ht="20.100000000000001" customHeight="1" x14ac:dyDescent="0.15">
      <c r="A11" s="1" t="s">
        <v>26</v>
      </c>
      <c r="B11" s="1" t="s">
        <v>22036</v>
      </c>
      <c r="C11" s="1" t="s">
        <v>24410</v>
      </c>
      <c r="D11" s="1" t="s">
        <v>50</v>
      </c>
      <c r="E11" s="1" t="s">
        <v>51</v>
      </c>
      <c r="F11" s="1" t="s">
        <v>26832</v>
      </c>
      <c r="G11" s="1" t="s">
        <v>82</v>
      </c>
      <c r="H11" s="1" t="s">
        <v>4727</v>
      </c>
      <c r="I11" s="1" t="s">
        <v>7857</v>
      </c>
      <c r="J11" s="1" t="s">
        <v>24411</v>
      </c>
      <c r="K11" s="1" t="s">
        <v>24412</v>
      </c>
      <c r="L11" s="1"/>
      <c r="M11" s="21">
        <f t="shared" si="0"/>
        <v>0</v>
      </c>
    </row>
    <row r="12" spans="1:14" ht="20.100000000000001" customHeight="1" x14ac:dyDescent="0.15">
      <c r="A12" s="1" t="s">
        <v>26</v>
      </c>
      <c r="B12" s="1" t="s">
        <v>22036</v>
      </c>
      <c r="C12" s="1" t="s">
        <v>24413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24414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26</v>
      </c>
      <c r="B13" s="1" t="s">
        <v>22036</v>
      </c>
      <c r="C13" s="1" t="s">
        <v>24415</v>
      </c>
      <c r="D13" s="1" t="s">
        <v>78</v>
      </c>
      <c r="E13" s="1" t="s">
        <v>51</v>
      </c>
      <c r="F13" s="1" t="s">
        <v>179</v>
      </c>
      <c r="G13" s="1" t="s">
        <v>82</v>
      </c>
      <c r="H13" s="1" t="s">
        <v>2140</v>
      </c>
      <c r="I13" s="1" t="s">
        <v>84</v>
      </c>
      <c r="J13" s="1" t="s">
        <v>2362</v>
      </c>
      <c r="K13" s="1" t="s">
        <v>24416</v>
      </c>
      <c r="L13" s="1"/>
      <c r="M13" s="21">
        <f t="shared" si="0"/>
        <v>0</v>
      </c>
    </row>
    <row r="14" spans="1:14" ht="20.100000000000001" customHeight="1" x14ac:dyDescent="0.15">
      <c r="A14" s="1" t="s">
        <v>26</v>
      </c>
      <c r="B14" s="1" t="s">
        <v>22036</v>
      </c>
      <c r="C14" s="1" t="s">
        <v>24417</v>
      </c>
      <c r="D14" s="1" t="s">
        <v>78</v>
      </c>
      <c r="E14" s="1" t="s">
        <v>51</v>
      </c>
      <c r="F14" s="1" t="s">
        <v>26832</v>
      </c>
      <c r="G14" s="1" t="s">
        <v>82</v>
      </c>
      <c r="H14" s="1" t="s">
        <v>1151</v>
      </c>
      <c r="I14" s="1" t="s">
        <v>84</v>
      </c>
      <c r="J14" s="1" t="s">
        <v>9120</v>
      </c>
      <c r="K14" s="1" t="s">
        <v>24418</v>
      </c>
      <c r="L14" s="1"/>
      <c r="M14" s="21">
        <f t="shared" si="0"/>
        <v>0</v>
      </c>
    </row>
    <row r="15" spans="1:14" ht="20.100000000000001" customHeight="1" x14ac:dyDescent="0.15">
      <c r="A15" s="1" t="s">
        <v>26</v>
      </c>
      <c r="B15" s="1" t="s">
        <v>22036</v>
      </c>
      <c r="C15" s="1" t="s">
        <v>24419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24420</v>
      </c>
      <c r="L15" s="1"/>
      <c r="M15" s="21">
        <f t="shared" si="0"/>
        <v>1</v>
      </c>
    </row>
    <row r="16" spans="1:14" ht="20.100000000000001" customHeight="1" x14ac:dyDescent="0.15">
      <c r="A16" s="1" t="s">
        <v>26</v>
      </c>
      <c r="B16" s="1" t="s">
        <v>22036</v>
      </c>
      <c r="C16" s="1" t="s">
        <v>24421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24422</v>
      </c>
      <c r="L16" s="1"/>
      <c r="M16" s="21">
        <f t="shared" si="0"/>
        <v>1</v>
      </c>
    </row>
    <row r="17" spans="1:13" ht="20.100000000000001" customHeight="1" x14ac:dyDescent="0.15">
      <c r="A17" s="1" t="s">
        <v>26</v>
      </c>
      <c r="B17" s="1" t="s">
        <v>22036</v>
      </c>
      <c r="C17" s="1" t="s">
        <v>24423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24424</v>
      </c>
      <c r="L17" s="1"/>
      <c r="M17" s="21">
        <f t="shared" si="0"/>
        <v>1</v>
      </c>
    </row>
    <row r="18" spans="1:13" ht="20.100000000000001" customHeight="1" x14ac:dyDescent="0.15">
      <c r="A18" s="1" t="s">
        <v>26</v>
      </c>
      <c r="B18" s="1" t="s">
        <v>22036</v>
      </c>
      <c r="C18" s="1" t="s">
        <v>24425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24426</v>
      </c>
      <c r="L18" s="1"/>
      <c r="M18" s="21">
        <f t="shared" si="0"/>
        <v>1</v>
      </c>
    </row>
    <row r="19" spans="1:13" ht="20.100000000000001" customHeight="1" x14ac:dyDescent="0.15">
      <c r="A19" s="1" t="s">
        <v>26</v>
      </c>
      <c r="B19" s="1" t="s">
        <v>22036</v>
      </c>
      <c r="C19" s="1" t="s">
        <v>24427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4727</v>
      </c>
      <c r="I19" s="1" t="s">
        <v>7857</v>
      </c>
      <c r="J19" s="1" t="s">
        <v>24411</v>
      </c>
      <c r="K19" s="1" t="s">
        <v>24428</v>
      </c>
      <c r="L19" s="1"/>
      <c r="M19" s="21">
        <f t="shared" si="0"/>
        <v>0</v>
      </c>
    </row>
    <row r="20" spans="1:13" ht="20.100000000000001" customHeight="1" x14ac:dyDescent="0.15">
      <c r="A20" s="1" t="s">
        <v>26</v>
      </c>
      <c r="B20" s="1" t="s">
        <v>22036</v>
      </c>
      <c r="C20" s="1" t="s">
        <v>24429</v>
      </c>
      <c r="D20" s="1" t="s">
        <v>78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24430</v>
      </c>
      <c r="L20" s="1"/>
      <c r="M20" s="21">
        <f t="shared" si="0"/>
        <v>1</v>
      </c>
    </row>
    <row r="21" spans="1:13" ht="20.100000000000001" customHeight="1" x14ac:dyDescent="0.15">
      <c r="A21" s="1" t="s">
        <v>26</v>
      </c>
      <c r="B21" s="1" t="s">
        <v>22036</v>
      </c>
      <c r="C21" s="1" t="s">
        <v>24431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24432</v>
      </c>
      <c r="L21" s="1"/>
      <c r="M21" s="21">
        <f t="shared" si="0"/>
        <v>1</v>
      </c>
    </row>
    <row r="22" spans="1:13" ht="20.100000000000001" customHeight="1" x14ac:dyDescent="0.15">
      <c r="A22" s="1" t="s">
        <v>26</v>
      </c>
      <c r="B22" s="1" t="s">
        <v>22036</v>
      </c>
      <c r="C22" s="1" t="s">
        <v>24433</v>
      </c>
      <c r="D22" s="1" t="s">
        <v>78</v>
      </c>
      <c r="E22" s="1" t="s">
        <v>51</v>
      </c>
      <c r="F22" s="1" t="s">
        <v>179</v>
      </c>
      <c r="G22" s="1" t="s">
        <v>82</v>
      </c>
      <c r="H22" s="1" t="s">
        <v>4727</v>
      </c>
      <c r="I22" s="1" t="s">
        <v>7857</v>
      </c>
      <c r="J22" s="1" t="s">
        <v>24411</v>
      </c>
      <c r="K22" s="1" t="s">
        <v>24434</v>
      </c>
      <c r="L22" s="1"/>
      <c r="M22" s="21">
        <f t="shared" si="0"/>
        <v>0</v>
      </c>
    </row>
    <row r="23" spans="1:13" ht="20.100000000000001" customHeight="1" x14ac:dyDescent="0.15">
      <c r="A23" s="1" t="s">
        <v>26</v>
      </c>
      <c r="B23" s="1" t="s">
        <v>22036</v>
      </c>
      <c r="C23" s="1" t="s">
        <v>24435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207</v>
      </c>
      <c r="I23" s="1" t="s">
        <v>84</v>
      </c>
      <c r="J23" s="1" t="s">
        <v>122</v>
      </c>
      <c r="K23" s="1" t="s">
        <v>24436</v>
      </c>
      <c r="L23" s="1"/>
      <c r="M23" s="21">
        <f t="shared" si="0"/>
        <v>1</v>
      </c>
    </row>
    <row r="24" spans="1:13" ht="20.100000000000001" customHeight="1" x14ac:dyDescent="0.15">
      <c r="A24" s="1" t="s">
        <v>26</v>
      </c>
      <c r="B24" s="1" t="s">
        <v>22036</v>
      </c>
      <c r="C24" s="1" t="s">
        <v>24437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24438</v>
      </c>
      <c r="L24" s="1"/>
      <c r="M24" s="21">
        <f t="shared" si="0"/>
        <v>1</v>
      </c>
    </row>
    <row r="25" spans="1:13" ht="20.100000000000001" customHeight="1" x14ac:dyDescent="0.15">
      <c r="A25" s="1" t="s">
        <v>26</v>
      </c>
      <c r="B25" s="1" t="s">
        <v>22036</v>
      </c>
      <c r="C25" s="1" t="s">
        <v>24439</v>
      </c>
      <c r="D25" s="1" t="s">
        <v>849</v>
      </c>
      <c r="E25" s="1" t="s">
        <v>51</v>
      </c>
      <c r="F25" s="1" t="s">
        <v>26832</v>
      </c>
      <c r="G25" s="1" t="s">
        <v>82</v>
      </c>
      <c r="H25" s="1" t="s">
        <v>129</v>
      </c>
      <c r="I25" s="1" t="s">
        <v>84</v>
      </c>
      <c r="J25" s="1" t="s">
        <v>130</v>
      </c>
      <c r="K25" s="1" t="s">
        <v>24440</v>
      </c>
      <c r="L25" s="1"/>
      <c r="M25" s="21">
        <f t="shared" si="0"/>
        <v>0</v>
      </c>
    </row>
    <row r="26" spans="1:13" ht="20.100000000000001" customHeight="1" x14ac:dyDescent="0.15">
      <c r="A26" s="1" t="s">
        <v>26</v>
      </c>
      <c r="B26" s="1" t="s">
        <v>24441</v>
      </c>
      <c r="C26" s="1" t="s">
        <v>24442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24443</v>
      </c>
      <c r="L26" s="1"/>
      <c r="M26" s="21">
        <f t="shared" si="0"/>
        <v>1</v>
      </c>
    </row>
    <row r="27" spans="1:13" ht="20.100000000000001" customHeight="1" x14ac:dyDescent="0.15">
      <c r="A27" s="1" t="s">
        <v>26</v>
      </c>
      <c r="B27" s="1" t="s">
        <v>24444</v>
      </c>
      <c r="C27" s="1" t="s">
        <v>24445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24446</v>
      </c>
      <c r="L27" s="1"/>
      <c r="M27" s="21">
        <f t="shared" si="0"/>
        <v>1</v>
      </c>
    </row>
    <row r="28" spans="1:13" ht="20.100000000000001" customHeight="1" x14ac:dyDescent="0.15">
      <c r="A28" s="1" t="s">
        <v>26</v>
      </c>
      <c r="B28" s="1" t="s">
        <v>24444</v>
      </c>
      <c r="C28" s="1" t="s">
        <v>24447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24448</v>
      </c>
      <c r="L28" s="1"/>
      <c r="M28" s="21">
        <f t="shared" si="0"/>
        <v>1</v>
      </c>
    </row>
    <row r="29" spans="1:13" ht="20.100000000000001" customHeight="1" x14ac:dyDescent="0.15">
      <c r="A29" s="1" t="s">
        <v>26</v>
      </c>
      <c r="B29" s="1" t="s">
        <v>24444</v>
      </c>
      <c r="C29" s="1" t="s">
        <v>24449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24450</v>
      </c>
      <c r="L29" s="1"/>
      <c r="M29" s="21">
        <f t="shared" si="0"/>
        <v>1</v>
      </c>
    </row>
    <row r="30" spans="1:13" ht="20.100000000000001" customHeight="1" x14ac:dyDescent="0.15">
      <c r="A30" s="1" t="s">
        <v>26</v>
      </c>
      <c r="B30" s="1" t="s">
        <v>24444</v>
      </c>
      <c r="C30" s="1" t="s">
        <v>24451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24452</v>
      </c>
      <c r="L30" s="1"/>
      <c r="M30" s="21">
        <f t="shared" si="0"/>
        <v>1</v>
      </c>
    </row>
    <row r="31" spans="1:13" ht="20.100000000000001" customHeight="1" x14ac:dyDescent="0.15">
      <c r="A31" s="1" t="s">
        <v>26</v>
      </c>
      <c r="B31" s="1" t="s">
        <v>24444</v>
      </c>
      <c r="C31" s="1" t="s">
        <v>24453</v>
      </c>
      <c r="D31" s="1" t="s">
        <v>849</v>
      </c>
      <c r="E31" s="1" t="s">
        <v>51</v>
      </c>
      <c r="F31" s="1" t="s">
        <v>26832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24454</v>
      </c>
      <c r="L31" s="1"/>
      <c r="M31" s="21">
        <f t="shared" si="0"/>
        <v>0</v>
      </c>
    </row>
    <row r="32" spans="1:13" ht="20.100000000000001" customHeight="1" x14ac:dyDescent="0.15">
      <c r="A32" s="1" t="s">
        <v>26</v>
      </c>
      <c r="B32" s="1" t="s">
        <v>24455</v>
      </c>
      <c r="C32" s="1" t="s">
        <v>24456</v>
      </c>
      <c r="D32" s="1" t="s">
        <v>849</v>
      </c>
      <c r="E32" s="1" t="s">
        <v>51</v>
      </c>
      <c r="F32" s="1" t="s">
        <v>26832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24457</v>
      </c>
      <c r="L32" s="1"/>
      <c r="M32" s="21">
        <f t="shared" si="0"/>
        <v>0</v>
      </c>
    </row>
    <row r="33" spans="1:13" ht="20.100000000000001" customHeight="1" x14ac:dyDescent="0.15">
      <c r="A33" s="1" t="s">
        <v>26</v>
      </c>
      <c r="B33" s="1" t="s">
        <v>17471</v>
      </c>
      <c r="C33" s="1" t="s">
        <v>24458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24459</v>
      </c>
      <c r="L33" s="1"/>
      <c r="M33" s="21">
        <f t="shared" si="0"/>
        <v>1</v>
      </c>
    </row>
    <row r="34" spans="1:13" ht="20.100000000000001" customHeight="1" x14ac:dyDescent="0.15">
      <c r="A34" s="1" t="s">
        <v>26</v>
      </c>
      <c r="B34" s="1" t="s">
        <v>17471</v>
      </c>
      <c r="C34" s="1" t="s">
        <v>24460</v>
      </c>
      <c r="D34" s="1" t="s">
        <v>78</v>
      </c>
      <c r="E34" s="1" t="s">
        <v>51</v>
      </c>
      <c r="F34" s="1" t="s">
        <v>179</v>
      </c>
      <c r="G34" s="1" t="s">
        <v>82</v>
      </c>
      <c r="H34" s="1" t="s">
        <v>4727</v>
      </c>
      <c r="I34" s="1" t="s">
        <v>7857</v>
      </c>
      <c r="J34" s="1" t="s">
        <v>24411</v>
      </c>
      <c r="K34" s="1" t="s">
        <v>24461</v>
      </c>
      <c r="L34" s="1"/>
      <c r="M34" s="21">
        <f t="shared" si="0"/>
        <v>0</v>
      </c>
    </row>
    <row r="35" spans="1:13" ht="20.100000000000001" customHeight="1" x14ac:dyDescent="0.15">
      <c r="A35" s="1" t="s">
        <v>26</v>
      </c>
      <c r="B35" s="1" t="s">
        <v>17471</v>
      </c>
      <c r="C35" s="1" t="s">
        <v>24462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24463</v>
      </c>
      <c r="L35" s="1"/>
      <c r="M35" s="21">
        <f t="shared" si="0"/>
        <v>1</v>
      </c>
    </row>
    <row r="36" spans="1:13" ht="20.100000000000001" customHeight="1" x14ac:dyDescent="0.15">
      <c r="A36" s="1" t="s">
        <v>26</v>
      </c>
      <c r="B36" s="1" t="s">
        <v>6724</v>
      </c>
      <c r="C36" s="1" t="s">
        <v>24464</v>
      </c>
      <c r="D36" s="1" t="s">
        <v>50</v>
      </c>
      <c r="E36" s="1" t="s">
        <v>51</v>
      </c>
      <c r="F36" s="1" t="s">
        <v>26832</v>
      </c>
      <c r="G36" s="1" t="s">
        <v>82</v>
      </c>
      <c r="H36" s="1" t="s">
        <v>2140</v>
      </c>
      <c r="I36" s="1" t="s">
        <v>84</v>
      </c>
      <c r="J36" s="1" t="s">
        <v>2362</v>
      </c>
      <c r="K36" s="1" t="s">
        <v>24465</v>
      </c>
      <c r="L36" s="1"/>
      <c r="M36" s="21">
        <f t="shared" si="0"/>
        <v>0</v>
      </c>
    </row>
    <row r="37" spans="1:13" ht="20.100000000000001" customHeight="1" x14ac:dyDescent="0.15">
      <c r="A37" s="1" t="s">
        <v>26</v>
      </c>
      <c r="B37" s="1" t="s">
        <v>24466</v>
      </c>
      <c r="C37" s="1" t="s">
        <v>24467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24468</v>
      </c>
      <c r="L37" s="1"/>
      <c r="M37" s="21">
        <f t="shared" si="0"/>
        <v>1</v>
      </c>
    </row>
    <row r="38" spans="1:13" ht="20.100000000000001" customHeight="1" x14ac:dyDescent="0.15">
      <c r="A38" s="1" t="s">
        <v>26</v>
      </c>
      <c r="B38" s="1" t="s">
        <v>24466</v>
      </c>
      <c r="C38" s="1" t="s">
        <v>24469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24470</v>
      </c>
      <c r="L38" s="1"/>
      <c r="M38" s="21">
        <f t="shared" si="0"/>
        <v>1</v>
      </c>
    </row>
    <row r="39" spans="1:13" ht="20.100000000000001" customHeight="1" x14ac:dyDescent="0.15">
      <c r="A39" s="1" t="s">
        <v>26</v>
      </c>
      <c r="B39" s="1" t="s">
        <v>24466</v>
      </c>
      <c r="C39" s="1" t="s">
        <v>24471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24472</v>
      </c>
      <c r="L39" s="1"/>
      <c r="M39" s="21">
        <f t="shared" si="0"/>
        <v>1</v>
      </c>
    </row>
    <row r="40" spans="1:13" ht="20.100000000000001" customHeight="1" x14ac:dyDescent="0.15">
      <c r="A40" s="1" t="s">
        <v>26</v>
      </c>
      <c r="B40" s="1" t="s">
        <v>24466</v>
      </c>
      <c r="C40" s="1" t="s">
        <v>24473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24474</v>
      </c>
      <c r="L40" s="1"/>
      <c r="M40" s="21">
        <f t="shared" si="0"/>
        <v>1</v>
      </c>
    </row>
    <row r="41" spans="1:13" ht="20.100000000000001" customHeight="1" x14ac:dyDescent="0.15">
      <c r="A41" s="1" t="s">
        <v>26</v>
      </c>
      <c r="B41" s="1" t="s">
        <v>24466</v>
      </c>
      <c r="C41" s="1" t="s">
        <v>24475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24476</v>
      </c>
      <c r="L41" s="1"/>
      <c r="M41" s="21">
        <f t="shared" si="0"/>
        <v>1</v>
      </c>
    </row>
    <row r="42" spans="1:13" ht="20.100000000000001" customHeight="1" x14ac:dyDescent="0.15">
      <c r="A42" s="1" t="s">
        <v>26</v>
      </c>
      <c r="B42" s="1" t="s">
        <v>24466</v>
      </c>
      <c r="C42" s="1" t="s">
        <v>24477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24478</v>
      </c>
      <c r="L42" s="1"/>
      <c r="M42" s="21">
        <f t="shared" si="0"/>
        <v>1</v>
      </c>
    </row>
    <row r="43" spans="1:13" ht="20.100000000000001" customHeight="1" x14ac:dyDescent="0.15">
      <c r="A43" s="1" t="s">
        <v>26</v>
      </c>
      <c r="B43" s="1" t="s">
        <v>24466</v>
      </c>
      <c r="C43" s="1" t="s">
        <v>24479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24480</v>
      </c>
      <c r="L43" s="1"/>
      <c r="M43" s="21">
        <f t="shared" si="0"/>
        <v>1</v>
      </c>
    </row>
    <row r="44" spans="1:13" ht="20.100000000000001" customHeight="1" x14ac:dyDescent="0.15">
      <c r="A44" s="1" t="s">
        <v>26</v>
      </c>
      <c r="B44" s="1" t="s">
        <v>24466</v>
      </c>
      <c r="C44" s="1" t="s">
        <v>24481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24482</v>
      </c>
      <c r="L44" s="1"/>
      <c r="M44" s="21">
        <f t="shared" si="0"/>
        <v>1</v>
      </c>
    </row>
    <row r="45" spans="1:13" ht="20.100000000000001" customHeight="1" x14ac:dyDescent="0.15">
      <c r="A45" s="1" t="s">
        <v>26</v>
      </c>
      <c r="B45" s="1" t="s">
        <v>24466</v>
      </c>
      <c r="C45" s="1" t="s">
        <v>24483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24484</v>
      </c>
      <c r="L45" s="1"/>
      <c r="M45" s="21">
        <f t="shared" si="0"/>
        <v>1</v>
      </c>
    </row>
    <row r="46" spans="1:13" ht="20.100000000000001" customHeight="1" x14ac:dyDescent="0.15">
      <c r="A46" s="1" t="s">
        <v>26</v>
      </c>
      <c r="B46" s="1" t="s">
        <v>24466</v>
      </c>
      <c r="C46" s="1" t="s">
        <v>24485</v>
      </c>
      <c r="D46" s="1" t="s">
        <v>78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24486</v>
      </c>
      <c r="L46" s="1"/>
      <c r="M46" s="21">
        <f t="shared" si="0"/>
        <v>1</v>
      </c>
    </row>
    <row r="47" spans="1:13" ht="20.100000000000001" customHeight="1" x14ac:dyDescent="0.15">
      <c r="A47" s="1" t="s">
        <v>26</v>
      </c>
      <c r="B47" s="1" t="s">
        <v>24466</v>
      </c>
      <c r="C47" s="1" t="s">
        <v>24487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1151</v>
      </c>
      <c r="I47" s="1" t="s">
        <v>84</v>
      </c>
      <c r="J47" s="1" t="s">
        <v>9120</v>
      </c>
      <c r="K47" s="1" t="s">
        <v>24488</v>
      </c>
      <c r="L47" s="1"/>
      <c r="M47" s="21">
        <f t="shared" si="0"/>
        <v>0</v>
      </c>
    </row>
    <row r="48" spans="1:13" ht="20.100000000000001" customHeight="1" x14ac:dyDescent="0.15">
      <c r="A48" s="1" t="s">
        <v>26</v>
      </c>
      <c r="B48" s="1" t="s">
        <v>24466</v>
      </c>
      <c r="C48" s="1" t="s">
        <v>24489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24490</v>
      </c>
      <c r="L48" s="1"/>
      <c r="M48" s="21">
        <f t="shared" si="0"/>
        <v>1</v>
      </c>
    </row>
    <row r="49" spans="1:13" ht="20.100000000000001" customHeight="1" x14ac:dyDescent="0.15">
      <c r="A49" s="1" t="s">
        <v>26</v>
      </c>
      <c r="B49" s="1" t="s">
        <v>24466</v>
      </c>
      <c r="C49" s="1" t="s">
        <v>24491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24492</v>
      </c>
      <c r="L49" s="1"/>
      <c r="M49" s="21">
        <f t="shared" si="0"/>
        <v>1</v>
      </c>
    </row>
    <row r="50" spans="1:13" ht="20.100000000000001" customHeight="1" x14ac:dyDescent="0.15">
      <c r="A50" s="1" t="s">
        <v>26</v>
      </c>
      <c r="B50" s="1" t="s">
        <v>24466</v>
      </c>
      <c r="C50" s="1" t="s">
        <v>24493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24494</v>
      </c>
      <c r="L50" s="1"/>
      <c r="M50" s="21">
        <f t="shared" si="0"/>
        <v>1</v>
      </c>
    </row>
    <row r="51" spans="1:13" ht="20.100000000000001" customHeight="1" x14ac:dyDescent="0.15">
      <c r="A51" s="1" t="s">
        <v>26</v>
      </c>
      <c r="B51" s="1" t="s">
        <v>24466</v>
      </c>
      <c r="C51" s="1" t="s">
        <v>24495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1151</v>
      </c>
      <c r="I51" s="1" t="s">
        <v>84</v>
      </c>
      <c r="J51" s="1" t="s">
        <v>9120</v>
      </c>
      <c r="K51" s="1" t="s">
        <v>24496</v>
      </c>
      <c r="L51" s="1"/>
      <c r="M51" s="21">
        <f t="shared" si="0"/>
        <v>0</v>
      </c>
    </row>
    <row r="52" spans="1:13" ht="20.100000000000001" customHeight="1" x14ac:dyDescent="0.15">
      <c r="A52" s="1" t="s">
        <v>26</v>
      </c>
      <c r="B52" s="1" t="s">
        <v>24466</v>
      </c>
      <c r="C52" s="1" t="s">
        <v>24497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24498</v>
      </c>
      <c r="L52" s="1"/>
      <c r="M52" s="21">
        <f t="shared" si="0"/>
        <v>1</v>
      </c>
    </row>
    <row r="53" spans="1:13" ht="20.100000000000001" customHeight="1" x14ac:dyDescent="0.15">
      <c r="A53" s="1" t="s">
        <v>26</v>
      </c>
      <c r="B53" s="1" t="s">
        <v>24466</v>
      </c>
      <c r="C53" s="1" t="s">
        <v>24499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24500</v>
      </c>
      <c r="L53" s="1"/>
      <c r="M53" s="21">
        <f t="shared" si="0"/>
        <v>1</v>
      </c>
    </row>
    <row r="54" spans="1:13" ht="20.100000000000001" customHeight="1" x14ac:dyDescent="0.15">
      <c r="A54" s="1" t="s">
        <v>26</v>
      </c>
      <c r="B54" s="1" t="s">
        <v>24466</v>
      </c>
      <c r="C54" s="1" t="s">
        <v>24501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24502</v>
      </c>
      <c r="L54" s="1"/>
      <c r="M54" s="21">
        <f t="shared" si="0"/>
        <v>1</v>
      </c>
    </row>
    <row r="55" spans="1:13" ht="20.100000000000001" customHeight="1" x14ac:dyDescent="0.15">
      <c r="A55" s="1" t="s">
        <v>26</v>
      </c>
      <c r="B55" s="1" t="s">
        <v>24503</v>
      </c>
      <c r="C55" s="1" t="s">
        <v>24504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207</v>
      </c>
      <c r="I55" s="1" t="s">
        <v>84</v>
      </c>
      <c r="J55" s="1" t="s">
        <v>122</v>
      </c>
      <c r="K55" s="1" t="s">
        <v>24505</v>
      </c>
      <c r="L55" s="1"/>
      <c r="M55" s="21">
        <f t="shared" si="0"/>
        <v>1</v>
      </c>
    </row>
    <row r="56" spans="1:13" ht="20.100000000000001" customHeight="1" x14ac:dyDescent="0.15">
      <c r="A56" s="1" t="s">
        <v>26</v>
      </c>
      <c r="B56" s="1" t="s">
        <v>24503</v>
      </c>
      <c r="C56" s="1" t="s">
        <v>24506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24507</v>
      </c>
      <c r="L56" s="1"/>
      <c r="M56" s="21">
        <f t="shared" si="0"/>
        <v>1</v>
      </c>
    </row>
    <row r="57" spans="1:13" ht="20.100000000000001" customHeight="1" x14ac:dyDescent="0.15">
      <c r="A57" s="1" t="s">
        <v>26</v>
      </c>
      <c r="B57" s="1" t="s">
        <v>24503</v>
      </c>
      <c r="C57" s="1" t="s">
        <v>24508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24509</v>
      </c>
      <c r="L57" s="1"/>
      <c r="M57" s="21">
        <f t="shared" si="0"/>
        <v>1</v>
      </c>
    </row>
    <row r="58" spans="1:13" ht="20.100000000000001" customHeight="1" x14ac:dyDescent="0.15">
      <c r="A58" s="1" t="s">
        <v>26</v>
      </c>
      <c r="B58" s="1" t="s">
        <v>24503</v>
      </c>
      <c r="C58" s="1" t="s">
        <v>24510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24511</v>
      </c>
      <c r="L58" s="1"/>
      <c r="M58" s="21">
        <f t="shared" si="0"/>
        <v>1</v>
      </c>
    </row>
    <row r="59" spans="1:13" ht="20.100000000000001" customHeight="1" x14ac:dyDescent="0.15">
      <c r="A59" s="1" t="s">
        <v>26</v>
      </c>
      <c r="B59" s="1" t="s">
        <v>24503</v>
      </c>
      <c r="C59" s="1" t="s">
        <v>24512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24513</v>
      </c>
      <c r="L59" s="1"/>
      <c r="M59" s="21">
        <f t="shared" si="0"/>
        <v>1</v>
      </c>
    </row>
    <row r="60" spans="1:13" ht="20.100000000000001" customHeight="1" x14ac:dyDescent="0.15">
      <c r="A60" s="1" t="s">
        <v>26</v>
      </c>
      <c r="B60" s="1" t="s">
        <v>24503</v>
      </c>
      <c r="C60" s="1" t="s">
        <v>24514</v>
      </c>
      <c r="D60" s="1" t="s">
        <v>50</v>
      </c>
      <c r="E60" s="1" t="s">
        <v>51</v>
      </c>
      <c r="F60" s="1" t="s">
        <v>26832</v>
      </c>
      <c r="G60" s="1" t="s">
        <v>82</v>
      </c>
      <c r="H60" s="1" t="s">
        <v>4727</v>
      </c>
      <c r="I60" s="1" t="s">
        <v>7857</v>
      </c>
      <c r="J60" s="1" t="s">
        <v>24411</v>
      </c>
      <c r="K60" s="1" t="s">
        <v>24515</v>
      </c>
      <c r="L60" s="1"/>
      <c r="M60" s="21">
        <f t="shared" si="0"/>
        <v>0</v>
      </c>
    </row>
    <row r="61" spans="1:13" ht="20.100000000000001" customHeight="1" x14ac:dyDescent="0.15">
      <c r="A61" s="1" t="s">
        <v>26</v>
      </c>
      <c r="B61" s="1" t="s">
        <v>24503</v>
      </c>
      <c r="C61" s="1" t="s">
        <v>24516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24517</v>
      </c>
      <c r="L61" s="1"/>
      <c r="M61" s="21">
        <f t="shared" si="0"/>
        <v>1</v>
      </c>
    </row>
    <row r="62" spans="1:13" ht="20.100000000000001" customHeight="1" x14ac:dyDescent="0.15">
      <c r="A62" s="1" t="s">
        <v>26</v>
      </c>
      <c r="B62" s="1" t="s">
        <v>24503</v>
      </c>
      <c r="C62" s="1" t="s">
        <v>24518</v>
      </c>
      <c r="D62" s="1" t="s">
        <v>78</v>
      </c>
      <c r="E62" s="1" t="s">
        <v>51</v>
      </c>
      <c r="F62" s="1" t="s">
        <v>26832</v>
      </c>
      <c r="G62" s="1" t="s">
        <v>82</v>
      </c>
      <c r="H62" s="1" t="s">
        <v>2140</v>
      </c>
      <c r="I62" s="1" t="s">
        <v>84</v>
      </c>
      <c r="J62" s="1" t="s">
        <v>2362</v>
      </c>
      <c r="K62" s="1" t="s">
        <v>24519</v>
      </c>
      <c r="L62" s="1"/>
      <c r="M62" s="21">
        <f t="shared" si="0"/>
        <v>0</v>
      </c>
    </row>
    <row r="63" spans="1:13" ht="20.100000000000001" customHeight="1" x14ac:dyDescent="0.15">
      <c r="A63" s="1" t="s">
        <v>26</v>
      </c>
      <c r="B63" s="1" t="s">
        <v>24503</v>
      </c>
      <c r="C63" s="1" t="s">
        <v>24520</v>
      </c>
      <c r="D63" s="1" t="s">
        <v>78</v>
      </c>
      <c r="E63" s="1" t="s">
        <v>51</v>
      </c>
      <c r="F63" s="1" t="s">
        <v>26832</v>
      </c>
      <c r="G63" s="1" t="s">
        <v>82</v>
      </c>
      <c r="H63" s="1" t="s">
        <v>4727</v>
      </c>
      <c r="I63" s="1" t="s">
        <v>7857</v>
      </c>
      <c r="J63" s="1" t="s">
        <v>24411</v>
      </c>
      <c r="K63" s="1" t="s">
        <v>24521</v>
      </c>
      <c r="L63" s="1"/>
      <c r="M63" s="21">
        <f t="shared" si="0"/>
        <v>0</v>
      </c>
    </row>
    <row r="64" spans="1:13" ht="20.100000000000001" customHeight="1" x14ac:dyDescent="0.15">
      <c r="A64" s="1" t="s">
        <v>26</v>
      </c>
      <c r="B64" s="1" t="s">
        <v>24503</v>
      </c>
      <c r="C64" s="1" t="s">
        <v>24522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24523</v>
      </c>
      <c r="L64" s="1"/>
      <c r="M64" s="21">
        <f t="shared" si="0"/>
        <v>1</v>
      </c>
    </row>
    <row r="65" spans="1:13" ht="20.100000000000001" customHeight="1" x14ac:dyDescent="0.15">
      <c r="A65" s="1" t="s">
        <v>26</v>
      </c>
      <c r="B65" s="1" t="s">
        <v>24503</v>
      </c>
      <c r="C65" s="1" t="s">
        <v>24524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24525</v>
      </c>
      <c r="L65" s="1"/>
      <c r="M65" s="21">
        <f t="shared" si="0"/>
        <v>1</v>
      </c>
    </row>
    <row r="66" spans="1:13" ht="20.100000000000001" customHeight="1" x14ac:dyDescent="0.15">
      <c r="A66" s="1" t="s">
        <v>26</v>
      </c>
      <c r="B66" s="1" t="s">
        <v>24503</v>
      </c>
      <c r="C66" s="1" t="s">
        <v>24526</v>
      </c>
      <c r="D66" s="1" t="s">
        <v>78</v>
      </c>
      <c r="E66" s="1" t="s">
        <v>51</v>
      </c>
      <c r="F66" s="1" t="s">
        <v>179</v>
      </c>
      <c r="G66" s="1" t="s">
        <v>82</v>
      </c>
      <c r="H66" s="1" t="s">
        <v>4727</v>
      </c>
      <c r="I66" s="1" t="s">
        <v>7857</v>
      </c>
      <c r="J66" s="1" t="s">
        <v>24411</v>
      </c>
      <c r="K66" s="1" t="s">
        <v>24527</v>
      </c>
      <c r="L66" s="1"/>
      <c r="M66" s="21">
        <f t="shared" si="0"/>
        <v>0</v>
      </c>
    </row>
    <row r="67" spans="1:13" ht="20.100000000000001" customHeight="1" x14ac:dyDescent="0.15">
      <c r="A67" s="1" t="s">
        <v>26</v>
      </c>
      <c r="B67" s="1" t="s">
        <v>24503</v>
      </c>
      <c r="C67" s="1" t="s">
        <v>24528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24529</v>
      </c>
      <c r="L67" s="1"/>
      <c r="M67" s="21">
        <f t="shared" si="0"/>
        <v>1</v>
      </c>
    </row>
    <row r="68" spans="1:13" ht="20.100000000000001" customHeight="1" x14ac:dyDescent="0.15">
      <c r="A68" s="1" t="s">
        <v>26</v>
      </c>
      <c r="B68" s="1" t="s">
        <v>24503</v>
      </c>
      <c r="C68" s="1" t="s">
        <v>24530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4727</v>
      </c>
      <c r="I68" s="1" t="s">
        <v>7857</v>
      </c>
      <c r="J68" s="1" t="s">
        <v>24411</v>
      </c>
      <c r="K68" s="1" t="s">
        <v>24531</v>
      </c>
      <c r="L68" s="1"/>
      <c r="M68" s="21">
        <f t="shared" si="0"/>
        <v>0</v>
      </c>
    </row>
    <row r="69" spans="1:13" ht="20.100000000000001" customHeight="1" x14ac:dyDescent="0.15">
      <c r="A69" s="1" t="s">
        <v>26</v>
      </c>
      <c r="B69" s="1" t="s">
        <v>24503</v>
      </c>
      <c r="C69" s="1" t="s">
        <v>24532</v>
      </c>
      <c r="D69" s="1" t="s">
        <v>78</v>
      </c>
      <c r="E69" s="1" t="s">
        <v>51</v>
      </c>
      <c r="F69" s="1" t="s">
        <v>26832</v>
      </c>
      <c r="G69" s="1" t="s">
        <v>82</v>
      </c>
      <c r="H69" s="1" t="s">
        <v>4727</v>
      </c>
      <c r="I69" s="1" t="s">
        <v>7857</v>
      </c>
      <c r="J69" s="1" t="s">
        <v>24411</v>
      </c>
      <c r="K69" s="1" t="s">
        <v>24533</v>
      </c>
      <c r="L69" s="1"/>
      <c r="M69" s="21">
        <f t="shared" si="0"/>
        <v>0</v>
      </c>
    </row>
    <row r="70" spans="1:13" ht="20.100000000000001" customHeight="1" x14ac:dyDescent="0.15">
      <c r="A70" s="1" t="s">
        <v>26</v>
      </c>
      <c r="B70" s="1" t="s">
        <v>24503</v>
      </c>
      <c r="C70" s="1" t="s">
        <v>24534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24535</v>
      </c>
      <c r="L70" s="1"/>
      <c r="M70" s="21">
        <f t="shared" si="0"/>
        <v>1</v>
      </c>
    </row>
    <row r="71" spans="1:13" ht="20.100000000000001" customHeight="1" x14ac:dyDescent="0.15">
      <c r="A71" s="1" t="s">
        <v>26</v>
      </c>
      <c r="B71" s="1" t="s">
        <v>24503</v>
      </c>
      <c r="C71" s="1" t="s">
        <v>24536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24537</v>
      </c>
      <c r="L71" s="1"/>
      <c r="M71" s="21">
        <f t="shared" si="0"/>
        <v>1</v>
      </c>
    </row>
    <row r="72" spans="1:13" ht="20.100000000000001" customHeight="1" x14ac:dyDescent="0.15">
      <c r="A72" s="1" t="s">
        <v>26</v>
      </c>
      <c r="B72" s="1" t="s">
        <v>24503</v>
      </c>
      <c r="C72" s="1" t="s">
        <v>24538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4727</v>
      </c>
      <c r="I72" s="1" t="s">
        <v>7857</v>
      </c>
      <c r="J72" s="1" t="s">
        <v>24411</v>
      </c>
      <c r="K72" s="1" t="s">
        <v>24539</v>
      </c>
      <c r="L72" s="1"/>
      <c r="M72" s="21">
        <f t="shared" si="0"/>
        <v>0</v>
      </c>
    </row>
    <row r="73" spans="1:13" ht="20.100000000000001" customHeight="1" x14ac:dyDescent="0.15">
      <c r="A73" s="1" t="s">
        <v>26</v>
      </c>
      <c r="B73" s="1" t="s">
        <v>24540</v>
      </c>
      <c r="C73" s="1" t="s">
        <v>24541</v>
      </c>
      <c r="D73" s="1" t="s">
        <v>849</v>
      </c>
      <c r="E73" s="1" t="s">
        <v>51</v>
      </c>
      <c r="F73" s="1" t="s">
        <v>26832</v>
      </c>
      <c r="G73" s="1" t="s">
        <v>82</v>
      </c>
      <c r="H73" s="1" t="s">
        <v>83</v>
      </c>
      <c r="I73" s="1" t="s">
        <v>84</v>
      </c>
      <c r="J73" s="1" t="s">
        <v>6142</v>
      </c>
      <c r="K73" s="1" t="s">
        <v>24542</v>
      </c>
      <c r="L73" s="1"/>
      <c r="M73" s="21">
        <f>IF(F73="○",1,0)</f>
        <v>0</v>
      </c>
    </row>
  </sheetData>
  <autoFilter ref="A7:L73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zoomScaleNormal="100" workbookViewId="0"/>
  </sheetViews>
  <sheetFormatPr defaultRowHeight="20.100000000000001" customHeight="1" x14ac:dyDescent="0.15"/>
  <cols>
    <col min="1" max="1" width="14.75" style="3" customWidth="1"/>
    <col min="2" max="16384" width="9" style="3"/>
  </cols>
  <sheetData>
    <row r="1" spans="1:10" ht="20.100000000000001" customHeight="1" x14ac:dyDescent="0.15">
      <c r="A1" s="3" t="s">
        <v>38</v>
      </c>
    </row>
    <row r="3" spans="1:10" ht="20.100000000000001" customHeight="1" x14ac:dyDescent="0.15">
      <c r="A3" s="97" t="s">
        <v>3458</v>
      </c>
      <c r="B3" s="103" t="s">
        <v>0</v>
      </c>
      <c r="C3" s="103"/>
      <c r="D3" s="103" t="s">
        <v>1</v>
      </c>
      <c r="E3" s="103"/>
      <c r="F3" s="103" t="s">
        <v>2138</v>
      </c>
      <c r="G3" s="103"/>
      <c r="H3" s="104" t="s">
        <v>2</v>
      </c>
      <c r="I3" s="105"/>
      <c r="J3" s="5" t="s">
        <v>3</v>
      </c>
    </row>
    <row r="4" spans="1:10" ht="20.100000000000001" customHeight="1" x14ac:dyDescent="0.15">
      <c r="A4" s="98"/>
      <c r="B4" s="6" t="s">
        <v>4</v>
      </c>
      <c r="C4" s="7" t="s">
        <v>5</v>
      </c>
      <c r="D4" s="6" t="s">
        <v>4</v>
      </c>
      <c r="E4" s="7" t="s">
        <v>5</v>
      </c>
      <c r="F4" s="6" t="s">
        <v>4</v>
      </c>
      <c r="G4" s="7" t="s">
        <v>5</v>
      </c>
      <c r="H4" s="6" t="s">
        <v>4</v>
      </c>
      <c r="I4" s="7" t="s">
        <v>5</v>
      </c>
      <c r="J4" s="8"/>
    </row>
    <row r="5" spans="1:10" ht="20.100000000000001" customHeight="1" x14ac:dyDescent="0.15">
      <c r="A5" s="98"/>
      <c r="B5" s="9"/>
      <c r="C5" s="10" t="s">
        <v>4</v>
      </c>
      <c r="D5" s="9"/>
      <c r="E5" s="10" t="s">
        <v>4</v>
      </c>
      <c r="F5" s="9"/>
      <c r="G5" s="10" t="s">
        <v>4</v>
      </c>
      <c r="H5" s="9"/>
      <c r="I5" s="10" t="s">
        <v>4</v>
      </c>
      <c r="J5" s="8"/>
    </row>
    <row r="6" spans="1:10" ht="20.100000000000001" customHeight="1" thickBot="1" x14ac:dyDescent="0.2">
      <c r="A6" s="11" t="s">
        <v>33</v>
      </c>
      <c r="B6" s="12">
        <f t="shared" ref="B6:I6" si="0">SUBTOTAL(9,B8:B11)</f>
        <v>791</v>
      </c>
      <c r="C6" s="13">
        <f t="shared" si="0"/>
        <v>724</v>
      </c>
      <c r="D6" s="12">
        <f t="shared" si="0"/>
        <v>691</v>
      </c>
      <c r="E6" s="13">
        <f>SUBTOTAL(9,E8:E11)</f>
        <v>511</v>
      </c>
      <c r="F6" s="12">
        <f t="shared" si="0"/>
        <v>15</v>
      </c>
      <c r="G6" s="13">
        <f t="shared" si="0"/>
        <v>0</v>
      </c>
      <c r="H6" s="12">
        <f t="shared" si="0"/>
        <v>1497</v>
      </c>
      <c r="I6" s="13">
        <f t="shared" si="0"/>
        <v>1235</v>
      </c>
      <c r="J6" s="14"/>
    </row>
    <row r="7" spans="1:10" ht="20.100000000000001" customHeight="1" thickTop="1" x14ac:dyDescent="0.15">
      <c r="A7" s="15"/>
      <c r="B7" s="9"/>
      <c r="C7" s="10"/>
      <c r="D7" s="9"/>
      <c r="E7" s="10"/>
      <c r="F7" s="9"/>
      <c r="G7" s="10"/>
      <c r="H7" s="9"/>
      <c r="I7" s="10"/>
      <c r="J7" s="16"/>
    </row>
    <row r="8" spans="1:10" ht="20.100000000000001" customHeight="1" x14ac:dyDescent="0.15">
      <c r="A8" s="17" t="s">
        <v>34</v>
      </c>
      <c r="B8" s="1">
        <v>493</v>
      </c>
      <c r="C8" s="1">
        <v>471</v>
      </c>
      <c r="D8" s="1">
        <v>464</v>
      </c>
      <c r="E8" s="1">
        <v>350</v>
      </c>
      <c r="F8" s="1">
        <v>10</v>
      </c>
      <c r="G8" s="1">
        <v>0</v>
      </c>
      <c r="H8" s="18">
        <f t="shared" ref="H8:I11" si="1">B8+D8+F8</f>
        <v>967</v>
      </c>
      <c r="I8" s="18">
        <f t="shared" si="1"/>
        <v>821</v>
      </c>
      <c r="J8" s="8"/>
    </row>
    <row r="9" spans="1:10" ht="20.100000000000001" customHeight="1" x14ac:dyDescent="0.15">
      <c r="A9" s="17" t="s">
        <v>35</v>
      </c>
      <c r="B9" s="1">
        <v>56</v>
      </c>
      <c r="C9" s="1">
        <v>46</v>
      </c>
      <c r="D9" s="1">
        <v>14</v>
      </c>
      <c r="E9" s="1">
        <v>9</v>
      </c>
      <c r="F9" s="1">
        <v>0</v>
      </c>
      <c r="G9" s="1">
        <v>0</v>
      </c>
      <c r="H9" s="18">
        <f t="shared" si="1"/>
        <v>70</v>
      </c>
      <c r="I9" s="18">
        <f t="shared" si="1"/>
        <v>55</v>
      </c>
      <c r="J9" s="8"/>
    </row>
    <row r="10" spans="1:10" ht="20.100000000000001" customHeight="1" x14ac:dyDescent="0.15">
      <c r="A10" s="17" t="s">
        <v>36</v>
      </c>
      <c r="B10" s="1">
        <v>159</v>
      </c>
      <c r="C10" s="1">
        <v>125</v>
      </c>
      <c r="D10" s="1">
        <v>139</v>
      </c>
      <c r="E10" s="1">
        <v>93</v>
      </c>
      <c r="F10" s="1">
        <v>3</v>
      </c>
      <c r="G10" s="1">
        <v>0</v>
      </c>
      <c r="H10" s="18">
        <f t="shared" si="1"/>
        <v>301</v>
      </c>
      <c r="I10" s="18">
        <f t="shared" si="1"/>
        <v>218</v>
      </c>
      <c r="J10" s="8"/>
    </row>
    <row r="11" spans="1:10" ht="20.100000000000001" customHeight="1" x14ac:dyDescent="0.15">
      <c r="A11" s="19" t="s">
        <v>37</v>
      </c>
      <c r="B11" s="2">
        <v>83</v>
      </c>
      <c r="C11" s="2">
        <v>82</v>
      </c>
      <c r="D11" s="2">
        <v>74</v>
      </c>
      <c r="E11" s="2">
        <v>59</v>
      </c>
      <c r="F11" s="2">
        <v>2</v>
      </c>
      <c r="G11" s="2">
        <v>0</v>
      </c>
      <c r="H11" s="35">
        <f t="shared" si="1"/>
        <v>159</v>
      </c>
      <c r="I11" s="35">
        <f t="shared" si="1"/>
        <v>141</v>
      </c>
      <c r="J11" s="20"/>
    </row>
  </sheetData>
  <autoFilter ref="A7:J11"/>
  <mergeCells count="5">
    <mergeCell ref="A3:A5"/>
    <mergeCell ref="B3:C3"/>
    <mergeCell ref="D3:E3"/>
    <mergeCell ref="F3:G3"/>
    <mergeCell ref="H3:I3"/>
  </mergeCells>
  <phoneticPr fontId="4"/>
  <hyperlinks>
    <hyperlink ref="A8" location="北区!A1" display="北区"/>
    <hyperlink ref="A9" location="中区!A1" display="中区"/>
    <hyperlink ref="A10" location="東区!A1" display="東区"/>
    <hyperlink ref="A11" location="南区!A1" display="南区"/>
  </hyperlinks>
  <pageMargins left="0.7" right="0.7" top="0.75" bottom="0.75" header="0.3" footer="0.3"/>
  <pageSetup paperSize="9" scale="84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3"/>
  <sheetViews>
    <sheetView topLeftCell="A103" workbookViewId="0"/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24543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SUBTOTAL(3,E8:E103)</f>
        <v>96</v>
      </c>
      <c r="F6" s="24">
        <f>SUBTOTAL(9,M8:M103)</f>
        <v>70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27</v>
      </c>
      <c r="B8" s="1" t="s">
        <v>24544</v>
      </c>
      <c r="C8" s="1" t="s">
        <v>24545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95</v>
      </c>
      <c r="I8" s="18" t="s">
        <v>84</v>
      </c>
      <c r="J8" s="1" t="s">
        <v>6853</v>
      </c>
      <c r="K8" s="1" t="s">
        <v>24546</v>
      </c>
      <c r="L8" s="1"/>
      <c r="M8" s="21">
        <f>IF(F8="○",1,0)</f>
        <v>1</v>
      </c>
    </row>
    <row r="9" spans="1:14" ht="20.100000000000001" customHeight="1" x14ac:dyDescent="0.15">
      <c r="A9" s="1" t="s">
        <v>27</v>
      </c>
      <c r="B9" s="1" t="s">
        <v>24547</v>
      </c>
      <c r="C9" s="1" t="s">
        <v>24548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6853</v>
      </c>
      <c r="K9" s="1" t="s">
        <v>24549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27</v>
      </c>
      <c r="B10" s="1" t="s">
        <v>24547</v>
      </c>
      <c r="C10" s="1" t="s">
        <v>24550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6853</v>
      </c>
      <c r="K10" s="1" t="s">
        <v>24551</v>
      </c>
      <c r="L10" s="1"/>
      <c r="M10" s="21">
        <f t="shared" si="0"/>
        <v>1</v>
      </c>
    </row>
    <row r="11" spans="1:14" ht="20.100000000000001" customHeight="1" x14ac:dyDescent="0.15">
      <c r="A11" s="1" t="s">
        <v>27</v>
      </c>
      <c r="B11" s="1" t="s">
        <v>24547</v>
      </c>
      <c r="C11" s="1" t="s">
        <v>24552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6853</v>
      </c>
      <c r="K11" s="1" t="s">
        <v>24553</v>
      </c>
      <c r="L11" s="1"/>
      <c r="M11" s="21">
        <f t="shared" si="0"/>
        <v>1</v>
      </c>
    </row>
    <row r="12" spans="1:14" ht="20.100000000000001" customHeight="1" x14ac:dyDescent="0.15">
      <c r="A12" s="1" t="s">
        <v>27</v>
      </c>
      <c r="B12" s="1" t="s">
        <v>24547</v>
      </c>
      <c r="C12" s="1" t="s">
        <v>24554</v>
      </c>
      <c r="D12" s="1" t="s">
        <v>78</v>
      </c>
      <c r="E12" s="1" t="s">
        <v>51</v>
      </c>
      <c r="F12" s="1" t="s">
        <v>179</v>
      </c>
      <c r="G12" s="1" t="s">
        <v>82</v>
      </c>
      <c r="H12" s="1" t="s">
        <v>2140</v>
      </c>
      <c r="I12" s="1" t="s">
        <v>447</v>
      </c>
      <c r="J12" s="1" t="s">
        <v>663</v>
      </c>
      <c r="K12" s="1" t="s">
        <v>24555</v>
      </c>
      <c r="L12" s="1"/>
      <c r="M12" s="21">
        <f t="shared" si="0"/>
        <v>0</v>
      </c>
      <c r="N12" s="3"/>
    </row>
    <row r="13" spans="1:14" ht="20.100000000000001" customHeight="1" x14ac:dyDescent="0.15">
      <c r="A13" s="1" t="s">
        <v>27</v>
      </c>
      <c r="B13" s="1" t="s">
        <v>24547</v>
      </c>
      <c r="C13" s="1" t="s">
        <v>24556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6853</v>
      </c>
      <c r="K13" s="1" t="s">
        <v>24557</v>
      </c>
      <c r="L13" s="1"/>
      <c r="M13" s="21">
        <f t="shared" si="0"/>
        <v>1</v>
      </c>
    </row>
    <row r="14" spans="1:14" ht="20.100000000000001" customHeight="1" x14ac:dyDescent="0.15">
      <c r="A14" s="1" t="s">
        <v>27</v>
      </c>
      <c r="B14" s="1" t="s">
        <v>24547</v>
      </c>
      <c r="C14" s="1" t="s">
        <v>24558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6853</v>
      </c>
      <c r="K14" s="1" t="s">
        <v>24559</v>
      </c>
      <c r="L14" s="1"/>
      <c r="M14" s="21">
        <f t="shared" si="0"/>
        <v>1</v>
      </c>
    </row>
    <row r="15" spans="1:14" ht="20.100000000000001" customHeight="1" x14ac:dyDescent="0.15">
      <c r="A15" s="1" t="s">
        <v>27</v>
      </c>
      <c r="B15" s="1" t="s">
        <v>24547</v>
      </c>
      <c r="C15" s="1" t="s">
        <v>24560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6853</v>
      </c>
      <c r="K15" s="1" t="s">
        <v>24561</v>
      </c>
      <c r="L15" s="1"/>
      <c r="M15" s="21">
        <f t="shared" si="0"/>
        <v>1</v>
      </c>
    </row>
    <row r="16" spans="1:14" ht="20.100000000000001" customHeight="1" x14ac:dyDescent="0.15">
      <c r="A16" s="1" t="s">
        <v>27</v>
      </c>
      <c r="B16" s="1" t="s">
        <v>24547</v>
      </c>
      <c r="C16" s="1" t="s">
        <v>24562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24563</v>
      </c>
      <c r="L16" s="1"/>
      <c r="M16" s="21">
        <f t="shared" si="0"/>
        <v>1</v>
      </c>
    </row>
    <row r="17" spans="1:13" ht="20.100000000000001" customHeight="1" x14ac:dyDescent="0.15">
      <c r="A17" s="1" t="s">
        <v>27</v>
      </c>
      <c r="B17" s="1" t="s">
        <v>24547</v>
      </c>
      <c r="C17" s="1" t="s">
        <v>24564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6853</v>
      </c>
      <c r="K17" s="1" t="s">
        <v>24565</v>
      </c>
      <c r="L17" s="1"/>
      <c r="M17" s="21">
        <f t="shared" si="0"/>
        <v>1</v>
      </c>
    </row>
    <row r="18" spans="1:13" ht="20.100000000000001" customHeight="1" x14ac:dyDescent="0.15">
      <c r="A18" s="1" t="s">
        <v>27</v>
      </c>
      <c r="B18" s="1" t="s">
        <v>24547</v>
      </c>
      <c r="C18" s="1" t="s">
        <v>24566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24567</v>
      </c>
      <c r="L18" s="1"/>
      <c r="M18" s="21">
        <f t="shared" si="0"/>
        <v>1</v>
      </c>
    </row>
    <row r="19" spans="1:13" ht="20.100000000000001" customHeight="1" x14ac:dyDescent="0.15">
      <c r="A19" s="1" t="s">
        <v>27</v>
      </c>
      <c r="B19" s="1" t="s">
        <v>24547</v>
      </c>
      <c r="C19" s="1" t="s">
        <v>24568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2140</v>
      </c>
      <c r="I19" s="1" t="s">
        <v>447</v>
      </c>
      <c r="J19" s="1" t="s">
        <v>663</v>
      </c>
      <c r="K19" s="1" t="s">
        <v>24569</v>
      </c>
      <c r="L19" s="1"/>
      <c r="M19" s="21">
        <f t="shared" si="0"/>
        <v>0</v>
      </c>
    </row>
    <row r="20" spans="1:13" ht="20.100000000000001" customHeight="1" x14ac:dyDescent="0.15">
      <c r="A20" s="1" t="s">
        <v>27</v>
      </c>
      <c r="B20" s="1" t="s">
        <v>24547</v>
      </c>
      <c r="C20" s="1" t="s">
        <v>24570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2140</v>
      </c>
      <c r="I20" s="1" t="s">
        <v>447</v>
      </c>
      <c r="J20" s="1" t="s">
        <v>663</v>
      </c>
      <c r="K20" s="1" t="s">
        <v>24571</v>
      </c>
      <c r="L20" s="1"/>
      <c r="M20" s="21">
        <f t="shared" si="0"/>
        <v>0</v>
      </c>
    </row>
    <row r="21" spans="1:13" ht="20.100000000000001" customHeight="1" x14ac:dyDescent="0.15">
      <c r="A21" s="1" t="s">
        <v>27</v>
      </c>
      <c r="B21" s="1" t="s">
        <v>24547</v>
      </c>
      <c r="C21" s="1" t="s">
        <v>24572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2140</v>
      </c>
      <c r="I21" s="1" t="s">
        <v>447</v>
      </c>
      <c r="J21" s="1" t="s">
        <v>663</v>
      </c>
      <c r="K21" s="1" t="s">
        <v>24573</v>
      </c>
      <c r="L21" s="1"/>
      <c r="M21" s="21">
        <f t="shared" si="0"/>
        <v>0</v>
      </c>
    </row>
    <row r="22" spans="1:13" ht="20.100000000000001" customHeight="1" x14ac:dyDescent="0.15">
      <c r="A22" s="1" t="s">
        <v>27</v>
      </c>
      <c r="B22" s="1" t="s">
        <v>24547</v>
      </c>
      <c r="C22" s="1" t="s">
        <v>24574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129</v>
      </c>
      <c r="I22" s="1" t="s">
        <v>84</v>
      </c>
      <c r="J22" s="1" t="s">
        <v>130</v>
      </c>
      <c r="K22" s="1" t="s">
        <v>24575</v>
      </c>
      <c r="L22" s="1"/>
      <c r="M22" s="21">
        <f t="shared" si="0"/>
        <v>0</v>
      </c>
    </row>
    <row r="23" spans="1:13" ht="20.100000000000001" customHeight="1" x14ac:dyDescent="0.15">
      <c r="A23" s="1" t="s">
        <v>27</v>
      </c>
      <c r="B23" s="1" t="s">
        <v>24576</v>
      </c>
      <c r="C23" s="1" t="s">
        <v>24577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6853</v>
      </c>
      <c r="K23" s="1" t="s">
        <v>24578</v>
      </c>
      <c r="L23" s="1"/>
      <c r="M23" s="21">
        <f t="shared" si="0"/>
        <v>1</v>
      </c>
    </row>
    <row r="24" spans="1:13" ht="20.100000000000001" customHeight="1" x14ac:dyDescent="0.15">
      <c r="A24" s="1" t="s">
        <v>27</v>
      </c>
      <c r="B24" s="1" t="s">
        <v>24576</v>
      </c>
      <c r="C24" s="1" t="s">
        <v>24579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6853</v>
      </c>
      <c r="K24" s="1" t="s">
        <v>24580</v>
      </c>
      <c r="L24" s="1"/>
      <c r="M24" s="21">
        <f t="shared" si="0"/>
        <v>1</v>
      </c>
    </row>
    <row r="25" spans="1:13" ht="20.100000000000001" customHeight="1" x14ac:dyDescent="0.15">
      <c r="A25" s="1" t="s">
        <v>27</v>
      </c>
      <c r="B25" s="1" t="s">
        <v>24576</v>
      </c>
      <c r="C25" s="1" t="s">
        <v>24581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6853</v>
      </c>
      <c r="K25" s="1" t="s">
        <v>24582</v>
      </c>
      <c r="L25" s="1"/>
      <c r="M25" s="21">
        <f t="shared" si="0"/>
        <v>1</v>
      </c>
    </row>
    <row r="26" spans="1:13" ht="20.100000000000001" customHeight="1" x14ac:dyDescent="0.15">
      <c r="A26" s="1" t="s">
        <v>27</v>
      </c>
      <c r="B26" s="1" t="s">
        <v>24576</v>
      </c>
      <c r="C26" s="1" t="s">
        <v>24583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6853</v>
      </c>
      <c r="K26" s="1" t="s">
        <v>24584</v>
      </c>
      <c r="L26" s="1"/>
      <c r="M26" s="21">
        <f t="shared" si="0"/>
        <v>1</v>
      </c>
    </row>
    <row r="27" spans="1:13" ht="20.100000000000001" customHeight="1" x14ac:dyDescent="0.15">
      <c r="A27" s="1" t="s">
        <v>27</v>
      </c>
      <c r="B27" s="1" t="s">
        <v>24576</v>
      </c>
      <c r="C27" s="1" t="s">
        <v>24585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6853</v>
      </c>
      <c r="K27" s="1" t="s">
        <v>24586</v>
      </c>
      <c r="L27" s="1"/>
      <c r="M27" s="21">
        <f t="shared" si="0"/>
        <v>1</v>
      </c>
    </row>
    <row r="28" spans="1:13" ht="20.100000000000001" customHeight="1" x14ac:dyDescent="0.15">
      <c r="A28" s="1" t="s">
        <v>27</v>
      </c>
      <c r="B28" s="1" t="s">
        <v>24576</v>
      </c>
      <c r="C28" s="1" t="s">
        <v>24587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6853</v>
      </c>
      <c r="K28" s="1" t="s">
        <v>24588</v>
      </c>
      <c r="L28" s="1"/>
      <c r="M28" s="21">
        <f t="shared" si="0"/>
        <v>1</v>
      </c>
    </row>
    <row r="29" spans="1:13" ht="20.100000000000001" customHeight="1" x14ac:dyDescent="0.15">
      <c r="A29" s="1" t="s">
        <v>27</v>
      </c>
      <c r="B29" s="1" t="s">
        <v>24576</v>
      </c>
      <c r="C29" s="1" t="s">
        <v>24589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6853</v>
      </c>
      <c r="K29" s="1" t="s">
        <v>24590</v>
      </c>
      <c r="L29" s="1"/>
      <c r="M29" s="21">
        <f t="shared" si="0"/>
        <v>1</v>
      </c>
    </row>
    <row r="30" spans="1:13" ht="20.100000000000001" customHeight="1" x14ac:dyDescent="0.15">
      <c r="A30" s="1" t="s">
        <v>27</v>
      </c>
      <c r="B30" s="1" t="s">
        <v>24576</v>
      </c>
      <c r="C30" s="1" t="s">
        <v>24591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6853</v>
      </c>
      <c r="K30" s="1" t="s">
        <v>24592</v>
      </c>
      <c r="L30" s="1"/>
      <c r="M30" s="21">
        <f t="shared" si="0"/>
        <v>1</v>
      </c>
    </row>
    <row r="31" spans="1:13" ht="20.100000000000001" customHeight="1" x14ac:dyDescent="0.15">
      <c r="A31" s="1" t="s">
        <v>27</v>
      </c>
      <c r="B31" s="1" t="s">
        <v>24576</v>
      </c>
      <c r="C31" s="1" t="s">
        <v>24593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6853</v>
      </c>
      <c r="K31" s="1" t="s">
        <v>24594</v>
      </c>
      <c r="L31" s="1"/>
      <c r="M31" s="21">
        <f t="shared" si="0"/>
        <v>1</v>
      </c>
    </row>
    <row r="32" spans="1:13" ht="20.100000000000001" customHeight="1" x14ac:dyDescent="0.15">
      <c r="A32" s="1" t="s">
        <v>27</v>
      </c>
      <c r="B32" s="1" t="s">
        <v>24576</v>
      </c>
      <c r="C32" s="1" t="s">
        <v>24595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6853</v>
      </c>
      <c r="K32" s="1" t="s">
        <v>24596</v>
      </c>
      <c r="L32" s="1"/>
      <c r="M32" s="21">
        <f t="shared" si="0"/>
        <v>1</v>
      </c>
    </row>
    <row r="33" spans="1:13" ht="20.100000000000001" customHeight="1" x14ac:dyDescent="0.15">
      <c r="A33" s="1" t="s">
        <v>27</v>
      </c>
      <c r="B33" s="1" t="s">
        <v>24576</v>
      </c>
      <c r="C33" s="1" t="s">
        <v>24597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6853</v>
      </c>
      <c r="K33" s="1" t="s">
        <v>24598</v>
      </c>
      <c r="L33" s="1"/>
      <c r="M33" s="21">
        <f t="shared" si="0"/>
        <v>1</v>
      </c>
    </row>
    <row r="34" spans="1:13" ht="20.100000000000001" customHeight="1" x14ac:dyDescent="0.15">
      <c r="A34" s="1" t="s">
        <v>27</v>
      </c>
      <c r="B34" s="1" t="s">
        <v>24576</v>
      </c>
      <c r="C34" s="1" t="s">
        <v>24599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24600</v>
      </c>
      <c r="L34" s="1"/>
      <c r="M34" s="21">
        <f t="shared" si="0"/>
        <v>1</v>
      </c>
    </row>
    <row r="35" spans="1:13" ht="20.100000000000001" customHeight="1" x14ac:dyDescent="0.15">
      <c r="A35" s="1" t="s">
        <v>27</v>
      </c>
      <c r="B35" s="1" t="s">
        <v>24576</v>
      </c>
      <c r="C35" s="1" t="s">
        <v>24601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24602</v>
      </c>
      <c r="L35" s="1"/>
      <c r="M35" s="21">
        <f t="shared" si="0"/>
        <v>1</v>
      </c>
    </row>
    <row r="36" spans="1:13" ht="20.100000000000001" customHeight="1" x14ac:dyDescent="0.15">
      <c r="A36" s="1" t="s">
        <v>27</v>
      </c>
      <c r="B36" s="1" t="s">
        <v>24576</v>
      </c>
      <c r="C36" s="1" t="s">
        <v>24603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24604</v>
      </c>
      <c r="L36" s="1"/>
      <c r="M36" s="21">
        <f t="shared" si="0"/>
        <v>1</v>
      </c>
    </row>
    <row r="37" spans="1:13" ht="20.100000000000001" customHeight="1" x14ac:dyDescent="0.15">
      <c r="A37" s="1" t="s">
        <v>27</v>
      </c>
      <c r="B37" s="1" t="s">
        <v>24576</v>
      </c>
      <c r="C37" s="1" t="s">
        <v>24605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6853</v>
      </c>
      <c r="K37" s="1" t="s">
        <v>24606</v>
      </c>
      <c r="L37" s="1"/>
      <c r="M37" s="21">
        <f t="shared" si="0"/>
        <v>1</v>
      </c>
    </row>
    <row r="38" spans="1:13" ht="20.100000000000001" customHeight="1" x14ac:dyDescent="0.15">
      <c r="A38" s="1" t="s">
        <v>27</v>
      </c>
      <c r="B38" s="1" t="s">
        <v>24576</v>
      </c>
      <c r="C38" s="1" t="s">
        <v>24607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24608</v>
      </c>
      <c r="L38" s="1"/>
      <c r="M38" s="21">
        <f t="shared" si="0"/>
        <v>1</v>
      </c>
    </row>
    <row r="39" spans="1:13" ht="20.100000000000001" customHeight="1" x14ac:dyDescent="0.15">
      <c r="A39" s="1" t="s">
        <v>27</v>
      </c>
      <c r="B39" s="1" t="s">
        <v>24576</v>
      </c>
      <c r="C39" s="1" t="s">
        <v>24609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2140</v>
      </c>
      <c r="I39" s="1" t="s">
        <v>447</v>
      </c>
      <c r="J39" s="1" t="s">
        <v>663</v>
      </c>
      <c r="K39" s="1" t="s">
        <v>24610</v>
      </c>
      <c r="L39" s="1"/>
      <c r="M39" s="21">
        <f t="shared" si="0"/>
        <v>0</v>
      </c>
    </row>
    <row r="40" spans="1:13" ht="20.100000000000001" customHeight="1" x14ac:dyDescent="0.15">
      <c r="A40" s="1" t="s">
        <v>27</v>
      </c>
      <c r="B40" s="1" t="s">
        <v>24576</v>
      </c>
      <c r="C40" s="1" t="s">
        <v>24611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24612</v>
      </c>
      <c r="L40" s="1"/>
      <c r="M40" s="21">
        <f t="shared" si="0"/>
        <v>1</v>
      </c>
    </row>
    <row r="41" spans="1:13" ht="20.100000000000001" customHeight="1" x14ac:dyDescent="0.15">
      <c r="A41" s="1" t="s">
        <v>27</v>
      </c>
      <c r="B41" s="1" t="s">
        <v>24576</v>
      </c>
      <c r="C41" s="1" t="s">
        <v>24613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2140</v>
      </c>
      <c r="I41" s="1" t="s">
        <v>447</v>
      </c>
      <c r="J41" s="1" t="s">
        <v>663</v>
      </c>
      <c r="K41" s="1" t="s">
        <v>24614</v>
      </c>
      <c r="L41" s="1"/>
      <c r="M41" s="21">
        <f t="shared" si="0"/>
        <v>0</v>
      </c>
    </row>
    <row r="42" spans="1:13" ht="20.100000000000001" customHeight="1" x14ac:dyDescent="0.15">
      <c r="A42" s="1" t="s">
        <v>27</v>
      </c>
      <c r="B42" s="1" t="s">
        <v>24576</v>
      </c>
      <c r="C42" s="1" t="s">
        <v>24615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2140</v>
      </c>
      <c r="I42" s="1" t="s">
        <v>447</v>
      </c>
      <c r="J42" s="1" t="s">
        <v>663</v>
      </c>
      <c r="K42" s="1" t="s">
        <v>24616</v>
      </c>
      <c r="L42" s="1"/>
      <c r="M42" s="21">
        <f t="shared" si="0"/>
        <v>0</v>
      </c>
    </row>
    <row r="43" spans="1:13" ht="20.100000000000001" customHeight="1" x14ac:dyDescent="0.15">
      <c r="A43" s="1" t="s">
        <v>27</v>
      </c>
      <c r="B43" s="1" t="s">
        <v>24576</v>
      </c>
      <c r="C43" s="1" t="s">
        <v>24617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2140</v>
      </c>
      <c r="I43" s="1" t="s">
        <v>447</v>
      </c>
      <c r="J43" s="1" t="s">
        <v>663</v>
      </c>
      <c r="K43" s="1" t="s">
        <v>24618</v>
      </c>
      <c r="L43" s="1"/>
      <c r="M43" s="21">
        <f t="shared" si="0"/>
        <v>0</v>
      </c>
    </row>
    <row r="44" spans="1:13" ht="20.100000000000001" customHeight="1" x14ac:dyDescent="0.15">
      <c r="A44" s="1" t="s">
        <v>27</v>
      </c>
      <c r="B44" s="1" t="s">
        <v>24576</v>
      </c>
      <c r="C44" s="1" t="s">
        <v>24619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24620</v>
      </c>
      <c r="L44" s="1"/>
      <c r="M44" s="21">
        <f t="shared" si="0"/>
        <v>1</v>
      </c>
    </row>
    <row r="45" spans="1:13" ht="20.100000000000001" customHeight="1" x14ac:dyDescent="0.15">
      <c r="A45" s="1" t="s">
        <v>27</v>
      </c>
      <c r="B45" s="1" t="s">
        <v>24576</v>
      </c>
      <c r="C45" s="1" t="s">
        <v>24621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2140</v>
      </c>
      <c r="I45" s="1" t="s">
        <v>447</v>
      </c>
      <c r="J45" s="1" t="s">
        <v>663</v>
      </c>
      <c r="K45" s="1" t="s">
        <v>24622</v>
      </c>
      <c r="L45" s="1"/>
      <c r="M45" s="21">
        <f t="shared" si="0"/>
        <v>0</v>
      </c>
    </row>
    <row r="46" spans="1:13" ht="20.100000000000001" customHeight="1" x14ac:dyDescent="0.15">
      <c r="A46" s="1" t="s">
        <v>27</v>
      </c>
      <c r="B46" s="1" t="s">
        <v>24576</v>
      </c>
      <c r="C46" s="1" t="s">
        <v>24623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24624</v>
      </c>
      <c r="L46" s="1"/>
      <c r="M46" s="21">
        <f t="shared" si="0"/>
        <v>1</v>
      </c>
    </row>
    <row r="47" spans="1:13" ht="20.100000000000001" customHeight="1" x14ac:dyDescent="0.15">
      <c r="A47" s="1" t="s">
        <v>27</v>
      </c>
      <c r="B47" s="1" t="s">
        <v>24576</v>
      </c>
      <c r="C47" s="1" t="s">
        <v>24625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6853</v>
      </c>
      <c r="K47" s="1" t="s">
        <v>24626</v>
      </c>
      <c r="L47" s="1"/>
      <c r="M47" s="21">
        <f t="shared" si="0"/>
        <v>1</v>
      </c>
    </row>
    <row r="48" spans="1:13" ht="20.100000000000001" customHeight="1" x14ac:dyDescent="0.15">
      <c r="A48" s="1" t="s">
        <v>27</v>
      </c>
      <c r="B48" s="1" t="s">
        <v>24576</v>
      </c>
      <c r="C48" s="1" t="s">
        <v>24627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24628</v>
      </c>
      <c r="L48" s="1"/>
      <c r="M48" s="21">
        <f t="shared" si="0"/>
        <v>1</v>
      </c>
    </row>
    <row r="49" spans="1:13" ht="20.100000000000001" customHeight="1" x14ac:dyDescent="0.15">
      <c r="A49" s="1" t="s">
        <v>27</v>
      </c>
      <c r="B49" s="1" t="s">
        <v>24576</v>
      </c>
      <c r="C49" s="1" t="s">
        <v>24629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24630</v>
      </c>
      <c r="L49" s="1"/>
      <c r="M49" s="21">
        <f t="shared" si="0"/>
        <v>1</v>
      </c>
    </row>
    <row r="50" spans="1:13" ht="20.100000000000001" customHeight="1" x14ac:dyDescent="0.15">
      <c r="A50" s="1" t="s">
        <v>27</v>
      </c>
      <c r="B50" s="1" t="s">
        <v>24576</v>
      </c>
      <c r="C50" s="1" t="s">
        <v>24631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6853</v>
      </c>
      <c r="K50" s="1" t="s">
        <v>24632</v>
      </c>
      <c r="L50" s="1"/>
      <c r="M50" s="21">
        <f t="shared" si="0"/>
        <v>1</v>
      </c>
    </row>
    <row r="51" spans="1:13" ht="20.100000000000001" customHeight="1" x14ac:dyDescent="0.15">
      <c r="A51" s="1" t="s">
        <v>27</v>
      </c>
      <c r="B51" s="1" t="s">
        <v>24576</v>
      </c>
      <c r="C51" s="1" t="s">
        <v>24633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4727</v>
      </c>
      <c r="I51" s="1" t="s">
        <v>7857</v>
      </c>
      <c r="J51" s="1" t="s">
        <v>17033</v>
      </c>
      <c r="K51" s="1" t="s">
        <v>24634</v>
      </c>
      <c r="L51" s="1"/>
      <c r="M51" s="21">
        <f t="shared" si="0"/>
        <v>0</v>
      </c>
    </row>
    <row r="52" spans="1:13" ht="20.100000000000001" customHeight="1" x14ac:dyDescent="0.15">
      <c r="A52" s="1" t="s">
        <v>27</v>
      </c>
      <c r="B52" s="1" t="s">
        <v>24576</v>
      </c>
      <c r="C52" s="1" t="s">
        <v>24635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95</v>
      </c>
      <c r="I52" s="1" t="s">
        <v>84</v>
      </c>
      <c r="J52" s="1" t="s">
        <v>6853</v>
      </c>
      <c r="K52" s="1" t="s">
        <v>24636</v>
      </c>
      <c r="L52" s="1"/>
      <c r="M52" s="21">
        <f t="shared" si="0"/>
        <v>1</v>
      </c>
    </row>
    <row r="53" spans="1:13" ht="20.100000000000001" customHeight="1" x14ac:dyDescent="0.15">
      <c r="A53" s="1" t="s">
        <v>27</v>
      </c>
      <c r="B53" s="1" t="s">
        <v>24576</v>
      </c>
      <c r="C53" s="1" t="s">
        <v>24637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24638</v>
      </c>
      <c r="L53" s="1"/>
      <c r="M53" s="21">
        <f t="shared" si="0"/>
        <v>1</v>
      </c>
    </row>
    <row r="54" spans="1:13" ht="20.100000000000001" customHeight="1" x14ac:dyDescent="0.15">
      <c r="A54" s="1" t="s">
        <v>27</v>
      </c>
      <c r="B54" s="1" t="s">
        <v>24576</v>
      </c>
      <c r="C54" s="1" t="s">
        <v>24639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4727</v>
      </c>
      <c r="I54" s="1" t="s">
        <v>7857</v>
      </c>
      <c r="J54" s="1" t="s">
        <v>17033</v>
      </c>
      <c r="K54" s="1" t="s">
        <v>24640</v>
      </c>
      <c r="L54" s="1"/>
      <c r="M54" s="21">
        <f t="shared" si="0"/>
        <v>0</v>
      </c>
    </row>
    <row r="55" spans="1:13" ht="20.100000000000001" customHeight="1" x14ac:dyDescent="0.15">
      <c r="A55" s="1" t="s">
        <v>27</v>
      </c>
      <c r="B55" s="1" t="s">
        <v>24576</v>
      </c>
      <c r="C55" s="1" t="s">
        <v>24641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4727</v>
      </c>
      <c r="I55" s="1" t="s">
        <v>7857</v>
      </c>
      <c r="J55" s="1" t="s">
        <v>17033</v>
      </c>
      <c r="K55" s="1" t="s">
        <v>24642</v>
      </c>
      <c r="L55" s="1"/>
      <c r="M55" s="21">
        <f t="shared" si="0"/>
        <v>0</v>
      </c>
    </row>
    <row r="56" spans="1:13" ht="20.100000000000001" customHeight="1" x14ac:dyDescent="0.15">
      <c r="A56" s="1" t="s">
        <v>27</v>
      </c>
      <c r="B56" s="1" t="s">
        <v>24576</v>
      </c>
      <c r="C56" s="1" t="s">
        <v>24643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6853</v>
      </c>
      <c r="K56" s="1" t="s">
        <v>24644</v>
      </c>
      <c r="L56" s="1"/>
      <c r="M56" s="21">
        <f t="shared" si="0"/>
        <v>1</v>
      </c>
    </row>
    <row r="57" spans="1:13" ht="20.100000000000001" customHeight="1" x14ac:dyDescent="0.15">
      <c r="A57" s="1" t="s">
        <v>27</v>
      </c>
      <c r="B57" s="1" t="s">
        <v>24576</v>
      </c>
      <c r="C57" s="1" t="s">
        <v>24645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4727</v>
      </c>
      <c r="I57" s="1" t="s">
        <v>7857</v>
      </c>
      <c r="J57" s="1" t="s">
        <v>17033</v>
      </c>
      <c r="K57" s="1" t="s">
        <v>24646</v>
      </c>
      <c r="L57" s="1"/>
      <c r="M57" s="21">
        <f t="shared" si="0"/>
        <v>0</v>
      </c>
    </row>
    <row r="58" spans="1:13" ht="20.100000000000001" customHeight="1" x14ac:dyDescent="0.15">
      <c r="A58" s="1" t="s">
        <v>27</v>
      </c>
      <c r="B58" s="1" t="s">
        <v>24576</v>
      </c>
      <c r="C58" s="1" t="s">
        <v>24647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4727</v>
      </c>
      <c r="I58" s="1" t="s">
        <v>7857</v>
      </c>
      <c r="J58" s="1" t="s">
        <v>17033</v>
      </c>
      <c r="K58" s="1" t="s">
        <v>24648</v>
      </c>
      <c r="L58" s="1"/>
      <c r="M58" s="21">
        <f t="shared" si="0"/>
        <v>0</v>
      </c>
    </row>
    <row r="59" spans="1:13" ht="20.100000000000001" customHeight="1" x14ac:dyDescent="0.15">
      <c r="A59" s="1" t="s">
        <v>27</v>
      </c>
      <c r="B59" s="1" t="s">
        <v>24576</v>
      </c>
      <c r="C59" s="1" t="s">
        <v>24649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6853</v>
      </c>
      <c r="K59" s="1" t="s">
        <v>24650</v>
      </c>
      <c r="L59" s="1"/>
      <c r="M59" s="21">
        <f t="shared" si="0"/>
        <v>1</v>
      </c>
    </row>
    <row r="60" spans="1:13" ht="20.100000000000001" customHeight="1" x14ac:dyDescent="0.15">
      <c r="A60" s="1" t="s">
        <v>27</v>
      </c>
      <c r="B60" s="1" t="s">
        <v>24576</v>
      </c>
      <c r="C60" s="1" t="s">
        <v>24651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6853</v>
      </c>
      <c r="K60" s="1" t="s">
        <v>24652</v>
      </c>
      <c r="L60" s="1"/>
      <c r="M60" s="21">
        <f t="shared" si="0"/>
        <v>1</v>
      </c>
    </row>
    <row r="61" spans="1:13" ht="20.100000000000001" customHeight="1" x14ac:dyDescent="0.15">
      <c r="A61" s="1" t="s">
        <v>27</v>
      </c>
      <c r="B61" s="1" t="s">
        <v>24576</v>
      </c>
      <c r="C61" s="1" t="s">
        <v>24653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4727</v>
      </c>
      <c r="I61" s="1" t="s">
        <v>7857</v>
      </c>
      <c r="J61" s="1" t="s">
        <v>17033</v>
      </c>
      <c r="K61" s="1" t="s">
        <v>24654</v>
      </c>
      <c r="L61" s="1"/>
      <c r="M61" s="21">
        <f t="shared" si="0"/>
        <v>0</v>
      </c>
    </row>
    <row r="62" spans="1:13" ht="20.100000000000001" customHeight="1" x14ac:dyDescent="0.15">
      <c r="A62" s="1" t="s">
        <v>27</v>
      </c>
      <c r="B62" s="1" t="s">
        <v>24576</v>
      </c>
      <c r="C62" s="1" t="s">
        <v>24655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6853</v>
      </c>
      <c r="K62" s="1" t="s">
        <v>24656</v>
      </c>
      <c r="L62" s="1"/>
      <c r="M62" s="21">
        <f t="shared" si="0"/>
        <v>1</v>
      </c>
    </row>
    <row r="63" spans="1:13" ht="20.100000000000001" customHeight="1" x14ac:dyDescent="0.15">
      <c r="A63" s="1" t="s">
        <v>27</v>
      </c>
      <c r="B63" s="1" t="s">
        <v>24576</v>
      </c>
      <c r="C63" s="1" t="s">
        <v>24657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6853</v>
      </c>
      <c r="K63" s="1" t="s">
        <v>24658</v>
      </c>
      <c r="L63" s="1"/>
      <c r="M63" s="21">
        <f t="shared" si="0"/>
        <v>1</v>
      </c>
    </row>
    <row r="64" spans="1:13" ht="20.100000000000001" customHeight="1" x14ac:dyDescent="0.15">
      <c r="A64" s="1" t="s">
        <v>27</v>
      </c>
      <c r="B64" s="1" t="s">
        <v>24576</v>
      </c>
      <c r="C64" s="1" t="s">
        <v>24659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6853</v>
      </c>
      <c r="K64" s="1" t="s">
        <v>24660</v>
      </c>
      <c r="L64" s="1"/>
      <c r="M64" s="21">
        <f t="shared" si="0"/>
        <v>1</v>
      </c>
    </row>
    <row r="65" spans="1:13" ht="20.100000000000001" customHeight="1" x14ac:dyDescent="0.15">
      <c r="A65" s="1" t="s">
        <v>27</v>
      </c>
      <c r="B65" s="1" t="s">
        <v>24576</v>
      </c>
      <c r="C65" s="1" t="s">
        <v>24661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4727</v>
      </c>
      <c r="I65" s="1" t="s">
        <v>7857</v>
      </c>
      <c r="J65" s="1" t="s">
        <v>17033</v>
      </c>
      <c r="K65" s="1" t="s">
        <v>24662</v>
      </c>
      <c r="L65" s="1"/>
      <c r="M65" s="21">
        <f t="shared" si="0"/>
        <v>0</v>
      </c>
    </row>
    <row r="66" spans="1:13" ht="20.100000000000001" customHeight="1" x14ac:dyDescent="0.15">
      <c r="A66" s="1" t="s">
        <v>27</v>
      </c>
      <c r="B66" s="1" t="s">
        <v>24576</v>
      </c>
      <c r="C66" s="1" t="s">
        <v>24663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6853</v>
      </c>
      <c r="K66" s="1" t="s">
        <v>24664</v>
      </c>
      <c r="L66" s="1"/>
      <c r="M66" s="21">
        <f t="shared" si="0"/>
        <v>1</v>
      </c>
    </row>
    <row r="67" spans="1:13" ht="20.100000000000001" customHeight="1" x14ac:dyDescent="0.15">
      <c r="A67" s="1" t="s">
        <v>27</v>
      </c>
      <c r="B67" s="1" t="s">
        <v>24576</v>
      </c>
      <c r="C67" s="1" t="s">
        <v>24665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6853</v>
      </c>
      <c r="K67" s="1" t="s">
        <v>24666</v>
      </c>
      <c r="L67" s="1"/>
      <c r="M67" s="21">
        <f t="shared" si="0"/>
        <v>1</v>
      </c>
    </row>
    <row r="68" spans="1:13" ht="20.100000000000001" customHeight="1" x14ac:dyDescent="0.15">
      <c r="A68" s="1" t="s">
        <v>27</v>
      </c>
      <c r="B68" s="1" t="s">
        <v>24576</v>
      </c>
      <c r="C68" s="1" t="s">
        <v>24667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6853</v>
      </c>
      <c r="K68" s="1" t="s">
        <v>24668</v>
      </c>
      <c r="L68" s="1"/>
      <c r="M68" s="21">
        <f t="shared" si="0"/>
        <v>1</v>
      </c>
    </row>
    <row r="69" spans="1:13" ht="20.100000000000001" customHeight="1" x14ac:dyDescent="0.15">
      <c r="A69" s="1" t="s">
        <v>27</v>
      </c>
      <c r="B69" s="1" t="s">
        <v>14555</v>
      </c>
      <c r="C69" s="1" t="s">
        <v>24669</v>
      </c>
      <c r="D69" s="1" t="s">
        <v>50</v>
      </c>
      <c r="E69" s="1" t="s">
        <v>51</v>
      </c>
      <c r="F69" s="1" t="s">
        <v>81</v>
      </c>
      <c r="G69" s="1" t="s">
        <v>82</v>
      </c>
      <c r="H69" s="1" t="s">
        <v>2140</v>
      </c>
      <c r="I69" s="1" t="s">
        <v>447</v>
      </c>
      <c r="J69" s="1" t="s">
        <v>663</v>
      </c>
      <c r="K69" s="1" t="s">
        <v>24670</v>
      </c>
      <c r="L69" s="1"/>
      <c r="M69" s="21">
        <f t="shared" si="0"/>
        <v>0</v>
      </c>
    </row>
    <row r="70" spans="1:13" ht="20.100000000000001" customHeight="1" x14ac:dyDescent="0.15">
      <c r="A70" s="1" t="s">
        <v>27</v>
      </c>
      <c r="B70" s="1" t="s">
        <v>14555</v>
      </c>
      <c r="C70" s="1" t="s">
        <v>24671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24672</v>
      </c>
      <c r="L70" s="1"/>
      <c r="M70" s="21">
        <f t="shared" si="0"/>
        <v>1</v>
      </c>
    </row>
    <row r="71" spans="1:13" ht="20.100000000000001" customHeight="1" x14ac:dyDescent="0.15">
      <c r="A71" s="1" t="s">
        <v>27</v>
      </c>
      <c r="B71" s="1" t="s">
        <v>14555</v>
      </c>
      <c r="C71" s="1" t="s">
        <v>24673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24674</v>
      </c>
      <c r="L71" s="1"/>
      <c r="M71" s="21">
        <f t="shared" si="0"/>
        <v>1</v>
      </c>
    </row>
    <row r="72" spans="1:13" ht="20.100000000000001" customHeight="1" x14ac:dyDescent="0.15">
      <c r="A72" s="1" t="s">
        <v>27</v>
      </c>
      <c r="B72" s="1" t="s">
        <v>14555</v>
      </c>
      <c r="C72" s="1" t="s">
        <v>24675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95</v>
      </c>
      <c r="I72" s="1" t="s">
        <v>84</v>
      </c>
      <c r="J72" s="1" t="s">
        <v>6853</v>
      </c>
      <c r="K72" s="1" t="s">
        <v>24676</v>
      </c>
      <c r="L72" s="1"/>
      <c r="M72" s="21">
        <f t="shared" si="0"/>
        <v>1</v>
      </c>
    </row>
    <row r="73" spans="1:13" ht="20.100000000000001" customHeight="1" x14ac:dyDescent="0.15">
      <c r="A73" s="1" t="s">
        <v>27</v>
      </c>
      <c r="B73" s="1" t="s">
        <v>14555</v>
      </c>
      <c r="C73" s="1" t="s">
        <v>24677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95</v>
      </c>
      <c r="I73" s="1" t="s">
        <v>84</v>
      </c>
      <c r="J73" s="1" t="s">
        <v>6853</v>
      </c>
      <c r="K73" s="1" t="s">
        <v>24678</v>
      </c>
      <c r="L73" s="1"/>
      <c r="M73" s="21">
        <f t="shared" ref="M73:M103" si="1">IF(F73="○",1,0)</f>
        <v>1</v>
      </c>
    </row>
    <row r="74" spans="1:13" ht="20.100000000000001" customHeight="1" x14ac:dyDescent="0.15">
      <c r="A74" s="1" t="s">
        <v>27</v>
      </c>
      <c r="B74" s="1" t="s">
        <v>14555</v>
      </c>
      <c r="C74" s="1" t="s">
        <v>24679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6853</v>
      </c>
      <c r="K74" s="1" t="s">
        <v>24680</v>
      </c>
      <c r="L74" s="1"/>
      <c r="M74" s="21">
        <f t="shared" si="1"/>
        <v>1</v>
      </c>
    </row>
    <row r="75" spans="1:13" ht="20.100000000000001" customHeight="1" x14ac:dyDescent="0.15">
      <c r="A75" s="1" t="s">
        <v>27</v>
      </c>
      <c r="B75" s="1" t="s">
        <v>24681</v>
      </c>
      <c r="C75" s="1" t="s">
        <v>24682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6853</v>
      </c>
      <c r="K75" s="1" t="s">
        <v>24683</v>
      </c>
      <c r="L75" s="1"/>
      <c r="M75" s="21">
        <f t="shared" si="1"/>
        <v>1</v>
      </c>
    </row>
    <row r="76" spans="1:13" ht="20.100000000000001" customHeight="1" x14ac:dyDescent="0.15">
      <c r="A76" s="1" t="s">
        <v>27</v>
      </c>
      <c r="B76" s="1" t="s">
        <v>24681</v>
      </c>
      <c r="C76" s="1" t="s">
        <v>24684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24685</v>
      </c>
      <c r="L76" s="1"/>
      <c r="M76" s="21">
        <f t="shared" si="1"/>
        <v>1</v>
      </c>
    </row>
    <row r="77" spans="1:13" ht="20.100000000000001" customHeight="1" x14ac:dyDescent="0.15">
      <c r="A77" s="1" t="s">
        <v>27</v>
      </c>
      <c r="B77" s="1" t="s">
        <v>24681</v>
      </c>
      <c r="C77" s="1" t="s">
        <v>24686</v>
      </c>
      <c r="D77" s="1" t="s">
        <v>78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6853</v>
      </c>
      <c r="K77" s="1" t="s">
        <v>24687</v>
      </c>
      <c r="L77" s="1"/>
      <c r="M77" s="21">
        <f t="shared" si="1"/>
        <v>1</v>
      </c>
    </row>
    <row r="78" spans="1:13" ht="20.100000000000001" customHeight="1" x14ac:dyDescent="0.15">
      <c r="A78" s="1" t="s">
        <v>27</v>
      </c>
      <c r="B78" s="1" t="s">
        <v>24681</v>
      </c>
      <c r="C78" s="1" t="s">
        <v>24688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6853</v>
      </c>
      <c r="K78" s="1" t="s">
        <v>24689</v>
      </c>
      <c r="L78" s="1"/>
      <c r="M78" s="21">
        <f t="shared" si="1"/>
        <v>1</v>
      </c>
    </row>
    <row r="79" spans="1:13" ht="20.100000000000001" customHeight="1" x14ac:dyDescent="0.15">
      <c r="A79" s="1" t="s">
        <v>27</v>
      </c>
      <c r="B79" s="1" t="s">
        <v>24681</v>
      </c>
      <c r="C79" s="1" t="s">
        <v>24690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6853</v>
      </c>
      <c r="K79" s="1" t="s">
        <v>24691</v>
      </c>
      <c r="L79" s="1"/>
      <c r="M79" s="21">
        <f t="shared" si="1"/>
        <v>1</v>
      </c>
    </row>
    <row r="80" spans="1:13" ht="20.100000000000001" customHeight="1" x14ac:dyDescent="0.15">
      <c r="A80" s="1" t="s">
        <v>27</v>
      </c>
      <c r="B80" s="1" t="s">
        <v>24681</v>
      </c>
      <c r="C80" s="1" t="s">
        <v>24692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6853</v>
      </c>
      <c r="K80" s="1" t="s">
        <v>24693</v>
      </c>
      <c r="L80" s="1"/>
      <c r="M80" s="21">
        <f t="shared" si="1"/>
        <v>1</v>
      </c>
    </row>
    <row r="81" spans="1:13" ht="20.100000000000001" customHeight="1" x14ac:dyDescent="0.15">
      <c r="A81" s="1" t="s">
        <v>27</v>
      </c>
      <c r="B81" s="1" t="s">
        <v>6478</v>
      </c>
      <c r="C81" s="1" t="s">
        <v>24694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6853</v>
      </c>
      <c r="K81" s="1" t="s">
        <v>24695</v>
      </c>
      <c r="L81" s="1"/>
      <c r="M81" s="21">
        <f t="shared" si="1"/>
        <v>1</v>
      </c>
    </row>
    <row r="82" spans="1:13" ht="20.100000000000001" customHeight="1" x14ac:dyDescent="0.15">
      <c r="A82" s="1" t="s">
        <v>27</v>
      </c>
      <c r="B82" s="1" t="s">
        <v>6478</v>
      </c>
      <c r="C82" s="1" t="s">
        <v>24696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6853</v>
      </c>
      <c r="K82" s="1" t="s">
        <v>24697</v>
      </c>
      <c r="L82" s="1"/>
      <c r="M82" s="21">
        <f t="shared" si="1"/>
        <v>1</v>
      </c>
    </row>
    <row r="83" spans="1:13" ht="20.100000000000001" customHeight="1" x14ac:dyDescent="0.15">
      <c r="A83" s="1" t="s">
        <v>27</v>
      </c>
      <c r="B83" s="1" t="s">
        <v>6478</v>
      </c>
      <c r="C83" s="1" t="s">
        <v>24698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6853</v>
      </c>
      <c r="K83" s="1" t="s">
        <v>24699</v>
      </c>
      <c r="L83" s="1"/>
      <c r="M83" s="21">
        <f t="shared" si="1"/>
        <v>1</v>
      </c>
    </row>
    <row r="84" spans="1:13" ht="20.100000000000001" customHeight="1" x14ac:dyDescent="0.15">
      <c r="A84" s="1" t="s">
        <v>27</v>
      </c>
      <c r="B84" s="1" t="s">
        <v>6478</v>
      </c>
      <c r="C84" s="1" t="s">
        <v>24700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6853</v>
      </c>
      <c r="K84" s="1" t="s">
        <v>24701</v>
      </c>
      <c r="L84" s="1"/>
      <c r="M84" s="21">
        <f t="shared" si="1"/>
        <v>1</v>
      </c>
    </row>
    <row r="85" spans="1:13" ht="20.100000000000001" customHeight="1" x14ac:dyDescent="0.15">
      <c r="A85" s="1" t="s">
        <v>27</v>
      </c>
      <c r="B85" s="1" t="s">
        <v>6478</v>
      </c>
      <c r="C85" s="1" t="s">
        <v>24702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6853</v>
      </c>
      <c r="K85" s="1" t="s">
        <v>24703</v>
      </c>
      <c r="L85" s="1"/>
      <c r="M85" s="21">
        <f t="shared" si="1"/>
        <v>1</v>
      </c>
    </row>
    <row r="86" spans="1:13" ht="20.100000000000001" customHeight="1" x14ac:dyDescent="0.15">
      <c r="A86" s="1" t="s">
        <v>27</v>
      </c>
      <c r="B86" s="1" t="s">
        <v>6478</v>
      </c>
      <c r="C86" s="1" t="s">
        <v>24704</v>
      </c>
      <c r="D86" s="1" t="s">
        <v>78</v>
      </c>
      <c r="E86" s="1" t="s">
        <v>51</v>
      </c>
      <c r="F86" s="1" t="s">
        <v>179</v>
      </c>
      <c r="G86" s="1" t="s">
        <v>82</v>
      </c>
      <c r="H86" s="1" t="s">
        <v>2140</v>
      </c>
      <c r="I86" s="1" t="s">
        <v>447</v>
      </c>
      <c r="J86" s="1" t="s">
        <v>663</v>
      </c>
      <c r="K86" s="1" t="s">
        <v>24705</v>
      </c>
      <c r="L86" s="1"/>
      <c r="M86" s="21">
        <f t="shared" si="1"/>
        <v>0</v>
      </c>
    </row>
    <row r="87" spans="1:13" ht="20.100000000000001" customHeight="1" x14ac:dyDescent="0.15">
      <c r="A87" s="1" t="s">
        <v>27</v>
      </c>
      <c r="B87" s="1" t="s">
        <v>6478</v>
      </c>
      <c r="C87" s="1" t="s">
        <v>24706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24707</v>
      </c>
      <c r="L87" s="1"/>
      <c r="M87" s="21">
        <f t="shared" si="1"/>
        <v>1</v>
      </c>
    </row>
    <row r="88" spans="1:13" ht="20.100000000000001" customHeight="1" x14ac:dyDescent="0.15">
      <c r="A88" s="1" t="s">
        <v>27</v>
      </c>
      <c r="B88" s="1" t="s">
        <v>6478</v>
      </c>
      <c r="C88" s="1" t="s">
        <v>24708</v>
      </c>
      <c r="D88" s="1" t="s">
        <v>78</v>
      </c>
      <c r="E88" s="1" t="s">
        <v>51</v>
      </c>
      <c r="F88" s="1" t="s">
        <v>179</v>
      </c>
      <c r="G88" s="1" t="s">
        <v>82</v>
      </c>
      <c r="H88" s="1" t="s">
        <v>2140</v>
      </c>
      <c r="I88" s="1" t="s">
        <v>447</v>
      </c>
      <c r="J88" s="1" t="s">
        <v>663</v>
      </c>
      <c r="K88" s="1" t="s">
        <v>24709</v>
      </c>
      <c r="L88" s="1"/>
      <c r="M88" s="21">
        <f t="shared" si="1"/>
        <v>0</v>
      </c>
    </row>
    <row r="89" spans="1:13" ht="20.100000000000001" customHeight="1" x14ac:dyDescent="0.15">
      <c r="A89" s="1" t="s">
        <v>27</v>
      </c>
      <c r="B89" s="1" t="s">
        <v>6478</v>
      </c>
      <c r="C89" s="1" t="s">
        <v>24710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24711</v>
      </c>
      <c r="L89" s="1"/>
      <c r="M89" s="21">
        <f t="shared" si="1"/>
        <v>1</v>
      </c>
    </row>
    <row r="90" spans="1:13" ht="20.100000000000001" customHeight="1" x14ac:dyDescent="0.15">
      <c r="A90" s="1" t="s">
        <v>27</v>
      </c>
      <c r="B90" s="1" t="s">
        <v>6478</v>
      </c>
      <c r="C90" s="1" t="s">
        <v>24712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24713</v>
      </c>
      <c r="L90" s="1"/>
      <c r="M90" s="21">
        <f t="shared" si="1"/>
        <v>1</v>
      </c>
    </row>
    <row r="91" spans="1:13" ht="20.100000000000001" customHeight="1" x14ac:dyDescent="0.15">
      <c r="A91" s="1" t="s">
        <v>27</v>
      </c>
      <c r="B91" s="1" t="s">
        <v>6478</v>
      </c>
      <c r="C91" s="1" t="s">
        <v>24714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6853</v>
      </c>
      <c r="K91" s="1" t="s">
        <v>24715</v>
      </c>
      <c r="L91" s="1"/>
      <c r="M91" s="21">
        <f t="shared" si="1"/>
        <v>1</v>
      </c>
    </row>
    <row r="92" spans="1:13" ht="20.100000000000001" customHeight="1" x14ac:dyDescent="0.15">
      <c r="A92" s="1" t="s">
        <v>27</v>
      </c>
      <c r="B92" s="1" t="s">
        <v>6478</v>
      </c>
      <c r="C92" s="1" t="s">
        <v>24716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4727</v>
      </c>
      <c r="I92" s="1" t="s">
        <v>7857</v>
      </c>
      <c r="J92" s="1" t="s">
        <v>17033</v>
      </c>
      <c r="K92" s="1" t="s">
        <v>24717</v>
      </c>
      <c r="L92" s="1"/>
      <c r="M92" s="21">
        <f t="shared" si="1"/>
        <v>0</v>
      </c>
    </row>
    <row r="93" spans="1:13" ht="20.100000000000001" customHeight="1" x14ac:dyDescent="0.15">
      <c r="A93" s="1" t="s">
        <v>27</v>
      </c>
      <c r="B93" s="1" t="s">
        <v>6478</v>
      </c>
      <c r="C93" s="1" t="s">
        <v>24718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6853</v>
      </c>
      <c r="K93" s="1" t="s">
        <v>24719</v>
      </c>
      <c r="L93" s="1"/>
      <c r="M93" s="21">
        <f t="shared" si="1"/>
        <v>1</v>
      </c>
    </row>
    <row r="94" spans="1:13" ht="20.100000000000001" customHeight="1" x14ac:dyDescent="0.15">
      <c r="A94" s="1" t="s">
        <v>27</v>
      </c>
      <c r="B94" s="1" t="s">
        <v>6478</v>
      </c>
      <c r="C94" s="1" t="s">
        <v>24720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4727</v>
      </c>
      <c r="I94" s="1" t="s">
        <v>7857</v>
      </c>
      <c r="J94" s="1" t="s">
        <v>17033</v>
      </c>
      <c r="K94" s="1" t="s">
        <v>24721</v>
      </c>
      <c r="L94" s="1"/>
      <c r="M94" s="21">
        <f t="shared" si="1"/>
        <v>0</v>
      </c>
    </row>
    <row r="95" spans="1:13" ht="20.100000000000001" customHeight="1" x14ac:dyDescent="0.15">
      <c r="A95" s="1" t="s">
        <v>27</v>
      </c>
      <c r="B95" s="1" t="s">
        <v>6478</v>
      </c>
      <c r="C95" s="1" t="s">
        <v>24722</v>
      </c>
      <c r="D95" s="1" t="s">
        <v>78</v>
      </c>
      <c r="E95" s="1" t="s">
        <v>51</v>
      </c>
      <c r="F95" s="1" t="s">
        <v>179</v>
      </c>
      <c r="G95" s="1" t="s">
        <v>82</v>
      </c>
      <c r="H95" s="1" t="s">
        <v>4727</v>
      </c>
      <c r="I95" s="1" t="s">
        <v>7857</v>
      </c>
      <c r="J95" s="1" t="s">
        <v>17033</v>
      </c>
      <c r="K95" s="1" t="s">
        <v>24723</v>
      </c>
      <c r="L95" s="1"/>
      <c r="M95" s="21">
        <f t="shared" si="1"/>
        <v>0</v>
      </c>
    </row>
    <row r="96" spans="1:13" ht="20.100000000000001" customHeight="1" x14ac:dyDescent="0.15">
      <c r="A96" s="1" t="s">
        <v>27</v>
      </c>
      <c r="B96" s="1" t="s">
        <v>6478</v>
      </c>
      <c r="C96" s="1" t="s">
        <v>24724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4727</v>
      </c>
      <c r="I96" s="1" t="s">
        <v>7857</v>
      </c>
      <c r="J96" s="1" t="s">
        <v>17033</v>
      </c>
      <c r="K96" s="1" t="s">
        <v>24725</v>
      </c>
      <c r="L96" s="1"/>
      <c r="M96" s="21">
        <f t="shared" si="1"/>
        <v>0</v>
      </c>
    </row>
    <row r="97" spans="1:13" ht="20.100000000000001" customHeight="1" x14ac:dyDescent="0.15">
      <c r="A97" s="1" t="s">
        <v>27</v>
      </c>
      <c r="B97" s="1" t="s">
        <v>6478</v>
      </c>
      <c r="C97" s="1" t="s">
        <v>24726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6853</v>
      </c>
      <c r="K97" s="1" t="s">
        <v>24727</v>
      </c>
      <c r="L97" s="1"/>
      <c r="M97" s="21">
        <f t="shared" si="1"/>
        <v>1</v>
      </c>
    </row>
    <row r="98" spans="1:13" ht="20.100000000000001" customHeight="1" x14ac:dyDescent="0.15">
      <c r="A98" s="1" t="s">
        <v>27</v>
      </c>
      <c r="B98" s="1" t="s">
        <v>6478</v>
      </c>
      <c r="C98" s="1" t="s">
        <v>24728</v>
      </c>
      <c r="D98" s="1" t="s">
        <v>78</v>
      </c>
      <c r="E98" s="1" t="s">
        <v>51</v>
      </c>
      <c r="F98" s="1" t="s">
        <v>179</v>
      </c>
      <c r="G98" s="1" t="s">
        <v>82</v>
      </c>
      <c r="H98" s="1" t="s">
        <v>4727</v>
      </c>
      <c r="I98" s="1" t="s">
        <v>7857</v>
      </c>
      <c r="J98" s="1" t="s">
        <v>17033</v>
      </c>
      <c r="K98" s="1" t="s">
        <v>24729</v>
      </c>
      <c r="L98" s="1"/>
      <c r="M98" s="21">
        <f t="shared" si="1"/>
        <v>0</v>
      </c>
    </row>
    <row r="99" spans="1:13" ht="20.100000000000001" customHeight="1" x14ac:dyDescent="0.15">
      <c r="A99" s="1" t="s">
        <v>27</v>
      </c>
      <c r="B99" s="1" t="s">
        <v>6478</v>
      </c>
      <c r="C99" s="1" t="s">
        <v>24730</v>
      </c>
      <c r="D99" s="1" t="s">
        <v>78</v>
      </c>
      <c r="E99" s="1" t="s">
        <v>51</v>
      </c>
      <c r="F99" s="1" t="s">
        <v>179</v>
      </c>
      <c r="G99" s="1" t="s">
        <v>82</v>
      </c>
      <c r="H99" s="1" t="s">
        <v>4727</v>
      </c>
      <c r="I99" s="1" t="s">
        <v>7857</v>
      </c>
      <c r="J99" s="1" t="s">
        <v>17033</v>
      </c>
      <c r="K99" s="1" t="s">
        <v>24731</v>
      </c>
      <c r="L99" s="1"/>
      <c r="M99" s="21">
        <f t="shared" si="1"/>
        <v>0</v>
      </c>
    </row>
    <row r="100" spans="1:13" ht="20.100000000000001" customHeight="1" x14ac:dyDescent="0.15">
      <c r="A100" s="1" t="s">
        <v>27</v>
      </c>
      <c r="B100" s="1" t="s">
        <v>6478</v>
      </c>
      <c r="C100" s="1" t="s">
        <v>24732</v>
      </c>
      <c r="D100" s="1" t="s">
        <v>78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84</v>
      </c>
      <c r="J100" s="1" t="s">
        <v>6853</v>
      </c>
      <c r="K100" s="1" t="s">
        <v>24733</v>
      </c>
      <c r="L100" s="1"/>
      <c r="M100" s="21">
        <f t="shared" si="1"/>
        <v>1</v>
      </c>
    </row>
    <row r="101" spans="1:13" ht="20.100000000000001" customHeight="1" x14ac:dyDescent="0.15">
      <c r="A101" s="1" t="s">
        <v>27</v>
      </c>
      <c r="B101" s="1" t="s">
        <v>6478</v>
      </c>
      <c r="C101" s="1" t="s">
        <v>24734</v>
      </c>
      <c r="D101" s="1" t="s">
        <v>78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6853</v>
      </c>
      <c r="K101" s="1" t="s">
        <v>24735</v>
      </c>
      <c r="L101" s="1"/>
      <c r="M101" s="21">
        <f t="shared" si="1"/>
        <v>1</v>
      </c>
    </row>
    <row r="102" spans="1:13" ht="20.100000000000001" customHeight="1" x14ac:dyDescent="0.15">
      <c r="A102" s="1" t="s">
        <v>27</v>
      </c>
      <c r="B102" s="1" t="s">
        <v>6478</v>
      </c>
      <c r="C102" s="1" t="s">
        <v>24736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24737</v>
      </c>
      <c r="L102" s="1"/>
      <c r="M102" s="21">
        <f t="shared" si="1"/>
        <v>1</v>
      </c>
    </row>
    <row r="103" spans="1:13" ht="20.100000000000001" customHeight="1" x14ac:dyDescent="0.15">
      <c r="A103" s="1" t="s">
        <v>27</v>
      </c>
      <c r="B103" s="1" t="s">
        <v>6478</v>
      </c>
      <c r="C103" s="1" t="s">
        <v>24738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24739</v>
      </c>
      <c r="L103" s="1"/>
      <c r="M103" s="21">
        <f t="shared" si="1"/>
        <v>1</v>
      </c>
    </row>
  </sheetData>
  <autoFilter ref="A7:L103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topLeftCell="A49" workbookViewId="0">
      <selection activeCell="A44" sqref="A44:L46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24740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SUBTOTAL(3,E8:E108)</f>
        <v>101</v>
      </c>
      <c r="F6" s="24">
        <f>SUBTOTAL(9,M8:M108)</f>
        <v>79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28</v>
      </c>
      <c r="B8" s="1" t="s">
        <v>24741</v>
      </c>
      <c r="C8" s="1" t="s">
        <v>24742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95</v>
      </c>
      <c r="I8" s="18" t="s">
        <v>84</v>
      </c>
      <c r="J8" s="1" t="s">
        <v>96</v>
      </c>
      <c r="K8" s="1" t="s">
        <v>24743</v>
      </c>
      <c r="L8" s="1"/>
      <c r="M8" s="21">
        <f>IF(F8="○",1,0)</f>
        <v>1</v>
      </c>
    </row>
    <row r="9" spans="1:14" ht="20.100000000000001" customHeight="1" x14ac:dyDescent="0.15">
      <c r="A9" s="1" t="s">
        <v>28</v>
      </c>
      <c r="B9" s="1" t="s">
        <v>24741</v>
      </c>
      <c r="C9" s="1" t="s">
        <v>24744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24745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28</v>
      </c>
      <c r="B10" s="1" t="s">
        <v>24741</v>
      </c>
      <c r="C10" s="1" t="s">
        <v>24746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24747</v>
      </c>
      <c r="L10" s="1"/>
      <c r="M10" s="21">
        <f t="shared" si="0"/>
        <v>1</v>
      </c>
    </row>
    <row r="11" spans="1:14" ht="20.100000000000001" customHeight="1" x14ac:dyDescent="0.15">
      <c r="A11" s="1" t="s">
        <v>28</v>
      </c>
      <c r="B11" s="1" t="s">
        <v>24741</v>
      </c>
      <c r="C11" s="1" t="s">
        <v>24748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24749</v>
      </c>
      <c r="L11" s="1"/>
      <c r="M11" s="21">
        <f t="shared" si="0"/>
        <v>1</v>
      </c>
    </row>
    <row r="12" spans="1:14" ht="20.100000000000001" customHeight="1" x14ac:dyDescent="0.15">
      <c r="A12" s="1" t="s">
        <v>28</v>
      </c>
      <c r="B12" s="1" t="s">
        <v>24741</v>
      </c>
      <c r="C12" s="1" t="s">
        <v>24750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24751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28</v>
      </c>
      <c r="B13" s="1" t="s">
        <v>24741</v>
      </c>
      <c r="C13" s="1" t="s">
        <v>24752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24753</v>
      </c>
      <c r="L13" s="1"/>
      <c r="M13" s="21">
        <f t="shared" si="0"/>
        <v>1</v>
      </c>
    </row>
    <row r="14" spans="1:14" ht="20.100000000000001" customHeight="1" x14ac:dyDescent="0.15">
      <c r="A14" s="1" t="s">
        <v>28</v>
      </c>
      <c r="B14" s="1" t="s">
        <v>24741</v>
      </c>
      <c r="C14" s="1" t="s">
        <v>24754</v>
      </c>
      <c r="D14" s="1" t="s">
        <v>78</v>
      </c>
      <c r="E14" s="1" t="s">
        <v>51</v>
      </c>
      <c r="F14" s="1" t="s">
        <v>81</v>
      </c>
      <c r="G14" s="1" t="s">
        <v>82</v>
      </c>
      <c r="H14" s="1" t="s">
        <v>2234</v>
      </c>
      <c r="I14" s="1" t="s">
        <v>84</v>
      </c>
      <c r="J14" s="1" t="s">
        <v>632</v>
      </c>
      <c r="K14" s="1" t="s">
        <v>24755</v>
      </c>
      <c r="L14" s="1"/>
      <c r="M14" s="21">
        <f t="shared" si="0"/>
        <v>0</v>
      </c>
    </row>
    <row r="15" spans="1:14" ht="20.100000000000001" customHeight="1" x14ac:dyDescent="0.15">
      <c r="A15" s="1" t="s">
        <v>28</v>
      </c>
      <c r="B15" s="1" t="s">
        <v>24741</v>
      </c>
      <c r="C15" s="1" t="s">
        <v>24756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24757</v>
      </c>
      <c r="L15" s="1"/>
      <c r="M15" s="21">
        <f t="shared" si="0"/>
        <v>1</v>
      </c>
    </row>
    <row r="16" spans="1:14" ht="20.100000000000001" customHeight="1" x14ac:dyDescent="0.15">
      <c r="A16" s="1" t="s">
        <v>28</v>
      </c>
      <c r="B16" s="1" t="s">
        <v>24741</v>
      </c>
      <c r="C16" s="1" t="s">
        <v>24758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24759</v>
      </c>
      <c r="L16" s="1"/>
      <c r="M16" s="21">
        <f t="shared" si="0"/>
        <v>1</v>
      </c>
    </row>
    <row r="17" spans="1:13" ht="20.100000000000001" customHeight="1" x14ac:dyDescent="0.15">
      <c r="A17" s="1" t="s">
        <v>28</v>
      </c>
      <c r="B17" s="1" t="s">
        <v>24741</v>
      </c>
      <c r="C17" s="1" t="s">
        <v>24760</v>
      </c>
      <c r="D17" s="1" t="s">
        <v>78</v>
      </c>
      <c r="E17" s="1" t="s">
        <v>51</v>
      </c>
      <c r="F17" s="1" t="s">
        <v>179</v>
      </c>
      <c r="G17" s="1" t="s">
        <v>82</v>
      </c>
      <c r="H17" s="1" t="s">
        <v>2234</v>
      </c>
      <c r="I17" s="1" t="s">
        <v>84</v>
      </c>
      <c r="J17" s="1" t="s">
        <v>632</v>
      </c>
      <c r="K17" s="1" t="s">
        <v>24761</v>
      </c>
      <c r="L17" s="1"/>
      <c r="M17" s="21">
        <f t="shared" si="0"/>
        <v>0</v>
      </c>
    </row>
    <row r="18" spans="1:13" ht="20.100000000000001" customHeight="1" x14ac:dyDescent="0.15">
      <c r="A18" s="1" t="s">
        <v>28</v>
      </c>
      <c r="B18" s="1" t="s">
        <v>24741</v>
      </c>
      <c r="C18" s="1" t="s">
        <v>24762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24763</v>
      </c>
      <c r="L18" s="1"/>
      <c r="M18" s="21">
        <f t="shared" si="0"/>
        <v>1</v>
      </c>
    </row>
    <row r="19" spans="1:13" ht="20.100000000000001" customHeight="1" x14ac:dyDescent="0.15">
      <c r="A19" s="1" t="s">
        <v>28</v>
      </c>
      <c r="B19" s="1" t="s">
        <v>24741</v>
      </c>
      <c r="C19" s="1" t="s">
        <v>24764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24765</v>
      </c>
      <c r="L19" s="1"/>
      <c r="M19" s="21">
        <f t="shared" si="0"/>
        <v>1</v>
      </c>
    </row>
    <row r="20" spans="1:13" ht="20.100000000000001" customHeight="1" x14ac:dyDescent="0.15">
      <c r="A20" s="1" t="s">
        <v>28</v>
      </c>
      <c r="B20" s="1" t="s">
        <v>24741</v>
      </c>
      <c r="C20" s="1" t="s">
        <v>24766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2234</v>
      </c>
      <c r="I20" s="1" t="s">
        <v>84</v>
      </c>
      <c r="J20" s="1" t="s">
        <v>632</v>
      </c>
      <c r="K20" s="1" t="s">
        <v>24767</v>
      </c>
      <c r="L20" s="1"/>
      <c r="M20" s="21">
        <f t="shared" si="0"/>
        <v>0</v>
      </c>
    </row>
    <row r="21" spans="1:13" ht="20.100000000000001" customHeight="1" x14ac:dyDescent="0.15">
      <c r="A21" s="1" t="s">
        <v>28</v>
      </c>
      <c r="B21" s="1" t="s">
        <v>24741</v>
      </c>
      <c r="C21" s="1" t="s">
        <v>24768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24769</v>
      </c>
      <c r="L21" s="1"/>
      <c r="M21" s="21">
        <f t="shared" si="0"/>
        <v>1</v>
      </c>
    </row>
    <row r="22" spans="1:13" ht="20.100000000000001" customHeight="1" x14ac:dyDescent="0.15">
      <c r="A22" s="1" t="s">
        <v>28</v>
      </c>
      <c r="B22" s="1" t="s">
        <v>24741</v>
      </c>
      <c r="C22" s="1" t="s">
        <v>24770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2234</v>
      </c>
      <c r="I22" s="1" t="s">
        <v>84</v>
      </c>
      <c r="J22" s="1" t="s">
        <v>632</v>
      </c>
      <c r="K22" s="1" t="s">
        <v>24771</v>
      </c>
      <c r="L22" s="1"/>
      <c r="M22" s="21">
        <f t="shared" si="0"/>
        <v>0</v>
      </c>
    </row>
    <row r="23" spans="1:13" ht="20.100000000000001" customHeight="1" x14ac:dyDescent="0.15">
      <c r="A23" s="1" t="s">
        <v>28</v>
      </c>
      <c r="B23" s="1" t="s">
        <v>24741</v>
      </c>
      <c r="C23" s="1" t="s">
        <v>24772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24773</v>
      </c>
      <c r="L23" s="1"/>
      <c r="M23" s="21">
        <f t="shared" si="0"/>
        <v>1</v>
      </c>
    </row>
    <row r="24" spans="1:13" ht="20.100000000000001" customHeight="1" x14ac:dyDescent="0.15">
      <c r="A24" s="1" t="s">
        <v>28</v>
      </c>
      <c r="B24" s="1" t="s">
        <v>24774</v>
      </c>
      <c r="C24" s="1" t="s">
        <v>24775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24776</v>
      </c>
      <c r="L24" s="1"/>
      <c r="M24" s="21">
        <f t="shared" si="0"/>
        <v>1</v>
      </c>
    </row>
    <row r="25" spans="1:13" ht="20.100000000000001" customHeight="1" x14ac:dyDescent="0.15">
      <c r="A25" s="1" t="s">
        <v>28</v>
      </c>
      <c r="B25" s="1" t="s">
        <v>24774</v>
      </c>
      <c r="C25" s="1" t="s">
        <v>24777</v>
      </c>
      <c r="D25" s="1" t="s">
        <v>78</v>
      </c>
      <c r="E25" s="1" t="s">
        <v>51</v>
      </c>
      <c r="F25" s="1" t="s">
        <v>81</v>
      </c>
      <c r="G25" s="1" t="s">
        <v>82</v>
      </c>
      <c r="H25" s="1" t="s">
        <v>129</v>
      </c>
      <c r="I25" s="1" t="s">
        <v>447</v>
      </c>
      <c r="J25" s="1" t="s">
        <v>2362</v>
      </c>
      <c r="K25" s="1" t="s">
        <v>24778</v>
      </c>
      <c r="L25" s="1"/>
      <c r="M25" s="21">
        <f t="shared" si="0"/>
        <v>0</v>
      </c>
    </row>
    <row r="26" spans="1:13" ht="20.100000000000001" customHeight="1" x14ac:dyDescent="0.15">
      <c r="A26" s="1" t="s">
        <v>28</v>
      </c>
      <c r="B26" s="1" t="s">
        <v>24774</v>
      </c>
      <c r="C26" s="1" t="s">
        <v>24779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24780</v>
      </c>
      <c r="L26" s="1"/>
      <c r="M26" s="21">
        <f t="shared" si="0"/>
        <v>1</v>
      </c>
    </row>
    <row r="27" spans="1:13" ht="20.100000000000001" customHeight="1" x14ac:dyDescent="0.15">
      <c r="A27" s="1" t="s">
        <v>28</v>
      </c>
      <c r="B27" s="1" t="s">
        <v>24774</v>
      </c>
      <c r="C27" s="1" t="s">
        <v>24781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24782</v>
      </c>
      <c r="L27" s="1"/>
      <c r="M27" s="21">
        <f t="shared" si="0"/>
        <v>1</v>
      </c>
    </row>
    <row r="28" spans="1:13" ht="20.100000000000001" customHeight="1" x14ac:dyDescent="0.15">
      <c r="A28" s="1" t="s">
        <v>28</v>
      </c>
      <c r="B28" s="1" t="s">
        <v>24783</v>
      </c>
      <c r="C28" s="1" t="s">
        <v>24784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24785</v>
      </c>
      <c r="L28" s="1"/>
      <c r="M28" s="21">
        <f t="shared" si="0"/>
        <v>1</v>
      </c>
    </row>
    <row r="29" spans="1:13" ht="20.100000000000001" customHeight="1" x14ac:dyDescent="0.15">
      <c r="A29" s="1" t="s">
        <v>28</v>
      </c>
      <c r="B29" s="1" t="s">
        <v>24783</v>
      </c>
      <c r="C29" s="1" t="s">
        <v>24786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24787</v>
      </c>
      <c r="L29" s="1"/>
      <c r="M29" s="21">
        <f t="shared" si="0"/>
        <v>1</v>
      </c>
    </row>
    <row r="30" spans="1:13" ht="20.100000000000001" customHeight="1" x14ac:dyDescent="0.15">
      <c r="A30" s="1" t="s">
        <v>28</v>
      </c>
      <c r="B30" s="1" t="s">
        <v>24783</v>
      </c>
      <c r="C30" s="1" t="s">
        <v>24788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24789</v>
      </c>
      <c r="L30" s="1"/>
      <c r="M30" s="21">
        <f t="shared" si="0"/>
        <v>1</v>
      </c>
    </row>
    <row r="31" spans="1:13" ht="20.100000000000001" customHeight="1" x14ac:dyDescent="0.15">
      <c r="A31" s="1" t="s">
        <v>28</v>
      </c>
      <c r="B31" s="1" t="s">
        <v>24783</v>
      </c>
      <c r="C31" s="1" t="s">
        <v>24790</v>
      </c>
      <c r="D31" s="1" t="s">
        <v>849</v>
      </c>
      <c r="E31" s="1" t="s">
        <v>51</v>
      </c>
      <c r="F31" s="1" t="s">
        <v>26832</v>
      </c>
      <c r="G31" s="1" t="s">
        <v>82</v>
      </c>
      <c r="H31" s="1" t="s">
        <v>83</v>
      </c>
      <c r="I31" s="1" t="s">
        <v>84</v>
      </c>
      <c r="J31" s="1" t="s">
        <v>9120</v>
      </c>
      <c r="K31" s="1" t="s">
        <v>24791</v>
      </c>
      <c r="L31" s="1"/>
      <c r="M31" s="21">
        <f t="shared" si="0"/>
        <v>0</v>
      </c>
    </row>
    <row r="32" spans="1:13" ht="20.100000000000001" customHeight="1" x14ac:dyDescent="0.15">
      <c r="A32" s="1" t="s">
        <v>28</v>
      </c>
      <c r="B32" s="1" t="s">
        <v>24783</v>
      </c>
      <c r="C32" s="1" t="s">
        <v>24792</v>
      </c>
      <c r="D32" s="1" t="s">
        <v>849</v>
      </c>
      <c r="E32" s="1" t="s">
        <v>51</v>
      </c>
      <c r="F32" s="1" t="s">
        <v>26832</v>
      </c>
      <c r="G32" s="1" t="s">
        <v>82</v>
      </c>
      <c r="H32" s="1" t="s">
        <v>83</v>
      </c>
      <c r="I32" s="1" t="s">
        <v>84</v>
      </c>
      <c r="J32" s="1" t="s">
        <v>9120</v>
      </c>
      <c r="K32" s="1" t="s">
        <v>24793</v>
      </c>
      <c r="L32" s="1"/>
      <c r="M32" s="21">
        <f t="shared" si="0"/>
        <v>0</v>
      </c>
    </row>
    <row r="33" spans="1:13" ht="20.100000000000001" customHeight="1" x14ac:dyDescent="0.15">
      <c r="A33" s="1" t="s">
        <v>28</v>
      </c>
      <c r="B33" s="1" t="s">
        <v>24794</v>
      </c>
      <c r="C33" s="1" t="s">
        <v>24795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2038</v>
      </c>
      <c r="I33" s="1" t="s">
        <v>84</v>
      </c>
      <c r="J33" s="1" t="s">
        <v>55</v>
      </c>
      <c r="K33" s="1" t="s">
        <v>24796</v>
      </c>
      <c r="L33" s="1"/>
      <c r="M33" s="21">
        <f t="shared" si="0"/>
        <v>0</v>
      </c>
    </row>
    <row r="34" spans="1:13" ht="20.100000000000001" customHeight="1" x14ac:dyDescent="0.15">
      <c r="A34" s="1" t="s">
        <v>28</v>
      </c>
      <c r="B34" s="1" t="s">
        <v>24797</v>
      </c>
      <c r="C34" s="1" t="s">
        <v>24798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24799</v>
      </c>
      <c r="L34" s="1"/>
      <c r="M34" s="21">
        <f t="shared" si="0"/>
        <v>1</v>
      </c>
    </row>
    <row r="35" spans="1:13" ht="20.100000000000001" customHeight="1" x14ac:dyDescent="0.15">
      <c r="A35" s="1" t="s">
        <v>28</v>
      </c>
      <c r="B35" s="1" t="s">
        <v>24797</v>
      </c>
      <c r="C35" s="1" t="s">
        <v>24800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24801</v>
      </c>
      <c r="L35" s="1"/>
      <c r="M35" s="21">
        <f t="shared" si="0"/>
        <v>1</v>
      </c>
    </row>
    <row r="36" spans="1:13" ht="20.100000000000001" customHeight="1" x14ac:dyDescent="0.15">
      <c r="A36" s="1" t="s">
        <v>28</v>
      </c>
      <c r="B36" s="1" t="s">
        <v>24797</v>
      </c>
      <c r="C36" s="1" t="s">
        <v>24802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95</v>
      </c>
      <c r="I36" s="1" t="s">
        <v>84</v>
      </c>
      <c r="J36" s="1" t="s">
        <v>96</v>
      </c>
      <c r="K36" s="1" t="s">
        <v>24803</v>
      </c>
      <c r="L36" s="1"/>
      <c r="M36" s="21">
        <f t="shared" si="0"/>
        <v>1</v>
      </c>
    </row>
    <row r="37" spans="1:13" ht="20.100000000000001" customHeight="1" x14ac:dyDescent="0.15">
      <c r="A37" s="1" t="s">
        <v>28</v>
      </c>
      <c r="B37" s="1" t="s">
        <v>24797</v>
      </c>
      <c r="C37" s="1" t="s">
        <v>24804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24805</v>
      </c>
      <c r="L37" s="1"/>
      <c r="M37" s="21">
        <f t="shared" si="0"/>
        <v>1</v>
      </c>
    </row>
    <row r="38" spans="1:13" ht="20.100000000000001" customHeight="1" x14ac:dyDescent="0.15">
      <c r="A38" s="1" t="s">
        <v>28</v>
      </c>
      <c r="B38" s="1" t="s">
        <v>24797</v>
      </c>
      <c r="C38" s="1" t="s">
        <v>24806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24807</v>
      </c>
      <c r="L38" s="1"/>
      <c r="M38" s="21">
        <f t="shared" si="0"/>
        <v>1</v>
      </c>
    </row>
    <row r="39" spans="1:13" ht="20.100000000000001" customHeight="1" x14ac:dyDescent="0.15">
      <c r="A39" s="1" t="s">
        <v>28</v>
      </c>
      <c r="B39" s="1" t="s">
        <v>24797</v>
      </c>
      <c r="C39" s="1" t="s">
        <v>24808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84</v>
      </c>
      <c r="J39" s="1" t="s">
        <v>96</v>
      </c>
      <c r="K39" s="1" t="s">
        <v>24809</v>
      </c>
      <c r="L39" s="1"/>
      <c r="M39" s="21">
        <f t="shared" si="0"/>
        <v>1</v>
      </c>
    </row>
    <row r="40" spans="1:13" ht="20.100000000000001" customHeight="1" x14ac:dyDescent="0.15">
      <c r="A40" s="1" t="s">
        <v>28</v>
      </c>
      <c r="B40" s="1" t="s">
        <v>24797</v>
      </c>
      <c r="C40" s="1" t="s">
        <v>24810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24811</v>
      </c>
      <c r="L40" s="1"/>
      <c r="M40" s="21">
        <f t="shared" si="0"/>
        <v>1</v>
      </c>
    </row>
    <row r="41" spans="1:13" ht="20.100000000000001" customHeight="1" x14ac:dyDescent="0.15">
      <c r="A41" s="1" t="s">
        <v>28</v>
      </c>
      <c r="B41" s="1" t="s">
        <v>24812</v>
      </c>
      <c r="C41" s="1" t="s">
        <v>24813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24814</v>
      </c>
      <c r="L41" s="1"/>
      <c r="M41" s="21">
        <f t="shared" si="0"/>
        <v>1</v>
      </c>
    </row>
    <row r="42" spans="1:13" ht="20.100000000000001" customHeight="1" x14ac:dyDescent="0.15">
      <c r="A42" s="1" t="s">
        <v>28</v>
      </c>
      <c r="B42" s="1" t="s">
        <v>24812</v>
      </c>
      <c r="C42" s="1" t="s">
        <v>24815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24816</v>
      </c>
      <c r="L42" s="1"/>
      <c r="M42" s="21">
        <f t="shared" si="0"/>
        <v>1</v>
      </c>
    </row>
    <row r="43" spans="1:13" ht="20.100000000000001" customHeight="1" x14ac:dyDescent="0.15">
      <c r="A43" s="1" t="s">
        <v>28</v>
      </c>
      <c r="B43" s="1" t="s">
        <v>24812</v>
      </c>
      <c r="C43" s="1" t="s">
        <v>24817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24818</v>
      </c>
      <c r="L43" s="1"/>
      <c r="M43" s="21">
        <f t="shared" si="0"/>
        <v>1</v>
      </c>
    </row>
    <row r="44" spans="1:13" ht="39.950000000000003" customHeight="1" x14ac:dyDescent="0.15">
      <c r="A44" s="120" t="s">
        <v>27112</v>
      </c>
      <c r="B44" s="120" t="s">
        <v>27113</v>
      </c>
      <c r="C44" s="51" t="s">
        <v>24819</v>
      </c>
      <c r="D44" s="51" t="s">
        <v>78</v>
      </c>
      <c r="E44" s="51" t="s">
        <v>51</v>
      </c>
      <c r="F44" s="51" t="s">
        <v>51</v>
      </c>
      <c r="G44" s="51" t="s">
        <v>82</v>
      </c>
      <c r="H44" s="51" t="s">
        <v>95</v>
      </c>
      <c r="I44" s="51" t="s">
        <v>84</v>
      </c>
      <c r="J44" s="51" t="s">
        <v>96</v>
      </c>
      <c r="K44" s="51" t="s">
        <v>24820</v>
      </c>
      <c r="L44" s="121" t="s">
        <v>27006</v>
      </c>
      <c r="M44" s="21">
        <f t="shared" si="0"/>
        <v>1</v>
      </c>
    </row>
    <row r="45" spans="1:13" ht="20.100000000000001" customHeight="1" x14ac:dyDescent="0.15">
      <c r="A45" s="51" t="s">
        <v>28</v>
      </c>
      <c r="B45" s="51" t="s">
        <v>24812</v>
      </c>
      <c r="C45" s="51" t="s">
        <v>24821</v>
      </c>
      <c r="D45" s="51" t="s">
        <v>78</v>
      </c>
      <c r="E45" s="51" t="s">
        <v>51</v>
      </c>
      <c r="F45" s="51" t="s">
        <v>51</v>
      </c>
      <c r="G45" s="51" t="s">
        <v>82</v>
      </c>
      <c r="H45" s="51" t="s">
        <v>95</v>
      </c>
      <c r="I45" s="51" t="s">
        <v>84</v>
      </c>
      <c r="J45" s="51" t="s">
        <v>96</v>
      </c>
      <c r="K45" s="51" t="s">
        <v>24822</v>
      </c>
      <c r="L45" s="51"/>
      <c r="M45" s="21">
        <f t="shared" si="0"/>
        <v>1</v>
      </c>
    </row>
    <row r="46" spans="1:13" ht="39.950000000000003" customHeight="1" x14ac:dyDescent="0.15">
      <c r="A46" s="120" t="s">
        <v>27114</v>
      </c>
      <c r="B46" s="120" t="s">
        <v>27113</v>
      </c>
      <c r="C46" s="51" t="s">
        <v>24823</v>
      </c>
      <c r="D46" s="51" t="s">
        <v>78</v>
      </c>
      <c r="E46" s="51" t="s">
        <v>51</v>
      </c>
      <c r="F46" s="51" t="s">
        <v>81</v>
      </c>
      <c r="G46" s="51" t="s">
        <v>82</v>
      </c>
      <c r="H46" s="51" t="s">
        <v>129</v>
      </c>
      <c r="I46" s="51" t="s">
        <v>447</v>
      </c>
      <c r="J46" s="51" t="s">
        <v>2362</v>
      </c>
      <c r="K46" s="51" t="s">
        <v>24824</v>
      </c>
      <c r="L46" s="121" t="s">
        <v>27115</v>
      </c>
      <c r="M46" s="21">
        <f t="shared" si="0"/>
        <v>0</v>
      </c>
    </row>
    <row r="47" spans="1:13" ht="20.100000000000001" customHeight="1" x14ac:dyDescent="0.15">
      <c r="A47" s="1" t="s">
        <v>28</v>
      </c>
      <c r="B47" s="1" t="s">
        <v>24812</v>
      </c>
      <c r="C47" s="1" t="s">
        <v>24825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24826</v>
      </c>
      <c r="L47" s="1"/>
      <c r="M47" s="21">
        <f t="shared" si="0"/>
        <v>1</v>
      </c>
    </row>
    <row r="48" spans="1:13" ht="20.100000000000001" customHeight="1" x14ac:dyDescent="0.15">
      <c r="A48" s="1" t="s">
        <v>28</v>
      </c>
      <c r="B48" s="1" t="s">
        <v>24812</v>
      </c>
      <c r="C48" s="1" t="s">
        <v>24827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24828</v>
      </c>
      <c r="L48" s="1"/>
      <c r="M48" s="21">
        <f t="shared" si="0"/>
        <v>1</v>
      </c>
    </row>
    <row r="49" spans="1:13" ht="20.100000000000001" customHeight="1" x14ac:dyDescent="0.15">
      <c r="A49" s="1" t="s">
        <v>28</v>
      </c>
      <c r="B49" s="1" t="s">
        <v>24812</v>
      </c>
      <c r="C49" s="1" t="s">
        <v>24829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24830</v>
      </c>
      <c r="L49" s="1"/>
      <c r="M49" s="21">
        <f t="shared" si="0"/>
        <v>1</v>
      </c>
    </row>
    <row r="50" spans="1:13" ht="20.100000000000001" customHeight="1" x14ac:dyDescent="0.15">
      <c r="A50" s="1" t="s">
        <v>28</v>
      </c>
      <c r="B50" s="1" t="s">
        <v>24831</v>
      </c>
      <c r="C50" s="1" t="s">
        <v>24832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24833</v>
      </c>
      <c r="L50" s="1"/>
      <c r="M50" s="21">
        <f t="shared" si="0"/>
        <v>1</v>
      </c>
    </row>
    <row r="51" spans="1:13" ht="20.100000000000001" customHeight="1" x14ac:dyDescent="0.15">
      <c r="A51" s="1" t="s">
        <v>28</v>
      </c>
      <c r="B51" s="1" t="s">
        <v>24831</v>
      </c>
      <c r="C51" s="1" t="s">
        <v>24834</v>
      </c>
      <c r="D51" s="1" t="s">
        <v>78</v>
      </c>
      <c r="E51" s="1" t="s">
        <v>51</v>
      </c>
      <c r="F51" s="1" t="s">
        <v>10720</v>
      </c>
      <c r="G51" s="1" t="s">
        <v>82</v>
      </c>
      <c r="H51" s="1" t="s">
        <v>2038</v>
      </c>
      <c r="I51" s="1" t="s">
        <v>84</v>
      </c>
      <c r="J51" s="1" t="s">
        <v>55</v>
      </c>
      <c r="K51" s="1" t="s">
        <v>24835</v>
      </c>
      <c r="L51" s="1"/>
      <c r="M51" s="21">
        <f t="shared" si="0"/>
        <v>0</v>
      </c>
    </row>
    <row r="52" spans="1:13" ht="20.100000000000001" customHeight="1" x14ac:dyDescent="0.15">
      <c r="A52" s="1" t="s">
        <v>28</v>
      </c>
      <c r="B52" s="1" t="s">
        <v>24831</v>
      </c>
      <c r="C52" s="1" t="s">
        <v>24836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24837</v>
      </c>
      <c r="L52" s="1"/>
      <c r="M52" s="21">
        <f t="shared" si="0"/>
        <v>1</v>
      </c>
    </row>
    <row r="53" spans="1:13" ht="20.100000000000001" customHeight="1" x14ac:dyDescent="0.15">
      <c r="A53" s="1" t="s">
        <v>28</v>
      </c>
      <c r="B53" s="1" t="s">
        <v>24831</v>
      </c>
      <c r="C53" s="1" t="s">
        <v>24838</v>
      </c>
      <c r="D53" s="1" t="s">
        <v>78</v>
      </c>
      <c r="E53" s="1" t="s">
        <v>51</v>
      </c>
      <c r="F53" s="1" t="s">
        <v>81</v>
      </c>
      <c r="G53" s="1" t="s">
        <v>82</v>
      </c>
      <c r="H53" s="1" t="s">
        <v>2038</v>
      </c>
      <c r="I53" s="1" t="s">
        <v>84</v>
      </c>
      <c r="J53" s="1" t="s">
        <v>55</v>
      </c>
      <c r="K53" s="1" t="s">
        <v>24839</v>
      </c>
      <c r="L53" s="1"/>
      <c r="M53" s="21">
        <f t="shared" si="0"/>
        <v>0</v>
      </c>
    </row>
    <row r="54" spans="1:13" ht="20.100000000000001" customHeight="1" x14ac:dyDescent="0.15">
      <c r="A54" s="1" t="s">
        <v>28</v>
      </c>
      <c r="B54" s="1" t="s">
        <v>24831</v>
      </c>
      <c r="C54" s="1" t="s">
        <v>24840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24841</v>
      </c>
      <c r="L54" s="1"/>
      <c r="M54" s="21">
        <f t="shared" si="0"/>
        <v>1</v>
      </c>
    </row>
    <row r="55" spans="1:13" ht="20.100000000000001" customHeight="1" x14ac:dyDescent="0.15">
      <c r="A55" s="1" t="s">
        <v>28</v>
      </c>
      <c r="B55" s="1" t="s">
        <v>24831</v>
      </c>
      <c r="C55" s="1" t="s">
        <v>24842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24843</v>
      </c>
      <c r="L55" s="1"/>
      <c r="M55" s="21">
        <f t="shared" si="0"/>
        <v>1</v>
      </c>
    </row>
    <row r="56" spans="1:13" ht="20.100000000000001" customHeight="1" x14ac:dyDescent="0.15">
      <c r="A56" s="1" t="s">
        <v>28</v>
      </c>
      <c r="B56" s="1" t="s">
        <v>24831</v>
      </c>
      <c r="C56" s="1" t="s">
        <v>24844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24845</v>
      </c>
      <c r="L56" s="1"/>
      <c r="M56" s="21">
        <f t="shared" si="0"/>
        <v>1</v>
      </c>
    </row>
    <row r="57" spans="1:13" ht="20.100000000000001" customHeight="1" x14ac:dyDescent="0.15">
      <c r="A57" s="1" t="s">
        <v>28</v>
      </c>
      <c r="B57" s="1" t="s">
        <v>24831</v>
      </c>
      <c r="C57" s="1" t="s">
        <v>24846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2038</v>
      </c>
      <c r="I57" s="1" t="s">
        <v>84</v>
      </c>
      <c r="J57" s="1" t="s">
        <v>55</v>
      </c>
      <c r="K57" s="1" t="s">
        <v>24847</v>
      </c>
      <c r="L57" s="1"/>
      <c r="M57" s="21">
        <f t="shared" si="0"/>
        <v>0</v>
      </c>
    </row>
    <row r="58" spans="1:13" ht="20.100000000000001" customHeight="1" x14ac:dyDescent="0.15">
      <c r="A58" s="1" t="s">
        <v>28</v>
      </c>
      <c r="B58" s="1" t="s">
        <v>24831</v>
      </c>
      <c r="C58" s="1" t="s">
        <v>24848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122</v>
      </c>
      <c r="K58" s="1" t="s">
        <v>24849</v>
      </c>
      <c r="L58" s="1"/>
      <c r="M58" s="21">
        <f t="shared" si="0"/>
        <v>1</v>
      </c>
    </row>
    <row r="59" spans="1:13" ht="20.100000000000001" customHeight="1" x14ac:dyDescent="0.15">
      <c r="A59" s="1" t="s">
        <v>28</v>
      </c>
      <c r="B59" s="1" t="s">
        <v>24831</v>
      </c>
      <c r="C59" s="1" t="s">
        <v>24850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24851</v>
      </c>
      <c r="L59" s="1"/>
      <c r="M59" s="21">
        <f t="shared" si="0"/>
        <v>1</v>
      </c>
    </row>
    <row r="60" spans="1:13" ht="20.100000000000001" customHeight="1" x14ac:dyDescent="0.15">
      <c r="A60" s="1" t="s">
        <v>28</v>
      </c>
      <c r="B60" s="1" t="s">
        <v>24852</v>
      </c>
      <c r="C60" s="1" t="s">
        <v>24853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24854</v>
      </c>
      <c r="L60" s="1"/>
      <c r="M60" s="21">
        <f t="shared" si="0"/>
        <v>1</v>
      </c>
    </row>
    <row r="61" spans="1:13" ht="20.100000000000001" customHeight="1" x14ac:dyDescent="0.15">
      <c r="A61" s="1" t="s">
        <v>28</v>
      </c>
      <c r="B61" s="1" t="s">
        <v>24852</v>
      </c>
      <c r="C61" s="1" t="s">
        <v>24855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24856</v>
      </c>
      <c r="L61" s="1"/>
      <c r="M61" s="21">
        <f t="shared" si="0"/>
        <v>1</v>
      </c>
    </row>
    <row r="62" spans="1:13" ht="20.100000000000001" customHeight="1" x14ac:dyDescent="0.15">
      <c r="A62" s="1" t="s">
        <v>28</v>
      </c>
      <c r="B62" s="1" t="s">
        <v>24852</v>
      </c>
      <c r="C62" s="1" t="s">
        <v>24857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24858</v>
      </c>
      <c r="L62" s="1"/>
      <c r="M62" s="21">
        <f t="shared" si="0"/>
        <v>1</v>
      </c>
    </row>
    <row r="63" spans="1:13" ht="20.100000000000001" customHeight="1" x14ac:dyDescent="0.15">
      <c r="A63" s="1" t="s">
        <v>28</v>
      </c>
      <c r="B63" s="1" t="s">
        <v>24852</v>
      </c>
      <c r="C63" s="1" t="s">
        <v>24859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24860</v>
      </c>
      <c r="L63" s="1"/>
      <c r="M63" s="21">
        <f t="shared" si="0"/>
        <v>1</v>
      </c>
    </row>
    <row r="64" spans="1:13" ht="20.100000000000001" customHeight="1" x14ac:dyDescent="0.15">
      <c r="A64" s="1" t="s">
        <v>28</v>
      </c>
      <c r="B64" s="1" t="s">
        <v>24852</v>
      </c>
      <c r="C64" s="1" t="s">
        <v>24861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24862</v>
      </c>
      <c r="L64" s="1"/>
      <c r="M64" s="21">
        <f t="shared" si="0"/>
        <v>1</v>
      </c>
    </row>
    <row r="65" spans="1:13" ht="20.100000000000001" customHeight="1" x14ac:dyDescent="0.15">
      <c r="A65" s="1" t="s">
        <v>28</v>
      </c>
      <c r="B65" s="1" t="s">
        <v>24852</v>
      </c>
      <c r="C65" s="1" t="s">
        <v>24863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24864</v>
      </c>
      <c r="L65" s="1"/>
      <c r="M65" s="21">
        <f t="shared" si="0"/>
        <v>1</v>
      </c>
    </row>
    <row r="66" spans="1:13" ht="20.100000000000001" customHeight="1" x14ac:dyDescent="0.15">
      <c r="A66" s="1" t="s">
        <v>28</v>
      </c>
      <c r="B66" s="1" t="s">
        <v>24852</v>
      </c>
      <c r="C66" s="1" t="s">
        <v>24865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24866</v>
      </c>
      <c r="L66" s="1"/>
      <c r="M66" s="21">
        <f t="shared" si="0"/>
        <v>1</v>
      </c>
    </row>
    <row r="67" spans="1:13" ht="20.100000000000001" customHeight="1" x14ac:dyDescent="0.15">
      <c r="A67" s="1" t="s">
        <v>28</v>
      </c>
      <c r="B67" s="1" t="s">
        <v>24852</v>
      </c>
      <c r="C67" s="1" t="s">
        <v>24867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24868</v>
      </c>
      <c r="L67" s="1"/>
      <c r="M67" s="21">
        <f t="shared" si="0"/>
        <v>1</v>
      </c>
    </row>
    <row r="68" spans="1:13" ht="20.100000000000001" customHeight="1" x14ac:dyDescent="0.15">
      <c r="A68" s="1" t="s">
        <v>28</v>
      </c>
      <c r="B68" s="1" t="s">
        <v>24852</v>
      </c>
      <c r="C68" s="1" t="s">
        <v>24869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24870</v>
      </c>
      <c r="L68" s="1"/>
      <c r="M68" s="21">
        <f t="shared" si="0"/>
        <v>1</v>
      </c>
    </row>
    <row r="69" spans="1:13" ht="20.100000000000001" customHeight="1" x14ac:dyDescent="0.15">
      <c r="A69" s="1" t="s">
        <v>28</v>
      </c>
      <c r="B69" s="1" t="s">
        <v>24871</v>
      </c>
      <c r="C69" s="1" t="s">
        <v>24872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24873</v>
      </c>
      <c r="L69" s="1"/>
      <c r="M69" s="21">
        <f t="shared" si="0"/>
        <v>1</v>
      </c>
    </row>
    <row r="70" spans="1:13" ht="20.100000000000001" customHeight="1" x14ac:dyDescent="0.15">
      <c r="A70" s="1" t="s">
        <v>28</v>
      </c>
      <c r="B70" s="1" t="s">
        <v>24871</v>
      </c>
      <c r="C70" s="1" t="s">
        <v>24874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24875</v>
      </c>
      <c r="L70" s="1"/>
      <c r="M70" s="21">
        <f t="shared" si="0"/>
        <v>1</v>
      </c>
    </row>
    <row r="71" spans="1:13" ht="20.100000000000001" customHeight="1" x14ac:dyDescent="0.15">
      <c r="A71" s="1" t="s">
        <v>28</v>
      </c>
      <c r="B71" s="1" t="s">
        <v>24871</v>
      </c>
      <c r="C71" s="1" t="s">
        <v>24876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24877</v>
      </c>
      <c r="L71" s="1"/>
      <c r="M71" s="21">
        <f t="shared" si="0"/>
        <v>1</v>
      </c>
    </row>
    <row r="72" spans="1:13" ht="20.100000000000001" customHeight="1" x14ac:dyDescent="0.15">
      <c r="A72" s="1" t="s">
        <v>28</v>
      </c>
      <c r="B72" s="1" t="s">
        <v>24871</v>
      </c>
      <c r="C72" s="1" t="s">
        <v>24878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24879</v>
      </c>
      <c r="L72" s="1"/>
      <c r="M72" s="21">
        <f t="shared" si="0"/>
        <v>1</v>
      </c>
    </row>
    <row r="73" spans="1:13" ht="20.100000000000001" customHeight="1" x14ac:dyDescent="0.15">
      <c r="A73" s="1" t="s">
        <v>28</v>
      </c>
      <c r="B73" s="1" t="s">
        <v>24871</v>
      </c>
      <c r="C73" s="1" t="s">
        <v>24880</v>
      </c>
      <c r="D73" s="1" t="s">
        <v>78</v>
      </c>
      <c r="E73" s="1" t="s">
        <v>51</v>
      </c>
      <c r="F73" s="1" t="s">
        <v>10720</v>
      </c>
      <c r="G73" s="1" t="s">
        <v>82</v>
      </c>
      <c r="H73" s="1" t="s">
        <v>129</v>
      </c>
      <c r="I73" s="1" t="s">
        <v>447</v>
      </c>
      <c r="J73" s="1" t="s">
        <v>2362</v>
      </c>
      <c r="K73" s="1" t="s">
        <v>24881</v>
      </c>
      <c r="L73" s="1"/>
      <c r="M73" s="21">
        <f t="shared" ref="M73:M108" si="1">IF(F73="○",1,0)</f>
        <v>0</v>
      </c>
    </row>
    <row r="74" spans="1:13" ht="20.100000000000001" customHeight="1" x14ac:dyDescent="0.15">
      <c r="A74" s="1" t="s">
        <v>28</v>
      </c>
      <c r="B74" s="1" t="s">
        <v>24871</v>
      </c>
      <c r="C74" s="1" t="s">
        <v>24882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24883</v>
      </c>
      <c r="L74" s="1"/>
      <c r="M74" s="21">
        <f t="shared" si="1"/>
        <v>1</v>
      </c>
    </row>
    <row r="75" spans="1:13" ht="20.100000000000001" customHeight="1" x14ac:dyDescent="0.15">
      <c r="A75" s="1" t="s">
        <v>28</v>
      </c>
      <c r="B75" s="1" t="s">
        <v>24871</v>
      </c>
      <c r="C75" s="1" t="s">
        <v>24884</v>
      </c>
      <c r="D75" s="1" t="s">
        <v>78</v>
      </c>
      <c r="E75" s="1" t="s">
        <v>51</v>
      </c>
      <c r="F75" s="1" t="s">
        <v>81</v>
      </c>
      <c r="G75" s="1" t="s">
        <v>82</v>
      </c>
      <c r="H75" s="1" t="s">
        <v>129</v>
      </c>
      <c r="I75" s="1" t="s">
        <v>447</v>
      </c>
      <c r="J75" s="1" t="s">
        <v>2362</v>
      </c>
      <c r="K75" s="1" t="s">
        <v>24885</v>
      </c>
      <c r="L75" s="1"/>
      <c r="M75" s="21">
        <f t="shared" si="1"/>
        <v>0</v>
      </c>
    </row>
    <row r="76" spans="1:13" ht="20.100000000000001" customHeight="1" x14ac:dyDescent="0.15">
      <c r="A76" s="1" t="s">
        <v>28</v>
      </c>
      <c r="B76" s="1" t="s">
        <v>24871</v>
      </c>
      <c r="C76" s="1" t="s">
        <v>24886</v>
      </c>
      <c r="D76" s="1" t="s">
        <v>78</v>
      </c>
      <c r="E76" s="1" t="s">
        <v>51</v>
      </c>
      <c r="F76" s="1" t="s">
        <v>81</v>
      </c>
      <c r="G76" s="1" t="s">
        <v>82</v>
      </c>
      <c r="H76" s="1" t="s">
        <v>129</v>
      </c>
      <c r="I76" s="1" t="s">
        <v>447</v>
      </c>
      <c r="J76" s="1" t="s">
        <v>2362</v>
      </c>
      <c r="K76" s="1" t="s">
        <v>24887</v>
      </c>
      <c r="L76" s="1"/>
      <c r="M76" s="21">
        <f t="shared" si="1"/>
        <v>0</v>
      </c>
    </row>
    <row r="77" spans="1:13" ht="20.100000000000001" customHeight="1" x14ac:dyDescent="0.15">
      <c r="A77" s="1" t="s">
        <v>28</v>
      </c>
      <c r="B77" s="1" t="s">
        <v>24871</v>
      </c>
      <c r="C77" s="1" t="s">
        <v>24888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24889</v>
      </c>
      <c r="L77" s="1"/>
      <c r="M77" s="21">
        <f t="shared" si="1"/>
        <v>1</v>
      </c>
    </row>
    <row r="78" spans="1:13" ht="20.100000000000001" customHeight="1" x14ac:dyDescent="0.15">
      <c r="A78" s="1" t="s">
        <v>28</v>
      </c>
      <c r="B78" s="1" t="s">
        <v>24871</v>
      </c>
      <c r="C78" s="1" t="s">
        <v>24890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24891</v>
      </c>
      <c r="L78" s="1"/>
      <c r="M78" s="21">
        <f t="shared" si="1"/>
        <v>1</v>
      </c>
    </row>
    <row r="79" spans="1:13" ht="20.100000000000001" customHeight="1" x14ac:dyDescent="0.15">
      <c r="A79" s="1" t="s">
        <v>28</v>
      </c>
      <c r="B79" s="1" t="s">
        <v>24871</v>
      </c>
      <c r="C79" s="1" t="s">
        <v>24892</v>
      </c>
      <c r="D79" s="1" t="s">
        <v>849</v>
      </c>
      <c r="E79" s="1" t="s">
        <v>51</v>
      </c>
      <c r="F79" s="1" t="s">
        <v>26832</v>
      </c>
      <c r="G79" s="1" t="s">
        <v>82</v>
      </c>
      <c r="H79" s="1" t="s">
        <v>83</v>
      </c>
      <c r="I79" s="1" t="s">
        <v>84</v>
      </c>
      <c r="J79" s="1" t="s">
        <v>9120</v>
      </c>
      <c r="K79" s="1" t="s">
        <v>24893</v>
      </c>
      <c r="L79" s="1"/>
      <c r="M79" s="21">
        <f t="shared" si="1"/>
        <v>0</v>
      </c>
    </row>
    <row r="80" spans="1:13" ht="20.100000000000001" customHeight="1" x14ac:dyDescent="0.15">
      <c r="A80" s="1" t="s">
        <v>28</v>
      </c>
      <c r="B80" s="1" t="s">
        <v>24894</v>
      </c>
      <c r="C80" s="1" t="s">
        <v>24895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24896</v>
      </c>
      <c r="L80" s="1"/>
      <c r="M80" s="21">
        <f t="shared" si="1"/>
        <v>1</v>
      </c>
    </row>
    <row r="81" spans="1:13" ht="20.100000000000001" customHeight="1" x14ac:dyDescent="0.15">
      <c r="A81" s="1" t="s">
        <v>28</v>
      </c>
      <c r="B81" s="1" t="s">
        <v>24894</v>
      </c>
      <c r="C81" s="1" t="s">
        <v>24897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24898</v>
      </c>
      <c r="L81" s="1"/>
      <c r="M81" s="21">
        <f t="shared" si="1"/>
        <v>1</v>
      </c>
    </row>
    <row r="82" spans="1:13" ht="20.100000000000001" customHeight="1" x14ac:dyDescent="0.15">
      <c r="A82" s="1" t="s">
        <v>28</v>
      </c>
      <c r="B82" s="1" t="s">
        <v>24894</v>
      </c>
      <c r="C82" s="1" t="s">
        <v>24899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24900</v>
      </c>
      <c r="L82" s="1"/>
      <c r="M82" s="21">
        <f t="shared" si="1"/>
        <v>1</v>
      </c>
    </row>
    <row r="83" spans="1:13" ht="20.100000000000001" customHeight="1" x14ac:dyDescent="0.15">
      <c r="A83" s="1" t="s">
        <v>28</v>
      </c>
      <c r="B83" s="1" t="s">
        <v>24901</v>
      </c>
      <c r="C83" s="1" t="s">
        <v>24902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24903</v>
      </c>
      <c r="L83" s="1"/>
      <c r="M83" s="21">
        <f t="shared" si="1"/>
        <v>1</v>
      </c>
    </row>
    <row r="84" spans="1:13" ht="20.100000000000001" customHeight="1" x14ac:dyDescent="0.15">
      <c r="A84" s="1" t="s">
        <v>28</v>
      </c>
      <c r="B84" s="1" t="s">
        <v>24901</v>
      </c>
      <c r="C84" s="1" t="s">
        <v>24904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24905</v>
      </c>
      <c r="L84" s="1"/>
      <c r="M84" s="21">
        <f t="shared" si="1"/>
        <v>1</v>
      </c>
    </row>
    <row r="85" spans="1:13" ht="20.100000000000001" customHeight="1" x14ac:dyDescent="0.15">
      <c r="A85" s="1" t="s">
        <v>28</v>
      </c>
      <c r="B85" s="1" t="s">
        <v>24901</v>
      </c>
      <c r="C85" s="1" t="s">
        <v>24906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24907</v>
      </c>
      <c r="L85" s="1"/>
      <c r="M85" s="21">
        <f t="shared" si="1"/>
        <v>1</v>
      </c>
    </row>
    <row r="86" spans="1:13" ht="20.100000000000001" customHeight="1" x14ac:dyDescent="0.15">
      <c r="A86" s="1" t="s">
        <v>28</v>
      </c>
      <c r="B86" s="1" t="s">
        <v>24901</v>
      </c>
      <c r="C86" s="1" t="s">
        <v>24908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24909</v>
      </c>
      <c r="L86" s="1"/>
      <c r="M86" s="21">
        <f t="shared" si="1"/>
        <v>1</v>
      </c>
    </row>
    <row r="87" spans="1:13" ht="20.100000000000001" customHeight="1" x14ac:dyDescent="0.15">
      <c r="A87" s="1" t="s">
        <v>28</v>
      </c>
      <c r="B87" s="1" t="s">
        <v>24901</v>
      </c>
      <c r="C87" s="1" t="s">
        <v>24910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24911</v>
      </c>
      <c r="L87" s="1"/>
      <c r="M87" s="21">
        <f t="shared" si="1"/>
        <v>1</v>
      </c>
    </row>
    <row r="88" spans="1:13" ht="20.100000000000001" customHeight="1" x14ac:dyDescent="0.15">
      <c r="A88" s="1" t="s">
        <v>28</v>
      </c>
      <c r="B88" s="1" t="s">
        <v>24901</v>
      </c>
      <c r="C88" s="1" t="s">
        <v>24912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24913</v>
      </c>
      <c r="L88" s="1"/>
      <c r="M88" s="21">
        <f t="shared" si="1"/>
        <v>1</v>
      </c>
    </row>
    <row r="89" spans="1:13" ht="20.100000000000001" customHeight="1" x14ac:dyDescent="0.15">
      <c r="A89" s="1" t="s">
        <v>28</v>
      </c>
      <c r="B89" s="1" t="s">
        <v>24901</v>
      </c>
      <c r="C89" s="1" t="s">
        <v>24914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24915</v>
      </c>
      <c r="L89" s="1"/>
      <c r="M89" s="21">
        <f t="shared" si="1"/>
        <v>1</v>
      </c>
    </row>
    <row r="90" spans="1:13" ht="20.100000000000001" customHeight="1" x14ac:dyDescent="0.15">
      <c r="A90" s="1" t="s">
        <v>28</v>
      </c>
      <c r="B90" s="1" t="s">
        <v>24901</v>
      </c>
      <c r="C90" s="1" t="s">
        <v>24916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24917</v>
      </c>
      <c r="L90" s="1"/>
      <c r="M90" s="21">
        <f t="shared" si="1"/>
        <v>1</v>
      </c>
    </row>
    <row r="91" spans="1:13" ht="20.100000000000001" customHeight="1" x14ac:dyDescent="0.15">
      <c r="A91" s="1" t="s">
        <v>28</v>
      </c>
      <c r="B91" s="1" t="s">
        <v>24901</v>
      </c>
      <c r="C91" s="1" t="s">
        <v>24918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24919</v>
      </c>
      <c r="L91" s="1"/>
      <c r="M91" s="21">
        <f t="shared" si="1"/>
        <v>1</v>
      </c>
    </row>
    <row r="92" spans="1:13" ht="20.100000000000001" customHeight="1" x14ac:dyDescent="0.15">
      <c r="A92" s="1" t="s">
        <v>28</v>
      </c>
      <c r="B92" s="1" t="s">
        <v>24901</v>
      </c>
      <c r="C92" s="1" t="s">
        <v>24920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24921</v>
      </c>
      <c r="L92" s="1"/>
      <c r="M92" s="21">
        <f t="shared" si="1"/>
        <v>1</v>
      </c>
    </row>
    <row r="93" spans="1:13" ht="20.100000000000001" customHeight="1" x14ac:dyDescent="0.15">
      <c r="A93" s="1" t="s">
        <v>28</v>
      </c>
      <c r="B93" s="1" t="s">
        <v>24901</v>
      </c>
      <c r="C93" s="1" t="s">
        <v>24922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24923</v>
      </c>
      <c r="L93" s="1"/>
      <c r="M93" s="21">
        <f t="shared" si="1"/>
        <v>1</v>
      </c>
    </row>
    <row r="94" spans="1:13" ht="20.100000000000001" customHeight="1" x14ac:dyDescent="0.15">
      <c r="A94" s="1" t="s">
        <v>28</v>
      </c>
      <c r="B94" s="1" t="s">
        <v>24901</v>
      </c>
      <c r="C94" s="1" t="s">
        <v>24924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24925</v>
      </c>
      <c r="L94" s="1"/>
      <c r="M94" s="21">
        <f t="shared" si="1"/>
        <v>1</v>
      </c>
    </row>
    <row r="95" spans="1:13" ht="20.100000000000001" customHeight="1" x14ac:dyDescent="0.15">
      <c r="A95" s="1" t="s">
        <v>28</v>
      </c>
      <c r="B95" s="1" t="s">
        <v>24901</v>
      </c>
      <c r="C95" s="1" t="s">
        <v>24926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24927</v>
      </c>
      <c r="L95" s="1"/>
      <c r="M95" s="21">
        <f t="shared" si="1"/>
        <v>1</v>
      </c>
    </row>
    <row r="96" spans="1:13" ht="20.100000000000001" customHeight="1" x14ac:dyDescent="0.15">
      <c r="A96" s="1" t="s">
        <v>28</v>
      </c>
      <c r="B96" s="1" t="s">
        <v>24901</v>
      </c>
      <c r="C96" s="1" t="s">
        <v>24928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24929</v>
      </c>
      <c r="L96" s="1"/>
      <c r="M96" s="21">
        <f t="shared" si="1"/>
        <v>1</v>
      </c>
    </row>
    <row r="97" spans="1:13" ht="20.100000000000001" customHeight="1" x14ac:dyDescent="0.15">
      <c r="A97" s="1" t="s">
        <v>28</v>
      </c>
      <c r="B97" s="1" t="s">
        <v>24901</v>
      </c>
      <c r="C97" s="1" t="s">
        <v>24930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24931</v>
      </c>
      <c r="L97" s="1"/>
      <c r="M97" s="21">
        <f t="shared" si="1"/>
        <v>1</v>
      </c>
    </row>
    <row r="98" spans="1:13" ht="20.100000000000001" customHeight="1" x14ac:dyDescent="0.15">
      <c r="A98" s="1" t="s">
        <v>28</v>
      </c>
      <c r="B98" s="1" t="s">
        <v>24901</v>
      </c>
      <c r="C98" s="1" t="s">
        <v>24932</v>
      </c>
      <c r="D98" s="1" t="s">
        <v>78</v>
      </c>
      <c r="E98" s="1" t="s">
        <v>51</v>
      </c>
      <c r="F98" s="1" t="s">
        <v>10720</v>
      </c>
      <c r="G98" s="1" t="s">
        <v>82</v>
      </c>
      <c r="H98" s="1" t="s">
        <v>129</v>
      </c>
      <c r="I98" s="1" t="s">
        <v>447</v>
      </c>
      <c r="J98" s="1" t="s">
        <v>2362</v>
      </c>
      <c r="K98" s="1" t="s">
        <v>24933</v>
      </c>
      <c r="L98" s="1"/>
      <c r="M98" s="21">
        <f t="shared" si="1"/>
        <v>0</v>
      </c>
    </row>
    <row r="99" spans="1:13" ht="20.100000000000001" customHeight="1" x14ac:dyDescent="0.15">
      <c r="A99" s="1" t="s">
        <v>28</v>
      </c>
      <c r="B99" s="1" t="s">
        <v>24901</v>
      </c>
      <c r="C99" s="1" t="s">
        <v>24934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24935</v>
      </c>
      <c r="L99" s="1"/>
      <c r="M99" s="21">
        <f t="shared" si="1"/>
        <v>1</v>
      </c>
    </row>
    <row r="100" spans="1:13" ht="20.100000000000001" customHeight="1" x14ac:dyDescent="0.15">
      <c r="A100" s="1" t="s">
        <v>28</v>
      </c>
      <c r="B100" s="1" t="s">
        <v>24901</v>
      </c>
      <c r="C100" s="1" t="s">
        <v>24936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24937</v>
      </c>
      <c r="L100" s="1"/>
      <c r="M100" s="21">
        <f t="shared" si="1"/>
        <v>1</v>
      </c>
    </row>
    <row r="101" spans="1:13" ht="20.100000000000001" customHeight="1" x14ac:dyDescent="0.15">
      <c r="A101" s="1" t="s">
        <v>28</v>
      </c>
      <c r="B101" s="1" t="s">
        <v>24901</v>
      </c>
      <c r="C101" s="1" t="s">
        <v>24938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129</v>
      </c>
      <c r="I101" s="1" t="s">
        <v>447</v>
      </c>
      <c r="J101" s="1" t="s">
        <v>2362</v>
      </c>
      <c r="K101" s="1" t="s">
        <v>24939</v>
      </c>
      <c r="L101" s="1"/>
      <c r="M101" s="21">
        <f t="shared" si="1"/>
        <v>0</v>
      </c>
    </row>
    <row r="102" spans="1:13" ht="20.100000000000001" customHeight="1" x14ac:dyDescent="0.15">
      <c r="A102" s="1" t="s">
        <v>28</v>
      </c>
      <c r="B102" s="1" t="s">
        <v>24940</v>
      </c>
      <c r="C102" s="1" t="s">
        <v>24941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24942</v>
      </c>
      <c r="L102" s="1"/>
      <c r="M102" s="21">
        <f t="shared" si="1"/>
        <v>1</v>
      </c>
    </row>
    <row r="103" spans="1:13" ht="20.100000000000001" customHeight="1" x14ac:dyDescent="0.15">
      <c r="A103" s="1" t="s">
        <v>28</v>
      </c>
      <c r="B103" s="1" t="s">
        <v>24940</v>
      </c>
      <c r="C103" s="1" t="s">
        <v>24943</v>
      </c>
      <c r="D103" s="1" t="s">
        <v>78</v>
      </c>
      <c r="E103" s="1" t="s">
        <v>51</v>
      </c>
      <c r="F103" s="1" t="s">
        <v>81</v>
      </c>
      <c r="G103" s="1" t="s">
        <v>82</v>
      </c>
      <c r="H103" s="1" t="s">
        <v>2038</v>
      </c>
      <c r="I103" s="1" t="s">
        <v>84</v>
      </c>
      <c r="J103" s="1" t="s">
        <v>55</v>
      </c>
      <c r="K103" s="1" t="s">
        <v>24944</v>
      </c>
      <c r="L103" s="1"/>
      <c r="M103" s="21">
        <f t="shared" si="1"/>
        <v>0</v>
      </c>
    </row>
    <row r="104" spans="1:13" ht="20.100000000000001" customHeight="1" x14ac:dyDescent="0.15">
      <c r="A104" s="1" t="s">
        <v>28</v>
      </c>
      <c r="B104" s="1" t="s">
        <v>24940</v>
      </c>
      <c r="C104" s="1" t="s">
        <v>24945</v>
      </c>
      <c r="D104" s="1" t="s">
        <v>78</v>
      </c>
      <c r="E104" s="1" t="s">
        <v>51</v>
      </c>
      <c r="F104" s="1" t="s">
        <v>81</v>
      </c>
      <c r="G104" s="1" t="s">
        <v>82</v>
      </c>
      <c r="H104" s="1" t="s">
        <v>2038</v>
      </c>
      <c r="I104" s="1" t="s">
        <v>84</v>
      </c>
      <c r="J104" s="1" t="s">
        <v>55</v>
      </c>
      <c r="K104" s="1" t="s">
        <v>24946</v>
      </c>
      <c r="L104" s="1"/>
      <c r="M104" s="21">
        <f t="shared" si="1"/>
        <v>0</v>
      </c>
    </row>
    <row r="105" spans="1:13" ht="20.100000000000001" customHeight="1" x14ac:dyDescent="0.15">
      <c r="A105" s="1" t="s">
        <v>28</v>
      </c>
      <c r="B105" s="1" t="s">
        <v>24940</v>
      </c>
      <c r="C105" s="1" t="s">
        <v>24947</v>
      </c>
      <c r="D105" s="1" t="s">
        <v>849</v>
      </c>
      <c r="E105" s="1" t="s">
        <v>51</v>
      </c>
      <c r="F105" s="1" t="s">
        <v>26832</v>
      </c>
      <c r="G105" s="1" t="s">
        <v>82</v>
      </c>
      <c r="H105" s="1" t="s">
        <v>83</v>
      </c>
      <c r="I105" s="1" t="s">
        <v>84</v>
      </c>
      <c r="J105" s="1" t="s">
        <v>9120</v>
      </c>
      <c r="K105" s="1" t="s">
        <v>24948</v>
      </c>
      <c r="L105" s="1"/>
      <c r="M105" s="21">
        <f t="shared" si="1"/>
        <v>0</v>
      </c>
    </row>
    <row r="106" spans="1:13" ht="20.100000000000001" customHeight="1" x14ac:dyDescent="0.15">
      <c r="A106" s="1" t="s">
        <v>28</v>
      </c>
      <c r="B106" s="1" t="s">
        <v>24949</v>
      </c>
      <c r="C106" s="1" t="s">
        <v>24950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84</v>
      </c>
      <c r="J106" s="1" t="s">
        <v>96</v>
      </c>
      <c r="K106" s="1" t="s">
        <v>24951</v>
      </c>
      <c r="L106" s="1"/>
      <c r="M106" s="21">
        <f t="shared" si="1"/>
        <v>1</v>
      </c>
    </row>
    <row r="107" spans="1:13" ht="20.100000000000001" customHeight="1" x14ac:dyDescent="0.15">
      <c r="A107" s="1" t="s">
        <v>28</v>
      </c>
      <c r="B107" s="1" t="s">
        <v>24952</v>
      </c>
      <c r="C107" s="1" t="s">
        <v>24953</v>
      </c>
      <c r="D107" s="1" t="s">
        <v>78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24954</v>
      </c>
      <c r="L107" s="1"/>
      <c r="M107" s="21">
        <f t="shared" si="1"/>
        <v>1</v>
      </c>
    </row>
    <row r="108" spans="1:13" ht="20.100000000000001" customHeight="1" x14ac:dyDescent="0.15">
      <c r="A108" s="1" t="s">
        <v>28</v>
      </c>
      <c r="B108" s="1" t="s">
        <v>24952</v>
      </c>
      <c r="C108" s="1" t="s">
        <v>24955</v>
      </c>
      <c r="D108" s="1" t="s">
        <v>78</v>
      </c>
      <c r="E108" s="1" t="s">
        <v>51</v>
      </c>
      <c r="F108" s="1" t="s">
        <v>179</v>
      </c>
      <c r="G108" s="1" t="s">
        <v>82</v>
      </c>
      <c r="H108" s="1" t="s">
        <v>129</v>
      </c>
      <c r="I108" s="1" t="s">
        <v>447</v>
      </c>
      <c r="J108" s="1" t="s">
        <v>2362</v>
      </c>
      <c r="K108" s="1" t="s">
        <v>24956</v>
      </c>
      <c r="L108" s="1"/>
      <c r="M108" s="21">
        <f t="shared" si="1"/>
        <v>0</v>
      </c>
    </row>
  </sheetData>
  <autoFilter ref="A7:L10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44"/>
  <sheetViews>
    <sheetView topLeftCell="A533" workbookViewId="0">
      <selection activeCell="D545" sqref="D545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24957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SUBTOTAL(3,E8:E544)</f>
        <v>537</v>
      </c>
      <c r="F6" s="24">
        <f>SUBTOTAL(9,M8:M544)</f>
        <v>454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24958</v>
      </c>
      <c r="B8" s="1" t="s">
        <v>24959</v>
      </c>
      <c r="C8" s="1" t="s">
        <v>24960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95</v>
      </c>
      <c r="I8" s="18" t="s">
        <v>84</v>
      </c>
      <c r="J8" s="1" t="s">
        <v>96</v>
      </c>
      <c r="K8" s="1" t="s">
        <v>24961</v>
      </c>
      <c r="L8" s="1"/>
      <c r="M8" s="21">
        <f>IF(F8="○",1,0)</f>
        <v>1</v>
      </c>
    </row>
    <row r="9" spans="1:14" ht="20.100000000000001" customHeight="1" x14ac:dyDescent="0.15">
      <c r="A9" s="1" t="s">
        <v>24958</v>
      </c>
      <c r="B9" s="1" t="s">
        <v>24959</v>
      </c>
      <c r="C9" s="1" t="s">
        <v>24962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24963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24958</v>
      </c>
      <c r="B10" s="1" t="s">
        <v>24959</v>
      </c>
      <c r="C10" s="1" t="s">
        <v>24964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24965</v>
      </c>
      <c r="L10" s="1"/>
      <c r="M10" s="21">
        <f t="shared" si="0"/>
        <v>1</v>
      </c>
    </row>
    <row r="11" spans="1:14" ht="20.100000000000001" customHeight="1" x14ac:dyDescent="0.15">
      <c r="A11" s="1" t="s">
        <v>24958</v>
      </c>
      <c r="B11" s="1" t="s">
        <v>24959</v>
      </c>
      <c r="C11" s="1" t="s">
        <v>24966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24967</v>
      </c>
      <c r="L11" s="1"/>
      <c r="M11" s="21">
        <f t="shared" si="0"/>
        <v>1</v>
      </c>
    </row>
    <row r="12" spans="1:14" ht="20.100000000000001" customHeight="1" x14ac:dyDescent="0.15">
      <c r="A12" s="1" t="s">
        <v>24958</v>
      </c>
      <c r="B12" s="1" t="s">
        <v>24959</v>
      </c>
      <c r="C12" s="1" t="s">
        <v>24968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24969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24958</v>
      </c>
      <c r="B13" s="1" t="s">
        <v>24959</v>
      </c>
      <c r="C13" s="1" t="s">
        <v>24970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24971</v>
      </c>
      <c r="L13" s="1"/>
      <c r="M13" s="21">
        <f t="shared" si="0"/>
        <v>1</v>
      </c>
    </row>
    <row r="14" spans="1:14" ht="20.100000000000001" customHeight="1" x14ac:dyDescent="0.15">
      <c r="A14" s="1" t="s">
        <v>24958</v>
      </c>
      <c r="B14" s="1" t="s">
        <v>24959</v>
      </c>
      <c r="C14" s="1" t="s">
        <v>24972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96</v>
      </c>
      <c r="K14" s="1" t="s">
        <v>24973</v>
      </c>
      <c r="L14" s="1"/>
      <c r="M14" s="21">
        <f t="shared" si="0"/>
        <v>1</v>
      </c>
    </row>
    <row r="15" spans="1:14" ht="20.100000000000001" customHeight="1" x14ac:dyDescent="0.15">
      <c r="A15" s="1" t="s">
        <v>24958</v>
      </c>
      <c r="B15" s="1" t="s">
        <v>24959</v>
      </c>
      <c r="C15" s="1" t="s">
        <v>24974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24975</v>
      </c>
      <c r="L15" s="1"/>
      <c r="M15" s="21">
        <f t="shared" si="0"/>
        <v>1</v>
      </c>
    </row>
    <row r="16" spans="1:14" ht="20.100000000000001" customHeight="1" x14ac:dyDescent="0.15">
      <c r="A16" s="1" t="s">
        <v>24958</v>
      </c>
      <c r="B16" s="1" t="s">
        <v>24959</v>
      </c>
      <c r="C16" s="1" t="s">
        <v>24976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24977</v>
      </c>
      <c r="L16" s="1"/>
      <c r="M16" s="21">
        <f t="shared" si="0"/>
        <v>1</v>
      </c>
    </row>
    <row r="17" spans="1:13" ht="20.100000000000001" customHeight="1" x14ac:dyDescent="0.15">
      <c r="A17" s="1" t="s">
        <v>24958</v>
      </c>
      <c r="B17" s="1" t="s">
        <v>24959</v>
      </c>
      <c r="C17" s="1" t="s">
        <v>24978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96</v>
      </c>
      <c r="K17" s="1" t="s">
        <v>24979</v>
      </c>
      <c r="L17" s="1"/>
      <c r="M17" s="21">
        <f t="shared" si="0"/>
        <v>1</v>
      </c>
    </row>
    <row r="18" spans="1:13" ht="20.100000000000001" customHeight="1" x14ac:dyDescent="0.15">
      <c r="A18" s="1" t="s">
        <v>24958</v>
      </c>
      <c r="B18" s="1" t="s">
        <v>24959</v>
      </c>
      <c r="C18" s="1" t="s">
        <v>24980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24981</v>
      </c>
      <c r="L18" s="1"/>
      <c r="M18" s="21">
        <f t="shared" si="0"/>
        <v>1</v>
      </c>
    </row>
    <row r="19" spans="1:13" ht="20.100000000000001" customHeight="1" x14ac:dyDescent="0.15">
      <c r="A19" s="1" t="s">
        <v>24958</v>
      </c>
      <c r="B19" s="1" t="s">
        <v>24959</v>
      </c>
      <c r="C19" s="1" t="s">
        <v>24982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24983</v>
      </c>
      <c r="L19" s="1"/>
      <c r="M19" s="21">
        <f t="shared" si="0"/>
        <v>1</v>
      </c>
    </row>
    <row r="20" spans="1:13" ht="20.100000000000001" customHeight="1" x14ac:dyDescent="0.15">
      <c r="A20" s="1" t="s">
        <v>24958</v>
      </c>
      <c r="B20" s="1" t="s">
        <v>24959</v>
      </c>
      <c r="C20" s="1" t="s">
        <v>24984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24985</v>
      </c>
      <c r="L20" s="1"/>
      <c r="M20" s="21">
        <f t="shared" si="0"/>
        <v>1</v>
      </c>
    </row>
    <row r="21" spans="1:13" ht="20.100000000000001" customHeight="1" x14ac:dyDescent="0.15">
      <c r="A21" s="1" t="s">
        <v>24958</v>
      </c>
      <c r="B21" s="1" t="s">
        <v>24959</v>
      </c>
      <c r="C21" s="1" t="s">
        <v>24986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24987</v>
      </c>
      <c r="L21" s="1"/>
      <c r="M21" s="21">
        <f t="shared" si="0"/>
        <v>1</v>
      </c>
    </row>
    <row r="22" spans="1:13" ht="20.100000000000001" customHeight="1" x14ac:dyDescent="0.15">
      <c r="A22" s="1" t="s">
        <v>24958</v>
      </c>
      <c r="B22" s="1" t="s">
        <v>24959</v>
      </c>
      <c r="C22" s="1" t="s">
        <v>24988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24989</v>
      </c>
      <c r="L22" s="1"/>
      <c r="M22" s="21">
        <f t="shared" si="0"/>
        <v>1</v>
      </c>
    </row>
    <row r="23" spans="1:13" ht="20.100000000000001" customHeight="1" x14ac:dyDescent="0.15">
      <c r="A23" s="1" t="s">
        <v>24958</v>
      </c>
      <c r="B23" s="1" t="s">
        <v>24959</v>
      </c>
      <c r="C23" s="1" t="s">
        <v>24990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24991</v>
      </c>
      <c r="L23" s="1"/>
      <c r="M23" s="21">
        <f t="shared" si="0"/>
        <v>1</v>
      </c>
    </row>
    <row r="24" spans="1:13" ht="20.100000000000001" customHeight="1" x14ac:dyDescent="0.15">
      <c r="A24" s="1" t="s">
        <v>24958</v>
      </c>
      <c r="B24" s="1" t="s">
        <v>24959</v>
      </c>
      <c r="C24" s="1" t="s">
        <v>24992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24993</v>
      </c>
      <c r="L24" s="1"/>
      <c r="M24" s="21">
        <f t="shared" si="0"/>
        <v>1</v>
      </c>
    </row>
    <row r="25" spans="1:13" ht="20.100000000000001" customHeight="1" x14ac:dyDescent="0.15">
      <c r="A25" s="1" t="s">
        <v>24958</v>
      </c>
      <c r="B25" s="1" t="s">
        <v>24959</v>
      </c>
      <c r="C25" s="1" t="s">
        <v>24994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24995</v>
      </c>
      <c r="L25" s="1"/>
      <c r="M25" s="21">
        <f t="shared" si="0"/>
        <v>1</v>
      </c>
    </row>
    <row r="26" spans="1:13" ht="20.100000000000001" customHeight="1" x14ac:dyDescent="0.15">
      <c r="A26" s="1" t="s">
        <v>24958</v>
      </c>
      <c r="B26" s="1" t="s">
        <v>24959</v>
      </c>
      <c r="C26" s="1" t="s">
        <v>24996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24997</v>
      </c>
      <c r="L26" s="1"/>
      <c r="M26" s="21">
        <f t="shared" si="0"/>
        <v>1</v>
      </c>
    </row>
    <row r="27" spans="1:13" ht="20.100000000000001" customHeight="1" x14ac:dyDescent="0.15">
      <c r="A27" s="1" t="s">
        <v>24958</v>
      </c>
      <c r="B27" s="1" t="s">
        <v>24959</v>
      </c>
      <c r="C27" s="1" t="s">
        <v>24998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24999</v>
      </c>
      <c r="L27" s="1"/>
      <c r="M27" s="21">
        <f t="shared" si="0"/>
        <v>1</v>
      </c>
    </row>
    <row r="28" spans="1:13" ht="20.100000000000001" customHeight="1" x14ac:dyDescent="0.15">
      <c r="A28" s="1" t="s">
        <v>24958</v>
      </c>
      <c r="B28" s="1" t="s">
        <v>24959</v>
      </c>
      <c r="C28" s="1" t="s">
        <v>25000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25001</v>
      </c>
      <c r="L28" s="1"/>
      <c r="M28" s="21">
        <f t="shared" si="0"/>
        <v>1</v>
      </c>
    </row>
    <row r="29" spans="1:13" ht="20.100000000000001" customHeight="1" x14ac:dyDescent="0.15">
      <c r="A29" s="1" t="s">
        <v>24958</v>
      </c>
      <c r="B29" s="1" t="s">
        <v>24959</v>
      </c>
      <c r="C29" s="1" t="s">
        <v>25002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25003</v>
      </c>
      <c r="L29" s="1"/>
      <c r="M29" s="21">
        <f t="shared" si="0"/>
        <v>1</v>
      </c>
    </row>
    <row r="30" spans="1:13" ht="20.100000000000001" customHeight="1" x14ac:dyDescent="0.15">
      <c r="A30" s="1" t="s">
        <v>24958</v>
      </c>
      <c r="B30" s="1" t="s">
        <v>24959</v>
      </c>
      <c r="C30" s="1" t="s">
        <v>25004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25005</v>
      </c>
      <c r="L30" s="1"/>
      <c r="M30" s="21">
        <f t="shared" si="0"/>
        <v>1</v>
      </c>
    </row>
    <row r="31" spans="1:13" ht="20.100000000000001" customHeight="1" x14ac:dyDescent="0.15">
      <c r="A31" s="1" t="s">
        <v>24958</v>
      </c>
      <c r="B31" s="1" t="s">
        <v>24959</v>
      </c>
      <c r="C31" s="1" t="s">
        <v>25006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25007</v>
      </c>
      <c r="L31" s="1"/>
      <c r="M31" s="21">
        <f t="shared" si="0"/>
        <v>1</v>
      </c>
    </row>
    <row r="32" spans="1:13" ht="39.950000000000003" customHeight="1" x14ac:dyDescent="0.15">
      <c r="A32" s="120" t="s">
        <v>27077</v>
      </c>
      <c r="B32" s="120" t="s">
        <v>27151</v>
      </c>
      <c r="C32" s="51" t="s">
        <v>25008</v>
      </c>
      <c r="D32" s="51" t="s">
        <v>78</v>
      </c>
      <c r="E32" s="51" t="s">
        <v>51</v>
      </c>
      <c r="F32" s="51" t="s">
        <v>179</v>
      </c>
      <c r="G32" s="51" t="s">
        <v>82</v>
      </c>
      <c r="H32" s="51" t="s">
        <v>180</v>
      </c>
      <c r="I32" s="51" t="s">
        <v>84</v>
      </c>
      <c r="J32" s="51" t="s">
        <v>632</v>
      </c>
      <c r="K32" s="51" t="s">
        <v>25009</v>
      </c>
      <c r="L32" s="122" t="s">
        <v>26947</v>
      </c>
      <c r="M32" s="21">
        <f t="shared" si="0"/>
        <v>0</v>
      </c>
    </row>
    <row r="33" spans="1:13" ht="20.100000000000001" customHeight="1" x14ac:dyDescent="0.15">
      <c r="A33" s="1" t="s">
        <v>24958</v>
      </c>
      <c r="B33" s="1" t="s">
        <v>24959</v>
      </c>
      <c r="C33" s="1" t="s">
        <v>25010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180</v>
      </c>
      <c r="I33" s="1" t="s">
        <v>84</v>
      </c>
      <c r="J33" s="1" t="s">
        <v>632</v>
      </c>
      <c r="K33" s="1" t="s">
        <v>25011</v>
      </c>
      <c r="L33" s="1"/>
      <c r="M33" s="21">
        <f t="shared" si="0"/>
        <v>0</v>
      </c>
    </row>
    <row r="34" spans="1:13" ht="20.100000000000001" customHeight="1" x14ac:dyDescent="0.15">
      <c r="A34" s="1" t="s">
        <v>24958</v>
      </c>
      <c r="B34" s="1" t="s">
        <v>24959</v>
      </c>
      <c r="C34" s="1" t="s">
        <v>25012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25013</v>
      </c>
      <c r="L34" s="1"/>
      <c r="M34" s="21">
        <f t="shared" si="0"/>
        <v>1</v>
      </c>
    </row>
    <row r="35" spans="1:13" ht="20.100000000000001" customHeight="1" x14ac:dyDescent="0.15">
      <c r="A35" s="1" t="s">
        <v>24958</v>
      </c>
      <c r="B35" s="1" t="s">
        <v>24959</v>
      </c>
      <c r="C35" s="1" t="s">
        <v>25014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25015</v>
      </c>
      <c r="L35" s="1"/>
      <c r="M35" s="21">
        <f t="shared" si="0"/>
        <v>1</v>
      </c>
    </row>
    <row r="36" spans="1:13" ht="20.100000000000001" customHeight="1" x14ac:dyDescent="0.15">
      <c r="A36" s="1" t="s">
        <v>24958</v>
      </c>
      <c r="B36" s="1" t="s">
        <v>24959</v>
      </c>
      <c r="C36" s="1" t="s">
        <v>25016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95</v>
      </c>
      <c r="I36" s="1" t="s">
        <v>84</v>
      </c>
      <c r="J36" s="1" t="s">
        <v>96</v>
      </c>
      <c r="K36" s="1" t="s">
        <v>25017</v>
      </c>
      <c r="L36" s="1"/>
      <c r="M36" s="21">
        <f t="shared" si="0"/>
        <v>1</v>
      </c>
    </row>
    <row r="37" spans="1:13" ht="20.100000000000001" customHeight="1" x14ac:dyDescent="0.15">
      <c r="A37" s="1" t="s">
        <v>24958</v>
      </c>
      <c r="B37" s="1" t="s">
        <v>24959</v>
      </c>
      <c r="C37" s="1" t="s">
        <v>25018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25019</v>
      </c>
      <c r="L37" s="1"/>
      <c r="M37" s="21">
        <f t="shared" si="0"/>
        <v>1</v>
      </c>
    </row>
    <row r="38" spans="1:13" ht="20.100000000000001" customHeight="1" x14ac:dyDescent="0.15">
      <c r="A38" s="1" t="s">
        <v>24958</v>
      </c>
      <c r="B38" s="1" t="s">
        <v>24959</v>
      </c>
      <c r="C38" s="1" t="s">
        <v>25020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25021</v>
      </c>
      <c r="L38" s="1"/>
      <c r="M38" s="21">
        <f t="shared" si="0"/>
        <v>1</v>
      </c>
    </row>
    <row r="39" spans="1:13" ht="20.100000000000001" customHeight="1" x14ac:dyDescent="0.15">
      <c r="A39" s="1" t="s">
        <v>24958</v>
      </c>
      <c r="B39" s="1" t="s">
        <v>24959</v>
      </c>
      <c r="C39" s="1" t="s">
        <v>25022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180</v>
      </c>
      <c r="I39" s="1" t="s">
        <v>84</v>
      </c>
      <c r="J39" s="1" t="s">
        <v>632</v>
      </c>
      <c r="K39" s="1" t="s">
        <v>25023</v>
      </c>
      <c r="L39" s="1"/>
      <c r="M39" s="21">
        <f t="shared" si="0"/>
        <v>0</v>
      </c>
    </row>
    <row r="40" spans="1:13" ht="20.100000000000001" customHeight="1" x14ac:dyDescent="0.15">
      <c r="A40" s="1" t="s">
        <v>24958</v>
      </c>
      <c r="B40" s="1" t="s">
        <v>24959</v>
      </c>
      <c r="C40" s="1" t="s">
        <v>25024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25025</v>
      </c>
      <c r="L40" s="1"/>
      <c r="M40" s="21">
        <f t="shared" si="0"/>
        <v>1</v>
      </c>
    </row>
    <row r="41" spans="1:13" ht="20.100000000000001" customHeight="1" x14ac:dyDescent="0.15">
      <c r="A41" s="1" t="s">
        <v>24958</v>
      </c>
      <c r="B41" s="1" t="s">
        <v>24959</v>
      </c>
      <c r="C41" s="1" t="s">
        <v>25026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25027</v>
      </c>
      <c r="L41" s="1"/>
      <c r="M41" s="21">
        <f t="shared" si="0"/>
        <v>1</v>
      </c>
    </row>
    <row r="42" spans="1:13" ht="20.100000000000001" customHeight="1" x14ac:dyDescent="0.15">
      <c r="A42" s="1" t="s">
        <v>24958</v>
      </c>
      <c r="B42" s="1" t="s">
        <v>24959</v>
      </c>
      <c r="C42" s="1" t="s">
        <v>25028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25029</v>
      </c>
      <c r="L42" s="1"/>
      <c r="M42" s="21">
        <f t="shared" si="0"/>
        <v>1</v>
      </c>
    </row>
    <row r="43" spans="1:13" ht="20.100000000000001" customHeight="1" x14ac:dyDescent="0.15">
      <c r="A43" s="1" t="s">
        <v>24958</v>
      </c>
      <c r="B43" s="1" t="s">
        <v>19799</v>
      </c>
      <c r="C43" s="1" t="s">
        <v>25030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25031</v>
      </c>
      <c r="L43" s="1"/>
      <c r="M43" s="21">
        <f t="shared" si="0"/>
        <v>1</v>
      </c>
    </row>
    <row r="44" spans="1:13" ht="20.100000000000001" customHeight="1" x14ac:dyDescent="0.15">
      <c r="A44" s="1" t="s">
        <v>24958</v>
      </c>
      <c r="B44" s="1" t="s">
        <v>19799</v>
      </c>
      <c r="C44" s="1" t="s">
        <v>25032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95</v>
      </c>
      <c r="I44" s="1" t="s">
        <v>84</v>
      </c>
      <c r="J44" s="1" t="s">
        <v>96</v>
      </c>
      <c r="K44" s="1" t="s">
        <v>25033</v>
      </c>
      <c r="L44" s="1"/>
      <c r="M44" s="21">
        <f t="shared" si="0"/>
        <v>1</v>
      </c>
    </row>
    <row r="45" spans="1:13" ht="20.100000000000001" customHeight="1" x14ac:dyDescent="0.15">
      <c r="A45" s="1" t="s">
        <v>24958</v>
      </c>
      <c r="B45" s="1" t="s">
        <v>19799</v>
      </c>
      <c r="C45" s="1" t="s">
        <v>25034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95</v>
      </c>
      <c r="I45" s="1" t="s">
        <v>84</v>
      </c>
      <c r="J45" s="1" t="s">
        <v>96</v>
      </c>
      <c r="K45" s="1" t="s">
        <v>25035</v>
      </c>
      <c r="L45" s="1"/>
      <c r="M45" s="21">
        <f t="shared" si="0"/>
        <v>1</v>
      </c>
    </row>
    <row r="46" spans="1:13" ht="20.100000000000001" customHeight="1" x14ac:dyDescent="0.15">
      <c r="A46" s="1" t="s">
        <v>24958</v>
      </c>
      <c r="B46" s="1" t="s">
        <v>19799</v>
      </c>
      <c r="C46" s="1" t="s">
        <v>25036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25037</v>
      </c>
      <c r="L46" s="1"/>
      <c r="M46" s="21">
        <f t="shared" si="0"/>
        <v>1</v>
      </c>
    </row>
    <row r="47" spans="1:13" ht="20.100000000000001" customHeight="1" x14ac:dyDescent="0.15">
      <c r="A47" s="1" t="s">
        <v>24958</v>
      </c>
      <c r="B47" s="1" t="s">
        <v>19799</v>
      </c>
      <c r="C47" s="1" t="s">
        <v>25038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25039</v>
      </c>
      <c r="L47" s="1"/>
      <c r="M47" s="21">
        <f t="shared" si="0"/>
        <v>1</v>
      </c>
    </row>
    <row r="48" spans="1:13" ht="20.100000000000001" customHeight="1" x14ac:dyDescent="0.15">
      <c r="A48" s="1" t="s">
        <v>24958</v>
      </c>
      <c r="B48" s="1" t="s">
        <v>19799</v>
      </c>
      <c r="C48" s="1" t="s">
        <v>25040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25041</v>
      </c>
      <c r="L48" s="1"/>
      <c r="M48" s="21">
        <f t="shared" si="0"/>
        <v>1</v>
      </c>
    </row>
    <row r="49" spans="1:13" ht="20.100000000000001" customHeight="1" x14ac:dyDescent="0.15">
      <c r="A49" s="1" t="s">
        <v>24958</v>
      </c>
      <c r="B49" s="1" t="s">
        <v>19799</v>
      </c>
      <c r="C49" s="1" t="s">
        <v>25042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25043</v>
      </c>
      <c r="L49" s="1"/>
      <c r="M49" s="21">
        <f t="shared" si="0"/>
        <v>1</v>
      </c>
    </row>
    <row r="50" spans="1:13" ht="20.100000000000001" customHeight="1" x14ac:dyDescent="0.15">
      <c r="A50" s="1" t="s">
        <v>24958</v>
      </c>
      <c r="B50" s="1" t="s">
        <v>19799</v>
      </c>
      <c r="C50" s="1" t="s">
        <v>25044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25045</v>
      </c>
      <c r="L50" s="1"/>
      <c r="M50" s="21">
        <f t="shared" si="0"/>
        <v>1</v>
      </c>
    </row>
    <row r="51" spans="1:13" ht="20.100000000000001" customHeight="1" x14ac:dyDescent="0.15">
      <c r="A51" s="1" t="s">
        <v>24958</v>
      </c>
      <c r="B51" s="1" t="s">
        <v>19799</v>
      </c>
      <c r="C51" s="1" t="s">
        <v>25046</v>
      </c>
      <c r="D51" s="1" t="s">
        <v>78</v>
      </c>
      <c r="E51" s="1" t="s">
        <v>51</v>
      </c>
      <c r="F51" s="1" t="s">
        <v>81</v>
      </c>
      <c r="G51" s="1" t="s">
        <v>82</v>
      </c>
      <c r="H51" s="1" t="s">
        <v>180</v>
      </c>
      <c r="I51" s="1" t="s">
        <v>84</v>
      </c>
      <c r="J51" s="1" t="s">
        <v>632</v>
      </c>
      <c r="K51" s="1" t="s">
        <v>25047</v>
      </c>
      <c r="L51" s="1"/>
      <c r="M51" s="21">
        <f t="shared" si="0"/>
        <v>0</v>
      </c>
    </row>
    <row r="52" spans="1:13" ht="20.100000000000001" customHeight="1" x14ac:dyDescent="0.15">
      <c r="A52" s="1" t="s">
        <v>24958</v>
      </c>
      <c r="B52" s="1" t="s">
        <v>19799</v>
      </c>
      <c r="C52" s="1" t="s">
        <v>25048</v>
      </c>
      <c r="D52" s="1" t="s">
        <v>78</v>
      </c>
      <c r="E52" s="1" t="s">
        <v>51</v>
      </c>
      <c r="F52" s="1" t="s">
        <v>81</v>
      </c>
      <c r="G52" s="1" t="s">
        <v>82</v>
      </c>
      <c r="H52" s="1" t="s">
        <v>180</v>
      </c>
      <c r="I52" s="1" t="s">
        <v>84</v>
      </c>
      <c r="J52" s="1" t="s">
        <v>632</v>
      </c>
      <c r="K52" s="1" t="s">
        <v>25049</v>
      </c>
      <c r="L52" s="1"/>
      <c r="M52" s="21">
        <f t="shared" si="0"/>
        <v>0</v>
      </c>
    </row>
    <row r="53" spans="1:13" ht="20.100000000000001" customHeight="1" x14ac:dyDescent="0.15">
      <c r="A53" s="1" t="s">
        <v>24958</v>
      </c>
      <c r="B53" s="1" t="s">
        <v>19799</v>
      </c>
      <c r="C53" s="1" t="s">
        <v>25050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25051</v>
      </c>
      <c r="L53" s="1"/>
      <c r="M53" s="21">
        <f t="shared" si="0"/>
        <v>1</v>
      </c>
    </row>
    <row r="54" spans="1:13" ht="20.100000000000001" customHeight="1" x14ac:dyDescent="0.15">
      <c r="A54" s="1" t="s">
        <v>24958</v>
      </c>
      <c r="B54" s="1" t="s">
        <v>468</v>
      </c>
      <c r="C54" s="1" t="s">
        <v>25052</v>
      </c>
      <c r="D54" s="1" t="s">
        <v>50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25053</v>
      </c>
      <c r="L54" s="1"/>
      <c r="M54" s="21">
        <f t="shared" si="0"/>
        <v>1</v>
      </c>
    </row>
    <row r="55" spans="1:13" ht="20.100000000000001" customHeight="1" x14ac:dyDescent="0.15">
      <c r="A55" s="1" t="s">
        <v>24958</v>
      </c>
      <c r="B55" s="1" t="s">
        <v>468</v>
      </c>
      <c r="C55" s="1" t="s">
        <v>25054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25055</v>
      </c>
      <c r="L55" s="1"/>
      <c r="M55" s="21">
        <f t="shared" si="0"/>
        <v>1</v>
      </c>
    </row>
    <row r="56" spans="1:13" ht="20.100000000000001" customHeight="1" x14ac:dyDescent="0.15">
      <c r="A56" s="1" t="s">
        <v>24958</v>
      </c>
      <c r="B56" s="1" t="s">
        <v>468</v>
      </c>
      <c r="C56" s="1" t="s">
        <v>25056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25057</v>
      </c>
      <c r="L56" s="1"/>
      <c r="M56" s="21">
        <f t="shared" si="0"/>
        <v>1</v>
      </c>
    </row>
    <row r="57" spans="1:13" ht="20.100000000000001" customHeight="1" x14ac:dyDescent="0.15">
      <c r="A57" s="1" t="s">
        <v>24958</v>
      </c>
      <c r="B57" s="1" t="s">
        <v>468</v>
      </c>
      <c r="C57" s="1" t="s">
        <v>25058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25059</v>
      </c>
      <c r="L57" s="1"/>
      <c r="M57" s="21">
        <f t="shared" si="0"/>
        <v>1</v>
      </c>
    </row>
    <row r="58" spans="1:13" ht="20.100000000000001" customHeight="1" x14ac:dyDescent="0.15">
      <c r="A58" s="1" t="s">
        <v>24958</v>
      </c>
      <c r="B58" s="1" t="s">
        <v>468</v>
      </c>
      <c r="C58" s="1" t="s">
        <v>25060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25061</v>
      </c>
      <c r="L58" s="1"/>
      <c r="M58" s="21">
        <f t="shared" si="0"/>
        <v>1</v>
      </c>
    </row>
    <row r="59" spans="1:13" ht="20.100000000000001" customHeight="1" x14ac:dyDescent="0.15">
      <c r="A59" s="1" t="s">
        <v>24958</v>
      </c>
      <c r="B59" s="1" t="s">
        <v>468</v>
      </c>
      <c r="C59" s="1" t="s">
        <v>25062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96</v>
      </c>
      <c r="K59" s="1" t="s">
        <v>25063</v>
      </c>
      <c r="L59" s="1"/>
      <c r="M59" s="21">
        <f t="shared" si="0"/>
        <v>1</v>
      </c>
    </row>
    <row r="60" spans="1:13" ht="20.100000000000001" customHeight="1" x14ac:dyDescent="0.15">
      <c r="A60" s="1" t="s">
        <v>24958</v>
      </c>
      <c r="B60" s="1" t="s">
        <v>468</v>
      </c>
      <c r="C60" s="1" t="s">
        <v>25064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25065</v>
      </c>
      <c r="L60" s="1"/>
      <c r="M60" s="21">
        <f t="shared" si="0"/>
        <v>1</v>
      </c>
    </row>
    <row r="61" spans="1:13" ht="20.100000000000001" customHeight="1" x14ac:dyDescent="0.15">
      <c r="A61" s="1" t="s">
        <v>24958</v>
      </c>
      <c r="B61" s="1" t="s">
        <v>468</v>
      </c>
      <c r="C61" s="1" t="s">
        <v>25066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25067</v>
      </c>
      <c r="L61" s="1"/>
      <c r="M61" s="21">
        <f t="shared" si="0"/>
        <v>1</v>
      </c>
    </row>
    <row r="62" spans="1:13" ht="20.100000000000001" customHeight="1" x14ac:dyDescent="0.15">
      <c r="A62" s="1" t="s">
        <v>24958</v>
      </c>
      <c r="B62" s="1" t="s">
        <v>468</v>
      </c>
      <c r="C62" s="1" t="s">
        <v>25068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25069</v>
      </c>
      <c r="L62" s="1"/>
      <c r="M62" s="21">
        <f t="shared" si="0"/>
        <v>1</v>
      </c>
    </row>
    <row r="63" spans="1:13" ht="20.100000000000001" customHeight="1" x14ac:dyDescent="0.15">
      <c r="A63" s="1" t="s">
        <v>24958</v>
      </c>
      <c r="B63" s="1" t="s">
        <v>468</v>
      </c>
      <c r="C63" s="1" t="s">
        <v>25070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96</v>
      </c>
      <c r="K63" s="1" t="s">
        <v>25071</v>
      </c>
      <c r="L63" s="1"/>
      <c r="M63" s="21">
        <f t="shared" si="0"/>
        <v>1</v>
      </c>
    </row>
    <row r="64" spans="1:13" ht="20.100000000000001" customHeight="1" x14ac:dyDescent="0.15">
      <c r="A64" s="1" t="s">
        <v>24958</v>
      </c>
      <c r="B64" s="1" t="s">
        <v>468</v>
      </c>
      <c r="C64" s="1" t="s">
        <v>25072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25073</v>
      </c>
      <c r="L64" s="1"/>
      <c r="M64" s="21">
        <f t="shared" si="0"/>
        <v>1</v>
      </c>
    </row>
    <row r="65" spans="1:13" ht="20.100000000000001" customHeight="1" x14ac:dyDescent="0.15">
      <c r="A65" s="1" t="s">
        <v>24958</v>
      </c>
      <c r="B65" s="1" t="s">
        <v>25074</v>
      </c>
      <c r="C65" s="1" t="s">
        <v>25075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25076</v>
      </c>
      <c r="L65" s="1"/>
      <c r="M65" s="21">
        <f t="shared" si="0"/>
        <v>1</v>
      </c>
    </row>
    <row r="66" spans="1:13" ht="20.100000000000001" customHeight="1" x14ac:dyDescent="0.15">
      <c r="A66" s="1" t="s">
        <v>24958</v>
      </c>
      <c r="B66" s="1" t="s">
        <v>25074</v>
      </c>
      <c r="C66" s="1" t="s">
        <v>25077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25078</v>
      </c>
      <c r="L66" s="1"/>
      <c r="M66" s="21">
        <f t="shared" si="0"/>
        <v>1</v>
      </c>
    </row>
    <row r="67" spans="1:13" ht="20.100000000000001" customHeight="1" x14ac:dyDescent="0.15">
      <c r="A67" s="1" t="s">
        <v>24958</v>
      </c>
      <c r="B67" s="1" t="s">
        <v>25074</v>
      </c>
      <c r="C67" s="1" t="s">
        <v>25079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25080</v>
      </c>
      <c r="L67" s="1"/>
      <c r="M67" s="21">
        <f t="shared" si="0"/>
        <v>1</v>
      </c>
    </row>
    <row r="68" spans="1:13" ht="20.100000000000001" customHeight="1" x14ac:dyDescent="0.15">
      <c r="A68" s="1" t="s">
        <v>24958</v>
      </c>
      <c r="B68" s="1" t="s">
        <v>25074</v>
      </c>
      <c r="C68" s="1" t="s">
        <v>25081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25082</v>
      </c>
      <c r="L68" s="1"/>
      <c r="M68" s="21">
        <f t="shared" si="0"/>
        <v>1</v>
      </c>
    </row>
    <row r="69" spans="1:13" ht="20.100000000000001" customHeight="1" x14ac:dyDescent="0.15">
      <c r="A69" s="1" t="s">
        <v>24958</v>
      </c>
      <c r="B69" s="1" t="s">
        <v>25074</v>
      </c>
      <c r="C69" s="1" t="s">
        <v>25083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25084</v>
      </c>
      <c r="L69" s="1"/>
      <c r="M69" s="21">
        <f t="shared" si="0"/>
        <v>1</v>
      </c>
    </row>
    <row r="70" spans="1:13" ht="20.100000000000001" customHeight="1" x14ac:dyDescent="0.15">
      <c r="A70" s="1" t="s">
        <v>24958</v>
      </c>
      <c r="B70" s="1" t="s">
        <v>25074</v>
      </c>
      <c r="C70" s="1" t="s">
        <v>25085</v>
      </c>
      <c r="D70" s="1" t="s">
        <v>78</v>
      </c>
      <c r="E70" s="1" t="s">
        <v>51</v>
      </c>
      <c r="F70" s="1" t="s">
        <v>81</v>
      </c>
      <c r="G70" s="1" t="s">
        <v>82</v>
      </c>
      <c r="H70" s="1" t="s">
        <v>180</v>
      </c>
      <c r="I70" s="1" t="s">
        <v>84</v>
      </c>
      <c r="J70" s="1" t="s">
        <v>632</v>
      </c>
      <c r="K70" s="1" t="s">
        <v>25086</v>
      </c>
      <c r="L70" s="1"/>
      <c r="M70" s="21">
        <f t="shared" si="0"/>
        <v>0</v>
      </c>
    </row>
    <row r="71" spans="1:13" ht="20.100000000000001" customHeight="1" x14ac:dyDescent="0.15">
      <c r="A71" s="1" t="s">
        <v>24958</v>
      </c>
      <c r="B71" s="1" t="s">
        <v>25074</v>
      </c>
      <c r="C71" s="1" t="s">
        <v>25087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25088</v>
      </c>
      <c r="L71" s="1"/>
      <c r="M71" s="21">
        <f t="shared" si="0"/>
        <v>1</v>
      </c>
    </row>
    <row r="72" spans="1:13" ht="20.100000000000001" customHeight="1" x14ac:dyDescent="0.15">
      <c r="A72" s="1" t="s">
        <v>24958</v>
      </c>
      <c r="B72" s="1" t="s">
        <v>25074</v>
      </c>
      <c r="C72" s="1" t="s">
        <v>25089</v>
      </c>
      <c r="D72" s="1" t="s">
        <v>78</v>
      </c>
      <c r="E72" s="1" t="s">
        <v>51</v>
      </c>
      <c r="F72" s="1" t="s">
        <v>81</v>
      </c>
      <c r="G72" s="1" t="s">
        <v>82</v>
      </c>
      <c r="H72" s="1" t="s">
        <v>180</v>
      </c>
      <c r="I72" s="1" t="s">
        <v>84</v>
      </c>
      <c r="J72" s="1" t="s">
        <v>632</v>
      </c>
      <c r="K72" s="1" t="s">
        <v>25090</v>
      </c>
      <c r="L72" s="1"/>
      <c r="M72" s="21">
        <f t="shared" si="0"/>
        <v>0</v>
      </c>
    </row>
    <row r="73" spans="1:13" ht="20.100000000000001" customHeight="1" x14ac:dyDescent="0.15">
      <c r="A73" s="1" t="s">
        <v>24958</v>
      </c>
      <c r="B73" s="1" t="s">
        <v>25074</v>
      </c>
      <c r="C73" s="1" t="s">
        <v>25091</v>
      </c>
      <c r="D73" s="1" t="s">
        <v>27172</v>
      </c>
      <c r="E73" s="1" t="s">
        <v>51</v>
      </c>
      <c r="F73" s="1" t="s">
        <v>26832</v>
      </c>
      <c r="G73" s="1" t="s">
        <v>82</v>
      </c>
      <c r="H73" s="1" t="s">
        <v>83</v>
      </c>
      <c r="I73" s="1" t="s">
        <v>84</v>
      </c>
      <c r="J73" s="1" t="s">
        <v>9120</v>
      </c>
      <c r="K73" s="1" t="s">
        <v>25092</v>
      </c>
      <c r="L73" s="1"/>
      <c r="M73" s="21">
        <f t="shared" ref="M73:M136" si="1">IF(F73="○",1,0)</f>
        <v>0</v>
      </c>
    </row>
    <row r="74" spans="1:13" ht="20.100000000000001" customHeight="1" x14ac:dyDescent="0.15">
      <c r="A74" s="1" t="s">
        <v>24958</v>
      </c>
      <c r="B74" s="1" t="s">
        <v>25093</v>
      </c>
      <c r="C74" s="1" t="s">
        <v>25094</v>
      </c>
      <c r="D74" s="1" t="s">
        <v>50</v>
      </c>
      <c r="E74" s="1" t="s">
        <v>51</v>
      </c>
      <c r="F74" s="1" t="s">
        <v>81</v>
      </c>
      <c r="G74" s="1" t="s">
        <v>82</v>
      </c>
      <c r="H74" s="1" t="s">
        <v>180</v>
      </c>
      <c r="I74" s="1" t="s">
        <v>84</v>
      </c>
      <c r="J74" s="1" t="s">
        <v>632</v>
      </c>
      <c r="K74" s="1" t="s">
        <v>25095</v>
      </c>
      <c r="L74" s="1"/>
      <c r="M74" s="21">
        <f t="shared" si="1"/>
        <v>0</v>
      </c>
    </row>
    <row r="75" spans="1:13" ht="20.100000000000001" customHeight="1" x14ac:dyDescent="0.15">
      <c r="A75" s="1" t="s">
        <v>24958</v>
      </c>
      <c r="B75" s="1" t="s">
        <v>25093</v>
      </c>
      <c r="C75" s="1" t="s">
        <v>25096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25097</v>
      </c>
      <c r="L75" s="1"/>
      <c r="M75" s="21">
        <f t="shared" si="1"/>
        <v>1</v>
      </c>
    </row>
    <row r="76" spans="1:13" ht="20.100000000000001" customHeight="1" x14ac:dyDescent="0.15">
      <c r="A76" s="1" t="s">
        <v>24958</v>
      </c>
      <c r="B76" s="1" t="s">
        <v>25093</v>
      </c>
      <c r="C76" s="1" t="s">
        <v>25098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95</v>
      </c>
      <c r="I76" s="1" t="s">
        <v>84</v>
      </c>
      <c r="J76" s="1" t="s">
        <v>96</v>
      </c>
      <c r="K76" s="1" t="s">
        <v>25099</v>
      </c>
      <c r="L76" s="1"/>
      <c r="M76" s="21">
        <f t="shared" si="1"/>
        <v>1</v>
      </c>
    </row>
    <row r="77" spans="1:13" ht="20.100000000000001" customHeight="1" x14ac:dyDescent="0.15">
      <c r="A77" s="1" t="s">
        <v>24958</v>
      </c>
      <c r="B77" s="1" t="s">
        <v>25093</v>
      </c>
      <c r="C77" s="1" t="s">
        <v>25100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25101</v>
      </c>
      <c r="L77" s="1"/>
      <c r="M77" s="21">
        <f t="shared" si="1"/>
        <v>1</v>
      </c>
    </row>
    <row r="78" spans="1:13" ht="20.100000000000001" customHeight="1" x14ac:dyDescent="0.15">
      <c r="A78" s="1" t="s">
        <v>24958</v>
      </c>
      <c r="B78" s="1" t="s">
        <v>25093</v>
      </c>
      <c r="C78" s="1" t="s">
        <v>25102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96</v>
      </c>
      <c r="K78" s="1" t="s">
        <v>25103</v>
      </c>
      <c r="L78" s="1"/>
      <c r="M78" s="21">
        <f t="shared" si="1"/>
        <v>1</v>
      </c>
    </row>
    <row r="79" spans="1:13" ht="20.100000000000001" customHeight="1" x14ac:dyDescent="0.15">
      <c r="A79" s="1" t="s">
        <v>24958</v>
      </c>
      <c r="B79" s="1" t="s">
        <v>25093</v>
      </c>
      <c r="C79" s="1" t="s">
        <v>25104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25105</v>
      </c>
      <c r="L79" s="1"/>
      <c r="M79" s="21">
        <f t="shared" si="1"/>
        <v>1</v>
      </c>
    </row>
    <row r="80" spans="1:13" ht="20.100000000000001" customHeight="1" x14ac:dyDescent="0.15">
      <c r="A80" s="1" t="s">
        <v>24958</v>
      </c>
      <c r="B80" s="1" t="s">
        <v>25093</v>
      </c>
      <c r="C80" s="1" t="s">
        <v>25106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25107</v>
      </c>
      <c r="L80" s="1"/>
      <c r="M80" s="21">
        <f t="shared" si="1"/>
        <v>1</v>
      </c>
    </row>
    <row r="81" spans="1:13" ht="20.100000000000001" customHeight="1" x14ac:dyDescent="0.15">
      <c r="A81" s="1" t="s">
        <v>24958</v>
      </c>
      <c r="B81" s="1" t="s">
        <v>25093</v>
      </c>
      <c r="C81" s="1" t="s">
        <v>25108</v>
      </c>
      <c r="D81" s="1" t="s">
        <v>78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25109</v>
      </c>
      <c r="L81" s="1"/>
      <c r="M81" s="21">
        <f t="shared" si="1"/>
        <v>1</v>
      </c>
    </row>
    <row r="82" spans="1:13" ht="20.100000000000001" customHeight="1" x14ac:dyDescent="0.15">
      <c r="A82" s="1" t="s">
        <v>24958</v>
      </c>
      <c r="B82" s="1" t="s">
        <v>25093</v>
      </c>
      <c r="C82" s="1" t="s">
        <v>25110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25111</v>
      </c>
      <c r="L82" s="1"/>
      <c r="M82" s="21">
        <f t="shared" si="1"/>
        <v>1</v>
      </c>
    </row>
    <row r="83" spans="1:13" ht="20.100000000000001" customHeight="1" x14ac:dyDescent="0.15">
      <c r="A83" s="1" t="s">
        <v>24958</v>
      </c>
      <c r="B83" s="1" t="s">
        <v>25093</v>
      </c>
      <c r="C83" s="1" t="s">
        <v>25112</v>
      </c>
      <c r="D83" s="1" t="s">
        <v>78</v>
      </c>
      <c r="E83" s="1" t="s">
        <v>51</v>
      </c>
      <c r="F83" s="1" t="s">
        <v>81</v>
      </c>
      <c r="G83" s="1" t="s">
        <v>82</v>
      </c>
      <c r="H83" s="1" t="s">
        <v>180</v>
      </c>
      <c r="I83" s="1" t="s">
        <v>84</v>
      </c>
      <c r="J83" s="1" t="s">
        <v>632</v>
      </c>
      <c r="K83" s="1" t="s">
        <v>25113</v>
      </c>
      <c r="L83" s="1"/>
      <c r="M83" s="21">
        <f t="shared" si="1"/>
        <v>0</v>
      </c>
    </row>
    <row r="84" spans="1:13" ht="20.100000000000001" customHeight="1" x14ac:dyDescent="0.15">
      <c r="A84" s="1" t="s">
        <v>24958</v>
      </c>
      <c r="B84" s="1" t="s">
        <v>25093</v>
      </c>
      <c r="C84" s="1" t="s">
        <v>25114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96</v>
      </c>
      <c r="K84" s="1" t="s">
        <v>25115</v>
      </c>
      <c r="L84" s="1"/>
      <c r="M84" s="21">
        <f t="shared" si="1"/>
        <v>1</v>
      </c>
    </row>
    <row r="85" spans="1:13" ht="20.100000000000001" customHeight="1" x14ac:dyDescent="0.15">
      <c r="A85" s="1" t="s">
        <v>24958</v>
      </c>
      <c r="B85" s="1" t="s">
        <v>25093</v>
      </c>
      <c r="C85" s="1" t="s">
        <v>25116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25117</v>
      </c>
      <c r="L85" s="1"/>
      <c r="M85" s="21">
        <f t="shared" si="1"/>
        <v>1</v>
      </c>
    </row>
    <row r="86" spans="1:13" ht="20.100000000000001" customHeight="1" x14ac:dyDescent="0.15">
      <c r="A86" s="1" t="s">
        <v>24958</v>
      </c>
      <c r="B86" s="1" t="s">
        <v>25093</v>
      </c>
      <c r="C86" s="1" t="s">
        <v>25118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25119</v>
      </c>
      <c r="L86" s="1"/>
      <c r="M86" s="21">
        <f t="shared" si="1"/>
        <v>1</v>
      </c>
    </row>
    <row r="87" spans="1:13" ht="20.100000000000001" customHeight="1" x14ac:dyDescent="0.15">
      <c r="A87" s="1" t="s">
        <v>24958</v>
      </c>
      <c r="B87" s="1" t="s">
        <v>25093</v>
      </c>
      <c r="C87" s="1" t="s">
        <v>25120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25121</v>
      </c>
      <c r="L87" s="1"/>
      <c r="M87" s="21">
        <f t="shared" si="1"/>
        <v>1</v>
      </c>
    </row>
    <row r="88" spans="1:13" ht="20.100000000000001" customHeight="1" x14ac:dyDescent="0.15">
      <c r="A88" s="1" t="s">
        <v>24958</v>
      </c>
      <c r="B88" s="1" t="s">
        <v>25093</v>
      </c>
      <c r="C88" s="1" t="s">
        <v>25122</v>
      </c>
      <c r="D88" s="1" t="s">
        <v>78</v>
      </c>
      <c r="E88" s="1" t="s">
        <v>51</v>
      </c>
      <c r="F88" s="1" t="s">
        <v>81</v>
      </c>
      <c r="G88" s="1" t="s">
        <v>82</v>
      </c>
      <c r="H88" s="1" t="s">
        <v>180</v>
      </c>
      <c r="I88" s="1" t="s">
        <v>84</v>
      </c>
      <c r="J88" s="1" t="s">
        <v>632</v>
      </c>
      <c r="K88" s="1" t="s">
        <v>25123</v>
      </c>
      <c r="L88" s="1"/>
      <c r="M88" s="21">
        <f t="shared" si="1"/>
        <v>0</v>
      </c>
    </row>
    <row r="89" spans="1:13" ht="20.100000000000001" customHeight="1" x14ac:dyDescent="0.15">
      <c r="A89" s="1" t="s">
        <v>24958</v>
      </c>
      <c r="B89" s="1" t="s">
        <v>17390</v>
      </c>
      <c r="C89" s="1" t="s">
        <v>25124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25125</v>
      </c>
      <c r="L89" s="1"/>
      <c r="M89" s="21">
        <f t="shared" si="1"/>
        <v>1</v>
      </c>
    </row>
    <row r="90" spans="1:13" ht="20.100000000000001" customHeight="1" x14ac:dyDescent="0.15">
      <c r="A90" s="1" t="s">
        <v>24958</v>
      </c>
      <c r="B90" s="1" t="s">
        <v>17390</v>
      </c>
      <c r="C90" s="1" t="s">
        <v>25126</v>
      </c>
      <c r="D90" s="1" t="s">
        <v>50</v>
      </c>
      <c r="E90" s="1" t="s">
        <v>51</v>
      </c>
      <c r="F90" s="1" t="s">
        <v>81</v>
      </c>
      <c r="G90" s="1" t="s">
        <v>82</v>
      </c>
      <c r="H90" s="1" t="s">
        <v>129</v>
      </c>
      <c r="I90" s="1" t="s">
        <v>84</v>
      </c>
      <c r="J90" s="1" t="s">
        <v>130</v>
      </c>
      <c r="K90" s="1" t="s">
        <v>25127</v>
      </c>
      <c r="L90" s="1"/>
      <c r="M90" s="21">
        <f t="shared" si="1"/>
        <v>0</v>
      </c>
    </row>
    <row r="91" spans="1:13" ht="20.100000000000001" customHeight="1" x14ac:dyDescent="0.15">
      <c r="A91" s="1" t="s">
        <v>24958</v>
      </c>
      <c r="B91" s="1" t="s">
        <v>17390</v>
      </c>
      <c r="C91" s="1" t="s">
        <v>25128</v>
      </c>
      <c r="D91" s="1" t="s">
        <v>50</v>
      </c>
      <c r="E91" s="1" t="s">
        <v>51</v>
      </c>
      <c r="F91" s="1" t="s">
        <v>81</v>
      </c>
      <c r="G91" s="1" t="s">
        <v>82</v>
      </c>
      <c r="H91" s="1" t="s">
        <v>129</v>
      </c>
      <c r="I91" s="1" t="s">
        <v>84</v>
      </c>
      <c r="J91" s="1" t="s">
        <v>130</v>
      </c>
      <c r="K91" s="1" t="s">
        <v>25129</v>
      </c>
      <c r="L91" s="1"/>
      <c r="M91" s="21">
        <f t="shared" si="1"/>
        <v>0</v>
      </c>
    </row>
    <row r="92" spans="1:13" ht="20.100000000000001" customHeight="1" x14ac:dyDescent="0.15">
      <c r="A92" s="1" t="s">
        <v>24958</v>
      </c>
      <c r="B92" s="1" t="s">
        <v>17390</v>
      </c>
      <c r="C92" s="1" t="s">
        <v>25130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84</v>
      </c>
      <c r="J92" s="1" t="s">
        <v>96</v>
      </c>
      <c r="K92" s="1" t="s">
        <v>25131</v>
      </c>
      <c r="L92" s="1"/>
      <c r="M92" s="21">
        <f t="shared" si="1"/>
        <v>1</v>
      </c>
    </row>
    <row r="93" spans="1:13" ht="20.100000000000001" customHeight="1" x14ac:dyDescent="0.15">
      <c r="A93" s="1" t="s">
        <v>24958</v>
      </c>
      <c r="B93" s="1" t="s">
        <v>17390</v>
      </c>
      <c r="C93" s="1" t="s">
        <v>25132</v>
      </c>
      <c r="D93" s="1" t="s">
        <v>50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25133</v>
      </c>
      <c r="L93" s="1"/>
      <c r="M93" s="21">
        <f t="shared" si="1"/>
        <v>1</v>
      </c>
    </row>
    <row r="94" spans="1:13" ht="20.100000000000001" customHeight="1" x14ac:dyDescent="0.15">
      <c r="A94" s="1" t="s">
        <v>24958</v>
      </c>
      <c r="B94" s="1" t="s">
        <v>17390</v>
      </c>
      <c r="C94" s="1" t="s">
        <v>25134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84</v>
      </c>
      <c r="J94" s="1" t="s">
        <v>96</v>
      </c>
      <c r="K94" s="1" t="s">
        <v>25135</v>
      </c>
      <c r="L94" s="1"/>
      <c r="M94" s="21">
        <f t="shared" si="1"/>
        <v>1</v>
      </c>
    </row>
    <row r="95" spans="1:13" ht="20.100000000000001" customHeight="1" x14ac:dyDescent="0.15">
      <c r="A95" s="1" t="s">
        <v>24958</v>
      </c>
      <c r="B95" s="1" t="s">
        <v>17390</v>
      </c>
      <c r="C95" s="1" t="s">
        <v>25136</v>
      </c>
      <c r="D95" s="1" t="s">
        <v>50</v>
      </c>
      <c r="E95" s="1" t="s">
        <v>51</v>
      </c>
      <c r="F95" s="1" t="s">
        <v>51</v>
      </c>
      <c r="G95" s="1" t="s">
        <v>82</v>
      </c>
      <c r="H95" s="1" t="s">
        <v>95</v>
      </c>
      <c r="I95" s="1" t="s">
        <v>84</v>
      </c>
      <c r="J95" s="1" t="s">
        <v>96</v>
      </c>
      <c r="K95" s="1" t="s">
        <v>25137</v>
      </c>
      <c r="L95" s="1"/>
      <c r="M95" s="21">
        <f t="shared" si="1"/>
        <v>1</v>
      </c>
    </row>
    <row r="96" spans="1:13" ht="20.100000000000001" customHeight="1" x14ac:dyDescent="0.15">
      <c r="A96" s="1" t="s">
        <v>24958</v>
      </c>
      <c r="B96" s="1" t="s">
        <v>17390</v>
      </c>
      <c r="C96" s="1" t="s">
        <v>25138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95</v>
      </c>
      <c r="I96" s="1" t="s">
        <v>84</v>
      </c>
      <c r="J96" s="1" t="s">
        <v>96</v>
      </c>
      <c r="K96" s="1" t="s">
        <v>25139</v>
      </c>
      <c r="L96" s="1"/>
      <c r="M96" s="21">
        <f t="shared" si="1"/>
        <v>1</v>
      </c>
    </row>
    <row r="97" spans="1:13" ht="20.100000000000001" customHeight="1" x14ac:dyDescent="0.15">
      <c r="A97" s="1" t="s">
        <v>24958</v>
      </c>
      <c r="B97" s="1" t="s">
        <v>17390</v>
      </c>
      <c r="C97" s="1" t="s">
        <v>25140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96</v>
      </c>
      <c r="K97" s="1" t="s">
        <v>25141</v>
      </c>
      <c r="L97" s="1"/>
      <c r="M97" s="21">
        <f t="shared" si="1"/>
        <v>1</v>
      </c>
    </row>
    <row r="98" spans="1:13" ht="20.100000000000001" customHeight="1" x14ac:dyDescent="0.15">
      <c r="A98" s="1" t="s">
        <v>24958</v>
      </c>
      <c r="B98" s="1" t="s">
        <v>17390</v>
      </c>
      <c r="C98" s="1" t="s">
        <v>25142</v>
      </c>
      <c r="D98" s="1" t="s">
        <v>78</v>
      </c>
      <c r="E98" s="1" t="s">
        <v>51</v>
      </c>
      <c r="F98" s="1" t="s">
        <v>51</v>
      </c>
      <c r="G98" s="1" t="s">
        <v>82</v>
      </c>
      <c r="H98" s="1" t="s">
        <v>95</v>
      </c>
      <c r="I98" s="1" t="s">
        <v>84</v>
      </c>
      <c r="J98" s="1" t="s">
        <v>96</v>
      </c>
      <c r="K98" s="1" t="s">
        <v>25143</v>
      </c>
      <c r="L98" s="1"/>
      <c r="M98" s="21">
        <f t="shared" si="1"/>
        <v>1</v>
      </c>
    </row>
    <row r="99" spans="1:13" ht="20.100000000000001" customHeight="1" x14ac:dyDescent="0.15">
      <c r="A99" s="1" t="s">
        <v>24958</v>
      </c>
      <c r="B99" s="1" t="s">
        <v>17390</v>
      </c>
      <c r="C99" s="1" t="s">
        <v>25144</v>
      </c>
      <c r="D99" s="1" t="s">
        <v>849</v>
      </c>
      <c r="E99" s="1" t="s">
        <v>51</v>
      </c>
      <c r="F99" s="1" t="s">
        <v>26832</v>
      </c>
      <c r="G99" s="1" t="s">
        <v>82</v>
      </c>
      <c r="H99" s="1" t="s">
        <v>83</v>
      </c>
      <c r="I99" s="1" t="s">
        <v>84</v>
      </c>
      <c r="J99" s="1" t="s">
        <v>9120</v>
      </c>
      <c r="K99" s="1" t="s">
        <v>25145</v>
      </c>
      <c r="L99" s="1"/>
      <c r="M99" s="21">
        <f t="shared" si="1"/>
        <v>0</v>
      </c>
    </row>
    <row r="100" spans="1:13" ht="20.100000000000001" customHeight="1" x14ac:dyDescent="0.15">
      <c r="A100" s="1" t="s">
        <v>24958</v>
      </c>
      <c r="B100" s="1" t="s">
        <v>17390</v>
      </c>
      <c r="C100" s="1" t="s">
        <v>25146</v>
      </c>
      <c r="D100" s="1" t="s">
        <v>849</v>
      </c>
      <c r="E100" s="1" t="s">
        <v>51</v>
      </c>
      <c r="F100" s="1" t="s">
        <v>26832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25147</v>
      </c>
      <c r="L100" s="1"/>
      <c r="M100" s="21">
        <f t="shared" si="1"/>
        <v>0</v>
      </c>
    </row>
    <row r="101" spans="1:13" ht="20.100000000000001" customHeight="1" x14ac:dyDescent="0.15">
      <c r="A101" s="1" t="s">
        <v>24958</v>
      </c>
      <c r="B101" s="1" t="s">
        <v>25148</v>
      </c>
      <c r="C101" s="1" t="s">
        <v>25149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96</v>
      </c>
      <c r="K101" s="1" t="s">
        <v>25150</v>
      </c>
      <c r="L101" s="1"/>
      <c r="M101" s="21">
        <f t="shared" si="1"/>
        <v>1</v>
      </c>
    </row>
    <row r="102" spans="1:13" ht="20.100000000000001" customHeight="1" x14ac:dyDescent="0.15">
      <c r="A102" s="1" t="s">
        <v>24958</v>
      </c>
      <c r="B102" s="1" t="s">
        <v>25148</v>
      </c>
      <c r="C102" s="1" t="s">
        <v>25151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25152</v>
      </c>
      <c r="L102" s="1"/>
      <c r="M102" s="21">
        <f t="shared" si="1"/>
        <v>1</v>
      </c>
    </row>
    <row r="103" spans="1:13" ht="20.100000000000001" customHeight="1" x14ac:dyDescent="0.15">
      <c r="A103" s="1" t="s">
        <v>24958</v>
      </c>
      <c r="B103" s="1" t="s">
        <v>25148</v>
      </c>
      <c r="C103" s="1" t="s">
        <v>25153</v>
      </c>
      <c r="D103" s="1" t="s">
        <v>78</v>
      </c>
      <c r="E103" s="1" t="s">
        <v>51</v>
      </c>
      <c r="F103" s="1" t="s">
        <v>179</v>
      </c>
      <c r="G103" s="1" t="s">
        <v>82</v>
      </c>
      <c r="H103" s="1" t="s">
        <v>180</v>
      </c>
      <c r="I103" s="1" t="s">
        <v>84</v>
      </c>
      <c r="J103" s="1" t="s">
        <v>632</v>
      </c>
      <c r="K103" s="1" t="s">
        <v>25154</v>
      </c>
      <c r="L103" s="1"/>
      <c r="M103" s="21">
        <f t="shared" si="1"/>
        <v>0</v>
      </c>
    </row>
    <row r="104" spans="1:13" ht="20.100000000000001" customHeight="1" x14ac:dyDescent="0.15">
      <c r="A104" s="1" t="s">
        <v>24958</v>
      </c>
      <c r="B104" s="1" t="s">
        <v>25155</v>
      </c>
      <c r="C104" s="1" t="s">
        <v>25156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84</v>
      </c>
      <c r="J104" s="1" t="s">
        <v>96</v>
      </c>
      <c r="K104" s="1" t="s">
        <v>25157</v>
      </c>
      <c r="L104" s="1"/>
      <c r="M104" s="21">
        <f t="shared" si="1"/>
        <v>1</v>
      </c>
    </row>
    <row r="105" spans="1:13" ht="20.100000000000001" customHeight="1" x14ac:dyDescent="0.15">
      <c r="A105" s="1" t="s">
        <v>24958</v>
      </c>
      <c r="B105" s="1" t="s">
        <v>25155</v>
      </c>
      <c r="C105" s="1" t="s">
        <v>25158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95</v>
      </c>
      <c r="I105" s="1" t="s">
        <v>84</v>
      </c>
      <c r="J105" s="1" t="s">
        <v>96</v>
      </c>
      <c r="K105" s="1" t="s">
        <v>25159</v>
      </c>
      <c r="L105" s="1"/>
      <c r="M105" s="21">
        <f t="shared" si="1"/>
        <v>1</v>
      </c>
    </row>
    <row r="106" spans="1:13" ht="20.100000000000001" customHeight="1" x14ac:dyDescent="0.15">
      <c r="A106" s="1" t="s">
        <v>24958</v>
      </c>
      <c r="B106" s="1" t="s">
        <v>25155</v>
      </c>
      <c r="C106" s="1" t="s">
        <v>25160</v>
      </c>
      <c r="D106" s="1" t="s">
        <v>50</v>
      </c>
      <c r="E106" s="1" t="s">
        <v>51</v>
      </c>
      <c r="F106" s="1" t="s">
        <v>179</v>
      </c>
      <c r="G106" s="1" t="s">
        <v>82</v>
      </c>
      <c r="H106" s="1" t="s">
        <v>1151</v>
      </c>
      <c r="I106" s="1" t="s">
        <v>447</v>
      </c>
      <c r="J106" s="1" t="s">
        <v>4704</v>
      </c>
      <c r="K106" s="1" t="s">
        <v>25161</v>
      </c>
      <c r="L106" s="1"/>
      <c r="M106" s="21">
        <f t="shared" si="1"/>
        <v>0</v>
      </c>
    </row>
    <row r="107" spans="1:13" ht="20.100000000000001" customHeight="1" x14ac:dyDescent="0.15">
      <c r="A107" s="1" t="s">
        <v>24958</v>
      </c>
      <c r="B107" s="1" t="s">
        <v>25155</v>
      </c>
      <c r="C107" s="1" t="s">
        <v>25162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25163</v>
      </c>
      <c r="L107" s="1"/>
      <c r="M107" s="21">
        <f t="shared" si="1"/>
        <v>1</v>
      </c>
    </row>
    <row r="108" spans="1:13" ht="20.100000000000001" customHeight="1" x14ac:dyDescent="0.15">
      <c r="A108" s="1" t="s">
        <v>24958</v>
      </c>
      <c r="B108" s="1" t="s">
        <v>25155</v>
      </c>
      <c r="C108" s="1" t="s">
        <v>25164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84</v>
      </c>
      <c r="J108" s="1" t="s">
        <v>96</v>
      </c>
      <c r="K108" s="1" t="s">
        <v>25165</v>
      </c>
      <c r="L108" s="1"/>
      <c r="M108" s="21">
        <f t="shared" si="1"/>
        <v>1</v>
      </c>
    </row>
    <row r="109" spans="1:13" ht="20.100000000000001" customHeight="1" x14ac:dyDescent="0.15">
      <c r="A109" s="1" t="s">
        <v>24958</v>
      </c>
      <c r="B109" s="1" t="s">
        <v>25155</v>
      </c>
      <c r="C109" s="1" t="s">
        <v>25166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95</v>
      </c>
      <c r="I109" s="1" t="s">
        <v>84</v>
      </c>
      <c r="J109" s="1" t="s">
        <v>96</v>
      </c>
      <c r="K109" s="1" t="s">
        <v>25167</v>
      </c>
      <c r="L109" s="1"/>
      <c r="M109" s="21">
        <f t="shared" si="1"/>
        <v>1</v>
      </c>
    </row>
    <row r="110" spans="1:13" ht="20.100000000000001" customHeight="1" x14ac:dyDescent="0.15">
      <c r="A110" s="1" t="s">
        <v>24958</v>
      </c>
      <c r="B110" s="1" t="s">
        <v>25155</v>
      </c>
      <c r="C110" s="1" t="s">
        <v>25168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25169</v>
      </c>
      <c r="L110" s="1"/>
      <c r="M110" s="21">
        <f t="shared" si="1"/>
        <v>1</v>
      </c>
    </row>
    <row r="111" spans="1:13" ht="20.100000000000001" customHeight="1" x14ac:dyDescent="0.15">
      <c r="A111" s="1" t="s">
        <v>24958</v>
      </c>
      <c r="B111" s="1" t="s">
        <v>25155</v>
      </c>
      <c r="C111" s="1" t="s">
        <v>25170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84</v>
      </c>
      <c r="J111" s="1" t="s">
        <v>96</v>
      </c>
      <c r="K111" s="1" t="s">
        <v>25171</v>
      </c>
      <c r="L111" s="1"/>
      <c r="M111" s="21">
        <f t="shared" si="1"/>
        <v>1</v>
      </c>
    </row>
    <row r="112" spans="1:13" ht="20.100000000000001" customHeight="1" x14ac:dyDescent="0.15">
      <c r="A112" s="1" t="s">
        <v>24958</v>
      </c>
      <c r="B112" s="1" t="s">
        <v>25155</v>
      </c>
      <c r="C112" s="1" t="s">
        <v>25172</v>
      </c>
      <c r="D112" s="1" t="s">
        <v>78</v>
      </c>
      <c r="E112" s="1" t="s">
        <v>51</v>
      </c>
      <c r="F112" s="1" t="s">
        <v>81</v>
      </c>
      <c r="G112" s="1" t="s">
        <v>82</v>
      </c>
      <c r="H112" s="1" t="s">
        <v>1151</v>
      </c>
      <c r="I112" s="1" t="s">
        <v>447</v>
      </c>
      <c r="J112" s="1" t="s">
        <v>4704</v>
      </c>
      <c r="K112" s="1" t="s">
        <v>25173</v>
      </c>
      <c r="L112" s="1"/>
      <c r="M112" s="21">
        <f t="shared" si="1"/>
        <v>0</v>
      </c>
    </row>
    <row r="113" spans="1:13" ht="20.100000000000001" customHeight="1" x14ac:dyDescent="0.15">
      <c r="A113" s="1" t="s">
        <v>24958</v>
      </c>
      <c r="B113" s="1" t="s">
        <v>25155</v>
      </c>
      <c r="C113" s="1" t="s">
        <v>25174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84</v>
      </c>
      <c r="J113" s="1" t="s">
        <v>96</v>
      </c>
      <c r="K113" s="1" t="s">
        <v>25175</v>
      </c>
      <c r="L113" s="1"/>
      <c r="M113" s="21">
        <f t="shared" si="1"/>
        <v>1</v>
      </c>
    </row>
    <row r="114" spans="1:13" ht="20.100000000000001" customHeight="1" x14ac:dyDescent="0.15">
      <c r="A114" s="1" t="s">
        <v>24958</v>
      </c>
      <c r="B114" s="1" t="s">
        <v>25155</v>
      </c>
      <c r="C114" s="1" t="s">
        <v>25176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95</v>
      </c>
      <c r="I114" s="1" t="s">
        <v>84</v>
      </c>
      <c r="J114" s="1" t="s">
        <v>96</v>
      </c>
      <c r="K114" s="1" t="s">
        <v>25177</v>
      </c>
      <c r="L114" s="1"/>
      <c r="M114" s="21">
        <f t="shared" si="1"/>
        <v>1</v>
      </c>
    </row>
    <row r="115" spans="1:13" ht="20.100000000000001" customHeight="1" x14ac:dyDescent="0.15">
      <c r="A115" s="1" t="s">
        <v>24958</v>
      </c>
      <c r="B115" s="1" t="s">
        <v>25155</v>
      </c>
      <c r="C115" s="1" t="s">
        <v>25178</v>
      </c>
      <c r="D115" s="1" t="s">
        <v>78</v>
      </c>
      <c r="E115" s="1" t="s">
        <v>51</v>
      </c>
      <c r="F115" s="1" t="s">
        <v>81</v>
      </c>
      <c r="G115" s="1" t="s">
        <v>82</v>
      </c>
      <c r="H115" s="1" t="s">
        <v>180</v>
      </c>
      <c r="I115" s="1" t="s">
        <v>84</v>
      </c>
      <c r="J115" s="1" t="s">
        <v>632</v>
      </c>
      <c r="K115" s="1" t="s">
        <v>25179</v>
      </c>
      <c r="L115" s="1"/>
      <c r="M115" s="21">
        <f t="shared" si="1"/>
        <v>0</v>
      </c>
    </row>
    <row r="116" spans="1:13" ht="20.100000000000001" customHeight="1" x14ac:dyDescent="0.15">
      <c r="A116" s="1" t="s">
        <v>24958</v>
      </c>
      <c r="B116" s="1" t="s">
        <v>25155</v>
      </c>
      <c r="C116" s="1" t="s">
        <v>25180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25181</v>
      </c>
      <c r="L116" s="1"/>
      <c r="M116" s="21">
        <f t="shared" si="1"/>
        <v>1</v>
      </c>
    </row>
    <row r="117" spans="1:13" ht="20.100000000000001" customHeight="1" x14ac:dyDescent="0.15">
      <c r="A117" s="1" t="s">
        <v>24958</v>
      </c>
      <c r="B117" s="1" t="s">
        <v>25155</v>
      </c>
      <c r="C117" s="1" t="s">
        <v>25182</v>
      </c>
      <c r="D117" s="1" t="s">
        <v>78</v>
      </c>
      <c r="E117" s="1" t="s">
        <v>51</v>
      </c>
      <c r="F117" s="1" t="s">
        <v>179</v>
      </c>
      <c r="G117" s="1" t="s">
        <v>82</v>
      </c>
      <c r="H117" s="1" t="s">
        <v>180</v>
      </c>
      <c r="I117" s="1" t="s">
        <v>84</v>
      </c>
      <c r="J117" s="1" t="s">
        <v>632</v>
      </c>
      <c r="K117" s="1" t="s">
        <v>25183</v>
      </c>
      <c r="L117" s="1"/>
      <c r="M117" s="21">
        <f t="shared" si="1"/>
        <v>0</v>
      </c>
    </row>
    <row r="118" spans="1:13" ht="20.100000000000001" customHeight="1" x14ac:dyDescent="0.15">
      <c r="A118" s="1" t="s">
        <v>24958</v>
      </c>
      <c r="B118" s="1" t="s">
        <v>25155</v>
      </c>
      <c r="C118" s="1" t="s">
        <v>25184</v>
      </c>
      <c r="D118" s="1" t="s">
        <v>78</v>
      </c>
      <c r="E118" s="1" t="s">
        <v>51</v>
      </c>
      <c r="F118" s="1" t="s">
        <v>179</v>
      </c>
      <c r="G118" s="1" t="s">
        <v>82</v>
      </c>
      <c r="H118" s="1" t="s">
        <v>180</v>
      </c>
      <c r="I118" s="1" t="s">
        <v>84</v>
      </c>
      <c r="J118" s="1" t="s">
        <v>632</v>
      </c>
      <c r="K118" s="1" t="s">
        <v>25185</v>
      </c>
      <c r="L118" s="1"/>
      <c r="M118" s="21">
        <f t="shared" si="1"/>
        <v>0</v>
      </c>
    </row>
    <row r="119" spans="1:13" ht="20.100000000000001" customHeight="1" x14ac:dyDescent="0.15">
      <c r="A119" s="1" t="s">
        <v>24958</v>
      </c>
      <c r="B119" s="1" t="s">
        <v>25155</v>
      </c>
      <c r="C119" s="1" t="s">
        <v>25186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95</v>
      </c>
      <c r="I119" s="1" t="s">
        <v>84</v>
      </c>
      <c r="J119" s="1" t="s">
        <v>96</v>
      </c>
      <c r="K119" s="1" t="s">
        <v>25187</v>
      </c>
      <c r="L119" s="1"/>
      <c r="M119" s="21">
        <f t="shared" si="1"/>
        <v>1</v>
      </c>
    </row>
    <row r="120" spans="1:13" ht="20.100000000000001" customHeight="1" x14ac:dyDescent="0.15">
      <c r="A120" s="1" t="s">
        <v>24958</v>
      </c>
      <c r="B120" s="1" t="s">
        <v>25188</v>
      </c>
      <c r="C120" s="1" t="s">
        <v>25189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25190</v>
      </c>
      <c r="L120" s="1"/>
      <c r="M120" s="21">
        <f t="shared" si="1"/>
        <v>1</v>
      </c>
    </row>
    <row r="121" spans="1:13" ht="20.100000000000001" customHeight="1" x14ac:dyDescent="0.15">
      <c r="A121" s="1" t="s">
        <v>24958</v>
      </c>
      <c r="B121" s="1" t="s">
        <v>25188</v>
      </c>
      <c r="C121" s="1" t="s">
        <v>25191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25192</v>
      </c>
      <c r="L121" s="1"/>
      <c r="M121" s="21">
        <f t="shared" si="1"/>
        <v>1</v>
      </c>
    </row>
    <row r="122" spans="1:13" ht="20.100000000000001" customHeight="1" x14ac:dyDescent="0.15">
      <c r="A122" s="1" t="s">
        <v>24958</v>
      </c>
      <c r="B122" s="1" t="s">
        <v>25188</v>
      </c>
      <c r="C122" s="1" t="s">
        <v>25193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25194</v>
      </c>
      <c r="L122" s="1"/>
      <c r="M122" s="21">
        <f t="shared" si="1"/>
        <v>1</v>
      </c>
    </row>
    <row r="123" spans="1:13" ht="20.100000000000001" customHeight="1" x14ac:dyDescent="0.15">
      <c r="A123" s="1" t="s">
        <v>24958</v>
      </c>
      <c r="B123" s="1" t="s">
        <v>25188</v>
      </c>
      <c r="C123" s="1" t="s">
        <v>25195</v>
      </c>
      <c r="D123" s="1" t="s">
        <v>50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25196</v>
      </c>
      <c r="L123" s="1"/>
      <c r="M123" s="21">
        <f t="shared" si="1"/>
        <v>1</v>
      </c>
    </row>
    <row r="124" spans="1:13" ht="20.100000000000001" customHeight="1" x14ac:dyDescent="0.15">
      <c r="A124" s="1" t="s">
        <v>24958</v>
      </c>
      <c r="B124" s="1" t="s">
        <v>25188</v>
      </c>
      <c r="C124" s="1" t="s">
        <v>25197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25198</v>
      </c>
      <c r="L124" s="1"/>
      <c r="M124" s="21">
        <f t="shared" si="1"/>
        <v>1</v>
      </c>
    </row>
    <row r="125" spans="1:13" ht="20.100000000000001" customHeight="1" x14ac:dyDescent="0.15">
      <c r="A125" s="1" t="s">
        <v>24958</v>
      </c>
      <c r="B125" s="1" t="s">
        <v>25188</v>
      </c>
      <c r="C125" s="1" t="s">
        <v>25199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25200</v>
      </c>
      <c r="L125" s="1"/>
      <c r="M125" s="21">
        <f t="shared" si="1"/>
        <v>1</v>
      </c>
    </row>
    <row r="126" spans="1:13" ht="20.100000000000001" customHeight="1" x14ac:dyDescent="0.15">
      <c r="A126" s="1" t="s">
        <v>24958</v>
      </c>
      <c r="B126" s="1" t="s">
        <v>25188</v>
      </c>
      <c r="C126" s="1" t="s">
        <v>25201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25202</v>
      </c>
      <c r="L126" s="1"/>
      <c r="M126" s="21">
        <f t="shared" si="1"/>
        <v>1</v>
      </c>
    </row>
    <row r="127" spans="1:13" ht="20.100000000000001" customHeight="1" x14ac:dyDescent="0.15">
      <c r="A127" s="1" t="s">
        <v>24958</v>
      </c>
      <c r="B127" s="1" t="s">
        <v>25188</v>
      </c>
      <c r="C127" s="1" t="s">
        <v>25203</v>
      </c>
      <c r="D127" s="1" t="s">
        <v>50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25204</v>
      </c>
      <c r="L127" s="1"/>
      <c r="M127" s="21">
        <f t="shared" si="1"/>
        <v>1</v>
      </c>
    </row>
    <row r="128" spans="1:13" ht="20.100000000000001" customHeight="1" x14ac:dyDescent="0.15">
      <c r="A128" s="1" t="s">
        <v>24958</v>
      </c>
      <c r="B128" s="1" t="s">
        <v>25188</v>
      </c>
      <c r="C128" s="1" t="s">
        <v>25205</v>
      </c>
      <c r="D128" s="1" t="s">
        <v>50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25206</v>
      </c>
      <c r="L128" s="1"/>
      <c r="M128" s="21">
        <f t="shared" si="1"/>
        <v>1</v>
      </c>
    </row>
    <row r="129" spans="1:13" ht="20.100000000000001" customHeight="1" x14ac:dyDescent="0.15">
      <c r="A129" s="1" t="s">
        <v>24958</v>
      </c>
      <c r="B129" s="1" t="s">
        <v>25188</v>
      </c>
      <c r="C129" s="1" t="s">
        <v>25207</v>
      </c>
      <c r="D129" s="1" t="s">
        <v>50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25208</v>
      </c>
      <c r="L129" s="1"/>
      <c r="M129" s="21">
        <f t="shared" si="1"/>
        <v>1</v>
      </c>
    </row>
    <row r="130" spans="1:13" ht="20.100000000000001" customHeight="1" x14ac:dyDescent="0.15">
      <c r="A130" s="1" t="s">
        <v>24958</v>
      </c>
      <c r="B130" s="1" t="s">
        <v>25188</v>
      </c>
      <c r="C130" s="1" t="s">
        <v>25209</v>
      </c>
      <c r="D130" s="1" t="s">
        <v>50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25210</v>
      </c>
      <c r="L130" s="1"/>
      <c r="M130" s="21">
        <f t="shared" si="1"/>
        <v>1</v>
      </c>
    </row>
    <row r="131" spans="1:13" ht="20.100000000000001" customHeight="1" x14ac:dyDescent="0.15">
      <c r="A131" s="1" t="s">
        <v>24958</v>
      </c>
      <c r="B131" s="1" t="s">
        <v>25188</v>
      </c>
      <c r="C131" s="1" t="s">
        <v>25211</v>
      </c>
      <c r="D131" s="1" t="s">
        <v>50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25212</v>
      </c>
      <c r="L131" s="1"/>
      <c r="M131" s="21">
        <f t="shared" si="1"/>
        <v>1</v>
      </c>
    </row>
    <row r="132" spans="1:13" ht="20.100000000000001" customHeight="1" x14ac:dyDescent="0.15">
      <c r="A132" s="1" t="s">
        <v>24958</v>
      </c>
      <c r="B132" s="1" t="s">
        <v>25188</v>
      </c>
      <c r="C132" s="1" t="s">
        <v>25213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25214</v>
      </c>
      <c r="L132" s="1"/>
      <c r="M132" s="21">
        <f t="shared" si="1"/>
        <v>1</v>
      </c>
    </row>
    <row r="133" spans="1:13" ht="20.100000000000001" customHeight="1" x14ac:dyDescent="0.15">
      <c r="A133" s="1" t="s">
        <v>24958</v>
      </c>
      <c r="B133" s="1" t="s">
        <v>25188</v>
      </c>
      <c r="C133" s="1" t="s">
        <v>25215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25216</v>
      </c>
      <c r="L133" s="1"/>
      <c r="M133" s="21">
        <f t="shared" si="1"/>
        <v>1</v>
      </c>
    </row>
    <row r="134" spans="1:13" ht="20.100000000000001" customHeight="1" x14ac:dyDescent="0.15">
      <c r="A134" s="1" t="s">
        <v>24958</v>
      </c>
      <c r="B134" s="1" t="s">
        <v>25188</v>
      </c>
      <c r="C134" s="1" t="s">
        <v>25217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95</v>
      </c>
      <c r="I134" s="1" t="s">
        <v>84</v>
      </c>
      <c r="J134" s="1" t="s">
        <v>96</v>
      </c>
      <c r="K134" s="1" t="s">
        <v>25218</v>
      </c>
      <c r="L134" s="1"/>
      <c r="M134" s="21">
        <f t="shared" si="1"/>
        <v>1</v>
      </c>
    </row>
    <row r="135" spans="1:13" ht="20.100000000000001" customHeight="1" x14ac:dyDescent="0.15">
      <c r="A135" s="1" t="s">
        <v>24958</v>
      </c>
      <c r="B135" s="1" t="s">
        <v>25188</v>
      </c>
      <c r="C135" s="1" t="s">
        <v>25219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95</v>
      </c>
      <c r="I135" s="1" t="s">
        <v>84</v>
      </c>
      <c r="J135" s="1" t="s">
        <v>96</v>
      </c>
      <c r="K135" s="1" t="s">
        <v>25220</v>
      </c>
      <c r="L135" s="1"/>
      <c r="M135" s="21">
        <f t="shared" si="1"/>
        <v>1</v>
      </c>
    </row>
    <row r="136" spans="1:13" ht="20.100000000000001" customHeight="1" x14ac:dyDescent="0.15">
      <c r="A136" s="1" t="s">
        <v>24958</v>
      </c>
      <c r="B136" s="1" t="s">
        <v>25188</v>
      </c>
      <c r="C136" s="1" t="s">
        <v>25221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25222</v>
      </c>
      <c r="L136" s="1"/>
      <c r="M136" s="21">
        <f t="shared" si="1"/>
        <v>1</v>
      </c>
    </row>
    <row r="137" spans="1:13" ht="20.100000000000001" customHeight="1" x14ac:dyDescent="0.15">
      <c r="A137" s="1" t="s">
        <v>24958</v>
      </c>
      <c r="B137" s="1" t="s">
        <v>25188</v>
      </c>
      <c r="C137" s="1" t="s">
        <v>25223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25224</v>
      </c>
      <c r="L137" s="1"/>
      <c r="M137" s="21">
        <f t="shared" ref="M137:M200" si="2">IF(F137="○",1,0)</f>
        <v>1</v>
      </c>
    </row>
    <row r="138" spans="1:13" ht="20.100000000000001" customHeight="1" x14ac:dyDescent="0.15">
      <c r="A138" s="1" t="s">
        <v>24958</v>
      </c>
      <c r="B138" s="1" t="s">
        <v>25188</v>
      </c>
      <c r="C138" s="1" t="s">
        <v>25225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25226</v>
      </c>
      <c r="L138" s="1"/>
      <c r="M138" s="21">
        <f t="shared" si="2"/>
        <v>1</v>
      </c>
    </row>
    <row r="139" spans="1:13" ht="20.100000000000001" customHeight="1" x14ac:dyDescent="0.15">
      <c r="A139" s="1" t="s">
        <v>24958</v>
      </c>
      <c r="B139" s="1" t="s">
        <v>25188</v>
      </c>
      <c r="C139" s="1" t="s">
        <v>25227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25228</v>
      </c>
      <c r="L139" s="1"/>
      <c r="M139" s="21">
        <f t="shared" si="2"/>
        <v>1</v>
      </c>
    </row>
    <row r="140" spans="1:13" ht="20.100000000000001" customHeight="1" x14ac:dyDescent="0.15">
      <c r="A140" s="1" t="s">
        <v>24958</v>
      </c>
      <c r="B140" s="1" t="s">
        <v>25188</v>
      </c>
      <c r="C140" s="1" t="s">
        <v>25229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25230</v>
      </c>
      <c r="L140" s="1"/>
      <c r="M140" s="21">
        <f t="shared" si="2"/>
        <v>1</v>
      </c>
    </row>
    <row r="141" spans="1:13" ht="20.100000000000001" customHeight="1" x14ac:dyDescent="0.15">
      <c r="A141" s="1" t="s">
        <v>24958</v>
      </c>
      <c r="B141" s="1" t="s">
        <v>25188</v>
      </c>
      <c r="C141" s="1" t="s">
        <v>25231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25232</v>
      </c>
      <c r="L141" s="1"/>
      <c r="M141" s="21">
        <f t="shared" si="2"/>
        <v>1</v>
      </c>
    </row>
    <row r="142" spans="1:13" ht="20.100000000000001" customHeight="1" x14ac:dyDescent="0.15">
      <c r="A142" s="1" t="s">
        <v>24958</v>
      </c>
      <c r="B142" s="1" t="s">
        <v>25188</v>
      </c>
      <c r="C142" s="1" t="s">
        <v>25233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25234</v>
      </c>
      <c r="L142" s="1"/>
      <c r="M142" s="21">
        <f t="shared" si="2"/>
        <v>1</v>
      </c>
    </row>
    <row r="143" spans="1:13" ht="20.100000000000001" customHeight="1" x14ac:dyDescent="0.15">
      <c r="A143" s="1" t="s">
        <v>24958</v>
      </c>
      <c r="B143" s="1" t="s">
        <v>25188</v>
      </c>
      <c r="C143" s="1" t="s">
        <v>25235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25236</v>
      </c>
      <c r="L143" s="1"/>
      <c r="M143" s="21">
        <f t="shared" si="2"/>
        <v>1</v>
      </c>
    </row>
    <row r="144" spans="1:13" ht="20.100000000000001" customHeight="1" x14ac:dyDescent="0.15">
      <c r="A144" s="1" t="s">
        <v>24958</v>
      </c>
      <c r="B144" s="1" t="s">
        <v>25188</v>
      </c>
      <c r="C144" s="1" t="s">
        <v>25237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25238</v>
      </c>
      <c r="L144" s="1"/>
      <c r="M144" s="21">
        <f t="shared" si="2"/>
        <v>1</v>
      </c>
    </row>
    <row r="145" spans="1:13" ht="20.100000000000001" customHeight="1" x14ac:dyDescent="0.15">
      <c r="A145" s="1" t="s">
        <v>24958</v>
      </c>
      <c r="B145" s="1" t="s">
        <v>25188</v>
      </c>
      <c r="C145" s="1" t="s">
        <v>25239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95</v>
      </c>
      <c r="I145" s="1" t="s">
        <v>84</v>
      </c>
      <c r="J145" s="1" t="s">
        <v>96</v>
      </c>
      <c r="K145" s="1" t="s">
        <v>25240</v>
      </c>
      <c r="L145" s="1"/>
      <c r="M145" s="21">
        <f t="shared" si="2"/>
        <v>1</v>
      </c>
    </row>
    <row r="146" spans="1:13" ht="20.100000000000001" customHeight="1" x14ac:dyDescent="0.15">
      <c r="A146" s="1" t="s">
        <v>24958</v>
      </c>
      <c r="B146" s="1" t="s">
        <v>25188</v>
      </c>
      <c r="C146" s="1" t="s">
        <v>25241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25242</v>
      </c>
      <c r="L146" s="1"/>
      <c r="M146" s="21">
        <f t="shared" si="2"/>
        <v>1</v>
      </c>
    </row>
    <row r="147" spans="1:13" ht="20.100000000000001" customHeight="1" x14ac:dyDescent="0.15">
      <c r="A147" s="1" t="s">
        <v>24958</v>
      </c>
      <c r="B147" s="1" t="s">
        <v>25188</v>
      </c>
      <c r="C147" s="1" t="s">
        <v>25243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95</v>
      </c>
      <c r="I147" s="1" t="s">
        <v>84</v>
      </c>
      <c r="J147" s="1" t="s">
        <v>96</v>
      </c>
      <c r="K147" s="1" t="s">
        <v>25244</v>
      </c>
      <c r="L147" s="1"/>
      <c r="M147" s="21">
        <f t="shared" si="2"/>
        <v>1</v>
      </c>
    </row>
    <row r="148" spans="1:13" ht="20.100000000000001" customHeight="1" x14ac:dyDescent="0.15">
      <c r="A148" s="1" t="s">
        <v>24958</v>
      </c>
      <c r="B148" s="1" t="s">
        <v>25188</v>
      </c>
      <c r="C148" s="1" t="s">
        <v>25245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95</v>
      </c>
      <c r="I148" s="1" t="s">
        <v>84</v>
      </c>
      <c r="J148" s="1" t="s">
        <v>96</v>
      </c>
      <c r="K148" s="1" t="s">
        <v>25246</v>
      </c>
      <c r="L148" s="1"/>
      <c r="M148" s="21">
        <f t="shared" si="2"/>
        <v>1</v>
      </c>
    </row>
    <row r="149" spans="1:13" ht="20.100000000000001" customHeight="1" x14ac:dyDescent="0.15">
      <c r="A149" s="1" t="s">
        <v>24958</v>
      </c>
      <c r="B149" s="1" t="s">
        <v>25188</v>
      </c>
      <c r="C149" s="1" t="s">
        <v>25247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95</v>
      </c>
      <c r="I149" s="1" t="s">
        <v>84</v>
      </c>
      <c r="J149" s="1" t="s">
        <v>96</v>
      </c>
      <c r="K149" s="1" t="s">
        <v>25248</v>
      </c>
      <c r="L149" s="1"/>
      <c r="M149" s="21">
        <f t="shared" si="2"/>
        <v>1</v>
      </c>
    </row>
    <row r="150" spans="1:13" ht="20.100000000000001" customHeight="1" x14ac:dyDescent="0.15">
      <c r="A150" s="1" t="s">
        <v>24958</v>
      </c>
      <c r="B150" s="1" t="s">
        <v>25188</v>
      </c>
      <c r="C150" s="1" t="s">
        <v>25249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95</v>
      </c>
      <c r="I150" s="1" t="s">
        <v>84</v>
      </c>
      <c r="J150" s="1" t="s">
        <v>96</v>
      </c>
      <c r="K150" s="1" t="s">
        <v>25250</v>
      </c>
      <c r="L150" s="1"/>
      <c r="M150" s="21">
        <f t="shared" si="2"/>
        <v>1</v>
      </c>
    </row>
    <row r="151" spans="1:13" ht="20.100000000000001" customHeight="1" x14ac:dyDescent="0.15">
      <c r="A151" s="1" t="s">
        <v>24958</v>
      </c>
      <c r="B151" s="1" t="s">
        <v>25188</v>
      </c>
      <c r="C151" s="1" t="s">
        <v>25251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95</v>
      </c>
      <c r="I151" s="1" t="s">
        <v>84</v>
      </c>
      <c r="J151" s="1" t="s">
        <v>96</v>
      </c>
      <c r="K151" s="1" t="s">
        <v>25252</v>
      </c>
      <c r="L151" s="1"/>
      <c r="M151" s="21">
        <f t="shared" si="2"/>
        <v>1</v>
      </c>
    </row>
    <row r="152" spans="1:13" ht="20.100000000000001" customHeight="1" x14ac:dyDescent="0.15">
      <c r="A152" s="1" t="s">
        <v>24958</v>
      </c>
      <c r="B152" s="1" t="s">
        <v>25188</v>
      </c>
      <c r="C152" s="1" t="s">
        <v>25253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95</v>
      </c>
      <c r="I152" s="1" t="s">
        <v>84</v>
      </c>
      <c r="J152" s="1" t="s">
        <v>96</v>
      </c>
      <c r="K152" s="1" t="s">
        <v>25254</v>
      </c>
      <c r="L152" s="1"/>
      <c r="M152" s="21">
        <f t="shared" si="2"/>
        <v>1</v>
      </c>
    </row>
    <row r="153" spans="1:13" ht="20.100000000000001" customHeight="1" x14ac:dyDescent="0.15">
      <c r="A153" s="1" t="s">
        <v>24958</v>
      </c>
      <c r="B153" s="1" t="s">
        <v>25188</v>
      </c>
      <c r="C153" s="1" t="s">
        <v>25255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95</v>
      </c>
      <c r="I153" s="1" t="s">
        <v>84</v>
      </c>
      <c r="J153" s="1" t="s">
        <v>96</v>
      </c>
      <c r="K153" s="1" t="s">
        <v>25256</v>
      </c>
      <c r="L153" s="1"/>
      <c r="M153" s="21">
        <f t="shared" si="2"/>
        <v>1</v>
      </c>
    </row>
    <row r="154" spans="1:13" ht="20.100000000000001" customHeight="1" x14ac:dyDescent="0.15">
      <c r="A154" s="1" t="s">
        <v>24958</v>
      </c>
      <c r="B154" s="1" t="s">
        <v>25188</v>
      </c>
      <c r="C154" s="1" t="s">
        <v>25257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25258</v>
      </c>
      <c r="L154" s="1"/>
      <c r="M154" s="21">
        <f t="shared" si="2"/>
        <v>1</v>
      </c>
    </row>
    <row r="155" spans="1:13" ht="20.100000000000001" customHeight="1" x14ac:dyDescent="0.15">
      <c r="A155" s="1" t="s">
        <v>24958</v>
      </c>
      <c r="B155" s="1" t="s">
        <v>25188</v>
      </c>
      <c r="C155" s="1" t="s">
        <v>25259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95</v>
      </c>
      <c r="I155" s="1" t="s">
        <v>84</v>
      </c>
      <c r="J155" s="1" t="s">
        <v>96</v>
      </c>
      <c r="K155" s="1" t="s">
        <v>25260</v>
      </c>
      <c r="L155" s="1"/>
      <c r="M155" s="21">
        <f t="shared" si="2"/>
        <v>1</v>
      </c>
    </row>
    <row r="156" spans="1:13" ht="20.100000000000001" customHeight="1" x14ac:dyDescent="0.15">
      <c r="A156" s="1" t="s">
        <v>24958</v>
      </c>
      <c r="B156" s="1" t="s">
        <v>25188</v>
      </c>
      <c r="C156" s="1" t="s">
        <v>25261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95</v>
      </c>
      <c r="I156" s="1" t="s">
        <v>84</v>
      </c>
      <c r="J156" s="1" t="s">
        <v>96</v>
      </c>
      <c r="K156" s="1" t="s">
        <v>25262</v>
      </c>
      <c r="L156" s="1"/>
      <c r="M156" s="21">
        <f t="shared" si="2"/>
        <v>1</v>
      </c>
    </row>
    <row r="157" spans="1:13" ht="20.100000000000001" customHeight="1" x14ac:dyDescent="0.15">
      <c r="A157" s="1" t="s">
        <v>24958</v>
      </c>
      <c r="B157" s="1" t="s">
        <v>25188</v>
      </c>
      <c r="C157" s="1" t="s">
        <v>25263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95</v>
      </c>
      <c r="I157" s="1" t="s">
        <v>84</v>
      </c>
      <c r="J157" s="1" t="s">
        <v>96</v>
      </c>
      <c r="K157" s="1" t="s">
        <v>25264</v>
      </c>
      <c r="L157" s="1"/>
      <c r="M157" s="21">
        <f t="shared" si="2"/>
        <v>1</v>
      </c>
    </row>
    <row r="158" spans="1:13" ht="20.100000000000001" customHeight="1" x14ac:dyDescent="0.15">
      <c r="A158" s="1" t="s">
        <v>24958</v>
      </c>
      <c r="B158" s="1" t="s">
        <v>25188</v>
      </c>
      <c r="C158" s="1" t="s">
        <v>25265</v>
      </c>
      <c r="D158" s="1" t="s">
        <v>78</v>
      </c>
      <c r="E158" s="1" t="s">
        <v>51</v>
      </c>
      <c r="F158" s="1" t="s">
        <v>81</v>
      </c>
      <c r="G158" s="1" t="s">
        <v>82</v>
      </c>
      <c r="H158" s="1" t="s">
        <v>1151</v>
      </c>
      <c r="I158" s="1" t="s">
        <v>447</v>
      </c>
      <c r="J158" s="1" t="s">
        <v>4704</v>
      </c>
      <c r="K158" s="1" t="s">
        <v>25266</v>
      </c>
      <c r="L158" s="1"/>
      <c r="M158" s="21">
        <f t="shared" si="2"/>
        <v>0</v>
      </c>
    </row>
    <row r="159" spans="1:13" ht="20.100000000000001" customHeight="1" x14ac:dyDescent="0.15">
      <c r="A159" s="1" t="s">
        <v>24958</v>
      </c>
      <c r="B159" s="1" t="s">
        <v>25188</v>
      </c>
      <c r="C159" s="1" t="s">
        <v>25267</v>
      </c>
      <c r="D159" s="1" t="s">
        <v>78</v>
      </c>
      <c r="E159" s="1" t="s">
        <v>51</v>
      </c>
      <c r="F159" s="1" t="s">
        <v>81</v>
      </c>
      <c r="G159" s="1" t="s">
        <v>82</v>
      </c>
      <c r="H159" s="1" t="s">
        <v>129</v>
      </c>
      <c r="I159" s="1" t="s">
        <v>84</v>
      </c>
      <c r="J159" s="1" t="s">
        <v>130</v>
      </c>
      <c r="K159" s="1" t="s">
        <v>25268</v>
      </c>
      <c r="L159" s="1"/>
      <c r="M159" s="21">
        <f t="shared" si="2"/>
        <v>0</v>
      </c>
    </row>
    <row r="160" spans="1:13" ht="20.100000000000001" customHeight="1" x14ac:dyDescent="0.15">
      <c r="A160" s="1" t="s">
        <v>24958</v>
      </c>
      <c r="B160" s="1" t="s">
        <v>25188</v>
      </c>
      <c r="C160" s="1" t="s">
        <v>25269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95</v>
      </c>
      <c r="I160" s="1" t="s">
        <v>84</v>
      </c>
      <c r="J160" s="1" t="s">
        <v>96</v>
      </c>
      <c r="K160" s="1" t="s">
        <v>25270</v>
      </c>
      <c r="L160" s="1"/>
      <c r="M160" s="21">
        <f t="shared" si="2"/>
        <v>1</v>
      </c>
    </row>
    <row r="161" spans="1:13" ht="20.100000000000001" customHeight="1" x14ac:dyDescent="0.15">
      <c r="A161" s="1" t="s">
        <v>24958</v>
      </c>
      <c r="B161" s="1" t="s">
        <v>25188</v>
      </c>
      <c r="C161" s="1" t="s">
        <v>25271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25272</v>
      </c>
      <c r="L161" s="1"/>
      <c r="M161" s="21">
        <f t="shared" si="2"/>
        <v>1</v>
      </c>
    </row>
    <row r="162" spans="1:13" ht="20.100000000000001" customHeight="1" x14ac:dyDescent="0.15">
      <c r="A162" s="1" t="s">
        <v>24958</v>
      </c>
      <c r="B162" s="1" t="s">
        <v>25188</v>
      </c>
      <c r="C162" s="1" t="s">
        <v>25273</v>
      </c>
      <c r="D162" s="1" t="s">
        <v>78</v>
      </c>
      <c r="E162" s="1" t="s">
        <v>51</v>
      </c>
      <c r="F162" s="1" t="s">
        <v>81</v>
      </c>
      <c r="G162" s="1" t="s">
        <v>82</v>
      </c>
      <c r="H162" s="1" t="s">
        <v>129</v>
      </c>
      <c r="I162" s="1" t="s">
        <v>84</v>
      </c>
      <c r="J162" s="1" t="s">
        <v>130</v>
      </c>
      <c r="K162" s="1" t="s">
        <v>25274</v>
      </c>
      <c r="L162" s="1"/>
      <c r="M162" s="21">
        <f t="shared" si="2"/>
        <v>0</v>
      </c>
    </row>
    <row r="163" spans="1:13" ht="20.100000000000001" customHeight="1" x14ac:dyDescent="0.15">
      <c r="A163" s="1" t="s">
        <v>24958</v>
      </c>
      <c r="B163" s="1" t="s">
        <v>25188</v>
      </c>
      <c r="C163" s="1" t="s">
        <v>25275</v>
      </c>
      <c r="D163" s="1" t="s">
        <v>78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25276</v>
      </c>
      <c r="L163" s="1"/>
      <c r="M163" s="21">
        <f t="shared" si="2"/>
        <v>1</v>
      </c>
    </row>
    <row r="164" spans="1:13" ht="20.100000000000001" customHeight="1" x14ac:dyDescent="0.15">
      <c r="A164" s="1" t="s">
        <v>24958</v>
      </c>
      <c r="B164" s="1" t="s">
        <v>25188</v>
      </c>
      <c r="C164" s="1" t="s">
        <v>25277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25278</v>
      </c>
      <c r="L164" s="1"/>
      <c r="M164" s="21">
        <f t="shared" si="2"/>
        <v>1</v>
      </c>
    </row>
    <row r="165" spans="1:13" ht="20.100000000000001" customHeight="1" x14ac:dyDescent="0.15">
      <c r="A165" s="1" t="s">
        <v>24958</v>
      </c>
      <c r="B165" s="1" t="s">
        <v>25188</v>
      </c>
      <c r="C165" s="1" t="s">
        <v>25279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95</v>
      </c>
      <c r="I165" s="1" t="s">
        <v>84</v>
      </c>
      <c r="J165" s="1" t="s">
        <v>96</v>
      </c>
      <c r="K165" s="1" t="s">
        <v>25280</v>
      </c>
      <c r="L165" s="1"/>
      <c r="M165" s="21">
        <f t="shared" si="2"/>
        <v>1</v>
      </c>
    </row>
    <row r="166" spans="1:13" ht="20.100000000000001" customHeight="1" x14ac:dyDescent="0.15">
      <c r="A166" s="1" t="s">
        <v>24958</v>
      </c>
      <c r="B166" s="1" t="s">
        <v>25188</v>
      </c>
      <c r="C166" s="1" t="s">
        <v>25281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95</v>
      </c>
      <c r="I166" s="1" t="s">
        <v>84</v>
      </c>
      <c r="J166" s="1" t="s">
        <v>96</v>
      </c>
      <c r="K166" s="1" t="s">
        <v>25282</v>
      </c>
      <c r="L166" s="1"/>
      <c r="M166" s="21">
        <f t="shared" si="2"/>
        <v>1</v>
      </c>
    </row>
    <row r="167" spans="1:13" ht="20.100000000000001" customHeight="1" x14ac:dyDescent="0.15">
      <c r="A167" s="1" t="s">
        <v>24958</v>
      </c>
      <c r="B167" s="1" t="s">
        <v>25188</v>
      </c>
      <c r="C167" s="1" t="s">
        <v>25283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25284</v>
      </c>
      <c r="L167" s="1"/>
      <c r="M167" s="21">
        <f t="shared" si="2"/>
        <v>1</v>
      </c>
    </row>
    <row r="168" spans="1:13" ht="20.100000000000001" customHeight="1" x14ac:dyDescent="0.15">
      <c r="A168" s="1" t="s">
        <v>24958</v>
      </c>
      <c r="B168" s="1" t="s">
        <v>25188</v>
      </c>
      <c r="C168" s="1" t="s">
        <v>25285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25286</v>
      </c>
      <c r="L168" s="1"/>
      <c r="M168" s="21">
        <f t="shared" si="2"/>
        <v>1</v>
      </c>
    </row>
    <row r="169" spans="1:13" ht="20.100000000000001" customHeight="1" x14ac:dyDescent="0.15">
      <c r="A169" s="1" t="s">
        <v>24958</v>
      </c>
      <c r="B169" s="1" t="s">
        <v>25188</v>
      </c>
      <c r="C169" s="1" t="s">
        <v>25287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25288</v>
      </c>
      <c r="L169" s="1"/>
      <c r="M169" s="21">
        <f t="shared" si="2"/>
        <v>1</v>
      </c>
    </row>
    <row r="170" spans="1:13" ht="20.100000000000001" customHeight="1" x14ac:dyDescent="0.15">
      <c r="A170" s="1" t="s">
        <v>24958</v>
      </c>
      <c r="B170" s="1" t="s">
        <v>25188</v>
      </c>
      <c r="C170" s="1" t="s">
        <v>25289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25290</v>
      </c>
      <c r="L170" s="1"/>
      <c r="M170" s="21">
        <f t="shared" si="2"/>
        <v>1</v>
      </c>
    </row>
    <row r="171" spans="1:13" ht="20.100000000000001" customHeight="1" x14ac:dyDescent="0.15">
      <c r="A171" s="1" t="s">
        <v>24958</v>
      </c>
      <c r="B171" s="1" t="s">
        <v>25188</v>
      </c>
      <c r="C171" s="1" t="s">
        <v>25291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95</v>
      </c>
      <c r="I171" s="1" t="s">
        <v>84</v>
      </c>
      <c r="J171" s="1" t="s">
        <v>96</v>
      </c>
      <c r="K171" s="1" t="s">
        <v>25292</v>
      </c>
      <c r="L171" s="1"/>
      <c r="M171" s="21">
        <f t="shared" si="2"/>
        <v>1</v>
      </c>
    </row>
    <row r="172" spans="1:13" ht="20.100000000000001" customHeight="1" x14ac:dyDescent="0.15">
      <c r="A172" s="1" t="s">
        <v>24958</v>
      </c>
      <c r="B172" s="1" t="s">
        <v>25188</v>
      </c>
      <c r="C172" s="1" t="s">
        <v>25293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25294</v>
      </c>
      <c r="L172" s="1"/>
      <c r="M172" s="21">
        <f t="shared" si="2"/>
        <v>1</v>
      </c>
    </row>
    <row r="173" spans="1:13" ht="20.100000000000001" customHeight="1" x14ac:dyDescent="0.15">
      <c r="A173" s="1" t="s">
        <v>24958</v>
      </c>
      <c r="B173" s="1" t="s">
        <v>25188</v>
      </c>
      <c r="C173" s="1" t="s">
        <v>25295</v>
      </c>
      <c r="D173" s="1" t="s">
        <v>78</v>
      </c>
      <c r="E173" s="1" t="s">
        <v>51</v>
      </c>
      <c r="F173" s="1" t="s">
        <v>51</v>
      </c>
      <c r="G173" s="1" t="s">
        <v>82</v>
      </c>
      <c r="H173" s="1" t="s">
        <v>95</v>
      </c>
      <c r="I173" s="1" t="s">
        <v>84</v>
      </c>
      <c r="J173" s="1" t="s">
        <v>96</v>
      </c>
      <c r="K173" s="1" t="s">
        <v>25296</v>
      </c>
      <c r="L173" s="1"/>
      <c r="M173" s="21">
        <f t="shared" si="2"/>
        <v>1</v>
      </c>
    </row>
    <row r="174" spans="1:13" ht="20.100000000000001" customHeight="1" x14ac:dyDescent="0.15">
      <c r="A174" s="1" t="s">
        <v>24958</v>
      </c>
      <c r="B174" s="1" t="s">
        <v>25188</v>
      </c>
      <c r="C174" s="1" t="s">
        <v>25297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25298</v>
      </c>
      <c r="L174" s="1"/>
      <c r="M174" s="21">
        <f t="shared" si="2"/>
        <v>0</v>
      </c>
    </row>
    <row r="175" spans="1:13" ht="20.100000000000001" customHeight="1" x14ac:dyDescent="0.15">
      <c r="A175" s="1" t="s">
        <v>24958</v>
      </c>
      <c r="B175" s="1" t="s">
        <v>25188</v>
      </c>
      <c r="C175" s="1" t="s">
        <v>25299</v>
      </c>
      <c r="D175" s="1" t="s">
        <v>78</v>
      </c>
      <c r="E175" s="1" t="s">
        <v>51</v>
      </c>
      <c r="F175" s="1" t="s">
        <v>81</v>
      </c>
      <c r="G175" s="1" t="s">
        <v>82</v>
      </c>
      <c r="H175" s="1" t="s">
        <v>129</v>
      </c>
      <c r="I175" s="1" t="s">
        <v>84</v>
      </c>
      <c r="J175" s="1" t="s">
        <v>130</v>
      </c>
      <c r="K175" s="1" t="s">
        <v>25300</v>
      </c>
      <c r="L175" s="1"/>
      <c r="M175" s="21">
        <f t="shared" si="2"/>
        <v>0</v>
      </c>
    </row>
    <row r="176" spans="1:13" ht="20.100000000000001" customHeight="1" x14ac:dyDescent="0.15">
      <c r="A176" s="1" t="s">
        <v>24958</v>
      </c>
      <c r="B176" s="1" t="s">
        <v>25188</v>
      </c>
      <c r="C176" s="1" t="s">
        <v>25301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25302</v>
      </c>
      <c r="L176" s="1"/>
      <c r="M176" s="21">
        <f t="shared" si="2"/>
        <v>1</v>
      </c>
    </row>
    <row r="177" spans="1:13" ht="20.100000000000001" customHeight="1" x14ac:dyDescent="0.15">
      <c r="A177" s="1" t="s">
        <v>24958</v>
      </c>
      <c r="B177" s="1" t="s">
        <v>25188</v>
      </c>
      <c r="C177" s="1" t="s">
        <v>25303</v>
      </c>
      <c r="D177" s="1" t="s">
        <v>78</v>
      </c>
      <c r="E177" s="1" t="s">
        <v>51</v>
      </c>
      <c r="F177" s="1" t="s">
        <v>81</v>
      </c>
      <c r="G177" s="1" t="s">
        <v>82</v>
      </c>
      <c r="H177" s="1" t="s">
        <v>2038</v>
      </c>
      <c r="I177" s="1" t="s">
        <v>84</v>
      </c>
      <c r="J177" s="1" t="s">
        <v>2039</v>
      </c>
      <c r="K177" s="1" t="s">
        <v>25304</v>
      </c>
      <c r="L177" s="1"/>
      <c r="M177" s="21">
        <f t="shared" si="2"/>
        <v>0</v>
      </c>
    </row>
    <row r="178" spans="1:13" ht="20.100000000000001" customHeight="1" x14ac:dyDescent="0.15">
      <c r="A178" s="1" t="s">
        <v>24958</v>
      </c>
      <c r="B178" s="1" t="s">
        <v>25188</v>
      </c>
      <c r="C178" s="1" t="s">
        <v>25305</v>
      </c>
      <c r="D178" s="1" t="s">
        <v>78</v>
      </c>
      <c r="E178" s="1" t="s">
        <v>51</v>
      </c>
      <c r="F178" s="1" t="s">
        <v>51</v>
      </c>
      <c r="G178" s="1" t="s">
        <v>82</v>
      </c>
      <c r="H178" s="1" t="s">
        <v>95</v>
      </c>
      <c r="I178" s="1" t="s">
        <v>84</v>
      </c>
      <c r="J178" s="1" t="s">
        <v>96</v>
      </c>
      <c r="K178" s="1" t="s">
        <v>25306</v>
      </c>
      <c r="L178" s="1"/>
      <c r="M178" s="21">
        <f t="shared" si="2"/>
        <v>1</v>
      </c>
    </row>
    <row r="179" spans="1:13" ht="20.100000000000001" customHeight="1" x14ac:dyDescent="0.15">
      <c r="A179" s="1" t="s">
        <v>24958</v>
      </c>
      <c r="B179" s="1" t="s">
        <v>25188</v>
      </c>
      <c r="C179" s="1" t="s">
        <v>25307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95</v>
      </c>
      <c r="I179" s="1" t="s">
        <v>84</v>
      </c>
      <c r="J179" s="1" t="s">
        <v>96</v>
      </c>
      <c r="K179" s="1" t="s">
        <v>25308</v>
      </c>
      <c r="L179" s="1"/>
      <c r="M179" s="21">
        <f t="shared" si="2"/>
        <v>1</v>
      </c>
    </row>
    <row r="180" spans="1:13" ht="20.100000000000001" customHeight="1" x14ac:dyDescent="0.15">
      <c r="A180" s="1" t="s">
        <v>24958</v>
      </c>
      <c r="B180" s="1" t="s">
        <v>25188</v>
      </c>
      <c r="C180" s="1" t="s">
        <v>25309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25310</v>
      </c>
      <c r="L180" s="1"/>
      <c r="M180" s="21">
        <f t="shared" si="2"/>
        <v>1</v>
      </c>
    </row>
    <row r="181" spans="1:13" ht="20.100000000000001" customHeight="1" x14ac:dyDescent="0.15">
      <c r="A181" s="1" t="s">
        <v>24958</v>
      </c>
      <c r="B181" s="1" t="s">
        <v>25188</v>
      </c>
      <c r="C181" s="1" t="s">
        <v>25311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25312</v>
      </c>
      <c r="L181" s="1"/>
      <c r="M181" s="21">
        <f t="shared" si="2"/>
        <v>1</v>
      </c>
    </row>
    <row r="182" spans="1:13" ht="20.100000000000001" customHeight="1" x14ac:dyDescent="0.15">
      <c r="A182" s="1" t="s">
        <v>24958</v>
      </c>
      <c r="B182" s="1" t="s">
        <v>25188</v>
      </c>
      <c r="C182" s="1" t="s">
        <v>25313</v>
      </c>
      <c r="D182" s="1" t="s">
        <v>78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25314</v>
      </c>
      <c r="L182" s="1"/>
      <c r="M182" s="21">
        <f t="shared" si="2"/>
        <v>1</v>
      </c>
    </row>
    <row r="183" spans="1:13" ht="20.100000000000001" customHeight="1" x14ac:dyDescent="0.15">
      <c r="A183" s="1" t="s">
        <v>24958</v>
      </c>
      <c r="B183" s="1" t="s">
        <v>25188</v>
      </c>
      <c r="C183" s="1" t="s">
        <v>25315</v>
      </c>
      <c r="D183" s="1" t="s">
        <v>78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25316</v>
      </c>
      <c r="L183" s="1"/>
      <c r="M183" s="21">
        <f t="shared" si="2"/>
        <v>1</v>
      </c>
    </row>
    <row r="184" spans="1:13" ht="20.100000000000001" customHeight="1" x14ac:dyDescent="0.15">
      <c r="A184" s="1" t="s">
        <v>24958</v>
      </c>
      <c r="B184" s="1" t="s">
        <v>25188</v>
      </c>
      <c r="C184" s="1" t="s">
        <v>25317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25318</v>
      </c>
      <c r="L184" s="1"/>
      <c r="M184" s="21">
        <f t="shared" si="2"/>
        <v>1</v>
      </c>
    </row>
    <row r="185" spans="1:13" ht="20.100000000000001" customHeight="1" x14ac:dyDescent="0.15">
      <c r="A185" s="1" t="s">
        <v>24958</v>
      </c>
      <c r="B185" s="1" t="s">
        <v>25188</v>
      </c>
      <c r="C185" s="1" t="s">
        <v>25319</v>
      </c>
      <c r="D185" s="1" t="s">
        <v>849</v>
      </c>
      <c r="E185" s="1" t="s">
        <v>51</v>
      </c>
      <c r="F185" s="1" t="s">
        <v>26832</v>
      </c>
      <c r="G185" s="1" t="s">
        <v>82</v>
      </c>
      <c r="H185" s="1" t="s">
        <v>83</v>
      </c>
      <c r="I185" s="1" t="s">
        <v>84</v>
      </c>
      <c r="J185" s="1" t="s">
        <v>9120</v>
      </c>
      <c r="K185" s="1" t="s">
        <v>25320</v>
      </c>
      <c r="L185" s="1"/>
      <c r="M185" s="21">
        <f t="shared" si="2"/>
        <v>0</v>
      </c>
    </row>
    <row r="186" spans="1:13" ht="39.950000000000003" customHeight="1" x14ac:dyDescent="0.15">
      <c r="A186" s="120" t="s">
        <v>27077</v>
      </c>
      <c r="B186" s="120" t="s">
        <v>27152</v>
      </c>
      <c r="C186" s="51" t="s">
        <v>25321</v>
      </c>
      <c r="D186" s="51" t="s">
        <v>849</v>
      </c>
      <c r="E186" s="51" t="s">
        <v>51</v>
      </c>
      <c r="F186" s="51" t="s">
        <v>26832</v>
      </c>
      <c r="G186" s="51" t="s">
        <v>82</v>
      </c>
      <c r="H186" s="51" t="s">
        <v>83</v>
      </c>
      <c r="I186" s="51" t="s">
        <v>84</v>
      </c>
      <c r="J186" s="51" t="s">
        <v>9120</v>
      </c>
      <c r="K186" s="51" t="s">
        <v>25322</v>
      </c>
      <c r="L186" s="121" t="s">
        <v>26947</v>
      </c>
      <c r="M186" s="21">
        <f t="shared" si="2"/>
        <v>0</v>
      </c>
    </row>
    <row r="187" spans="1:13" ht="20.100000000000001" customHeight="1" x14ac:dyDescent="0.15">
      <c r="A187" s="1" t="s">
        <v>24958</v>
      </c>
      <c r="B187" s="1" t="s">
        <v>25188</v>
      </c>
      <c r="C187" s="1" t="s">
        <v>25323</v>
      </c>
      <c r="D187" s="1" t="s">
        <v>849</v>
      </c>
      <c r="E187" s="1" t="s">
        <v>51</v>
      </c>
      <c r="F187" s="1" t="s">
        <v>26832</v>
      </c>
      <c r="G187" s="1" t="s">
        <v>82</v>
      </c>
      <c r="H187" s="1" t="s">
        <v>83</v>
      </c>
      <c r="I187" s="1" t="s">
        <v>84</v>
      </c>
      <c r="J187" s="1" t="s">
        <v>9120</v>
      </c>
      <c r="K187" s="1" t="s">
        <v>25324</v>
      </c>
      <c r="L187" s="1"/>
      <c r="M187" s="21">
        <f t="shared" si="2"/>
        <v>0</v>
      </c>
    </row>
    <row r="188" spans="1:13" ht="20.100000000000001" customHeight="1" x14ac:dyDescent="0.15">
      <c r="A188" s="1" t="s">
        <v>24958</v>
      </c>
      <c r="B188" s="1" t="s">
        <v>25325</v>
      </c>
      <c r="C188" s="1" t="s">
        <v>25326</v>
      </c>
      <c r="D188" s="1" t="s">
        <v>50</v>
      </c>
      <c r="E188" s="1" t="s">
        <v>51</v>
      </c>
      <c r="F188" s="1" t="s">
        <v>51</v>
      </c>
      <c r="G188" s="1" t="s">
        <v>82</v>
      </c>
      <c r="H188" s="1" t="s">
        <v>95</v>
      </c>
      <c r="I188" s="1" t="s">
        <v>84</v>
      </c>
      <c r="J188" s="1" t="s">
        <v>96</v>
      </c>
      <c r="K188" s="1" t="s">
        <v>25327</v>
      </c>
      <c r="L188" s="1"/>
      <c r="M188" s="21">
        <f t="shared" si="2"/>
        <v>1</v>
      </c>
    </row>
    <row r="189" spans="1:13" ht="20.100000000000001" customHeight="1" x14ac:dyDescent="0.15">
      <c r="A189" s="1" t="s">
        <v>24958</v>
      </c>
      <c r="B189" s="1" t="s">
        <v>25325</v>
      </c>
      <c r="C189" s="1" t="s">
        <v>25328</v>
      </c>
      <c r="D189" s="1" t="s">
        <v>78</v>
      </c>
      <c r="E189" s="1" t="s">
        <v>51</v>
      </c>
      <c r="F189" s="1" t="s">
        <v>51</v>
      </c>
      <c r="G189" s="1" t="s">
        <v>82</v>
      </c>
      <c r="H189" s="1" t="s">
        <v>95</v>
      </c>
      <c r="I189" s="1" t="s">
        <v>84</v>
      </c>
      <c r="J189" s="1" t="s">
        <v>96</v>
      </c>
      <c r="K189" s="1" t="s">
        <v>25329</v>
      </c>
      <c r="L189" s="1"/>
      <c r="M189" s="21">
        <f t="shared" si="2"/>
        <v>1</v>
      </c>
    </row>
    <row r="190" spans="1:13" ht="20.100000000000001" customHeight="1" x14ac:dyDescent="0.15">
      <c r="A190" s="1" t="s">
        <v>24958</v>
      </c>
      <c r="B190" s="1" t="s">
        <v>25325</v>
      </c>
      <c r="C190" s="1" t="s">
        <v>25330</v>
      </c>
      <c r="D190" s="1" t="s">
        <v>78</v>
      </c>
      <c r="E190" s="1" t="s">
        <v>51</v>
      </c>
      <c r="F190" s="1" t="s">
        <v>81</v>
      </c>
      <c r="G190" s="1" t="s">
        <v>82</v>
      </c>
      <c r="H190" s="1" t="s">
        <v>180</v>
      </c>
      <c r="I190" s="1" t="s">
        <v>84</v>
      </c>
      <c r="J190" s="1" t="s">
        <v>632</v>
      </c>
      <c r="K190" s="1" t="s">
        <v>25331</v>
      </c>
      <c r="L190" s="1"/>
      <c r="M190" s="21">
        <f t="shared" si="2"/>
        <v>0</v>
      </c>
    </row>
    <row r="191" spans="1:13" ht="20.100000000000001" customHeight="1" x14ac:dyDescent="0.15">
      <c r="A191" s="1" t="s">
        <v>24958</v>
      </c>
      <c r="B191" s="1" t="s">
        <v>25332</v>
      </c>
      <c r="C191" s="1" t="s">
        <v>25333</v>
      </c>
      <c r="D191" s="1" t="s">
        <v>50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25334</v>
      </c>
      <c r="L191" s="1"/>
      <c r="M191" s="21">
        <f t="shared" si="2"/>
        <v>1</v>
      </c>
    </row>
    <row r="192" spans="1:13" ht="20.100000000000001" customHeight="1" x14ac:dyDescent="0.15">
      <c r="A192" s="1" t="s">
        <v>24958</v>
      </c>
      <c r="B192" s="1" t="s">
        <v>25332</v>
      </c>
      <c r="C192" s="1" t="s">
        <v>25335</v>
      </c>
      <c r="D192" s="1" t="s">
        <v>50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25336</v>
      </c>
      <c r="L192" s="1"/>
      <c r="M192" s="21">
        <f t="shared" si="2"/>
        <v>1</v>
      </c>
    </row>
    <row r="193" spans="1:13" ht="20.100000000000001" customHeight="1" x14ac:dyDescent="0.15">
      <c r="A193" s="1" t="s">
        <v>24958</v>
      </c>
      <c r="B193" s="1" t="s">
        <v>19915</v>
      </c>
      <c r="C193" s="1" t="s">
        <v>25337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25338</v>
      </c>
      <c r="L193" s="1"/>
      <c r="M193" s="21">
        <f t="shared" si="2"/>
        <v>1</v>
      </c>
    </row>
    <row r="194" spans="1:13" ht="20.100000000000001" customHeight="1" x14ac:dyDescent="0.15">
      <c r="A194" s="1" t="s">
        <v>24958</v>
      </c>
      <c r="B194" s="1" t="s">
        <v>19915</v>
      </c>
      <c r="C194" s="1" t="s">
        <v>25339</v>
      </c>
      <c r="D194" s="1" t="s">
        <v>50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25340</v>
      </c>
      <c r="L194" s="1"/>
      <c r="M194" s="21">
        <f t="shared" si="2"/>
        <v>1</v>
      </c>
    </row>
    <row r="195" spans="1:13" ht="20.100000000000001" customHeight="1" x14ac:dyDescent="0.15">
      <c r="A195" s="1" t="s">
        <v>24958</v>
      </c>
      <c r="B195" s="1" t="s">
        <v>19915</v>
      </c>
      <c r="C195" s="1" t="s">
        <v>25341</v>
      </c>
      <c r="D195" s="1" t="s">
        <v>50</v>
      </c>
      <c r="E195" s="1" t="s">
        <v>51</v>
      </c>
      <c r="F195" s="1" t="s">
        <v>51</v>
      </c>
      <c r="G195" s="1" t="s">
        <v>82</v>
      </c>
      <c r="H195" s="1" t="s">
        <v>95</v>
      </c>
      <c r="I195" s="1" t="s">
        <v>84</v>
      </c>
      <c r="J195" s="1" t="s">
        <v>96</v>
      </c>
      <c r="K195" s="1" t="s">
        <v>25342</v>
      </c>
      <c r="L195" s="1"/>
      <c r="M195" s="21">
        <f t="shared" si="2"/>
        <v>1</v>
      </c>
    </row>
    <row r="196" spans="1:13" ht="20.100000000000001" customHeight="1" x14ac:dyDescent="0.15">
      <c r="A196" s="1" t="s">
        <v>24958</v>
      </c>
      <c r="B196" s="1" t="s">
        <v>19915</v>
      </c>
      <c r="C196" s="1" t="s">
        <v>25343</v>
      </c>
      <c r="D196" s="1" t="s">
        <v>50</v>
      </c>
      <c r="E196" s="1" t="s">
        <v>51</v>
      </c>
      <c r="F196" s="1" t="s">
        <v>51</v>
      </c>
      <c r="G196" s="1" t="s">
        <v>82</v>
      </c>
      <c r="H196" s="1" t="s">
        <v>95</v>
      </c>
      <c r="I196" s="1" t="s">
        <v>84</v>
      </c>
      <c r="J196" s="1" t="s">
        <v>96</v>
      </c>
      <c r="K196" s="1" t="s">
        <v>25344</v>
      </c>
      <c r="L196" s="1"/>
      <c r="M196" s="21">
        <f t="shared" si="2"/>
        <v>1</v>
      </c>
    </row>
    <row r="197" spans="1:13" ht="20.100000000000001" customHeight="1" x14ac:dyDescent="0.15">
      <c r="A197" s="1" t="s">
        <v>24958</v>
      </c>
      <c r="B197" s="1" t="s">
        <v>19915</v>
      </c>
      <c r="C197" s="1" t="s">
        <v>25345</v>
      </c>
      <c r="D197" s="1" t="s">
        <v>50</v>
      </c>
      <c r="E197" s="1" t="s">
        <v>51</v>
      </c>
      <c r="F197" s="1" t="s">
        <v>51</v>
      </c>
      <c r="G197" s="1" t="s">
        <v>82</v>
      </c>
      <c r="H197" s="1" t="s">
        <v>95</v>
      </c>
      <c r="I197" s="1" t="s">
        <v>84</v>
      </c>
      <c r="J197" s="1" t="s">
        <v>96</v>
      </c>
      <c r="K197" s="1" t="s">
        <v>25346</v>
      </c>
      <c r="L197" s="1"/>
      <c r="M197" s="21">
        <f t="shared" si="2"/>
        <v>1</v>
      </c>
    </row>
    <row r="198" spans="1:13" ht="20.100000000000001" customHeight="1" x14ac:dyDescent="0.15">
      <c r="A198" s="1" t="s">
        <v>24958</v>
      </c>
      <c r="B198" s="1" t="s">
        <v>19915</v>
      </c>
      <c r="C198" s="1" t="s">
        <v>25347</v>
      </c>
      <c r="D198" s="1" t="s">
        <v>50</v>
      </c>
      <c r="E198" s="1" t="s">
        <v>51</v>
      </c>
      <c r="F198" s="1" t="s">
        <v>51</v>
      </c>
      <c r="G198" s="1" t="s">
        <v>82</v>
      </c>
      <c r="H198" s="1" t="s">
        <v>95</v>
      </c>
      <c r="I198" s="1" t="s">
        <v>84</v>
      </c>
      <c r="J198" s="1" t="s">
        <v>96</v>
      </c>
      <c r="K198" s="1" t="s">
        <v>25348</v>
      </c>
      <c r="L198" s="1"/>
      <c r="M198" s="21">
        <f t="shared" si="2"/>
        <v>1</v>
      </c>
    </row>
    <row r="199" spans="1:13" ht="20.100000000000001" customHeight="1" x14ac:dyDescent="0.15">
      <c r="A199" s="1" t="s">
        <v>24958</v>
      </c>
      <c r="B199" s="1" t="s">
        <v>19915</v>
      </c>
      <c r="C199" s="1" t="s">
        <v>25349</v>
      </c>
      <c r="D199" s="1" t="s">
        <v>50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25350</v>
      </c>
      <c r="L199" s="1"/>
      <c r="M199" s="21">
        <f t="shared" si="2"/>
        <v>1</v>
      </c>
    </row>
    <row r="200" spans="1:13" ht="20.100000000000001" customHeight="1" x14ac:dyDescent="0.15">
      <c r="A200" s="1" t="s">
        <v>24958</v>
      </c>
      <c r="B200" s="1" t="s">
        <v>19915</v>
      </c>
      <c r="C200" s="1" t="s">
        <v>25351</v>
      </c>
      <c r="D200" s="1" t="s">
        <v>50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25352</v>
      </c>
      <c r="L200" s="1"/>
      <c r="M200" s="21">
        <f t="shared" si="2"/>
        <v>1</v>
      </c>
    </row>
    <row r="201" spans="1:13" ht="20.100000000000001" customHeight="1" x14ac:dyDescent="0.15">
      <c r="A201" s="1" t="s">
        <v>24958</v>
      </c>
      <c r="B201" s="1" t="s">
        <v>19915</v>
      </c>
      <c r="C201" s="1" t="s">
        <v>25353</v>
      </c>
      <c r="D201" s="1" t="s">
        <v>50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25354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24958</v>
      </c>
      <c r="B202" s="1" t="s">
        <v>19915</v>
      </c>
      <c r="C202" s="1" t="s">
        <v>25355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95</v>
      </c>
      <c r="I202" s="1" t="s">
        <v>84</v>
      </c>
      <c r="J202" s="1" t="s">
        <v>96</v>
      </c>
      <c r="K202" s="1" t="s">
        <v>25356</v>
      </c>
      <c r="L202" s="1"/>
      <c r="M202" s="21">
        <f t="shared" si="3"/>
        <v>1</v>
      </c>
    </row>
    <row r="203" spans="1:13" ht="20.100000000000001" customHeight="1" x14ac:dyDescent="0.15">
      <c r="A203" s="1" t="s">
        <v>24958</v>
      </c>
      <c r="B203" s="1" t="s">
        <v>19915</v>
      </c>
      <c r="C203" s="1" t="s">
        <v>25357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95</v>
      </c>
      <c r="I203" s="1" t="s">
        <v>84</v>
      </c>
      <c r="J203" s="1" t="s">
        <v>96</v>
      </c>
      <c r="K203" s="1" t="s">
        <v>25358</v>
      </c>
      <c r="L203" s="1"/>
      <c r="M203" s="21">
        <f t="shared" si="3"/>
        <v>1</v>
      </c>
    </row>
    <row r="204" spans="1:13" ht="20.100000000000001" customHeight="1" x14ac:dyDescent="0.15">
      <c r="A204" s="1" t="s">
        <v>25359</v>
      </c>
      <c r="B204" s="1" t="s">
        <v>25360</v>
      </c>
      <c r="C204" s="1" t="s">
        <v>25361</v>
      </c>
      <c r="D204" s="1" t="s">
        <v>50</v>
      </c>
      <c r="E204" s="1" t="s">
        <v>51</v>
      </c>
      <c r="F204" s="1" t="s">
        <v>10720</v>
      </c>
      <c r="G204" s="1" t="s">
        <v>82</v>
      </c>
      <c r="H204" s="1" t="s">
        <v>212</v>
      </c>
      <c r="I204" s="1" t="s">
        <v>7857</v>
      </c>
      <c r="J204" s="1" t="s">
        <v>122</v>
      </c>
      <c r="K204" s="1" t="s">
        <v>25362</v>
      </c>
      <c r="L204" s="1"/>
      <c r="M204" s="21">
        <f t="shared" si="3"/>
        <v>0</v>
      </c>
    </row>
    <row r="205" spans="1:13" ht="20.100000000000001" customHeight="1" x14ac:dyDescent="0.15">
      <c r="A205" s="1" t="s">
        <v>25359</v>
      </c>
      <c r="B205" s="1" t="s">
        <v>25360</v>
      </c>
      <c r="C205" s="1" t="s">
        <v>25363</v>
      </c>
      <c r="D205" s="1" t="s">
        <v>50</v>
      </c>
      <c r="E205" s="1" t="s">
        <v>51</v>
      </c>
      <c r="F205" s="1" t="s">
        <v>10720</v>
      </c>
      <c r="G205" s="1" t="s">
        <v>82</v>
      </c>
      <c r="H205" s="1" t="s">
        <v>1151</v>
      </c>
      <c r="I205" s="1" t="s">
        <v>447</v>
      </c>
      <c r="J205" s="1" t="s">
        <v>4704</v>
      </c>
      <c r="K205" s="1" t="s">
        <v>25364</v>
      </c>
      <c r="L205" s="1"/>
      <c r="M205" s="21">
        <f t="shared" si="3"/>
        <v>0</v>
      </c>
    </row>
    <row r="206" spans="1:13" ht="20.100000000000001" customHeight="1" x14ac:dyDescent="0.15">
      <c r="A206" s="1" t="s">
        <v>25359</v>
      </c>
      <c r="B206" s="1" t="s">
        <v>25360</v>
      </c>
      <c r="C206" s="1" t="s">
        <v>25365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25366</v>
      </c>
      <c r="L206" s="1"/>
      <c r="M206" s="21">
        <f t="shared" si="3"/>
        <v>1</v>
      </c>
    </row>
    <row r="207" spans="1:13" ht="20.100000000000001" customHeight="1" x14ac:dyDescent="0.15">
      <c r="A207" s="1" t="s">
        <v>25359</v>
      </c>
      <c r="B207" s="1" t="s">
        <v>25360</v>
      </c>
      <c r="C207" s="1" t="s">
        <v>25367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25368</v>
      </c>
      <c r="L207" s="1"/>
      <c r="M207" s="21">
        <f t="shared" si="3"/>
        <v>1</v>
      </c>
    </row>
    <row r="208" spans="1:13" ht="20.100000000000001" customHeight="1" x14ac:dyDescent="0.15">
      <c r="A208" s="1" t="s">
        <v>25359</v>
      </c>
      <c r="B208" s="1" t="s">
        <v>25360</v>
      </c>
      <c r="C208" s="1" t="s">
        <v>25369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25370</v>
      </c>
      <c r="L208" s="1"/>
      <c r="M208" s="21">
        <f t="shared" si="3"/>
        <v>1</v>
      </c>
    </row>
    <row r="209" spans="1:13" ht="20.100000000000001" customHeight="1" x14ac:dyDescent="0.15">
      <c r="A209" s="1" t="s">
        <v>25359</v>
      </c>
      <c r="B209" s="1" t="s">
        <v>25360</v>
      </c>
      <c r="C209" s="1" t="s">
        <v>25371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25372</v>
      </c>
      <c r="L209" s="1"/>
      <c r="M209" s="21">
        <f t="shared" si="3"/>
        <v>1</v>
      </c>
    </row>
    <row r="210" spans="1:13" ht="20.100000000000001" customHeight="1" x14ac:dyDescent="0.15">
      <c r="A210" s="1" t="s">
        <v>25359</v>
      </c>
      <c r="B210" s="1" t="s">
        <v>25360</v>
      </c>
      <c r="C210" s="1" t="s">
        <v>25373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25374</v>
      </c>
      <c r="L210" s="1"/>
      <c r="M210" s="21">
        <f t="shared" si="3"/>
        <v>1</v>
      </c>
    </row>
    <row r="211" spans="1:13" ht="20.100000000000001" customHeight="1" x14ac:dyDescent="0.15">
      <c r="A211" s="1" t="s">
        <v>25359</v>
      </c>
      <c r="B211" s="1" t="s">
        <v>25360</v>
      </c>
      <c r="C211" s="1" t="s">
        <v>25375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25376</v>
      </c>
      <c r="L211" s="1"/>
      <c r="M211" s="21">
        <f t="shared" si="3"/>
        <v>1</v>
      </c>
    </row>
    <row r="212" spans="1:13" ht="20.100000000000001" customHeight="1" x14ac:dyDescent="0.15">
      <c r="A212" s="1" t="s">
        <v>25359</v>
      </c>
      <c r="B212" s="1" t="s">
        <v>25360</v>
      </c>
      <c r="C212" s="1" t="s">
        <v>25377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25378</v>
      </c>
      <c r="L212" s="1"/>
      <c r="M212" s="21">
        <f t="shared" si="3"/>
        <v>1</v>
      </c>
    </row>
    <row r="213" spans="1:13" ht="20.100000000000001" customHeight="1" x14ac:dyDescent="0.15">
      <c r="A213" s="1" t="s">
        <v>25359</v>
      </c>
      <c r="B213" s="1" t="s">
        <v>25360</v>
      </c>
      <c r="C213" s="1" t="s">
        <v>25379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25380</v>
      </c>
      <c r="L213" s="1"/>
      <c r="M213" s="21">
        <f t="shared" si="3"/>
        <v>1</v>
      </c>
    </row>
    <row r="214" spans="1:13" ht="20.100000000000001" customHeight="1" x14ac:dyDescent="0.15">
      <c r="A214" s="1" t="s">
        <v>25359</v>
      </c>
      <c r="B214" s="1" t="s">
        <v>25360</v>
      </c>
      <c r="C214" s="1" t="s">
        <v>25381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25382</v>
      </c>
      <c r="L214" s="1"/>
      <c r="M214" s="21">
        <f t="shared" si="3"/>
        <v>1</v>
      </c>
    </row>
    <row r="215" spans="1:13" ht="20.100000000000001" customHeight="1" x14ac:dyDescent="0.15">
      <c r="A215" s="1" t="s">
        <v>25359</v>
      </c>
      <c r="B215" s="1" t="s">
        <v>25360</v>
      </c>
      <c r="C215" s="1" t="s">
        <v>25383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25384</v>
      </c>
      <c r="L215" s="1"/>
      <c r="M215" s="21">
        <f t="shared" si="3"/>
        <v>1</v>
      </c>
    </row>
    <row r="216" spans="1:13" ht="20.100000000000001" customHeight="1" x14ac:dyDescent="0.15">
      <c r="A216" s="1" t="s">
        <v>25359</v>
      </c>
      <c r="B216" s="1" t="s">
        <v>25360</v>
      </c>
      <c r="C216" s="1" t="s">
        <v>25385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25386</v>
      </c>
      <c r="L216" s="1"/>
      <c r="M216" s="21">
        <f t="shared" si="3"/>
        <v>1</v>
      </c>
    </row>
    <row r="217" spans="1:13" ht="20.100000000000001" customHeight="1" x14ac:dyDescent="0.15">
      <c r="A217" s="1" t="s">
        <v>25359</v>
      </c>
      <c r="B217" s="1" t="s">
        <v>25360</v>
      </c>
      <c r="C217" s="1" t="s">
        <v>25387</v>
      </c>
      <c r="D217" s="1" t="s">
        <v>78</v>
      </c>
      <c r="E217" s="1" t="s">
        <v>51</v>
      </c>
      <c r="F217" s="1" t="s">
        <v>10720</v>
      </c>
      <c r="G217" s="1" t="s">
        <v>82</v>
      </c>
      <c r="H217" s="1" t="s">
        <v>180</v>
      </c>
      <c r="I217" s="1" t="s">
        <v>84</v>
      </c>
      <c r="J217" s="1" t="s">
        <v>632</v>
      </c>
      <c r="K217" s="1" t="s">
        <v>25388</v>
      </c>
      <c r="L217" s="1"/>
      <c r="M217" s="21">
        <f t="shared" si="3"/>
        <v>0</v>
      </c>
    </row>
    <row r="218" spans="1:13" ht="20.100000000000001" customHeight="1" x14ac:dyDescent="0.15">
      <c r="A218" s="1" t="s">
        <v>25359</v>
      </c>
      <c r="B218" s="1" t="s">
        <v>25360</v>
      </c>
      <c r="C218" s="1" t="s">
        <v>25389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25390</v>
      </c>
      <c r="L218" s="1"/>
      <c r="M218" s="21">
        <f t="shared" si="3"/>
        <v>1</v>
      </c>
    </row>
    <row r="219" spans="1:13" ht="20.100000000000001" customHeight="1" x14ac:dyDescent="0.15">
      <c r="A219" s="1" t="s">
        <v>25359</v>
      </c>
      <c r="B219" s="1" t="s">
        <v>25360</v>
      </c>
      <c r="C219" s="1" t="s">
        <v>25391</v>
      </c>
      <c r="D219" s="1" t="s">
        <v>78</v>
      </c>
      <c r="E219" s="1" t="s">
        <v>51</v>
      </c>
      <c r="F219" s="1" t="s">
        <v>10720</v>
      </c>
      <c r="G219" s="1" t="s">
        <v>82</v>
      </c>
      <c r="H219" s="1" t="s">
        <v>180</v>
      </c>
      <c r="I219" s="1" t="s">
        <v>84</v>
      </c>
      <c r="J219" s="1" t="s">
        <v>632</v>
      </c>
      <c r="K219" s="1" t="s">
        <v>25392</v>
      </c>
      <c r="L219" s="1"/>
      <c r="M219" s="21">
        <f t="shared" si="3"/>
        <v>0</v>
      </c>
    </row>
    <row r="220" spans="1:13" ht="20.100000000000001" customHeight="1" x14ac:dyDescent="0.15">
      <c r="A220" s="1" t="s">
        <v>25359</v>
      </c>
      <c r="B220" s="1" t="s">
        <v>25360</v>
      </c>
      <c r="C220" s="1" t="s">
        <v>25393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25394</v>
      </c>
      <c r="L220" s="1"/>
      <c r="M220" s="21">
        <f t="shared" si="3"/>
        <v>1</v>
      </c>
    </row>
    <row r="221" spans="1:13" ht="20.100000000000001" customHeight="1" x14ac:dyDescent="0.15">
      <c r="A221" s="1" t="s">
        <v>25359</v>
      </c>
      <c r="B221" s="1" t="s">
        <v>25360</v>
      </c>
      <c r="C221" s="1" t="s">
        <v>25395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25396</v>
      </c>
      <c r="L221" s="1"/>
      <c r="M221" s="21">
        <f t="shared" si="3"/>
        <v>1</v>
      </c>
    </row>
    <row r="222" spans="1:13" ht="20.100000000000001" customHeight="1" x14ac:dyDescent="0.15">
      <c r="A222" s="1" t="s">
        <v>25359</v>
      </c>
      <c r="B222" s="1" t="s">
        <v>25360</v>
      </c>
      <c r="C222" s="1" t="s">
        <v>25397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25398</v>
      </c>
      <c r="L222" s="1"/>
      <c r="M222" s="21">
        <f t="shared" si="3"/>
        <v>1</v>
      </c>
    </row>
    <row r="223" spans="1:13" ht="20.100000000000001" customHeight="1" x14ac:dyDescent="0.15">
      <c r="A223" s="1" t="s">
        <v>25359</v>
      </c>
      <c r="B223" s="1" t="s">
        <v>25360</v>
      </c>
      <c r="C223" s="1" t="s">
        <v>25399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25400</v>
      </c>
      <c r="L223" s="1"/>
      <c r="M223" s="21">
        <f t="shared" si="3"/>
        <v>1</v>
      </c>
    </row>
    <row r="224" spans="1:13" ht="20.100000000000001" customHeight="1" x14ac:dyDescent="0.15">
      <c r="A224" s="1" t="s">
        <v>25359</v>
      </c>
      <c r="B224" s="1" t="s">
        <v>25360</v>
      </c>
      <c r="C224" s="1" t="s">
        <v>25401</v>
      </c>
      <c r="D224" s="1" t="s">
        <v>78</v>
      </c>
      <c r="E224" s="1" t="s">
        <v>51</v>
      </c>
      <c r="F224" s="1" t="s">
        <v>179</v>
      </c>
      <c r="G224" s="1" t="s">
        <v>82</v>
      </c>
      <c r="H224" s="1" t="s">
        <v>180</v>
      </c>
      <c r="I224" s="1" t="s">
        <v>84</v>
      </c>
      <c r="J224" s="1" t="s">
        <v>632</v>
      </c>
      <c r="K224" s="1" t="s">
        <v>25402</v>
      </c>
      <c r="L224" s="1"/>
      <c r="M224" s="21">
        <f t="shared" si="3"/>
        <v>0</v>
      </c>
    </row>
    <row r="225" spans="1:13" ht="20.100000000000001" customHeight="1" x14ac:dyDescent="0.15">
      <c r="A225" s="1" t="s">
        <v>25359</v>
      </c>
      <c r="B225" s="1" t="s">
        <v>25360</v>
      </c>
      <c r="C225" s="1" t="s">
        <v>25403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180</v>
      </c>
      <c r="I225" s="1" t="s">
        <v>84</v>
      </c>
      <c r="J225" s="1" t="s">
        <v>632</v>
      </c>
      <c r="K225" s="1" t="s">
        <v>25404</v>
      </c>
      <c r="L225" s="1"/>
      <c r="M225" s="21">
        <f t="shared" si="3"/>
        <v>0</v>
      </c>
    </row>
    <row r="226" spans="1:13" ht="20.100000000000001" customHeight="1" x14ac:dyDescent="0.15">
      <c r="A226" s="1" t="s">
        <v>25359</v>
      </c>
      <c r="B226" s="1" t="s">
        <v>25360</v>
      </c>
      <c r="C226" s="1" t="s">
        <v>25405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25406</v>
      </c>
      <c r="L226" s="1"/>
      <c r="M226" s="21">
        <f t="shared" si="3"/>
        <v>1</v>
      </c>
    </row>
    <row r="227" spans="1:13" ht="20.100000000000001" customHeight="1" x14ac:dyDescent="0.15">
      <c r="A227" s="1" t="s">
        <v>25359</v>
      </c>
      <c r="B227" s="1" t="s">
        <v>25407</v>
      </c>
      <c r="C227" s="1" t="s">
        <v>25408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25409</v>
      </c>
      <c r="L227" s="1"/>
      <c r="M227" s="21">
        <f t="shared" si="3"/>
        <v>1</v>
      </c>
    </row>
    <row r="228" spans="1:13" ht="20.100000000000001" customHeight="1" x14ac:dyDescent="0.15">
      <c r="A228" s="1" t="s">
        <v>25359</v>
      </c>
      <c r="B228" s="1" t="s">
        <v>25407</v>
      </c>
      <c r="C228" s="1" t="s">
        <v>25410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121</v>
      </c>
      <c r="I228" s="1" t="s">
        <v>84</v>
      </c>
      <c r="J228" s="1" t="s">
        <v>122</v>
      </c>
      <c r="K228" s="1" t="s">
        <v>25411</v>
      </c>
      <c r="L228" s="1"/>
      <c r="M228" s="21">
        <f t="shared" si="3"/>
        <v>1</v>
      </c>
    </row>
    <row r="229" spans="1:13" ht="20.100000000000001" customHeight="1" x14ac:dyDescent="0.15">
      <c r="A229" s="1" t="s">
        <v>25359</v>
      </c>
      <c r="B229" s="1" t="s">
        <v>25407</v>
      </c>
      <c r="C229" s="1" t="s">
        <v>25412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25413</v>
      </c>
      <c r="L229" s="1"/>
      <c r="M229" s="21">
        <f t="shared" si="3"/>
        <v>1</v>
      </c>
    </row>
    <row r="230" spans="1:13" ht="20.100000000000001" customHeight="1" x14ac:dyDescent="0.15">
      <c r="A230" s="1" t="s">
        <v>25359</v>
      </c>
      <c r="B230" s="1" t="s">
        <v>25407</v>
      </c>
      <c r="C230" s="1" t="s">
        <v>25414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25415</v>
      </c>
      <c r="L230" s="1"/>
      <c r="M230" s="21">
        <f t="shared" si="3"/>
        <v>1</v>
      </c>
    </row>
    <row r="231" spans="1:13" ht="20.100000000000001" customHeight="1" x14ac:dyDescent="0.15">
      <c r="A231" s="1" t="s">
        <v>25359</v>
      </c>
      <c r="B231" s="1" t="s">
        <v>25407</v>
      </c>
      <c r="C231" s="1" t="s">
        <v>25416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25417</v>
      </c>
      <c r="L231" s="1"/>
      <c r="M231" s="21">
        <f t="shared" si="3"/>
        <v>1</v>
      </c>
    </row>
    <row r="232" spans="1:13" ht="20.100000000000001" customHeight="1" x14ac:dyDescent="0.15">
      <c r="A232" s="1" t="s">
        <v>25359</v>
      </c>
      <c r="B232" s="1" t="s">
        <v>25407</v>
      </c>
      <c r="C232" s="1" t="s">
        <v>25418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25419</v>
      </c>
      <c r="L232" s="1"/>
      <c r="M232" s="21">
        <f t="shared" si="3"/>
        <v>1</v>
      </c>
    </row>
    <row r="233" spans="1:13" ht="20.100000000000001" customHeight="1" x14ac:dyDescent="0.15">
      <c r="A233" s="1" t="s">
        <v>25359</v>
      </c>
      <c r="B233" s="1" t="s">
        <v>25407</v>
      </c>
      <c r="C233" s="1" t="s">
        <v>25420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25421</v>
      </c>
      <c r="L233" s="1"/>
      <c r="M233" s="21">
        <f t="shared" si="3"/>
        <v>1</v>
      </c>
    </row>
    <row r="234" spans="1:13" ht="20.100000000000001" customHeight="1" x14ac:dyDescent="0.15">
      <c r="A234" s="1" t="s">
        <v>25359</v>
      </c>
      <c r="B234" s="1" t="s">
        <v>25407</v>
      </c>
      <c r="C234" s="1" t="s">
        <v>25422</v>
      </c>
      <c r="D234" s="1" t="s">
        <v>78</v>
      </c>
      <c r="E234" s="1" t="s">
        <v>51</v>
      </c>
      <c r="F234" s="1" t="s">
        <v>179</v>
      </c>
      <c r="G234" s="1" t="s">
        <v>82</v>
      </c>
      <c r="H234" s="1" t="s">
        <v>180</v>
      </c>
      <c r="I234" s="1" t="s">
        <v>84</v>
      </c>
      <c r="J234" s="1" t="s">
        <v>632</v>
      </c>
      <c r="K234" s="1" t="s">
        <v>25423</v>
      </c>
      <c r="L234" s="1"/>
      <c r="M234" s="21">
        <f t="shared" si="3"/>
        <v>0</v>
      </c>
    </row>
    <row r="235" spans="1:13" ht="20.100000000000001" customHeight="1" x14ac:dyDescent="0.15">
      <c r="A235" s="1" t="s">
        <v>25359</v>
      </c>
      <c r="B235" s="1" t="s">
        <v>25407</v>
      </c>
      <c r="C235" s="1" t="s">
        <v>25424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25425</v>
      </c>
      <c r="L235" s="1"/>
      <c r="M235" s="21">
        <f t="shared" si="3"/>
        <v>1</v>
      </c>
    </row>
    <row r="236" spans="1:13" ht="20.100000000000001" customHeight="1" x14ac:dyDescent="0.15">
      <c r="A236" s="1" t="s">
        <v>25359</v>
      </c>
      <c r="B236" s="1" t="s">
        <v>25426</v>
      </c>
      <c r="C236" s="1" t="s">
        <v>25427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25428</v>
      </c>
      <c r="L236" s="1"/>
      <c r="M236" s="21">
        <f t="shared" si="3"/>
        <v>1</v>
      </c>
    </row>
    <row r="237" spans="1:13" ht="20.100000000000001" customHeight="1" x14ac:dyDescent="0.15">
      <c r="A237" s="1" t="s">
        <v>25359</v>
      </c>
      <c r="B237" s="1" t="s">
        <v>25426</v>
      </c>
      <c r="C237" s="1" t="s">
        <v>25429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25430</v>
      </c>
      <c r="L237" s="1"/>
      <c r="M237" s="21">
        <f t="shared" si="3"/>
        <v>1</v>
      </c>
    </row>
    <row r="238" spans="1:13" ht="20.100000000000001" customHeight="1" x14ac:dyDescent="0.15">
      <c r="A238" s="1" t="s">
        <v>25359</v>
      </c>
      <c r="B238" s="1" t="s">
        <v>25426</v>
      </c>
      <c r="C238" s="1" t="s">
        <v>25431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25432</v>
      </c>
      <c r="L238" s="1"/>
      <c r="M238" s="21">
        <f t="shared" si="3"/>
        <v>1</v>
      </c>
    </row>
    <row r="239" spans="1:13" ht="20.100000000000001" customHeight="1" x14ac:dyDescent="0.15">
      <c r="A239" s="1" t="s">
        <v>25359</v>
      </c>
      <c r="B239" s="1" t="s">
        <v>25426</v>
      </c>
      <c r="C239" s="1" t="s">
        <v>25433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25434</v>
      </c>
      <c r="L239" s="1"/>
      <c r="M239" s="21">
        <f t="shared" si="3"/>
        <v>1</v>
      </c>
    </row>
    <row r="240" spans="1:13" ht="20.100000000000001" customHeight="1" x14ac:dyDescent="0.15">
      <c r="A240" s="1" t="s">
        <v>25359</v>
      </c>
      <c r="B240" s="1" t="s">
        <v>25426</v>
      </c>
      <c r="C240" s="1" t="s">
        <v>25435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25436</v>
      </c>
      <c r="L240" s="1"/>
      <c r="M240" s="21">
        <f t="shared" si="3"/>
        <v>1</v>
      </c>
    </row>
    <row r="241" spans="1:13" ht="20.100000000000001" customHeight="1" x14ac:dyDescent="0.15">
      <c r="A241" s="1" t="s">
        <v>25359</v>
      </c>
      <c r="B241" s="1" t="s">
        <v>25426</v>
      </c>
      <c r="C241" s="1" t="s">
        <v>25437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25438</v>
      </c>
      <c r="L241" s="1"/>
      <c r="M241" s="21">
        <f t="shared" si="3"/>
        <v>1</v>
      </c>
    </row>
    <row r="242" spans="1:13" ht="20.100000000000001" customHeight="1" x14ac:dyDescent="0.15">
      <c r="A242" s="1" t="s">
        <v>25359</v>
      </c>
      <c r="B242" s="1" t="s">
        <v>25426</v>
      </c>
      <c r="C242" s="1" t="s">
        <v>25439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25440</v>
      </c>
      <c r="L242" s="1"/>
      <c r="M242" s="21">
        <f t="shared" si="3"/>
        <v>1</v>
      </c>
    </row>
    <row r="243" spans="1:13" ht="20.100000000000001" customHeight="1" x14ac:dyDescent="0.15">
      <c r="A243" s="1" t="s">
        <v>25359</v>
      </c>
      <c r="B243" s="1" t="s">
        <v>25426</v>
      </c>
      <c r="C243" s="1" t="s">
        <v>25441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25442</v>
      </c>
      <c r="L243" s="1"/>
      <c r="M243" s="21">
        <f t="shared" si="3"/>
        <v>1</v>
      </c>
    </row>
    <row r="244" spans="1:13" ht="20.100000000000001" customHeight="1" x14ac:dyDescent="0.15">
      <c r="A244" s="1" t="s">
        <v>25359</v>
      </c>
      <c r="B244" s="1" t="s">
        <v>25426</v>
      </c>
      <c r="C244" s="1" t="s">
        <v>25443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25444</v>
      </c>
      <c r="L244" s="1"/>
      <c r="M244" s="21">
        <f t="shared" si="3"/>
        <v>1</v>
      </c>
    </row>
    <row r="245" spans="1:13" ht="20.100000000000001" customHeight="1" x14ac:dyDescent="0.15">
      <c r="A245" s="1" t="s">
        <v>25359</v>
      </c>
      <c r="B245" s="1" t="s">
        <v>25426</v>
      </c>
      <c r="C245" s="1" t="s">
        <v>25445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25446</v>
      </c>
      <c r="L245" s="1"/>
      <c r="M245" s="21">
        <f t="shared" si="3"/>
        <v>1</v>
      </c>
    </row>
    <row r="246" spans="1:13" ht="20.100000000000001" customHeight="1" x14ac:dyDescent="0.15">
      <c r="A246" s="1" t="s">
        <v>25359</v>
      </c>
      <c r="B246" s="1" t="s">
        <v>25426</v>
      </c>
      <c r="C246" s="1" t="s">
        <v>25447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25448</v>
      </c>
      <c r="L246" s="1"/>
      <c r="M246" s="21">
        <f t="shared" si="3"/>
        <v>1</v>
      </c>
    </row>
    <row r="247" spans="1:13" ht="20.100000000000001" customHeight="1" x14ac:dyDescent="0.15">
      <c r="A247" s="1" t="s">
        <v>25359</v>
      </c>
      <c r="B247" s="1" t="s">
        <v>25426</v>
      </c>
      <c r="C247" s="1" t="s">
        <v>25449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25450</v>
      </c>
      <c r="L247" s="1"/>
      <c r="M247" s="21">
        <f t="shared" si="3"/>
        <v>1</v>
      </c>
    </row>
    <row r="248" spans="1:13" ht="20.100000000000001" customHeight="1" x14ac:dyDescent="0.15">
      <c r="A248" s="1" t="s">
        <v>25359</v>
      </c>
      <c r="B248" s="1" t="s">
        <v>25426</v>
      </c>
      <c r="C248" s="1" t="s">
        <v>25451</v>
      </c>
      <c r="D248" s="1" t="s">
        <v>78</v>
      </c>
      <c r="E248" s="1" t="s">
        <v>51</v>
      </c>
      <c r="F248" s="1" t="s">
        <v>81</v>
      </c>
      <c r="G248" s="1" t="s">
        <v>82</v>
      </c>
      <c r="H248" s="1" t="s">
        <v>129</v>
      </c>
      <c r="I248" s="1" t="s">
        <v>84</v>
      </c>
      <c r="J248" s="1" t="s">
        <v>130</v>
      </c>
      <c r="K248" s="1" t="s">
        <v>25452</v>
      </c>
      <c r="L248" s="1"/>
      <c r="M248" s="21">
        <f t="shared" si="3"/>
        <v>0</v>
      </c>
    </row>
    <row r="249" spans="1:13" ht="20.100000000000001" customHeight="1" x14ac:dyDescent="0.15">
      <c r="A249" s="1" t="s">
        <v>25359</v>
      </c>
      <c r="B249" s="1" t="s">
        <v>25426</v>
      </c>
      <c r="C249" s="1" t="s">
        <v>25453</v>
      </c>
      <c r="D249" s="1" t="s">
        <v>78</v>
      </c>
      <c r="E249" s="1" t="s">
        <v>51</v>
      </c>
      <c r="F249" s="1" t="s">
        <v>10720</v>
      </c>
      <c r="G249" s="1" t="s">
        <v>82</v>
      </c>
      <c r="H249" s="1" t="s">
        <v>180</v>
      </c>
      <c r="I249" s="1" t="s">
        <v>84</v>
      </c>
      <c r="J249" s="1" t="s">
        <v>632</v>
      </c>
      <c r="K249" s="1" t="s">
        <v>25454</v>
      </c>
      <c r="L249" s="1"/>
      <c r="M249" s="21">
        <f t="shared" si="3"/>
        <v>0</v>
      </c>
    </row>
    <row r="250" spans="1:13" ht="20.100000000000001" customHeight="1" x14ac:dyDescent="0.15">
      <c r="A250" s="1" t="s">
        <v>25359</v>
      </c>
      <c r="B250" s="1" t="s">
        <v>25426</v>
      </c>
      <c r="C250" s="1" t="s">
        <v>25455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25456</v>
      </c>
      <c r="L250" s="1"/>
      <c r="M250" s="21">
        <f t="shared" si="3"/>
        <v>1</v>
      </c>
    </row>
    <row r="251" spans="1:13" ht="20.100000000000001" customHeight="1" x14ac:dyDescent="0.15">
      <c r="A251" s="1" t="s">
        <v>25359</v>
      </c>
      <c r="B251" s="1" t="s">
        <v>25426</v>
      </c>
      <c r="C251" s="1" t="s">
        <v>25457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25458</v>
      </c>
      <c r="L251" s="1"/>
      <c r="M251" s="21">
        <f t="shared" si="3"/>
        <v>1</v>
      </c>
    </row>
    <row r="252" spans="1:13" ht="20.100000000000001" customHeight="1" x14ac:dyDescent="0.15">
      <c r="A252" s="1" t="s">
        <v>25359</v>
      </c>
      <c r="B252" s="1" t="s">
        <v>25426</v>
      </c>
      <c r="C252" s="1" t="s">
        <v>25459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25460</v>
      </c>
      <c r="L252" s="1"/>
      <c r="M252" s="21">
        <f t="shared" si="3"/>
        <v>1</v>
      </c>
    </row>
    <row r="253" spans="1:13" ht="20.100000000000001" customHeight="1" x14ac:dyDescent="0.15">
      <c r="A253" s="1" t="s">
        <v>25359</v>
      </c>
      <c r="B253" s="1" t="s">
        <v>25426</v>
      </c>
      <c r="C253" s="1" t="s">
        <v>25461</v>
      </c>
      <c r="D253" s="1" t="s">
        <v>78</v>
      </c>
      <c r="E253" s="1" t="s">
        <v>51</v>
      </c>
      <c r="F253" s="1" t="s">
        <v>81</v>
      </c>
      <c r="G253" s="1" t="s">
        <v>82</v>
      </c>
      <c r="H253" s="1" t="s">
        <v>180</v>
      </c>
      <c r="I253" s="1" t="s">
        <v>84</v>
      </c>
      <c r="J253" s="1" t="s">
        <v>632</v>
      </c>
      <c r="K253" s="1" t="s">
        <v>25462</v>
      </c>
      <c r="L253" s="1"/>
      <c r="M253" s="21">
        <f t="shared" si="3"/>
        <v>0</v>
      </c>
    </row>
    <row r="254" spans="1:13" ht="20.100000000000001" customHeight="1" x14ac:dyDescent="0.15">
      <c r="A254" s="1" t="s">
        <v>25359</v>
      </c>
      <c r="B254" s="1" t="s">
        <v>25426</v>
      </c>
      <c r="C254" s="1" t="s">
        <v>25463</v>
      </c>
      <c r="D254" s="1" t="s">
        <v>78</v>
      </c>
      <c r="E254" s="1" t="s">
        <v>51</v>
      </c>
      <c r="F254" s="1" t="s">
        <v>81</v>
      </c>
      <c r="G254" s="1" t="s">
        <v>82</v>
      </c>
      <c r="H254" s="1" t="s">
        <v>180</v>
      </c>
      <c r="I254" s="1" t="s">
        <v>4864</v>
      </c>
      <c r="J254" s="1" t="s">
        <v>96</v>
      </c>
      <c r="K254" s="1" t="s">
        <v>25464</v>
      </c>
      <c r="L254" s="1"/>
      <c r="M254" s="21">
        <f t="shared" si="3"/>
        <v>0</v>
      </c>
    </row>
    <row r="255" spans="1:13" ht="20.100000000000001" customHeight="1" x14ac:dyDescent="0.15">
      <c r="A255" s="1" t="s">
        <v>25359</v>
      </c>
      <c r="B255" s="1" t="s">
        <v>25426</v>
      </c>
      <c r="C255" s="1" t="s">
        <v>25465</v>
      </c>
      <c r="D255" s="1" t="s">
        <v>27172</v>
      </c>
      <c r="E255" s="1" t="s">
        <v>51</v>
      </c>
      <c r="F255" s="1" t="s">
        <v>26832</v>
      </c>
      <c r="G255" s="1" t="s">
        <v>82</v>
      </c>
      <c r="H255" s="1" t="s">
        <v>83</v>
      </c>
      <c r="I255" s="1" t="s">
        <v>84</v>
      </c>
      <c r="J255" s="1" t="s">
        <v>9120</v>
      </c>
      <c r="K255" s="1" t="s">
        <v>25466</v>
      </c>
      <c r="L255" s="1"/>
      <c r="M255" s="21">
        <f t="shared" si="3"/>
        <v>0</v>
      </c>
    </row>
    <row r="256" spans="1:13" ht="20.100000000000001" customHeight="1" x14ac:dyDescent="0.15">
      <c r="A256" s="1" t="s">
        <v>25359</v>
      </c>
      <c r="B256" s="1" t="s">
        <v>25467</v>
      </c>
      <c r="C256" s="1" t="s">
        <v>25468</v>
      </c>
      <c r="D256" s="1" t="s">
        <v>78</v>
      </c>
      <c r="E256" s="1" t="s">
        <v>51</v>
      </c>
      <c r="F256" s="1" t="s">
        <v>179</v>
      </c>
      <c r="G256" s="1" t="s">
        <v>82</v>
      </c>
      <c r="H256" s="1" t="s">
        <v>180</v>
      </c>
      <c r="I256" s="1" t="s">
        <v>84</v>
      </c>
      <c r="J256" s="1" t="s">
        <v>632</v>
      </c>
      <c r="K256" s="1" t="s">
        <v>25469</v>
      </c>
      <c r="L256" s="1"/>
      <c r="M256" s="21">
        <f t="shared" si="3"/>
        <v>0</v>
      </c>
    </row>
    <row r="257" spans="1:13" ht="20.100000000000001" customHeight="1" x14ac:dyDescent="0.15">
      <c r="A257" s="1" t="s">
        <v>25359</v>
      </c>
      <c r="B257" s="1" t="s">
        <v>25470</v>
      </c>
      <c r="C257" s="1" t="s">
        <v>25471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25472</v>
      </c>
      <c r="L257" s="1"/>
      <c r="M257" s="21">
        <f t="shared" si="3"/>
        <v>1</v>
      </c>
    </row>
    <row r="258" spans="1:13" ht="20.100000000000001" customHeight="1" x14ac:dyDescent="0.15">
      <c r="A258" s="1" t="s">
        <v>25359</v>
      </c>
      <c r="B258" s="1" t="s">
        <v>25470</v>
      </c>
      <c r="C258" s="1" t="s">
        <v>25473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25474</v>
      </c>
      <c r="L258" s="1"/>
      <c r="M258" s="21">
        <f t="shared" si="3"/>
        <v>1</v>
      </c>
    </row>
    <row r="259" spans="1:13" ht="20.100000000000001" customHeight="1" x14ac:dyDescent="0.15">
      <c r="A259" s="1" t="s">
        <v>25359</v>
      </c>
      <c r="B259" s="1" t="s">
        <v>25470</v>
      </c>
      <c r="C259" s="1" t="s">
        <v>25475</v>
      </c>
      <c r="D259" s="1" t="s">
        <v>78</v>
      </c>
      <c r="E259" s="1" t="s">
        <v>51</v>
      </c>
      <c r="F259" s="1" t="s">
        <v>81</v>
      </c>
      <c r="G259" s="1" t="s">
        <v>82</v>
      </c>
      <c r="H259" s="1" t="s">
        <v>180</v>
      </c>
      <c r="I259" s="1" t="s">
        <v>84</v>
      </c>
      <c r="J259" s="1" t="s">
        <v>632</v>
      </c>
      <c r="K259" s="1" t="s">
        <v>25476</v>
      </c>
      <c r="L259" s="1"/>
      <c r="M259" s="21">
        <f t="shared" si="3"/>
        <v>0</v>
      </c>
    </row>
    <row r="260" spans="1:13" ht="20.100000000000001" customHeight="1" x14ac:dyDescent="0.15">
      <c r="A260" s="1" t="s">
        <v>25359</v>
      </c>
      <c r="B260" s="1" t="s">
        <v>25470</v>
      </c>
      <c r="C260" s="1" t="s">
        <v>25477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180</v>
      </c>
      <c r="I260" s="1" t="s">
        <v>84</v>
      </c>
      <c r="J260" s="1" t="s">
        <v>632</v>
      </c>
      <c r="K260" s="1" t="s">
        <v>25478</v>
      </c>
      <c r="L260" s="1"/>
      <c r="M260" s="21">
        <f t="shared" si="3"/>
        <v>0</v>
      </c>
    </row>
    <row r="261" spans="1:13" ht="20.100000000000001" customHeight="1" x14ac:dyDescent="0.15">
      <c r="A261" s="1" t="s">
        <v>25359</v>
      </c>
      <c r="B261" s="1" t="s">
        <v>25479</v>
      </c>
      <c r="C261" s="1" t="s">
        <v>25480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25481</v>
      </c>
      <c r="L261" s="1"/>
      <c r="M261" s="21">
        <f t="shared" si="3"/>
        <v>1</v>
      </c>
    </row>
    <row r="262" spans="1:13" ht="20.100000000000001" customHeight="1" x14ac:dyDescent="0.15">
      <c r="A262" s="1" t="s">
        <v>25359</v>
      </c>
      <c r="B262" s="1" t="s">
        <v>25479</v>
      </c>
      <c r="C262" s="1" t="s">
        <v>25482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25483</v>
      </c>
      <c r="L262" s="1"/>
      <c r="M262" s="21">
        <f t="shared" si="3"/>
        <v>1</v>
      </c>
    </row>
    <row r="263" spans="1:13" ht="20.100000000000001" customHeight="1" x14ac:dyDescent="0.15">
      <c r="A263" s="1" t="s">
        <v>25359</v>
      </c>
      <c r="B263" s="1" t="s">
        <v>25479</v>
      </c>
      <c r="C263" s="1" t="s">
        <v>25484</v>
      </c>
      <c r="D263" s="1" t="s">
        <v>50</v>
      </c>
      <c r="E263" s="1" t="s">
        <v>51</v>
      </c>
      <c r="F263" s="1" t="s">
        <v>10720</v>
      </c>
      <c r="G263" s="1" t="s">
        <v>82</v>
      </c>
      <c r="H263" s="1" t="s">
        <v>1151</v>
      </c>
      <c r="I263" s="1" t="s">
        <v>447</v>
      </c>
      <c r="J263" s="1" t="s">
        <v>4704</v>
      </c>
      <c r="K263" s="1" t="s">
        <v>25485</v>
      </c>
      <c r="L263" s="1"/>
      <c r="M263" s="21">
        <f t="shared" si="3"/>
        <v>0</v>
      </c>
    </row>
    <row r="264" spans="1:13" ht="20.100000000000001" customHeight="1" x14ac:dyDescent="0.15">
      <c r="A264" s="1" t="s">
        <v>25359</v>
      </c>
      <c r="B264" s="1" t="s">
        <v>25479</v>
      </c>
      <c r="C264" s="1" t="s">
        <v>25486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25487</v>
      </c>
      <c r="L264" s="1"/>
      <c r="M264" s="21">
        <f t="shared" si="3"/>
        <v>1</v>
      </c>
    </row>
    <row r="265" spans="1:13" ht="20.100000000000001" customHeight="1" x14ac:dyDescent="0.15">
      <c r="A265" s="1" t="s">
        <v>25359</v>
      </c>
      <c r="B265" s="1" t="s">
        <v>25479</v>
      </c>
      <c r="C265" s="1" t="s">
        <v>25488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25489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25359</v>
      </c>
      <c r="B266" s="1" t="s">
        <v>25479</v>
      </c>
      <c r="C266" s="1" t="s">
        <v>25490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25491</v>
      </c>
      <c r="L266" s="1"/>
      <c r="M266" s="21">
        <f t="shared" si="4"/>
        <v>1</v>
      </c>
    </row>
    <row r="267" spans="1:13" ht="20.100000000000001" customHeight="1" x14ac:dyDescent="0.15">
      <c r="A267" s="1" t="s">
        <v>25359</v>
      </c>
      <c r="B267" s="1" t="s">
        <v>25479</v>
      </c>
      <c r="C267" s="1" t="s">
        <v>25492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25493</v>
      </c>
      <c r="L267" s="1"/>
      <c r="M267" s="21">
        <f t="shared" si="4"/>
        <v>1</v>
      </c>
    </row>
    <row r="268" spans="1:13" ht="20.100000000000001" customHeight="1" x14ac:dyDescent="0.15">
      <c r="A268" s="1" t="s">
        <v>25359</v>
      </c>
      <c r="B268" s="1" t="s">
        <v>25479</v>
      </c>
      <c r="C268" s="1" t="s">
        <v>25494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25495</v>
      </c>
      <c r="L268" s="1"/>
      <c r="M268" s="21">
        <f t="shared" si="4"/>
        <v>1</v>
      </c>
    </row>
    <row r="269" spans="1:13" ht="20.100000000000001" customHeight="1" x14ac:dyDescent="0.15">
      <c r="A269" s="1" t="s">
        <v>25359</v>
      </c>
      <c r="B269" s="1" t="s">
        <v>25496</v>
      </c>
      <c r="C269" s="1" t="s">
        <v>25497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25498</v>
      </c>
      <c r="L269" s="1"/>
      <c r="M269" s="21">
        <f t="shared" si="4"/>
        <v>1</v>
      </c>
    </row>
    <row r="270" spans="1:13" ht="20.100000000000001" customHeight="1" x14ac:dyDescent="0.15">
      <c r="A270" s="1" t="s">
        <v>25359</v>
      </c>
      <c r="B270" s="1" t="s">
        <v>25496</v>
      </c>
      <c r="C270" s="1" t="s">
        <v>25499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25500</v>
      </c>
      <c r="L270" s="1"/>
      <c r="M270" s="21">
        <f t="shared" si="4"/>
        <v>1</v>
      </c>
    </row>
    <row r="271" spans="1:13" ht="20.100000000000001" customHeight="1" x14ac:dyDescent="0.15">
      <c r="A271" s="1" t="s">
        <v>25359</v>
      </c>
      <c r="B271" s="1" t="s">
        <v>25496</v>
      </c>
      <c r="C271" s="1" t="s">
        <v>25501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25502</v>
      </c>
      <c r="L271" s="1"/>
      <c r="M271" s="21">
        <f t="shared" si="4"/>
        <v>1</v>
      </c>
    </row>
    <row r="272" spans="1:13" ht="20.100000000000001" customHeight="1" x14ac:dyDescent="0.15">
      <c r="A272" s="1" t="s">
        <v>25359</v>
      </c>
      <c r="B272" s="1" t="s">
        <v>25496</v>
      </c>
      <c r="C272" s="1" t="s">
        <v>25503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25504</v>
      </c>
      <c r="L272" s="1"/>
      <c r="M272" s="21">
        <f t="shared" si="4"/>
        <v>1</v>
      </c>
    </row>
    <row r="273" spans="1:13" ht="20.100000000000001" customHeight="1" x14ac:dyDescent="0.15">
      <c r="A273" s="1" t="s">
        <v>25359</v>
      </c>
      <c r="B273" s="1" t="s">
        <v>25496</v>
      </c>
      <c r="C273" s="1" t="s">
        <v>25505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25506</v>
      </c>
      <c r="L273" s="1"/>
      <c r="M273" s="21">
        <f t="shared" si="4"/>
        <v>1</v>
      </c>
    </row>
    <row r="274" spans="1:13" ht="20.100000000000001" customHeight="1" x14ac:dyDescent="0.15">
      <c r="A274" s="1" t="s">
        <v>25359</v>
      </c>
      <c r="B274" s="1" t="s">
        <v>25496</v>
      </c>
      <c r="C274" s="1" t="s">
        <v>25507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25508</v>
      </c>
      <c r="L274" s="1"/>
      <c r="M274" s="21">
        <f t="shared" si="4"/>
        <v>1</v>
      </c>
    </row>
    <row r="275" spans="1:13" ht="20.100000000000001" customHeight="1" x14ac:dyDescent="0.15">
      <c r="A275" s="1" t="s">
        <v>25359</v>
      </c>
      <c r="B275" s="1" t="s">
        <v>25496</v>
      </c>
      <c r="C275" s="1" t="s">
        <v>25509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25510</v>
      </c>
      <c r="L275" s="1"/>
      <c r="M275" s="21">
        <f t="shared" si="4"/>
        <v>1</v>
      </c>
    </row>
    <row r="276" spans="1:13" ht="20.100000000000001" customHeight="1" x14ac:dyDescent="0.15">
      <c r="A276" s="1" t="s">
        <v>25359</v>
      </c>
      <c r="B276" s="1" t="s">
        <v>25496</v>
      </c>
      <c r="C276" s="1" t="s">
        <v>25511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25512</v>
      </c>
      <c r="L276" s="1"/>
      <c r="M276" s="21">
        <f t="shared" si="4"/>
        <v>1</v>
      </c>
    </row>
    <row r="277" spans="1:13" ht="20.100000000000001" customHeight="1" x14ac:dyDescent="0.15">
      <c r="A277" s="1" t="s">
        <v>25359</v>
      </c>
      <c r="B277" s="1" t="s">
        <v>25496</v>
      </c>
      <c r="C277" s="1" t="s">
        <v>25513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25514</v>
      </c>
      <c r="L277" s="1"/>
      <c r="M277" s="21">
        <f t="shared" si="4"/>
        <v>1</v>
      </c>
    </row>
    <row r="278" spans="1:13" ht="20.100000000000001" customHeight="1" x14ac:dyDescent="0.15">
      <c r="A278" s="1" t="s">
        <v>25359</v>
      </c>
      <c r="B278" s="1" t="s">
        <v>25496</v>
      </c>
      <c r="C278" s="1" t="s">
        <v>25515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25516</v>
      </c>
      <c r="L278" s="1"/>
      <c r="M278" s="21">
        <f t="shared" si="4"/>
        <v>1</v>
      </c>
    </row>
    <row r="279" spans="1:13" ht="20.100000000000001" customHeight="1" x14ac:dyDescent="0.15">
      <c r="A279" s="1" t="s">
        <v>25359</v>
      </c>
      <c r="B279" s="1" t="s">
        <v>25517</v>
      </c>
      <c r="C279" s="1" t="s">
        <v>25518</v>
      </c>
      <c r="D279" s="1" t="s">
        <v>78</v>
      </c>
      <c r="E279" s="1" t="s">
        <v>51</v>
      </c>
      <c r="F279" s="1" t="s">
        <v>179</v>
      </c>
      <c r="G279" s="1" t="s">
        <v>82</v>
      </c>
      <c r="H279" s="1" t="s">
        <v>180</v>
      </c>
      <c r="I279" s="1" t="s">
        <v>84</v>
      </c>
      <c r="J279" s="1" t="s">
        <v>632</v>
      </c>
      <c r="K279" s="1" t="s">
        <v>25519</v>
      </c>
      <c r="L279" s="1"/>
      <c r="M279" s="21">
        <f t="shared" si="4"/>
        <v>0</v>
      </c>
    </row>
    <row r="280" spans="1:13" ht="20.100000000000001" customHeight="1" x14ac:dyDescent="0.15">
      <c r="A280" s="1" t="s">
        <v>25359</v>
      </c>
      <c r="B280" s="1" t="s">
        <v>25517</v>
      </c>
      <c r="C280" s="1" t="s">
        <v>25520</v>
      </c>
      <c r="D280" s="1" t="s">
        <v>27172</v>
      </c>
      <c r="E280" s="1" t="s">
        <v>51</v>
      </c>
      <c r="F280" s="1" t="s">
        <v>26832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25517</v>
      </c>
      <c r="L280" s="1"/>
      <c r="M280" s="21">
        <f t="shared" si="4"/>
        <v>0</v>
      </c>
    </row>
    <row r="281" spans="1:13" ht="20.100000000000001" customHeight="1" x14ac:dyDescent="0.15">
      <c r="A281" s="1" t="s">
        <v>25359</v>
      </c>
      <c r="B281" s="1" t="s">
        <v>25521</v>
      </c>
      <c r="C281" s="1" t="s">
        <v>25522</v>
      </c>
      <c r="D281" s="1" t="s">
        <v>50</v>
      </c>
      <c r="E281" s="1" t="s">
        <v>51</v>
      </c>
      <c r="F281" s="1" t="s">
        <v>81</v>
      </c>
      <c r="G281" s="1" t="s">
        <v>82</v>
      </c>
      <c r="H281" s="1" t="s">
        <v>212</v>
      </c>
      <c r="I281" s="1" t="s">
        <v>1136</v>
      </c>
      <c r="J281" s="1" t="s">
        <v>122</v>
      </c>
      <c r="K281" s="1" t="s">
        <v>25523</v>
      </c>
      <c r="L281" s="1"/>
      <c r="M281" s="21">
        <f t="shared" si="4"/>
        <v>0</v>
      </c>
    </row>
    <row r="282" spans="1:13" ht="20.100000000000001" customHeight="1" x14ac:dyDescent="0.15">
      <c r="A282" s="1" t="s">
        <v>25359</v>
      </c>
      <c r="B282" s="1" t="s">
        <v>25521</v>
      </c>
      <c r="C282" s="1" t="s">
        <v>25524</v>
      </c>
      <c r="D282" s="1" t="s">
        <v>50</v>
      </c>
      <c r="E282" s="1" t="s">
        <v>51</v>
      </c>
      <c r="F282" s="1" t="s">
        <v>81</v>
      </c>
      <c r="G282" s="1" t="s">
        <v>82</v>
      </c>
      <c r="H282" s="1" t="s">
        <v>212</v>
      </c>
      <c r="I282" s="1" t="s">
        <v>1136</v>
      </c>
      <c r="J282" s="1" t="s">
        <v>122</v>
      </c>
      <c r="K282" s="1" t="s">
        <v>25525</v>
      </c>
      <c r="L282" s="1"/>
      <c r="M282" s="21">
        <f t="shared" si="4"/>
        <v>0</v>
      </c>
    </row>
    <row r="283" spans="1:13" ht="20.100000000000001" customHeight="1" x14ac:dyDescent="0.15">
      <c r="A283" s="1" t="s">
        <v>25359</v>
      </c>
      <c r="B283" s="1" t="s">
        <v>25521</v>
      </c>
      <c r="C283" s="1" t="s">
        <v>25526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25527</v>
      </c>
      <c r="L283" s="1"/>
      <c r="M283" s="21">
        <f t="shared" si="4"/>
        <v>1</v>
      </c>
    </row>
    <row r="284" spans="1:13" ht="20.100000000000001" customHeight="1" x14ac:dyDescent="0.15">
      <c r="A284" s="1" t="s">
        <v>25359</v>
      </c>
      <c r="B284" s="1" t="s">
        <v>25521</v>
      </c>
      <c r="C284" s="1" t="s">
        <v>25528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121</v>
      </c>
      <c r="I284" s="1" t="s">
        <v>84</v>
      </c>
      <c r="J284" s="1" t="s">
        <v>122</v>
      </c>
      <c r="K284" s="1" t="s">
        <v>25529</v>
      </c>
      <c r="L284" s="1"/>
      <c r="M284" s="21">
        <f t="shared" si="4"/>
        <v>1</v>
      </c>
    </row>
    <row r="285" spans="1:13" ht="20.100000000000001" customHeight="1" x14ac:dyDescent="0.15">
      <c r="A285" s="1" t="s">
        <v>25359</v>
      </c>
      <c r="B285" s="1" t="s">
        <v>25521</v>
      </c>
      <c r="C285" s="1" t="s">
        <v>25530</v>
      </c>
      <c r="D285" s="1" t="s">
        <v>50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25531</v>
      </c>
      <c r="L285" s="1"/>
      <c r="M285" s="21">
        <f t="shared" si="4"/>
        <v>1</v>
      </c>
    </row>
    <row r="286" spans="1:13" ht="20.100000000000001" customHeight="1" x14ac:dyDescent="0.15">
      <c r="A286" s="1" t="s">
        <v>25359</v>
      </c>
      <c r="B286" s="1" t="s">
        <v>25521</v>
      </c>
      <c r="C286" s="1" t="s">
        <v>25532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25533</v>
      </c>
      <c r="L286" s="1"/>
      <c r="M286" s="21">
        <f t="shared" si="4"/>
        <v>1</v>
      </c>
    </row>
    <row r="287" spans="1:13" ht="20.100000000000001" customHeight="1" x14ac:dyDescent="0.15">
      <c r="A287" s="1" t="s">
        <v>25359</v>
      </c>
      <c r="B287" s="1" t="s">
        <v>25521</v>
      </c>
      <c r="C287" s="1" t="s">
        <v>25534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25535</v>
      </c>
      <c r="L287" s="1"/>
      <c r="M287" s="21">
        <f t="shared" si="4"/>
        <v>1</v>
      </c>
    </row>
    <row r="288" spans="1:13" ht="20.100000000000001" customHeight="1" x14ac:dyDescent="0.15">
      <c r="A288" s="1" t="s">
        <v>25359</v>
      </c>
      <c r="B288" s="1" t="s">
        <v>25521</v>
      </c>
      <c r="C288" s="1" t="s">
        <v>25536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25537</v>
      </c>
      <c r="L288" s="1"/>
      <c r="M288" s="21">
        <f t="shared" si="4"/>
        <v>1</v>
      </c>
    </row>
    <row r="289" spans="1:13" ht="20.100000000000001" customHeight="1" x14ac:dyDescent="0.15">
      <c r="A289" s="1" t="s">
        <v>25359</v>
      </c>
      <c r="B289" s="1" t="s">
        <v>25521</v>
      </c>
      <c r="C289" s="1" t="s">
        <v>25538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25539</v>
      </c>
      <c r="L289" s="1"/>
      <c r="M289" s="21">
        <f t="shared" si="4"/>
        <v>1</v>
      </c>
    </row>
    <row r="290" spans="1:13" ht="20.100000000000001" customHeight="1" x14ac:dyDescent="0.15">
      <c r="A290" s="1" t="s">
        <v>25359</v>
      </c>
      <c r="B290" s="1" t="s">
        <v>25521</v>
      </c>
      <c r="C290" s="1" t="s">
        <v>25540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25541</v>
      </c>
      <c r="L290" s="1"/>
      <c r="M290" s="21">
        <f t="shared" si="4"/>
        <v>1</v>
      </c>
    </row>
    <row r="291" spans="1:13" ht="20.100000000000001" customHeight="1" x14ac:dyDescent="0.15">
      <c r="A291" s="1" t="s">
        <v>25359</v>
      </c>
      <c r="B291" s="1" t="s">
        <v>25521</v>
      </c>
      <c r="C291" s="1" t="s">
        <v>25542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25543</v>
      </c>
      <c r="L291" s="1"/>
      <c r="M291" s="21">
        <f t="shared" si="4"/>
        <v>1</v>
      </c>
    </row>
    <row r="292" spans="1:13" ht="20.100000000000001" customHeight="1" x14ac:dyDescent="0.15">
      <c r="A292" s="1" t="s">
        <v>25359</v>
      </c>
      <c r="B292" s="1" t="s">
        <v>25521</v>
      </c>
      <c r="C292" s="1" t="s">
        <v>25544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25545</v>
      </c>
      <c r="L292" s="1"/>
      <c r="M292" s="21">
        <f t="shared" si="4"/>
        <v>1</v>
      </c>
    </row>
    <row r="293" spans="1:13" ht="20.100000000000001" customHeight="1" x14ac:dyDescent="0.15">
      <c r="A293" s="1" t="s">
        <v>25359</v>
      </c>
      <c r="B293" s="1" t="s">
        <v>25521</v>
      </c>
      <c r="C293" s="1" t="s">
        <v>25546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25547</v>
      </c>
      <c r="L293" s="1"/>
      <c r="M293" s="21">
        <f t="shared" si="4"/>
        <v>1</v>
      </c>
    </row>
    <row r="294" spans="1:13" ht="20.100000000000001" customHeight="1" x14ac:dyDescent="0.15">
      <c r="A294" s="1" t="s">
        <v>25359</v>
      </c>
      <c r="B294" s="1" t="s">
        <v>25548</v>
      </c>
      <c r="C294" s="1" t="s">
        <v>25549</v>
      </c>
      <c r="D294" s="1" t="s">
        <v>50</v>
      </c>
      <c r="E294" s="1" t="s">
        <v>51</v>
      </c>
      <c r="F294" s="1" t="s">
        <v>81</v>
      </c>
      <c r="G294" s="1" t="s">
        <v>82</v>
      </c>
      <c r="H294" s="1" t="s">
        <v>212</v>
      </c>
      <c r="I294" s="1" t="s">
        <v>1136</v>
      </c>
      <c r="J294" s="1" t="s">
        <v>122</v>
      </c>
      <c r="K294" s="1" t="s">
        <v>25550</v>
      </c>
      <c r="L294" s="1"/>
      <c r="M294" s="21">
        <f t="shared" si="4"/>
        <v>0</v>
      </c>
    </row>
    <row r="295" spans="1:13" ht="20.100000000000001" customHeight="1" x14ac:dyDescent="0.15">
      <c r="A295" s="1" t="s">
        <v>25359</v>
      </c>
      <c r="B295" s="1" t="s">
        <v>25548</v>
      </c>
      <c r="C295" s="1" t="s">
        <v>25551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25552</v>
      </c>
      <c r="L295" s="1"/>
      <c r="M295" s="21">
        <f t="shared" si="4"/>
        <v>1</v>
      </c>
    </row>
    <row r="296" spans="1:13" ht="20.100000000000001" customHeight="1" x14ac:dyDescent="0.15">
      <c r="A296" s="1" t="s">
        <v>25359</v>
      </c>
      <c r="B296" s="1" t="s">
        <v>25553</v>
      </c>
      <c r="C296" s="1" t="s">
        <v>25554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25555</v>
      </c>
      <c r="L296" s="1"/>
      <c r="M296" s="21">
        <f t="shared" si="4"/>
        <v>1</v>
      </c>
    </row>
    <row r="297" spans="1:13" ht="20.100000000000001" customHeight="1" x14ac:dyDescent="0.15">
      <c r="A297" s="1" t="s">
        <v>25359</v>
      </c>
      <c r="B297" s="1" t="s">
        <v>25553</v>
      </c>
      <c r="C297" s="1" t="s">
        <v>25556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25557</v>
      </c>
      <c r="L297" s="1"/>
      <c r="M297" s="21">
        <f t="shared" si="4"/>
        <v>1</v>
      </c>
    </row>
    <row r="298" spans="1:13" ht="20.100000000000001" customHeight="1" x14ac:dyDescent="0.15">
      <c r="A298" s="1" t="s">
        <v>25359</v>
      </c>
      <c r="B298" s="1" t="s">
        <v>25553</v>
      </c>
      <c r="C298" s="1" t="s">
        <v>25558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25559</v>
      </c>
      <c r="L298" s="1"/>
      <c r="M298" s="21">
        <f t="shared" si="4"/>
        <v>1</v>
      </c>
    </row>
    <row r="299" spans="1:13" ht="20.100000000000001" customHeight="1" x14ac:dyDescent="0.15">
      <c r="A299" s="1" t="s">
        <v>25359</v>
      </c>
      <c r="B299" s="1" t="s">
        <v>25553</v>
      </c>
      <c r="C299" s="1" t="s">
        <v>25560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25561</v>
      </c>
      <c r="L299" s="1"/>
      <c r="M299" s="21">
        <f t="shared" si="4"/>
        <v>1</v>
      </c>
    </row>
    <row r="300" spans="1:13" ht="20.100000000000001" customHeight="1" x14ac:dyDescent="0.15">
      <c r="A300" s="1" t="s">
        <v>25359</v>
      </c>
      <c r="B300" s="1" t="s">
        <v>25553</v>
      </c>
      <c r="C300" s="1" t="s">
        <v>25562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25563</v>
      </c>
      <c r="L300" s="1"/>
      <c r="M300" s="21">
        <f t="shared" si="4"/>
        <v>1</v>
      </c>
    </row>
    <row r="301" spans="1:13" ht="20.100000000000001" customHeight="1" x14ac:dyDescent="0.15">
      <c r="A301" s="1" t="s">
        <v>25359</v>
      </c>
      <c r="B301" s="1" t="s">
        <v>25553</v>
      </c>
      <c r="C301" s="1" t="s">
        <v>25564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25565</v>
      </c>
      <c r="L301" s="1"/>
      <c r="M301" s="21">
        <f t="shared" si="4"/>
        <v>1</v>
      </c>
    </row>
    <row r="302" spans="1:13" ht="20.100000000000001" customHeight="1" x14ac:dyDescent="0.15">
      <c r="A302" s="1" t="s">
        <v>25359</v>
      </c>
      <c r="B302" s="1" t="s">
        <v>25553</v>
      </c>
      <c r="C302" s="1" t="s">
        <v>25566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25567</v>
      </c>
      <c r="L302" s="1"/>
      <c r="M302" s="21">
        <f t="shared" si="4"/>
        <v>1</v>
      </c>
    </row>
    <row r="303" spans="1:13" ht="20.100000000000001" customHeight="1" x14ac:dyDescent="0.15">
      <c r="A303" s="1" t="s">
        <v>25359</v>
      </c>
      <c r="B303" s="1" t="s">
        <v>25553</v>
      </c>
      <c r="C303" s="1" t="s">
        <v>25568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25569</v>
      </c>
      <c r="L303" s="1"/>
      <c r="M303" s="21">
        <f t="shared" si="4"/>
        <v>1</v>
      </c>
    </row>
    <row r="304" spans="1:13" ht="20.100000000000001" customHeight="1" x14ac:dyDescent="0.15">
      <c r="A304" s="1" t="s">
        <v>25359</v>
      </c>
      <c r="B304" s="1" t="s">
        <v>25553</v>
      </c>
      <c r="C304" s="1" t="s">
        <v>25570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25571</v>
      </c>
      <c r="L304" s="1"/>
      <c r="M304" s="21">
        <f t="shared" si="4"/>
        <v>1</v>
      </c>
    </row>
    <row r="305" spans="1:13" ht="20.100000000000001" customHeight="1" x14ac:dyDescent="0.15">
      <c r="A305" s="1" t="s">
        <v>25359</v>
      </c>
      <c r="B305" s="1" t="s">
        <v>25553</v>
      </c>
      <c r="C305" s="1" t="s">
        <v>25572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25573</v>
      </c>
      <c r="L305" s="1"/>
      <c r="M305" s="21">
        <f t="shared" si="4"/>
        <v>1</v>
      </c>
    </row>
    <row r="306" spans="1:13" ht="20.100000000000001" customHeight="1" x14ac:dyDescent="0.15">
      <c r="A306" s="1" t="s">
        <v>25359</v>
      </c>
      <c r="B306" s="1" t="s">
        <v>25553</v>
      </c>
      <c r="C306" s="1" t="s">
        <v>25574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25575</v>
      </c>
      <c r="L306" s="1"/>
      <c r="M306" s="21">
        <f t="shared" si="4"/>
        <v>1</v>
      </c>
    </row>
    <row r="307" spans="1:13" ht="20.100000000000001" customHeight="1" x14ac:dyDescent="0.15">
      <c r="A307" s="1" t="s">
        <v>25359</v>
      </c>
      <c r="B307" s="1" t="s">
        <v>25576</v>
      </c>
      <c r="C307" s="1" t="s">
        <v>25577</v>
      </c>
      <c r="D307" s="1" t="s">
        <v>78</v>
      </c>
      <c r="E307" s="1" t="s">
        <v>51</v>
      </c>
      <c r="F307" s="1" t="s">
        <v>51</v>
      </c>
      <c r="G307" s="1" t="s">
        <v>82</v>
      </c>
      <c r="H307" s="1" t="s">
        <v>95</v>
      </c>
      <c r="I307" s="1" t="s">
        <v>84</v>
      </c>
      <c r="J307" s="1" t="s">
        <v>96</v>
      </c>
      <c r="K307" s="1" t="s">
        <v>25578</v>
      </c>
      <c r="L307" s="1"/>
      <c r="M307" s="21">
        <f t="shared" si="4"/>
        <v>1</v>
      </c>
    </row>
    <row r="308" spans="1:13" ht="20.100000000000001" customHeight="1" x14ac:dyDescent="0.15">
      <c r="A308" s="1" t="s">
        <v>25359</v>
      </c>
      <c r="B308" s="1" t="s">
        <v>25576</v>
      </c>
      <c r="C308" s="1" t="s">
        <v>25579</v>
      </c>
      <c r="D308" s="1" t="s">
        <v>78</v>
      </c>
      <c r="E308" s="1" t="s">
        <v>51</v>
      </c>
      <c r="F308" s="1" t="s">
        <v>51</v>
      </c>
      <c r="G308" s="1" t="s">
        <v>82</v>
      </c>
      <c r="H308" s="1" t="s">
        <v>95</v>
      </c>
      <c r="I308" s="1" t="s">
        <v>84</v>
      </c>
      <c r="J308" s="1" t="s">
        <v>96</v>
      </c>
      <c r="K308" s="1" t="s">
        <v>25580</v>
      </c>
      <c r="L308" s="1"/>
      <c r="M308" s="21">
        <f t="shared" si="4"/>
        <v>1</v>
      </c>
    </row>
    <row r="309" spans="1:13" ht="20.100000000000001" customHeight="1" x14ac:dyDescent="0.15">
      <c r="A309" s="1" t="s">
        <v>25359</v>
      </c>
      <c r="B309" s="1" t="s">
        <v>25581</v>
      </c>
      <c r="C309" s="1" t="s">
        <v>25582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25583</v>
      </c>
      <c r="L309" s="1"/>
      <c r="M309" s="21">
        <f t="shared" si="4"/>
        <v>1</v>
      </c>
    </row>
    <row r="310" spans="1:13" ht="20.100000000000001" customHeight="1" x14ac:dyDescent="0.15">
      <c r="A310" s="1" t="s">
        <v>25359</v>
      </c>
      <c r="B310" s="1" t="s">
        <v>25581</v>
      </c>
      <c r="C310" s="1" t="s">
        <v>25584</v>
      </c>
      <c r="D310" s="1" t="s">
        <v>78</v>
      </c>
      <c r="E310" s="1" t="s">
        <v>51</v>
      </c>
      <c r="F310" s="1" t="s">
        <v>81</v>
      </c>
      <c r="G310" s="1" t="s">
        <v>82</v>
      </c>
      <c r="H310" s="1" t="s">
        <v>180</v>
      </c>
      <c r="I310" s="1" t="s">
        <v>84</v>
      </c>
      <c r="J310" s="1" t="s">
        <v>632</v>
      </c>
      <c r="K310" s="1" t="s">
        <v>25585</v>
      </c>
      <c r="L310" s="1"/>
      <c r="M310" s="21">
        <f t="shared" si="4"/>
        <v>0</v>
      </c>
    </row>
    <row r="311" spans="1:13" ht="20.100000000000001" customHeight="1" x14ac:dyDescent="0.15">
      <c r="A311" s="1" t="s">
        <v>25359</v>
      </c>
      <c r="B311" s="1" t="s">
        <v>25581</v>
      </c>
      <c r="C311" s="1" t="s">
        <v>25586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84</v>
      </c>
      <c r="J311" s="1" t="s">
        <v>122</v>
      </c>
      <c r="K311" s="1" t="s">
        <v>25587</v>
      </c>
      <c r="L311" s="1"/>
      <c r="M311" s="21">
        <f t="shared" si="4"/>
        <v>1</v>
      </c>
    </row>
    <row r="312" spans="1:13" ht="20.100000000000001" customHeight="1" x14ac:dyDescent="0.15">
      <c r="A312" s="1" t="s">
        <v>25359</v>
      </c>
      <c r="B312" s="1" t="s">
        <v>25581</v>
      </c>
      <c r="C312" s="1" t="s">
        <v>25588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25589</v>
      </c>
      <c r="L312" s="1"/>
      <c r="M312" s="21">
        <f t="shared" si="4"/>
        <v>1</v>
      </c>
    </row>
    <row r="313" spans="1:13" ht="20.100000000000001" customHeight="1" x14ac:dyDescent="0.15">
      <c r="A313" s="1" t="s">
        <v>25359</v>
      </c>
      <c r="B313" s="1" t="s">
        <v>25590</v>
      </c>
      <c r="C313" s="1" t="s">
        <v>25591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96</v>
      </c>
      <c r="K313" s="1" t="s">
        <v>25592</v>
      </c>
      <c r="L313" s="1"/>
      <c r="M313" s="21">
        <f t="shared" si="4"/>
        <v>1</v>
      </c>
    </row>
    <row r="314" spans="1:13" ht="20.100000000000001" customHeight="1" x14ac:dyDescent="0.15">
      <c r="A314" s="1" t="s">
        <v>25359</v>
      </c>
      <c r="B314" s="1" t="s">
        <v>25590</v>
      </c>
      <c r="C314" s="1" t="s">
        <v>25593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96</v>
      </c>
      <c r="K314" s="1" t="s">
        <v>25594</v>
      </c>
      <c r="L314" s="1"/>
      <c r="M314" s="21">
        <f t="shared" si="4"/>
        <v>1</v>
      </c>
    </row>
    <row r="315" spans="1:13" ht="20.100000000000001" customHeight="1" x14ac:dyDescent="0.15">
      <c r="A315" s="1" t="s">
        <v>25359</v>
      </c>
      <c r="B315" s="1" t="s">
        <v>25595</v>
      </c>
      <c r="C315" s="1" t="s">
        <v>25596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84</v>
      </c>
      <c r="J315" s="1" t="s">
        <v>122</v>
      </c>
      <c r="K315" s="1" t="s">
        <v>25597</v>
      </c>
      <c r="L315" s="1"/>
      <c r="M315" s="21">
        <f t="shared" si="4"/>
        <v>1</v>
      </c>
    </row>
    <row r="316" spans="1:13" ht="20.100000000000001" customHeight="1" x14ac:dyDescent="0.15">
      <c r="A316" s="1" t="s">
        <v>25359</v>
      </c>
      <c r="B316" s="1" t="s">
        <v>25595</v>
      </c>
      <c r="C316" s="1" t="s">
        <v>25598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25599</v>
      </c>
      <c r="L316" s="1"/>
      <c r="M316" s="21">
        <f t="shared" si="4"/>
        <v>1</v>
      </c>
    </row>
    <row r="317" spans="1:13" ht="20.100000000000001" customHeight="1" x14ac:dyDescent="0.15">
      <c r="A317" s="1" t="s">
        <v>25359</v>
      </c>
      <c r="B317" s="1" t="s">
        <v>25595</v>
      </c>
      <c r="C317" s="1" t="s">
        <v>25600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25601</v>
      </c>
      <c r="L317" s="1"/>
      <c r="M317" s="21">
        <f t="shared" si="4"/>
        <v>1</v>
      </c>
    </row>
    <row r="318" spans="1:13" ht="20.100000000000001" customHeight="1" x14ac:dyDescent="0.15">
      <c r="A318" s="1" t="s">
        <v>25359</v>
      </c>
      <c r="B318" s="1" t="s">
        <v>25595</v>
      </c>
      <c r="C318" s="1" t="s">
        <v>25602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25603</v>
      </c>
      <c r="L318" s="1"/>
      <c r="M318" s="21">
        <f t="shared" si="4"/>
        <v>1</v>
      </c>
    </row>
    <row r="319" spans="1:13" ht="20.100000000000001" customHeight="1" x14ac:dyDescent="0.15">
      <c r="A319" s="1" t="s">
        <v>25359</v>
      </c>
      <c r="B319" s="1" t="s">
        <v>25595</v>
      </c>
      <c r="C319" s="1" t="s">
        <v>25604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25605</v>
      </c>
      <c r="L319" s="1"/>
      <c r="M319" s="21">
        <f t="shared" si="4"/>
        <v>1</v>
      </c>
    </row>
    <row r="320" spans="1:13" ht="20.100000000000001" customHeight="1" x14ac:dyDescent="0.15">
      <c r="A320" s="1" t="s">
        <v>25359</v>
      </c>
      <c r="B320" s="1" t="s">
        <v>25595</v>
      </c>
      <c r="C320" s="1" t="s">
        <v>25606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25607</v>
      </c>
      <c r="L320" s="1"/>
      <c r="M320" s="21">
        <f t="shared" si="4"/>
        <v>1</v>
      </c>
    </row>
    <row r="321" spans="1:13" ht="20.100000000000001" customHeight="1" x14ac:dyDescent="0.15">
      <c r="A321" s="1" t="s">
        <v>25359</v>
      </c>
      <c r="B321" s="1" t="s">
        <v>25595</v>
      </c>
      <c r="C321" s="1" t="s">
        <v>25608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25609</v>
      </c>
      <c r="L321" s="1"/>
      <c r="M321" s="21">
        <f t="shared" si="4"/>
        <v>1</v>
      </c>
    </row>
    <row r="322" spans="1:13" ht="20.100000000000001" customHeight="1" x14ac:dyDescent="0.15">
      <c r="A322" s="1" t="s">
        <v>25359</v>
      </c>
      <c r="B322" s="1" t="s">
        <v>25595</v>
      </c>
      <c r="C322" s="1" t="s">
        <v>25610</v>
      </c>
      <c r="D322" s="1" t="s">
        <v>50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84</v>
      </c>
      <c r="J322" s="1" t="s">
        <v>122</v>
      </c>
      <c r="K322" s="1" t="s">
        <v>25611</v>
      </c>
      <c r="L322" s="1"/>
      <c r="M322" s="21">
        <f t="shared" si="4"/>
        <v>1</v>
      </c>
    </row>
    <row r="323" spans="1:13" ht="20.100000000000001" customHeight="1" x14ac:dyDescent="0.15">
      <c r="A323" s="1" t="s">
        <v>25359</v>
      </c>
      <c r="B323" s="1" t="s">
        <v>25595</v>
      </c>
      <c r="C323" s="1" t="s">
        <v>25612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25613</v>
      </c>
      <c r="L323" s="1"/>
      <c r="M323" s="21">
        <f t="shared" si="4"/>
        <v>1</v>
      </c>
    </row>
    <row r="324" spans="1:13" ht="20.100000000000001" customHeight="1" x14ac:dyDescent="0.15">
      <c r="A324" s="1" t="s">
        <v>25359</v>
      </c>
      <c r="B324" s="1" t="s">
        <v>25595</v>
      </c>
      <c r="C324" s="1" t="s">
        <v>25614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25615</v>
      </c>
      <c r="L324" s="1"/>
      <c r="M324" s="21">
        <f t="shared" si="4"/>
        <v>1</v>
      </c>
    </row>
    <row r="325" spans="1:13" ht="20.100000000000001" customHeight="1" x14ac:dyDescent="0.15">
      <c r="A325" s="1" t="s">
        <v>25359</v>
      </c>
      <c r="B325" s="1" t="s">
        <v>25595</v>
      </c>
      <c r="C325" s="1" t="s">
        <v>25616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25617</v>
      </c>
      <c r="L325" s="1"/>
      <c r="M325" s="21">
        <f t="shared" si="4"/>
        <v>1</v>
      </c>
    </row>
    <row r="326" spans="1:13" ht="20.100000000000001" customHeight="1" x14ac:dyDescent="0.15">
      <c r="A326" s="1" t="s">
        <v>25359</v>
      </c>
      <c r="B326" s="1" t="s">
        <v>25595</v>
      </c>
      <c r="C326" s="1" t="s">
        <v>25618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25619</v>
      </c>
      <c r="L326" s="1"/>
      <c r="M326" s="21">
        <f t="shared" si="4"/>
        <v>1</v>
      </c>
    </row>
    <row r="327" spans="1:13" ht="20.100000000000001" customHeight="1" x14ac:dyDescent="0.15">
      <c r="A327" s="1" t="s">
        <v>25359</v>
      </c>
      <c r="B327" s="1" t="s">
        <v>25620</v>
      </c>
      <c r="C327" s="1" t="s">
        <v>25621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25622</v>
      </c>
      <c r="L327" s="1"/>
      <c r="M327" s="21">
        <f t="shared" si="4"/>
        <v>1</v>
      </c>
    </row>
    <row r="328" spans="1:13" ht="20.100000000000001" customHeight="1" x14ac:dyDescent="0.15">
      <c r="A328" s="1" t="s">
        <v>25359</v>
      </c>
      <c r="B328" s="1" t="s">
        <v>25620</v>
      </c>
      <c r="C328" s="1" t="s">
        <v>25623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25624</v>
      </c>
      <c r="L328" s="1"/>
      <c r="M328" s="21">
        <f t="shared" si="4"/>
        <v>1</v>
      </c>
    </row>
    <row r="329" spans="1:13" ht="20.100000000000001" customHeight="1" x14ac:dyDescent="0.15">
      <c r="A329" s="1" t="s">
        <v>25359</v>
      </c>
      <c r="B329" s="1" t="s">
        <v>25620</v>
      </c>
      <c r="C329" s="1" t="s">
        <v>25625</v>
      </c>
      <c r="D329" s="1" t="s">
        <v>50</v>
      </c>
      <c r="E329" s="1" t="s">
        <v>51</v>
      </c>
      <c r="F329" s="1" t="s">
        <v>81</v>
      </c>
      <c r="G329" s="1" t="s">
        <v>82</v>
      </c>
      <c r="H329" s="1" t="s">
        <v>212</v>
      </c>
      <c r="I329" s="1" t="s">
        <v>1136</v>
      </c>
      <c r="J329" s="1" t="s">
        <v>122</v>
      </c>
      <c r="K329" s="1" t="s">
        <v>25626</v>
      </c>
      <c r="L329" s="1"/>
      <c r="M329" s="21">
        <f t="shared" ref="M329:M392" si="5">IF(F329="○",1,0)</f>
        <v>0</v>
      </c>
    </row>
    <row r="330" spans="1:13" ht="20.100000000000001" customHeight="1" x14ac:dyDescent="0.15">
      <c r="A330" s="1" t="s">
        <v>25359</v>
      </c>
      <c r="B330" s="1" t="s">
        <v>25620</v>
      </c>
      <c r="C330" s="1" t="s">
        <v>25627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25628</v>
      </c>
      <c r="L330" s="1"/>
      <c r="M330" s="21">
        <f t="shared" si="5"/>
        <v>1</v>
      </c>
    </row>
    <row r="331" spans="1:13" ht="20.100000000000001" customHeight="1" x14ac:dyDescent="0.15">
      <c r="A331" s="1" t="s">
        <v>25359</v>
      </c>
      <c r="B331" s="1" t="s">
        <v>25620</v>
      </c>
      <c r="C331" s="1" t="s">
        <v>25629</v>
      </c>
      <c r="D331" s="1" t="s">
        <v>50</v>
      </c>
      <c r="E331" s="1" t="s">
        <v>51</v>
      </c>
      <c r="F331" s="1" t="s">
        <v>81</v>
      </c>
      <c r="G331" s="1" t="s">
        <v>82</v>
      </c>
      <c r="H331" s="1" t="s">
        <v>83</v>
      </c>
      <c r="I331" s="1" t="s">
        <v>84</v>
      </c>
      <c r="J331" s="1" t="s">
        <v>9120</v>
      </c>
      <c r="K331" s="1" t="s">
        <v>25630</v>
      </c>
      <c r="L331" s="1"/>
      <c r="M331" s="21">
        <f t="shared" si="5"/>
        <v>0</v>
      </c>
    </row>
    <row r="332" spans="1:13" ht="20.100000000000001" customHeight="1" x14ac:dyDescent="0.15">
      <c r="A332" s="1" t="s">
        <v>25359</v>
      </c>
      <c r="B332" s="1" t="s">
        <v>25620</v>
      </c>
      <c r="C332" s="1" t="s">
        <v>25631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25632</v>
      </c>
      <c r="L332" s="1"/>
      <c r="M332" s="21">
        <f t="shared" si="5"/>
        <v>1</v>
      </c>
    </row>
    <row r="333" spans="1:13" ht="20.100000000000001" customHeight="1" x14ac:dyDescent="0.15">
      <c r="A333" s="1" t="s">
        <v>25359</v>
      </c>
      <c r="B333" s="1" t="s">
        <v>25620</v>
      </c>
      <c r="C333" s="1" t="s">
        <v>25633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25634</v>
      </c>
      <c r="L333" s="1"/>
      <c r="M333" s="21">
        <f t="shared" si="5"/>
        <v>1</v>
      </c>
    </row>
    <row r="334" spans="1:13" ht="20.100000000000001" customHeight="1" x14ac:dyDescent="0.15">
      <c r="A334" s="1" t="s">
        <v>25359</v>
      </c>
      <c r="B334" s="1" t="s">
        <v>25620</v>
      </c>
      <c r="C334" s="1" t="s">
        <v>25635</v>
      </c>
      <c r="D334" s="1" t="s">
        <v>78</v>
      </c>
      <c r="E334" s="1" t="s">
        <v>51</v>
      </c>
      <c r="F334" s="1" t="s">
        <v>81</v>
      </c>
      <c r="G334" s="1" t="s">
        <v>82</v>
      </c>
      <c r="H334" s="1" t="s">
        <v>180</v>
      </c>
      <c r="I334" s="1" t="s">
        <v>84</v>
      </c>
      <c r="J334" s="1" t="s">
        <v>632</v>
      </c>
      <c r="K334" s="1" t="s">
        <v>25636</v>
      </c>
      <c r="L334" s="1"/>
      <c r="M334" s="21">
        <f t="shared" si="5"/>
        <v>0</v>
      </c>
    </row>
    <row r="335" spans="1:13" ht="20.100000000000001" customHeight="1" x14ac:dyDescent="0.15">
      <c r="A335" s="1" t="s">
        <v>25359</v>
      </c>
      <c r="B335" s="1" t="s">
        <v>25637</v>
      </c>
      <c r="C335" s="1" t="s">
        <v>25638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25639</v>
      </c>
      <c r="L335" s="1"/>
      <c r="M335" s="21">
        <f t="shared" si="5"/>
        <v>1</v>
      </c>
    </row>
    <row r="336" spans="1:13" ht="20.100000000000001" customHeight="1" x14ac:dyDescent="0.15">
      <c r="A336" s="1" t="s">
        <v>25359</v>
      </c>
      <c r="B336" s="1" t="s">
        <v>25640</v>
      </c>
      <c r="C336" s="1" t="s">
        <v>25641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25642</v>
      </c>
      <c r="L336" s="1"/>
      <c r="M336" s="21">
        <f t="shared" si="5"/>
        <v>1</v>
      </c>
    </row>
    <row r="337" spans="1:13" ht="20.100000000000001" customHeight="1" x14ac:dyDescent="0.15">
      <c r="A337" s="1" t="s">
        <v>25359</v>
      </c>
      <c r="B337" s="1" t="s">
        <v>25640</v>
      </c>
      <c r="C337" s="1" t="s">
        <v>25643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25644</v>
      </c>
      <c r="L337" s="1"/>
      <c r="M337" s="21">
        <f t="shared" si="5"/>
        <v>1</v>
      </c>
    </row>
    <row r="338" spans="1:13" ht="20.100000000000001" customHeight="1" x14ac:dyDescent="0.15">
      <c r="A338" s="1" t="s">
        <v>25359</v>
      </c>
      <c r="B338" s="1" t="s">
        <v>25645</v>
      </c>
      <c r="C338" s="1" t="s">
        <v>25646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25647</v>
      </c>
      <c r="L338" s="1"/>
      <c r="M338" s="21">
        <f t="shared" si="5"/>
        <v>1</v>
      </c>
    </row>
    <row r="339" spans="1:13" ht="20.100000000000001" customHeight="1" x14ac:dyDescent="0.15">
      <c r="A339" s="1" t="s">
        <v>25359</v>
      </c>
      <c r="B339" s="1" t="s">
        <v>25645</v>
      </c>
      <c r="C339" s="1" t="s">
        <v>25648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25649</v>
      </c>
      <c r="L339" s="1"/>
      <c r="M339" s="21">
        <f t="shared" si="5"/>
        <v>1</v>
      </c>
    </row>
    <row r="340" spans="1:13" ht="20.100000000000001" customHeight="1" x14ac:dyDescent="0.15">
      <c r="A340" s="1" t="s">
        <v>25359</v>
      </c>
      <c r="B340" s="1" t="s">
        <v>25645</v>
      </c>
      <c r="C340" s="1" t="s">
        <v>25650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25651</v>
      </c>
      <c r="L340" s="1"/>
      <c r="M340" s="21">
        <f t="shared" si="5"/>
        <v>1</v>
      </c>
    </row>
    <row r="341" spans="1:13" ht="20.100000000000001" customHeight="1" x14ac:dyDescent="0.15">
      <c r="A341" s="1" t="s">
        <v>25359</v>
      </c>
      <c r="B341" s="1" t="s">
        <v>25645</v>
      </c>
      <c r="C341" s="1" t="s">
        <v>25652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25653</v>
      </c>
      <c r="L341" s="1"/>
      <c r="M341" s="21">
        <f t="shared" si="5"/>
        <v>1</v>
      </c>
    </row>
    <row r="342" spans="1:13" ht="20.100000000000001" customHeight="1" x14ac:dyDescent="0.15">
      <c r="A342" s="1" t="s">
        <v>25359</v>
      </c>
      <c r="B342" s="1" t="s">
        <v>25645</v>
      </c>
      <c r="C342" s="1" t="s">
        <v>25654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25655</v>
      </c>
      <c r="L342" s="1"/>
      <c r="M342" s="21">
        <f t="shared" si="5"/>
        <v>1</v>
      </c>
    </row>
    <row r="343" spans="1:13" ht="20.100000000000001" customHeight="1" x14ac:dyDescent="0.15">
      <c r="A343" s="1" t="s">
        <v>25359</v>
      </c>
      <c r="B343" s="1" t="s">
        <v>25645</v>
      </c>
      <c r="C343" s="1" t="s">
        <v>25656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25657</v>
      </c>
      <c r="L343" s="1"/>
      <c r="M343" s="21">
        <f t="shared" si="5"/>
        <v>1</v>
      </c>
    </row>
    <row r="344" spans="1:13" ht="20.100000000000001" customHeight="1" x14ac:dyDescent="0.15">
      <c r="A344" s="1" t="s">
        <v>25359</v>
      </c>
      <c r="B344" s="1" t="s">
        <v>25645</v>
      </c>
      <c r="C344" s="1" t="s">
        <v>25658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25659</v>
      </c>
      <c r="L344" s="1"/>
      <c r="M344" s="21">
        <f t="shared" si="5"/>
        <v>1</v>
      </c>
    </row>
    <row r="345" spans="1:13" ht="20.100000000000001" customHeight="1" x14ac:dyDescent="0.15">
      <c r="A345" s="1" t="s">
        <v>25359</v>
      </c>
      <c r="B345" s="1" t="s">
        <v>25645</v>
      </c>
      <c r="C345" s="1" t="s">
        <v>25660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25661</v>
      </c>
      <c r="L345" s="1"/>
      <c r="M345" s="21">
        <f t="shared" si="5"/>
        <v>1</v>
      </c>
    </row>
    <row r="346" spans="1:13" ht="20.100000000000001" customHeight="1" x14ac:dyDescent="0.15">
      <c r="A346" s="1" t="s">
        <v>25359</v>
      </c>
      <c r="B346" s="1" t="s">
        <v>25645</v>
      </c>
      <c r="C346" s="1" t="s">
        <v>25662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25663</v>
      </c>
      <c r="L346" s="1"/>
      <c r="M346" s="21">
        <f t="shared" si="5"/>
        <v>1</v>
      </c>
    </row>
    <row r="347" spans="1:13" ht="20.100000000000001" customHeight="1" x14ac:dyDescent="0.15">
      <c r="A347" s="1" t="s">
        <v>25359</v>
      </c>
      <c r="B347" s="1" t="s">
        <v>25645</v>
      </c>
      <c r="C347" s="1" t="s">
        <v>25664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25665</v>
      </c>
      <c r="L347" s="1"/>
      <c r="M347" s="21">
        <f t="shared" si="5"/>
        <v>1</v>
      </c>
    </row>
    <row r="348" spans="1:13" ht="20.100000000000001" customHeight="1" x14ac:dyDescent="0.15">
      <c r="A348" s="1" t="s">
        <v>25359</v>
      </c>
      <c r="B348" s="1" t="s">
        <v>25645</v>
      </c>
      <c r="C348" s="1" t="s">
        <v>25666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25667</v>
      </c>
      <c r="L348" s="1"/>
      <c r="M348" s="21">
        <f t="shared" si="5"/>
        <v>1</v>
      </c>
    </row>
    <row r="349" spans="1:13" ht="20.100000000000001" customHeight="1" x14ac:dyDescent="0.15">
      <c r="A349" s="1" t="s">
        <v>25359</v>
      </c>
      <c r="B349" s="1" t="s">
        <v>25645</v>
      </c>
      <c r="C349" s="1" t="s">
        <v>25668</v>
      </c>
      <c r="D349" s="1" t="s">
        <v>50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25669</v>
      </c>
      <c r="L349" s="1"/>
      <c r="M349" s="21">
        <f t="shared" si="5"/>
        <v>1</v>
      </c>
    </row>
    <row r="350" spans="1:13" ht="20.100000000000001" customHeight="1" x14ac:dyDescent="0.15">
      <c r="A350" s="1" t="s">
        <v>25359</v>
      </c>
      <c r="B350" s="1" t="s">
        <v>25645</v>
      </c>
      <c r="C350" s="1" t="s">
        <v>25670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25671</v>
      </c>
      <c r="L350" s="1"/>
      <c r="M350" s="21">
        <f t="shared" si="5"/>
        <v>1</v>
      </c>
    </row>
    <row r="351" spans="1:13" ht="20.100000000000001" customHeight="1" x14ac:dyDescent="0.15">
      <c r="A351" s="1" t="s">
        <v>25359</v>
      </c>
      <c r="B351" s="1" t="s">
        <v>25645</v>
      </c>
      <c r="C351" s="1" t="s">
        <v>25672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25673</v>
      </c>
      <c r="L351" s="1"/>
      <c r="M351" s="21">
        <f t="shared" si="5"/>
        <v>1</v>
      </c>
    </row>
    <row r="352" spans="1:13" ht="20.100000000000001" customHeight="1" x14ac:dyDescent="0.15">
      <c r="A352" s="1" t="s">
        <v>25674</v>
      </c>
      <c r="B352" s="1" t="s">
        <v>25675</v>
      </c>
      <c r="C352" s="1" t="s">
        <v>25676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96</v>
      </c>
      <c r="K352" s="1" t="s">
        <v>25677</v>
      </c>
      <c r="L352" s="1"/>
      <c r="M352" s="21">
        <f t="shared" si="5"/>
        <v>1</v>
      </c>
    </row>
    <row r="353" spans="1:13" ht="20.100000000000001" customHeight="1" x14ac:dyDescent="0.15">
      <c r="A353" s="1" t="s">
        <v>25674</v>
      </c>
      <c r="B353" s="1" t="s">
        <v>25675</v>
      </c>
      <c r="C353" s="1" t="s">
        <v>25678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95</v>
      </c>
      <c r="I353" s="1" t="s">
        <v>84</v>
      </c>
      <c r="J353" s="1" t="s">
        <v>96</v>
      </c>
      <c r="K353" s="1" t="s">
        <v>25679</v>
      </c>
      <c r="L353" s="1"/>
      <c r="M353" s="21">
        <f t="shared" si="5"/>
        <v>1</v>
      </c>
    </row>
    <row r="354" spans="1:13" ht="20.100000000000001" customHeight="1" x14ac:dyDescent="0.15">
      <c r="A354" s="1" t="s">
        <v>25674</v>
      </c>
      <c r="B354" s="1" t="s">
        <v>25680</v>
      </c>
      <c r="C354" s="1" t="s">
        <v>25681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25682</v>
      </c>
      <c r="L354" s="1"/>
      <c r="M354" s="21">
        <f t="shared" si="5"/>
        <v>1</v>
      </c>
    </row>
    <row r="355" spans="1:13" ht="20.100000000000001" customHeight="1" x14ac:dyDescent="0.15">
      <c r="A355" s="1" t="s">
        <v>25674</v>
      </c>
      <c r="B355" s="1" t="s">
        <v>25683</v>
      </c>
      <c r="C355" s="1" t="s">
        <v>25684</v>
      </c>
      <c r="D355" s="1" t="s">
        <v>78</v>
      </c>
      <c r="E355" s="1" t="s">
        <v>51</v>
      </c>
      <c r="F355" s="1" t="s">
        <v>81</v>
      </c>
      <c r="G355" s="1" t="s">
        <v>82</v>
      </c>
      <c r="H355" s="1" t="s">
        <v>180</v>
      </c>
      <c r="I355" s="1" t="s">
        <v>4864</v>
      </c>
      <c r="J355" s="1" t="s">
        <v>96</v>
      </c>
      <c r="K355" s="1" t="s">
        <v>25685</v>
      </c>
      <c r="L355" s="1"/>
      <c r="M355" s="21">
        <f t="shared" si="5"/>
        <v>0</v>
      </c>
    </row>
    <row r="356" spans="1:13" ht="20.100000000000001" customHeight="1" x14ac:dyDescent="0.15">
      <c r="A356" s="1" t="s">
        <v>25674</v>
      </c>
      <c r="B356" s="1" t="s">
        <v>25683</v>
      </c>
      <c r="C356" s="1" t="s">
        <v>25686</v>
      </c>
      <c r="D356" s="1" t="s">
        <v>78</v>
      </c>
      <c r="E356" s="1" t="s">
        <v>51</v>
      </c>
      <c r="F356" s="1" t="s">
        <v>81</v>
      </c>
      <c r="G356" s="1" t="s">
        <v>82</v>
      </c>
      <c r="H356" s="1" t="s">
        <v>180</v>
      </c>
      <c r="I356" s="1" t="s">
        <v>4864</v>
      </c>
      <c r="J356" s="1" t="s">
        <v>96</v>
      </c>
      <c r="K356" s="1" t="s">
        <v>25687</v>
      </c>
      <c r="L356" s="1"/>
      <c r="M356" s="21">
        <f t="shared" si="5"/>
        <v>0</v>
      </c>
    </row>
    <row r="357" spans="1:13" ht="20.100000000000001" customHeight="1" x14ac:dyDescent="0.15">
      <c r="A357" s="1" t="s">
        <v>25674</v>
      </c>
      <c r="B357" s="1" t="s">
        <v>25688</v>
      </c>
      <c r="C357" s="1" t="s">
        <v>25689</v>
      </c>
      <c r="D357" s="1" t="s">
        <v>50</v>
      </c>
      <c r="E357" s="1" t="s">
        <v>51</v>
      </c>
      <c r="F357" s="1" t="s">
        <v>81</v>
      </c>
      <c r="G357" s="1" t="s">
        <v>82</v>
      </c>
      <c r="H357" s="1" t="s">
        <v>83</v>
      </c>
      <c r="I357" s="1" t="s">
        <v>84</v>
      </c>
      <c r="J357" s="1" t="s">
        <v>9120</v>
      </c>
      <c r="K357" s="1" t="s">
        <v>25690</v>
      </c>
      <c r="L357" s="1"/>
      <c r="M357" s="21">
        <f t="shared" si="5"/>
        <v>0</v>
      </c>
    </row>
    <row r="358" spans="1:13" ht="20.100000000000001" customHeight="1" x14ac:dyDescent="0.15">
      <c r="A358" s="1" t="s">
        <v>25674</v>
      </c>
      <c r="B358" s="1" t="s">
        <v>25688</v>
      </c>
      <c r="C358" s="1" t="s">
        <v>25691</v>
      </c>
      <c r="D358" s="1" t="s">
        <v>50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25692</v>
      </c>
      <c r="L358" s="1"/>
      <c r="M358" s="21">
        <f t="shared" si="5"/>
        <v>1</v>
      </c>
    </row>
    <row r="359" spans="1:13" ht="20.100000000000001" customHeight="1" x14ac:dyDescent="0.15">
      <c r="A359" s="1" t="s">
        <v>25674</v>
      </c>
      <c r="B359" s="1" t="s">
        <v>25688</v>
      </c>
      <c r="C359" s="1" t="s">
        <v>25693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25694</v>
      </c>
      <c r="L359" s="1"/>
      <c r="M359" s="21">
        <f t="shared" si="5"/>
        <v>1</v>
      </c>
    </row>
    <row r="360" spans="1:13" ht="20.100000000000001" customHeight="1" x14ac:dyDescent="0.15">
      <c r="A360" s="1" t="s">
        <v>25674</v>
      </c>
      <c r="B360" s="1" t="s">
        <v>25688</v>
      </c>
      <c r="C360" s="1" t="s">
        <v>25695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25696</v>
      </c>
      <c r="L360" s="1"/>
      <c r="M360" s="21">
        <f t="shared" si="5"/>
        <v>1</v>
      </c>
    </row>
    <row r="361" spans="1:13" ht="20.100000000000001" customHeight="1" x14ac:dyDescent="0.15">
      <c r="A361" s="1" t="s">
        <v>25674</v>
      </c>
      <c r="B361" s="1" t="s">
        <v>25688</v>
      </c>
      <c r="C361" s="1" t="s">
        <v>25697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25698</v>
      </c>
      <c r="L361" s="1"/>
      <c r="M361" s="21">
        <f t="shared" si="5"/>
        <v>1</v>
      </c>
    </row>
    <row r="362" spans="1:13" ht="20.100000000000001" customHeight="1" x14ac:dyDescent="0.15">
      <c r="A362" s="1" t="s">
        <v>25674</v>
      </c>
      <c r="B362" s="1" t="s">
        <v>25688</v>
      </c>
      <c r="C362" s="1" t="s">
        <v>25699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25700</v>
      </c>
      <c r="L362" s="1"/>
      <c r="M362" s="21">
        <f t="shared" si="5"/>
        <v>1</v>
      </c>
    </row>
    <row r="363" spans="1:13" ht="20.100000000000001" customHeight="1" x14ac:dyDescent="0.15">
      <c r="A363" s="1" t="s">
        <v>25674</v>
      </c>
      <c r="B363" s="1" t="s">
        <v>25688</v>
      </c>
      <c r="C363" s="1" t="s">
        <v>25701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25702</v>
      </c>
      <c r="L363" s="1"/>
      <c r="M363" s="21">
        <f t="shared" si="5"/>
        <v>1</v>
      </c>
    </row>
    <row r="364" spans="1:13" ht="20.100000000000001" customHeight="1" x14ac:dyDescent="0.15">
      <c r="A364" s="1" t="s">
        <v>25674</v>
      </c>
      <c r="B364" s="1" t="s">
        <v>25688</v>
      </c>
      <c r="C364" s="1" t="s">
        <v>25703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84</v>
      </c>
      <c r="J364" s="1" t="s">
        <v>122</v>
      </c>
      <c r="K364" s="1" t="s">
        <v>25704</v>
      </c>
      <c r="L364" s="1"/>
      <c r="M364" s="21">
        <f t="shared" si="5"/>
        <v>1</v>
      </c>
    </row>
    <row r="365" spans="1:13" ht="20.100000000000001" customHeight="1" x14ac:dyDescent="0.15">
      <c r="A365" s="1" t="s">
        <v>25674</v>
      </c>
      <c r="B365" s="1" t="s">
        <v>25705</v>
      </c>
      <c r="C365" s="1" t="s">
        <v>25706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121</v>
      </c>
      <c r="I365" s="1" t="s">
        <v>84</v>
      </c>
      <c r="J365" s="1" t="s">
        <v>122</v>
      </c>
      <c r="K365" s="1" t="s">
        <v>25707</v>
      </c>
      <c r="L365" s="1"/>
      <c r="M365" s="21">
        <f t="shared" si="5"/>
        <v>1</v>
      </c>
    </row>
    <row r="366" spans="1:13" ht="20.100000000000001" customHeight="1" x14ac:dyDescent="0.15">
      <c r="A366" s="1" t="s">
        <v>25674</v>
      </c>
      <c r="B366" s="1" t="s">
        <v>25705</v>
      </c>
      <c r="C366" s="1" t="s">
        <v>25708</v>
      </c>
      <c r="D366" s="1" t="s">
        <v>78</v>
      </c>
      <c r="E366" s="1" t="s">
        <v>51</v>
      </c>
      <c r="F366" s="1" t="s">
        <v>179</v>
      </c>
      <c r="G366" s="1" t="s">
        <v>82</v>
      </c>
      <c r="H366" s="1" t="s">
        <v>83</v>
      </c>
      <c r="I366" s="1" t="s">
        <v>181</v>
      </c>
      <c r="J366" s="1" t="s">
        <v>11769</v>
      </c>
      <c r="K366" s="1" t="s">
        <v>25709</v>
      </c>
      <c r="L366" s="1"/>
      <c r="M366" s="21">
        <f t="shared" si="5"/>
        <v>0</v>
      </c>
    </row>
    <row r="367" spans="1:13" ht="39.950000000000003" customHeight="1" x14ac:dyDescent="0.15">
      <c r="A367" s="120" t="s">
        <v>27170</v>
      </c>
      <c r="B367" s="120" t="s">
        <v>27171</v>
      </c>
      <c r="C367" s="51" t="s">
        <v>25710</v>
      </c>
      <c r="D367" s="51" t="s">
        <v>50</v>
      </c>
      <c r="E367" s="51" t="s">
        <v>51</v>
      </c>
      <c r="F367" s="51" t="s">
        <v>51</v>
      </c>
      <c r="G367" s="51" t="s">
        <v>52</v>
      </c>
      <c r="H367" s="51" t="s">
        <v>121</v>
      </c>
      <c r="I367" s="51" t="s">
        <v>84</v>
      </c>
      <c r="J367" s="51" t="s">
        <v>122</v>
      </c>
      <c r="K367" s="51" t="s">
        <v>25711</v>
      </c>
      <c r="L367" s="51" t="s">
        <v>26950</v>
      </c>
      <c r="M367" s="21">
        <f t="shared" si="5"/>
        <v>1</v>
      </c>
    </row>
    <row r="368" spans="1:13" ht="20.100000000000001" customHeight="1" x14ac:dyDescent="0.15">
      <c r="A368" s="1" t="s">
        <v>25674</v>
      </c>
      <c r="B368" s="1" t="s">
        <v>25712</v>
      </c>
      <c r="C368" s="1" t="s">
        <v>25713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121</v>
      </c>
      <c r="I368" s="1" t="s">
        <v>84</v>
      </c>
      <c r="J368" s="1" t="s">
        <v>122</v>
      </c>
      <c r="K368" s="1" t="s">
        <v>25714</v>
      </c>
      <c r="L368" s="1"/>
      <c r="M368" s="21">
        <f t="shared" si="5"/>
        <v>1</v>
      </c>
    </row>
    <row r="369" spans="1:13" ht="20.100000000000001" customHeight="1" x14ac:dyDescent="0.15">
      <c r="A369" s="1" t="s">
        <v>25674</v>
      </c>
      <c r="B369" s="1" t="s">
        <v>25712</v>
      </c>
      <c r="C369" s="1" t="s">
        <v>25715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121</v>
      </c>
      <c r="I369" s="1" t="s">
        <v>84</v>
      </c>
      <c r="J369" s="1" t="s">
        <v>122</v>
      </c>
      <c r="K369" s="1" t="s">
        <v>25716</v>
      </c>
      <c r="L369" s="1"/>
      <c r="M369" s="21">
        <f t="shared" si="5"/>
        <v>1</v>
      </c>
    </row>
    <row r="370" spans="1:13" ht="20.100000000000001" customHeight="1" x14ac:dyDescent="0.15">
      <c r="A370" s="1" t="s">
        <v>25674</v>
      </c>
      <c r="B370" s="1" t="s">
        <v>25712</v>
      </c>
      <c r="C370" s="1" t="s">
        <v>25717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84</v>
      </c>
      <c r="J370" s="1" t="s">
        <v>122</v>
      </c>
      <c r="K370" s="1" t="s">
        <v>25718</v>
      </c>
      <c r="L370" s="1"/>
      <c r="M370" s="21">
        <f t="shared" si="5"/>
        <v>1</v>
      </c>
    </row>
    <row r="371" spans="1:13" ht="20.100000000000001" customHeight="1" x14ac:dyDescent="0.15">
      <c r="A371" s="1" t="s">
        <v>25674</v>
      </c>
      <c r="B371" s="1" t="s">
        <v>25712</v>
      </c>
      <c r="C371" s="1" t="s">
        <v>25719</v>
      </c>
      <c r="D371" s="1" t="s">
        <v>50</v>
      </c>
      <c r="E371" s="1" t="s">
        <v>51</v>
      </c>
      <c r="F371" s="1" t="s">
        <v>179</v>
      </c>
      <c r="G371" s="1" t="s">
        <v>82</v>
      </c>
      <c r="H371" s="1" t="s">
        <v>83</v>
      </c>
      <c r="I371" s="1" t="s">
        <v>181</v>
      </c>
      <c r="J371" s="1" t="s">
        <v>11769</v>
      </c>
      <c r="K371" s="1" t="s">
        <v>25720</v>
      </c>
      <c r="L371" s="1"/>
      <c r="M371" s="21">
        <f t="shared" si="5"/>
        <v>0</v>
      </c>
    </row>
    <row r="372" spans="1:13" ht="20.100000000000001" customHeight="1" x14ac:dyDescent="0.15">
      <c r="A372" s="1" t="s">
        <v>25674</v>
      </c>
      <c r="B372" s="1" t="s">
        <v>25712</v>
      </c>
      <c r="C372" s="1" t="s">
        <v>25721</v>
      </c>
      <c r="D372" s="1" t="s">
        <v>78</v>
      </c>
      <c r="E372" s="1" t="s">
        <v>51</v>
      </c>
      <c r="F372" s="1" t="s">
        <v>81</v>
      </c>
      <c r="G372" s="1" t="s">
        <v>82</v>
      </c>
      <c r="H372" s="1" t="s">
        <v>129</v>
      </c>
      <c r="I372" s="1" t="s">
        <v>84</v>
      </c>
      <c r="J372" s="1" t="s">
        <v>130</v>
      </c>
      <c r="K372" s="1" t="s">
        <v>25722</v>
      </c>
      <c r="L372" s="1"/>
      <c r="M372" s="21">
        <f t="shared" si="5"/>
        <v>0</v>
      </c>
    </row>
    <row r="373" spans="1:13" ht="20.100000000000001" customHeight="1" x14ac:dyDescent="0.15">
      <c r="A373" s="1" t="s">
        <v>25674</v>
      </c>
      <c r="B373" s="1" t="s">
        <v>25712</v>
      </c>
      <c r="C373" s="1" t="s">
        <v>25723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25724</v>
      </c>
      <c r="L373" s="1"/>
      <c r="M373" s="21">
        <f t="shared" si="5"/>
        <v>1</v>
      </c>
    </row>
    <row r="374" spans="1:13" ht="20.100000000000001" customHeight="1" x14ac:dyDescent="0.15">
      <c r="A374" s="1" t="s">
        <v>25674</v>
      </c>
      <c r="B374" s="1" t="s">
        <v>25712</v>
      </c>
      <c r="C374" s="1" t="s">
        <v>25725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25726</v>
      </c>
      <c r="L374" s="1"/>
      <c r="M374" s="21">
        <f t="shared" si="5"/>
        <v>1</v>
      </c>
    </row>
    <row r="375" spans="1:13" ht="20.100000000000001" customHeight="1" x14ac:dyDescent="0.15">
      <c r="A375" s="1" t="s">
        <v>25674</v>
      </c>
      <c r="B375" s="1" t="s">
        <v>25727</v>
      </c>
      <c r="C375" s="1" t="s">
        <v>25728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25729</v>
      </c>
      <c r="L375" s="1"/>
      <c r="M375" s="21">
        <f t="shared" si="5"/>
        <v>1</v>
      </c>
    </row>
    <row r="376" spans="1:13" ht="20.100000000000001" customHeight="1" x14ac:dyDescent="0.15">
      <c r="A376" s="1" t="s">
        <v>25674</v>
      </c>
      <c r="B376" s="1" t="s">
        <v>25727</v>
      </c>
      <c r="C376" s="1" t="s">
        <v>25730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25731</v>
      </c>
      <c r="L376" s="1"/>
      <c r="M376" s="21">
        <f t="shared" si="5"/>
        <v>1</v>
      </c>
    </row>
    <row r="377" spans="1:13" ht="20.100000000000001" customHeight="1" x14ac:dyDescent="0.15">
      <c r="A377" s="1" t="s">
        <v>25674</v>
      </c>
      <c r="B377" s="1" t="s">
        <v>25727</v>
      </c>
      <c r="C377" s="1" t="s">
        <v>25732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25733</v>
      </c>
      <c r="L377" s="1"/>
      <c r="M377" s="21">
        <f t="shared" si="5"/>
        <v>1</v>
      </c>
    </row>
    <row r="378" spans="1:13" ht="20.100000000000001" customHeight="1" x14ac:dyDescent="0.15">
      <c r="A378" s="1" t="s">
        <v>25674</v>
      </c>
      <c r="B378" s="1" t="s">
        <v>25727</v>
      </c>
      <c r="C378" s="1" t="s">
        <v>25734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25735</v>
      </c>
      <c r="L378" s="1"/>
      <c r="M378" s="21">
        <f t="shared" si="5"/>
        <v>1</v>
      </c>
    </row>
    <row r="379" spans="1:13" ht="20.100000000000001" customHeight="1" x14ac:dyDescent="0.15">
      <c r="A379" s="1" t="s">
        <v>25674</v>
      </c>
      <c r="B379" s="1" t="s">
        <v>25727</v>
      </c>
      <c r="C379" s="1" t="s">
        <v>25736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25737</v>
      </c>
      <c r="L379" s="1"/>
      <c r="M379" s="21">
        <f t="shared" si="5"/>
        <v>1</v>
      </c>
    </row>
    <row r="380" spans="1:13" ht="20.100000000000001" customHeight="1" x14ac:dyDescent="0.15">
      <c r="A380" s="1" t="s">
        <v>25674</v>
      </c>
      <c r="B380" s="1" t="s">
        <v>25727</v>
      </c>
      <c r="C380" s="1" t="s">
        <v>25738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25739</v>
      </c>
      <c r="L380" s="1"/>
      <c r="M380" s="21">
        <f t="shared" si="5"/>
        <v>1</v>
      </c>
    </row>
    <row r="381" spans="1:13" ht="20.100000000000001" customHeight="1" x14ac:dyDescent="0.15">
      <c r="A381" s="1" t="s">
        <v>25674</v>
      </c>
      <c r="B381" s="1" t="s">
        <v>25727</v>
      </c>
      <c r="C381" s="1" t="s">
        <v>25740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25741</v>
      </c>
      <c r="L381" s="1"/>
      <c r="M381" s="21">
        <f t="shared" si="5"/>
        <v>1</v>
      </c>
    </row>
    <row r="382" spans="1:13" ht="20.100000000000001" customHeight="1" x14ac:dyDescent="0.15">
      <c r="A382" s="1" t="s">
        <v>25674</v>
      </c>
      <c r="B382" s="1" t="s">
        <v>25727</v>
      </c>
      <c r="C382" s="1" t="s">
        <v>25742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25743</v>
      </c>
      <c r="L382" s="1"/>
      <c r="M382" s="21">
        <f t="shared" si="5"/>
        <v>1</v>
      </c>
    </row>
    <row r="383" spans="1:13" ht="20.100000000000001" customHeight="1" x14ac:dyDescent="0.15">
      <c r="A383" s="1" t="s">
        <v>25674</v>
      </c>
      <c r="B383" s="1" t="s">
        <v>25744</v>
      </c>
      <c r="C383" s="1" t="s">
        <v>25745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25746</v>
      </c>
      <c r="L383" s="1"/>
      <c r="M383" s="21">
        <f t="shared" si="5"/>
        <v>1</v>
      </c>
    </row>
    <row r="384" spans="1:13" ht="20.100000000000001" customHeight="1" x14ac:dyDescent="0.15">
      <c r="A384" s="1" t="s">
        <v>25674</v>
      </c>
      <c r="B384" s="1" t="s">
        <v>25744</v>
      </c>
      <c r="C384" s="1" t="s">
        <v>25747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25748</v>
      </c>
      <c r="L384" s="1"/>
      <c r="M384" s="21">
        <f t="shared" si="5"/>
        <v>1</v>
      </c>
    </row>
    <row r="385" spans="1:13" ht="20.100000000000001" customHeight="1" x14ac:dyDescent="0.15">
      <c r="A385" s="1" t="s">
        <v>25674</v>
      </c>
      <c r="B385" s="1" t="s">
        <v>25749</v>
      </c>
      <c r="C385" s="1" t="s">
        <v>25750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25751</v>
      </c>
      <c r="L385" s="1"/>
      <c r="M385" s="21">
        <f t="shared" si="5"/>
        <v>1</v>
      </c>
    </row>
    <row r="386" spans="1:13" ht="20.100000000000001" customHeight="1" x14ac:dyDescent="0.15">
      <c r="A386" s="1" t="s">
        <v>25674</v>
      </c>
      <c r="B386" s="1" t="s">
        <v>25749</v>
      </c>
      <c r="C386" s="1" t="s">
        <v>25752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25753</v>
      </c>
      <c r="L386" s="1"/>
      <c r="M386" s="21">
        <f t="shared" si="5"/>
        <v>1</v>
      </c>
    </row>
    <row r="387" spans="1:13" ht="20.100000000000001" customHeight="1" x14ac:dyDescent="0.15">
      <c r="A387" s="1" t="s">
        <v>25674</v>
      </c>
      <c r="B387" s="1" t="s">
        <v>25749</v>
      </c>
      <c r="C387" s="1" t="s">
        <v>25754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25755</v>
      </c>
      <c r="L387" s="1"/>
      <c r="M387" s="21">
        <f t="shared" si="5"/>
        <v>1</v>
      </c>
    </row>
    <row r="388" spans="1:13" ht="20.100000000000001" customHeight="1" x14ac:dyDescent="0.15">
      <c r="A388" s="1" t="s">
        <v>25674</v>
      </c>
      <c r="B388" s="1" t="s">
        <v>25749</v>
      </c>
      <c r="C388" s="1" t="s">
        <v>25756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25757</v>
      </c>
      <c r="L388" s="1"/>
      <c r="M388" s="21">
        <f t="shared" si="5"/>
        <v>1</v>
      </c>
    </row>
    <row r="389" spans="1:13" ht="20.100000000000001" customHeight="1" x14ac:dyDescent="0.15">
      <c r="A389" s="1" t="s">
        <v>25674</v>
      </c>
      <c r="B389" s="1" t="s">
        <v>25749</v>
      </c>
      <c r="C389" s="1" t="s">
        <v>25758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25759</v>
      </c>
      <c r="L389" s="1"/>
      <c r="M389" s="21">
        <f t="shared" si="5"/>
        <v>1</v>
      </c>
    </row>
    <row r="390" spans="1:13" ht="20.100000000000001" customHeight="1" x14ac:dyDescent="0.15">
      <c r="A390" s="1" t="s">
        <v>25674</v>
      </c>
      <c r="B390" s="1" t="s">
        <v>25749</v>
      </c>
      <c r="C390" s="1" t="s">
        <v>25760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25761</v>
      </c>
      <c r="L390" s="1"/>
      <c r="M390" s="21">
        <f t="shared" si="5"/>
        <v>1</v>
      </c>
    </row>
    <row r="391" spans="1:13" ht="20.100000000000001" customHeight="1" x14ac:dyDescent="0.15">
      <c r="A391" s="1" t="s">
        <v>25674</v>
      </c>
      <c r="B391" s="1" t="s">
        <v>25749</v>
      </c>
      <c r="C391" s="1" t="s">
        <v>25762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25763</v>
      </c>
      <c r="L391" s="1"/>
      <c r="M391" s="21">
        <f t="shared" si="5"/>
        <v>1</v>
      </c>
    </row>
    <row r="392" spans="1:13" ht="20.100000000000001" customHeight="1" x14ac:dyDescent="0.15">
      <c r="A392" s="1" t="s">
        <v>25674</v>
      </c>
      <c r="B392" s="1" t="s">
        <v>25749</v>
      </c>
      <c r="C392" s="1" t="s">
        <v>25764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25765</v>
      </c>
      <c r="L392" s="1"/>
      <c r="M392" s="21">
        <f t="shared" si="5"/>
        <v>1</v>
      </c>
    </row>
    <row r="393" spans="1:13" ht="20.100000000000001" customHeight="1" x14ac:dyDescent="0.15">
      <c r="A393" s="1" t="s">
        <v>25674</v>
      </c>
      <c r="B393" s="1" t="s">
        <v>25749</v>
      </c>
      <c r="C393" s="1" t="s">
        <v>25766</v>
      </c>
      <c r="D393" s="1" t="s">
        <v>78</v>
      </c>
      <c r="E393" s="1" t="s">
        <v>51</v>
      </c>
      <c r="F393" s="1" t="s">
        <v>81</v>
      </c>
      <c r="G393" s="1" t="s">
        <v>82</v>
      </c>
      <c r="H393" s="1" t="s">
        <v>2234</v>
      </c>
      <c r="I393" s="1" t="s">
        <v>84</v>
      </c>
      <c r="J393" s="1" t="s">
        <v>632</v>
      </c>
      <c r="K393" s="1" t="s">
        <v>25767</v>
      </c>
      <c r="L393" s="1"/>
      <c r="M393" s="21">
        <f t="shared" ref="M393:M456" si="6">IF(F393="○",1,0)</f>
        <v>0</v>
      </c>
    </row>
    <row r="394" spans="1:13" ht="20.100000000000001" customHeight="1" x14ac:dyDescent="0.15">
      <c r="A394" s="1" t="s">
        <v>25674</v>
      </c>
      <c r="B394" s="1" t="s">
        <v>25749</v>
      </c>
      <c r="C394" s="1" t="s">
        <v>25768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25769</v>
      </c>
      <c r="L394" s="1"/>
      <c r="M394" s="21">
        <f t="shared" si="6"/>
        <v>1</v>
      </c>
    </row>
    <row r="395" spans="1:13" ht="20.100000000000001" customHeight="1" x14ac:dyDescent="0.15">
      <c r="A395" s="1" t="s">
        <v>25674</v>
      </c>
      <c r="B395" s="1" t="s">
        <v>25749</v>
      </c>
      <c r="C395" s="1" t="s">
        <v>25770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25771</v>
      </c>
      <c r="L395" s="1"/>
      <c r="M395" s="21">
        <f t="shared" si="6"/>
        <v>1</v>
      </c>
    </row>
    <row r="396" spans="1:13" ht="20.100000000000001" customHeight="1" x14ac:dyDescent="0.15">
      <c r="A396" s="1" t="s">
        <v>25674</v>
      </c>
      <c r="B396" s="1" t="s">
        <v>25749</v>
      </c>
      <c r="C396" s="1" t="s">
        <v>25772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25773</v>
      </c>
      <c r="L396" s="1"/>
      <c r="M396" s="21">
        <f t="shared" si="6"/>
        <v>1</v>
      </c>
    </row>
    <row r="397" spans="1:13" ht="20.100000000000001" customHeight="1" x14ac:dyDescent="0.15">
      <c r="A397" s="1" t="s">
        <v>25674</v>
      </c>
      <c r="B397" s="1" t="s">
        <v>25749</v>
      </c>
      <c r="C397" s="1" t="s">
        <v>25774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25775</v>
      </c>
      <c r="L397" s="1"/>
      <c r="M397" s="21">
        <f t="shared" si="6"/>
        <v>1</v>
      </c>
    </row>
    <row r="398" spans="1:13" ht="20.100000000000001" customHeight="1" x14ac:dyDescent="0.15">
      <c r="A398" s="1" t="s">
        <v>25674</v>
      </c>
      <c r="B398" s="1" t="s">
        <v>25749</v>
      </c>
      <c r="C398" s="1" t="s">
        <v>25776</v>
      </c>
      <c r="D398" s="1" t="s">
        <v>78</v>
      </c>
      <c r="E398" s="1" t="s">
        <v>51</v>
      </c>
      <c r="F398" s="1" t="s">
        <v>81</v>
      </c>
      <c r="G398" s="1" t="s">
        <v>82</v>
      </c>
      <c r="H398" s="1" t="s">
        <v>83</v>
      </c>
      <c r="I398" s="1" t="s">
        <v>181</v>
      </c>
      <c r="J398" s="1" t="s">
        <v>11769</v>
      </c>
      <c r="K398" s="1" t="s">
        <v>25777</v>
      </c>
      <c r="L398" s="1"/>
      <c r="M398" s="21">
        <f t="shared" si="6"/>
        <v>0</v>
      </c>
    </row>
    <row r="399" spans="1:13" ht="20.100000000000001" customHeight="1" x14ac:dyDescent="0.15">
      <c r="A399" s="1" t="s">
        <v>25674</v>
      </c>
      <c r="B399" s="1" t="s">
        <v>25749</v>
      </c>
      <c r="C399" s="1" t="s">
        <v>25778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121</v>
      </c>
      <c r="I399" s="1" t="s">
        <v>84</v>
      </c>
      <c r="J399" s="1" t="s">
        <v>122</v>
      </c>
      <c r="K399" s="1" t="s">
        <v>25779</v>
      </c>
      <c r="L399" s="1"/>
      <c r="M399" s="21">
        <f t="shared" si="6"/>
        <v>1</v>
      </c>
    </row>
    <row r="400" spans="1:13" ht="20.100000000000001" customHeight="1" x14ac:dyDescent="0.15">
      <c r="A400" s="1" t="s">
        <v>25674</v>
      </c>
      <c r="B400" s="1" t="s">
        <v>25780</v>
      </c>
      <c r="C400" s="1" t="s">
        <v>25781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25782</v>
      </c>
      <c r="L400" s="1"/>
      <c r="M400" s="21">
        <f t="shared" si="6"/>
        <v>1</v>
      </c>
    </row>
    <row r="401" spans="1:13" ht="20.100000000000001" customHeight="1" x14ac:dyDescent="0.15">
      <c r="A401" s="1" t="s">
        <v>25674</v>
      </c>
      <c r="B401" s="1" t="s">
        <v>25780</v>
      </c>
      <c r="C401" s="1" t="s">
        <v>25783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25784</v>
      </c>
      <c r="L401" s="1"/>
      <c r="M401" s="21">
        <f t="shared" si="6"/>
        <v>1</v>
      </c>
    </row>
    <row r="402" spans="1:13" ht="20.100000000000001" customHeight="1" x14ac:dyDescent="0.15">
      <c r="A402" s="1" t="s">
        <v>25674</v>
      </c>
      <c r="B402" s="1" t="s">
        <v>25780</v>
      </c>
      <c r="C402" s="1" t="s">
        <v>25785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25786</v>
      </c>
      <c r="L402" s="1"/>
      <c r="M402" s="21">
        <f t="shared" si="6"/>
        <v>1</v>
      </c>
    </row>
    <row r="403" spans="1:13" ht="20.100000000000001" customHeight="1" x14ac:dyDescent="0.15">
      <c r="A403" s="1" t="s">
        <v>25674</v>
      </c>
      <c r="B403" s="1" t="s">
        <v>25780</v>
      </c>
      <c r="C403" s="1" t="s">
        <v>25787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25788</v>
      </c>
      <c r="L403" s="1"/>
      <c r="M403" s="21">
        <f t="shared" si="6"/>
        <v>1</v>
      </c>
    </row>
    <row r="404" spans="1:13" ht="20.100000000000001" customHeight="1" x14ac:dyDescent="0.15">
      <c r="A404" s="1" t="s">
        <v>25674</v>
      </c>
      <c r="B404" s="1" t="s">
        <v>25780</v>
      </c>
      <c r="C404" s="1" t="s">
        <v>25789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25790</v>
      </c>
      <c r="L404" s="1"/>
      <c r="M404" s="21">
        <f t="shared" si="6"/>
        <v>1</v>
      </c>
    </row>
    <row r="405" spans="1:13" ht="20.100000000000001" customHeight="1" x14ac:dyDescent="0.15">
      <c r="A405" s="1" t="s">
        <v>25674</v>
      </c>
      <c r="B405" s="1" t="s">
        <v>25780</v>
      </c>
      <c r="C405" s="1" t="s">
        <v>25791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25792</v>
      </c>
      <c r="L405" s="1"/>
      <c r="M405" s="21">
        <f t="shared" si="6"/>
        <v>1</v>
      </c>
    </row>
    <row r="406" spans="1:13" ht="20.100000000000001" customHeight="1" x14ac:dyDescent="0.15">
      <c r="A406" s="1" t="s">
        <v>25674</v>
      </c>
      <c r="B406" s="1" t="s">
        <v>25780</v>
      </c>
      <c r="C406" s="1" t="s">
        <v>25793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25794</v>
      </c>
      <c r="L406" s="1"/>
      <c r="M406" s="21">
        <f t="shared" si="6"/>
        <v>1</v>
      </c>
    </row>
    <row r="407" spans="1:13" ht="20.100000000000001" customHeight="1" x14ac:dyDescent="0.15">
      <c r="A407" s="1" t="s">
        <v>25674</v>
      </c>
      <c r="B407" s="1" t="s">
        <v>25780</v>
      </c>
      <c r="C407" s="1" t="s">
        <v>25795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25796</v>
      </c>
      <c r="L407" s="1"/>
      <c r="M407" s="21">
        <f t="shared" si="6"/>
        <v>1</v>
      </c>
    </row>
    <row r="408" spans="1:13" ht="20.100000000000001" customHeight="1" x14ac:dyDescent="0.15">
      <c r="A408" s="1" t="s">
        <v>25674</v>
      </c>
      <c r="B408" s="1" t="s">
        <v>25780</v>
      </c>
      <c r="C408" s="1" t="s">
        <v>25797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25798</v>
      </c>
      <c r="L408" s="1"/>
      <c r="M408" s="21">
        <f t="shared" si="6"/>
        <v>1</v>
      </c>
    </row>
    <row r="409" spans="1:13" ht="20.100000000000001" customHeight="1" x14ac:dyDescent="0.15">
      <c r="A409" s="1" t="s">
        <v>25674</v>
      </c>
      <c r="B409" s="1" t="s">
        <v>25780</v>
      </c>
      <c r="C409" s="1" t="s">
        <v>25799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25800</v>
      </c>
      <c r="L409" s="1"/>
      <c r="M409" s="21">
        <f t="shared" si="6"/>
        <v>1</v>
      </c>
    </row>
    <row r="410" spans="1:13" ht="20.100000000000001" customHeight="1" x14ac:dyDescent="0.15">
      <c r="A410" s="1" t="s">
        <v>25674</v>
      </c>
      <c r="B410" s="1" t="s">
        <v>25780</v>
      </c>
      <c r="C410" s="1" t="s">
        <v>25801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25802</v>
      </c>
      <c r="L410" s="1"/>
      <c r="M410" s="21">
        <f t="shared" si="6"/>
        <v>1</v>
      </c>
    </row>
    <row r="411" spans="1:13" ht="20.100000000000001" customHeight="1" x14ac:dyDescent="0.15">
      <c r="A411" s="1" t="s">
        <v>25674</v>
      </c>
      <c r="B411" s="1" t="s">
        <v>25780</v>
      </c>
      <c r="C411" s="1" t="s">
        <v>25803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25804</v>
      </c>
      <c r="L411" s="1"/>
      <c r="M411" s="21">
        <f t="shared" si="6"/>
        <v>1</v>
      </c>
    </row>
    <row r="412" spans="1:13" ht="20.100000000000001" customHeight="1" x14ac:dyDescent="0.15">
      <c r="A412" s="1" t="s">
        <v>25674</v>
      </c>
      <c r="B412" s="1" t="s">
        <v>25780</v>
      </c>
      <c r="C412" s="1" t="s">
        <v>25805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25806</v>
      </c>
      <c r="L412" s="1"/>
      <c r="M412" s="21">
        <f t="shared" si="6"/>
        <v>1</v>
      </c>
    </row>
    <row r="413" spans="1:13" ht="20.100000000000001" customHeight="1" x14ac:dyDescent="0.15">
      <c r="A413" s="1" t="s">
        <v>25674</v>
      </c>
      <c r="B413" s="1" t="s">
        <v>25780</v>
      </c>
      <c r="C413" s="1" t="s">
        <v>25807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25808</v>
      </c>
      <c r="L413" s="1"/>
      <c r="M413" s="21">
        <f t="shared" si="6"/>
        <v>1</v>
      </c>
    </row>
    <row r="414" spans="1:13" ht="20.100000000000001" customHeight="1" x14ac:dyDescent="0.15">
      <c r="A414" s="1" t="s">
        <v>25674</v>
      </c>
      <c r="B414" s="1" t="s">
        <v>25780</v>
      </c>
      <c r="C414" s="1" t="s">
        <v>25809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25810</v>
      </c>
      <c r="L414" s="1"/>
      <c r="M414" s="21">
        <f t="shared" si="6"/>
        <v>1</v>
      </c>
    </row>
    <row r="415" spans="1:13" ht="20.100000000000001" customHeight="1" x14ac:dyDescent="0.15">
      <c r="A415" s="1" t="s">
        <v>25674</v>
      </c>
      <c r="B415" s="1" t="s">
        <v>25780</v>
      </c>
      <c r="C415" s="1" t="s">
        <v>25811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25812</v>
      </c>
      <c r="L415" s="1"/>
      <c r="M415" s="21">
        <f t="shared" si="6"/>
        <v>1</v>
      </c>
    </row>
    <row r="416" spans="1:13" ht="20.100000000000001" customHeight="1" x14ac:dyDescent="0.15">
      <c r="A416" s="1" t="s">
        <v>25674</v>
      </c>
      <c r="B416" s="1" t="s">
        <v>25780</v>
      </c>
      <c r="C416" s="1" t="s">
        <v>25813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25814</v>
      </c>
      <c r="L416" s="1"/>
      <c r="M416" s="21">
        <f t="shared" si="6"/>
        <v>1</v>
      </c>
    </row>
    <row r="417" spans="1:13" ht="20.100000000000001" customHeight="1" x14ac:dyDescent="0.15">
      <c r="A417" s="1" t="s">
        <v>25674</v>
      </c>
      <c r="B417" s="1" t="s">
        <v>25780</v>
      </c>
      <c r="C417" s="1" t="s">
        <v>25815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25816</v>
      </c>
      <c r="L417" s="1"/>
      <c r="M417" s="21">
        <f t="shared" si="6"/>
        <v>1</v>
      </c>
    </row>
    <row r="418" spans="1:13" ht="20.100000000000001" customHeight="1" x14ac:dyDescent="0.15">
      <c r="A418" s="1" t="s">
        <v>25674</v>
      </c>
      <c r="B418" s="1" t="s">
        <v>25780</v>
      </c>
      <c r="C418" s="1" t="s">
        <v>25817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25818</v>
      </c>
      <c r="L418" s="1"/>
      <c r="M418" s="21">
        <f t="shared" si="6"/>
        <v>1</v>
      </c>
    </row>
    <row r="419" spans="1:13" ht="20.100000000000001" customHeight="1" x14ac:dyDescent="0.15">
      <c r="A419" s="1" t="s">
        <v>25674</v>
      </c>
      <c r="B419" s="1" t="s">
        <v>25819</v>
      </c>
      <c r="C419" s="1" t="s">
        <v>25820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25821</v>
      </c>
      <c r="L419" s="1"/>
      <c r="M419" s="21">
        <f t="shared" si="6"/>
        <v>1</v>
      </c>
    </row>
    <row r="420" spans="1:13" ht="20.100000000000001" customHeight="1" x14ac:dyDescent="0.15">
      <c r="A420" s="1" t="s">
        <v>25674</v>
      </c>
      <c r="B420" s="1" t="s">
        <v>25819</v>
      </c>
      <c r="C420" s="1" t="s">
        <v>25822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25823</v>
      </c>
      <c r="L420" s="1"/>
      <c r="M420" s="21">
        <f t="shared" si="6"/>
        <v>1</v>
      </c>
    </row>
    <row r="421" spans="1:13" ht="20.100000000000001" customHeight="1" x14ac:dyDescent="0.15">
      <c r="A421" s="1" t="s">
        <v>25674</v>
      </c>
      <c r="B421" s="1" t="s">
        <v>25819</v>
      </c>
      <c r="C421" s="1" t="s">
        <v>25824</v>
      </c>
      <c r="D421" s="1" t="s">
        <v>50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25825</v>
      </c>
      <c r="L421" s="1"/>
      <c r="M421" s="21">
        <f t="shared" si="6"/>
        <v>1</v>
      </c>
    </row>
    <row r="422" spans="1:13" ht="20.100000000000001" customHeight="1" x14ac:dyDescent="0.15">
      <c r="A422" s="1" t="s">
        <v>25674</v>
      </c>
      <c r="B422" s="1" t="s">
        <v>25819</v>
      </c>
      <c r="C422" s="1" t="s">
        <v>25826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25827</v>
      </c>
      <c r="L422" s="1"/>
      <c r="M422" s="21">
        <f t="shared" si="6"/>
        <v>1</v>
      </c>
    </row>
    <row r="423" spans="1:13" ht="20.100000000000001" customHeight="1" x14ac:dyDescent="0.15">
      <c r="A423" s="1" t="s">
        <v>25674</v>
      </c>
      <c r="B423" s="1" t="s">
        <v>25828</v>
      </c>
      <c r="C423" s="1" t="s">
        <v>25829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25830</v>
      </c>
      <c r="L423" s="1"/>
      <c r="M423" s="21">
        <f t="shared" si="6"/>
        <v>1</v>
      </c>
    </row>
    <row r="424" spans="1:13" ht="20.100000000000001" customHeight="1" x14ac:dyDescent="0.15">
      <c r="A424" s="1" t="s">
        <v>25674</v>
      </c>
      <c r="B424" s="1" t="s">
        <v>25828</v>
      </c>
      <c r="C424" s="1" t="s">
        <v>25831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25832</v>
      </c>
      <c r="L424" s="1"/>
      <c r="M424" s="21">
        <f t="shared" si="6"/>
        <v>1</v>
      </c>
    </row>
    <row r="425" spans="1:13" ht="20.100000000000001" customHeight="1" x14ac:dyDescent="0.15">
      <c r="A425" s="1" t="s">
        <v>25674</v>
      </c>
      <c r="B425" s="1" t="s">
        <v>25828</v>
      </c>
      <c r="C425" s="1" t="s">
        <v>25833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25834</v>
      </c>
      <c r="L425" s="1"/>
      <c r="M425" s="21">
        <f t="shared" si="6"/>
        <v>1</v>
      </c>
    </row>
    <row r="426" spans="1:13" ht="20.100000000000001" customHeight="1" x14ac:dyDescent="0.15">
      <c r="A426" s="1" t="s">
        <v>25674</v>
      </c>
      <c r="B426" s="1" t="s">
        <v>25828</v>
      </c>
      <c r="C426" s="1" t="s">
        <v>25835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25836</v>
      </c>
      <c r="L426" s="1"/>
      <c r="M426" s="21">
        <f t="shared" si="6"/>
        <v>1</v>
      </c>
    </row>
    <row r="427" spans="1:13" ht="20.100000000000001" customHeight="1" x14ac:dyDescent="0.15">
      <c r="A427" s="1" t="s">
        <v>25674</v>
      </c>
      <c r="B427" s="1" t="s">
        <v>25828</v>
      </c>
      <c r="C427" s="1" t="s">
        <v>25837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25838</v>
      </c>
      <c r="L427" s="1"/>
      <c r="M427" s="21">
        <f t="shared" si="6"/>
        <v>1</v>
      </c>
    </row>
    <row r="428" spans="1:13" ht="20.100000000000001" customHeight="1" x14ac:dyDescent="0.15">
      <c r="A428" s="1" t="s">
        <v>25674</v>
      </c>
      <c r="B428" s="1" t="s">
        <v>25828</v>
      </c>
      <c r="C428" s="1" t="s">
        <v>25839</v>
      </c>
      <c r="D428" s="1" t="s">
        <v>78</v>
      </c>
      <c r="E428" s="1" t="s">
        <v>51</v>
      </c>
      <c r="F428" s="1" t="s">
        <v>81</v>
      </c>
      <c r="G428" s="1" t="s">
        <v>82</v>
      </c>
      <c r="H428" s="1" t="s">
        <v>180</v>
      </c>
      <c r="I428" s="1" t="s">
        <v>4864</v>
      </c>
      <c r="J428" s="1" t="s">
        <v>96</v>
      </c>
      <c r="K428" s="1" t="s">
        <v>25840</v>
      </c>
      <c r="L428" s="1"/>
      <c r="M428" s="21">
        <f t="shared" si="6"/>
        <v>0</v>
      </c>
    </row>
    <row r="429" spans="1:13" ht="20.100000000000001" customHeight="1" x14ac:dyDescent="0.15">
      <c r="A429" s="1" t="s">
        <v>25674</v>
      </c>
      <c r="B429" s="1" t="s">
        <v>25828</v>
      </c>
      <c r="C429" s="1" t="s">
        <v>25841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25842</v>
      </c>
      <c r="L429" s="1"/>
      <c r="M429" s="21">
        <f t="shared" si="6"/>
        <v>1</v>
      </c>
    </row>
    <row r="430" spans="1:13" ht="20.100000000000001" customHeight="1" x14ac:dyDescent="0.15">
      <c r="A430" s="1" t="s">
        <v>25674</v>
      </c>
      <c r="B430" s="1" t="s">
        <v>25828</v>
      </c>
      <c r="C430" s="1" t="s">
        <v>25843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25844</v>
      </c>
      <c r="L430" s="1"/>
      <c r="M430" s="21">
        <f t="shared" si="6"/>
        <v>1</v>
      </c>
    </row>
    <row r="431" spans="1:13" ht="20.100000000000001" customHeight="1" x14ac:dyDescent="0.15">
      <c r="A431" s="1" t="s">
        <v>25674</v>
      </c>
      <c r="B431" s="1" t="s">
        <v>25828</v>
      </c>
      <c r="C431" s="1" t="s">
        <v>25845</v>
      </c>
      <c r="D431" s="1" t="s">
        <v>78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84</v>
      </c>
      <c r="J431" s="1" t="s">
        <v>122</v>
      </c>
      <c r="K431" s="1" t="s">
        <v>25846</v>
      </c>
      <c r="L431" s="1"/>
      <c r="M431" s="21">
        <f t="shared" si="6"/>
        <v>1</v>
      </c>
    </row>
    <row r="432" spans="1:13" ht="20.100000000000001" customHeight="1" x14ac:dyDescent="0.15">
      <c r="A432" s="1" t="s">
        <v>25674</v>
      </c>
      <c r="B432" s="1" t="s">
        <v>25847</v>
      </c>
      <c r="C432" s="1" t="s">
        <v>25848</v>
      </c>
      <c r="D432" s="1" t="s">
        <v>50</v>
      </c>
      <c r="E432" s="1" t="s">
        <v>51</v>
      </c>
      <c r="F432" s="1" t="s">
        <v>51</v>
      </c>
      <c r="G432" s="1" t="s">
        <v>82</v>
      </c>
      <c r="H432" s="1" t="s">
        <v>95</v>
      </c>
      <c r="I432" s="1" t="s">
        <v>84</v>
      </c>
      <c r="J432" s="1" t="s">
        <v>96</v>
      </c>
      <c r="K432" s="1" t="s">
        <v>25849</v>
      </c>
      <c r="L432" s="1"/>
      <c r="M432" s="21">
        <f t="shared" si="6"/>
        <v>1</v>
      </c>
    </row>
    <row r="433" spans="1:13" ht="20.100000000000001" customHeight="1" x14ac:dyDescent="0.15">
      <c r="A433" s="1" t="s">
        <v>25674</v>
      </c>
      <c r="B433" s="1" t="s">
        <v>25847</v>
      </c>
      <c r="C433" s="1" t="s">
        <v>25850</v>
      </c>
      <c r="D433" s="1" t="s">
        <v>50</v>
      </c>
      <c r="E433" s="1" t="s">
        <v>51</v>
      </c>
      <c r="F433" s="1" t="s">
        <v>51</v>
      </c>
      <c r="G433" s="1" t="s">
        <v>82</v>
      </c>
      <c r="H433" s="1" t="s">
        <v>95</v>
      </c>
      <c r="I433" s="1" t="s">
        <v>84</v>
      </c>
      <c r="J433" s="1" t="s">
        <v>96</v>
      </c>
      <c r="K433" s="1" t="s">
        <v>25851</v>
      </c>
      <c r="L433" s="1"/>
      <c r="M433" s="21">
        <f t="shared" si="6"/>
        <v>1</v>
      </c>
    </row>
    <row r="434" spans="1:13" ht="20.100000000000001" customHeight="1" x14ac:dyDescent="0.15">
      <c r="A434" s="1" t="s">
        <v>25674</v>
      </c>
      <c r="B434" s="1" t="s">
        <v>25847</v>
      </c>
      <c r="C434" s="1" t="s">
        <v>25852</v>
      </c>
      <c r="D434" s="1" t="s">
        <v>50</v>
      </c>
      <c r="E434" s="1" t="s">
        <v>51</v>
      </c>
      <c r="F434" s="1" t="s">
        <v>51</v>
      </c>
      <c r="G434" s="1" t="s">
        <v>82</v>
      </c>
      <c r="H434" s="1" t="s">
        <v>95</v>
      </c>
      <c r="I434" s="1" t="s">
        <v>84</v>
      </c>
      <c r="J434" s="1" t="s">
        <v>96</v>
      </c>
      <c r="K434" s="1" t="s">
        <v>25853</v>
      </c>
      <c r="L434" s="1"/>
      <c r="M434" s="21">
        <f t="shared" si="6"/>
        <v>1</v>
      </c>
    </row>
    <row r="435" spans="1:13" ht="20.100000000000001" customHeight="1" x14ac:dyDescent="0.15">
      <c r="A435" s="1" t="s">
        <v>25674</v>
      </c>
      <c r="B435" s="1" t="s">
        <v>25847</v>
      </c>
      <c r="C435" s="1" t="s">
        <v>25854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180</v>
      </c>
      <c r="I435" s="1" t="s">
        <v>4864</v>
      </c>
      <c r="J435" s="1" t="s">
        <v>96</v>
      </c>
      <c r="K435" s="1" t="s">
        <v>25855</v>
      </c>
      <c r="L435" s="1"/>
      <c r="M435" s="21">
        <f t="shared" si="6"/>
        <v>0</v>
      </c>
    </row>
    <row r="436" spans="1:13" ht="20.100000000000001" customHeight="1" x14ac:dyDescent="0.15">
      <c r="A436" s="1" t="s">
        <v>25674</v>
      </c>
      <c r="B436" s="1" t="s">
        <v>25847</v>
      </c>
      <c r="C436" s="1" t="s">
        <v>25856</v>
      </c>
      <c r="D436" s="1" t="s">
        <v>50</v>
      </c>
      <c r="E436" s="1" t="s">
        <v>51</v>
      </c>
      <c r="F436" s="1" t="s">
        <v>51</v>
      </c>
      <c r="G436" s="1" t="s">
        <v>82</v>
      </c>
      <c r="H436" s="1" t="s">
        <v>95</v>
      </c>
      <c r="I436" s="1" t="s">
        <v>84</v>
      </c>
      <c r="J436" s="1" t="s">
        <v>96</v>
      </c>
      <c r="K436" s="1" t="s">
        <v>25857</v>
      </c>
      <c r="L436" s="1"/>
      <c r="M436" s="21">
        <f t="shared" si="6"/>
        <v>1</v>
      </c>
    </row>
    <row r="437" spans="1:13" ht="20.100000000000001" customHeight="1" x14ac:dyDescent="0.15">
      <c r="A437" s="1" t="s">
        <v>25674</v>
      </c>
      <c r="B437" s="1" t="s">
        <v>25847</v>
      </c>
      <c r="C437" s="1" t="s">
        <v>25858</v>
      </c>
      <c r="D437" s="1" t="s">
        <v>50</v>
      </c>
      <c r="E437" s="1" t="s">
        <v>51</v>
      </c>
      <c r="F437" s="1" t="s">
        <v>51</v>
      </c>
      <c r="G437" s="1" t="s">
        <v>82</v>
      </c>
      <c r="H437" s="1" t="s">
        <v>95</v>
      </c>
      <c r="I437" s="1" t="s">
        <v>84</v>
      </c>
      <c r="J437" s="1" t="s">
        <v>96</v>
      </c>
      <c r="K437" s="1" t="s">
        <v>25859</v>
      </c>
      <c r="L437" s="1"/>
      <c r="M437" s="21">
        <f t="shared" si="6"/>
        <v>1</v>
      </c>
    </row>
    <row r="438" spans="1:13" ht="20.100000000000001" customHeight="1" x14ac:dyDescent="0.15">
      <c r="A438" s="1" t="s">
        <v>25674</v>
      </c>
      <c r="B438" s="1" t="s">
        <v>25847</v>
      </c>
      <c r="C438" s="1" t="s">
        <v>25860</v>
      </c>
      <c r="D438" s="1" t="s">
        <v>50</v>
      </c>
      <c r="E438" s="1" t="s">
        <v>51</v>
      </c>
      <c r="F438" s="1" t="s">
        <v>51</v>
      </c>
      <c r="G438" s="1" t="s">
        <v>82</v>
      </c>
      <c r="H438" s="1" t="s">
        <v>95</v>
      </c>
      <c r="I438" s="1" t="s">
        <v>84</v>
      </c>
      <c r="J438" s="1" t="s">
        <v>96</v>
      </c>
      <c r="K438" s="1" t="s">
        <v>25861</v>
      </c>
      <c r="L438" s="1"/>
      <c r="M438" s="21">
        <f t="shared" si="6"/>
        <v>1</v>
      </c>
    </row>
    <row r="439" spans="1:13" ht="20.100000000000001" customHeight="1" x14ac:dyDescent="0.15">
      <c r="A439" s="1" t="s">
        <v>25674</v>
      </c>
      <c r="B439" s="1" t="s">
        <v>25847</v>
      </c>
      <c r="C439" s="1" t="s">
        <v>25862</v>
      </c>
      <c r="D439" s="1" t="s">
        <v>50</v>
      </c>
      <c r="E439" s="1" t="s">
        <v>51</v>
      </c>
      <c r="F439" s="1" t="s">
        <v>51</v>
      </c>
      <c r="G439" s="1" t="s">
        <v>82</v>
      </c>
      <c r="H439" s="1" t="s">
        <v>95</v>
      </c>
      <c r="I439" s="1" t="s">
        <v>84</v>
      </c>
      <c r="J439" s="1" t="s">
        <v>96</v>
      </c>
      <c r="K439" s="1" t="s">
        <v>25863</v>
      </c>
      <c r="L439" s="1"/>
      <c r="M439" s="21">
        <f t="shared" si="6"/>
        <v>1</v>
      </c>
    </row>
    <row r="440" spans="1:13" ht="20.100000000000001" customHeight="1" x14ac:dyDescent="0.15">
      <c r="A440" s="1" t="s">
        <v>25674</v>
      </c>
      <c r="B440" s="1" t="s">
        <v>25847</v>
      </c>
      <c r="C440" s="1" t="s">
        <v>25864</v>
      </c>
      <c r="D440" s="1" t="s">
        <v>50</v>
      </c>
      <c r="E440" s="1" t="s">
        <v>51</v>
      </c>
      <c r="F440" s="1" t="s">
        <v>51</v>
      </c>
      <c r="G440" s="1" t="s">
        <v>82</v>
      </c>
      <c r="H440" s="1" t="s">
        <v>95</v>
      </c>
      <c r="I440" s="1" t="s">
        <v>84</v>
      </c>
      <c r="J440" s="1" t="s">
        <v>96</v>
      </c>
      <c r="K440" s="1" t="s">
        <v>25865</v>
      </c>
      <c r="L440" s="1"/>
      <c r="M440" s="21">
        <f t="shared" si="6"/>
        <v>1</v>
      </c>
    </row>
    <row r="441" spans="1:13" ht="20.100000000000001" customHeight="1" x14ac:dyDescent="0.15">
      <c r="A441" s="1" t="s">
        <v>25674</v>
      </c>
      <c r="B441" s="1" t="s">
        <v>25847</v>
      </c>
      <c r="C441" s="1" t="s">
        <v>25866</v>
      </c>
      <c r="D441" s="1" t="s">
        <v>50</v>
      </c>
      <c r="E441" s="1" t="s">
        <v>51</v>
      </c>
      <c r="F441" s="1" t="s">
        <v>51</v>
      </c>
      <c r="G441" s="1" t="s">
        <v>82</v>
      </c>
      <c r="H441" s="1" t="s">
        <v>95</v>
      </c>
      <c r="I441" s="1" t="s">
        <v>84</v>
      </c>
      <c r="J441" s="1" t="s">
        <v>96</v>
      </c>
      <c r="K441" s="1" t="s">
        <v>25867</v>
      </c>
      <c r="L441" s="1"/>
      <c r="M441" s="21">
        <f t="shared" si="6"/>
        <v>1</v>
      </c>
    </row>
    <row r="442" spans="1:13" ht="20.100000000000001" customHeight="1" x14ac:dyDescent="0.15">
      <c r="A442" s="1" t="s">
        <v>25674</v>
      </c>
      <c r="B442" s="1" t="s">
        <v>25847</v>
      </c>
      <c r="C442" s="1" t="s">
        <v>25868</v>
      </c>
      <c r="D442" s="1" t="s">
        <v>50</v>
      </c>
      <c r="E442" s="1" t="s">
        <v>51</v>
      </c>
      <c r="F442" s="1" t="s">
        <v>51</v>
      </c>
      <c r="G442" s="1" t="s">
        <v>82</v>
      </c>
      <c r="H442" s="1" t="s">
        <v>95</v>
      </c>
      <c r="I442" s="1" t="s">
        <v>84</v>
      </c>
      <c r="J442" s="1" t="s">
        <v>96</v>
      </c>
      <c r="K442" s="1" t="s">
        <v>25869</v>
      </c>
      <c r="L442" s="1"/>
      <c r="M442" s="21">
        <f t="shared" si="6"/>
        <v>1</v>
      </c>
    </row>
    <row r="443" spans="1:13" ht="20.100000000000001" customHeight="1" x14ac:dyDescent="0.15">
      <c r="A443" s="1" t="s">
        <v>25674</v>
      </c>
      <c r="B443" s="1" t="s">
        <v>25847</v>
      </c>
      <c r="C443" s="1" t="s">
        <v>25870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96</v>
      </c>
      <c r="K443" s="1" t="s">
        <v>25871</v>
      </c>
      <c r="L443" s="1"/>
      <c r="M443" s="21">
        <f t="shared" si="6"/>
        <v>1</v>
      </c>
    </row>
    <row r="444" spans="1:13" ht="20.100000000000001" customHeight="1" x14ac:dyDescent="0.15">
      <c r="A444" s="1" t="s">
        <v>25674</v>
      </c>
      <c r="B444" s="1" t="s">
        <v>25847</v>
      </c>
      <c r="C444" s="1" t="s">
        <v>25872</v>
      </c>
      <c r="D444" s="1" t="s">
        <v>50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96</v>
      </c>
      <c r="K444" s="1" t="s">
        <v>25873</v>
      </c>
      <c r="L444" s="1"/>
      <c r="M444" s="21">
        <f t="shared" si="6"/>
        <v>1</v>
      </c>
    </row>
    <row r="445" spans="1:13" ht="20.100000000000001" customHeight="1" x14ac:dyDescent="0.15">
      <c r="A445" s="1" t="s">
        <v>25674</v>
      </c>
      <c r="B445" s="1" t="s">
        <v>25847</v>
      </c>
      <c r="C445" s="1" t="s">
        <v>25874</v>
      </c>
      <c r="D445" s="1" t="s">
        <v>78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96</v>
      </c>
      <c r="K445" s="1" t="s">
        <v>25875</v>
      </c>
      <c r="L445" s="1"/>
      <c r="M445" s="21">
        <f t="shared" si="6"/>
        <v>1</v>
      </c>
    </row>
    <row r="446" spans="1:13" ht="20.100000000000001" customHeight="1" x14ac:dyDescent="0.15">
      <c r="A446" s="1" t="s">
        <v>25674</v>
      </c>
      <c r="B446" s="1" t="s">
        <v>25847</v>
      </c>
      <c r="C446" s="1" t="s">
        <v>25876</v>
      </c>
      <c r="D446" s="1" t="s">
        <v>78</v>
      </c>
      <c r="E446" s="1" t="s">
        <v>51</v>
      </c>
      <c r="F446" s="1" t="s">
        <v>179</v>
      </c>
      <c r="G446" s="1" t="s">
        <v>82</v>
      </c>
      <c r="H446" s="1" t="s">
        <v>2234</v>
      </c>
      <c r="I446" s="1" t="s">
        <v>84</v>
      </c>
      <c r="J446" s="1" t="s">
        <v>632</v>
      </c>
      <c r="K446" s="1" t="s">
        <v>25877</v>
      </c>
      <c r="L446" s="1"/>
      <c r="M446" s="21">
        <f t="shared" si="6"/>
        <v>0</v>
      </c>
    </row>
    <row r="447" spans="1:13" ht="20.100000000000001" customHeight="1" x14ac:dyDescent="0.15">
      <c r="A447" s="1" t="s">
        <v>25674</v>
      </c>
      <c r="B447" s="1" t="s">
        <v>25847</v>
      </c>
      <c r="C447" s="1" t="s">
        <v>25878</v>
      </c>
      <c r="D447" s="1" t="s">
        <v>78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96</v>
      </c>
      <c r="K447" s="1" t="s">
        <v>25879</v>
      </c>
      <c r="L447" s="1"/>
      <c r="M447" s="21">
        <f t="shared" si="6"/>
        <v>1</v>
      </c>
    </row>
    <row r="448" spans="1:13" ht="20.100000000000001" customHeight="1" x14ac:dyDescent="0.15">
      <c r="A448" s="1" t="s">
        <v>25674</v>
      </c>
      <c r="B448" s="1" t="s">
        <v>25880</v>
      </c>
      <c r="C448" s="1" t="s">
        <v>25881</v>
      </c>
      <c r="D448" s="1" t="s">
        <v>50</v>
      </c>
      <c r="E448" s="1" t="s">
        <v>51</v>
      </c>
      <c r="F448" s="1" t="s">
        <v>51</v>
      </c>
      <c r="G448" s="1" t="s">
        <v>82</v>
      </c>
      <c r="H448" s="1" t="s">
        <v>95</v>
      </c>
      <c r="I448" s="1" t="s">
        <v>84</v>
      </c>
      <c r="J448" s="1" t="s">
        <v>96</v>
      </c>
      <c r="K448" s="1" t="s">
        <v>25882</v>
      </c>
      <c r="L448" s="1"/>
      <c r="M448" s="21">
        <f t="shared" si="6"/>
        <v>1</v>
      </c>
    </row>
    <row r="449" spans="1:13" ht="20.100000000000001" customHeight="1" x14ac:dyDescent="0.15">
      <c r="A449" s="1" t="s">
        <v>25674</v>
      </c>
      <c r="B449" s="1" t="s">
        <v>25880</v>
      </c>
      <c r="C449" s="1" t="s">
        <v>25883</v>
      </c>
      <c r="D449" s="1" t="s">
        <v>50</v>
      </c>
      <c r="E449" s="1" t="s">
        <v>51</v>
      </c>
      <c r="F449" s="1" t="s">
        <v>51</v>
      </c>
      <c r="G449" s="1" t="s">
        <v>82</v>
      </c>
      <c r="H449" s="1" t="s">
        <v>95</v>
      </c>
      <c r="I449" s="1" t="s">
        <v>84</v>
      </c>
      <c r="J449" s="1" t="s">
        <v>96</v>
      </c>
      <c r="K449" s="1" t="s">
        <v>25884</v>
      </c>
      <c r="L449" s="1"/>
      <c r="M449" s="21">
        <f t="shared" si="6"/>
        <v>1</v>
      </c>
    </row>
    <row r="450" spans="1:13" ht="20.100000000000001" customHeight="1" x14ac:dyDescent="0.15">
      <c r="A450" s="1" t="s">
        <v>25674</v>
      </c>
      <c r="B450" s="1" t="s">
        <v>25880</v>
      </c>
      <c r="C450" s="1" t="s">
        <v>25885</v>
      </c>
      <c r="D450" s="1" t="s">
        <v>50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96</v>
      </c>
      <c r="K450" s="1" t="s">
        <v>25886</v>
      </c>
      <c r="L450" s="1"/>
      <c r="M450" s="21">
        <f t="shared" si="6"/>
        <v>1</v>
      </c>
    </row>
    <row r="451" spans="1:13" ht="20.100000000000001" customHeight="1" x14ac:dyDescent="0.15">
      <c r="A451" s="1" t="s">
        <v>25674</v>
      </c>
      <c r="B451" s="1" t="s">
        <v>25880</v>
      </c>
      <c r="C451" s="1" t="s">
        <v>25887</v>
      </c>
      <c r="D451" s="1" t="s">
        <v>50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96</v>
      </c>
      <c r="K451" s="1" t="s">
        <v>25888</v>
      </c>
      <c r="L451" s="1"/>
      <c r="M451" s="21">
        <f t="shared" si="6"/>
        <v>1</v>
      </c>
    </row>
    <row r="452" spans="1:13" ht="20.100000000000001" customHeight="1" x14ac:dyDescent="0.15">
      <c r="A452" s="1" t="s">
        <v>25674</v>
      </c>
      <c r="B452" s="1" t="s">
        <v>25880</v>
      </c>
      <c r="C452" s="1" t="s">
        <v>25889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96</v>
      </c>
      <c r="K452" s="1" t="s">
        <v>25890</v>
      </c>
      <c r="L452" s="1"/>
      <c r="M452" s="21">
        <f t="shared" si="6"/>
        <v>1</v>
      </c>
    </row>
    <row r="453" spans="1:13" ht="20.100000000000001" customHeight="1" x14ac:dyDescent="0.15">
      <c r="A453" s="1" t="s">
        <v>25674</v>
      </c>
      <c r="B453" s="1" t="s">
        <v>25880</v>
      </c>
      <c r="C453" s="1" t="s">
        <v>25891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96</v>
      </c>
      <c r="K453" s="1" t="s">
        <v>25892</v>
      </c>
      <c r="L453" s="1"/>
      <c r="M453" s="21">
        <f t="shared" si="6"/>
        <v>1</v>
      </c>
    </row>
    <row r="454" spans="1:13" ht="20.100000000000001" customHeight="1" x14ac:dyDescent="0.15">
      <c r="A454" s="1" t="s">
        <v>25674</v>
      </c>
      <c r="B454" s="1" t="s">
        <v>25880</v>
      </c>
      <c r="C454" s="1" t="s">
        <v>25893</v>
      </c>
      <c r="D454" s="1" t="s">
        <v>78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96</v>
      </c>
      <c r="K454" s="1" t="s">
        <v>25894</v>
      </c>
      <c r="L454" s="1"/>
      <c r="M454" s="21">
        <f t="shared" si="6"/>
        <v>1</v>
      </c>
    </row>
    <row r="455" spans="1:13" ht="20.100000000000001" customHeight="1" x14ac:dyDescent="0.15">
      <c r="A455" s="1" t="s">
        <v>25674</v>
      </c>
      <c r="B455" s="1" t="s">
        <v>25880</v>
      </c>
      <c r="C455" s="1" t="s">
        <v>25895</v>
      </c>
      <c r="D455" s="1" t="s">
        <v>78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96</v>
      </c>
      <c r="K455" s="1" t="s">
        <v>25896</v>
      </c>
      <c r="L455" s="1"/>
      <c r="M455" s="21">
        <f t="shared" si="6"/>
        <v>1</v>
      </c>
    </row>
    <row r="456" spans="1:13" ht="20.100000000000001" customHeight="1" x14ac:dyDescent="0.15">
      <c r="A456" s="1" t="s">
        <v>25674</v>
      </c>
      <c r="B456" s="1" t="s">
        <v>25880</v>
      </c>
      <c r="C456" s="1" t="s">
        <v>25897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96</v>
      </c>
      <c r="K456" s="1" t="s">
        <v>25898</v>
      </c>
      <c r="L456" s="1"/>
      <c r="M456" s="21">
        <f t="shared" si="6"/>
        <v>1</v>
      </c>
    </row>
    <row r="457" spans="1:13" ht="20.100000000000001" customHeight="1" x14ac:dyDescent="0.15">
      <c r="A457" s="1" t="s">
        <v>25674</v>
      </c>
      <c r="B457" s="1" t="s">
        <v>25880</v>
      </c>
      <c r="C457" s="1" t="s">
        <v>25899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96</v>
      </c>
      <c r="K457" s="1" t="s">
        <v>25900</v>
      </c>
      <c r="L457" s="1"/>
      <c r="M457" s="21">
        <f t="shared" ref="M457:M520" si="7">IF(F457="○",1,0)</f>
        <v>1</v>
      </c>
    </row>
    <row r="458" spans="1:13" ht="20.100000000000001" customHeight="1" x14ac:dyDescent="0.15">
      <c r="A458" s="1" t="s">
        <v>25674</v>
      </c>
      <c r="B458" s="1" t="s">
        <v>25901</v>
      </c>
      <c r="C458" s="1" t="s">
        <v>25902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25903</v>
      </c>
      <c r="L458" s="1"/>
      <c r="M458" s="21">
        <f t="shared" si="7"/>
        <v>1</v>
      </c>
    </row>
    <row r="459" spans="1:13" ht="20.100000000000001" customHeight="1" x14ac:dyDescent="0.15">
      <c r="A459" s="1" t="s">
        <v>25674</v>
      </c>
      <c r="B459" s="1" t="s">
        <v>25901</v>
      </c>
      <c r="C459" s="1" t="s">
        <v>25904</v>
      </c>
      <c r="D459" s="1" t="s">
        <v>50</v>
      </c>
      <c r="E459" s="1" t="s">
        <v>51</v>
      </c>
      <c r="F459" s="1" t="s">
        <v>81</v>
      </c>
      <c r="G459" s="1" t="s">
        <v>82</v>
      </c>
      <c r="H459" s="1" t="s">
        <v>212</v>
      </c>
      <c r="I459" s="1" t="s">
        <v>1136</v>
      </c>
      <c r="J459" s="1" t="s">
        <v>122</v>
      </c>
      <c r="K459" s="1" t="s">
        <v>25905</v>
      </c>
      <c r="L459" s="1"/>
      <c r="M459" s="21">
        <f t="shared" si="7"/>
        <v>0</v>
      </c>
    </row>
    <row r="460" spans="1:13" ht="20.100000000000001" customHeight="1" x14ac:dyDescent="0.15">
      <c r="A460" s="1" t="s">
        <v>25674</v>
      </c>
      <c r="B460" s="1" t="s">
        <v>25901</v>
      </c>
      <c r="C460" s="1" t="s">
        <v>25906</v>
      </c>
      <c r="D460" s="1" t="s">
        <v>50</v>
      </c>
      <c r="E460" s="1" t="s">
        <v>51</v>
      </c>
      <c r="F460" s="1" t="s">
        <v>81</v>
      </c>
      <c r="G460" s="1" t="s">
        <v>82</v>
      </c>
      <c r="H460" s="1" t="s">
        <v>212</v>
      </c>
      <c r="I460" s="1" t="s">
        <v>1136</v>
      </c>
      <c r="J460" s="1" t="s">
        <v>122</v>
      </c>
      <c r="K460" s="1" t="s">
        <v>25907</v>
      </c>
      <c r="L460" s="1"/>
      <c r="M460" s="21">
        <f t="shared" si="7"/>
        <v>0</v>
      </c>
    </row>
    <row r="461" spans="1:13" ht="20.100000000000001" customHeight="1" x14ac:dyDescent="0.15">
      <c r="A461" s="1" t="s">
        <v>25674</v>
      </c>
      <c r="B461" s="1" t="s">
        <v>25901</v>
      </c>
      <c r="C461" s="1" t="s">
        <v>25908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84</v>
      </c>
      <c r="J461" s="1" t="s">
        <v>122</v>
      </c>
      <c r="K461" s="1" t="s">
        <v>25909</v>
      </c>
      <c r="L461" s="1"/>
      <c r="M461" s="21">
        <f t="shared" si="7"/>
        <v>1</v>
      </c>
    </row>
    <row r="462" spans="1:13" ht="20.100000000000001" customHeight="1" x14ac:dyDescent="0.15">
      <c r="A462" s="1" t="s">
        <v>25674</v>
      </c>
      <c r="B462" s="1" t="s">
        <v>25901</v>
      </c>
      <c r="C462" s="1" t="s">
        <v>25910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83</v>
      </c>
      <c r="I462" s="1" t="s">
        <v>84</v>
      </c>
      <c r="J462" s="1" t="s">
        <v>9120</v>
      </c>
      <c r="K462" s="1" t="s">
        <v>25911</v>
      </c>
      <c r="L462" s="1"/>
      <c r="M462" s="21">
        <f t="shared" si="7"/>
        <v>0</v>
      </c>
    </row>
    <row r="463" spans="1:13" ht="20.100000000000001" customHeight="1" x14ac:dyDescent="0.15">
      <c r="A463" s="1" t="s">
        <v>25674</v>
      </c>
      <c r="B463" s="1" t="s">
        <v>25901</v>
      </c>
      <c r="C463" s="1" t="s">
        <v>25912</v>
      </c>
      <c r="D463" s="1" t="s">
        <v>78</v>
      </c>
      <c r="E463" s="1" t="s">
        <v>51</v>
      </c>
      <c r="F463" s="1" t="s">
        <v>179</v>
      </c>
      <c r="G463" s="1" t="s">
        <v>82</v>
      </c>
      <c r="H463" s="1" t="s">
        <v>83</v>
      </c>
      <c r="I463" s="1" t="s">
        <v>181</v>
      </c>
      <c r="J463" s="1" t="s">
        <v>11769</v>
      </c>
      <c r="K463" s="1" t="s">
        <v>25913</v>
      </c>
      <c r="L463" s="1"/>
      <c r="M463" s="21">
        <f t="shared" si="7"/>
        <v>0</v>
      </c>
    </row>
    <row r="464" spans="1:13" ht="20.100000000000001" customHeight="1" x14ac:dyDescent="0.15">
      <c r="A464" s="1" t="s">
        <v>25674</v>
      </c>
      <c r="B464" s="1" t="s">
        <v>25901</v>
      </c>
      <c r="C464" s="1" t="s">
        <v>25914</v>
      </c>
      <c r="D464" s="1" t="s">
        <v>78</v>
      </c>
      <c r="E464" s="1" t="s">
        <v>51</v>
      </c>
      <c r="F464" s="1" t="s">
        <v>179</v>
      </c>
      <c r="G464" s="1" t="s">
        <v>82</v>
      </c>
      <c r="H464" s="1" t="s">
        <v>83</v>
      </c>
      <c r="I464" s="1" t="s">
        <v>181</v>
      </c>
      <c r="J464" s="1" t="s">
        <v>11769</v>
      </c>
      <c r="K464" s="1" t="s">
        <v>25915</v>
      </c>
      <c r="L464" s="1"/>
      <c r="M464" s="21">
        <f t="shared" si="7"/>
        <v>0</v>
      </c>
    </row>
    <row r="465" spans="1:13" ht="20.100000000000001" customHeight="1" x14ac:dyDescent="0.15">
      <c r="A465" s="1" t="s">
        <v>25674</v>
      </c>
      <c r="B465" s="1" t="s">
        <v>25901</v>
      </c>
      <c r="C465" s="1" t="s">
        <v>25916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121</v>
      </c>
      <c r="I465" s="1" t="s">
        <v>84</v>
      </c>
      <c r="J465" s="1" t="s">
        <v>122</v>
      </c>
      <c r="K465" s="1" t="s">
        <v>25917</v>
      </c>
      <c r="L465" s="1"/>
      <c r="M465" s="21">
        <f t="shared" si="7"/>
        <v>1</v>
      </c>
    </row>
    <row r="466" spans="1:13" ht="20.100000000000001" customHeight="1" x14ac:dyDescent="0.15">
      <c r="A466" s="1" t="s">
        <v>25674</v>
      </c>
      <c r="B466" s="1" t="s">
        <v>25901</v>
      </c>
      <c r="C466" s="1" t="s">
        <v>25918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84</v>
      </c>
      <c r="J466" s="1" t="s">
        <v>122</v>
      </c>
      <c r="K466" s="1" t="s">
        <v>25919</v>
      </c>
      <c r="L466" s="1"/>
      <c r="M466" s="21">
        <f t="shared" si="7"/>
        <v>1</v>
      </c>
    </row>
    <row r="467" spans="1:13" ht="20.100000000000001" customHeight="1" x14ac:dyDescent="0.15">
      <c r="A467" s="1" t="s">
        <v>25674</v>
      </c>
      <c r="B467" s="1" t="s">
        <v>25920</v>
      </c>
      <c r="C467" s="1" t="s">
        <v>25921</v>
      </c>
      <c r="D467" s="1" t="s">
        <v>50</v>
      </c>
      <c r="E467" s="1" t="s">
        <v>51</v>
      </c>
      <c r="F467" s="1" t="s">
        <v>51</v>
      </c>
      <c r="G467" s="1" t="s">
        <v>82</v>
      </c>
      <c r="H467" s="1" t="s">
        <v>95</v>
      </c>
      <c r="I467" s="1" t="s">
        <v>84</v>
      </c>
      <c r="J467" s="1" t="s">
        <v>96</v>
      </c>
      <c r="K467" s="1" t="s">
        <v>25922</v>
      </c>
      <c r="L467" s="1"/>
      <c r="M467" s="21">
        <f t="shared" si="7"/>
        <v>1</v>
      </c>
    </row>
    <row r="468" spans="1:13" ht="20.100000000000001" customHeight="1" x14ac:dyDescent="0.15">
      <c r="A468" s="1" t="s">
        <v>25674</v>
      </c>
      <c r="B468" s="1" t="s">
        <v>25920</v>
      </c>
      <c r="C468" s="1" t="s">
        <v>25923</v>
      </c>
      <c r="D468" s="1" t="s">
        <v>50</v>
      </c>
      <c r="E468" s="1" t="s">
        <v>51</v>
      </c>
      <c r="F468" s="1" t="s">
        <v>51</v>
      </c>
      <c r="G468" s="1" t="s">
        <v>82</v>
      </c>
      <c r="H468" s="1" t="s">
        <v>95</v>
      </c>
      <c r="I468" s="1" t="s">
        <v>84</v>
      </c>
      <c r="J468" s="1" t="s">
        <v>96</v>
      </c>
      <c r="K468" s="1" t="s">
        <v>25924</v>
      </c>
      <c r="L468" s="1"/>
      <c r="M468" s="21">
        <f t="shared" si="7"/>
        <v>1</v>
      </c>
    </row>
    <row r="469" spans="1:13" ht="20.100000000000001" customHeight="1" x14ac:dyDescent="0.15">
      <c r="A469" s="1" t="s">
        <v>25674</v>
      </c>
      <c r="B469" s="1" t="s">
        <v>25920</v>
      </c>
      <c r="C469" s="1" t="s">
        <v>25925</v>
      </c>
      <c r="D469" s="1" t="s">
        <v>50</v>
      </c>
      <c r="E469" s="1" t="s">
        <v>51</v>
      </c>
      <c r="F469" s="1" t="s">
        <v>51</v>
      </c>
      <c r="G469" s="1" t="s">
        <v>82</v>
      </c>
      <c r="H469" s="1" t="s">
        <v>95</v>
      </c>
      <c r="I469" s="1" t="s">
        <v>84</v>
      </c>
      <c r="J469" s="1" t="s">
        <v>96</v>
      </c>
      <c r="K469" s="1" t="s">
        <v>25926</v>
      </c>
      <c r="L469" s="1"/>
      <c r="M469" s="21">
        <f t="shared" si="7"/>
        <v>1</v>
      </c>
    </row>
    <row r="470" spans="1:13" ht="20.100000000000001" customHeight="1" x14ac:dyDescent="0.15">
      <c r="A470" s="1" t="s">
        <v>25674</v>
      </c>
      <c r="B470" s="1" t="s">
        <v>25920</v>
      </c>
      <c r="C470" s="1" t="s">
        <v>25927</v>
      </c>
      <c r="D470" s="1" t="s">
        <v>50</v>
      </c>
      <c r="E470" s="1" t="s">
        <v>51</v>
      </c>
      <c r="F470" s="1" t="s">
        <v>51</v>
      </c>
      <c r="G470" s="1" t="s">
        <v>82</v>
      </c>
      <c r="H470" s="1" t="s">
        <v>95</v>
      </c>
      <c r="I470" s="1" t="s">
        <v>84</v>
      </c>
      <c r="J470" s="1" t="s">
        <v>96</v>
      </c>
      <c r="K470" s="1" t="s">
        <v>25928</v>
      </c>
      <c r="L470" s="1"/>
      <c r="M470" s="21">
        <f t="shared" si="7"/>
        <v>1</v>
      </c>
    </row>
    <row r="471" spans="1:13" ht="20.100000000000001" customHeight="1" x14ac:dyDescent="0.15">
      <c r="A471" s="1" t="s">
        <v>25674</v>
      </c>
      <c r="B471" s="1" t="s">
        <v>25920</v>
      </c>
      <c r="C471" s="1" t="s">
        <v>25929</v>
      </c>
      <c r="D471" s="1" t="s">
        <v>50</v>
      </c>
      <c r="E471" s="1" t="s">
        <v>51</v>
      </c>
      <c r="F471" s="1" t="s">
        <v>51</v>
      </c>
      <c r="G471" s="1" t="s">
        <v>82</v>
      </c>
      <c r="H471" s="1" t="s">
        <v>95</v>
      </c>
      <c r="I471" s="1" t="s">
        <v>84</v>
      </c>
      <c r="J471" s="1" t="s">
        <v>96</v>
      </c>
      <c r="K471" s="1" t="s">
        <v>25930</v>
      </c>
      <c r="L471" s="1"/>
      <c r="M471" s="21">
        <f t="shared" si="7"/>
        <v>1</v>
      </c>
    </row>
    <row r="472" spans="1:13" ht="20.100000000000001" customHeight="1" x14ac:dyDescent="0.15">
      <c r="A472" s="1" t="s">
        <v>25674</v>
      </c>
      <c r="B472" s="1" t="s">
        <v>25920</v>
      </c>
      <c r="C472" s="1" t="s">
        <v>25931</v>
      </c>
      <c r="D472" s="1" t="s">
        <v>78</v>
      </c>
      <c r="E472" s="1" t="s">
        <v>51</v>
      </c>
      <c r="F472" s="1" t="s">
        <v>51</v>
      </c>
      <c r="G472" s="1" t="s">
        <v>82</v>
      </c>
      <c r="H472" s="1" t="s">
        <v>95</v>
      </c>
      <c r="I472" s="1" t="s">
        <v>84</v>
      </c>
      <c r="J472" s="1" t="s">
        <v>96</v>
      </c>
      <c r="K472" s="1" t="s">
        <v>25932</v>
      </c>
      <c r="L472" s="1"/>
      <c r="M472" s="21">
        <f t="shared" si="7"/>
        <v>1</v>
      </c>
    </row>
    <row r="473" spans="1:13" ht="20.100000000000001" customHeight="1" x14ac:dyDescent="0.15">
      <c r="A473" s="1" t="s">
        <v>25674</v>
      </c>
      <c r="B473" s="1" t="s">
        <v>25920</v>
      </c>
      <c r="C473" s="1" t="s">
        <v>25933</v>
      </c>
      <c r="D473" s="1" t="s">
        <v>78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96</v>
      </c>
      <c r="K473" s="1" t="s">
        <v>25934</v>
      </c>
      <c r="L473" s="1"/>
      <c r="M473" s="21">
        <f t="shared" si="7"/>
        <v>1</v>
      </c>
    </row>
    <row r="474" spans="1:13" ht="20.100000000000001" customHeight="1" x14ac:dyDescent="0.15">
      <c r="A474" s="1" t="s">
        <v>25674</v>
      </c>
      <c r="B474" s="1" t="s">
        <v>25935</v>
      </c>
      <c r="C474" s="1" t="s">
        <v>25936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96</v>
      </c>
      <c r="K474" s="1" t="s">
        <v>25937</v>
      </c>
      <c r="L474" s="1"/>
      <c r="M474" s="21">
        <f t="shared" si="7"/>
        <v>1</v>
      </c>
    </row>
    <row r="475" spans="1:13" ht="20.100000000000001" customHeight="1" x14ac:dyDescent="0.15">
      <c r="A475" s="1" t="s">
        <v>25674</v>
      </c>
      <c r="B475" s="1" t="s">
        <v>25935</v>
      </c>
      <c r="C475" s="1" t="s">
        <v>25938</v>
      </c>
      <c r="D475" s="1" t="s">
        <v>78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96</v>
      </c>
      <c r="K475" s="1" t="s">
        <v>25939</v>
      </c>
      <c r="L475" s="1"/>
      <c r="M475" s="21">
        <f t="shared" si="7"/>
        <v>1</v>
      </c>
    </row>
    <row r="476" spans="1:13" ht="20.100000000000001" customHeight="1" x14ac:dyDescent="0.15">
      <c r="A476" s="1" t="s">
        <v>25674</v>
      </c>
      <c r="B476" s="1" t="s">
        <v>25935</v>
      </c>
      <c r="C476" s="1" t="s">
        <v>25940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96</v>
      </c>
      <c r="K476" s="1" t="s">
        <v>25941</v>
      </c>
      <c r="L476" s="1"/>
      <c r="M476" s="21">
        <f t="shared" si="7"/>
        <v>1</v>
      </c>
    </row>
    <row r="477" spans="1:13" ht="20.100000000000001" customHeight="1" x14ac:dyDescent="0.15">
      <c r="A477" s="1" t="s">
        <v>25674</v>
      </c>
      <c r="B477" s="1" t="s">
        <v>25935</v>
      </c>
      <c r="C477" s="1" t="s">
        <v>25942</v>
      </c>
      <c r="D477" s="1" t="s">
        <v>78</v>
      </c>
      <c r="E477" s="1" t="s">
        <v>51</v>
      </c>
      <c r="F477" s="1" t="s">
        <v>51</v>
      </c>
      <c r="G477" s="1" t="s">
        <v>82</v>
      </c>
      <c r="H477" s="1" t="s">
        <v>95</v>
      </c>
      <c r="I477" s="1" t="s">
        <v>84</v>
      </c>
      <c r="J477" s="1" t="s">
        <v>96</v>
      </c>
      <c r="K477" s="1" t="s">
        <v>25943</v>
      </c>
      <c r="L477" s="1"/>
      <c r="M477" s="21">
        <f t="shared" si="7"/>
        <v>1</v>
      </c>
    </row>
    <row r="478" spans="1:13" ht="20.100000000000001" customHeight="1" x14ac:dyDescent="0.15">
      <c r="A478" s="1" t="s">
        <v>25674</v>
      </c>
      <c r="B478" s="1" t="s">
        <v>25935</v>
      </c>
      <c r="C478" s="1" t="s">
        <v>25944</v>
      </c>
      <c r="D478" s="1" t="s">
        <v>78</v>
      </c>
      <c r="E478" s="1" t="s">
        <v>51</v>
      </c>
      <c r="F478" s="1" t="s">
        <v>51</v>
      </c>
      <c r="G478" s="1" t="s">
        <v>82</v>
      </c>
      <c r="H478" s="1" t="s">
        <v>95</v>
      </c>
      <c r="I478" s="1" t="s">
        <v>84</v>
      </c>
      <c r="J478" s="1" t="s">
        <v>96</v>
      </c>
      <c r="K478" s="1" t="s">
        <v>25945</v>
      </c>
      <c r="L478" s="1"/>
      <c r="M478" s="21">
        <f t="shared" si="7"/>
        <v>1</v>
      </c>
    </row>
    <row r="479" spans="1:13" ht="20.100000000000001" customHeight="1" x14ac:dyDescent="0.15">
      <c r="A479" s="1" t="s">
        <v>25674</v>
      </c>
      <c r="B479" s="1" t="s">
        <v>25935</v>
      </c>
      <c r="C479" s="1" t="s">
        <v>25946</v>
      </c>
      <c r="D479" s="1" t="s">
        <v>78</v>
      </c>
      <c r="E479" s="1" t="s">
        <v>51</v>
      </c>
      <c r="F479" s="1" t="s">
        <v>51</v>
      </c>
      <c r="G479" s="1" t="s">
        <v>82</v>
      </c>
      <c r="H479" s="1" t="s">
        <v>95</v>
      </c>
      <c r="I479" s="1" t="s">
        <v>84</v>
      </c>
      <c r="J479" s="1" t="s">
        <v>96</v>
      </c>
      <c r="K479" s="1" t="s">
        <v>25947</v>
      </c>
      <c r="L479" s="1"/>
      <c r="M479" s="21">
        <f t="shared" si="7"/>
        <v>1</v>
      </c>
    </row>
    <row r="480" spans="1:13" ht="20.100000000000001" customHeight="1" x14ac:dyDescent="0.15">
      <c r="A480" s="1" t="s">
        <v>25674</v>
      </c>
      <c r="B480" s="1" t="s">
        <v>25948</v>
      </c>
      <c r="C480" s="1" t="s">
        <v>25949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121</v>
      </c>
      <c r="I480" s="1" t="s">
        <v>84</v>
      </c>
      <c r="J480" s="1" t="s">
        <v>122</v>
      </c>
      <c r="K480" s="1" t="s">
        <v>25950</v>
      </c>
      <c r="L480" s="1"/>
      <c r="M480" s="21">
        <f t="shared" si="7"/>
        <v>1</v>
      </c>
    </row>
    <row r="481" spans="1:13" ht="20.100000000000001" customHeight="1" x14ac:dyDescent="0.15">
      <c r="A481" s="1" t="s">
        <v>25674</v>
      </c>
      <c r="B481" s="1" t="s">
        <v>25948</v>
      </c>
      <c r="C481" s="1" t="s">
        <v>25951</v>
      </c>
      <c r="D481" s="1" t="s">
        <v>78</v>
      </c>
      <c r="E481" s="1" t="s">
        <v>51</v>
      </c>
      <c r="F481" s="1" t="s">
        <v>179</v>
      </c>
      <c r="G481" s="1" t="s">
        <v>82</v>
      </c>
      <c r="H481" s="1" t="s">
        <v>83</v>
      </c>
      <c r="I481" s="1" t="s">
        <v>181</v>
      </c>
      <c r="J481" s="1" t="s">
        <v>11769</v>
      </c>
      <c r="K481" s="1" t="s">
        <v>25952</v>
      </c>
      <c r="L481" s="1"/>
      <c r="M481" s="21">
        <f t="shared" si="7"/>
        <v>0</v>
      </c>
    </row>
    <row r="482" spans="1:13" ht="20.100000000000001" customHeight="1" x14ac:dyDescent="0.15">
      <c r="A482" s="1" t="s">
        <v>25674</v>
      </c>
      <c r="B482" s="1" t="s">
        <v>25948</v>
      </c>
      <c r="C482" s="1" t="s">
        <v>25953</v>
      </c>
      <c r="D482" s="1" t="s">
        <v>78</v>
      </c>
      <c r="E482" s="1" t="s">
        <v>51</v>
      </c>
      <c r="F482" s="1" t="s">
        <v>51</v>
      </c>
      <c r="G482" s="1" t="s">
        <v>52</v>
      </c>
      <c r="H482" s="1" t="s">
        <v>121</v>
      </c>
      <c r="I482" s="1" t="s">
        <v>84</v>
      </c>
      <c r="J482" s="1" t="s">
        <v>122</v>
      </c>
      <c r="K482" s="1" t="s">
        <v>25954</v>
      </c>
      <c r="L482" s="1"/>
      <c r="M482" s="21">
        <f t="shared" si="7"/>
        <v>1</v>
      </c>
    </row>
    <row r="483" spans="1:13" ht="20.100000000000001" customHeight="1" x14ac:dyDescent="0.15">
      <c r="A483" s="1" t="s">
        <v>25674</v>
      </c>
      <c r="B483" s="1" t="s">
        <v>25948</v>
      </c>
      <c r="C483" s="1" t="s">
        <v>25955</v>
      </c>
      <c r="D483" s="1" t="s">
        <v>849</v>
      </c>
      <c r="E483" s="1" t="s">
        <v>51</v>
      </c>
      <c r="F483" s="1" t="s">
        <v>26832</v>
      </c>
      <c r="G483" s="1" t="s">
        <v>82</v>
      </c>
      <c r="H483" s="1" t="s">
        <v>129</v>
      </c>
      <c r="I483" s="1" t="s">
        <v>84</v>
      </c>
      <c r="J483" s="1" t="s">
        <v>130</v>
      </c>
      <c r="K483" s="1" t="s">
        <v>25956</v>
      </c>
      <c r="L483" s="1"/>
      <c r="M483" s="21">
        <f t="shared" si="7"/>
        <v>0</v>
      </c>
    </row>
    <row r="484" spans="1:13" ht="20.100000000000001" customHeight="1" x14ac:dyDescent="0.15">
      <c r="A484" s="1" t="s">
        <v>25674</v>
      </c>
      <c r="B484" s="1" t="s">
        <v>25957</v>
      </c>
      <c r="C484" s="1" t="s">
        <v>25958</v>
      </c>
      <c r="D484" s="1" t="s">
        <v>50</v>
      </c>
      <c r="E484" s="1" t="s">
        <v>51</v>
      </c>
      <c r="F484" s="1" t="s">
        <v>51</v>
      </c>
      <c r="G484" s="1" t="s">
        <v>82</v>
      </c>
      <c r="H484" s="1" t="s">
        <v>95</v>
      </c>
      <c r="I484" s="1" t="s">
        <v>84</v>
      </c>
      <c r="J484" s="1" t="s">
        <v>96</v>
      </c>
      <c r="K484" s="1" t="s">
        <v>25959</v>
      </c>
      <c r="L484" s="1"/>
      <c r="M484" s="21">
        <f t="shared" si="7"/>
        <v>1</v>
      </c>
    </row>
    <row r="485" spans="1:13" ht="20.100000000000001" customHeight="1" x14ac:dyDescent="0.15">
      <c r="A485" s="1" t="s">
        <v>25674</v>
      </c>
      <c r="B485" s="1" t="s">
        <v>25957</v>
      </c>
      <c r="C485" s="1" t="s">
        <v>25960</v>
      </c>
      <c r="D485" s="1" t="s">
        <v>50</v>
      </c>
      <c r="E485" s="1" t="s">
        <v>51</v>
      </c>
      <c r="F485" s="1" t="s">
        <v>51</v>
      </c>
      <c r="G485" s="1" t="s">
        <v>82</v>
      </c>
      <c r="H485" s="1" t="s">
        <v>95</v>
      </c>
      <c r="I485" s="1" t="s">
        <v>84</v>
      </c>
      <c r="J485" s="1" t="s">
        <v>96</v>
      </c>
      <c r="K485" s="1" t="s">
        <v>25961</v>
      </c>
      <c r="L485" s="1"/>
      <c r="M485" s="21">
        <f t="shared" si="7"/>
        <v>1</v>
      </c>
    </row>
    <row r="486" spans="1:13" ht="20.100000000000001" customHeight="1" x14ac:dyDescent="0.15">
      <c r="A486" s="1" t="s">
        <v>25674</v>
      </c>
      <c r="B486" s="1" t="s">
        <v>25957</v>
      </c>
      <c r="C486" s="1" t="s">
        <v>25962</v>
      </c>
      <c r="D486" s="1" t="s">
        <v>50</v>
      </c>
      <c r="E486" s="1" t="s">
        <v>51</v>
      </c>
      <c r="F486" s="1" t="s">
        <v>51</v>
      </c>
      <c r="G486" s="1" t="s">
        <v>82</v>
      </c>
      <c r="H486" s="1" t="s">
        <v>95</v>
      </c>
      <c r="I486" s="1" t="s">
        <v>84</v>
      </c>
      <c r="J486" s="1" t="s">
        <v>96</v>
      </c>
      <c r="K486" s="1" t="s">
        <v>25963</v>
      </c>
      <c r="L486" s="1"/>
      <c r="M486" s="21">
        <f t="shared" si="7"/>
        <v>1</v>
      </c>
    </row>
    <row r="487" spans="1:13" ht="20.100000000000001" customHeight="1" x14ac:dyDescent="0.15">
      <c r="A487" s="1" t="s">
        <v>25674</v>
      </c>
      <c r="B487" s="1" t="s">
        <v>25957</v>
      </c>
      <c r="C487" s="1" t="s">
        <v>25964</v>
      </c>
      <c r="D487" s="1" t="s">
        <v>50</v>
      </c>
      <c r="E487" s="1" t="s">
        <v>51</v>
      </c>
      <c r="F487" s="1" t="s">
        <v>51</v>
      </c>
      <c r="G487" s="1" t="s">
        <v>82</v>
      </c>
      <c r="H487" s="1" t="s">
        <v>95</v>
      </c>
      <c r="I487" s="1" t="s">
        <v>84</v>
      </c>
      <c r="J487" s="1" t="s">
        <v>96</v>
      </c>
      <c r="K487" s="1" t="s">
        <v>25965</v>
      </c>
      <c r="L487" s="1"/>
      <c r="M487" s="21">
        <f t="shared" si="7"/>
        <v>1</v>
      </c>
    </row>
    <row r="488" spans="1:13" ht="20.100000000000001" customHeight="1" x14ac:dyDescent="0.15">
      <c r="A488" s="1" t="s">
        <v>25674</v>
      </c>
      <c r="B488" s="1" t="s">
        <v>25957</v>
      </c>
      <c r="C488" s="1" t="s">
        <v>25966</v>
      </c>
      <c r="D488" s="1" t="s">
        <v>78</v>
      </c>
      <c r="E488" s="1" t="s">
        <v>51</v>
      </c>
      <c r="F488" s="1" t="s">
        <v>51</v>
      </c>
      <c r="G488" s="1" t="s">
        <v>82</v>
      </c>
      <c r="H488" s="1" t="s">
        <v>95</v>
      </c>
      <c r="I488" s="1" t="s">
        <v>84</v>
      </c>
      <c r="J488" s="1" t="s">
        <v>96</v>
      </c>
      <c r="K488" s="1" t="s">
        <v>25967</v>
      </c>
      <c r="L488" s="1"/>
      <c r="M488" s="21">
        <f t="shared" si="7"/>
        <v>1</v>
      </c>
    </row>
    <row r="489" spans="1:13" ht="20.100000000000001" customHeight="1" x14ac:dyDescent="0.15">
      <c r="A489" s="1" t="s">
        <v>25674</v>
      </c>
      <c r="B489" s="1" t="s">
        <v>25957</v>
      </c>
      <c r="C489" s="1" t="s">
        <v>25968</v>
      </c>
      <c r="D489" s="1" t="s">
        <v>78</v>
      </c>
      <c r="E489" s="1" t="s">
        <v>51</v>
      </c>
      <c r="F489" s="1" t="s">
        <v>51</v>
      </c>
      <c r="G489" s="1" t="s">
        <v>82</v>
      </c>
      <c r="H489" s="1" t="s">
        <v>95</v>
      </c>
      <c r="I489" s="1" t="s">
        <v>84</v>
      </c>
      <c r="J489" s="1" t="s">
        <v>96</v>
      </c>
      <c r="K489" s="1" t="s">
        <v>25969</v>
      </c>
      <c r="L489" s="1"/>
      <c r="M489" s="21">
        <f t="shared" si="7"/>
        <v>1</v>
      </c>
    </row>
    <row r="490" spans="1:13" ht="20.100000000000001" customHeight="1" x14ac:dyDescent="0.15">
      <c r="A490" s="1" t="s">
        <v>25674</v>
      </c>
      <c r="B490" s="1" t="s">
        <v>25957</v>
      </c>
      <c r="C490" s="1" t="s">
        <v>25970</v>
      </c>
      <c r="D490" s="1" t="s">
        <v>78</v>
      </c>
      <c r="E490" s="1" t="s">
        <v>51</v>
      </c>
      <c r="F490" s="1" t="s">
        <v>51</v>
      </c>
      <c r="G490" s="1" t="s">
        <v>82</v>
      </c>
      <c r="H490" s="1" t="s">
        <v>95</v>
      </c>
      <c r="I490" s="1" t="s">
        <v>84</v>
      </c>
      <c r="J490" s="1" t="s">
        <v>96</v>
      </c>
      <c r="K490" s="1" t="s">
        <v>25971</v>
      </c>
      <c r="L490" s="1"/>
      <c r="M490" s="21">
        <f t="shared" si="7"/>
        <v>1</v>
      </c>
    </row>
    <row r="491" spans="1:13" ht="20.100000000000001" customHeight="1" x14ac:dyDescent="0.15">
      <c r="A491" s="1" t="s">
        <v>25674</v>
      </c>
      <c r="B491" s="1" t="s">
        <v>25957</v>
      </c>
      <c r="C491" s="1" t="s">
        <v>25972</v>
      </c>
      <c r="D491" s="1" t="s">
        <v>78</v>
      </c>
      <c r="E491" s="1" t="s">
        <v>51</v>
      </c>
      <c r="F491" s="1" t="s">
        <v>51</v>
      </c>
      <c r="G491" s="1" t="s">
        <v>82</v>
      </c>
      <c r="H491" s="1" t="s">
        <v>95</v>
      </c>
      <c r="I491" s="1" t="s">
        <v>84</v>
      </c>
      <c r="J491" s="1" t="s">
        <v>96</v>
      </c>
      <c r="K491" s="1" t="s">
        <v>25973</v>
      </c>
      <c r="L491" s="1"/>
      <c r="M491" s="21">
        <f t="shared" si="7"/>
        <v>1</v>
      </c>
    </row>
    <row r="492" spans="1:13" ht="20.100000000000001" customHeight="1" x14ac:dyDescent="0.15">
      <c r="A492" s="1" t="s">
        <v>25674</v>
      </c>
      <c r="B492" s="1" t="s">
        <v>25974</v>
      </c>
      <c r="C492" s="1" t="s">
        <v>25975</v>
      </c>
      <c r="D492" s="1" t="s">
        <v>50</v>
      </c>
      <c r="E492" s="1" t="s">
        <v>51</v>
      </c>
      <c r="F492" s="1" t="s">
        <v>51</v>
      </c>
      <c r="G492" s="1" t="s">
        <v>82</v>
      </c>
      <c r="H492" s="1" t="s">
        <v>95</v>
      </c>
      <c r="I492" s="1" t="s">
        <v>84</v>
      </c>
      <c r="J492" s="1" t="s">
        <v>96</v>
      </c>
      <c r="K492" s="1" t="s">
        <v>25976</v>
      </c>
      <c r="L492" s="1"/>
      <c r="M492" s="21">
        <f t="shared" si="7"/>
        <v>1</v>
      </c>
    </row>
    <row r="493" spans="1:13" ht="20.100000000000001" customHeight="1" x14ac:dyDescent="0.15">
      <c r="A493" s="1" t="s">
        <v>25674</v>
      </c>
      <c r="B493" s="1" t="s">
        <v>25974</v>
      </c>
      <c r="C493" s="1" t="s">
        <v>25977</v>
      </c>
      <c r="D493" s="1" t="s">
        <v>50</v>
      </c>
      <c r="E493" s="1" t="s">
        <v>51</v>
      </c>
      <c r="F493" s="1" t="s">
        <v>51</v>
      </c>
      <c r="G493" s="1" t="s">
        <v>82</v>
      </c>
      <c r="H493" s="1" t="s">
        <v>95</v>
      </c>
      <c r="I493" s="1" t="s">
        <v>84</v>
      </c>
      <c r="J493" s="1" t="s">
        <v>96</v>
      </c>
      <c r="K493" s="1" t="s">
        <v>25978</v>
      </c>
      <c r="L493" s="1"/>
      <c r="M493" s="21">
        <f t="shared" si="7"/>
        <v>1</v>
      </c>
    </row>
    <row r="494" spans="1:13" ht="20.100000000000001" customHeight="1" x14ac:dyDescent="0.15">
      <c r="A494" s="1" t="s">
        <v>25674</v>
      </c>
      <c r="B494" s="1" t="s">
        <v>25974</v>
      </c>
      <c r="C494" s="1" t="s">
        <v>25979</v>
      </c>
      <c r="D494" s="1" t="s">
        <v>50</v>
      </c>
      <c r="E494" s="1" t="s">
        <v>51</v>
      </c>
      <c r="F494" s="1" t="s">
        <v>81</v>
      </c>
      <c r="G494" s="1" t="s">
        <v>82</v>
      </c>
      <c r="H494" s="1" t="s">
        <v>180</v>
      </c>
      <c r="I494" s="1" t="s">
        <v>4864</v>
      </c>
      <c r="J494" s="1" t="s">
        <v>96</v>
      </c>
      <c r="K494" s="1" t="s">
        <v>25980</v>
      </c>
      <c r="L494" s="1"/>
      <c r="M494" s="21">
        <f t="shared" si="7"/>
        <v>0</v>
      </c>
    </row>
    <row r="495" spans="1:13" ht="20.100000000000001" customHeight="1" x14ac:dyDescent="0.15">
      <c r="A495" s="1" t="s">
        <v>25674</v>
      </c>
      <c r="B495" s="1" t="s">
        <v>25974</v>
      </c>
      <c r="C495" s="1" t="s">
        <v>25981</v>
      </c>
      <c r="D495" s="1" t="s">
        <v>50</v>
      </c>
      <c r="E495" s="1" t="s">
        <v>51</v>
      </c>
      <c r="F495" s="1" t="s">
        <v>81</v>
      </c>
      <c r="G495" s="1" t="s">
        <v>82</v>
      </c>
      <c r="H495" s="1" t="s">
        <v>180</v>
      </c>
      <c r="I495" s="1" t="s">
        <v>4864</v>
      </c>
      <c r="J495" s="1" t="s">
        <v>96</v>
      </c>
      <c r="K495" s="1" t="s">
        <v>25982</v>
      </c>
      <c r="L495" s="1"/>
      <c r="M495" s="21">
        <f t="shared" si="7"/>
        <v>0</v>
      </c>
    </row>
    <row r="496" spans="1:13" ht="20.100000000000001" customHeight="1" x14ac:dyDescent="0.15">
      <c r="A496" s="1" t="s">
        <v>25674</v>
      </c>
      <c r="B496" s="1" t="s">
        <v>25974</v>
      </c>
      <c r="C496" s="1" t="s">
        <v>25983</v>
      </c>
      <c r="D496" s="1" t="s">
        <v>50</v>
      </c>
      <c r="E496" s="1" t="s">
        <v>51</v>
      </c>
      <c r="F496" s="1" t="s">
        <v>51</v>
      </c>
      <c r="G496" s="1" t="s">
        <v>82</v>
      </c>
      <c r="H496" s="1" t="s">
        <v>95</v>
      </c>
      <c r="I496" s="1" t="s">
        <v>84</v>
      </c>
      <c r="J496" s="1" t="s">
        <v>96</v>
      </c>
      <c r="K496" s="1" t="s">
        <v>25984</v>
      </c>
      <c r="L496" s="1"/>
      <c r="M496" s="21">
        <f t="shared" si="7"/>
        <v>1</v>
      </c>
    </row>
    <row r="497" spans="1:13" ht="20.100000000000001" customHeight="1" x14ac:dyDescent="0.15">
      <c r="A497" s="1" t="s">
        <v>25674</v>
      </c>
      <c r="B497" s="1" t="s">
        <v>25974</v>
      </c>
      <c r="C497" s="1" t="s">
        <v>25985</v>
      </c>
      <c r="D497" s="1" t="s">
        <v>50</v>
      </c>
      <c r="E497" s="1" t="s">
        <v>51</v>
      </c>
      <c r="F497" s="1" t="s">
        <v>51</v>
      </c>
      <c r="G497" s="1" t="s">
        <v>82</v>
      </c>
      <c r="H497" s="1" t="s">
        <v>95</v>
      </c>
      <c r="I497" s="1" t="s">
        <v>84</v>
      </c>
      <c r="J497" s="1" t="s">
        <v>96</v>
      </c>
      <c r="K497" s="1" t="s">
        <v>25986</v>
      </c>
      <c r="L497" s="1"/>
      <c r="M497" s="21">
        <f t="shared" si="7"/>
        <v>1</v>
      </c>
    </row>
    <row r="498" spans="1:13" ht="20.100000000000001" customHeight="1" x14ac:dyDescent="0.15">
      <c r="A498" s="1" t="s">
        <v>25674</v>
      </c>
      <c r="B498" s="1" t="s">
        <v>25987</v>
      </c>
      <c r="C498" s="1" t="s">
        <v>25988</v>
      </c>
      <c r="D498" s="1" t="s">
        <v>50</v>
      </c>
      <c r="E498" s="1" t="s">
        <v>51</v>
      </c>
      <c r="F498" s="1" t="s">
        <v>51</v>
      </c>
      <c r="G498" s="1" t="s">
        <v>82</v>
      </c>
      <c r="H498" s="1" t="s">
        <v>95</v>
      </c>
      <c r="I498" s="1" t="s">
        <v>84</v>
      </c>
      <c r="J498" s="1" t="s">
        <v>96</v>
      </c>
      <c r="K498" s="1" t="s">
        <v>25989</v>
      </c>
      <c r="L498" s="1"/>
      <c r="M498" s="21">
        <f t="shared" si="7"/>
        <v>1</v>
      </c>
    </row>
    <row r="499" spans="1:13" ht="20.100000000000001" customHeight="1" x14ac:dyDescent="0.15">
      <c r="A499" s="1" t="s">
        <v>25674</v>
      </c>
      <c r="B499" s="1" t="s">
        <v>25987</v>
      </c>
      <c r="C499" s="1" t="s">
        <v>25990</v>
      </c>
      <c r="D499" s="1" t="s">
        <v>50</v>
      </c>
      <c r="E499" s="1" t="s">
        <v>51</v>
      </c>
      <c r="F499" s="1" t="s">
        <v>51</v>
      </c>
      <c r="G499" s="1" t="s">
        <v>82</v>
      </c>
      <c r="H499" s="1" t="s">
        <v>95</v>
      </c>
      <c r="I499" s="1" t="s">
        <v>84</v>
      </c>
      <c r="J499" s="1" t="s">
        <v>96</v>
      </c>
      <c r="K499" s="1" t="s">
        <v>25991</v>
      </c>
      <c r="L499" s="1"/>
      <c r="M499" s="21">
        <f t="shared" si="7"/>
        <v>1</v>
      </c>
    </row>
    <row r="500" spans="1:13" ht="20.100000000000001" customHeight="1" x14ac:dyDescent="0.15">
      <c r="A500" s="1" t="s">
        <v>25674</v>
      </c>
      <c r="B500" s="1" t="s">
        <v>25987</v>
      </c>
      <c r="C500" s="1" t="s">
        <v>25992</v>
      </c>
      <c r="D500" s="1" t="s">
        <v>50</v>
      </c>
      <c r="E500" s="1" t="s">
        <v>51</v>
      </c>
      <c r="F500" s="1" t="s">
        <v>81</v>
      </c>
      <c r="G500" s="1" t="s">
        <v>82</v>
      </c>
      <c r="H500" s="1" t="s">
        <v>180</v>
      </c>
      <c r="I500" s="1" t="s">
        <v>4864</v>
      </c>
      <c r="J500" s="1" t="s">
        <v>96</v>
      </c>
      <c r="K500" s="1" t="s">
        <v>25993</v>
      </c>
      <c r="L500" s="1"/>
      <c r="M500" s="21">
        <f t="shared" si="7"/>
        <v>0</v>
      </c>
    </row>
    <row r="501" spans="1:13" ht="20.100000000000001" customHeight="1" x14ac:dyDescent="0.15">
      <c r="A501" s="1" t="s">
        <v>25674</v>
      </c>
      <c r="B501" s="1" t="s">
        <v>25987</v>
      </c>
      <c r="C501" s="1" t="s">
        <v>25994</v>
      </c>
      <c r="D501" s="1" t="s">
        <v>50</v>
      </c>
      <c r="E501" s="1" t="s">
        <v>51</v>
      </c>
      <c r="F501" s="1" t="s">
        <v>81</v>
      </c>
      <c r="G501" s="1" t="s">
        <v>82</v>
      </c>
      <c r="H501" s="1" t="s">
        <v>180</v>
      </c>
      <c r="I501" s="1" t="s">
        <v>4864</v>
      </c>
      <c r="J501" s="1" t="s">
        <v>96</v>
      </c>
      <c r="K501" s="1" t="s">
        <v>25995</v>
      </c>
      <c r="L501" s="1"/>
      <c r="M501" s="21">
        <f t="shared" si="7"/>
        <v>0</v>
      </c>
    </row>
    <row r="502" spans="1:13" ht="20.100000000000001" customHeight="1" x14ac:dyDescent="0.15">
      <c r="A502" s="1" t="s">
        <v>25674</v>
      </c>
      <c r="B502" s="1" t="s">
        <v>25987</v>
      </c>
      <c r="C502" s="1" t="s">
        <v>25996</v>
      </c>
      <c r="D502" s="1" t="s">
        <v>50</v>
      </c>
      <c r="E502" s="1" t="s">
        <v>51</v>
      </c>
      <c r="F502" s="1" t="s">
        <v>51</v>
      </c>
      <c r="G502" s="1" t="s">
        <v>82</v>
      </c>
      <c r="H502" s="1" t="s">
        <v>95</v>
      </c>
      <c r="I502" s="1" t="s">
        <v>84</v>
      </c>
      <c r="J502" s="1" t="s">
        <v>96</v>
      </c>
      <c r="K502" s="1" t="s">
        <v>25997</v>
      </c>
      <c r="L502" s="1"/>
      <c r="M502" s="21">
        <f t="shared" si="7"/>
        <v>1</v>
      </c>
    </row>
    <row r="503" spans="1:13" ht="20.100000000000001" customHeight="1" x14ac:dyDescent="0.15">
      <c r="A503" s="1" t="s">
        <v>25674</v>
      </c>
      <c r="B503" s="1" t="s">
        <v>25987</v>
      </c>
      <c r="C503" s="1" t="s">
        <v>25998</v>
      </c>
      <c r="D503" s="1" t="s">
        <v>50</v>
      </c>
      <c r="E503" s="1" t="s">
        <v>51</v>
      </c>
      <c r="F503" s="1" t="s">
        <v>51</v>
      </c>
      <c r="G503" s="1" t="s">
        <v>82</v>
      </c>
      <c r="H503" s="1" t="s">
        <v>95</v>
      </c>
      <c r="I503" s="1" t="s">
        <v>84</v>
      </c>
      <c r="J503" s="1" t="s">
        <v>96</v>
      </c>
      <c r="K503" s="1" t="s">
        <v>25999</v>
      </c>
      <c r="L503" s="1"/>
      <c r="M503" s="21">
        <f t="shared" si="7"/>
        <v>1</v>
      </c>
    </row>
    <row r="504" spans="1:13" ht="20.100000000000001" customHeight="1" x14ac:dyDescent="0.15">
      <c r="A504" s="1" t="s">
        <v>25674</v>
      </c>
      <c r="B504" s="1" t="s">
        <v>25987</v>
      </c>
      <c r="C504" s="1" t="s">
        <v>26000</v>
      </c>
      <c r="D504" s="1" t="s">
        <v>78</v>
      </c>
      <c r="E504" s="1" t="s">
        <v>51</v>
      </c>
      <c r="F504" s="1" t="s">
        <v>51</v>
      </c>
      <c r="G504" s="1" t="s">
        <v>82</v>
      </c>
      <c r="H504" s="1" t="s">
        <v>95</v>
      </c>
      <c r="I504" s="1" t="s">
        <v>84</v>
      </c>
      <c r="J504" s="1" t="s">
        <v>96</v>
      </c>
      <c r="K504" s="1" t="s">
        <v>26001</v>
      </c>
      <c r="L504" s="1"/>
      <c r="M504" s="21">
        <f t="shared" si="7"/>
        <v>1</v>
      </c>
    </row>
    <row r="505" spans="1:13" ht="20.100000000000001" customHeight="1" x14ac:dyDescent="0.15">
      <c r="A505" s="1" t="s">
        <v>25674</v>
      </c>
      <c r="B505" s="1" t="s">
        <v>26002</v>
      </c>
      <c r="C505" s="1" t="s">
        <v>26003</v>
      </c>
      <c r="D505" s="1" t="s">
        <v>50</v>
      </c>
      <c r="E505" s="1" t="s">
        <v>51</v>
      </c>
      <c r="F505" s="1" t="s">
        <v>51</v>
      </c>
      <c r="G505" s="1" t="s">
        <v>82</v>
      </c>
      <c r="H505" s="1" t="s">
        <v>95</v>
      </c>
      <c r="I505" s="1" t="s">
        <v>84</v>
      </c>
      <c r="J505" s="1" t="s">
        <v>96</v>
      </c>
      <c r="K505" s="1" t="s">
        <v>26004</v>
      </c>
      <c r="L505" s="1"/>
      <c r="M505" s="21">
        <f t="shared" si="7"/>
        <v>1</v>
      </c>
    </row>
    <row r="506" spans="1:13" ht="20.100000000000001" customHeight="1" x14ac:dyDescent="0.15">
      <c r="A506" s="1" t="s">
        <v>25674</v>
      </c>
      <c r="B506" s="1" t="s">
        <v>26002</v>
      </c>
      <c r="C506" s="1" t="s">
        <v>26005</v>
      </c>
      <c r="D506" s="1" t="s">
        <v>50</v>
      </c>
      <c r="E506" s="1" t="s">
        <v>51</v>
      </c>
      <c r="F506" s="1" t="s">
        <v>51</v>
      </c>
      <c r="G506" s="1" t="s">
        <v>82</v>
      </c>
      <c r="H506" s="1" t="s">
        <v>95</v>
      </c>
      <c r="I506" s="1" t="s">
        <v>84</v>
      </c>
      <c r="J506" s="1" t="s">
        <v>96</v>
      </c>
      <c r="K506" s="1" t="s">
        <v>26006</v>
      </c>
      <c r="L506" s="1"/>
      <c r="M506" s="21">
        <f t="shared" si="7"/>
        <v>1</v>
      </c>
    </row>
    <row r="507" spans="1:13" ht="20.100000000000001" customHeight="1" x14ac:dyDescent="0.15">
      <c r="A507" s="1" t="s">
        <v>25674</v>
      </c>
      <c r="B507" s="1" t="s">
        <v>26002</v>
      </c>
      <c r="C507" s="1" t="s">
        <v>26007</v>
      </c>
      <c r="D507" s="1" t="s">
        <v>50</v>
      </c>
      <c r="E507" s="1" t="s">
        <v>51</v>
      </c>
      <c r="F507" s="1" t="s">
        <v>51</v>
      </c>
      <c r="G507" s="1" t="s">
        <v>82</v>
      </c>
      <c r="H507" s="1" t="s">
        <v>95</v>
      </c>
      <c r="I507" s="1" t="s">
        <v>84</v>
      </c>
      <c r="J507" s="1" t="s">
        <v>96</v>
      </c>
      <c r="K507" s="1" t="s">
        <v>26008</v>
      </c>
      <c r="L507" s="1"/>
      <c r="M507" s="21">
        <f t="shared" si="7"/>
        <v>1</v>
      </c>
    </row>
    <row r="508" spans="1:13" ht="20.100000000000001" customHeight="1" x14ac:dyDescent="0.15">
      <c r="A508" s="1" t="s">
        <v>25674</v>
      </c>
      <c r="B508" s="1" t="s">
        <v>26002</v>
      </c>
      <c r="C508" s="1" t="s">
        <v>26009</v>
      </c>
      <c r="D508" s="1" t="s">
        <v>78</v>
      </c>
      <c r="E508" s="1" t="s">
        <v>51</v>
      </c>
      <c r="F508" s="1" t="s">
        <v>51</v>
      </c>
      <c r="G508" s="1" t="s">
        <v>82</v>
      </c>
      <c r="H508" s="1" t="s">
        <v>95</v>
      </c>
      <c r="I508" s="1" t="s">
        <v>84</v>
      </c>
      <c r="J508" s="1" t="s">
        <v>96</v>
      </c>
      <c r="K508" s="1" t="s">
        <v>26010</v>
      </c>
      <c r="L508" s="1"/>
      <c r="M508" s="21">
        <f t="shared" si="7"/>
        <v>1</v>
      </c>
    </row>
    <row r="509" spans="1:13" ht="20.100000000000001" customHeight="1" x14ac:dyDescent="0.15">
      <c r="A509" s="1" t="s">
        <v>25674</v>
      </c>
      <c r="B509" s="1" t="s">
        <v>26002</v>
      </c>
      <c r="C509" s="1" t="s">
        <v>26011</v>
      </c>
      <c r="D509" s="1" t="s">
        <v>78</v>
      </c>
      <c r="E509" s="1" t="s">
        <v>51</v>
      </c>
      <c r="F509" s="1" t="s">
        <v>51</v>
      </c>
      <c r="G509" s="1" t="s">
        <v>82</v>
      </c>
      <c r="H509" s="1" t="s">
        <v>95</v>
      </c>
      <c r="I509" s="1" t="s">
        <v>84</v>
      </c>
      <c r="J509" s="1" t="s">
        <v>96</v>
      </c>
      <c r="K509" s="1" t="s">
        <v>26012</v>
      </c>
      <c r="L509" s="1"/>
      <c r="M509" s="21">
        <f t="shared" si="7"/>
        <v>1</v>
      </c>
    </row>
    <row r="510" spans="1:13" ht="20.100000000000001" customHeight="1" x14ac:dyDescent="0.15">
      <c r="A510" s="1" t="s">
        <v>25674</v>
      </c>
      <c r="B510" s="1" t="s">
        <v>26013</v>
      </c>
      <c r="C510" s="1" t="s">
        <v>26014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84</v>
      </c>
      <c r="J510" s="1" t="s">
        <v>122</v>
      </c>
      <c r="K510" s="1" t="s">
        <v>26015</v>
      </c>
      <c r="L510" s="1"/>
      <c r="M510" s="21">
        <f t="shared" si="7"/>
        <v>1</v>
      </c>
    </row>
    <row r="511" spans="1:13" ht="20.100000000000001" customHeight="1" x14ac:dyDescent="0.15">
      <c r="A511" s="1" t="s">
        <v>25674</v>
      </c>
      <c r="B511" s="1" t="s">
        <v>26013</v>
      </c>
      <c r="C511" s="1" t="s">
        <v>26016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84</v>
      </c>
      <c r="J511" s="1" t="s">
        <v>122</v>
      </c>
      <c r="K511" s="1" t="s">
        <v>26017</v>
      </c>
      <c r="L511" s="1"/>
      <c r="M511" s="21">
        <f t="shared" si="7"/>
        <v>1</v>
      </c>
    </row>
    <row r="512" spans="1:13" ht="20.100000000000001" customHeight="1" x14ac:dyDescent="0.15">
      <c r="A512" s="1" t="s">
        <v>25674</v>
      </c>
      <c r="B512" s="1" t="s">
        <v>26013</v>
      </c>
      <c r="C512" s="1" t="s">
        <v>26018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84</v>
      </c>
      <c r="J512" s="1" t="s">
        <v>122</v>
      </c>
      <c r="K512" s="1" t="s">
        <v>26019</v>
      </c>
      <c r="L512" s="1"/>
      <c r="M512" s="21">
        <f t="shared" si="7"/>
        <v>1</v>
      </c>
    </row>
    <row r="513" spans="1:13" ht="20.100000000000001" customHeight="1" x14ac:dyDescent="0.15">
      <c r="A513" s="1" t="s">
        <v>25674</v>
      </c>
      <c r="B513" s="1" t="s">
        <v>26013</v>
      </c>
      <c r="C513" s="1" t="s">
        <v>26020</v>
      </c>
      <c r="D513" s="1" t="s">
        <v>78</v>
      </c>
      <c r="E513" s="1" t="s">
        <v>51</v>
      </c>
      <c r="F513" s="1" t="s">
        <v>81</v>
      </c>
      <c r="G513" s="1" t="s">
        <v>82</v>
      </c>
      <c r="H513" s="1" t="s">
        <v>83</v>
      </c>
      <c r="I513" s="1" t="s">
        <v>181</v>
      </c>
      <c r="J513" s="1" t="s">
        <v>11769</v>
      </c>
      <c r="K513" s="1" t="s">
        <v>26021</v>
      </c>
      <c r="L513" s="1"/>
      <c r="M513" s="21">
        <f t="shared" si="7"/>
        <v>0</v>
      </c>
    </row>
    <row r="514" spans="1:13" ht="20.100000000000001" customHeight="1" x14ac:dyDescent="0.15">
      <c r="A514" s="1" t="s">
        <v>25674</v>
      </c>
      <c r="B514" s="1" t="s">
        <v>26013</v>
      </c>
      <c r="C514" s="1" t="s">
        <v>26022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121</v>
      </c>
      <c r="I514" s="1" t="s">
        <v>84</v>
      </c>
      <c r="J514" s="1" t="s">
        <v>122</v>
      </c>
      <c r="K514" s="1" t="s">
        <v>26023</v>
      </c>
      <c r="L514" s="1"/>
      <c r="M514" s="21">
        <f t="shared" si="7"/>
        <v>1</v>
      </c>
    </row>
    <row r="515" spans="1:13" ht="20.100000000000001" customHeight="1" x14ac:dyDescent="0.15">
      <c r="A515" s="1" t="s">
        <v>25674</v>
      </c>
      <c r="B515" s="1" t="s">
        <v>26024</v>
      </c>
      <c r="C515" s="1" t="s">
        <v>26025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121</v>
      </c>
      <c r="I515" s="1" t="s">
        <v>84</v>
      </c>
      <c r="J515" s="1" t="s">
        <v>122</v>
      </c>
      <c r="K515" s="1" t="s">
        <v>26026</v>
      </c>
      <c r="L515" s="1"/>
      <c r="M515" s="21">
        <f t="shared" si="7"/>
        <v>1</v>
      </c>
    </row>
    <row r="516" spans="1:13" ht="20.100000000000001" customHeight="1" x14ac:dyDescent="0.15">
      <c r="A516" s="1" t="s">
        <v>25674</v>
      </c>
      <c r="B516" s="1" t="s">
        <v>26024</v>
      </c>
      <c r="C516" s="1" t="s">
        <v>26027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84</v>
      </c>
      <c r="J516" s="1" t="s">
        <v>122</v>
      </c>
      <c r="K516" s="1" t="s">
        <v>26028</v>
      </c>
      <c r="L516" s="1"/>
      <c r="M516" s="21">
        <f t="shared" si="7"/>
        <v>1</v>
      </c>
    </row>
    <row r="517" spans="1:13" ht="20.100000000000001" customHeight="1" x14ac:dyDescent="0.15">
      <c r="A517" s="1" t="s">
        <v>25674</v>
      </c>
      <c r="B517" s="1" t="s">
        <v>26024</v>
      </c>
      <c r="C517" s="1" t="s">
        <v>26029</v>
      </c>
      <c r="D517" s="1" t="s">
        <v>50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84</v>
      </c>
      <c r="J517" s="1" t="s">
        <v>122</v>
      </c>
      <c r="K517" s="1" t="s">
        <v>26030</v>
      </c>
      <c r="L517" s="1"/>
      <c r="M517" s="21">
        <f t="shared" si="7"/>
        <v>1</v>
      </c>
    </row>
    <row r="518" spans="1:13" ht="20.100000000000001" customHeight="1" x14ac:dyDescent="0.15">
      <c r="A518" s="1" t="s">
        <v>25674</v>
      </c>
      <c r="B518" s="1" t="s">
        <v>26024</v>
      </c>
      <c r="C518" s="1" t="s">
        <v>26031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121</v>
      </c>
      <c r="I518" s="1" t="s">
        <v>84</v>
      </c>
      <c r="J518" s="1" t="s">
        <v>122</v>
      </c>
      <c r="K518" s="1" t="s">
        <v>26032</v>
      </c>
      <c r="L518" s="1"/>
      <c r="M518" s="21">
        <f t="shared" si="7"/>
        <v>1</v>
      </c>
    </row>
    <row r="519" spans="1:13" ht="20.100000000000001" customHeight="1" x14ac:dyDescent="0.15">
      <c r="A519" s="1" t="s">
        <v>25674</v>
      </c>
      <c r="B519" s="1" t="s">
        <v>26024</v>
      </c>
      <c r="C519" s="1" t="s">
        <v>26033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121</v>
      </c>
      <c r="I519" s="1" t="s">
        <v>84</v>
      </c>
      <c r="J519" s="1" t="s">
        <v>122</v>
      </c>
      <c r="K519" s="1" t="s">
        <v>26034</v>
      </c>
      <c r="L519" s="1"/>
      <c r="M519" s="21">
        <f t="shared" si="7"/>
        <v>1</v>
      </c>
    </row>
    <row r="520" spans="1:13" ht="20.100000000000001" customHeight="1" x14ac:dyDescent="0.15">
      <c r="A520" s="1" t="s">
        <v>25674</v>
      </c>
      <c r="B520" s="1" t="s">
        <v>26024</v>
      </c>
      <c r="C520" s="1" t="s">
        <v>26035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121</v>
      </c>
      <c r="I520" s="1" t="s">
        <v>84</v>
      </c>
      <c r="J520" s="1" t="s">
        <v>122</v>
      </c>
      <c r="K520" s="1" t="s">
        <v>26036</v>
      </c>
      <c r="L520" s="1"/>
      <c r="M520" s="21">
        <f t="shared" si="7"/>
        <v>1</v>
      </c>
    </row>
    <row r="521" spans="1:13" ht="20.100000000000001" customHeight="1" x14ac:dyDescent="0.15">
      <c r="A521" s="1" t="s">
        <v>25674</v>
      </c>
      <c r="B521" s="1" t="s">
        <v>26024</v>
      </c>
      <c r="C521" s="1" t="s">
        <v>26037</v>
      </c>
      <c r="D521" s="1" t="s">
        <v>78</v>
      </c>
      <c r="E521" s="1" t="s">
        <v>51</v>
      </c>
      <c r="F521" s="1" t="s">
        <v>179</v>
      </c>
      <c r="G521" s="1" t="s">
        <v>82</v>
      </c>
      <c r="H521" s="1" t="s">
        <v>2234</v>
      </c>
      <c r="I521" s="1" t="s">
        <v>84</v>
      </c>
      <c r="J521" s="1" t="s">
        <v>632</v>
      </c>
      <c r="K521" s="1" t="s">
        <v>26038</v>
      </c>
      <c r="L521" s="1"/>
      <c r="M521" s="21">
        <f t="shared" ref="M521:M544" si="8">IF(F521="○",1,0)</f>
        <v>0</v>
      </c>
    </row>
    <row r="522" spans="1:13" ht="20.100000000000001" customHeight="1" x14ac:dyDescent="0.15">
      <c r="A522" s="1" t="s">
        <v>25674</v>
      </c>
      <c r="B522" s="1" t="s">
        <v>26024</v>
      </c>
      <c r="C522" s="1" t="s">
        <v>26039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121</v>
      </c>
      <c r="I522" s="1" t="s">
        <v>84</v>
      </c>
      <c r="J522" s="1" t="s">
        <v>122</v>
      </c>
      <c r="K522" s="1" t="s">
        <v>26040</v>
      </c>
      <c r="L522" s="1"/>
      <c r="M522" s="21">
        <f t="shared" si="8"/>
        <v>1</v>
      </c>
    </row>
    <row r="523" spans="1:13" ht="20.100000000000001" customHeight="1" x14ac:dyDescent="0.15">
      <c r="A523" s="1" t="s">
        <v>25674</v>
      </c>
      <c r="B523" s="1" t="s">
        <v>26024</v>
      </c>
      <c r="C523" s="1" t="s">
        <v>26041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121</v>
      </c>
      <c r="I523" s="1" t="s">
        <v>84</v>
      </c>
      <c r="J523" s="1" t="s">
        <v>122</v>
      </c>
      <c r="K523" s="1" t="s">
        <v>26042</v>
      </c>
      <c r="L523" s="1"/>
      <c r="M523" s="21">
        <f t="shared" si="8"/>
        <v>1</v>
      </c>
    </row>
    <row r="524" spans="1:13" ht="20.100000000000001" customHeight="1" x14ac:dyDescent="0.15">
      <c r="A524" s="1" t="s">
        <v>25674</v>
      </c>
      <c r="B524" s="1" t="s">
        <v>26024</v>
      </c>
      <c r="C524" s="1" t="s">
        <v>26043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121</v>
      </c>
      <c r="I524" s="1" t="s">
        <v>84</v>
      </c>
      <c r="J524" s="1" t="s">
        <v>122</v>
      </c>
      <c r="K524" s="1" t="s">
        <v>26044</v>
      </c>
      <c r="L524" s="1"/>
      <c r="M524" s="21">
        <f t="shared" si="8"/>
        <v>1</v>
      </c>
    </row>
    <row r="525" spans="1:13" ht="20.100000000000001" customHeight="1" x14ac:dyDescent="0.15">
      <c r="A525" s="1" t="s">
        <v>25674</v>
      </c>
      <c r="B525" s="1" t="s">
        <v>26045</v>
      </c>
      <c r="C525" s="1" t="s">
        <v>26046</v>
      </c>
      <c r="D525" s="1" t="s">
        <v>50</v>
      </c>
      <c r="E525" s="1" t="s">
        <v>51</v>
      </c>
      <c r="F525" s="1" t="s">
        <v>51</v>
      </c>
      <c r="G525" s="1" t="s">
        <v>82</v>
      </c>
      <c r="H525" s="1" t="s">
        <v>95</v>
      </c>
      <c r="I525" s="1" t="s">
        <v>84</v>
      </c>
      <c r="J525" s="1" t="s">
        <v>96</v>
      </c>
      <c r="K525" s="1" t="s">
        <v>26047</v>
      </c>
      <c r="L525" s="1"/>
      <c r="M525" s="21">
        <f t="shared" si="8"/>
        <v>1</v>
      </c>
    </row>
    <row r="526" spans="1:13" ht="20.100000000000001" customHeight="1" x14ac:dyDescent="0.15">
      <c r="A526" s="1" t="s">
        <v>25674</v>
      </c>
      <c r="B526" s="1" t="s">
        <v>26045</v>
      </c>
      <c r="C526" s="1" t="s">
        <v>26048</v>
      </c>
      <c r="D526" s="1" t="s">
        <v>50</v>
      </c>
      <c r="E526" s="1" t="s">
        <v>51</v>
      </c>
      <c r="F526" s="1" t="s">
        <v>51</v>
      </c>
      <c r="G526" s="1" t="s">
        <v>82</v>
      </c>
      <c r="H526" s="1" t="s">
        <v>95</v>
      </c>
      <c r="I526" s="1" t="s">
        <v>84</v>
      </c>
      <c r="J526" s="1" t="s">
        <v>96</v>
      </c>
      <c r="K526" s="1" t="s">
        <v>26049</v>
      </c>
      <c r="L526" s="1"/>
      <c r="M526" s="21">
        <f t="shared" si="8"/>
        <v>1</v>
      </c>
    </row>
    <row r="527" spans="1:13" ht="20.100000000000001" customHeight="1" x14ac:dyDescent="0.15">
      <c r="A527" s="1" t="s">
        <v>25674</v>
      </c>
      <c r="B527" s="1" t="s">
        <v>26045</v>
      </c>
      <c r="C527" s="1" t="s">
        <v>26050</v>
      </c>
      <c r="D527" s="1" t="s">
        <v>78</v>
      </c>
      <c r="E527" s="1" t="s">
        <v>51</v>
      </c>
      <c r="F527" s="1" t="s">
        <v>51</v>
      </c>
      <c r="G527" s="1" t="s">
        <v>82</v>
      </c>
      <c r="H527" s="1" t="s">
        <v>95</v>
      </c>
      <c r="I527" s="1" t="s">
        <v>84</v>
      </c>
      <c r="J527" s="1" t="s">
        <v>96</v>
      </c>
      <c r="K527" s="1" t="s">
        <v>26051</v>
      </c>
      <c r="L527" s="1"/>
      <c r="M527" s="21">
        <f t="shared" si="8"/>
        <v>1</v>
      </c>
    </row>
    <row r="528" spans="1:13" ht="20.100000000000001" customHeight="1" x14ac:dyDescent="0.15">
      <c r="A528" s="1" t="s">
        <v>25674</v>
      </c>
      <c r="B528" s="1" t="s">
        <v>26045</v>
      </c>
      <c r="C528" s="1" t="s">
        <v>26052</v>
      </c>
      <c r="D528" s="1" t="s">
        <v>78</v>
      </c>
      <c r="E528" s="1" t="s">
        <v>51</v>
      </c>
      <c r="F528" s="1" t="s">
        <v>51</v>
      </c>
      <c r="G528" s="1" t="s">
        <v>82</v>
      </c>
      <c r="H528" s="1" t="s">
        <v>95</v>
      </c>
      <c r="I528" s="1" t="s">
        <v>84</v>
      </c>
      <c r="J528" s="1" t="s">
        <v>96</v>
      </c>
      <c r="K528" s="1" t="s">
        <v>26053</v>
      </c>
      <c r="L528" s="1"/>
      <c r="M528" s="21">
        <f t="shared" si="8"/>
        <v>1</v>
      </c>
    </row>
    <row r="529" spans="1:13" ht="20.100000000000001" customHeight="1" x14ac:dyDescent="0.15">
      <c r="A529" s="1" t="s">
        <v>25674</v>
      </c>
      <c r="B529" s="1" t="s">
        <v>26045</v>
      </c>
      <c r="C529" s="1" t="s">
        <v>26054</v>
      </c>
      <c r="D529" s="1" t="s">
        <v>78</v>
      </c>
      <c r="E529" s="1" t="s">
        <v>51</v>
      </c>
      <c r="F529" s="1" t="s">
        <v>51</v>
      </c>
      <c r="G529" s="1" t="s">
        <v>82</v>
      </c>
      <c r="H529" s="1" t="s">
        <v>95</v>
      </c>
      <c r="I529" s="1" t="s">
        <v>84</v>
      </c>
      <c r="J529" s="1" t="s">
        <v>96</v>
      </c>
      <c r="K529" s="1" t="s">
        <v>26055</v>
      </c>
      <c r="L529" s="1"/>
      <c r="M529" s="21">
        <f t="shared" si="8"/>
        <v>1</v>
      </c>
    </row>
    <row r="530" spans="1:13" ht="20.100000000000001" customHeight="1" x14ac:dyDescent="0.15">
      <c r="A530" s="1" t="s">
        <v>25674</v>
      </c>
      <c r="B530" s="1" t="s">
        <v>26045</v>
      </c>
      <c r="C530" s="1" t="s">
        <v>26056</v>
      </c>
      <c r="D530" s="1" t="s">
        <v>78</v>
      </c>
      <c r="E530" s="1" t="s">
        <v>51</v>
      </c>
      <c r="F530" s="1" t="s">
        <v>51</v>
      </c>
      <c r="G530" s="1" t="s">
        <v>82</v>
      </c>
      <c r="H530" s="1" t="s">
        <v>95</v>
      </c>
      <c r="I530" s="1" t="s">
        <v>84</v>
      </c>
      <c r="J530" s="1" t="s">
        <v>96</v>
      </c>
      <c r="K530" s="1" t="s">
        <v>26057</v>
      </c>
      <c r="L530" s="1"/>
      <c r="M530" s="21">
        <f t="shared" si="8"/>
        <v>1</v>
      </c>
    </row>
    <row r="531" spans="1:13" ht="20.100000000000001" customHeight="1" x14ac:dyDescent="0.15">
      <c r="A531" s="1" t="s">
        <v>25674</v>
      </c>
      <c r="B531" s="1" t="s">
        <v>26045</v>
      </c>
      <c r="C531" s="1" t="s">
        <v>26058</v>
      </c>
      <c r="D531" s="1" t="s">
        <v>78</v>
      </c>
      <c r="E531" s="1" t="s">
        <v>51</v>
      </c>
      <c r="F531" s="1" t="s">
        <v>51</v>
      </c>
      <c r="G531" s="1" t="s">
        <v>82</v>
      </c>
      <c r="H531" s="1" t="s">
        <v>95</v>
      </c>
      <c r="I531" s="1" t="s">
        <v>84</v>
      </c>
      <c r="J531" s="1" t="s">
        <v>96</v>
      </c>
      <c r="K531" s="1" t="s">
        <v>26059</v>
      </c>
      <c r="L531" s="1"/>
      <c r="M531" s="21">
        <f t="shared" si="8"/>
        <v>1</v>
      </c>
    </row>
    <row r="532" spans="1:13" ht="20.100000000000001" customHeight="1" x14ac:dyDescent="0.15">
      <c r="A532" s="1" t="s">
        <v>25674</v>
      </c>
      <c r="B532" s="1" t="s">
        <v>26045</v>
      </c>
      <c r="C532" s="1" t="s">
        <v>26060</v>
      </c>
      <c r="D532" s="1" t="s">
        <v>78</v>
      </c>
      <c r="E532" s="1" t="s">
        <v>51</v>
      </c>
      <c r="F532" s="1" t="s">
        <v>51</v>
      </c>
      <c r="G532" s="1" t="s">
        <v>82</v>
      </c>
      <c r="H532" s="1" t="s">
        <v>95</v>
      </c>
      <c r="I532" s="1" t="s">
        <v>84</v>
      </c>
      <c r="J532" s="1" t="s">
        <v>96</v>
      </c>
      <c r="K532" s="1" t="s">
        <v>26061</v>
      </c>
      <c r="L532" s="1"/>
      <c r="M532" s="21">
        <f t="shared" si="8"/>
        <v>1</v>
      </c>
    </row>
    <row r="533" spans="1:13" ht="20.100000000000001" customHeight="1" x14ac:dyDescent="0.15">
      <c r="A533" s="1" t="s">
        <v>25674</v>
      </c>
      <c r="B533" s="1" t="s">
        <v>26045</v>
      </c>
      <c r="C533" s="1" t="s">
        <v>26062</v>
      </c>
      <c r="D533" s="1" t="s">
        <v>78</v>
      </c>
      <c r="E533" s="1" t="s">
        <v>51</v>
      </c>
      <c r="F533" s="1" t="s">
        <v>51</v>
      </c>
      <c r="G533" s="1" t="s">
        <v>82</v>
      </c>
      <c r="H533" s="1" t="s">
        <v>95</v>
      </c>
      <c r="I533" s="1" t="s">
        <v>84</v>
      </c>
      <c r="J533" s="1" t="s">
        <v>96</v>
      </c>
      <c r="K533" s="1" t="s">
        <v>26063</v>
      </c>
      <c r="L533" s="1"/>
      <c r="M533" s="21">
        <f t="shared" si="8"/>
        <v>1</v>
      </c>
    </row>
    <row r="534" spans="1:13" ht="20.100000000000001" customHeight="1" x14ac:dyDescent="0.15">
      <c r="A534" s="1" t="s">
        <v>25674</v>
      </c>
      <c r="B534" s="1" t="s">
        <v>26064</v>
      </c>
      <c r="C534" s="1" t="s">
        <v>26065</v>
      </c>
      <c r="D534" s="1" t="s">
        <v>50</v>
      </c>
      <c r="E534" s="1" t="s">
        <v>51</v>
      </c>
      <c r="F534" s="1" t="s">
        <v>51</v>
      </c>
      <c r="G534" s="1" t="s">
        <v>82</v>
      </c>
      <c r="H534" s="1" t="s">
        <v>95</v>
      </c>
      <c r="I534" s="1" t="s">
        <v>84</v>
      </c>
      <c r="J534" s="1" t="s">
        <v>96</v>
      </c>
      <c r="K534" s="1" t="s">
        <v>26066</v>
      </c>
      <c r="L534" s="1"/>
      <c r="M534" s="21">
        <f t="shared" si="8"/>
        <v>1</v>
      </c>
    </row>
    <row r="535" spans="1:13" ht="20.100000000000001" customHeight="1" x14ac:dyDescent="0.15">
      <c r="A535" s="1" t="s">
        <v>25674</v>
      </c>
      <c r="B535" s="1" t="s">
        <v>26067</v>
      </c>
      <c r="C535" s="1" t="s">
        <v>26068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84</v>
      </c>
      <c r="J535" s="1" t="s">
        <v>122</v>
      </c>
      <c r="K535" s="1" t="s">
        <v>26069</v>
      </c>
      <c r="L535" s="1"/>
      <c r="M535" s="21">
        <f t="shared" si="8"/>
        <v>1</v>
      </c>
    </row>
    <row r="536" spans="1:13" ht="20.100000000000001" customHeight="1" x14ac:dyDescent="0.15">
      <c r="A536" s="1" t="s">
        <v>25674</v>
      </c>
      <c r="B536" s="1" t="s">
        <v>26067</v>
      </c>
      <c r="C536" s="1" t="s">
        <v>26070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121</v>
      </c>
      <c r="I536" s="1" t="s">
        <v>84</v>
      </c>
      <c r="J536" s="1" t="s">
        <v>122</v>
      </c>
      <c r="K536" s="1" t="s">
        <v>26071</v>
      </c>
      <c r="L536" s="1"/>
      <c r="M536" s="21">
        <f t="shared" si="8"/>
        <v>1</v>
      </c>
    </row>
    <row r="537" spans="1:13" ht="20.100000000000001" customHeight="1" x14ac:dyDescent="0.15">
      <c r="A537" s="1" t="s">
        <v>25674</v>
      </c>
      <c r="B537" s="1" t="s">
        <v>26067</v>
      </c>
      <c r="C537" s="1" t="s">
        <v>26072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121</v>
      </c>
      <c r="I537" s="1" t="s">
        <v>84</v>
      </c>
      <c r="J537" s="1" t="s">
        <v>122</v>
      </c>
      <c r="K537" s="1" t="s">
        <v>26073</v>
      </c>
      <c r="L537" s="1"/>
      <c r="M537" s="21">
        <f t="shared" si="8"/>
        <v>1</v>
      </c>
    </row>
    <row r="538" spans="1:13" ht="20.100000000000001" customHeight="1" x14ac:dyDescent="0.15">
      <c r="A538" s="1" t="s">
        <v>25674</v>
      </c>
      <c r="B538" s="1" t="s">
        <v>26067</v>
      </c>
      <c r="C538" s="1" t="s">
        <v>26074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121</v>
      </c>
      <c r="I538" s="1" t="s">
        <v>84</v>
      </c>
      <c r="J538" s="1" t="s">
        <v>122</v>
      </c>
      <c r="K538" s="1" t="s">
        <v>26075</v>
      </c>
      <c r="L538" s="1"/>
      <c r="M538" s="21">
        <f t="shared" si="8"/>
        <v>1</v>
      </c>
    </row>
    <row r="539" spans="1:13" ht="20.100000000000001" customHeight="1" x14ac:dyDescent="0.15">
      <c r="A539" s="1" t="s">
        <v>25674</v>
      </c>
      <c r="B539" s="1" t="s">
        <v>26067</v>
      </c>
      <c r="C539" s="1" t="s">
        <v>26076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121</v>
      </c>
      <c r="I539" s="1" t="s">
        <v>84</v>
      </c>
      <c r="J539" s="1" t="s">
        <v>122</v>
      </c>
      <c r="K539" s="1" t="s">
        <v>26077</v>
      </c>
      <c r="L539" s="1"/>
      <c r="M539" s="21">
        <f t="shared" si="8"/>
        <v>1</v>
      </c>
    </row>
    <row r="540" spans="1:13" ht="39.950000000000003" customHeight="1" x14ac:dyDescent="0.15">
      <c r="A540" s="120" t="s">
        <v>27071</v>
      </c>
      <c r="B540" s="120" t="s">
        <v>27072</v>
      </c>
      <c r="C540" s="51" t="s">
        <v>27073</v>
      </c>
      <c r="D540" s="51" t="s">
        <v>78</v>
      </c>
      <c r="E540" s="51" t="s">
        <v>51</v>
      </c>
      <c r="F540" s="121" t="s">
        <v>51</v>
      </c>
      <c r="G540" s="51" t="s">
        <v>52</v>
      </c>
      <c r="H540" s="51" t="s">
        <v>739</v>
      </c>
      <c r="I540" s="51" t="s">
        <v>1230</v>
      </c>
      <c r="J540" s="51" t="s">
        <v>122</v>
      </c>
      <c r="K540" s="51" t="s">
        <v>1478</v>
      </c>
      <c r="L540" s="122" t="s">
        <v>27006</v>
      </c>
      <c r="M540" s="21">
        <f t="shared" si="8"/>
        <v>1</v>
      </c>
    </row>
    <row r="541" spans="1:13" ht="39.950000000000003" customHeight="1" x14ac:dyDescent="0.15">
      <c r="A541" s="120" t="s">
        <v>27074</v>
      </c>
      <c r="B541" s="120" t="s">
        <v>27075</v>
      </c>
      <c r="C541" s="51" t="s">
        <v>27076</v>
      </c>
      <c r="D541" s="51" t="s">
        <v>78</v>
      </c>
      <c r="E541" s="51" t="s">
        <v>51</v>
      </c>
      <c r="F541" s="121" t="s">
        <v>51</v>
      </c>
      <c r="G541" s="51" t="s">
        <v>52</v>
      </c>
      <c r="H541" s="51" t="s">
        <v>739</v>
      </c>
      <c r="I541" s="51" t="s">
        <v>1230</v>
      </c>
      <c r="J541" s="51" t="s">
        <v>122</v>
      </c>
      <c r="K541" s="51" t="s">
        <v>1480</v>
      </c>
      <c r="L541" s="122" t="s">
        <v>27006</v>
      </c>
      <c r="M541" s="21">
        <f t="shared" si="8"/>
        <v>1</v>
      </c>
    </row>
    <row r="542" spans="1:13" ht="39.950000000000003" customHeight="1" x14ac:dyDescent="0.15">
      <c r="A542" s="120" t="s">
        <v>27077</v>
      </c>
      <c r="B542" s="120" t="s">
        <v>27078</v>
      </c>
      <c r="C542" s="51" t="s">
        <v>27079</v>
      </c>
      <c r="D542" s="51" t="s">
        <v>50</v>
      </c>
      <c r="E542" s="51" t="s">
        <v>51</v>
      </c>
      <c r="F542" s="121" t="s">
        <v>27080</v>
      </c>
      <c r="G542" s="51" t="s">
        <v>82</v>
      </c>
      <c r="H542" s="51" t="s">
        <v>207</v>
      </c>
      <c r="I542" s="51" t="s">
        <v>84</v>
      </c>
      <c r="J542" s="51" t="s">
        <v>122</v>
      </c>
      <c r="K542" s="51" t="s">
        <v>11163</v>
      </c>
      <c r="L542" s="122" t="s">
        <v>26947</v>
      </c>
      <c r="M542" s="21">
        <f t="shared" si="8"/>
        <v>0</v>
      </c>
    </row>
    <row r="543" spans="1:13" ht="39.950000000000003" customHeight="1" x14ac:dyDescent="0.15">
      <c r="A543" s="120" t="s">
        <v>27081</v>
      </c>
      <c r="B543" s="120" t="s">
        <v>27082</v>
      </c>
      <c r="C543" s="51" t="s">
        <v>27083</v>
      </c>
      <c r="D543" s="51" t="s">
        <v>78</v>
      </c>
      <c r="E543" s="51" t="s">
        <v>51</v>
      </c>
      <c r="F543" s="121" t="s">
        <v>81</v>
      </c>
      <c r="G543" s="51" t="s">
        <v>82</v>
      </c>
      <c r="H543" s="51" t="s">
        <v>4727</v>
      </c>
      <c r="I543" s="51" t="s">
        <v>447</v>
      </c>
      <c r="J543" s="51" t="s">
        <v>448</v>
      </c>
      <c r="K543" s="51" t="s">
        <v>21444</v>
      </c>
      <c r="L543" s="121" t="s">
        <v>26950</v>
      </c>
      <c r="M543" s="21">
        <f t="shared" si="8"/>
        <v>0</v>
      </c>
    </row>
    <row r="544" spans="1:13" ht="39.950000000000003" customHeight="1" x14ac:dyDescent="0.15">
      <c r="A544" s="120" t="s">
        <v>27081</v>
      </c>
      <c r="B544" s="120" t="s">
        <v>27082</v>
      </c>
      <c r="C544" s="51" t="s">
        <v>27084</v>
      </c>
      <c r="D544" s="51" t="s">
        <v>50</v>
      </c>
      <c r="E544" s="51" t="s">
        <v>51</v>
      </c>
      <c r="F544" s="122" t="s">
        <v>27085</v>
      </c>
      <c r="G544" s="51" t="s">
        <v>52</v>
      </c>
      <c r="H544" s="51" t="s">
        <v>121</v>
      </c>
      <c r="I544" s="51" t="s">
        <v>84</v>
      </c>
      <c r="J544" s="51" t="s">
        <v>122</v>
      </c>
      <c r="K544" s="51" t="s">
        <v>21430</v>
      </c>
      <c r="L544" s="121" t="s">
        <v>26950</v>
      </c>
      <c r="M544" s="21">
        <f t="shared" si="8"/>
        <v>0</v>
      </c>
    </row>
  </sheetData>
  <autoFilter ref="A7:L544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3"/>
  <sheetViews>
    <sheetView topLeftCell="A349" workbookViewId="0">
      <selection activeCell="A220" sqref="A220:L22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26078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SUBTOTAL(3,E8:E353)</f>
        <v>346</v>
      </c>
      <c r="F6" s="24">
        <f>SUBTOTAL(9,M8:M353)</f>
        <v>304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26079</v>
      </c>
      <c r="B8" s="1" t="s">
        <v>26080</v>
      </c>
      <c r="C8" s="1" t="s">
        <v>26081</v>
      </c>
      <c r="D8" s="1" t="s">
        <v>78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662</v>
      </c>
      <c r="J8" s="1" t="s">
        <v>663</v>
      </c>
      <c r="K8" s="1" t="s">
        <v>26082</v>
      </c>
      <c r="L8" s="1"/>
      <c r="M8" s="21">
        <f>IF(F8="○",1,0)</f>
        <v>1</v>
      </c>
    </row>
    <row r="9" spans="1:14" ht="20.100000000000001" customHeight="1" x14ac:dyDescent="0.15">
      <c r="A9" s="1" t="s">
        <v>26079</v>
      </c>
      <c r="B9" s="1" t="s">
        <v>26083</v>
      </c>
      <c r="C9" s="1" t="s">
        <v>26084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662</v>
      </c>
      <c r="J9" s="1" t="s">
        <v>663</v>
      </c>
      <c r="K9" s="1" t="s">
        <v>26085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26079</v>
      </c>
      <c r="B10" s="1" t="s">
        <v>26083</v>
      </c>
      <c r="C10" s="1" t="s">
        <v>26086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662</v>
      </c>
      <c r="J10" s="1" t="s">
        <v>663</v>
      </c>
      <c r="K10" s="1" t="s">
        <v>26087</v>
      </c>
      <c r="L10" s="1"/>
      <c r="M10" s="21">
        <f t="shared" si="0"/>
        <v>1</v>
      </c>
    </row>
    <row r="11" spans="1:14" ht="20.100000000000001" customHeight="1" x14ac:dyDescent="0.15">
      <c r="A11" s="1" t="s">
        <v>26079</v>
      </c>
      <c r="B11" s="1" t="s">
        <v>26083</v>
      </c>
      <c r="C11" s="1" t="s">
        <v>26088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26089</v>
      </c>
      <c r="L11" s="1"/>
      <c r="M11" s="21">
        <f t="shared" si="0"/>
        <v>1</v>
      </c>
    </row>
    <row r="12" spans="1:14" ht="20.100000000000001" customHeight="1" x14ac:dyDescent="0.15">
      <c r="A12" s="1" t="s">
        <v>26079</v>
      </c>
      <c r="B12" s="1" t="s">
        <v>26083</v>
      </c>
      <c r="C12" s="1" t="s">
        <v>26090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662</v>
      </c>
      <c r="J12" s="1" t="s">
        <v>663</v>
      </c>
      <c r="K12" s="1" t="s">
        <v>26091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26079</v>
      </c>
      <c r="B13" s="1" t="s">
        <v>26083</v>
      </c>
      <c r="C13" s="1" t="s">
        <v>26092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662</v>
      </c>
      <c r="J13" s="1" t="s">
        <v>663</v>
      </c>
      <c r="K13" s="1" t="s">
        <v>26093</v>
      </c>
      <c r="L13" s="1"/>
      <c r="M13" s="21">
        <f t="shared" si="0"/>
        <v>1</v>
      </c>
    </row>
    <row r="14" spans="1:14" ht="20.100000000000001" customHeight="1" x14ac:dyDescent="0.15">
      <c r="A14" s="1" t="s">
        <v>26079</v>
      </c>
      <c r="B14" s="1" t="s">
        <v>26083</v>
      </c>
      <c r="C14" s="1" t="s">
        <v>26094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662</v>
      </c>
      <c r="J14" s="1" t="s">
        <v>663</v>
      </c>
      <c r="K14" s="1" t="s">
        <v>26095</v>
      </c>
      <c r="L14" s="1"/>
      <c r="M14" s="21">
        <f t="shared" si="0"/>
        <v>1</v>
      </c>
    </row>
    <row r="15" spans="1:14" ht="20.100000000000001" customHeight="1" x14ac:dyDescent="0.15">
      <c r="A15" s="1" t="s">
        <v>26079</v>
      </c>
      <c r="B15" s="1" t="s">
        <v>26083</v>
      </c>
      <c r="C15" s="1" t="s">
        <v>26096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662</v>
      </c>
      <c r="J15" s="1" t="s">
        <v>663</v>
      </c>
      <c r="K15" s="1" t="s">
        <v>26097</v>
      </c>
      <c r="L15" s="1"/>
      <c r="M15" s="21">
        <f t="shared" si="0"/>
        <v>1</v>
      </c>
    </row>
    <row r="16" spans="1:14" ht="20.100000000000001" customHeight="1" x14ac:dyDescent="0.15">
      <c r="A16" s="1" t="s">
        <v>26079</v>
      </c>
      <c r="B16" s="1" t="s">
        <v>26083</v>
      </c>
      <c r="C16" s="1" t="s">
        <v>26098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662</v>
      </c>
      <c r="J16" s="1" t="s">
        <v>663</v>
      </c>
      <c r="K16" s="1" t="s">
        <v>26099</v>
      </c>
      <c r="L16" s="1"/>
      <c r="M16" s="21">
        <f t="shared" si="0"/>
        <v>1</v>
      </c>
    </row>
    <row r="17" spans="1:13" ht="20.100000000000001" customHeight="1" x14ac:dyDescent="0.15">
      <c r="A17" s="1" t="s">
        <v>26079</v>
      </c>
      <c r="B17" s="1" t="s">
        <v>26083</v>
      </c>
      <c r="C17" s="1" t="s">
        <v>26100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662</v>
      </c>
      <c r="J17" s="1" t="s">
        <v>663</v>
      </c>
      <c r="K17" s="1" t="s">
        <v>26101</v>
      </c>
      <c r="L17" s="1"/>
      <c r="M17" s="21">
        <f t="shared" si="0"/>
        <v>1</v>
      </c>
    </row>
    <row r="18" spans="1:13" ht="20.100000000000001" customHeight="1" x14ac:dyDescent="0.15">
      <c r="A18" s="1" t="s">
        <v>26079</v>
      </c>
      <c r="B18" s="1" t="s">
        <v>26083</v>
      </c>
      <c r="C18" s="1" t="s">
        <v>26102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662</v>
      </c>
      <c r="J18" s="1" t="s">
        <v>663</v>
      </c>
      <c r="K18" s="1" t="s">
        <v>26103</v>
      </c>
      <c r="L18" s="1"/>
      <c r="M18" s="21">
        <f t="shared" si="0"/>
        <v>1</v>
      </c>
    </row>
    <row r="19" spans="1:13" ht="20.100000000000001" customHeight="1" x14ac:dyDescent="0.15">
      <c r="A19" s="1" t="s">
        <v>26079</v>
      </c>
      <c r="B19" s="1" t="s">
        <v>26083</v>
      </c>
      <c r="C19" s="1" t="s">
        <v>26104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662</v>
      </c>
      <c r="J19" s="1" t="s">
        <v>663</v>
      </c>
      <c r="K19" s="1" t="s">
        <v>26105</v>
      </c>
      <c r="L19" s="1"/>
      <c r="M19" s="21">
        <f t="shared" si="0"/>
        <v>1</v>
      </c>
    </row>
    <row r="20" spans="1:13" ht="20.100000000000001" customHeight="1" x14ac:dyDescent="0.15">
      <c r="A20" s="1" t="s">
        <v>26079</v>
      </c>
      <c r="B20" s="1" t="s">
        <v>26083</v>
      </c>
      <c r="C20" s="1" t="s">
        <v>26106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662</v>
      </c>
      <c r="J20" s="1" t="s">
        <v>663</v>
      </c>
      <c r="K20" s="1" t="s">
        <v>26107</v>
      </c>
      <c r="L20" s="1"/>
      <c r="M20" s="21">
        <f t="shared" si="0"/>
        <v>1</v>
      </c>
    </row>
    <row r="21" spans="1:13" ht="39.950000000000003" customHeight="1" x14ac:dyDescent="0.15">
      <c r="A21" s="120" t="s">
        <v>27116</v>
      </c>
      <c r="B21" s="120" t="s">
        <v>27117</v>
      </c>
      <c r="C21" s="51" t="s">
        <v>26108</v>
      </c>
      <c r="D21" s="51" t="s">
        <v>78</v>
      </c>
      <c r="E21" s="51" t="s">
        <v>51</v>
      </c>
      <c r="F21" s="51" t="s">
        <v>51</v>
      </c>
      <c r="G21" s="51" t="s">
        <v>52</v>
      </c>
      <c r="H21" s="51" t="s">
        <v>53</v>
      </c>
      <c r="I21" s="51" t="s">
        <v>1141</v>
      </c>
      <c r="J21" s="51" t="s">
        <v>96</v>
      </c>
      <c r="K21" s="51" t="s">
        <v>26109</v>
      </c>
      <c r="L21" s="121" t="s">
        <v>27006</v>
      </c>
      <c r="M21" s="21">
        <f t="shared" si="0"/>
        <v>1</v>
      </c>
    </row>
    <row r="22" spans="1:13" ht="20.100000000000001" customHeight="1" x14ac:dyDescent="0.15">
      <c r="A22" s="1" t="s">
        <v>26079</v>
      </c>
      <c r="B22" s="1" t="s">
        <v>26110</v>
      </c>
      <c r="C22" s="1" t="s">
        <v>26111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662</v>
      </c>
      <c r="J22" s="1" t="s">
        <v>663</v>
      </c>
      <c r="K22" s="1" t="s">
        <v>26112</v>
      </c>
      <c r="L22" s="1"/>
      <c r="M22" s="21">
        <f t="shared" si="0"/>
        <v>1</v>
      </c>
    </row>
    <row r="23" spans="1:13" ht="20.100000000000001" customHeight="1" x14ac:dyDescent="0.15">
      <c r="A23" s="1" t="s">
        <v>26079</v>
      </c>
      <c r="B23" s="1" t="s">
        <v>26110</v>
      </c>
      <c r="C23" s="1" t="s">
        <v>26113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662</v>
      </c>
      <c r="J23" s="1" t="s">
        <v>663</v>
      </c>
      <c r="K23" s="1" t="s">
        <v>26114</v>
      </c>
      <c r="L23" s="1"/>
      <c r="M23" s="21">
        <f t="shared" si="0"/>
        <v>1</v>
      </c>
    </row>
    <row r="24" spans="1:13" ht="20.100000000000001" customHeight="1" x14ac:dyDescent="0.15">
      <c r="A24" s="1" t="s">
        <v>26079</v>
      </c>
      <c r="B24" s="1" t="s">
        <v>26110</v>
      </c>
      <c r="C24" s="1" t="s">
        <v>26115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662</v>
      </c>
      <c r="J24" s="1" t="s">
        <v>663</v>
      </c>
      <c r="K24" s="1" t="s">
        <v>26116</v>
      </c>
      <c r="L24" s="1"/>
      <c r="M24" s="21">
        <f t="shared" si="0"/>
        <v>1</v>
      </c>
    </row>
    <row r="25" spans="1:13" ht="20.100000000000001" customHeight="1" x14ac:dyDescent="0.15">
      <c r="A25" s="1" t="s">
        <v>26079</v>
      </c>
      <c r="B25" s="1" t="s">
        <v>26110</v>
      </c>
      <c r="C25" s="1" t="s">
        <v>26117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662</v>
      </c>
      <c r="J25" s="1" t="s">
        <v>663</v>
      </c>
      <c r="K25" s="1" t="s">
        <v>26118</v>
      </c>
      <c r="L25" s="1"/>
      <c r="M25" s="21">
        <f t="shared" si="0"/>
        <v>1</v>
      </c>
    </row>
    <row r="26" spans="1:13" ht="20.100000000000001" customHeight="1" x14ac:dyDescent="0.15">
      <c r="A26" s="1" t="s">
        <v>26079</v>
      </c>
      <c r="B26" s="1" t="s">
        <v>26110</v>
      </c>
      <c r="C26" s="1" t="s">
        <v>26119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662</v>
      </c>
      <c r="J26" s="1" t="s">
        <v>663</v>
      </c>
      <c r="K26" s="1" t="s">
        <v>26120</v>
      </c>
      <c r="L26" s="1"/>
      <c r="M26" s="21">
        <f t="shared" si="0"/>
        <v>1</v>
      </c>
    </row>
    <row r="27" spans="1:13" ht="20.100000000000001" customHeight="1" x14ac:dyDescent="0.15">
      <c r="A27" s="1" t="s">
        <v>26079</v>
      </c>
      <c r="B27" s="1" t="s">
        <v>26110</v>
      </c>
      <c r="C27" s="1" t="s">
        <v>26121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662</v>
      </c>
      <c r="J27" s="1" t="s">
        <v>663</v>
      </c>
      <c r="K27" s="1" t="s">
        <v>26122</v>
      </c>
      <c r="L27" s="1"/>
      <c r="M27" s="21">
        <f t="shared" si="0"/>
        <v>1</v>
      </c>
    </row>
    <row r="28" spans="1:13" ht="20.100000000000001" customHeight="1" x14ac:dyDescent="0.15">
      <c r="A28" s="1" t="s">
        <v>26079</v>
      </c>
      <c r="B28" s="1" t="s">
        <v>26110</v>
      </c>
      <c r="C28" s="1" t="s">
        <v>26123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662</v>
      </c>
      <c r="J28" s="1" t="s">
        <v>663</v>
      </c>
      <c r="K28" s="1" t="s">
        <v>26124</v>
      </c>
      <c r="L28" s="1"/>
      <c r="M28" s="21">
        <f t="shared" si="0"/>
        <v>1</v>
      </c>
    </row>
    <row r="29" spans="1:13" ht="20.100000000000001" customHeight="1" x14ac:dyDescent="0.15">
      <c r="A29" s="1" t="s">
        <v>26079</v>
      </c>
      <c r="B29" s="1" t="s">
        <v>2190</v>
      </c>
      <c r="C29" s="1" t="s">
        <v>26125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662</v>
      </c>
      <c r="J29" s="1" t="s">
        <v>663</v>
      </c>
      <c r="K29" s="1" t="s">
        <v>26126</v>
      </c>
      <c r="L29" s="1"/>
      <c r="M29" s="21">
        <f t="shared" si="0"/>
        <v>1</v>
      </c>
    </row>
    <row r="30" spans="1:13" ht="20.100000000000001" customHeight="1" x14ac:dyDescent="0.15">
      <c r="A30" s="1" t="s">
        <v>26079</v>
      </c>
      <c r="B30" s="1" t="s">
        <v>2190</v>
      </c>
      <c r="C30" s="1" t="s">
        <v>26127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662</v>
      </c>
      <c r="J30" s="1" t="s">
        <v>663</v>
      </c>
      <c r="K30" s="1" t="s">
        <v>26128</v>
      </c>
      <c r="L30" s="1"/>
      <c r="M30" s="21">
        <f t="shared" si="0"/>
        <v>1</v>
      </c>
    </row>
    <row r="31" spans="1:13" ht="20.100000000000001" customHeight="1" x14ac:dyDescent="0.15">
      <c r="A31" s="1" t="s">
        <v>26079</v>
      </c>
      <c r="B31" s="1" t="s">
        <v>2190</v>
      </c>
      <c r="C31" s="1" t="s">
        <v>26129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662</v>
      </c>
      <c r="J31" s="1" t="s">
        <v>663</v>
      </c>
      <c r="K31" s="1" t="s">
        <v>26130</v>
      </c>
      <c r="L31" s="1"/>
      <c r="M31" s="21">
        <f t="shared" si="0"/>
        <v>1</v>
      </c>
    </row>
    <row r="32" spans="1:13" ht="20.100000000000001" customHeight="1" x14ac:dyDescent="0.15">
      <c r="A32" s="1" t="s">
        <v>26079</v>
      </c>
      <c r="B32" s="1" t="s">
        <v>2190</v>
      </c>
      <c r="C32" s="1" t="s">
        <v>26131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662</v>
      </c>
      <c r="J32" s="1" t="s">
        <v>663</v>
      </c>
      <c r="K32" s="1" t="s">
        <v>26132</v>
      </c>
      <c r="L32" s="1"/>
      <c r="M32" s="21">
        <f t="shared" si="0"/>
        <v>1</v>
      </c>
    </row>
    <row r="33" spans="1:13" ht="20.100000000000001" customHeight="1" x14ac:dyDescent="0.15">
      <c r="A33" s="1" t="s">
        <v>26079</v>
      </c>
      <c r="B33" s="1" t="s">
        <v>2190</v>
      </c>
      <c r="C33" s="1" t="s">
        <v>26133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662</v>
      </c>
      <c r="J33" s="1" t="s">
        <v>663</v>
      </c>
      <c r="K33" s="1" t="s">
        <v>26134</v>
      </c>
      <c r="L33" s="1"/>
      <c r="M33" s="21">
        <f t="shared" si="0"/>
        <v>1</v>
      </c>
    </row>
    <row r="34" spans="1:13" ht="20.100000000000001" customHeight="1" x14ac:dyDescent="0.15">
      <c r="A34" s="1" t="s">
        <v>26079</v>
      </c>
      <c r="B34" s="1" t="s">
        <v>2190</v>
      </c>
      <c r="C34" s="1" t="s">
        <v>26135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662</v>
      </c>
      <c r="J34" s="1" t="s">
        <v>663</v>
      </c>
      <c r="K34" s="1" t="s">
        <v>26136</v>
      </c>
      <c r="L34" s="1"/>
      <c r="M34" s="21">
        <f t="shared" si="0"/>
        <v>1</v>
      </c>
    </row>
    <row r="35" spans="1:13" ht="20.100000000000001" customHeight="1" x14ac:dyDescent="0.15">
      <c r="A35" s="1" t="s">
        <v>26079</v>
      </c>
      <c r="B35" s="1" t="s">
        <v>2190</v>
      </c>
      <c r="C35" s="1" t="s">
        <v>26137</v>
      </c>
      <c r="D35" s="1" t="s">
        <v>78</v>
      </c>
      <c r="E35" s="1" t="s">
        <v>51</v>
      </c>
      <c r="F35" s="1" t="s">
        <v>81</v>
      </c>
      <c r="G35" s="1" t="s">
        <v>82</v>
      </c>
      <c r="H35" s="1" t="s">
        <v>2234</v>
      </c>
      <c r="I35" s="1" t="s">
        <v>84</v>
      </c>
      <c r="J35" s="1" t="s">
        <v>18408</v>
      </c>
      <c r="K35" s="1" t="s">
        <v>26138</v>
      </c>
      <c r="L35" s="1"/>
      <c r="M35" s="21">
        <f t="shared" si="0"/>
        <v>0</v>
      </c>
    </row>
    <row r="36" spans="1:13" ht="20.100000000000001" customHeight="1" x14ac:dyDescent="0.15">
      <c r="A36" s="1" t="s">
        <v>26079</v>
      </c>
      <c r="B36" s="1" t="s">
        <v>2190</v>
      </c>
      <c r="C36" s="1" t="s">
        <v>26139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662</v>
      </c>
      <c r="J36" s="1" t="s">
        <v>663</v>
      </c>
      <c r="K36" s="1" t="s">
        <v>26140</v>
      </c>
      <c r="L36" s="1"/>
      <c r="M36" s="21">
        <f t="shared" si="0"/>
        <v>1</v>
      </c>
    </row>
    <row r="37" spans="1:13" ht="20.100000000000001" customHeight="1" x14ac:dyDescent="0.15">
      <c r="A37" s="1" t="s">
        <v>26079</v>
      </c>
      <c r="B37" s="1" t="s">
        <v>2190</v>
      </c>
      <c r="C37" s="1" t="s">
        <v>26141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662</v>
      </c>
      <c r="J37" s="1" t="s">
        <v>663</v>
      </c>
      <c r="K37" s="1" t="s">
        <v>26142</v>
      </c>
      <c r="L37" s="1"/>
      <c r="M37" s="21">
        <f t="shared" si="0"/>
        <v>1</v>
      </c>
    </row>
    <row r="38" spans="1:13" ht="20.100000000000001" customHeight="1" x14ac:dyDescent="0.15">
      <c r="A38" s="1" t="s">
        <v>26079</v>
      </c>
      <c r="B38" s="1" t="s">
        <v>2190</v>
      </c>
      <c r="C38" s="1" t="s">
        <v>26143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662</v>
      </c>
      <c r="J38" s="1" t="s">
        <v>663</v>
      </c>
      <c r="K38" s="1" t="s">
        <v>26144</v>
      </c>
      <c r="L38" s="1"/>
      <c r="M38" s="21">
        <f t="shared" si="0"/>
        <v>1</v>
      </c>
    </row>
    <row r="39" spans="1:13" ht="20.100000000000001" customHeight="1" x14ac:dyDescent="0.15">
      <c r="A39" s="1" t="s">
        <v>26079</v>
      </c>
      <c r="B39" s="1" t="s">
        <v>2190</v>
      </c>
      <c r="C39" s="1" t="s">
        <v>26145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26146</v>
      </c>
      <c r="L39" s="1"/>
      <c r="M39" s="21">
        <f t="shared" si="0"/>
        <v>1</v>
      </c>
    </row>
    <row r="40" spans="1:13" ht="20.100000000000001" customHeight="1" x14ac:dyDescent="0.15">
      <c r="A40" s="1" t="s">
        <v>26079</v>
      </c>
      <c r="B40" s="1" t="s">
        <v>2190</v>
      </c>
      <c r="C40" s="1" t="s">
        <v>26147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26148</v>
      </c>
      <c r="L40" s="1"/>
      <c r="M40" s="21">
        <f t="shared" si="0"/>
        <v>1</v>
      </c>
    </row>
    <row r="41" spans="1:13" ht="20.100000000000001" customHeight="1" x14ac:dyDescent="0.15">
      <c r="A41" s="1" t="s">
        <v>26079</v>
      </c>
      <c r="B41" s="1" t="s">
        <v>2190</v>
      </c>
      <c r="C41" s="1" t="s">
        <v>26149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26150</v>
      </c>
      <c r="L41" s="1"/>
      <c r="M41" s="21">
        <f t="shared" si="0"/>
        <v>1</v>
      </c>
    </row>
    <row r="42" spans="1:13" ht="20.100000000000001" customHeight="1" x14ac:dyDescent="0.15">
      <c r="A42" s="1" t="s">
        <v>26079</v>
      </c>
      <c r="B42" s="1" t="s">
        <v>26151</v>
      </c>
      <c r="C42" s="1" t="s">
        <v>26152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740</v>
      </c>
      <c r="J42" s="1" t="s">
        <v>182</v>
      </c>
      <c r="K42" s="1" t="s">
        <v>26153</v>
      </c>
      <c r="L42" s="1"/>
      <c r="M42" s="21">
        <f t="shared" si="0"/>
        <v>1</v>
      </c>
    </row>
    <row r="43" spans="1:13" ht="20.100000000000001" customHeight="1" x14ac:dyDescent="0.15">
      <c r="A43" s="1" t="s">
        <v>26079</v>
      </c>
      <c r="B43" s="1" t="s">
        <v>26151</v>
      </c>
      <c r="C43" s="1" t="s">
        <v>26154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740</v>
      </c>
      <c r="J43" s="1" t="s">
        <v>182</v>
      </c>
      <c r="K43" s="1" t="s">
        <v>26155</v>
      </c>
      <c r="L43" s="1"/>
      <c r="M43" s="21">
        <f t="shared" si="0"/>
        <v>1</v>
      </c>
    </row>
    <row r="44" spans="1:13" ht="20.100000000000001" customHeight="1" x14ac:dyDescent="0.15">
      <c r="A44" s="1" t="s">
        <v>26079</v>
      </c>
      <c r="B44" s="1" t="s">
        <v>26151</v>
      </c>
      <c r="C44" s="1" t="s">
        <v>26156</v>
      </c>
      <c r="D44" s="1" t="s">
        <v>50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740</v>
      </c>
      <c r="J44" s="1" t="s">
        <v>182</v>
      </c>
      <c r="K44" s="1" t="s">
        <v>26157</v>
      </c>
      <c r="L44" s="1"/>
      <c r="M44" s="21">
        <f t="shared" si="0"/>
        <v>1</v>
      </c>
    </row>
    <row r="45" spans="1:13" ht="20.100000000000001" customHeight="1" x14ac:dyDescent="0.15">
      <c r="A45" s="1" t="s">
        <v>26079</v>
      </c>
      <c r="B45" s="1" t="s">
        <v>26151</v>
      </c>
      <c r="C45" s="1" t="s">
        <v>26158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740</v>
      </c>
      <c r="J45" s="1" t="s">
        <v>182</v>
      </c>
      <c r="K45" s="1" t="s">
        <v>26159</v>
      </c>
      <c r="L45" s="1"/>
      <c r="M45" s="21">
        <f t="shared" si="0"/>
        <v>1</v>
      </c>
    </row>
    <row r="46" spans="1:13" ht="20.100000000000001" customHeight="1" x14ac:dyDescent="0.15">
      <c r="A46" s="1" t="s">
        <v>26079</v>
      </c>
      <c r="B46" s="1" t="s">
        <v>26151</v>
      </c>
      <c r="C46" s="1" t="s">
        <v>26160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740</v>
      </c>
      <c r="J46" s="1" t="s">
        <v>182</v>
      </c>
      <c r="K46" s="1" t="s">
        <v>26161</v>
      </c>
      <c r="L46" s="1"/>
      <c r="M46" s="21">
        <f t="shared" si="0"/>
        <v>1</v>
      </c>
    </row>
    <row r="47" spans="1:13" ht="20.100000000000001" customHeight="1" x14ac:dyDescent="0.15">
      <c r="A47" s="1" t="s">
        <v>26079</v>
      </c>
      <c r="B47" s="1" t="s">
        <v>26151</v>
      </c>
      <c r="C47" s="1" t="s">
        <v>26162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740</v>
      </c>
      <c r="J47" s="1" t="s">
        <v>182</v>
      </c>
      <c r="K47" s="1" t="s">
        <v>26163</v>
      </c>
      <c r="L47" s="1"/>
      <c r="M47" s="21">
        <f t="shared" si="0"/>
        <v>1</v>
      </c>
    </row>
    <row r="48" spans="1:13" ht="20.100000000000001" customHeight="1" x14ac:dyDescent="0.15">
      <c r="A48" s="1" t="s">
        <v>26079</v>
      </c>
      <c r="B48" s="1" t="s">
        <v>26151</v>
      </c>
      <c r="C48" s="1" t="s">
        <v>26164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2234</v>
      </c>
      <c r="I48" s="1" t="s">
        <v>84</v>
      </c>
      <c r="J48" s="1" t="s">
        <v>18408</v>
      </c>
      <c r="K48" s="1" t="s">
        <v>26165</v>
      </c>
      <c r="L48" s="1"/>
      <c r="M48" s="21">
        <f t="shared" si="0"/>
        <v>0</v>
      </c>
    </row>
    <row r="49" spans="1:13" ht="20.100000000000001" customHeight="1" x14ac:dyDescent="0.15">
      <c r="A49" s="1" t="s">
        <v>26079</v>
      </c>
      <c r="B49" s="1" t="s">
        <v>26151</v>
      </c>
      <c r="C49" s="1" t="s">
        <v>26166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662</v>
      </c>
      <c r="J49" s="1" t="s">
        <v>663</v>
      </c>
      <c r="K49" s="1" t="s">
        <v>26167</v>
      </c>
      <c r="L49" s="1"/>
      <c r="M49" s="21">
        <f t="shared" si="0"/>
        <v>1</v>
      </c>
    </row>
    <row r="50" spans="1:13" ht="20.100000000000001" customHeight="1" x14ac:dyDescent="0.15">
      <c r="A50" s="1" t="s">
        <v>26079</v>
      </c>
      <c r="B50" s="1" t="s">
        <v>26151</v>
      </c>
      <c r="C50" s="1" t="s">
        <v>26168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740</v>
      </c>
      <c r="J50" s="1" t="s">
        <v>182</v>
      </c>
      <c r="K50" s="1" t="s">
        <v>26169</v>
      </c>
      <c r="L50" s="1"/>
      <c r="M50" s="21">
        <f t="shared" si="0"/>
        <v>1</v>
      </c>
    </row>
    <row r="51" spans="1:13" ht="20.100000000000001" customHeight="1" x14ac:dyDescent="0.15">
      <c r="A51" s="1" t="s">
        <v>26079</v>
      </c>
      <c r="B51" s="1" t="s">
        <v>26151</v>
      </c>
      <c r="C51" s="1" t="s">
        <v>26170</v>
      </c>
      <c r="D51" s="1" t="s">
        <v>78</v>
      </c>
      <c r="E51" s="1" t="s">
        <v>51</v>
      </c>
      <c r="F51" s="1" t="s">
        <v>81</v>
      </c>
      <c r="G51" s="1" t="s">
        <v>82</v>
      </c>
      <c r="H51" s="1" t="s">
        <v>2234</v>
      </c>
      <c r="I51" s="1" t="s">
        <v>84</v>
      </c>
      <c r="J51" s="1" t="s">
        <v>18408</v>
      </c>
      <c r="K51" s="1" t="s">
        <v>26171</v>
      </c>
      <c r="L51" s="1"/>
      <c r="M51" s="21">
        <f t="shared" si="0"/>
        <v>0</v>
      </c>
    </row>
    <row r="52" spans="1:13" ht="20.100000000000001" customHeight="1" x14ac:dyDescent="0.15">
      <c r="A52" s="1" t="s">
        <v>26079</v>
      </c>
      <c r="B52" s="1" t="s">
        <v>26151</v>
      </c>
      <c r="C52" s="1" t="s">
        <v>26172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740</v>
      </c>
      <c r="J52" s="1" t="s">
        <v>182</v>
      </c>
      <c r="K52" s="1" t="s">
        <v>26173</v>
      </c>
      <c r="L52" s="1"/>
      <c r="M52" s="21">
        <f t="shared" si="0"/>
        <v>1</v>
      </c>
    </row>
    <row r="53" spans="1:13" ht="20.100000000000001" customHeight="1" x14ac:dyDescent="0.15">
      <c r="A53" s="1" t="s">
        <v>26079</v>
      </c>
      <c r="B53" s="1" t="s">
        <v>26174</v>
      </c>
      <c r="C53" s="1" t="s">
        <v>26175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26176</v>
      </c>
      <c r="L53" s="1"/>
      <c r="M53" s="21">
        <f t="shared" si="0"/>
        <v>1</v>
      </c>
    </row>
    <row r="54" spans="1:13" ht="20.100000000000001" customHeight="1" x14ac:dyDescent="0.15">
      <c r="A54" s="1" t="s">
        <v>26079</v>
      </c>
      <c r="B54" s="1" t="s">
        <v>26174</v>
      </c>
      <c r="C54" s="1" t="s">
        <v>26177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26178</v>
      </c>
      <c r="L54" s="1"/>
      <c r="M54" s="21">
        <f t="shared" si="0"/>
        <v>1</v>
      </c>
    </row>
    <row r="55" spans="1:13" ht="20.100000000000001" customHeight="1" x14ac:dyDescent="0.15">
      <c r="A55" s="1" t="s">
        <v>26079</v>
      </c>
      <c r="B55" s="1" t="s">
        <v>26174</v>
      </c>
      <c r="C55" s="1" t="s">
        <v>26179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662</v>
      </c>
      <c r="J55" s="1" t="s">
        <v>663</v>
      </c>
      <c r="K55" s="1" t="s">
        <v>26180</v>
      </c>
      <c r="L55" s="1"/>
      <c r="M55" s="21">
        <f t="shared" si="0"/>
        <v>1</v>
      </c>
    </row>
    <row r="56" spans="1:13" ht="20.100000000000001" customHeight="1" x14ac:dyDescent="0.15">
      <c r="A56" s="1" t="s">
        <v>26079</v>
      </c>
      <c r="B56" s="1" t="s">
        <v>26174</v>
      </c>
      <c r="C56" s="1" t="s">
        <v>26181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662</v>
      </c>
      <c r="J56" s="1" t="s">
        <v>663</v>
      </c>
      <c r="K56" s="1" t="s">
        <v>26182</v>
      </c>
      <c r="L56" s="1"/>
      <c r="M56" s="21">
        <f t="shared" si="0"/>
        <v>1</v>
      </c>
    </row>
    <row r="57" spans="1:13" ht="20.100000000000001" customHeight="1" x14ac:dyDescent="0.15">
      <c r="A57" s="1" t="s">
        <v>26079</v>
      </c>
      <c r="B57" s="1" t="s">
        <v>26174</v>
      </c>
      <c r="C57" s="1" t="s">
        <v>26183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26184</v>
      </c>
      <c r="L57" s="1"/>
      <c r="M57" s="21">
        <f t="shared" si="0"/>
        <v>1</v>
      </c>
    </row>
    <row r="58" spans="1:13" ht="20.100000000000001" customHeight="1" x14ac:dyDescent="0.15">
      <c r="A58" s="1" t="s">
        <v>26079</v>
      </c>
      <c r="B58" s="1" t="s">
        <v>26174</v>
      </c>
      <c r="C58" s="1" t="s">
        <v>26185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26186</v>
      </c>
      <c r="L58" s="1"/>
      <c r="M58" s="21">
        <f t="shared" si="0"/>
        <v>1</v>
      </c>
    </row>
    <row r="59" spans="1:13" ht="20.100000000000001" customHeight="1" x14ac:dyDescent="0.15">
      <c r="A59" s="1" t="s">
        <v>26079</v>
      </c>
      <c r="B59" s="1" t="s">
        <v>26174</v>
      </c>
      <c r="C59" s="1" t="s">
        <v>26187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662</v>
      </c>
      <c r="J59" s="1" t="s">
        <v>663</v>
      </c>
      <c r="K59" s="1" t="s">
        <v>26188</v>
      </c>
      <c r="L59" s="1"/>
      <c r="M59" s="21">
        <f t="shared" si="0"/>
        <v>1</v>
      </c>
    </row>
    <row r="60" spans="1:13" ht="20.100000000000001" customHeight="1" x14ac:dyDescent="0.15">
      <c r="A60" s="1" t="s">
        <v>26079</v>
      </c>
      <c r="B60" s="1" t="s">
        <v>26174</v>
      </c>
      <c r="C60" s="1" t="s">
        <v>26189</v>
      </c>
      <c r="D60" s="1" t="s">
        <v>78</v>
      </c>
      <c r="E60" s="1" t="s">
        <v>51</v>
      </c>
      <c r="F60" s="1" t="s">
        <v>179</v>
      </c>
      <c r="G60" s="1" t="s">
        <v>82</v>
      </c>
      <c r="H60" s="1" t="s">
        <v>2234</v>
      </c>
      <c r="I60" s="1" t="s">
        <v>84</v>
      </c>
      <c r="J60" s="1" t="s">
        <v>18408</v>
      </c>
      <c r="K60" s="1" t="s">
        <v>26190</v>
      </c>
      <c r="L60" s="1"/>
      <c r="M60" s="21">
        <f t="shared" si="0"/>
        <v>0</v>
      </c>
    </row>
    <row r="61" spans="1:13" ht="20.100000000000001" customHeight="1" x14ac:dyDescent="0.15">
      <c r="A61" s="1" t="s">
        <v>26079</v>
      </c>
      <c r="B61" s="1" t="s">
        <v>26174</v>
      </c>
      <c r="C61" s="1" t="s">
        <v>26191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26192</v>
      </c>
      <c r="L61" s="1"/>
      <c r="M61" s="21">
        <f t="shared" si="0"/>
        <v>1</v>
      </c>
    </row>
    <row r="62" spans="1:13" ht="20.100000000000001" customHeight="1" x14ac:dyDescent="0.15">
      <c r="A62" s="1" t="s">
        <v>26079</v>
      </c>
      <c r="B62" s="1" t="s">
        <v>26174</v>
      </c>
      <c r="C62" s="1" t="s">
        <v>26193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662</v>
      </c>
      <c r="J62" s="1" t="s">
        <v>663</v>
      </c>
      <c r="K62" s="1" t="s">
        <v>26194</v>
      </c>
      <c r="L62" s="1"/>
      <c r="M62" s="21">
        <f t="shared" si="0"/>
        <v>1</v>
      </c>
    </row>
    <row r="63" spans="1:13" ht="20.100000000000001" customHeight="1" x14ac:dyDescent="0.15">
      <c r="A63" s="1" t="s">
        <v>26079</v>
      </c>
      <c r="B63" s="1" t="s">
        <v>26174</v>
      </c>
      <c r="C63" s="1" t="s">
        <v>26195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662</v>
      </c>
      <c r="J63" s="1" t="s">
        <v>663</v>
      </c>
      <c r="K63" s="1" t="s">
        <v>26196</v>
      </c>
      <c r="L63" s="1"/>
      <c r="M63" s="21">
        <f t="shared" si="0"/>
        <v>1</v>
      </c>
    </row>
    <row r="64" spans="1:13" ht="20.100000000000001" customHeight="1" x14ac:dyDescent="0.15">
      <c r="A64" s="1" t="s">
        <v>26079</v>
      </c>
      <c r="B64" s="1" t="s">
        <v>26174</v>
      </c>
      <c r="C64" s="1" t="s">
        <v>26197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662</v>
      </c>
      <c r="J64" s="1" t="s">
        <v>663</v>
      </c>
      <c r="K64" s="1" t="s">
        <v>26198</v>
      </c>
      <c r="L64" s="1"/>
      <c r="M64" s="21">
        <f t="shared" si="0"/>
        <v>1</v>
      </c>
    </row>
    <row r="65" spans="1:13" ht="20.100000000000001" customHeight="1" x14ac:dyDescent="0.15">
      <c r="A65" s="1" t="s">
        <v>26079</v>
      </c>
      <c r="B65" s="1" t="s">
        <v>26174</v>
      </c>
      <c r="C65" s="1" t="s">
        <v>26199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662</v>
      </c>
      <c r="J65" s="1" t="s">
        <v>663</v>
      </c>
      <c r="K65" s="1" t="s">
        <v>26200</v>
      </c>
      <c r="L65" s="1"/>
      <c r="M65" s="21">
        <f t="shared" si="0"/>
        <v>1</v>
      </c>
    </row>
    <row r="66" spans="1:13" ht="20.100000000000001" customHeight="1" x14ac:dyDescent="0.15">
      <c r="A66" s="1" t="s">
        <v>26079</v>
      </c>
      <c r="B66" s="1" t="s">
        <v>26174</v>
      </c>
      <c r="C66" s="1" t="s">
        <v>26201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662</v>
      </c>
      <c r="J66" s="1" t="s">
        <v>663</v>
      </c>
      <c r="K66" s="1" t="s">
        <v>26202</v>
      </c>
      <c r="L66" s="1"/>
      <c r="M66" s="21">
        <f t="shared" si="0"/>
        <v>1</v>
      </c>
    </row>
    <row r="67" spans="1:13" ht="20.100000000000001" customHeight="1" x14ac:dyDescent="0.15">
      <c r="A67" s="1" t="s">
        <v>26079</v>
      </c>
      <c r="B67" s="1" t="s">
        <v>26174</v>
      </c>
      <c r="C67" s="1" t="s">
        <v>26203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662</v>
      </c>
      <c r="J67" s="1" t="s">
        <v>663</v>
      </c>
      <c r="K67" s="1" t="s">
        <v>26204</v>
      </c>
      <c r="L67" s="1"/>
      <c r="M67" s="21">
        <f t="shared" si="0"/>
        <v>1</v>
      </c>
    </row>
    <row r="68" spans="1:13" ht="20.100000000000001" customHeight="1" x14ac:dyDescent="0.15">
      <c r="A68" s="1" t="s">
        <v>26079</v>
      </c>
      <c r="B68" s="1" t="s">
        <v>26174</v>
      </c>
      <c r="C68" s="1" t="s">
        <v>26205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26206</v>
      </c>
      <c r="L68" s="1"/>
      <c r="M68" s="21">
        <f t="shared" si="0"/>
        <v>1</v>
      </c>
    </row>
    <row r="69" spans="1:13" ht="20.100000000000001" customHeight="1" x14ac:dyDescent="0.15">
      <c r="A69" s="1" t="s">
        <v>26079</v>
      </c>
      <c r="B69" s="1" t="s">
        <v>26207</v>
      </c>
      <c r="C69" s="1" t="s">
        <v>26208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1141</v>
      </c>
      <c r="J69" s="1" t="s">
        <v>96</v>
      </c>
      <c r="K69" s="1" t="s">
        <v>26209</v>
      </c>
      <c r="L69" s="1"/>
      <c r="M69" s="21">
        <f t="shared" si="0"/>
        <v>1</v>
      </c>
    </row>
    <row r="70" spans="1:13" ht="20.100000000000001" customHeight="1" x14ac:dyDescent="0.15">
      <c r="A70" s="1" t="s">
        <v>26079</v>
      </c>
      <c r="B70" s="1" t="s">
        <v>26207</v>
      </c>
      <c r="C70" s="1" t="s">
        <v>26210</v>
      </c>
      <c r="D70" s="1" t="s">
        <v>50</v>
      </c>
      <c r="E70" s="1" t="s">
        <v>51</v>
      </c>
      <c r="F70" s="1" t="s">
        <v>179</v>
      </c>
      <c r="G70" s="1" t="s">
        <v>82</v>
      </c>
      <c r="H70" s="1" t="s">
        <v>4727</v>
      </c>
      <c r="I70" s="1" t="s">
        <v>7857</v>
      </c>
      <c r="J70" s="1" t="s">
        <v>24411</v>
      </c>
      <c r="K70" s="1" t="s">
        <v>26211</v>
      </c>
      <c r="L70" s="1"/>
      <c r="M70" s="21">
        <f t="shared" si="0"/>
        <v>0</v>
      </c>
    </row>
    <row r="71" spans="1:13" ht="20.100000000000001" customHeight="1" x14ac:dyDescent="0.15">
      <c r="A71" s="1" t="s">
        <v>26079</v>
      </c>
      <c r="B71" s="1" t="s">
        <v>26207</v>
      </c>
      <c r="C71" s="1" t="s">
        <v>26212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1141</v>
      </c>
      <c r="J71" s="1" t="s">
        <v>96</v>
      </c>
      <c r="K71" s="1" t="s">
        <v>26213</v>
      </c>
      <c r="L71" s="1"/>
      <c r="M71" s="21">
        <f t="shared" si="0"/>
        <v>1</v>
      </c>
    </row>
    <row r="72" spans="1:13" ht="20.100000000000001" customHeight="1" x14ac:dyDescent="0.15">
      <c r="A72" s="1" t="s">
        <v>26079</v>
      </c>
      <c r="B72" s="1" t="s">
        <v>26207</v>
      </c>
      <c r="C72" s="1" t="s">
        <v>26214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53</v>
      </c>
      <c r="I72" s="1" t="s">
        <v>1141</v>
      </c>
      <c r="J72" s="1" t="s">
        <v>96</v>
      </c>
      <c r="K72" s="1" t="s">
        <v>26215</v>
      </c>
      <c r="L72" s="1"/>
      <c r="M72" s="21">
        <f t="shared" si="0"/>
        <v>1</v>
      </c>
    </row>
    <row r="73" spans="1:13" ht="20.100000000000001" customHeight="1" x14ac:dyDescent="0.15">
      <c r="A73" s="1" t="s">
        <v>26079</v>
      </c>
      <c r="B73" s="1" t="s">
        <v>26207</v>
      </c>
      <c r="C73" s="1" t="s">
        <v>26216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1141</v>
      </c>
      <c r="J73" s="1" t="s">
        <v>96</v>
      </c>
      <c r="K73" s="1" t="s">
        <v>26217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26079</v>
      </c>
      <c r="B74" s="1" t="s">
        <v>26207</v>
      </c>
      <c r="C74" s="1" t="s">
        <v>26218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1141</v>
      </c>
      <c r="J74" s="1" t="s">
        <v>96</v>
      </c>
      <c r="K74" s="1" t="s">
        <v>26219</v>
      </c>
      <c r="L74" s="1"/>
      <c r="M74" s="21">
        <f t="shared" si="1"/>
        <v>1</v>
      </c>
    </row>
    <row r="75" spans="1:13" ht="20.100000000000001" customHeight="1" x14ac:dyDescent="0.15">
      <c r="A75" s="1" t="s">
        <v>26079</v>
      </c>
      <c r="B75" s="1" t="s">
        <v>26207</v>
      </c>
      <c r="C75" s="1" t="s">
        <v>26220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53</v>
      </c>
      <c r="I75" s="1" t="s">
        <v>1141</v>
      </c>
      <c r="J75" s="1" t="s">
        <v>96</v>
      </c>
      <c r="K75" s="1" t="s">
        <v>26221</v>
      </c>
      <c r="L75" s="1"/>
      <c r="M75" s="21">
        <f t="shared" si="1"/>
        <v>1</v>
      </c>
    </row>
    <row r="76" spans="1:13" ht="20.100000000000001" customHeight="1" x14ac:dyDescent="0.15">
      <c r="A76" s="1" t="s">
        <v>26079</v>
      </c>
      <c r="B76" s="1" t="s">
        <v>26207</v>
      </c>
      <c r="C76" s="1" t="s">
        <v>26222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26223</v>
      </c>
      <c r="L76" s="1"/>
      <c r="M76" s="21">
        <f t="shared" si="1"/>
        <v>1</v>
      </c>
    </row>
    <row r="77" spans="1:13" ht="20.100000000000001" customHeight="1" x14ac:dyDescent="0.15">
      <c r="A77" s="1" t="s">
        <v>26079</v>
      </c>
      <c r="B77" s="1" t="s">
        <v>26207</v>
      </c>
      <c r="C77" s="1" t="s">
        <v>26224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1141</v>
      </c>
      <c r="J77" s="1" t="s">
        <v>96</v>
      </c>
      <c r="K77" s="1" t="s">
        <v>26225</v>
      </c>
      <c r="L77" s="1"/>
      <c r="M77" s="21">
        <f t="shared" si="1"/>
        <v>1</v>
      </c>
    </row>
    <row r="78" spans="1:13" ht="20.100000000000001" customHeight="1" x14ac:dyDescent="0.15">
      <c r="A78" s="1" t="s">
        <v>26079</v>
      </c>
      <c r="B78" s="1" t="s">
        <v>26207</v>
      </c>
      <c r="C78" s="1" t="s">
        <v>26226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1141</v>
      </c>
      <c r="J78" s="1" t="s">
        <v>96</v>
      </c>
      <c r="K78" s="1" t="s">
        <v>26227</v>
      </c>
      <c r="L78" s="1"/>
      <c r="M78" s="21">
        <f t="shared" si="1"/>
        <v>1</v>
      </c>
    </row>
    <row r="79" spans="1:13" ht="20.100000000000001" customHeight="1" x14ac:dyDescent="0.15">
      <c r="A79" s="1" t="s">
        <v>26079</v>
      </c>
      <c r="B79" s="1" t="s">
        <v>26207</v>
      </c>
      <c r="C79" s="1" t="s">
        <v>26228</v>
      </c>
      <c r="D79" s="1" t="s">
        <v>50</v>
      </c>
      <c r="E79" s="1" t="s">
        <v>51</v>
      </c>
      <c r="F79" s="1" t="s">
        <v>51</v>
      </c>
      <c r="G79" s="1" t="s">
        <v>52</v>
      </c>
      <c r="H79" s="1" t="s">
        <v>53</v>
      </c>
      <c r="I79" s="1" t="s">
        <v>1141</v>
      </c>
      <c r="J79" s="1" t="s">
        <v>96</v>
      </c>
      <c r="K79" s="1" t="s">
        <v>26229</v>
      </c>
      <c r="L79" s="1"/>
      <c r="M79" s="21">
        <f t="shared" si="1"/>
        <v>1</v>
      </c>
    </row>
    <row r="80" spans="1:13" ht="20.100000000000001" customHeight="1" x14ac:dyDescent="0.15">
      <c r="A80" s="1" t="s">
        <v>26079</v>
      </c>
      <c r="B80" s="1" t="s">
        <v>26207</v>
      </c>
      <c r="C80" s="1" t="s">
        <v>26230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1141</v>
      </c>
      <c r="J80" s="1" t="s">
        <v>96</v>
      </c>
      <c r="K80" s="1" t="s">
        <v>26231</v>
      </c>
      <c r="L80" s="1"/>
      <c r="M80" s="21">
        <f t="shared" si="1"/>
        <v>1</v>
      </c>
    </row>
    <row r="81" spans="1:13" ht="20.100000000000001" customHeight="1" x14ac:dyDescent="0.15">
      <c r="A81" s="1" t="s">
        <v>26079</v>
      </c>
      <c r="B81" s="1" t="s">
        <v>26207</v>
      </c>
      <c r="C81" s="1" t="s">
        <v>26232</v>
      </c>
      <c r="D81" s="1" t="s">
        <v>50</v>
      </c>
      <c r="E81" s="1" t="s">
        <v>51</v>
      </c>
      <c r="F81" s="1" t="s">
        <v>51</v>
      </c>
      <c r="G81" s="1" t="s">
        <v>52</v>
      </c>
      <c r="H81" s="1" t="s">
        <v>53</v>
      </c>
      <c r="I81" s="1" t="s">
        <v>1141</v>
      </c>
      <c r="J81" s="1" t="s">
        <v>96</v>
      </c>
      <c r="K81" s="1" t="s">
        <v>26233</v>
      </c>
      <c r="L81" s="1"/>
      <c r="M81" s="21">
        <f t="shared" si="1"/>
        <v>1</v>
      </c>
    </row>
    <row r="82" spans="1:13" ht="20.100000000000001" customHeight="1" x14ac:dyDescent="0.15">
      <c r="A82" s="1" t="s">
        <v>26079</v>
      </c>
      <c r="B82" s="1" t="s">
        <v>26207</v>
      </c>
      <c r="C82" s="1" t="s">
        <v>26234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53</v>
      </c>
      <c r="I82" s="1" t="s">
        <v>1141</v>
      </c>
      <c r="J82" s="1" t="s">
        <v>96</v>
      </c>
      <c r="K82" s="1" t="s">
        <v>26235</v>
      </c>
      <c r="L82" s="1"/>
      <c r="M82" s="21">
        <f t="shared" si="1"/>
        <v>1</v>
      </c>
    </row>
    <row r="83" spans="1:13" ht="20.100000000000001" customHeight="1" x14ac:dyDescent="0.15">
      <c r="A83" s="1" t="s">
        <v>26079</v>
      </c>
      <c r="B83" s="1" t="s">
        <v>26207</v>
      </c>
      <c r="C83" s="1" t="s">
        <v>26236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1141</v>
      </c>
      <c r="J83" s="1" t="s">
        <v>96</v>
      </c>
      <c r="K83" s="1" t="s">
        <v>26237</v>
      </c>
      <c r="L83" s="1"/>
      <c r="M83" s="21">
        <f t="shared" si="1"/>
        <v>1</v>
      </c>
    </row>
    <row r="84" spans="1:13" ht="20.100000000000001" customHeight="1" x14ac:dyDescent="0.15">
      <c r="A84" s="1" t="s">
        <v>26079</v>
      </c>
      <c r="B84" s="1" t="s">
        <v>26207</v>
      </c>
      <c r="C84" s="1" t="s">
        <v>26238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26239</v>
      </c>
      <c r="L84" s="1"/>
      <c r="M84" s="21">
        <f t="shared" si="1"/>
        <v>1</v>
      </c>
    </row>
    <row r="85" spans="1:13" ht="20.100000000000001" customHeight="1" x14ac:dyDescent="0.15">
      <c r="A85" s="1" t="s">
        <v>26079</v>
      </c>
      <c r="B85" s="1" t="s">
        <v>26207</v>
      </c>
      <c r="C85" s="1" t="s">
        <v>26240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53</v>
      </c>
      <c r="I85" s="1" t="s">
        <v>1141</v>
      </c>
      <c r="J85" s="1" t="s">
        <v>96</v>
      </c>
      <c r="K85" s="1" t="s">
        <v>26241</v>
      </c>
      <c r="L85" s="1"/>
      <c r="M85" s="21">
        <f t="shared" si="1"/>
        <v>1</v>
      </c>
    </row>
    <row r="86" spans="1:13" ht="20.100000000000001" customHeight="1" x14ac:dyDescent="0.15">
      <c r="A86" s="1" t="s">
        <v>26079</v>
      </c>
      <c r="B86" s="1" t="s">
        <v>26207</v>
      </c>
      <c r="C86" s="1" t="s">
        <v>26242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1141</v>
      </c>
      <c r="J86" s="1" t="s">
        <v>96</v>
      </c>
      <c r="K86" s="1" t="s">
        <v>26243</v>
      </c>
      <c r="L86" s="1"/>
      <c r="M86" s="21">
        <f t="shared" si="1"/>
        <v>1</v>
      </c>
    </row>
    <row r="87" spans="1:13" ht="20.100000000000001" customHeight="1" x14ac:dyDescent="0.15">
      <c r="A87" s="1" t="s">
        <v>26079</v>
      </c>
      <c r="B87" s="1" t="s">
        <v>26207</v>
      </c>
      <c r="C87" s="1" t="s">
        <v>26244</v>
      </c>
      <c r="D87" s="1" t="s">
        <v>78</v>
      </c>
      <c r="E87" s="1" t="s">
        <v>51</v>
      </c>
      <c r="F87" s="1" t="s">
        <v>81</v>
      </c>
      <c r="G87" s="1" t="s">
        <v>82</v>
      </c>
      <c r="H87" s="1" t="s">
        <v>4727</v>
      </c>
      <c r="I87" s="1" t="s">
        <v>7857</v>
      </c>
      <c r="J87" s="1" t="s">
        <v>24411</v>
      </c>
      <c r="K87" s="1" t="s">
        <v>26245</v>
      </c>
      <c r="L87" s="1"/>
      <c r="M87" s="21">
        <f t="shared" si="1"/>
        <v>0</v>
      </c>
    </row>
    <row r="88" spans="1:13" ht="20.100000000000001" customHeight="1" x14ac:dyDescent="0.15">
      <c r="A88" s="1" t="s">
        <v>26079</v>
      </c>
      <c r="B88" s="1" t="s">
        <v>26207</v>
      </c>
      <c r="C88" s="1" t="s">
        <v>26246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53</v>
      </c>
      <c r="I88" s="1" t="s">
        <v>1141</v>
      </c>
      <c r="J88" s="1" t="s">
        <v>96</v>
      </c>
      <c r="K88" s="1" t="s">
        <v>26247</v>
      </c>
      <c r="L88" s="1"/>
      <c r="M88" s="21">
        <f t="shared" si="1"/>
        <v>1</v>
      </c>
    </row>
    <row r="89" spans="1:13" ht="20.100000000000001" customHeight="1" x14ac:dyDescent="0.15">
      <c r="A89" s="1" t="s">
        <v>26079</v>
      </c>
      <c r="B89" s="1" t="s">
        <v>26207</v>
      </c>
      <c r="C89" s="1" t="s">
        <v>26248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1141</v>
      </c>
      <c r="J89" s="1" t="s">
        <v>96</v>
      </c>
      <c r="K89" s="1" t="s">
        <v>26249</v>
      </c>
      <c r="L89" s="1"/>
      <c r="M89" s="21">
        <f t="shared" si="1"/>
        <v>1</v>
      </c>
    </row>
    <row r="90" spans="1:13" ht="20.100000000000001" customHeight="1" x14ac:dyDescent="0.15">
      <c r="A90" s="1" t="s">
        <v>26079</v>
      </c>
      <c r="B90" s="1" t="s">
        <v>26207</v>
      </c>
      <c r="C90" s="1" t="s">
        <v>26250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1141</v>
      </c>
      <c r="J90" s="1" t="s">
        <v>96</v>
      </c>
      <c r="K90" s="1" t="s">
        <v>26251</v>
      </c>
      <c r="L90" s="1"/>
      <c r="M90" s="21">
        <f t="shared" si="1"/>
        <v>1</v>
      </c>
    </row>
    <row r="91" spans="1:13" ht="20.100000000000001" customHeight="1" x14ac:dyDescent="0.15">
      <c r="A91" s="1" t="s">
        <v>26079</v>
      </c>
      <c r="B91" s="1" t="s">
        <v>26207</v>
      </c>
      <c r="C91" s="1" t="s">
        <v>26252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1141</v>
      </c>
      <c r="J91" s="1" t="s">
        <v>96</v>
      </c>
      <c r="K91" s="1" t="s">
        <v>26253</v>
      </c>
      <c r="L91" s="1"/>
      <c r="M91" s="21">
        <f t="shared" si="1"/>
        <v>1</v>
      </c>
    </row>
    <row r="92" spans="1:13" ht="20.100000000000001" customHeight="1" x14ac:dyDescent="0.15">
      <c r="A92" s="1" t="s">
        <v>26079</v>
      </c>
      <c r="B92" s="1" t="s">
        <v>26254</v>
      </c>
      <c r="C92" s="1" t="s">
        <v>26255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662</v>
      </c>
      <c r="J92" s="1" t="s">
        <v>663</v>
      </c>
      <c r="K92" s="1" t="s">
        <v>26256</v>
      </c>
      <c r="L92" s="1"/>
      <c r="M92" s="21">
        <f t="shared" si="1"/>
        <v>1</v>
      </c>
    </row>
    <row r="93" spans="1:13" ht="20.100000000000001" customHeight="1" x14ac:dyDescent="0.15">
      <c r="A93" s="1" t="s">
        <v>26079</v>
      </c>
      <c r="B93" s="1" t="s">
        <v>26254</v>
      </c>
      <c r="C93" s="1" t="s">
        <v>26257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662</v>
      </c>
      <c r="J93" s="1" t="s">
        <v>663</v>
      </c>
      <c r="K93" s="1" t="s">
        <v>26258</v>
      </c>
      <c r="L93" s="1"/>
      <c r="M93" s="21">
        <f t="shared" si="1"/>
        <v>1</v>
      </c>
    </row>
    <row r="94" spans="1:13" ht="20.100000000000001" customHeight="1" x14ac:dyDescent="0.15">
      <c r="A94" s="1" t="s">
        <v>26079</v>
      </c>
      <c r="B94" s="1" t="s">
        <v>26254</v>
      </c>
      <c r="C94" s="1" t="s">
        <v>26259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662</v>
      </c>
      <c r="J94" s="1" t="s">
        <v>663</v>
      </c>
      <c r="K94" s="1" t="s">
        <v>26260</v>
      </c>
      <c r="L94" s="1"/>
      <c r="M94" s="21">
        <f t="shared" si="1"/>
        <v>1</v>
      </c>
    </row>
    <row r="95" spans="1:13" ht="20.100000000000001" customHeight="1" x14ac:dyDescent="0.15">
      <c r="A95" s="1" t="s">
        <v>26079</v>
      </c>
      <c r="B95" s="1" t="s">
        <v>26254</v>
      </c>
      <c r="C95" s="1" t="s">
        <v>26261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662</v>
      </c>
      <c r="J95" s="1" t="s">
        <v>663</v>
      </c>
      <c r="K95" s="1" t="s">
        <v>26262</v>
      </c>
      <c r="L95" s="1"/>
      <c r="M95" s="21">
        <f t="shared" si="1"/>
        <v>1</v>
      </c>
    </row>
    <row r="96" spans="1:13" ht="20.100000000000001" customHeight="1" x14ac:dyDescent="0.15">
      <c r="A96" s="1" t="s">
        <v>26079</v>
      </c>
      <c r="B96" s="1" t="s">
        <v>26254</v>
      </c>
      <c r="C96" s="1" t="s">
        <v>26263</v>
      </c>
      <c r="D96" s="1" t="s">
        <v>849</v>
      </c>
      <c r="E96" s="1" t="s">
        <v>51</v>
      </c>
      <c r="F96" s="1" t="s">
        <v>26832</v>
      </c>
      <c r="G96" s="1" t="s">
        <v>82</v>
      </c>
      <c r="H96" s="1" t="s">
        <v>83</v>
      </c>
      <c r="I96" s="1" t="s">
        <v>84</v>
      </c>
      <c r="J96" s="1" t="s">
        <v>6142</v>
      </c>
      <c r="K96" s="1" t="s">
        <v>26264</v>
      </c>
      <c r="L96" s="1"/>
      <c r="M96" s="21">
        <f t="shared" si="1"/>
        <v>0</v>
      </c>
    </row>
    <row r="97" spans="1:13" ht="20.100000000000001" customHeight="1" x14ac:dyDescent="0.15">
      <c r="A97" s="1" t="s">
        <v>26079</v>
      </c>
      <c r="B97" s="1" t="s">
        <v>26265</v>
      </c>
      <c r="C97" s="1" t="s">
        <v>26266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740</v>
      </c>
      <c r="J97" s="1" t="s">
        <v>182</v>
      </c>
      <c r="K97" s="1" t="s">
        <v>26267</v>
      </c>
      <c r="L97" s="1"/>
      <c r="M97" s="21">
        <f t="shared" si="1"/>
        <v>1</v>
      </c>
    </row>
    <row r="98" spans="1:13" ht="20.100000000000001" customHeight="1" x14ac:dyDescent="0.15">
      <c r="A98" s="1" t="s">
        <v>26079</v>
      </c>
      <c r="B98" s="1" t="s">
        <v>26265</v>
      </c>
      <c r="C98" s="1" t="s">
        <v>26268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740</v>
      </c>
      <c r="J98" s="1" t="s">
        <v>182</v>
      </c>
      <c r="K98" s="1" t="s">
        <v>26269</v>
      </c>
      <c r="L98" s="1"/>
      <c r="M98" s="21">
        <f t="shared" si="1"/>
        <v>1</v>
      </c>
    </row>
    <row r="99" spans="1:13" ht="20.100000000000001" customHeight="1" x14ac:dyDescent="0.15">
      <c r="A99" s="1" t="s">
        <v>26079</v>
      </c>
      <c r="B99" s="1" t="s">
        <v>26265</v>
      </c>
      <c r="C99" s="1" t="s">
        <v>26270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740</v>
      </c>
      <c r="J99" s="1" t="s">
        <v>182</v>
      </c>
      <c r="K99" s="1" t="s">
        <v>26271</v>
      </c>
      <c r="L99" s="1"/>
      <c r="M99" s="21">
        <f t="shared" si="1"/>
        <v>1</v>
      </c>
    </row>
    <row r="100" spans="1:13" ht="20.100000000000001" customHeight="1" x14ac:dyDescent="0.15">
      <c r="A100" s="1" t="s">
        <v>26079</v>
      </c>
      <c r="B100" s="1" t="s">
        <v>26265</v>
      </c>
      <c r="C100" s="1" t="s">
        <v>26272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740</v>
      </c>
      <c r="J100" s="1" t="s">
        <v>182</v>
      </c>
      <c r="K100" s="1" t="s">
        <v>26273</v>
      </c>
      <c r="L100" s="1"/>
      <c r="M100" s="21">
        <f t="shared" si="1"/>
        <v>1</v>
      </c>
    </row>
    <row r="101" spans="1:13" ht="20.100000000000001" customHeight="1" x14ac:dyDescent="0.15">
      <c r="A101" s="1" t="s">
        <v>26079</v>
      </c>
      <c r="B101" s="1" t="s">
        <v>26265</v>
      </c>
      <c r="C101" s="1" t="s">
        <v>26274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740</v>
      </c>
      <c r="J101" s="1" t="s">
        <v>182</v>
      </c>
      <c r="K101" s="1" t="s">
        <v>26275</v>
      </c>
      <c r="L101" s="1"/>
      <c r="M101" s="21">
        <f t="shared" si="1"/>
        <v>1</v>
      </c>
    </row>
    <row r="102" spans="1:13" ht="20.100000000000001" customHeight="1" x14ac:dyDescent="0.15">
      <c r="A102" s="1" t="s">
        <v>26079</v>
      </c>
      <c r="B102" s="1" t="s">
        <v>26265</v>
      </c>
      <c r="C102" s="1" t="s">
        <v>26276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740</v>
      </c>
      <c r="J102" s="1" t="s">
        <v>182</v>
      </c>
      <c r="K102" s="1" t="s">
        <v>26277</v>
      </c>
      <c r="L102" s="1"/>
      <c r="M102" s="21">
        <f t="shared" si="1"/>
        <v>1</v>
      </c>
    </row>
    <row r="103" spans="1:13" ht="20.100000000000001" customHeight="1" x14ac:dyDescent="0.15">
      <c r="A103" s="1" t="s">
        <v>26079</v>
      </c>
      <c r="B103" s="1" t="s">
        <v>26265</v>
      </c>
      <c r="C103" s="1" t="s">
        <v>26278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740</v>
      </c>
      <c r="J103" s="1" t="s">
        <v>182</v>
      </c>
      <c r="K103" s="1" t="s">
        <v>26279</v>
      </c>
      <c r="L103" s="1"/>
      <c r="M103" s="21">
        <f t="shared" si="1"/>
        <v>1</v>
      </c>
    </row>
    <row r="104" spans="1:13" ht="20.100000000000001" customHeight="1" x14ac:dyDescent="0.15">
      <c r="A104" s="1" t="s">
        <v>26079</v>
      </c>
      <c r="B104" s="1" t="s">
        <v>26265</v>
      </c>
      <c r="C104" s="1" t="s">
        <v>26280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740</v>
      </c>
      <c r="J104" s="1" t="s">
        <v>182</v>
      </c>
      <c r="K104" s="1" t="s">
        <v>26281</v>
      </c>
      <c r="L104" s="1"/>
      <c r="M104" s="21">
        <f t="shared" si="1"/>
        <v>1</v>
      </c>
    </row>
    <row r="105" spans="1:13" ht="20.100000000000001" customHeight="1" x14ac:dyDescent="0.15">
      <c r="A105" s="1" t="s">
        <v>26079</v>
      </c>
      <c r="B105" s="1" t="s">
        <v>26265</v>
      </c>
      <c r="C105" s="1" t="s">
        <v>26282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740</v>
      </c>
      <c r="J105" s="1" t="s">
        <v>182</v>
      </c>
      <c r="K105" s="1" t="s">
        <v>26283</v>
      </c>
      <c r="L105" s="1"/>
      <c r="M105" s="21">
        <f t="shared" si="1"/>
        <v>1</v>
      </c>
    </row>
    <row r="106" spans="1:13" ht="20.100000000000001" customHeight="1" x14ac:dyDescent="0.15">
      <c r="A106" s="1" t="s">
        <v>26079</v>
      </c>
      <c r="B106" s="1" t="s">
        <v>26265</v>
      </c>
      <c r="C106" s="1" t="s">
        <v>26284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740</v>
      </c>
      <c r="J106" s="1" t="s">
        <v>182</v>
      </c>
      <c r="K106" s="1" t="s">
        <v>26285</v>
      </c>
      <c r="L106" s="1"/>
      <c r="M106" s="21">
        <f t="shared" si="1"/>
        <v>1</v>
      </c>
    </row>
    <row r="107" spans="1:13" ht="20.100000000000001" customHeight="1" x14ac:dyDescent="0.15">
      <c r="A107" s="1" t="s">
        <v>26079</v>
      </c>
      <c r="B107" s="1" t="s">
        <v>26265</v>
      </c>
      <c r="C107" s="1" t="s">
        <v>26286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740</v>
      </c>
      <c r="J107" s="1" t="s">
        <v>182</v>
      </c>
      <c r="K107" s="1" t="s">
        <v>26287</v>
      </c>
      <c r="L107" s="1"/>
      <c r="M107" s="21">
        <f t="shared" si="1"/>
        <v>1</v>
      </c>
    </row>
    <row r="108" spans="1:13" ht="20.100000000000001" customHeight="1" x14ac:dyDescent="0.15">
      <c r="A108" s="1" t="s">
        <v>26079</v>
      </c>
      <c r="B108" s="1" t="s">
        <v>26265</v>
      </c>
      <c r="C108" s="1" t="s">
        <v>26288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740</v>
      </c>
      <c r="J108" s="1" t="s">
        <v>182</v>
      </c>
      <c r="K108" s="1" t="s">
        <v>26289</v>
      </c>
      <c r="L108" s="1"/>
      <c r="M108" s="21">
        <f t="shared" si="1"/>
        <v>1</v>
      </c>
    </row>
    <row r="109" spans="1:13" ht="20.100000000000001" customHeight="1" x14ac:dyDescent="0.15">
      <c r="A109" s="1" t="s">
        <v>26079</v>
      </c>
      <c r="B109" s="1" t="s">
        <v>26265</v>
      </c>
      <c r="C109" s="1" t="s">
        <v>26290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740</v>
      </c>
      <c r="J109" s="1" t="s">
        <v>182</v>
      </c>
      <c r="K109" s="1" t="s">
        <v>26291</v>
      </c>
      <c r="L109" s="1"/>
      <c r="M109" s="21">
        <f t="shared" si="1"/>
        <v>1</v>
      </c>
    </row>
    <row r="110" spans="1:13" ht="20.100000000000001" customHeight="1" x14ac:dyDescent="0.15">
      <c r="A110" s="1" t="s">
        <v>26079</v>
      </c>
      <c r="B110" s="1" t="s">
        <v>26265</v>
      </c>
      <c r="C110" s="1" t="s">
        <v>26292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740</v>
      </c>
      <c r="J110" s="1" t="s">
        <v>182</v>
      </c>
      <c r="K110" s="1" t="s">
        <v>26293</v>
      </c>
      <c r="L110" s="1"/>
      <c r="M110" s="21">
        <f t="shared" si="1"/>
        <v>1</v>
      </c>
    </row>
    <row r="111" spans="1:13" ht="20.100000000000001" customHeight="1" x14ac:dyDescent="0.15">
      <c r="A111" s="1" t="s">
        <v>26079</v>
      </c>
      <c r="B111" s="1" t="s">
        <v>26265</v>
      </c>
      <c r="C111" s="1" t="s">
        <v>26294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740</v>
      </c>
      <c r="J111" s="1" t="s">
        <v>182</v>
      </c>
      <c r="K111" s="1" t="s">
        <v>26295</v>
      </c>
      <c r="L111" s="1"/>
      <c r="M111" s="21">
        <f t="shared" si="1"/>
        <v>1</v>
      </c>
    </row>
    <row r="112" spans="1:13" ht="20.100000000000001" customHeight="1" x14ac:dyDescent="0.15">
      <c r="A112" s="1" t="s">
        <v>26079</v>
      </c>
      <c r="B112" s="1" t="s">
        <v>26265</v>
      </c>
      <c r="C112" s="1" t="s">
        <v>26296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740</v>
      </c>
      <c r="J112" s="1" t="s">
        <v>182</v>
      </c>
      <c r="K112" s="1" t="s">
        <v>26297</v>
      </c>
      <c r="L112" s="1"/>
      <c r="M112" s="21">
        <f t="shared" si="1"/>
        <v>1</v>
      </c>
    </row>
    <row r="113" spans="1:13" ht="20.100000000000001" customHeight="1" x14ac:dyDescent="0.15">
      <c r="A113" s="1" t="s">
        <v>26079</v>
      </c>
      <c r="B113" s="1" t="s">
        <v>26265</v>
      </c>
      <c r="C113" s="1" t="s">
        <v>26298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740</v>
      </c>
      <c r="J113" s="1" t="s">
        <v>182</v>
      </c>
      <c r="K113" s="1" t="s">
        <v>26299</v>
      </c>
      <c r="L113" s="1"/>
      <c r="M113" s="21">
        <f t="shared" si="1"/>
        <v>1</v>
      </c>
    </row>
    <row r="114" spans="1:13" ht="20.100000000000001" customHeight="1" x14ac:dyDescent="0.15">
      <c r="A114" s="1" t="s">
        <v>26079</v>
      </c>
      <c r="B114" s="1" t="s">
        <v>26265</v>
      </c>
      <c r="C114" s="1" t="s">
        <v>26300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2234</v>
      </c>
      <c r="I114" s="1" t="s">
        <v>84</v>
      </c>
      <c r="J114" s="1" t="s">
        <v>18408</v>
      </c>
      <c r="K114" s="1" t="s">
        <v>26301</v>
      </c>
      <c r="L114" s="1"/>
      <c r="M114" s="21">
        <f t="shared" si="1"/>
        <v>0</v>
      </c>
    </row>
    <row r="115" spans="1:13" ht="20.100000000000001" customHeight="1" x14ac:dyDescent="0.15">
      <c r="A115" s="1" t="s">
        <v>26079</v>
      </c>
      <c r="B115" s="1" t="s">
        <v>26265</v>
      </c>
      <c r="C115" s="1" t="s">
        <v>26302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740</v>
      </c>
      <c r="J115" s="1" t="s">
        <v>182</v>
      </c>
      <c r="K115" s="1" t="s">
        <v>26303</v>
      </c>
      <c r="L115" s="1"/>
      <c r="M115" s="21">
        <f t="shared" si="1"/>
        <v>1</v>
      </c>
    </row>
    <row r="116" spans="1:13" ht="20.100000000000001" customHeight="1" x14ac:dyDescent="0.15">
      <c r="A116" s="1" t="s">
        <v>26079</v>
      </c>
      <c r="B116" s="1" t="s">
        <v>26265</v>
      </c>
      <c r="C116" s="1" t="s">
        <v>26304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740</v>
      </c>
      <c r="J116" s="1" t="s">
        <v>182</v>
      </c>
      <c r="K116" s="1" t="s">
        <v>26305</v>
      </c>
      <c r="L116" s="1"/>
      <c r="M116" s="21">
        <f t="shared" si="1"/>
        <v>1</v>
      </c>
    </row>
    <row r="117" spans="1:13" ht="20.100000000000001" customHeight="1" x14ac:dyDescent="0.15">
      <c r="A117" s="1" t="s">
        <v>26079</v>
      </c>
      <c r="B117" s="1" t="s">
        <v>26265</v>
      </c>
      <c r="C117" s="1" t="s">
        <v>26306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740</v>
      </c>
      <c r="J117" s="1" t="s">
        <v>182</v>
      </c>
      <c r="K117" s="1" t="s">
        <v>26307</v>
      </c>
      <c r="L117" s="1"/>
      <c r="M117" s="21">
        <f t="shared" si="1"/>
        <v>1</v>
      </c>
    </row>
    <row r="118" spans="1:13" ht="20.100000000000001" customHeight="1" x14ac:dyDescent="0.15">
      <c r="A118" s="1" t="s">
        <v>26079</v>
      </c>
      <c r="B118" s="1" t="s">
        <v>26265</v>
      </c>
      <c r="C118" s="1" t="s">
        <v>26308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740</v>
      </c>
      <c r="J118" s="1" t="s">
        <v>182</v>
      </c>
      <c r="K118" s="1" t="s">
        <v>26309</v>
      </c>
      <c r="L118" s="1"/>
      <c r="M118" s="21">
        <f t="shared" si="1"/>
        <v>1</v>
      </c>
    </row>
    <row r="119" spans="1:13" ht="20.100000000000001" customHeight="1" x14ac:dyDescent="0.15">
      <c r="A119" s="1" t="s">
        <v>26079</v>
      </c>
      <c r="B119" s="1" t="s">
        <v>26265</v>
      </c>
      <c r="C119" s="1" t="s">
        <v>26310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740</v>
      </c>
      <c r="J119" s="1" t="s">
        <v>182</v>
      </c>
      <c r="K119" s="1" t="s">
        <v>26311</v>
      </c>
      <c r="L119" s="1"/>
      <c r="M119" s="21">
        <f t="shared" si="1"/>
        <v>1</v>
      </c>
    </row>
    <row r="120" spans="1:13" ht="20.100000000000001" customHeight="1" x14ac:dyDescent="0.15">
      <c r="A120" s="1" t="s">
        <v>26079</v>
      </c>
      <c r="B120" s="1" t="s">
        <v>26265</v>
      </c>
      <c r="C120" s="1" t="s">
        <v>26312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740</v>
      </c>
      <c r="J120" s="1" t="s">
        <v>182</v>
      </c>
      <c r="K120" s="1" t="s">
        <v>26313</v>
      </c>
      <c r="L120" s="1"/>
      <c r="M120" s="21">
        <f t="shared" si="1"/>
        <v>1</v>
      </c>
    </row>
    <row r="121" spans="1:13" ht="20.100000000000001" customHeight="1" x14ac:dyDescent="0.15">
      <c r="A121" s="1" t="s">
        <v>26079</v>
      </c>
      <c r="B121" s="1" t="s">
        <v>26265</v>
      </c>
      <c r="C121" s="1" t="s">
        <v>26314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740</v>
      </c>
      <c r="J121" s="1" t="s">
        <v>182</v>
      </c>
      <c r="K121" s="1" t="s">
        <v>26315</v>
      </c>
      <c r="L121" s="1"/>
      <c r="M121" s="21">
        <f t="shared" si="1"/>
        <v>1</v>
      </c>
    </row>
    <row r="122" spans="1:13" ht="20.100000000000001" customHeight="1" x14ac:dyDescent="0.15">
      <c r="A122" s="1" t="s">
        <v>26079</v>
      </c>
      <c r="B122" s="1" t="s">
        <v>26316</v>
      </c>
      <c r="C122" s="1" t="s">
        <v>26317</v>
      </c>
      <c r="D122" s="1" t="s">
        <v>50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662</v>
      </c>
      <c r="J122" s="1" t="s">
        <v>663</v>
      </c>
      <c r="K122" s="1" t="s">
        <v>26318</v>
      </c>
      <c r="L122" s="1"/>
      <c r="M122" s="21">
        <f t="shared" si="1"/>
        <v>1</v>
      </c>
    </row>
    <row r="123" spans="1:13" ht="20.100000000000001" customHeight="1" x14ac:dyDescent="0.15">
      <c r="A123" s="1" t="s">
        <v>26079</v>
      </c>
      <c r="B123" s="1" t="s">
        <v>577</v>
      </c>
      <c r="C123" s="1" t="s">
        <v>26319</v>
      </c>
      <c r="D123" s="1" t="s">
        <v>50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662</v>
      </c>
      <c r="J123" s="1" t="s">
        <v>663</v>
      </c>
      <c r="K123" s="1" t="s">
        <v>26320</v>
      </c>
      <c r="L123" s="1"/>
      <c r="M123" s="21">
        <f t="shared" si="1"/>
        <v>1</v>
      </c>
    </row>
    <row r="124" spans="1:13" ht="20.100000000000001" customHeight="1" x14ac:dyDescent="0.15">
      <c r="A124" s="1" t="s">
        <v>26079</v>
      </c>
      <c r="B124" s="1" t="s">
        <v>577</v>
      </c>
      <c r="C124" s="1" t="s">
        <v>26321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662</v>
      </c>
      <c r="J124" s="1" t="s">
        <v>663</v>
      </c>
      <c r="K124" s="1" t="s">
        <v>26322</v>
      </c>
      <c r="L124" s="1"/>
      <c r="M124" s="21">
        <f t="shared" si="1"/>
        <v>1</v>
      </c>
    </row>
    <row r="125" spans="1:13" ht="20.100000000000001" customHeight="1" x14ac:dyDescent="0.15">
      <c r="A125" s="1" t="s">
        <v>26079</v>
      </c>
      <c r="B125" s="1" t="s">
        <v>26323</v>
      </c>
      <c r="C125" s="1" t="s">
        <v>26324</v>
      </c>
      <c r="D125" s="1" t="s">
        <v>50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740</v>
      </c>
      <c r="J125" s="1" t="s">
        <v>182</v>
      </c>
      <c r="K125" s="1" t="s">
        <v>26325</v>
      </c>
      <c r="L125" s="1"/>
      <c r="M125" s="21">
        <f t="shared" si="1"/>
        <v>1</v>
      </c>
    </row>
    <row r="126" spans="1:13" ht="20.100000000000001" customHeight="1" x14ac:dyDescent="0.15">
      <c r="A126" s="1" t="s">
        <v>26079</v>
      </c>
      <c r="B126" s="1" t="s">
        <v>26323</v>
      </c>
      <c r="C126" s="1" t="s">
        <v>26326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740</v>
      </c>
      <c r="J126" s="1" t="s">
        <v>182</v>
      </c>
      <c r="K126" s="1" t="s">
        <v>26327</v>
      </c>
      <c r="L126" s="1"/>
      <c r="M126" s="21">
        <f t="shared" si="1"/>
        <v>1</v>
      </c>
    </row>
    <row r="127" spans="1:13" ht="20.100000000000001" customHeight="1" x14ac:dyDescent="0.15">
      <c r="A127" s="1" t="s">
        <v>26079</v>
      </c>
      <c r="B127" s="1" t="s">
        <v>26323</v>
      </c>
      <c r="C127" s="1" t="s">
        <v>26328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740</v>
      </c>
      <c r="J127" s="1" t="s">
        <v>182</v>
      </c>
      <c r="K127" s="1" t="s">
        <v>26329</v>
      </c>
      <c r="L127" s="1"/>
      <c r="M127" s="21">
        <f t="shared" si="1"/>
        <v>1</v>
      </c>
    </row>
    <row r="128" spans="1:13" ht="20.100000000000001" customHeight="1" x14ac:dyDescent="0.15">
      <c r="A128" s="1" t="s">
        <v>26079</v>
      </c>
      <c r="B128" s="1" t="s">
        <v>26323</v>
      </c>
      <c r="C128" s="1" t="s">
        <v>26330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740</v>
      </c>
      <c r="J128" s="1" t="s">
        <v>182</v>
      </c>
      <c r="K128" s="1" t="s">
        <v>26331</v>
      </c>
      <c r="L128" s="1"/>
      <c r="M128" s="21">
        <f t="shared" si="1"/>
        <v>1</v>
      </c>
    </row>
    <row r="129" spans="1:13" ht="20.100000000000001" customHeight="1" x14ac:dyDescent="0.15">
      <c r="A129" s="1" t="s">
        <v>26079</v>
      </c>
      <c r="B129" s="1" t="s">
        <v>26323</v>
      </c>
      <c r="C129" s="1" t="s">
        <v>26332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129</v>
      </c>
      <c r="I129" s="1" t="s">
        <v>84</v>
      </c>
      <c r="J129" s="1" t="s">
        <v>130</v>
      </c>
      <c r="K129" s="1" t="s">
        <v>26333</v>
      </c>
      <c r="L129" s="1"/>
      <c r="M129" s="21">
        <f t="shared" si="1"/>
        <v>0</v>
      </c>
    </row>
    <row r="130" spans="1:13" ht="20.100000000000001" customHeight="1" x14ac:dyDescent="0.15">
      <c r="A130" s="1" t="s">
        <v>26079</v>
      </c>
      <c r="B130" s="1" t="s">
        <v>26323</v>
      </c>
      <c r="C130" s="1" t="s">
        <v>26334</v>
      </c>
      <c r="D130" s="1" t="s">
        <v>78</v>
      </c>
      <c r="E130" s="1" t="s">
        <v>51</v>
      </c>
      <c r="F130" s="1" t="s">
        <v>179</v>
      </c>
      <c r="G130" s="1" t="s">
        <v>82</v>
      </c>
      <c r="H130" s="1" t="s">
        <v>129</v>
      </c>
      <c r="I130" s="1" t="s">
        <v>84</v>
      </c>
      <c r="J130" s="1" t="s">
        <v>130</v>
      </c>
      <c r="K130" s="1" t="s">
        <v>26335</v>
      </c>
      <c r="L130" s="1"/>
      <c r="M130" s="21">
        <f t="shared" si="1"/>
        <v>0</v>
      </c>
    </row>
    <row r="131" spans="1:13" ht="20.100000000000001" customHeight="1" x14ac:dyDescent="0.15">
      <c r="A131" s="1" t="s">
        <v>26079</v>
      </c>
      <c r="B131" s="1" t="s">
        <v>26323</v>
      </c>
      <c r="C131" s="1" t="s">
        <v>26336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740</v>
      </c>
      <c r="J131" s="1" t="s">
        <v>182</v>
      </c>
      <c r="K131" s="1" t="s">
        <v>26337</v>
      </c>
      <c r="L131" s="1"/>
      <c r="M131" s="21">
        <f t="shared" si="1"/>
        <v>1</v>
      </c>
    </row>
    <row r="132" spans="1:13" ht="20.100000000000001" customHeight="1" x14ac:dyDescent="0.15">
      <c r="A132" s="1" t="s">
        <v>26079</v>
      </c>
      <c r="B132" s="1" t="s">
        <v>26323</v>
      </c>
      <c r="C132" s="1" t="s">
        <v>26338</v>
      </c>
      <c r="D132" s="1" t="s">
        <v>849</v>
      </c>
      <c r="E132" s="1" t="s">
        <v>51</v>
      </c>
      <c r="F132" s="1" t="s">
        <v>26832</v>
      </c>
      <c r="G132" s="1" t="s">
        <v>82</v>
      </c>
      <c r="H132" s="1" t="s">
        <v>83</v>
      </c>
      <c r="I132" s="1" t="s">
        <v>84</v>
      </c>
      <c r="J132" s="1" t="s">
        <v>6142</v>
      </c>
      <c r="K132" s="1" t="s">
        <v>26339</v>
      </c>
      <c r="L132" s="1"/>
      <c r="M132" s="21">
        <f t="shared" si="1"/>
        <v>0</v>
      </c>
    </row>
    <row r="133" spans="1:13" ht="20.100000000000001" customHeight="1" x14ac:dyDescent="0.15">
      <c r="A133" s="1" t="s">
        <v>26079</v>
      </c>
      <c r="B133" s="1" t="s">
        <v>26340</v>
      </c>
      <c r="C133" s="1" t="s">
        <v>26341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740</v>
      </c>
      <c r="J133" s="1" t="s">
        <v>182</v>
      </c>
      <c r="K133" s="1" t="s">
        <v>26342</v>
      </c>
      <c r="L133" s="1"/>
      <c r="M133" s="21">
        <f t="shared" si="1"/>
        <v>1</v>
      </c>
    </row>
    <row r="134" spans="1:13" ht="20.100000000000001" customHeight="1" x14ac:dyDescent="0.15">
      <c r="A134" s="1" t="s">
        <v>26079</v>
      </c>
      <c r="B134" s="1" t="s">
        <v>26340</v>
      </c>
      <c r="C134" s="1" t="s">
        <v>26343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740</v>
      </c>
      <c r="J134" s="1" t="s">
        <v>182</v>
      </c>
      <c r="K134" s="1" t="s">
        <v>26344</v>
      </c>
      <c r="L134" s="1"/>
      <c r="M134" s="21">
        <f t="shared" si="1"/>
        <v>1</v>
      </c>
    </row>
    <row r="135" spans="1:13" ht="20.100000000000001" customHeight="1" x14ac:dyDescent="0.15">
      <c r="A135" s="1" t="s">
        <v>26079</v>
      </c>
      <c r="B135" s="1" t="s">
        <v>26340</v>
      </c>
      <c r="C135" s="1" t="s">
        <v>26345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740</v>
      </c>
      <c r="J135" s="1" t="s">
        <v>182</v>
      </c>
      <c r="K135" s="1" t="s">
        <v>26346</v>
      </c>
      <c r="L135" s="1"/>
      <c r="M135" s="21">
        <f t="shared" si="1"/>
        <v>1</v>
      </c>
    </row>
    <row r="136" spans="1:13" ht="20.100000000000001" customHeight="1" x14ac:dyDescent="0.15">
      <c r="A136" s="1" t="s">
        <v>26079</v>
      </c>
      <c r="B136" s="1" t="s">
        <v>26340</v>
      </c>
      <c r="C136" s="1" t="s">
        <v>26347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740</v>
      </c>
      <c r="J136" s="1" t="s">
        <v>182</v>
      </c>
      <c r="K136" s="1" t="s">
        <v>26348</v>
      </c>
      <c r="L136" s="1"/>
      <c r="M136" s="21">
        <f t="shared" si="1"/>
        <v>1</v>
      </c>
    </row>
    <row r="137" spans="1:13" ht="20.100000000000001" customHeight="1" x14ac:dyDescent="0.15">
      <c r="A137" s="1" t="s">
        <v>26079</v>
      </c>
      <c r="B137" s="1" t="s">
        <v>26340</v>
      </c>
      <c r="C137" s="1" t="s">
        <v>26349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740</v>
      </c>
      <c r="J137" s="1" t="s">
        <v>182</v>
      </c>
      <c r="K137" s="1" t="s">
        <v>26350</v>
      </c>
      <c r="L137" s="1"/>
      <c r="M137" s="21">
        <f t="shared" ref="M137:M200" si="2">IF(F137="○",1,0)</f>
        <v>1</v>
      </c>
    </row>
    <row r="138" spans="1:13" ht="20.100000000000001" customHeight="1" x14ac:dyDescent="0.15">
      <c r="A138" s="1" t="s">
        <v>26079</v>
      </c>
      <c r="B138" s="1" t="s">
        <v>26340</v>
      </c>
      <c r="C138" s="1" t="s">
        <v>26351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740</v>
      </c>
      <c r="J138" s="1" t="s">
        <v>182</v>
      </c>
      <c r="K138" s="1" t="s">
        <v>26352</v>
      </c>
      <c r="L138" s="1"/>
      <c r="M138" s="21">
        <f t="shared" si="2"/>
        <v>1</v>
      </c>
    </row>
    <row r="139" spans="1:13" ht="20.100000000000001" customHeight="1" x14ac:dyDescent="0.15">
      <c r="A139" s="1" t="s">
        <v>26079</v>
      </c>
      <c r="B139" s="1" t="s">
        <v>26340</v>
      </c>
      <c r="C139" s="1" t="s">
        <v>26353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740</v>
      </c>
      <c r="J139" s="1" t="s">
        <v>182</v>
      </c>
      <c r="K139" s="1" t="s">
        <v>26354</v>
      </c>
      <c r="L139" s="1"/>
      <c r="M139" s="21">
        <f t="shared" si="2"/>
        <v>1</v>
      </c>
    </row>
    <row r="140" spans="1:13" ht="20.100000000000001" customHeight="1" x14ac:dyDescent="0.15">
      <c r="A140" s="1" t="s">
        <v>26079</v>
      </c>
      <c r="B140" s="1" t="s">
        <v>26340</v>
      </c>
      <c r="C140" s="1" t="s">
        <v>26355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740</v>
      </c>
      <c r="J140" s="1" t="s">
        <v>182</v>
      </c>
      <c r="K140" s="1" t="s">
        <v>26356</v>
      </c>
      <c r="L140" s="1"/>
      <c r="M140" s="21">
        <f t="shared" si="2"/>
        <v>1</v>
      </c>
    </row>
    <row r="141" spans="1:13" ht="20.100000000000001" customHeight="1" x14ac:dyDescent="0.15">
      <c r="A141" s="1" t="s">
        <v>26079</v>
      </c>
      <c r="B141" s="1" t="s">
        <v>26340</v>
      </c>
      <c r="C141" s="1" t="s">
        <v>26357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740</v>
      </c>
      <c r="J141" s="1" t="s">
        <v>182</v>
      </c>
      <c r="K141" s="1" t="s">
        <v>26358</v>
      </c>
      <c r="L141" s="1"/>
      <c r="M141" s="21">
        <f t="shared" si="2"/>
        <v>1</v>
      </c>
    </row>
    <row r="142" spans="1:13" ht="20.100000000000001" customHeight="1" x14ac:dyDescent="0.15">
      <c r="A142" s="1" t="s">
        <v>26079</v>
      </c>
      <c r="B142" s="1" t="s">
        <v>26340</v>
      </c>
      <c r="C142" s="1" t="s">
        <v>26359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740</v>
      </c>
      <c r="J142" s="1" t="s">
        <v>182</v>
      </c>
      <c r="K142" s="1" t="s">
        <v>26360</v>
      </c>
      <c r="L142" s="1"/>
      <c r="M142" s="21">
        <f t="shared" si="2"/>
        <v>1</v>
      </c>
    </row>
    <row r="143" spans="1:13" ht="20.100000000000001" customHeight="1" x14ac:dyDescent="0.15">
      <c r="A143" s="1" t="s">
        <v>26079</v>
      </c>
      <c r="B143" s="1" t="s">
        <v>26340</v>
      </c>
      <c r="C143" s="1" t="s">
        <v>26361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740</v>
      </c>
      <c r="J143" s="1" t="s">
        <v>182</v>
      </c>
      <c r="K143" s="1" t="s">
        <v>26362</v>
      </c>
      <c r="L143" s="1"/>
      <c r="M143" s="21">
        <f t="shared" si="2"/>
        <v>1</v>
      </c>
    </row>
    <row r="144" spans="1:13" ht="20.100000000000001" customHeight="1" x14ac:dyDescent="0.15">
      <c r="A144" s="1" t="s">
        <v>26079</v>
      </c>
      <c r="B144" s="1" t="s">
        <v>26340</v>
      </c>
      <c r="C144" s="1" t="s">
        <v>26363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740</v>
      </c>
      <c r="J144" s="1" t="s">
        <v>182</v>
      </c>
      <c r="K144" s="1" t="s">
        <v>26364</v>
      </c>
      <c r="L144" s="1"/>
      <c r="M144" s="21">
        <f t="shared" si="2"/>
        <v>1</v>
      </c>
    </row>
    <row r="145" spans="1:13" ht="20.100000000000001" customHeight="1" x14ac:dyDescent="0.15">
      <c r="A145" s="1" t="s">
        <v>26079</v>
      </c>
      <c r="B145" s="1" t="s">
        <v>26340</v>
      </c>
      <c r="C145" s="1" t="s">
        <v>26365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740</v>
      </c>
      <c r="J145" s="1" t="s">
        <v>182</v>
      </c>
      <c r="K145" s="1" t="s">
        <v>26366</v>
      </c>
      <c r="L145" s="1"/>
      <c r="M145" s="21">
        <f t="shared" si="2"/>
        <v>1</v>
      </c>
    </row>
    <row r="146" spans="1:13" ht="20.100000000000001" customHeight="1" x14ac:dyDescent="0.15">
      <c r="A146" s="1" t="s">
        <v>26079</v>
      </c>
      <c r="B146" s="1" t="s">
        <v>26340</v>
      </c>
      <c r="C146" s="1" t="s">
        <v>26367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740</v>
      </c>
      <c r="J146" s="1" t="s">
        <v>182</v>
      </c>
      <c r="K146" s="1" t="s">
        <v>26368</v>
      </c>
      <c r="L146" s="1"/>
      <c r="M146" s="21">
        <f t="shared" si="2"/>
        <v>1</v>
      </c>
    </row>
    <row r="147" spans="1:13" ht="20.100000000000001" customHeight="1" x14ac:dyDescent="0.15">
      <c r="A147" s="1" t="s">
        <v>26079</v>
      </c>
      <c r="B147" s="1" t="s">
        <v>26340</v>
      </c>
      <c r="C147" s="1" t="s">
        <v>26369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662</v>
      </c>
      <c r="J147" s="1" t="s">
        <v>663</v>
      </c>
      <c r="K147" s="1" t="s">
        <v>26370</v>
      </c>
      <c r="L147" s="1"/>
      <c r="M147" s="21">
        <f t="shared" si="2"/>
        <v>1</v>
      </c>
    </row>
    <row r="148" spans="1:13" ht="20.100000000000001" customHeight="1" x14ac:dyDescent="0.15">
      <c r="A148" s="1" t="s">
        <v>26079</v>
      </c>
      <c r="B148" s="1" t="s">
        <v>26340</v>
      </c>
      <c r="C148" s="1" t="s">
        <v>26371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740</v>
      </c>
      <c r="J148" s="1" t="s">
        <v>182</v>
      </c>
      <c r="K148" s="1" t="s">
        <v>26372</v>
      </c>
      <c r="L148" s="1"/>
      <c r="M148" s="21">
        <f t="shared" si="2"/>
        <v>1</v>
      </c>
    </row>
    <row r="149" spans="1:13" ht="20.100000000000001" customHeight="1" x14ac:dyDescent="0.15">
      <c r="A149" s="1" t="s">
        <v>26079</v>
      </c>
      <c r="B149" s="1" t="s">
        <v>26340</v>
      </c>
      <c r="C149" s="1" t="s">
        <v>26373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740</v>
      </c>
      <c r="J149" s="1" t="s">
        <v>182</v>
      </c>
      <c r="K149" s="1" t="s">
        <v>26374</v>
      </c>
      <c r="L149" s="1"/>
      <c r="M149" s="21">
        <f t="shared" si="2"/>
        <v>1</v>
      </c>
    </row>
    <row r="150" spans="1:13" ht="20.100000000000001" customHeight="1" x14ac:dyDescent="0.15">
      <c r="A150" s="1" t="s">
        <v>26079</v>
      </c>
      <c r="B150" s="1" t="s">
        <v>26340</v>
      </c>
      <c r="C150" s="1" t="s">
        <v>26375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740</v>
      </c>
      <c r="J150" s="1" t="s">
        <v>182</v>
      </c>
      <c r="K150" s="1" t="s">
        <v>26376</v>
      </c>
      <c r="L150" s="1"/>
      <c r="M150" s="21">
        <f t="shared" si="2"/>
        <v>1</v>
      </c>
    </row>
    <row r="151" spans="1:13" ht="20.100000000000001" customHeight="1" x14ac:dyDescent="0.15">
      <c r="A151" s="1" t="s">
        <v>26079</v>
      </c>
      <c r="B151" s="1" t="s">
        <v>26340</v>
      </c>
      <c r="C151" s="1" t="s">
        <v>26377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740</v>
      </c>
      <c r="J151" s="1" t="s">
        <v>182</v>
      </c>
      <c r="K151" s="1" t="s">
        <v>26378</v>
      </c>
      <c r="L151" s="1"/>
      <c r="M151" s="21">
        <f t="shared" si="2"/>
        <v>1</v>
      </c>
    </row>
    <row r="152" spans="1:13" ht="20.100000000000001" customHeight="1" x14ac:dyDescent="0.15">
      <c r="A152" s="1" t="s">
        <v>26079</v>
      </c>
      <c r="B152" s="1" t="s">
        <v>26340</v>
      </c>
      <c r="C152" s="1" t="s">
        <v>26379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2234</v>
      </c>
      <c r="I152" s="1" t="s">
        <v>84</v>
      </c>
      <c r="J152" s="1" t="s">
        <v>18408</v>
      </c>
      <c r="K152" s="1" t="s">
        <v>26380</v>
      </c>
      <c r="L152" s="1"/>
      <c r="M152" s="21">
        <f t="shared" si="2"/>
        <v>0</v>
      </c>
    </row>
    <row r="153" spans="1:13" ht="20.100000000000001" customHeight="1" x14ac:dyDescent="0.15">
      <c r="A153" s="1" t="s">
        <v>26079</v>
      </c>
      <c r="B153" s="1" t="s">
        <v>26340</v>
      </c>
      <c r="C153" s="1" t="s">
        <v>26381</v>
      </c>
      <c r="D153" s="1" t="s">
        <v>849</v>
      </c>
      <c r="E153" s="1" t="s">
        <v>51</v>
      </c>
      <c r="F153" s="1" t="s">
        <v>26832</v>
      </c>
      <c r="G153" s="1" t="s">
        <v>52</v>
      </c>
      <c r="H153" s="1" t="s">
        <v>121</v>
      </c>
      <c r="I153" s="1" t="s">
        <v>662</v>
      </c>
      <c r="J153" s="1" t="s">
        <v>663</v>
      </c>
      <c r="K153" s="1" t="s">
        <v>26340</v>
      </c>
      <c r="L153" s="1"/>
      <c r="M153" s="21">
        <f t="shared" si="2"/>
        <v>0</v>
      </c>
    </row>
    <row r="154" spans="1:13" ht="20.100000000000001" customHeight="1" x14ac:dyDescent="0.15">
      <c r="A154" s="1" t="s">
        <v>26079</v>
      </c>
      <c r="B154" s="1" t="s">
        <v>26382</v>
      </c>
      <c r="C154" s="1" t="s">
        <v>26383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662</v>
      </c>
      <c r="J154" s="1" t="s">
        <v>663</v>
      </c>
      <c r="K154" s="1" t="s">
        <v>26384</v>
      </c>
      <c r="L154" s="1"/>
      <c r="M154" s="21">
        <f t="shared" si="2"/>
        <v>1</v>
      </c>
    </row>
    <row r="155" spans="1:13" ht="20.100000000000001" customHeight="1" x14ac:dyDescent="0.15">
      <c r="A155" s="1" t="s">
        <v>26079</v>
      </c>
      <c r="B155" s="1" t="s">
        <v>26382</v>
      </c>
      <c r="C155" s="1" t="s">
        <v>26385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662</v>
      </c>
      <c r="J155" s="1" t="s">
        <v>663</v>
      </c>
      <c r="K155" s="1" t="s">
        <v>26386</v>
      </c>
      <c r="L155" s="1"/>
      <c r="M155" s="21">
        <f t="shared" si="2"/>
        <v>1</v>
      </c>
    </row>
    <row r="156" spans="1:13" ht="20.100000000000001" customHeight="1" x14ac:dyDescent="0.15">
      <c r="A156" s="1" t="s">
        <v>26079</v>
      </c>
      <c r="B156" s="1" t="s">
        <v>26387</v>
      </c>
      <c r="C156" s="1" t="s">
        <v>26388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662</v>
      </c>
      <c r="J156" s="1" t="s">
        <v>663</v>
      </c>
      <c r="K156" s="1" t="s">
        <v>26389</v>
      </c>
      <c r="L156" s="1"/>
      <c r="M156" s="21">
        <f t="shared" si="2"/>
        <v>1</v>
      </c>
    </row>
    <row r="157" spans="1:13" ht="20.100000000000001" customHeight="1" x14ac:dyDescent="0.15">
      <c r="A157" s="1" t="s">
        <v>26079</v>
      </c>
      <c r="B157" s="1" t="s">
        <v>26387</v>
      </c>
      <c r="C157" s="1" t="s">
        <v>26390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662</v>
      </c>
      <c r="J157" s="1" t="s">
        <v>663</v>
      </c>
      <c r="K157" s="1" t="s">
        <v>26391</v>
      </c>
      <c r="L157" s="1"/>
      <c r="M157" s="21">
        <f t="shared" si="2"/>
        <v>1</v>
      </c>
    </row>
    <row r="158" spans="1:13" ht="20.100000000000001" customHeight="1" x14ac:dyDescent="0.15">
      <c r="A158" s="1" t="s">
        <v>26079</v>
      </c>
      <c r="B158" s="1" t="s">
        <v>26387</v>
      </c>
      <c r="C158" s="1" t="s">
        <v>26392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662</v>
      </c>
      <c r="J158" s="1" t="s">
        <v>663</v>
      </c>
      <c r="K158" s="1" t="s">
        <v>26393</v>
      </c>
      <c r="L158" s="1"/>
      <c r="M158" s="21">
        <f t="shared" si="2"/>
        <v>1</v>
      </c>
    </row>
    <row r="159" spans="1:13" ht="20.100000000000001" customHeight="1" x14ac:dyDescent="0.15">
      <c r="A159" s="1" t="s">
        <v>26079</v>
      </c>
      <c r="B159" s="1" t="s">
        <v>26387</v>
      </c>
      <c r="C159" s="1" t="s">
        <v>26394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26395</v>
      </c>
      <c r="L159" s="1"/>
      <c r="M159" s="21">
        <f t="shared" si="2"/>
        <v>1</v>
      </c>
    </row>
    <row r="160" spans="1:13" ht="20.100000000000001" customHeight="1" x14ac:dyDescent="0.15">
      <c r="A160" s="1" t="s">
        <v>26079</v>
      </c>
      <c r="B160" s="1" t="s">
        <v>26387</v>
      </c>
      <c r="C160" s="1" t="s">
        <v>26396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662</v>
      </c>
      <c r="J160" s="1" t="s">
        <v>663</v>
      </c>
      <c r="K160" s="1" t="s">
        <v>26397</v>
      </c>
      <c r="L160" s="1"/>
      <c r="M160" s="21">
        <f t="shared" si="2"/>
        <v>1</v>
      </c>
    </row>
    <row r="161" spans="1:13" ht="20.100000000000001" customHeight="1" x14ac:dyDescent="0.15">
      <c r="A161" s="1" t="s">
        <v>26079</v>
      </c>
      <c r="B161" s="1" t="s">
        <v>26387</v>
      </c>
      <c r="C161" s="1" t="s">
        <v>26398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26399</v>
      </c>
      <c r="L161" s="1"/>
      <c r="M161" s="21">
        <f t="shared" si="2"/>
        <v>1</v>
      </c>
    </row>
    <row r="162" spans="1:13" ht="20.100000000000001" customHeight="1" x14ac:dyDescent="0.15">
      <c r="A162" s="1" t="s">
        <v>26079</v>
      </c>
      <c r="B162" s="1" t="s">
        <v>26400</v>
      </c>
      <c r="C162" s="1" t="s">
        <v>26401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662</v>
      </c>
      <c r="J162" s="1" t="s">
        <v>663</v>
      </c>
      <c r="K162" s="1" t="s">
        <v>26402</v>
      </c>
      <c r="L162" s="1"/>
      <c r="M162" s="21">
        <f t="shared" si="2"/>
        <v>1</v>
      </c>
    </row>
    <row r="163" spans="1:13" ht="20.100000000000001" customHeight="1" x14ac:dyDescent="0.15">
      <c r="A163" s="1" t="s">
        <v>26079</v>
      </c>
      <c r="B163" s="1" t="s">
        <v>26400</v>
      </c>
      <c r="C163" s="1" t="s">
        <v>26403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662</v>
      </c>
      <c r="J163" s="1" t="s">
        <v>663</v>
      </c>
      <c r="K163" s="1" t="s">
        <v>26404</v>
      </c>
      <c r="L163" s="1"/>
      <c r="M163" s="21">
        <f t="shared" si="2"/>
        <v>1</v>
      </c>
    </row>
    <row r="164" spans="1:13" ht="20.100000000000001" customHeight="1" x14ac:dyDescent="0.15">
      <c r="A164" s="1" t="s">
        <v>26079</v>
      </c>
      <c r="B164" s="1" t="s">
        <v>26400</v>
      </c>
      <c r="C164" s="1" t="s">
        <v>26405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662</v>
      </c>
      <c r="J164" s="1" t="s">
        <v>663</v>
      </c>
      <c r="K164" s="1" t="s">
        <v>26406</v>
      </c>
      <c r="L164" s="1"/>
      <c r="M164" s="21">
        <f t="shared" si="2"/>
        <v>1</v>
      </c>
    </row>
    <row r="165" spans="1:13" ht="20.100000000000001" customHeight="1" x14ac:dyDescent="0.15">
      <c r="A165" s="1" t="s">
        <v>26079</v>
      </c>
      <c r="B165" s="1" t="s">
        <v>26400</v>
      </c>
      <c r="C165" s="1" t="s">
        <v>26407</v>
      </c>
      <c r="D165" s="1" t="s">
        <v>78</v>
      </c>
      <c r="E165" s="1" t="s">
        <v>51</v>
      </c>
      <c r="F165" s="1" t="s">
        <v>81</v>
      </c>
      <c r="G165" s="1" t="s">
        <v>82</v>
      </c>
      <c r="H165" s="1" t="s">
        <v>1151</v>
      </c>
      <c r="I165" s="1" t="s">
        <v>447</v>
      </c>
      <c r="J165" s="1" t="s">
        <v>4704</v>
      </c>
      <c r="K165" s="1" t="s">
        <v>26408</v>
      </c>
      <c r="L165" s="1"/>
      <c r="M165" s="21">
        <f t="shared" si="2"/>
        <v>0</v>
      </c>
    </row>
    <row r="166" spans="1:13" ht="20.100000000000001" customHeight="1" x14ac:dyDescent="0.15">
      <c r="A166" s="1" t="s">
        <v>26079</v>
      </c>
      <c r="B166" s="1" t="s">
        <v>26400</v>
      </c>
      <c r="C166" s="1" t="s">
        <v>26409</v>
      </c>
      <c r="D166" s="1" t="s">
        <v>78</v>
      </c>
      <c r="E166" s="1" t="s">
        <v>51</v>
      </c>
      <c r="F166" s="1" t="s">
        <v>81</v>
      </c>
      <c r="G166" s="1" t="s">
        <v>82</v>
      </c>
      <c r="H166" s="1" t="s">
        <v>1151</v>
      </c>
      <c r="I166" s="1" t="s">
        <v>447</v>
      </c>
      <c r="J166" s="1" t="s">
        <v>4704</v>
      </c>
      <c r="K166" s="1" t="s">
        <v>26410</v>
      </c>
      <c r="L166" s="1"/>
      <c r="M166" s="21">
        <f t="shared" si="2"/>
        <v>0</v>
      </c>
    </row>
    <row r="167" spans="1:13" ht="20.100000000000001" customHeight="1" x14ac:dyDescent="0.15">
      <c r="A167" s="1" t="s">
        <v>26079</v>
      </c>
      <c r="B167" s="1" t="s">
        <v>26400</v>
      </c>
      <c r="C167" s="1" t="s">
        <v>26411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662</v>
      </c>
      <c r="J167" s="1" t="s">
        <v>663</v>
      </c>
      <c r="K167" s="1" t="s">
        <v>26412</v>
      </c>
      <c r="L167" s="1"/>
      <c r="M167" s="21">
        <f t="shared" si="2"/>
        <v>1</v>
      </c>
    </row>
    <row r="168" spans="1:13" ht="20.100000000000001" customHeight="1" x14ac:dyDescent="0.15">
      <c r="A168" s="1" t="s">
        <v>26079</v>
      </c>
      <c r="B168" s="1" t="s">
        <v>26400</v>
      </c>
      <c r="C168" s="1" t="s">
        <v>26413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662</v>
      </c>
      <c r="J168" s="1" t="s">
        <v>663</v>
      </c>
      <c r="K168" s="1" t="s">
        <v>26414</v>
      </c>
      <c r="L168" s="1"/>
      <c r="M168" s="21">
        <f t="shared" si="2"/>
        <v>1</v>
      </c>
    </row>
    <row r="169" spans="1:13" ht="20.100000000000001" customHeight="1" x14ac:dyDescent="0.15">
      <c r="A169" s="1" t="s">
        <v>26079</v>
      </c>
      <c r="B169" s="1" t="s">
        <v>26415</v>
      </c>
      <c r="C169" s="1" t="s">
        <v>26416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740</v>
      </c>
      <c r="J169" s="1" t="s">
        <v>182</v>
      </c>
      <c r="K169" s="1" t="s">
        <v>26417</v>
      </c>
      <c r="L169" s="1"/>
      <c r="M169" s="21">
        <f t="shared" si="2"/>
        <v>1</v>
      </c>
    </row>
    <row r="170" spans="1:13" ht="20.100000000000001" customHeight="1" x14ac:dyDescent="0.15">
      <c r="A170" s="1" t="s">
        <v>26079</v>
      </c>
      <c r="B170" s="1" t="s">
        <v>26415</v>
      </c>
      <c r="C170" s="1" t="s">
        <v>26418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740</v>
      </c>
      <c r="J170" s="1" t="s">
        <v>182</v>
      </c>
      <c r="K170" s="1" t="s">
        <v>26419</v>
      </c>
      <c r="L170" s="1"/>
      <c r="M170" s="21">
        <f t="shared" si="2"/>
        <v>1</v>
      </c>
    </row>
    <row r="171" spans="1:13" ht="20.100000000000001" customHeight="1" x14ac:dyDescent="0.15">
      <c r="A171" s="1" t="s">
        <v>26079</v>
      </c>
      <c r="B171" s="1" t="s">
        <v>26415</v>
      </c>
      <c r="C171" s="1" t="s">
        <v>26420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740</v>
      </c>
      <c r="J171" s="1" t="s">
        <v>182</v>
      </c>
      <c r="K171" s="1" t="s">
        <v>26421</v>
      </c>
      <c r="L171" s="1"/>
      <c r="M171" s="21">
        <f t="shared" si="2"/>
        <v>1</v>
      </c>
    </row>
    <row r="172" spans="1:13" ht="20.100000000000001" customHeight="1" x14ac:dyDescent="0.15">
      <c r="A172" s="1" t="s">
        <v>26079</v>
      </c>
      <c r="B172" s="1" t="s">
        <v>26415</v>
      </c>
      <c r="C172" s="1" t="s">
        <v>26422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740</v>
      </c>
      <c r="J172" s="1" t="s">
        <v>182</v>
      </c>
      <c r="K172" s="1" t="s">
        <v>26423</v>
      </c>
      <c r="L172" s="1"/>
      <c r="M172" s="21">
        <f t="shared" si="2"/>
        <v>1</v>
      </c>
    </row>
    <row r="173" spans="1:13" ht="20.100000000000001" customHeight="1" x14ac:dyDescent="0.15">
      <c r="A173" s="1" t="s">
        <v>26079</v>
      </c>
      <c r="B173" s="1" t="s">
        <v>26415</v>
      </c>
      <c r="C173" s="1" t="s">
        <v>26424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740</v>
      </c>
      <c r="J173" s="1" t="s">
        <v>182</v>
      </c>
      <c r="K173" s="1" t="s">
        <v>26425</v>
      </c>
      <c r="L173" s="1"/>
      <c r="M173" s="21">
        <f t="shared" si="2"/>
        <v>1</v>
      </c>
    </row>
    <row r="174" spans="1:13" ht="20.100000000000001" customHeight="1" x14ac:dyDescent="0.15">
      <c r="A174" s="1" t="s">
        <v>26079</v>
      </c>
      <c r="B174" s="1" t="s">
        <v>26415</v>
      </c>
      <c r="C174" s="1" t="s">
        <v>26426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26427</v>
      </c>
      <c r="L174" s="1"/>
      <c r="M174" s="21">
        <f t="shared" si="2"/>
        <v>0</v>
      </c>
    </row>
    <row r="175" spans="1:13" ht="20.100000000000001" customHeight="1" x14ac:dyDescent="0.15">
      <c r="A175" s="1" t="s">
        <v>26079</v>
      </c>
      <c r="B175" s="1" t="s">
        <v>26415</v>
      </c>
      <c r="C175" s="1" t="s">
        <v>26428</v>
      </c>
      <c r="D175" s="1" t="s">
        <v>849</v>
      </c>
      <c r="E175" s="1" t="s">
        <v>51</v>
      </c>
      <c r="F175" s="1" t="s">
        <v>26832</v>
      </c>
      <c r="G175" s="1" t="s">
        <v>82</v>
      </c>
      <c r="H175" s="1" t="s">
        <v>83</v>
      </c>
      <c r="I175" s="1" t="s">
        <v>84</v>
      </c>
      <c r="J175" s="1" t="s">
        <v>6142</v>
      </c>
      <c r="K175" s="1" t="s">
        <v>26429</v>
      </c>
      <c r="L175" s="1"/>
      <c r="M175" s="21">
        <f t="shared" si="2"/>
        <v>0</v>
      </c>
    </row>
    <row r="176" spans="1:13" ht="20.100000000000001" customHeight="1" x14ac:dyDescent="0.15">
      <c r="A176" s="1" t="s">
        <v>26079</v>
      </c>
      <c r="B176" s="1" t="s">
        <v>26430</v>
      </c>
      <c r="C176" s="1" t="s">
        <v>26431</v>
      </c>
      <c r="D176" s="1" t="s">
        <v>50</v>
      </c>
      <c r="E176" s="1" t="s">
        <v>51</v>
      </c>
      <c r="F176" s="1" t="s">
        <v>51</v>
      </c>
      <c r="G176" s="1" t="s">
        <v>52</v>
      </c>
      <c r="H176" s="1" t="s">
        <v>121</v>
      </c>
      <c r="I176" s="1" t="s">
        <v>662</v>
      </c>
      <c r="J176" s="1" t="s">
        <v>663</v>
      </c>
      <c r="K176" s="1" t="s">
        <v>26432</v>
      </c>
      <c r="L176" s="1"/>
      <c r="M176" s="21">
        <f t="shared" si="2"/>
        <v>1</v>
      </c>
    </row>
    <row r="177" spans="1:13" ht="20.100000000000001" customHeight="1" x14ac:dyDescent="0.15">
      <c r="A177" s="1" t="s">
        <v>26079</v>
      </c>
      <c r="B177" s="1" t="s">
        <v>26430</v>
      </c>
      <c r="C177" s="1" t="s">
        <v>26433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662</v>
      </c>
      <c r="J177" s="1" t="s">
        <v>663</v>
      </c>
      <c r="K177" s="1" t="s">
        <v>26434</v>
      </c>
      <c r="L177" s="1"/>
      <c r="M177" s="21">
        <f t="shared" si="2"/>
        <v>1</v>
      </c>
    </row>
    <row r="178" spans="1:13" ht="20.100000000000001" customHeight="1" x14ac:dyDescent="0.15">
      <c r="A178" s="1" t="s">
        <v>26079</v>
      </c>
      <c r="B178" s="1" t="s">
        <v>26430</v>
      </c>
      <c r="C178" s="1" t="s">
        <v>26435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26436</v>
      </c>
      <c r="L178" s="1"/>
      <c r="M178" s="21">
        <f t="shared" si="2"/>
        <v>1</v>
      </c>
    </row>
    <row r="179" spans="1:13" ht="20.100000000000001" customHeight="1" x14ac:dyDescent="0.15">
      <c r="A179" s="1" t="s">
        <v>26079</v>
      </c>
      <c r="B179" s="1" t="s">
        <v>26430</v>
      </c>
      <c r="C179" s="1" t="s">
        <v>26437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662</v>
      </c>
      <c r="J179" s="1" t="s">
        <v>663</v>
      </c>
      <c r="K179" s="1" t="s">
        <v>26438</v>
      </c>
      <c r="L179" s="1"/>
      <c r="M179" s="21">
        <f t="shared" si="2"/>
        <v>1</v>
      </c>
    </row>
    <row r="180" spans="1:13" ht="20.100000000000001" customHeight="1" x14ac:dyDescent="0.15">
      <c r="A180" s="1" t="s">
        <v>26079</v>
      </c>
      <c r="B180" s="1" t="s">
        <v>26430</v>
      </c>
      <c r="C180" s="1" t="s">
        <v>26439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662</v>
      </c>
      <c r="J180" s="1" t="s">
        <v>663</v>
      </c>
      <c r="K180" s="1" t="s">
        <v>26440</v>
      </c>
      <c r="L180" s="1"/>
      <c r="M180" s="21">
        <f t="shared" si="2"/>
        <v>1</v>
      </c>
    </row>
    <row r="181" spans="1:13" ht="20.100000000000001" customHeight="1" x14ac:dyDescent="0.15">
      <c r="A181" s="1" t="s">
        <v>26079</v>
      </c>
      <c r="B181" s="1" t="s">
        <v>26430</v>
      </c>
      <c r="C181" s="1" t="s">
        <v>26441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662</v>
      </c>
      <c r="J181" s="1" t="s">
        <v>663</v>
      </c>
      <c r="K181" s="1" t="s">
        <v>26442</v>
      </c>
      <c r="L181" s="1"/>
      <c r="M181" s="21">
        <f t="shared" si="2"/>
        <v>1</v>
      </c>
    </row>
    <row r="182" spans="1:13" ht="20.100000000000001" customHeight="1" x14ac:dyDescent="0.15">
      <c r="A182" s="1" t="s">
        <v>26079</v>
      </c>
      <c r="B182" s="1" t="s">
        <v>26430</v>
      </c>
      <c r="C182" s="1" t="s">
        <v>26443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662</v>
      </c>
      <c r="J182" s="1" t="s">
        <v>663</v>
      </c>
      <c r="K182" s="1" t="s">
        <v>26444</v>
      </c>
      <c r="L182" s="1"/>
      <c r="M182" s="21">
        <f t="shared" si="2"/>
        <v>1</v>
      </c>
    </row>
    <row r="183" spans="1:13" ht="20.100000000000001" customHeight="1" x14ac:dyDescent="0.15">
      <c r="A183" s="1" t="s">
        <v>26079</v>
      </c>
      <c r="B183" s="1" t="s">
        <v>26430</v>
      </c>
      <c r="C183" s="1" t="s">
        <v>26445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662</v>
      </c>
      <c r="J183" s="1" t="s">
        <v>663</v>
      </c>
      <c r="K183" s="1" t="s">
        <v>26446</v>
      </c>
      <c r="L183" s="1"/>
      <c r="M183" s="21">
        <f t="shared" si="2"/>
        <v>1</v>
      </c>
    </row>
    <row r="184" spans="1:13" ht="20.100000000000001" customHeight="1" x14ac:dyDescent="0.15">
      <c r="A184" s="1" t="s">
        <v>26079</v>
      </c>
      <c r="B184" s="1" t="s">
        <v>26430</v>
      </c>
      <c r="C184" s="1" t="s">
        <v>26447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662</v>
      </c>
      <c r="J184" s="1" t="s">
        <v>663</v>
      </c>
      <c r="K184" s="1" t="s">
        <v>26448</v>
      </c>
      <c r="L184" s="1"/>
      <c r="M184" s="21">
        <f t="shared" si="2"/>
        <v>1</v>
      </c>
    </row>
    <row r="185" spans="1:13" ht="20.100000000000001" customHeight="1" x14ac:dyDescent="0.15">
      <c r="A185" s="1" t="s">
        <v>26079</v>
      </c>
      <c r="B185" s="1" t="s">
        <v>26430</v>
      </c>
      <c r="C185" s="1" t="s">
        <v>26449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662</v>
      </c>
      <c r="J185" s="1" t="s">
        <v>663</v>
      </c>
      <c r="K185" s="1" t="s">
        <v>26450</v>
      </c>
      <c r="L185" s="1"/>
      <c r="M185" s="21">
        <f t="shared" si="2"/>
        <v>1</v>
      </c>
    </row>
    <row r="186" spans="1:13" ht="20.100000000000001" customHeight="1" x14ac:dyDescent="0.15">
      <c r="A186" s="1" t="s">
        <v>26079</v>
      </c>
      <c r="B186" s="1" t="s">
        <v>26430</v>
      </c>
      <c r="C186" s="1" t="s">
        <v>26451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662</v>
      </c>
      <c r="J186" s="1" t="s">
        <v>663</v>
      </c>
      <c r="K186" s="1" t="s">
        <v>26452</v>
      </c>
      <c r="L186" s="1"/>
      <c r="M186" s="21">
        <f t="shared" si="2"/>
        <v>1</v>
      </c>
    </row>
    <row r="187" spans="1:13" ht="20.100000000000001" customHeight="1" x14ac:dyDescent="0.15">
      <c r="A187" s="1" t="s">
        <v>26079</v>
      </c>
      <c r="B187" s="1" t="s">
        <v>26430</v>
      </c>
      <c r="C187" s="1" t="s">
        <v>26453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662</v>
      </c>
      <c r="J187" s="1" t="s">
        <v>663</v>
      </c>
      <c r="K187" s="1" t="s">
        <v>26454</v>
      </c>
      <c r="L187" s="1"/>
      <c r="M187" s="21">
        <f t="shared" si="2"/>
        <v>1</v>
      </c>
    </row>
    <row r="188" spans="1:13" ht="20.100000000000001" customHeight="1" x14ac:dyDescent="0.15">
      <c r="A188" s="1" t="s">
        <v>26079</v>
      </c>
      <c r="B188" s="1" t="s">
        <v>26455</v>
      </c>
      <c r="C188" s="1" t="s">
        <v>26456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1141</v>
      </c>
      <c r="J188" s="1" t="s">
        <v>96</v>
      </c>
      <c r="K188" s="1" t="s">
        <v>26457</v>
      </c>
      <c r="L188" s="1"/>
      <c r="M188" s="21">
        <f t="shared" si="2"/>
        <v>1</v>
      </c>
    </row>
    <row r="189" spans="1:13" ht="20.100000000000001" customHeight="1" x14ac:dyDescent="0.15">
      <c r="A189" s="1" t="s">
        <v>26079</v>
      </c>
      <c r="B189" s="1" t="s">
        <v>26458</v>
      </c>
      <c r="C189" s="1" t="s">
        <v>26459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662</v>
      </c>
      <c r="J189" s="1" t="s">
        <v>663</v>
      </c>
      <c r="K189" s="1" t="s">
        <v>26460</v>
      </c>
      <c r="L189" s="1"/>
      <c r="M189" s="21">
        <f t="shared" si="2"/>
        <v>1</v>
      </c>
    </row>
    <row r="190" spans="1:13" ht="20.100000000000001" customHeight="1" x14ac:dyDescent="0.15">
      <c r="A190" s="1" t="s">
        <v>26079</v>
      </c>
      <c r="B190" s="1" t="s">
        <v>26458</v>
      </c>
      <c r="C190" s="1" t="s">
        <v>26461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662</v>
      </c>
      <c r="J190" s="1" t="s">
        <v>663</v>
      </c>
      <c r="K190" s="1" t="s">
        <v>26462</v>
      </c>
      <c r="L190" s="1"/>
      <c r="M190" s="21">
        <f t="shared" si="2"/>
        <v>1</v>
      </c>
    </row>
    <row r="191" spans="1:13" ht="20.100000000000001" customHeight="1" x14ac:dyDescent="0.15">
      <c r="A191" s="1" t="s">
        <v>26079</v>
      </c>
      <c r="B191" s="1" t="s">
        <v>26458</v>
      </c>
      <c r="C191" s="1" t="s">
        <v>26463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662</v>
      </c>
      <c r="J191" s="1" t="s">
        <v>663</v>
      </c>
      <c r="K191" s="1" t="s">
        <v>26464</v>
      </c>
      <c r="L191" s="1"/>
      <c r="M191" s="21">
        <f t="shared" si="2"/>
        <v>1</v>
      </c>
    </row>
    <row r="192" spans="1:13" ht="20.100000000000001" customHeight="1" x14ac:dyDescent="0.15">
      <c r="A192" s="1" t="s">
        <v>26079</v>
      </c>
      <c r="B192" s="1" t="s">
        <v>26458</v>
      </c>
      <c r="C192" s="1" t="s">
        <v>26465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662</v>
      </c>
      <c r="J192" s="1" t="s">
        <v>663</v>
      </c>
      <c r="K192" s="1" t="s">
        <v>26466</v>
      </c>
      <c r="L192" s="1"/>
      <c r="M192" s="21">
        <f t="shared" si="2"/>
        <v>1</v>
      </c>
    </row>
    <row r="193" spans="1:13" ht="20.100000000000001" customHeight="1" x14ac:dyDescent="0.15">
      <c r="A193" s="1" t="s">
        <v>26079</v>
      </c>
      <c r="B193" s="1" t="s">
        <v>26458</v>
      </c>
      <c r="C193" s="1" t="s">
        <v>26467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662</v>
      </c>
      <c r="J193" s="1" t="s">
        <v>663</v>
      </c>
      <c r="K193" s="1" t="s">
        <v>26468</v>
      </c>
      <c r="L193" s="1"/>
      <c r="M193" s="21">
        <f t="shared" si="2"/>
        <v>1</v>
      </c>
    </row>
    <row r="194" spans="1:13" ht="20.100000000000001" customHeight="1" x14ac:dyDescent="0.15">
      <c r="A194" s="1" t="s">
        <v>26079</v>
      </c>
      <c r="B194" s="1" t="s">
        <v>26469</v>
      </c>
      <c r="C194" s="1" t="s">
        <v>26470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662</v>
      </c>
      <c r="J194" s="1" t="s">
        <v>663</v>
      </c>
      <c r="K194" s="1" t="s">
        <v>26471</v>
      </c>
      <c r="L194" s="1"/>
      <c r="M194" s="21">
        <f t="shared" si="2"/>
        <v>1</v>
      </c>
    </row>
    <row r="195" spans="1:13" ht="20.100000000000001" customHeight="1" x14ac:dyDescent="0.15">
      <c r="A195" s="1" t="s">
        <v>26079</v>
      </c>
      <c r="B195" s="1" t="s">
        <v>26469</v>
      </c>
      <c r="C195" s="1" t="s">
        <v>26472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662</v>
      </c>
      <c r="J195" s="1" t="s">
        <v>663</v>
      </c>
      <c r="K195" s="1" t="s">
        <v>26473</v>
      </c>
      <c r="L195" s="1"/>
      <c r="M195" s="21">
        <f t="shared" si="2"/>
        <v>1</v>
      </c>
    </row>
    <row r="196" spans="1:13" ht="20.100000000000001" customHeight="1" x14ac:dyDescent="0.15">
      <c r="A196" s="1" t="s">
        <v>26079</v>
      </c>
      <c r="B196" s="1" t="s">
        <v>26469</v>
      </c>
      <c r="C196" s="1" t="s">
        <v>26474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662</v>
      </c>
      <c r="J196" s="1" t="s">
        <v>663</v>
      </c>
      <c r="K196" s="1" t="s">
        <v>26475</v>
      </c>
      <c r="L196" s="1"/>
      <c r="M196" s="21">
        <f t="shared" si="2"/>
        <v>1</v>
      </c>
    </row>
    <row r="197" spans="1:13" ht="20.100000000000001" customHeight="1" x14ac:dyDescent="0.15">
      <c r="A197" s="1" t="s">
        <v>26079</v>
      </c>
      <c r="B197" s="1" t="s">
        <v>26476</v>
      </c>
      <c r="C197" s="1" t="s">
        <v>26477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740</v>
      </c>
      <c r="J197" s="1" t="s">
        <v>182</v>
      </c>
      <c r="K197" s="1" t="s">
        <v>26478</v>
      </c>
      <c r="L197" s="1"/>
      <c r="M197" s="21">
        <f t="shared" si="2"/>
        <v>1</v>
      </c>
    </row>
    <row r="198" spans="1:13" ht="20.100000000000001" customHeight="1" x14ac:dyDescent="0.15">
      <c r="A198" s="1" t="s">
        <v>26079</v>
      </c>
      <c r="B198" s="1" t="s">
        <v>26476</v>
      </c>
      <c r="C198" s="1" t="s">
        <v>26479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740</v>
      </c>
      <c r="J198" s="1" t="s">
        <v>182</v>
      </c>
      <c r="K198" s="1" t="s">
        <v>26480</v>
      </c>
      <c r="L198" s="1"/>
      <c r="M198" s="21">
        <f t="shared" si="2"/>
        <v>1</v>
      </c>
    </row>
    <row r="199" spans="1:13" ht="20.100000000000001" customHeight="1" x14ac:dyDescent="0.15">
      <c r="A199" s="1" t="s">
        <v>26079</v>
      </c>
      <c r="B199" s="1" t="s">
        <v>26476</v>
      </c>
      <c r="C199" s="1" t="s">
        <v>26481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740</v>
      </c>
      <c r="J199" s="1" t="s">
        <v>182</v>
      </c>
      <c r="K199" s="1" t="s">
        <v>26482</v>
      </c>
      <c r="L199" s="1"/>
      <c r="M199" s="21">
        <f t="shared" si="2"/>
        <v>1</v>
      </c>
    </row>
    <row r="200" spans="1:13" ht="20.100000000000001" customHeight="1" x14ac:dyDescent="0.15">
      <c r="A200" s="1" t="s">
        <v>26079</v>
      </c>
      <c r="B200" s="1" t="s">
        <v>26476</v>
      </c>
      <c r="C200" s="1" t="s">
        <v>26483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740</v>
      </c>
      <c r="J200" s="1" t="s">
        <v>182</v>
      </c>
      <c r="K200" s="1" t="s">
        <v>26484</v>
      </c>
      <c r="L200" s="1"/>
      <c r="M200" s="21">
        <f t="shared" si="2"/>
        <v>1</v>
      </c>
    </row>
    <row r="201" spans="1:13" ht="20.100000000000001" customHeight="1" x14ac:dyDescent="0.15">
      <c r="A201" s="1" t="s">
        <v>26079</v>
      </c>
      <c r="B201" s="1" t="s">
        <v>26476</v>
      </c>
      <c r="C201" s="1" t="s">
        <v>26485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740</v>
      </c>
      <c r="J201" s="1" t="s">
        <v>182</v>
      </c>
      <c r="K201" s="1" t="s">
        <v>26486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26079</v>
      </c>
      <c r="B202" s="1" t="s">
        <v>26476</v>
      </c>
      <c r="C202" s="1" t="s">
        <v>26487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662</v>
      </c>
      <c r="J202" s="1" t="s">
        <v>663</v>
      </c>
      <c r="K202" s="1" t="s">
        <v>26488</v>
      </c>
      <c r="L202" s="1"/>
      <c r="M202" s="21">
        <f t="shared" si="3"/>
        <v>1</v>
      </c>
    </row>
    <row r="203" spans="1:13" ht="20.100000000000001" customHeight="1" x14ac:dyDescent="0.15">
      <c r="A203" s="1" t="s">
        <v>26079</v>
      </c>
      <c r="B203" s="1" t="s">
        <v>26476</v>
      </c>
      <c r="C203" s="1" t="s">
        <v>26489</v>
      </c>
      <c r="D203" s="1" t="s">
        <v>78</v>
      </c>
      <c r="E203" s="1" t="s">
        <v>51</v>
      </c>
      <c r="F203" s="1" t="s">
        <v>179</v>
      </c>
      <c r="G203" s="1" t="s">
        <v>82</v>
      </c>
      <c r="H203" s="1" t="s">
        <v>129</v>
      </c>
      <c r="I203" s="1" t="s">
        <v>84</v>
      </c>
      <c r="J203" s="1" t="s">
        <v>130</v>
      </c>
      <c r="K203" s="1" t="s">
        <v>26490</v>
      </c>
      <c r="L203" s="1"/>
      <c r="M203" s="21">
        <f t="shared" si="3"/>
        <v>0</v>
      </c>
    </row>
    <row r="204" spans="1:13" ht="20.100000000000001" customHeight="1" x14ac:dyDescent="0.15">
      <c r="A204" s="1" t="s">
        <v>26079</v>
      </c>
      <c r="B204" s="1" t="s">
        <v>26476</v>
      </c>
      <c r="C204" s="1" t="s">
        <v>26491</v>
      </c>
      <c r="D204" s="1" t="s">
        <v>78</v>
      </c>
      <c r="E204" s="1" t="s">
        <v>51</v>
      </c>
      <c r="F204" s="1" t="s">
        <v>179</v>
      </c>
      <c r="G204" s="1" t="s">
        <v>82</v>
      </c>
      <c r="H204" s="1" t="s">
        <v>129</v>
      </c>
      <c r="I204" s="1" t="s">
        <v>84</v>
      </c>
      <c r="J204" s="1" t="s">
        <v>130</v>
      </c>
      <c r="K204" s="1" t="s">
        <v>26492</v>
      </c>
      <c r="L204" s="1"/>
      <c r="M204" s="21">
        <f t="shared" si="3"/>
        <v>0</v>
      </c>
    </row>
    <row r="205" spans="1:13" ht="20.100000000000001" customHeight="1" x14ac:dyDescent="0.15">
      <c r="A205" s="1" t="s">
        <v>26079</v>
      </c>
      <c r="B205" s="1" t="s">
        <v>26476</v>
      </c>
      <c r="C205" s="1" t="s">
        <v>26493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129</v>
      </c>
      <c r="I205" s="1" t="s">
        <v>84</v>
      </c>
      <c r="J205" s="1" t="s">
        <v>130</v>
      </c>
      <c r="K205" s="1" t="s">
        <v>26494</v>
      </c>
      <c r="L205" s="1"/>
      <c r="M205" s="21">
        <f t="shared" si="3"/>
        <v>0</v>
      </c>
    </row>
    <row r="206" spans="1:13" ht="20.100000000000001" customHeight="1" x14ac:dyDescent="0.15">
      <c r="A206" s="1" t="s">
        <v>26079</v>
      </c>
      <c r="B206" s="1" t="s">
        <v>26476</v>
      </c>
      <c r="C206" s="1" t="s">
        <v>26495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740</v>
      </c>
      <c r="J206" s="1" t="s">
        <v>182</v>
      </c>
      <c r="K206" s="1" t="s">
        <v>26496</v>
      </c>
      <c r="L206" s="1"/>
      <c r="M206" s="21">
        <f t="shared" si="3"/>
        <v>1</v>
      </c>
    </row>
    <row r="207" spans="1:13" ht="20.100000000000001" customHeight="1" x14ac:dyDescent="0.15">
      <c r="A207" s="1" t="s">
        <v>26497</v>
      </c>
      <c r="B207" s="1" t="s">
        <v>26498</v>
      </c>
      <c r="C207" s="1" t="s">
        <v>26499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662</v>
      </c>
      <c r="J207" s="1" t="s">
        <v>663</v>
      </c>
      <c r="K207" s="1" t="s">
        <v>26500</v>
      </c>
      <c r="L207" s="1"/>
      <c r="M207" s="21">
        <f t="shared" si="3"/>
        <v>1</v>
      </c>
    </row>
    <row r="208" spans="1:13" ht="20.100000000000001" customHeight="1" x14ac:dyDescent="0.15">
      <c r="A208" s="1" t="s">
        <v>26497</v>
      </c>
      <c r="B208" s="1" t="s">
        <v>26498</v>
      </c>
      <c r="C208" s="1" t="s">
        <v>26501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662</v>
      </c>
      <c r="J208" s="1" t="s">
        <v>663</v>
      </c>
      <c r="K208" s="1" t="s">
        <v>26502</v>
      </c>
      <c r="L208" s="1"/>
      <c r="M208" s="21">
        <f t="shared" si="3"/>
        <v>1</v>
      </c>
    </row>
    <row r="209" spans="1:13" ht="20.100000000000001" customHeight="1" x14ac:dyDescent="0.15">
      <c r="A209" s="1" t="s">
        <v>26497</v>
      </c>
      <c r="B209" s="1" t="s">
        <v>26498</v>
      </c>
      <c r="C209" s="1" t="s">
        <v>26503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129</v>
      </c>
      <c r="I209" s="1" t="s">
        <v>84</v>
      </c>
      <c r="J209" s="1" t="s">
        <v>130</v>
      </c>
      <c r="K209" s="1" t="s">
        <v>26504</v>
      </c>
      <c r="L209" s="1"/>
      <c r="M209" s="21">
        <f t="shared" si="3"/>
        <v>0</v>
      </c>
    </row>
    <row r="210" spans="1:13" ht="20.100000000000001" customHeight="1" x14ac:dyDescent="0.15">
      <c r="A210" s="1" t="s">
        <v>26497</v>
      </c>
      <c r="B210" s="1" t="s">
        <v>26498</v>
      </c>
      <c r="C210" s="1" t="s">
        <v>26505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662</v>
      </c>
      <c r="J210" s="1" t="s">
        <v>663</v>
      </c>
      <c r="K210" s="1" t="s">
        <v>26506</v>
      </c>
      <c r="L210" s="1"/>
      <c r="M210" s="21">
        <f t="shared" si="3"/>
        <v>1</v>
      </c>
    </row>
    <row r="211" spans="1:13" ht="20.100000000000001" customHeight="1" x14ac:dyDescent="0.15">
      <c r="A211" s="1" t="s">
        <v>26497</v>
      </c>
      <c r="B211" s="1" t="s">
        <v>26498</v>
      </c>
      <c r="C211" s="1" t="s">
        <v>26507</v>
      </c>
      <c r="D211" s="1" t="s">
        <v>849</v>
      </c>
      <c r="E211" s="1" t="s">
        <v>51</v>
      </c>
      <c r="F211" s="1" t="s">
        <v>26832</v>
      </c>
      <c r="G211" s="1" t="s">
        <v>82</v>
      </c>
      <c r="H211" s="1" t="s">
        <v>83</v>
      </c>
      <c r="I211" s="1" t="s">
        <v>84</v>
      </c>
      <c r="J211" s="1" t="s">
        <v>6142</v>
      </c>
      <c r="K211" s="1" t="s">
        <v>26508</v>
      </c>
      <c r="L211" s="1"/>
      <c r="M211" s="21">
        <f t="shared" si="3"/>
        <v>0</v>
      </c>
    </row>
    <row r="212" spans="1:13" ht="20.100000000000001" customHeight="1" x14ac:dyDescent="0.15">
      <c r="A212" s="1" t="s">
        <v>26497</v>
      </c>
      <c r="B212" s="1" t="s">
        <v>26498</v>
      </c>
      <c r="C212" s="1" t="s">
        <v>26509</v>
      </c>
      <c r="D212" s="1" t="s">
        <v>849</v>
      </c>
      <c r="E212" s="1" t="s">
        <v>51</v>
      </c>
      <c r="F212" s="1" t="s">
        <v>26832</v>
      </c>
      <c r="G212" s="1" t="s">
        <v>52</v>
      </c>
      <c r="H212" s="1" t="s">
        <v>121</v>
      </c>
      <c r="I212" s="1" t="s">
        <v>662</v>
      </c>
      <c r="J212" s="1" t="s">
        <v>663</v>
      </c>
      <c r="K212" s="1" t="s">
        <v>26498</v>
      </c>
      <c r="L212" s="1"/>
      <c r="M212" s="21">
        <f t="shared" si="3"/>
        <v>0</v>
      </c>
    </row>
    <row r="213" spans="1:13" ht="20.100000000000001" customHeight="1" x14ac:dyDescent="0.15">
      <c r="A213" s="1" t="s">
        <v>26497</v>
      </c>
      <c r="B213" s="1" t="s">
        <v>19799</v>
      </c>
      <c r="C213" s="1" t="s">
        <v>26510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26511</v>
      </c>
      <c r="L213" s="1"/>
      <c r="M213" s="21">
        <f t="shared" si="3"/>
        <v>1</v>
      </c>
    </row>
    <row r="214" spans="1:13" ht="20.100000000000001" customHeight="1" x14ac:dyDescent="0.15">
      <c r="A214" s="1" t="s">
        <v>26497</v>
      </c>
      <c r="B214" s="1" t="s">
        <v>19799</v>
      </c>
      <c r="C214" s="1" t="s">
        <v>26512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26513</v>
      </c>
      <c r="L214" s="1"/>
      <c r="M214" s="21">
        <f t="shared" si="3"/>
        <v>1</v>
      </c>
    </row>
    <row r="215" spans="1:13" ht="20.100000000000001" customHeight="1" x14ac:dyDescent="0.15">
      <c r="A215" s="1" t="s">
        <v>26497</v>
      </c>
      <c r="B215" s="1" t="s">
        <v>26514</v>
      </c>
      <c r="C215" s="1" t="s">
        <v>26515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740</v>
      </c>
      <c r="J215" s="1" t="s">
        <v>182</v>
      </c>
      <c r="K215" s="1" t="s">
        <v>26516</v>
      </c>
      <c r="L215" s="1"/>
      <c r="M215" s="21">
        <f t="shared" si="3"/>
        <v>1</v>
      </c>
    </row>
    <row r="216" spans="1:13" ht="20.100000000000001" customHeight="1" x14ac:dyDescent="0.15">
      <c r="A216" s="1" t="s">
        <v>26497</v>
      </c>
      <c r="B216" s="1" t="s">
        <v>26517</v>
      </c>
      <c r="C216" s="1" t="s">
        <v>26518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26519</v>
      </c>
      <c r="L216" s="1"/>
      <c r="M216" s="21">
        <f t="shared" si="3"/>
        <v>1</v>
      </c>
    </row>
    <row r="217" spans="1:13" ht="20.100000000000001" customHeight="1" x14ac:dyDescent="0.15">
      <c r="A217" s="1" t="s">
        <v>26497</v>
      </c>
      <c r="B217" s="1" t="s">
        <v>26517</v>
      </c>
      <c r="C217" s="1" t="s">
        <v>26520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1141</v>
      </c>
      <c r="J217" s="1" t="s">
        <v>96</v>
      </c>
      <c r="K217" s="1" t="s">
        <v>26521</v>
      </c>
      <c r="L217" s="1"/>
      <c r="M217" s="21">
        <f t="shared" si="3"/>
        <v>1</v>
      </c>
    </row>
    <row r="218" spans="1:13" ht="20.100000000000001" customHeight="1" x14ac:dyDescent="0.15">
      <c r="A218" s="1" t="s">
        <v>26497</v>
      </c>
      <c r="B218" s="1" t="s">
        <v>26517</v>
      </c>
      <c r="C218" s="1" t="s">
        <v>26522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26523</v>
      </c>
      <c r="L218" s="1"/>
      <c r="M218" s="21">
        <f t="shared" si="3"/>
        <v>1</v>
      </c>
    </row>
    <row r="219" spans="1:13" ht="20.100000000000001" customHeight="1" x14ac:dyDescent="0.15">
      <c r="A219" s="1" t="s">
        <v>26497</v>
      </c>
      <c r="B219" s="1" t="s">
        <v>26517</v>
      </c>
      <c r="C219" s="1" t="s">
        <v>26524</v>
      </c>
      <c r="D219" s="1" t="s">
        <v>78</v>
      </c>
      <c r="E219" s="1" t="s">
        <v>51</v>
      </c>
      <c r="F219" s="1" t="s">
        <v>179</v>
      </c>
      <c r="G219" s="1" t="s">
        <v>82</v>
      </c>
      <c r="H219" s="1" t="s">
        <v>129</v>
      </c>
      <c r="I219" s="1" t="s">
        <v>84</v>
      </c>
      <c r="J219" s="1" t="s">
        <v>130</v>
      </c>
      <c r="K219" s="1" t="s">
        <v>26525</v>
      </c>
      <c r="L219" s="1"/>
      <c r="M219" s="21">
        <f t="shared" si="3"/>
        <v>0</v>
      </c>
    </row>
    <row r="220" spans="1:13" ht="39.950000000000003" customHeight="1" x14ac:dyDescent="0.15">
      <c r="A220" s="120" t="s">
        <v>27121</v>
      </c>
      <c r="B220" s="120" t="s">
        <v>27122</v>
      </c>
      <c r="C220" s="51" t="s">
        <v>26527</v>
      </c>
      <c r="D220" s="51" t="s">
        <v>50</v>
      </c>
      <c r="E220" s="51" t="s">
        <v>51</v>
      </c>
      <c r="F220" s="51" t="s">
        <v>51</v>
      </c>
      <c r="G220" s="51" t="s">
        <v>52</v>
      </c>
      <c r="H220" s="51" t="s">
        <v>121</v>
      </c>
      <c r="I220" s="51" t="s">
        <v>26798</v>
      </c>
      <c r="J220" s="51" t="s">
        <v>26801</v>
      </c>
      <c r="K220" s="51" t="s">
        <v>26528</v>
      </c>
      <c r="L220" s="121" t="s">
        <v>26939</v>
      </c>
      <c r="M220" s="21">
        <f t="shared" si="3"/>
        <v>1</v>
      </c>
    </row>
    <row r="221" spans="1:13" ht="20.100000000000001" customHeight="1" x14ac:dyDescent="0.15">
      <c r="A221" s="51" t="s">
        <v>26497</v>
      </c>
      <c r="B221" s="51" t="s">
        <v>26526</v>
      </c>
      <c r="C221" s="51" t="s">
        <v>26529</v>
      </c>
      <c r="D221" s="51" t="s">
        <v>50</v>
      </c>
      <c r="E221" s="51" t="s">
        <v>51</v>
      </c>
      <c r="F221" s="51" t="s">
        <v>51</v>
      </c>
      <c r="G221" s="51" t="s">
        <v>52</v>
      </c>
      <c r="H221" s="51" t="s">
        <v>53</v>
      </c>
      <c r="I221" s="51" t="s">
        <v>1141</v>
      </c>
      <c r="J221" s="51" t="s">
        <v>96</v>
      </c>
      <c r="K221" s="51" t="s">
        <v>26530</v>
      </c>
      <c r="L221" s="51"/>
      <c r="M221" s="21">
        <f t="shared" si="3"/>
        <v>1</v>
      </c>
    </row>
    <row r="222" spans="1:13" ht="20.100000000000001" customHeight="1" x14ac:dyDescent="0.15">
      <c r="A222" s="51" t="s">
        <v>26497</v>
      </c>
      <c r="B222" s="51" t="s">
        <v>26526</v>
      </c>
      <c r="C222" s="51" t="s">
        <v>26531</v>
      </c>
      <c r="D222" s="51" t="s">
        <v>50</v>
      </c>
      <c r="E222" s="51" t="s">
        <v>51</v>
      </c>
      <c r="F222" s="51" t="s">
        <v>51</v>
      </c>
      <c r="G222" s="51" t="s">
        <v>52</v>
      </c>
      <c r="H222" s="51" t="s">
        <v>53</v>
      </c>
      <c r="I222" s="51" t="s">
        <v>1141</v>
      </c>
      <c r="J222" s="51" t="s">
        <v>96</v>
      </c>
      <c r="K222" s="51" t="s">
        <v>26532</v>
      </c>
      <c r="L222" s="51"/>
      <c r="M222" s="21">
        <f t="shared" si="3"/>
        <v>1</v>
      </c>
    </row>
    <row r="223" spans="1:13" ht="20.100000000000001" customHeight="1" x14ac:dyDescent="0.15">
      <c r="A223" s="51" t="s">
        <v>26497</v>
      </c>
      <c r="B223" s="51" t="s">
        <v>26526</v>
      </c>
      <c r="C223" s="51" t="s">
        <v>26533</v>
      </c>
      <c r="D223" s="51" t="s">
        <v>50</v>
      </c>
      <c r="E223" s="51" t="s">
        <v>51</v>
      </c>
      <c r="F223" s="51" t="s">
        <v>51</v>
      </c>
      <c r="G223" s="51" t="s">
        <v>52</v>
      </c>
      <c r="H223" s="51" t="s">
        <v>53</v>
      </c>
      <c r="I223" s="51" t="s">
        <v>1141</v>
      </c>
      <c r="J223" s="51" t="s">
        <v>96</v>
      </c>
      <c r="K223" s="51" t="s">
        <v>26534</v>
      </c>
      <c r="L223" s="51"/>
      <c r="M223" s="21">
        <f t="shared" si="3"/>
        <v>1</v>
      </c>
    </row>
    <row r="224" spans="1:13" ht="39.950000000000003" customHeight="1" x14ac:dyDescent="0.15">
      <c r="A224" s="120" t="s">
        <v>27121</v>
      </c>
      <c r="B224" s="120" t="s">
        <v>27122</v>
      </c>
      <c r="C224" s="51" t="s">
        <v>26535</v>
      </c>
      <c r="D224" s="51" t="s">
        <v>78</v>
      </c>
      <c r="E224" s="51" t="s">
        <v>51</v>
      </c>
      <c r="F224" s="51" t="s">
        <v>51</v>
      </c>
      <c r="G224" s="51" t="s">
        <v>52</v>
      </c>
      <c r="H224" s="51" t="s">
        <v>121</v>
      </c>
      <c r="I224" s="51" t="s">
        <v>1230</v>
      </c>
      <c r="J224" s="51" t="s">
        <v>26801</v>
      </c>
      <c r="K224" s="51" t="s">
        <v>26536</v>
      </c>
      <c r="L224" s="121" t="s">
        <v>26939</v>
      </c>
      <c r="M224" s="21">
        <f t="shared" si="3"/>
        <v>1</v>
      </c>
    </row>
    <row r="225" spans="1:13" ht="20.100000000000001" customHeight="1" x14ac:dyDescent="0.15">
      <c r="A225" s="51" t="s">
        <v>26497</v>
      </c>
      <c r="B225" s="51" t="s">
        <v>26526</v>
      </c>
      <c r="C225" s="51" t="s">
        <v>26537</v>
      </c>
      <c r="D225" s="51" t="s">
        <v>78</v>
      </c>
      <c r="E225" s="51" t="s">
        <v>51</v>
      </c>
      <c r="F225" s="51" t="s">
        <v>179</v>
      </c>
      <c r="G225" s="51" t="s">
        <v>82</v>
      </c>
      <c r="H225" s="51" t="s">
        <v>129</v>
      </c>
      <c r="I225" s="51" t="s">
        <v>84</v>
      </c>
      <c r="J225" s="51" t="s">
        <v>130</v>
      </c>
      <c r="K225" s="51" t="s">
        <v>26538</v>
      </c>
      <c r="L225" s="51"/>
      <c r="M225" s="21">
        <f t="shared" si="3"/>
        <v>0</v>
      </c>
    </row>
    <row r="226" spans="1:13" ht="20.100000000000001" customHeight="1" x14ac:dyDescent="0.15">
      <c r="A226" s="51" t="s">
        <v>26497</v>
      </c>
      <c r="B226" s="51" t="s">
        <v>26526</v>
      </c>
      <c r="C226" s="51" t="s">
        <v>26539</v>
      </c>
      <c r="D226" s="51" t="s">
        <v>78</v>
      </c>
      <c r="E226" s="51" t="s">
        <v>51</v>
      </c>
      <c r="F226" s="51" t="s">
        <v>51</v>
      </c>
      <c r="G226" s="51" t="s">
        <v>52</v>
      </c>
      <c r="H226" s="51" t="s">
        <v>53</v>
      </c>
      <c r="I226" s="51" t="s">
        <v>1141</v>
      </c>
      <c r="J226" s="51" t="s">
        <v>96</v>
      </c>
      <c r="K226" s="51" t="s">
        <v>26540</v>
      </c>
      <c r="L226" s="51"/>
      <c r="M226" s="21">
        <f t="shared" si="3"/>
        <v>1</v>
      </c>
    </row>
    <row r="227" spans="1:13" ht="20.100000000000001" customHeight="1" x14ac:dyDescent="0.15">
      <c r="A227" s="51" t="s">
        <v>26497</v>
      </c>
      <c r="B227" s="51" t="s">
        <v>26526</v>
      </c>
      <c r="C227" s="51" t="s">
        <v>26541</v>
      </c>
      <c r="D227" s="51" t="s">
        <v>849</v>
      </c>
      <c r="E227" s="51" t="s">
        <v>51</v>
      </c>
      <c r="F227" s="51" t="s">
        <v>26832</v>
      </c>
      <c r="G227" s="51" t="s">
        <v>82</v>
      </c>
      <c r="H227" s="51" t="s">
        <v>83</v>
      </c>
      <c r="I227" s="51" t="s">
        <v>84</v>
      </c>
      <c r="J227" s="51" t="s">
        <v>6142</v>
      </c>
      <c r="K227" s="51" t="s">
        <v>26542</v>
      </c>
      <c r="L227" s="51"/>
      <c r="M227" s="21">
        <f t="shared" si="3"/>
        <v>0</v>
      </c>
    </row>
    <row r="228" spans="1:13" ht="39.950000000000003" customHeight="1" x14ac:dyDescent="0.15">
      <c r="A228" s="120" t="s">
        <v>27121</v>
      </c>
      <c r="B228" s="120" t="s">
        <v>27122</v>
      </c>
      <c r="C228" s="51" t="s">
        <v>26543</v>
      </c>
      <c r="D228" s="51" t="s">
        <v>849</v>
      </c>
      <c r="E228" s="51" t="s">
        <v>51</v>
      </c>
      <c r="F228" s="51" t="s">
        <v>26832</v>
      </c>
      <c r="G228" s="51" t="s">
        <v>82</v>
      </c>
      <c r="H228" s="51" t="s">
        <v>83</v>
      </c>
      <c r="I228" s="51" t="s">
        <v>84</v>
      </c>
      <c r="J228" s="51" t="s">
        <v>6142</v>
      </c>
      <c r="K228" s="51" t="s">
        <v>26544</v>
      </c>
      <c r="L228" s="121" t="s">
        <v>26939</v>
      </c>
      <c r="M228" s="21">
        <f t="shared" si="3"/>
        <v>0</v>
      </c>
    </row>
    <row r="229" spans="1:13" ht="20.100000000000001" customHeight="1" x14ac:dyDescent="0.15">
      <c r="A229" s="1" t="s">
        <v>26497</v>
      </c>
      <c r="B229" s="1" t="s">
        <v>26545</v>
      </c>
      <c r="C229" s="1" t="s">
        <v>26546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740</v>
      </c>
      <c r="J229" s="1" t="s">
        <v>182</v>
      </c>
      <c r="K229" s="1" t="s">
        <v>26547</v>
      </c>
      <c r="L229" s="1"/>
      <c r="M229" s="21">
        <f t="shared" si="3"/>
        <v>1</v>
      </c>
    </row>
    <row r="230" spans="1:13" ht="20.100000000000001" customHeight="1" x14ac:dyDescent="0.15">
      <c r="A230" s="1" t="s">
        <v>26497</v>
      </c>
      <c r="B230" s="1" t="s">
        <v>26545</v>
      </c>
      <c r="C230" s="1" t="s">
        <v>26548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740</v>
      </c>
      <c r="J230" s="1" t="s">
        <v>182</v>
      </c>
      <c r="K230" s="1" t="s">
        <v>26549</v>
      </c>
      <c r="L230" s="1"/>
      <c r="M230" s="21">
        <f t="shared" si="3"/>
        <v>1</v>
      </c>
    </row>
    <row r="231" spans="1:13" ht="20.100000000000001" customHeight="1" x14ac:dyDescent="0.15">
      <c r="A231" s="1" t="s">
        <v>26497</v>
      </c>
      <c r="B231" s="1" t="s">
        <v>26545</v>
      </c>
      <c r="C231" s="1" t="s">
        <v>26550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740</v>
      </c>
      <c r="J231" s="1" t="s">
        <v>182</v>
      </c>
      <c r="K231" s="1" t="s">
        <v>26551</v>
      </c>
      <c r="L231" s="1"/>
      <c r="M231" s="21">
        <f t="shared" si="3"/>
        <v>1</v>
      </c>
    </row>
    <row r="232" spans="1:13" ht="20.100000000000001" customHeight="1" x14ac:dyDescent="0.15">
      <c r="A232" s="1" t="s">
        <v>26497</v>
      </c>
      <c r="B232" s="1" t="s">
        <v>26545</v>
      </c>
      <c r="C232" s="1" t="s">
        <v>26552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740</v>
      </c>
      <c r="J232" s="1" t="s">
        <v>182</v>
      </c>
      <c r="K232" s="1" t="s">
        <v>26553</v>
      </c>
      <c r="L232" s="1"/>
      <c r="M232" s="21">
        <f t="shared" si="3"/>
        <v>1</v>
      </c>
    </row>
    <row r="233" spans="1:13" ht="20.100000000000001" customHeight="1" x14ac:dyDescent="0.15">
      <c r="A233" s="1" t="s">
        <v>26497</v>
      </c>
      <c r="B233" s="1" t="s">
        <v>26545</v>
      </c>
      <c r="C233" s="1" t="s">
        <v>26554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740</v>
      </c>
      <c r="J233" s="1" t="s">
        <v>182</v>
      </c>
      <c r="K233" s="1" t="s">
        <v>26555</v>
      </c>
      <c r="L233" s="1"/>
      <c r="M233" s="21">
        <f t="shared" si="3"/>
        <v>1</v>
      </c>
    </row>
    <row r="234" spans="1:13" ht="20.100000000000001" customHeight="1" x14ac:dyDescent="0.15">
      <c r="A234" s="1" t="s">
        <v>26497</v>
      </c>
      <c r="B234" s="1" t="s">
        <v>26545</v>
      </c>
      <c r="C234" s="1" t="s">
        <v>26556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740</v>
      </c>
      <c r="J234" s="1" t="s">
        <v>182</v>
      </c>
      <c r="K234" s="1" t="s">
        <v>26557</v>
      </c>
      <c r="L234" s="1"/>
      <c r="M234" s="21">
        <f t="shared" si="3"/>
        <v>1</v>
      </c>
    </row>
    <row r="235" spans="1:13" ht="20.100000000000001" customHeight="1" x14ac:dyDescent="0.15">
      <c r="A235" s="1" t="s">
        <v>26497</v>
      </c>
      <c r="B235" s="1" t="s">
        <v>26545</v>
      </c>
      <c r="C235" s="1" t="s">
        <v>26558</v>
      </c>
      <c r="D235" s="1" t="s">
        <v>78</v>
      </c>
      <c r="E235" s="1" t="s">
        <v>51</v>
      </c>
      <c r="F235" s="1" t="s">
        <v>179</v>
      </c>
      <c r="G235" s="1" t="s">
        <v>82</v>
      </c>
      <c r="H235" s="1" t="s">
        <v>129</v>
      </c>
      <c r="I235" s="1" t="s">
        <v>84</v>
      </c>
      <c r="J235" s="1" t="s">
        <v>130</v>
      </c>
      <c r="K235" s="1" t="s">
        <v>26559</v>
      </c>
      <c r="L235" s="1"/>
      <c r="M235" s="21">
        <f t="shared" si="3"/>
        <v>0</v>
      </c>
    </row>
    <row r="236" spans="1:13" ht="20.100000000000001" customHeight="1" x14ac:dyDescent="0.15">
      <c r="A236" s="1" t="s">
        <v>26497</v>
      </c>
      <c r="B236" s="1" t="s">
        <v>26545</v>
      </c>
      <c r="C236" s="1" t="s">
        <v>26560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740</v>
      </c>
      <c r="J236" s="1" t="s">
        <v>182</v>
      </c>
      <c r="K236" s="1" t="s">
        <v>26561</v>
      </c>
      <c r="L236" s="1"/>
      <c r="M236" s="21">
        <f t="shared" si="3"/>
        <v>1</v>
      </c>
    </row>
    <row r="237" spans="1:13" ht="20.100000000000001" customHeight="1" x14ac:dyDescent="0.15">
      <c r="A237" s="1" t="s">
        <v>26497</v>
      </c>
      <c r="B237" s="1" t="s">
        <v>26545</v>
      </c>
      <c r="C237" s="1" t="s">
        <v>26562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740</v>
      </c>
      <c r="J237" s="1" t="s">
        <v>182</v>
      </c>
      <c r="K237" s="1" t="s">
        <v>26563</v>
      </c>
      <c r="L237" s="1"/>
      <c r="M237" s="21">
        <f t="shared" si="3"/>
        <v>1</v>
      </c>
    </row>
    <row r="238" spans="1:13" ht="20.100000000000001" customHeight="1" x14ac:dyDescent="0.15">
      <c r="A238" s="1" t="s">
        <v>26497</v>
      </c>
      <c r="B238" s="1" t="s">
        <v>26545</v>
      </c>
      <c r="C238" s="1" t="s">
        <v>26564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129</v>
      </c>
      <c r="I238" s="1" t="s">
        <v>84</v>
      </c>
      <c r="J238" s="1" t="s">
        <v>130</v>
      </c>
      <c r="K238" s="1" t="s">
        <v>26565</v>
      </c>
      <c r="L238" s="1"/>
      <c r="M238" s="21">
        <f t="shared" si="3"/>
        <v>0</v>
      </c>
    </row>
    <row r="239" spans="1:13" ht="20.100000000000001" customHeight="1" x14ac:dyDescent="0.15">
      <c r="A239" s="1" t="s">
        <v>26497</v>
      </c>
      <c r="B239" s="1" t="s">
        <v>26545</v>
      </c>
      <c r="C239" s="1" t="s">
        <v>26566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129</v>
      </c>
      <c r="I239" s="1" t="s">
        <v>84</v>
      </c>
      <c r="J239" s="1" t="s">
        <v>130</v>
      </c>
      <c r="K239" s="1" t="s">
        <v>26567</v>
      </c>
      <c r="L239" s="1"/>
      <c r="M239" s="21">
        <f t="shared" si="3"/>
        <v>0</v>
      </c>
    </row>
    <row r="240" spans="1:13" ht="20.100000000000001" customHeight="1" x14ac:dyDescent="0.15">
      <c r="A240" s="1" t="s">
        <v>26497</v>
      </c>
      <c r="B240" s="1" t="s">
        <v>26545</v>
      </c>
      <c r="C240" s="1" t="s">
        <v>26568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740</v>
      </c>
      <c r="J240" s="1" t="s">
        <v>182</v>
      </c>
      <c r="K240" s="1" t="s">
        <v>26569</v>
      </c>
      <c r="L240" s="1"/>
      <c r="M240" s="21">
        <f t="shared" si="3"/>
        <v>1</v>
      </c>
    </row>
    <row r="241" spans="1:13" ht="20.100000000000001" customHeight="1" x14ac:dyDescent="0.15">
      <c r="A241" s="1" t="s">
        <v>26497</v>
      </c>
      <c r="B241" s="1" t="s">
        <v>22074</v>
      </c>
      <c r="C241" s="1" t="s">
        <v>26570</v>
      </c>
      <c r="D241" s="1" t="s">
        <v>50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84</v>
      </c>
      <c r="J241" s="1" t="s">
        <v>122</v>
      </c>
      <c r="K241" s="1" t="s">
        <v>26571</v>
      </c>
      <c r="L241" s="1"/>
      <c r="M241" s="21">
        <f t="shared" si="3"/>
        <v>1</v>
      </c>
    </row>
    <row r="242" spans="1:13" ht="20.100000000000001" customHeight="1" x14ac:dyDescent="0.15">
      <c r="A242" s="1" t="s">
        <v>26497</v>
      </c>
      <c r="B242" s="1" t="s">
        <v>22074</v>
      </c>
      <c r="C242" s="1" t="s">
        <v>26572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26573</v>
      </c>
      <c r="L242" s="1"/>
      <c r="M242" s="21">
        <f t="shared" si="3"/>
        <v>1</v>
      </c>
    </row>
    <row r="243" spans="1:13" ht="20.100000000000001" customHeight="1" x14ac:dyDescent="0.15">
      <c r="A243" s="1" t="s">
        <v>26497</v>
      </c>
      <c r="B243" s="1" t="s">
        <v>22074</v>
      </c>
      <c r="C243" s="1" t="s">
        <v>26574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26575</v>
      </c>
      <c r="L243" s="1"/>
      <c r="M243" s="21">
        <f t="shared" si="3"/>
        <v>1</v>
      </c>
    </row>
    <row r="244" spans="1:13" ht="20.100000000000001" customHeight="1" x14ac:dyDescent="0.15">
      <c r="A244" s="1" t="s">
        <v>26497</v>
      </c>
      <c r="B244" s="1" t="s">
        <v>22074</v>
      </c>
      <c r="C244" s="1" t="s">
        <v>26576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26577</v>
      </c>
      <c r="L244" s="1"/>
      <c r="M244" s="21">
        <f t="shared" si="3"/>
        <v>1</v>
      </c>
    </row>
    <row r="245" spans="1:13" ht="20.100000000000001" customHeight="1" x14ac:dyDescent="0.15">
      <c r="A245" s="1" t="s">
        <v>26497</v>
      </c>
      <c r="B245" s="1" t="s">
        <v>22074</v>
      </c>
      <c r="C245" s="1" t="s">
        <v>26578</v>
      </c>
      <c r="D245" s="1" t="s">
        <v>50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26579</v>
      </c>
      <c r="L245" s="1"/>
      <c r="M245" s="21">
        <f t="shared" si="3"/>
        <v>1</v>
      </c>
    </row>
    <row r="246" spans="1:13" ht="20.100000000000001" customHeight="1" x14ac:dyDescent="0.15">
      <c r="A246" s="1" t="s">
        <v>26497</v>
      </c>
      <c r="B246" s="1" t="s">
        <v>22074</v>
      </c>
      <c r="C246" s="1" t="s">
        <v>26580</v>
      </c>
      <c r="D246" s="1" t="s">
        <v>50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26581</v>
      </c>
      <c r="L246" s="1"/>
      <c r="M246" s="21">
        <f t="shared" si="3"/>
        <v>1</v>
      </c>
    </row>
    <row r="247" spans="1:13" ht="20.100000000000001" customHeight="1" x14ac:dyDescent="0.15">
      <c r="A247" s="1" t="s">
        <v>26497</v>
      </c>
      <c r="B247" s="1" t="s">
        <v>22074</v>
      </c>
      <c r="C247" s="1" t="s">
        <v>26582</v>
      </c>
      <c r="D247" s="1" t="s">
        <v>50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26583</v>
      </c>
      <c r="L247" s="1"/>
      <c r="M247" s="21">
        <f t="shared" si="3"/>
        <v>1</v>
      </c>
    </row>
    <row r="248" spans="1:13" ht="20.100000000000001" customHeight="1" x14ac:dyDescent="0.15">
      <c r="A248" s="1" t="s">
        <v>26497</v>
      </c>
      <c r="B248" s="1" t="s">
        <v>22074</v>
      </c>
      <c r="C248" s="1" t="s">
        <v>26584</v>
      </c>
      <c r="D248" s="1" t="s">
        <v>50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26585</v>
      </c>
      <c r="L248" s="1"/>
      <c r="M248" s="21">
        <f t="shared" si="3"/>
        <v>1</v>
      </c>
    </row>
    <row r="249" spans="1:13" ht="20.100000000000001" customHeight="1" x14ac:dyDescent="0.15">
      <c r="A249" s="1" t="s">
        <v>26497</v>
      </c>
      <c r="B249" s="1" t="s">
        <v>22074</v>
      </c>
      <c r="C249" s="1" t="s">
        <v>26586</v>
      </c>
      <c r="D249" s="1" t="s">
        <v>50</v>
      </c>
      <c r="E249" s="1" t="s">
        <v>51</v>
      </c>
      <c r="F249" s="1" t="s">
        <v>51</v>
      </c>
      <c r="G249" s="1" t="s">
        <v>82</v>
      </c>
      <c r="H249" s="1" t="s">
        <v>207</v>
      </c>
      <c r="I249" s="1" t="s">
        <v>84</v>
      </c>
      <c r="J249" s="1" t="s">
        <v>122</v>
      </c>
      <c r="K249" s="1" t="s">
        <v>26587</v>
      </c>
      <c r="L249" s="1"/>
      <c r="M249" s="21">
        <f t="shared" si="3"/>
        <v>1</v>
      </c>
    </row>
    <row r="250" spans="1:13" ht="20.100000000000001" customHeight="1" x14ac:dyDescent="0.15">
      <c r="A250" s="1" t="s">
        <v>26497</v>
      </c>
      <c r="B250" s="1" t="s">
        <v>22074</v>
      </c>
      <c r="C250" s="1" t="s">
        <v>26588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26589</v>
      </c>
      <c r="L250" s="1"/>
      <c r="M250" s="21">
        <f t="shared" si="3"/>
        <v>1</v>
      </c>
    </row>
    <row r="251" spans="1:13" ht="20.100000000000001" customHeight="1" x14ac:dyDescent="0.15">
      <c r="A251" s="1" t="s">
        <v>26497</v>
      </c>
      <c r="B251" s="1" t="s">
        <v>22074</v>
      </c>
      <c r="C251" s="1" t="s">
        <v>26590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26591</v>
      </c>
      <c r="L251" s="1"/>
      <c r="M251" s="21">
        <f t="shared" si="3"/>
        <v>1</v>
      </c>
    </row>
    <row r="252" spans="1:13" ht="20.100000000000001" customHeight="1" x14ac:dyDescent="0.15">
      <c r="A252" s="1" t="s">
        <v>26497</v>
      </c>
      <c r="B252" s="1" t="s">
        <v>22074</v>
      </c>
      <c r="C252" s="1" t="s">
        <v>26592</v>
      </c>
      <c r="D252" s="1" t="s">
        <v>50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26593</v>
      </c>
      <c r="L252" s="1"/>
      <c r="M252" s="21">
        <f t="shared" si="3"/>
        <v>1</v>
      </c>
    </row>
    <row r="253" spans="1:13" ht="20.100000000000001" customHeight="1" x14ac:dyDescent="0.15">
      <c r="A253" s="1" t="s">
        <v>26497</v>
      </c>
      <c r="B253" s="1" t="s">
        <v>22074</v>
      </c>
      <c r="C253" s="1" t="s">
        <v>26594</v>
      </c>
      <c r="D253" s="1" t="s">
        <v>50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26595</v>
      </c>
      <c r="L253" s="1"/>
      <c r="M253" s="21">
        <f t="shared" si="3"/>
        <v>1</v>
      </c>
    </row>
    <row r="254" spans="1:13" ht="20.100000000000001" customHeight="1" x14ac:dyDescent="0.15">
      <c r="A254" s="1" t="s">
        <v>26497</v>
      </c>
      <c r="B254" s="1" t="s">
        <v>22074</v>
      </c>
      <c r="C254" s="1" t="s">
        <v>26596</v>
      </c>
      <c r="D254" s="1" t="s">
        <v>50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26597</v>
      </c>
      <c r="L254" s="1"/>
      <c r="M254" s="21">
        <f t="shared" si="3"/>
        <v>1</v>
      </c>
    </row>
    <row r="255" spans="1:13" ht="20.100000000000001" customHeight="1" x14ac:dyDescent="0.15">
      <c r="A255" s="1" t="s">
        <v>26497</v>
      </c>
      <c r="B255" s="1" t="s">
        <v>22074</v>
      </c>
      <c r="C255" s="1" t="s">
        <v>26598</v>
      </c>
      <c r="D255" s="1" t="s">
        <v>50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26599</v>
      </c>
      <c r="L255" s="1"/>
      <c r="M255" s="21">
        <f t="shared" si="3"/>
        <v>1</v>
      </c>
    </row>
    <row r="256" spans="1:13" ht="20.100000000000001" customHeight="1" x14ac:dyDescent="0.15">
      <c r="A256" s="1" t="s">
        <v>26497</v>
      </c>
      <c r="B256" s="1" t="s">
        <v>22074</v>
      </c>
      <c r="C256" s="1" t="s">
        <v>26600</v>
      </c>
      <c r="D256" s="1" t="s">
        <v>50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26601</v>
      </c>
      <c r="L256" s="1"/>
      <c r="M256" s="21">
        <f t="shared" si="3"/>
        <v>1</v>
      </c>
    </row>
    <row r="257" spans="1:13" ht="20.100000000000001" customHeight="1" x14ac:dyDescent="0.15">
      <c r="A257" s="1" t="s">
        <v>26497</v>
      </c>
      <c r="B257" s="1" t="s">
        <v>22074</v>
      </c>
      <c r="C257" s="1" t="s">
        <v>26602</v>
      </c>
      <c r="D257" s="1" t="s">
        <v>50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26603</v>
      </c>
      <c r="L257" s="1"/>
      <c r="M257" s="21">
        <f t="shared" si="3"/>
        <v>1</v>
      </c>
    </row>
    <row r="258" spans="1:13" ht="20.100000000000001" customHeight="1" x14ac:dyDescent="0.15">
      <c r="A258" s="1" t="s">
        <v>26497</v>
      </c>
      <c r="B258" s="1" t="s">
        <v>22074</v>
      </c>
      <c r="C258" s="1" t="s">
        <v>26604</v>
      </c>
      <c r="D258" s="1" t="s">
        <v>50</v>
      </c>
      <c r="E258" s="1" t="s">
        <v>51</v>
      </c>
      <c r="F258" s="1" t="s">
        <v>179</v>
      </c>
      <c r="G258" s="1" t="s">
        <v>82</v>
      </c>
      <c r="H258" s="1" t="s">
        <v>4727</v>
      </c>
      <c r="I258" s="1" t="s">
        <v>7857</v>
      </c>
      <c r="J258" s="1" t="s">
        <v>24411</v>
      </c>
      <c r="K258" s="1" t="s">
        <v>26605</v>
      </c>
      <c r="L258" s="1"/>
      <c r="M258" s="21">
        <f t="shared" si="3"/>
        <v>0</v>
      </c>
    </row>
    <row r="259" spans="1:13" ht="20.100000000000001" customHeight="1" x14ac:dyDescent="0.15">
      <c r="A259" s="1" t="s">
        <v>26497</v>
      </c>
      <c r="B259" s="1" t="s">
        <v>22074</v>
      </c>
      <c r="C259" s="1" t="s">
        <v>26606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26607</v>
      </c>
      <c r="L259" s="1"/>
      <c r="M259" s="21">
        <f t="shared" si="3"/>
        <v>1</v>
      </c>
    </row>
    <row r="260" spans="1:13" ht="20.100000000000001" customHeight="1" x14ac:dyDescent="0.15">
      <c r="A260" s="1" t="s">
        <v>26497</v>
      </c>
      <c r="B260" s="1" t="s">
        <v>22074</v>
      </c>
      <c r="C260" s="1" t="s">
        <v>26608</v>
      </c>
      <c r="D260" s="1" t="s">
        <v>50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26609</v>
      </c>
      <c r="L260" s="1"/>
      <c r="M260" s="21">
        <f t="shared" si="3"/>
        <v>1</v>
      </c>
    </row>
    <row r="261" spans="1:13" ht="20.100000000000001" customHeight="1" x14ac:dyDescent="0.15">
      <c r="A261" s="1" t="s">
        <v>26497</v>
      </c>
      <c r="B261" s="1" t="s">
        <v>22074</v>
      </c>
      <c r="C261" s="1" t="s">
        <v>26610</v>
      </c>
      <c r="D261" s="1" t="s">
        <v>50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26611</v>
      </c>
      <c r="L261" s="1"/>
      <c r="M261" s="21">
        <f t="shared" si="3"/>
        <v>1</v>
      </c>
    </row>
    <row r="262" spans="1:13" ht="20.100000000000001" customHeight="1" x14ac:dyDescent="0.15">
      <c r="A262" s="1" t="s">
        <v>26497</v>
      </c>
      <c r="B262" s="1" t="s">
        <v>22074</v>
      </c>
      <c r="C262" s="1" t="s">
        <v>26612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53</v>
      </c>
      <c r="I262" s="1" t="s">
        <v>740</v>
      </c>
      <c r="J262" s="1" t="s">
        <v>182</v>
      </c>
      <c r="K262" s="1" t="s">
        <v>25148</v>
      </c>
      <c r="L262" s="1"/>
      <c r="M262" s="21">
        <f t="shared" si="3"/>
        <v>1</v>
      </c>
    </row>
    <row r="263" spans="1:13" ht="20.100000000000001" customHeight="1" x14ac:dyDescent="0.15">
      <c r="A263" s="1" t="s">
        <v>26497</v>
      </c>
      <c r="B263" s="1" t="s">
        <v>22074</v>
      </c>
      <c r="C263" s="1" t="s">
        <v>26613</v>
      </c>
      <c r="D263" s="1" t="s">
        <v>78</v>
      </c>
      <c r="E263" s="1" t="s">
        <v>51</v>
      </c>
      <c r="F263" s="1" t="s">
        <v>51</v>
      </c>
      <c r="G263" s="1" t="s">
        <v>82</v>
      </c>
      <c r="H263" s="1" t="s">
        <v>207</v>
      </c>
      <c r="I263" s="1" t="s">
        <v>84</v>
      </c>
      <c r="J263" s="1" t="s">
        <v>122</v>
      </c>
      <c r="K263" s="1" t="s">
        <v>26614</v>
      </c>
      <c r="L263" s="1"/>
      <c r="M263" s="21">
        <f t="shared" si="3"/>
        <v>1</v>
      </c>
    </row>
    <row r="264" spans="1:13" ht="20.100000000000001" customHeight="1" x14ac:dyDescent="0.15">
      <c r="A264" s="1" t="s">
        <v>26497</v>
      </c>
      <c r="B264" s="1" t="s">
        <v>22074</v>
      </c>
      <c r="C264" s="1" t="s">
        <v>26615</v>
      </c>
      <c r="D264" s="1" t="s">
        <v>78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26616</v>
      </c>
      <c r="L264" s="1"/>
      <c r="M264" s="21">
        <f t="shared" si="3"/>
        <v>1</v>
      </c>
    </row>
    <row r="265" spans="1:13" ht="20.100000000000001" customHeight="1" x14ac:dyDescent="0.15">
      <c r="A265" s="1" t="s">
        <v>26497</v>
      </c>
      <c r="B265" s="1" t="s">
        <v>22074</v>
      </c>
      <c r="C265" s="1" t="s">
        <v>26617</v>
      </c>
      <c r="D265" s="1" t="s">
        <v>78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122</v>
      </c>
      <c r="K265" s="1" t="s">
        <v>26618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26497</v>
      </c>
      <c r="B266" s="1" t="s">
        <v>22074</v>
      </c>
      <c r="C266" s="1" t="s">
        <v>26619</v>
      </c>
      <c r="D266" s="1" t="s">
        <v>78</v>
      </c>
      <c r="E266" s="1" t="s">
        <v>51</v>
      </c>
      <c r="F266" s="1" t="s">
        <v>26832</v>
      </c>
      <c r="G266" s="1" t="s">
        <v>82</v>
      </c>
      <c r="H266" s="1" t="s">
        <v>1151</v>
      </c>
      <c r="I266" s="1" t="s">
        <v>447</v>
      </c>
      <c r="J266" s="1" t="s">
        <v>4704</v>
      </c>
      <c r="K266" s="1" t="s">
        <v>26620</v>
      </c>
      <c r="L266" s="1"/>
      <c r="M266" s="21">
        <f t="shared" si="4"/>
        <v>0</v>
      </c>
    </row>
    <row r="267" spans="1:13" ht="20.100000000000001" customHeight="1" x14ac:dyDescent="0.15">
      <c r="A267" s="1" t="s">
        <v>26497</v>
      </c>
      <c r="B267" s="1" t="s">
        <v>22074</v>
      </c>
      <c r="C267" s="1" t="s">
        <v>26621</v>
      </c>
      <c r="D267" s="1" t="s">
        <v>78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84</v>
      </c>
      <c r="J267" s="1" t="s">
        <v>122</v>
      </c>
      <c r="K267" s="1" t="s">
        <v>26622</v>
      </c>
      <c r="L267" s="1"/>
      <c r="M267" s="21">
        <f t="shared" si="4"/>
        <v>1</v>
      </c>
    </row>
    <row r="268" spans="1:13" ht="20.100000000000001" customHeight="1" x14ac:dyDescent="0.15">
      <c r="A268" s="1" t="s">
        <v>26497</v>
      </c>
      <c r="B268" s="1" t="s">
        <v>22074</v>
      </c>
      <c r="C268" s="1" t="s">
        <v>26623</v>
      </c>
      <c r="D268" s="1" t="s">
        <v>78</v>
      </c>
      <c r="E268" s="1" t="s">
        <v>51</v>
      </c>
      <c r="F268" s="1" t="s">
        <v>51</v>
      </c>
      <c r="G268" s="1" t="s">
        <v>82</v>
      </c>
      <c r="H268" s="1" t="s">
        <v>207</v>
      </c>
      <c r="I268" s="1" t="s">
        <v>84</v>
      </c>
      <c r="J268" s="1" t="s">
        <v>122</v>
      </c>
      <c r="K268" s="1" t="s">
        <v>26624</v>
      </c>
      <c r="L268" s="1"/>
      <c r="M268" s="21">
        <f t="shared" si="4"/>
        <v>1</v>
      </c>
    </row>
    <row r="269" spans="1:13" ht="20.100000000000001" customHeight="1" x14ac:dyDescent="0.15">
      <c r="A269" s="1" t="s">
        <v>26497</v>
      </c>
      <c r="B269" s="1" t="s">
        <v>22074</v>
      </c>
      <c r="C269" s="1" t="s">
        <v>26625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740</v>
      </c>
      <c r="J269" s="1" t="s">
        <v>182</v>
      </c>
      <c r="K269" s="1" t="s">
        <v>26626</v>
      </c>
      <c r="L269" s="1"/>
      <c r="M269" s="21">
        <f t="shared" si="4"/>
        <v>1</v>
      </c>
    </row>
    <row r="270" spans="1:13" ht="20.100000000000001" customHeight="1" x14ac:dyDescent="0.15">
      <c r="A270" s="1" t="s">
        <v>26497</v>
      </c>
      <c r="B270" s="1" t="s">
        <v>22074</v>
      </c>
      <c r="C270" s="1" t="s">
        <v>26627</v>
      </c>
      <c r="D270" s="1" t="s">
        <v>849</v>
      </c>
      <c r="E270" s="1" t="s">
        <v>51</v>
      </c>
      <c r="F270" s="1" t="s">
        <v>26832</v>
      </c>
      <c r="G270" s="1" t="s">
        <v>82</v>
      </c>
      <c r="H270" s="1" t="s">
        <v>83</v>
      </c>
      <c r="I270" s="1" t="s">
        <v>84</v>
      </c>
      <c r="J270" s="1" t="s">
        <v>6142</v>
      </c>
      <c r="K270" s="1" t="s">
        <v>14026</v>
      </c>
      <c r="L270" s="1"/>
      <c r="M270" s="21">
        <f t="shared" si="4"/>
        <v>0</v>
      </c>
    </row>
    <row r="271" spans="1:13" ht="20.100000000000001" customHeight="1" x14ac:dyDescent="0.15">
      <c r="A271" s="1" t="s">
        <v>26497</v>
      </c>
      <c r="B271" s="1" t="s">
        <v>20957</v>
      </c>
      <c r="C271" s="1" t="s">
        <v>26628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53</v>
      </c>
      <c r="I271" s="1" t="s">
        <v>740</v>
      </c>
      <c r="J271" s="1" t="s">
        <v>182</v>
      </c>
      <c r="K271" s="1" t="s">
        <v>26629</v>
      </c>
      <c r="L271" s="1"/>
      <c r="M271" s="21">
        <f t="shared" si="4"/>
        <v>1</v>
      </c>
    </row>
    <row r="272" spans="1:13" ht="20.100000000000001" customHeight="1" x14ac:dyDescent="0.15">
      <c r="A272" s="1" t="s">
        <v>26497</v>
      </c>
      <c r="B272" s="1" t="s">
        <v>20957</v>
      </c>
      <c r="C272" s="1" t="s">
        <v>26630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740</v>
      </c>
      <c r="J272" s="1" t="s">
        <v>182</v>
      </c>
      <c r="K272" s="1" t="s">
        <v>26631</v>
      </c>
      <c r="L272" s="1"/>
      <c r="M272" s="21">
        <f t="shared" si="4"/>
        <v>1</v>
      </c>
    </row>
    <row r="273" spans="1:13" ht="20.100000000000001" customHeight="1" x14ac:dyDescent="0.15">
      <c r="A273" s="1" t="s">
        <v>26497</v>
      </c>
      <c r="B273" s="1" t="s">
        <v>20957</v>
      </c>
      <c r="C273" s="1" t="s">
        <v>26632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740</v>
      </c>
      <c r="J273" s="1" t="s">
        <v>182</v>
      </c>
      <c r="K273" s="1" t="s">
        <v>26633</v>
      </c>
      <c r="L273" s="1"/>
      <c r="M273" s="21">
        <f t="shared" si="4"/>
        <v>1</v>
      </c>
    </row>
    <row r="274" spans="1:13" ht="20.100000000000001" customHeight="1" x14ac:dyDescent="0.15">
      <c r="A274" s="1" t="s">
        <v>26497</v>
      </c>
      <c r="B274" s="1" t="s">
        <v>20957</v>
      </c>
      <c r="C274" s="1" t="s">
        <v>26634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740</v>
      </c>
      <c r="J274" s="1" t="s">
        <v>182</v>
      </c>
      <c r="K274" s="1" t="s">
        <v>26635</v>
      </c>
      <c r="L274" s="1"/>
      <c r="M274" s="21">
        <f t="shared" si="4"/>
        <v>1</v>
      </c>
    </row>
    <row r="275" spans="1:13" ht="20.100000000000001" customHeight="1" x14ac:dyDescent="0.15">
      <c r="A275" s="1" t="s">
        <v>26497</v>
      </c>
      <c r="B275" s="1" t="s">
        <v>20957</v>
      </c>
      <c r="C275" s="1" t="s">
        <v>26636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740</v>
      </c>
      <c r="J275" s="1" t="s">
        <v>182</v>
      </c>
      <c r="K275" s="1" t="s">
        <v>26637</v>
      </c>
      <c r="L275" s="1"/>
      <c r="M275" s="21">
        <f t="shared" si="4"/>
        <v>1</v>
      </c>
    </row>
    <row r="276" spans="1:13" ht="20.100000000000001" customHeight="1" x14ac:dyDescent="0.15">
      <c r="A276" s="1" t="s">
        <v>26497</v>
      </c>
      <c r="B276" s="1" t="s">
        <v>20957</v>
      </c>
      <c r="C276" s="1" t="s">
        <v>26638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740</v>
      </c>
      <c r="J276" s="1" t="s">
        <v>182</v>
      </c>
      <c r="K276" s="1" t="s">
        <v>26639</v>
      </c>
      <c r="L276" s="1"/>
      <c r="M276" s="21">
        <f t="shared" si="4"/>
        <v>1</v>
      </c>
    </row>
    <row r="277" spans="1:13" ht="20.100000000000001" customHeight="1" x14ac:dyDescent="0.15">
      <c r="A277" s="1" t="s">
        <v>26497</v>
      </c>
      <c r="B277" s="1" t="s">
        <v>20957</v>
      </c>
      <c r="C277" s="1" t="s">
        <v>26640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740</v>
      </c>
      <c r="J277" s="1" t="s">
        <v>182</v>
      </c>
      <c r="K277" s="1" t="s">
        <v>26641</v>
      </c>
      <c r="L277" s="1"/>
      <c r="M277" s="21">
        <f t="shared" si="4"/>
        <v>1</v>
      </c>
    </row>
    <row r="278" spans="1:13" ht="20.100000000000001" customHeight="1" x14ac:dyDescent="0.15">
      <c r="A278" s="1" t="s">
        <v>26497</v>
      </c>
      <c r="B278" s="1" t="s">
        <v>20957</v>
      </c>
      <c r="C278" s="1" t="s">
        <v>26642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740</v>
      </c>
      <c r="J278" s="1" t="s">
        <v>182</v>
      </c>
      <c r="K278" s="1" t="s">
        <v>26643</v>
      </c>
      <c r="L278" s="1"/>
      <c r="M278" s="21">
        <f t="shared" si="4"/>
        <v>1</v>
      </c>
    </row>
    <row r="279" spans="1:13" ht="20.100000000000001" customHeight="1" x14ac:dyDescent="0.15">
      <c r="A279" s="1" t="s">
        <v>26497</v>
      </c>
      <c r="B279" s="1" t="s">
        <v>20957</v>
      </c>
      <c r="C279" s="1" t="s">
        <v>26644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740</v>
      </c>
      <c r="J279" s="1" t="s">
        <v>182</v>
      </c>
      <c r="K279" s="1" t="s">
        <v>26645</v>
      </c>
      <c r="L279" s="1"/>
      <c r="M279" s="21">
        <f t="shared" si="4"/>
        <v>1</v>
      </c>
    </row>
    <row r="280" spans="1:13" ht="20.100000000000001" customHeight="1" x14ac:dyDescent="0.15">
      <c r="A280" s="1" t="s">
        <v>26497</v>
      </c>
      <c r="B280" s="1" t="s">
        <v>20957</v>
      </c>
      <c r="C280" s="1" t="s">
        <v>26646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740</v>
      </c>
      <c r="J280" s="1" t="s">
        <v>182</v>
      </c>
      <c r="K280" s="1" t="s">
        <v>26647</v>
      </c>
      <c r="L280" s="1"/>
      <c r="M280" s="21">
        <f t="shared" si="4"/>
        <v>1</v>
      </c>
    </row>
    <row r="281" spans="1:13" ht="20.100000000000001" customHeight="1" x14ac:dyDescent="0.15">
      <c r="A281" s="1" t="s">
        <v>26497</v>
      </c>
      <c r="B281" s="1" t="s">
        <v>20957</v>
      </c>
      <c r="C281" s="1" t="s">
        <v>26648</v>
      </c>
      <c r="D281" s="1" t="s">
        <v>78</v>
      </c>
      <c r="E281" s="1" t="s">
        <v>51</v>
      </c>
      <c r="F281" s="1" t="s">
        <v>179</v>
      </c>
      <c r="G281" s="1" t="s">
        <v>82</v>
      </c>
      <c r="H281" s="1" t="s">
        <v>4727</v>
      </c>
      <c r="I281" s="1" t="s">
        <v>7857</v>
      </c>
      <c r="J281" s="1" t="s">
        <v>24411</v>
      </c>
      <c r="K281" s="1" t="s">
        <v>26649</v>
      </c>
      <c r="L281" s="1"/>
      <c r="M281" s="21">
        <f t="shared" si="4"/>
        <v>0</v>
      </c>
    </row>
    <row r="282" spans="1:13" ht="20.100000000000001" customHeight="1" x14ac:dyDescent="0.15">
      <c r="A282" s="1" t="s">
        <v>26497</v>
      </c>
      <c r="B282" s="1" t="s">
        <v>20957</v>
      </c>
      <c r="C282" s="1" t="s">
        <v>26650</v>
      </c>
      <c r="D282" s="1" t="s">
        <v>78</v>
      </c>
      <c r="E282" s="1" t="s">
        <v>51</v>
      </c>
      <c r="F282" s="1" t="s">
        <v>179</v>
      </c>
      <c r="G282" s="1" t="s">
        <v>82</v>
      </c>
      <c r="H282" s="1" t="s">
        <v>4727</v>
      </c>
      <c r="I282" s="1" t="s">
        <v>7857</v>
      </c>
      <c r="J282" s="1" t="s">
        <v>24411</v>
      </c>
      <c r="K282" s="1" t="s">
        <v>26651</v>
      </c>
      <c r="L282" s="1"/>
      <c r="M282" s="21">
        <f t="shared" si="4"/>
        <v>0</v>
      </c>
    </row>
    <row r="283" spans="1:13" ht="20.100000000000001" customHeight="1" x14ac:dyDescent="0.15">
      <c r="A283" s="1" t="s">
        <v>26497</v>
      </c>
      <c r="B283" s="1" t="s">
        <v>20957</v>
      </c>
      <c r="C283" s="1" t="s">
        <v>26652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740</v>
      </c>
      <c r="J283" s="1" t="s">
        <v>182</v>
      </c>
      <c r="K283" s="1" t="s">
        <v>26653</v>
      </c>
      <c r="L283" s="1"/>
      <c r="M283" s="21">
        <f t="shared" si="4"/>
        <v>1</v>
      </c>
    </row>
    <row r="284" spans="1:13" ht="20.100000000000001" customHeight="1" x14ac:dyDescent="0.15">
      <c r="A284" s="1" t="s">
        <v>26497</v>
      </c>
      <c r="B284" s="1" t="s">
        <v>20957</v>
      </c>
      <c r="C284" s="1" t="s">
        <v>26654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740</v>
      </c>
      <c r="J284" s="1" t="s">
        <v>182</v>
      </c>
      <c r="K284" s="1" t="s">
        <v>26655</v>
      </c>
      <c r="L284" s="1"/>
      <c r="M284" s="21">
        <f t="shared" si="4"/>
        <v>1</v>
      </c>
    </row>
    <row r="285" spans="1:13" ht="20.100000000000001" customHeight="1" x14ac:dyDescent="0.15">
      <c r="A285" s="1" t="s">
        <v>26497</v>
      </c>
      <c r="B285" s="1" t="s">
        <v>20957</v>
      </c>
      <c r="C285" s="1" t="s">
        <v>26656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740</v>
      </c>
      <c r="J285" s="1" t="s">
        <v>182</v>
      </c>
      <c r="K285" s="1" t="s">
        <v>26657</v>
      </c>
      <c r="L285" s="1"/>
      <c r="M285" s="21">
        <f t="shared" si="4"/>
        <v>1</v>
      </c>
    </row>
    <row r="286" spans="1:13" ht="20.100000000000001" customHeight="1" x14ac:dyDescent="0.15">
      <c r="A286" s="1" t="s">
        <v>26497</v>
      </c>
      <c r="B286" s="1" t="s">
        <v>20957</v>
      </c>
      <c r="C286" s="1" t="s">
        <v>26658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740</v>
      </c>
      <c r="J286" s="1" t="s">
        <v>182</v>
      </c>
      <c r="K286" s="1" t="s">
        <v>26659</v>
      </c>
      <c r="L286" s="1"/>
      <c r="M286" s="21">
        <f t="shared" si="4"/>
        <v>1</v>
      </c>
    </row>
    <row r="287" spans="1:13" ht="20.100000000000001" customHeight="1" x14ac:dyDescent="0.15">
      <c r="A287" s="1" t="s">
        <v>26497</v>
      </c>
      <c r="B287" s="1" t="s">
        <v>20957</v>
      </c>
      <c r="C287" s="1" t="s">
        <v>26660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740</v>
      </c>
      <c r="J287" s="1" t="s">
        <v>182</v>
      </c>
      <c r="K287" s="1" t="s">
        <v>26661</v>
      </c>
      <c r="L287" s="1"/>
      <c r="M287" s="21">
        <f t="shared" si="4"/>
        <v>1</v>
      </c>
    </row>
    <row r="288" spans="1:13" ht="20.100000000000001" customHeight="1" x14ac:dyDescent="0.15">
      <c r="A288" s="1" t="s">
        <v>26497</v>
      </c>
      <c r="B288" s="1" t="s">
        <v>20957</v>
      </c>
      <c r="C288" s="1" t="s">
        <v>26662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740</v>
      </c>
      <c r="J288" s="1" t="s">
        <v>182</v>
      </c>
      <c r="K288" s="1" t="s">
        <v>26663</v>
      </c>
      <c r="L288" s="1"/>
      <c r="M288" s="21">
        <f t="shared" si="4"/>
        <v>1</v>
      </c>
    </row>
    <row r="289" spans="1:13" ht="20.100000000000001" customHeight="1" x14ac:dyDescent="0.15">
      <c r="A289" s="1" t="s">
        <v>26497</v>
      </c>
      <c r="B289" s="1" t="s">
        <v>20957</v>
      </c>
      <c r="C289" s="1" t="s">
        <v>26664</v>
      </c>
      <c r="D289" s="1" t="s">
        <v>849</v>
      </c>
      <c r="E289" s="1" t="s">
        <v>51</v>
      </c>
      <c r="F289" s="1" t="s">
        <v>26832</v>
      </c>
      <c r="G289" s="1" t="s">
        <v>82</v>
      </c>
      <c r="H289" s="1" t="s">
        <v>83</v>
      </c>
      <c r="I289" s="1" t="s">
        <v>84</v>
      </c>
      <c r="J289" s="1" t="s">
        <v>6142</v>
      </c>
      <c r="K289" s="1" t="s">
        <v>26665</v>
      </c>
      <c r="L289" s="1"/>
      <c r="M289" s="21">
        <f t="shared" si="4"/>
        <v>0</v>
      </c>
    </row>
    <row r="290" spans="1:13" ht="20.100000000000001" customHeight="1" x14ac:dyDescent="0.15">
      <c r="A290" s="1" t="s">
        <v>26497</v>
      </c>
      <c r="B290" s="1" t="s">
        <v>20957</v>
      </c>
      <c r="C290" s="1" t="s">
        <v>26666</v>
      </c>
      <c r="D290" s="1" t="s">
        <v>849</v>
      </c>
      <c r="E290" s="1" t="s">
        <v>51</v>
      </c>
      <c r="F290" s="1" t="s">
        <v>26832</v>
      </c>
      <c r="G290" s="1" t="s">
        <v>82</v>
      </c>
      <c r="H290" s="1" t="s">
        <v>83</v>
      </c>
      <c r="I290" s="1" t="s">
        <v>84</v>
      </c>
      <c r="J290" s="1" t="s">
        <v>6142</v>
      </c>
      <c r="K290" s="1" t="s">
        <v>26667</v>
      </c>
      <c r="L290" s="1"/>
      <c r="M290" s="21">
        <f t="shared" si="4"/>
        <v>0</v>
      </c>
    </row>
    <row r="291" spans="1:13" ht="20.100000000000001" customHeight="1" x14ac:dyDescent="0.15">
      <c r="A291" s="1" t="s">
        <v>26497</v>
      </c>
      <c r="B291" s="1" t="s">
        <v>26668</v>
      </c>
      <c r="C291" s="1" t="s">
        <v>26669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26670</v>
      </c>
      <c r="L291" s="1"/>
      <c r="M291" s="21">
        <f t="shared" si="4"/>
        <v>1</v>
      </c>
    </row>
    <row r="292" spans="1:13" ht="20.100000000000001" customHeight="1" x14ac:dyDescent="0.15">
      <c r="A292" s="1" t="s">
        <v>26497</v>
      </c>
      <c r="B292" s="1" t="s">
        <v>26668</v>
      </c>
      <c r="C292" s="1" t="s">
        <v>26671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1141</v>
      </c>
      <c r="J292" s="1" t="s">
        <v>96</v>
      </c>
      <c r="K292" s="1" t="s">
        <v>26672</v>
      </c>
      <c r="L292" s="1"/>
      <c r="M292" s="21">
        <f t="shared" si="4"/>
        <v>1</v>
      </c>
    </row>
    <row r="293" spans="1:13" ht="20.100000000000001" customHeight="1" x14ac:dyDescent="0.15">
      <c r="A293" s="1" t="s">
        <v>26497</v>
      </c>
      <c r="B293" s="1" t="s">
        <v>19032</v>
      </c>
      <c r="C293" s="1" t="s">
        <v>26673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53</v>
      </c>
      <c r="I293" s="1" t="s">
        <v>1141</v>
      </c>
      <c r="J293" s="1" t="s">
        <v>96</v>
      </c>
      <c r="K293" s="1" t="s">
        <v>26674</v>
      </c>
      <c r="L293" s="1"/>
      <c r="M293" s="21">
        <f t="shared" si="4"/>
        <v>1</v>
      </c>
    </row>
    <row r="294" spans="1:13" ht="20.100000000000001" customHeight="1" x14ac:dyDescent="0.15">
      <c r="A294" s="1" t="s">
        <v>26497</v>
      </c>
      <c r="B294" s="1" t="s">
        <v>19032</v>
      </c>
      <c r="C294" s="1" t="s">
        <v>26675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1141</v>
      </c>
      <c r="J294" s="1" t="s">
        <v>96</v>
      </c>
      <c r="K294" s="1" t="s">
        <v>26676</v>
      </c>
      <c r="L294" s="1"/>
      <c r="M294" s="21">
        <f t="shared" si="4"/>
        <v>1</v>
      </c>
    </row>
    <row r="295" spans="1:13" ht="20.100000000000001" customHeight="1" x14ac:dyDescent="0.15">
      <c r="A295" s="1" t="s">
        <v>26497</v>
      </c>
      <c r="B295" s="1" t="s">
        <v>19032</v>
      </c>
      <c r="C295" s="1" t="s">
        <v>26677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84</v>
      </c>
      <c r="J295" s="1" t="s">
        <v>6142</v>
      </c>
      <c r="K295" s="1" t="s">
        <v>26678</v>
      </c>
      <c r="L295" s="1"/>
      <c r="M295" s="21">
        <f t="shared" si="4"/>
        <v>0</v>
      </c>
    </row>
    <row r="296" spans="1:13" ht="20.100000000000001" customHeight="1" x14ac:dyDescent="0.15">
      <c r="A296" s="1" t="s">
        <v>26497</v>
      </c>
      <c r="B296" s="1" t="s">
        <v>26679</v>
      </c>
      <c r="C296" s="1" t="s">
        <v>26680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26681</v>
      </c>
      <c r="L296" s="1"/>
      <c r="M296" s="21">
        <f t="shared" si="4"/>
        <v>1</v>
      </c>
    </row>
    <row r="297" spans="1:13" ht="20.100000000000001" customHeight="1" x14ac:dyDescent="0.15">
      <c r="A297" s="1" t="s">
        <v>26497</v>
      </c>
      <c r="B297" s="1" t="s">
        <v>26679</v>
      </c>
      <c r="C297" s="1" t="s">
        <v>26682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26683</v>
      </c>
      <c r="L297" s="1"/>
      <c r="M297" s="21">
        <f t="shared" si="4"/>
        <v>1</v>
      </c>
    </row>
    <row r="298" spans="1:13" ht="20.100000000000001" customHeight="1" x14ac:dyDescent="0.15">
      <c r="A298" s="1" t="s">
        <v>26497</v>
      </c>
      <c r="B298" s="1" t="s">
        <v>26679</v>
      </c>
      <c r="C298" s="1" t="s">
        <v>26684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26685</v>
      </c>
      <c r="L298" s="1"/>
      <c r="M298" s="21">
        <f t="shared" si="4"/>
        <v>1</v>
      </c>
    </row>
    <row r="299" spans="1:13" ht="20.100000000000001" customHeight="1" x14ac:dyDescent="0.15">
      <c r="A299" s="1" t="s">
        <v>26497</v>
      </c>
      <c r="B299" s="1" t="s">
        <v>26679</v>
      </c>
      <c r="C299" s="1" t="s">
        <v>26686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26687</v>
      </c>
      <c r="L299" s="1"/>
      <c r="M299" s="21">
        <f t="shared" si="4"/>
        <v>1</v>
      </c>
    </row>
    <row r="300" spans="1:13" ht="20.100000000000001" customHeight="1" x14ac:dyDescent="0.15">
      <c r="A300" s="1" t="s">
        <v>26497</v>
      </c>
      <c r="B300" s="1" t="s">
        <v>26679</v>
      </c>
      <c r="C300" s="1" t="s">
        <v>26688</v>
      </c>
      <c r="D300" s="1" t="s">
        <v>50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26689</v>
      </c>
      <c r="L300" s="1"/>
      <c r="M300" s="21">
        <f t="shared" si="4"/>
        <v>1</v>
      </c>
    </row>
    <row r="301" spans="1:13" ht="20.100000000000001" customHeight="1" x14ac:dyDescent="0.15">
      <c r="A301" s="1" t="s">
        <v>26497</v>
      </c>
      <c r="B301" s="1" t="s">
        <v>26679</v>
      </c>
      <c r="C301" s="1" t="s">
        <v>26690</v>
      </c>
      <c r="D301" s="1" t="s">
        <v>50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26691</v>
      </c>
      <c r="L301" s="1"/>
      <c r="M301" s="21">
        <f t="shared" si="4"/>
        <v>1</v>
      </c>
    </row>
    <row r="302" spans="1:13" ht="20.100000000000001" customHeight="1" x14ac:dyDescent="0.15">
      <c r="A302" s="1" t="s">
        <v>26497</v>
      </c>
      <c r="B302" s="1" t="s">
        <v>26679</v>
      </c>
      <c r="C302" s="1" t="s">
        <v>26692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26693</v>
      </c>
      <c r="L302" s="1"/>
      <c r="M302" s="21">
        <f t="shared" si="4"/>
        <v>1</v>
      </c>
    </row>
    <row r="303" spans="1:13" ht="20.100000000000001" customHeight="1" x14ac:dyDescent="0.15">
      <c r="A303" s="1" t="s">
        <v>26497</v>
      </c>
      <c r="B303" s="1" t="s">
        <v>26679</v>
      </c>
      <c r="C303" s="1" t="s">
        <v>26694</v>
      </c>
      <c r="D303" s="1" t="s">
        <v>50</v>
      </c>
      <c r="E303" s="1" t="s">
        <v>51</v>
      </c>
      <c r="F303" s="1" t="s">
        <v>51</v>
      </c>
      <c r="G303" s="1" t="s">
        <v>82</v>
      </c>
      <c r="H303" s="1" t="s">
        <v>207</v>
      </c>
      <c r="I303" s="1" t="s">
        <v>84</v>
      </c>
      <c r="J303" s="1" t="s">
        <v>122</v>
      </c>
      <c r="K303" s="1" t="s">
        <v>26695</v>
      </c>
      <c r="L303" s="1"/>
      <c r="M303" s="21">
        <f t="shared" si="4"/>
        <v>1</v>
      </c>
    </row>
    <row r="304" spans="1:13" ht="20.100000000000001" customHeight="1" x14ac:dyDescent="0.15">
      <c r="A304" s="1" t="s">
        <v>26497</v>
      </c>
      <c r="B304" s="1" t="s">
        <v>26679</v>
      </c>
      <c r="C304" s="1" t="s">
        <v>26696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26697</v>
      </c>
      <c r="L304" s="1"/>
      <c r="M304" s="21">
        <f t="shared" si="4"/>
        <v>1</v>
      </c>
    </row>
    <row r="305" spans="1:13" ht="20.100000000000001" customHeight="1" x14ac:dyDescent="0.15">
      <c r="A305" s="1" t="s">
        <v>26497</v>
      </c>
      <c r="B305" s="1" t="s">
        <v>26679</v>
      </c>
      <c r="C305" s="1" t="s">
        <v>26698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26699</v>
      </c>
      <c r="L305" s="1"/>
      <c r="M305" s="21">
        <f t="shared" si="4"/>
        <v>1</v>
      </c>
    </row>
    <row r="306" spans="1:13" ht="20.100000000000001" customHeight="1" x14ac:dyDescent="0.15">
      <c r="A306" s="1" t="s">
        <v>26497</v>
      </c>
      <c r="B306" s="1" t="s">
        <v>26679</v>
      </c>
      <c r="C306" s="1" t="s">
        <v>26700</v>
      </c>
      <c r="D306" s="1" t="s">
        <v>50</v>
      </c>
      <c r="E306" s="1" t="s">
        <v>51</v>
      </c>
      <c r="F306" s="1" t="s">
        <v>51</v>
      </c>
      <c r="G306" s="1" t="s">
        <v>82</v>
      </c>
      <c r="H306" s="1" t="s">
        <v>207</v>
      </c>
      <c r="I306" s="1" t="s">
        <v>84</v>
      </c>
      <c r="J306" s="1" t="s">
        <v>122</v>
      </c>
      <c r="K306" s="1" t="s">
        <v>26701</v>
      </c>
      <c r="L306" s="1"/>
      <c r="M306" s="21">
        <f t="shared" si="4"/>
        <v>1</v>
      </c>
    </row>
    <row r="307" spans="1:13" ht="20.100000000000001" customHeight="1" x14ac:dyDescent="0.15">
      <c r="A307" s="1" t="s">
        <v>26497</v>
      </c>
      <c r="B307" s="1" t="s">
        <v>26679</v>
      </c>
      <c r="C307" s="1" t="s">
        <v>26702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26703</v>
      </c>
      <c r="L307" s="1"/>
      <c r="M307" s="21">
        <f t="shared" si="4"/>
        <v>1</v>
      </c>
    </row>
    <row r="308" spans="1:13" ht="20.100000000000001" customHeight="1" x14ac:dyDescent="0.15">
      <c r="A308" s="1" t="s">
        <v>26497</v>
      </c>
      <c r="B308" s="1" t="s">
        <v>26679</v>
      </c>
      <c r="C308" s="1" t="s">
        <v>26704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26705</v>
      </c>
      <c r="L308" s="1"/>
      <c r="M308" s="21">
        <f t="shared" si="4"/>
        <v>1</v>
      </c>
    </row>
    <row r="309" spans="1:13" ht="20.100000000000001" customHeight="1" x14ac:dyDescent="0.15">
      <c r="A309" s="1" t="s">
        <v>26497</v>
      </c>
      <c r="B309" s="1" t="s">
        <v>26679</v>
      </c>
      <c r="C309" s="1" t="s">
        <v>26706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207</v>
      </c>
      <c r="I309" s="1" t="s">
        <v>84</v>
      </c>
      <c r="J309" s="1" t="s">
        <v>122</v>
      </c>
      <c r="K309" s="1" t="s">
        <v>26707</v>
      </c>
      <c r="L309" s="1"/>
      <c r="M309" s="21">
        <f t="shared" si="4"/>
        <v>1</v>
      </c>
    </row>
    <row r="310" spans="1:13" ht="20.100000000000001" customHeight="1" x14ac:dyDescent="0.15">
      <c r="A310" s="1" t="s">
        <v>26497</v>
      </c>
      <c r="B310" s="1" t="s">
        <v>26679</v>
      </c>
      <c r="C310" s="1" t="s">
        <v>26708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26709</v>
      </c>
      <c r="L310" s="1"/>
      <c r="M310" s="21">
        <f t="shared" si="4"/>
        <v>1</v>
      </c>
    </row>
    <row r="311" spans="1:13" ht="20.100000000000001" customHeight="1" x14ac:dyDescent="0.15">
      <c r="A311" s="1" t="s">
        <v>26497</v>
      </c>
      <c r="B311" s="1" t="s">
        <v>26679</v>
      </c>
      <c r="C311" s="1" t="s">
        <v>26710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26711</v>
      </c>
      <c r="L311" s="1"/>
      <c r="M311" s="21">
        <f t="shared" si="4"/>
        <v>1</v>
      </c>
    </row>
    <row r="312" spans="1:13" ht="20.100000000000001" customHeight="1" x14ac:dyDescent="0.15">
      <c r="A312" s="1" t="s">
        <v>26497</v>
      </c>
      <c r="B312" s="1" t="s">
        <v>26679</v>
      </c>
      <c r="C312" s="1" t="s">
        <v>26712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26713</v>
      </c>
      <c r="L312" s="1"/>
      <c r="M312" s="21">
        <f t="shared" si="4"/>
        <v>1</v>
      </c>
    </row>
    <row r="313" spans="1:13" ht="20.100000000000001" customHeight="1" x14ac:dyDescent="0.15">
      <c r="A313" s="1" t="s">
        <v>26497</v>
      </c>
      <c r="B313" s="1" t="s">
        <v>26679</v>
      </c>
      <c r="C313" s="1" t="s">
        <v>26714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26715</v>
      </c>
      <c r="L313" s="1"/>
      <c r="M313" s="21">
        <f t="shared" si="4"/>
        <v>1</v>
      </c>
    </row>
    <row r="314" spans="1:13" ht="20.100000000000001" customHeight="1" x14ac:dyDescent="0.15">
      <c r="A314" s="1" t="s">
        <v>26497</v>
      </c>
      <c r="B314" s="1" t="s">
        <v>26679</v>
      </c>
      <c r="C314" s="1" t="s">
        <v>26716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26717</v>
      </c>
      <c r="L314" s="1"/>
      <c r="M314" s="21">
        <f t="shared" si="4"/>
        <v>1</v>
      </c>
    </row>
    <row r="315" spans="1:13" ht="20.100000000000001" customHeight="1" x14ac:dyDescent="0.15">
      <c r="A315" s="1" t="s">
        <v>26497</v>
      </c>
      <c r="B315" s="1" t="s">
        <v>26679</v>
      </c>
      <c r="C315" s="1" t="s">
        <v>26718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26719</v>
      </c>
      <c r="L315" s="1"/>
      <c r="M315" s="21">
        <f t="shared" si="4"/>
        <v>1</v>
      </c>
    </row>
    <row r="316" spans="1:13" ht="20.100000000000001" customHeight="1" x14ac:dyDescent="0.15">
      <c r="A316" s="1" t="s">
        <v>26497</v>
      </c>
      <c r="B316" s="1" t="s">
        <v>26679</v>
      </c>
      <c r="C316" s="1" t="s">
        <v>26720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207</v>
      </c>
      <c r="I316" s="1" t="s">
        <v>84</v>
      </c>
      <c r="J316" s="1" t="s">
        <v>122</v>
      </c>
      <c r="K316" s="1" t="s">
        <v>26721</v>
      </c>
      <c r="L316" s="1"/>
      <c r="M316" s="21">
        <f t="shared" si="4"/>
        <v>1</v>
      </c>
    </row>
    <row r="317" spans="1:13" ht="20.100000000000001" customHeight="1" x14ac:dyDescent="0.15">
      <c r="A317" s="1" t="s">
        <v>26497</v>
      </c>
      <c r="B317" s="1" t="s">
        <v>26679</v>
      </c>
      <c r="C317" s="1" t="s">
        <v>26722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207</v>
      </c>
      <c r="I317" s="1" t="s">
        <v>84</v>
      </c>
      <c r="J317" s="1" t="s">
        <v>122</v>
      </c>
      <c r="K317" s="1" t="s">
        <v>26723</v>
      </c>
      <c r="L317" s="1"/>
      <c r="M317" s="21">
        <f t="shared" si="4"/>
        <v>1</v>
      </c>
    </row>
    <row r="318" spans="1:13" ht="20.100000000000001" customHeight="1" x14ac:dyDescent="0.15">
      <c r="A318" s="1" t="s">
        <v>26497</v>
      </c>
      <c r="B318" s="1" t="s">
        <v>26679</v>
      </c>
      <c r="C318" s="1" t="s">
        <v>26724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207</v>
      </c>
      <c r="I318" s="1" t="s">
        <v>84</v>
      </c>
      <c r="J318" s="1" t="s">
        <v>122</v>
      </c>
      <c r="K318" s="1" t="s">
        <v>26725</v>
      </c>
      <c r="L318" s="1"/>
      <c r="M318" s="21">
        <f t="shared" si="4"/>
        <v>1</v>
      </c>
    </row>
    <row r="319" spans="1:13" ht="20.100000000000001" customHeight="1" x14ac:dyDescent="0.15">
      <c r="A319" s="1" t="s">
        <v>26497</v>
      </c>
      <c r="B319" s="1" t="s">
        <v>26679</v>
      </c>
      <c r="C319" s="1" t="s">
        <v>26726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207</v>
      </c>
      <c r="I319" s="1" t="s">
        <v>84</v>
      </c>
      <c r="J319" s="1" t="s">
        <v>122</v>
      </c>
      <c r="K319" s="1" t="s">
        <v>26727</v>
      </c>
      <c r="L319" s="1"/>
      <c r="M319" s="21">
        <f t="shared" si="4"/>
        <v>1</v>
      </c>
    </row>
    <row r="320" spans="1:13" ht="20.100000000000001" customHeight="1" x14ac:dyDescent="0.15">
      <c r="A320" s="1" t="s">
        <v>26497</v>
      </c>
      <c r="B320" s="1" t="s">
        <v>26679</v>
      </c>
      <c r="C320" s="1" t="s">
        <v>26728</v>
      </c>
      <c r="D320" s="1" t="s">
        <v>78</v>
      </c>
      <c r="E320" s="1" t="s">
        <v>51</v>
      </c>
      <c r="F320" s="1" t="s">
        <v>51</v>
      </c>
      <c r="G320" s="1" t="s">
        <v>82</v>
      </c>
      <c r="H320" s="1" t="s">
        <v>207</v>
      </c>
      <c r="I320" s="1" t="s">
        <v>84</v>
      </c>
      <c r="J320" s="1" t="s">
        <v>122</v>
      </c>
      <c r="K320" s="1" t="s">
        <v>26729</v>
      </c>
      <c r="L320" s="1"/>
      <c r="M320" s="21">
        <f t="shared" si="4"/>
        <v>1</v>
      </c>
    </row>
    <row r="321" spans="1:13" ht="20.100000000000001" customHeight="1" x14ac:dyDescent="0.15">
      <c r="A321" s="1" t="s">
        <v>26497</v>
      </c>
      <c r="B321" s="1" t="s">
        <v>26679</v>
      </c>
      <c r="C321" s="1" t="s">
        <v>26730</v>
      </c>
      <c r="D321" s="1" t="s">
        <v>78</v>
      </c>
      <c r="E321" s="1" t="s">
        <v>51</v>
      </c>
      <c r="F321" s="1" t="s">
        <v>51</v>
      </c>
      <c r="G321" s="1" t="s">
        <v>82</v>
      </c>
      <c r="H321" s="1" t="s">
        <v>207</v>
      </c>
      <c r="I321" s="1" t="s">
        <v>84</v>
      </c>
      <c r="J321" s="1" t="s">
        <v>122</v>
      </c>
      <c r="K321" s="1" t="s">
        <v>26731</v>
      </c>
      <c r="L321" s="1"/>
      <c r="M321" s="21">
        <f t="shared" si="4"/>
        <v>1</v>
      </c>
    </row>
    <row r="322" spans="1:13" ht="20.100000000000001" customHeight="1" x14ac:dyDescent="0.15">
      <c r="A322" s="1" t="s">
        <v>26497</v>
      </c>
      <c r="B322" s="1" t="s">
        <v>26679</v>
      </c>
      <c r="C322" s="1" t="s">
        <v>26732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207</v>
      </c>
      <c r="I322" s="1" t="s">
        <v>84</v>
      </c>
      <c r="J322" s="1" t="s">
        <v>122</v>
      </c>
      <c r="K322" s="1" t="s">
        <v>26733</v>
      </c>
      <c r="L322" s="1"/>
      <c r="M322" s="21">
        <f t="shared" si="4"/>
        <v>1</v>
      </c>
    </row>
    <row r="323" spans="1:13" ht="20.100000000000001" customHeight="1" x14ac:dyDescent="0.15">
      <c r="A323" s="1" t="s">
        <v>26497</v>
      </c>
      <c r="B323" s="1" t="s">
        <v>26679</v>
      </c>
      <c r="C323" s="1" t="s">
        <v>26734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207</v>
      </c>
      <c r="I323" s="1" t="s">
        <v>84</v>
      </c>
      <c r="J323" s="1" t="s">
        <v>122</v>
      </c>
      <c r="K323" s="1" t="s">
        <v>26735</v>
      </c>
      <c r="L323" s="1"/>
      <c r="M323" s="21">
        <f t="shared" si="4"/>
        <v>1</v>
      </c>
    </row>
    <row r="324" spans="1:13" ht="20.100000000000001" customHeight="1" x14ac:dyDescent="0.15">
      <c r="A324" s="1" t="s">
        <v>26497</v>
      </c>
      <c r="B324" s="1" t="s">
        <v>26679</v>
      </c>
      <c r="C324" s="1" t="s">
        <v>26736</v>
      </c>
      <c r="D324" s="1" t="s">
        <v>78</v>
      </c>
      <c r="E324" s="1" t="s">
        <v>51</v>
      </c>
      <c r="F324" s="1" t="s">
        <v>51</v>
      </c>
      <c r="G324" s="1" t="s">
        <v>82</v>
      </c>
      <c r="H324" s="1" t="s">
        <v>207</v>
      </c>
      <c r="I324" s="1" t="s">
        <v>84</v>
      </c>
      <c r="J324" s="1" t="s">
        <v>122</v>
      </c>
      <c r="K324" s="1" t="s">
        <v>26737</v>
      </c>
      <c r="L324" s="1"/>
      <c r="M324" s="21">
        <f t="shared" si="4"/>
        <v>1</v>
      </c>
    </row>
    <row r="325" spans="1:13" ht="20.100000000000001" customHeight="1" x14ac:dyDescent="0.15">
      <c r="A325" s="1" t="s">
        <v>26497</v>
      </c>
      <c r="B325" s="1" t="s">
        <v>26679</v>
      </c>
      <c r="C325" s="1" t="s">
        <v>26738</v>
      </c>
      <c r="D325" s="1" t="s">
        <v>78</v>
      </c>
      <c r="E325" s="1" t="s">
        <v>51</v>
      </c>
      <c r="F325" s="1" t="s">
        <v>51</v>
      </c>
      <c r="G325" s="1" t="s">
        <v>82</v>
      </c>
      <c r="H325" s="1" t="s">
        <v>207</v>
      </c>
      <c r="I325" s="1" t="s">
        <v>84</v>
      </c>
      <c r="J325" s="1" t="s">
        <v>122</v>
      </c>
      <c r="K325" s="1" t="s">
        <v>26739</v>
      </c>
      <c r="L325" s="1"/>
      <c r="M325" s="21">
        <f t="shared" si="4"/>
        <v>1</v>
      </c>
    </row>
    <row r="326" spans="1:13" ht="20.100000000000001" customHeight="1" x14ac:dyDescent="0.15">
      <c r="A326" s="1" t="s">
        <v>26497</v>
      </c>
      <c r="B326" s="1" t="s">
        <v>26679</v>
      </c>
      <c r="C326" s="1" t="s">
        <v>26740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207</v>
      </c>
      <c r="I326" s="1" t="s">
        <v>84</v>
      </c>
      <c r="J326" s="1" t="s">
        <v>122</v>
      </c>
      <c r="K326" s="1" t="s">
        <v>26741</v>
      </c>
      <c r="L326" s="1"/>
      <c r="M326" s="21">
        <f t="shared" si="4"/>
        <v>1</v>
      </c>
    </row>
    <row r="327" spans="1:13" ht="20.100000000000001" customHeight="1" x14ac:dyDescent="0.15">
      <c r="A327" s="1" t="s">
        <v>26497</v>
      </c>
      <c r="B327" s="1" t="s">
        <v>26679</v>
      </c>
      <c r="C327" s="1" t="s">
        <v>26742</v>
      </c>
      <c r="D327" s="1" t="s">
        <v>78</v>
      </c>
      <c r="E327" s="1" t="s">
        <v>51</v>
      </c>
      <c r="F327" s="1" t="s">
        <v>179</v>
      </c>
      <c r="G327" s="1" t="s">
        <v>82</v>
      </c>
      <c r="H327" s="1" t="s">
        <v>4727</v>
      </c>
      <c r="I327" s="1" t="s">
        <v>7857</v>
      </c>
      <c r="J327" s="1" t="s">
        <v>24411</v>
      </c>
      <c r="K327" s="1" t="s">
        <v>26743</v>
      </c>
      <c r="L327" s="1"/>
      <c r="M327" s="21">
        <f t="shared" si="4"/>
        <v>0</v>
      </c>
    </row>
    <row r="328" spans="1:13" ht="20.100000000000001" customHeight="1" x14ac:dyDescent="0.15">
      <c r="A328" s="1" t="s">
        <v>26497</v>
      </c>
      <c r="B328" s="1" t="s">
        <v>26679</v>
      </c>
      <c r="C328" s="1" t="s">
        <v>26744</v>
      </c>
      <c r="D328" s="1" t="s">
        <v>78</v>
      </c>
      <c r="E328" s="1" t="s">
        <v>51</v>
      </c>
      <c r="F328" s="1" t="s">
        <v>179</v>
      </c>
      <c r="G328" s="1" t="s">
        <v>82</v>
      </c>
      <c r="H328" s="1" t="s">
        <v>4727</v>
      </c>
      <c r="I328" s="1" t="s">
        <v>7857</v>
      </c>
      <c r="J328" s="1" t="s">
        <v>24411</v>
      </c>
      <c r="K328" s="1" t="s">
        <v>26745</v>
      </c>
      <c r="L328" s="1"/>
      <c r="M328" s="21">
        <f t="shared" si="4"/>
        <v>0</v>
      </c>
    </row>
    <row r="329" spans="1:13" ht="20.100000000000001" customHeight="1" x14ac:dyDescent="0.15">
      <c r="A329" s="1" t="s">
        <v>26497</v>
      </c>
      <c r="B329" s="1" t="s">
        <v>26679</v>
      </c>
      <c r="C329" s="1" t="s">
        <v>26746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4727</v>
      </c>
      <c r="I329" s="1" t="s">
        <v>7857</v>
      </c>
      <c r="J329" s="1" t="s">
        <v>24411</v>
      </c>
      <c r="K329" s="1" t="s">
        <v>26747</v>
      </c>
      <c r="L329" s="1"/>
      <c r="M329" s="21">
        <f t="shared" ref="M329:M353" si="5">IF(F329="○",1,0)</f>
        <v>0</v>
      </c>
    </row>
    <row r="330" spans="1:13" ht="20.100000000000001" customHeight="1" x14ac:dyDescent="0.15">
      <c r="A330" s="1" t="s">
        <v>26497</v>
      </c>
      <c r="B330" s="1" t="s">
        <v>26679</v>
      </c>
      <c r="C330" s="1" t="s">
        <v>26748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207</v>
      </c>
      <c r="I330" s="1" t="s">
        <v>84</v>
      </c>
      <c r="J330" s="1" t="s">
        <v>122</v>
      </c>
      <c r="K330" s="1" t="s">
        <v>26749</v>
      </c>
      <c r="L330" s="1"/>
      <c r="M330" s="21">
        <f t="shared" si="5"/>
        <v>1</v>
      </c>
    </row>
    <row r="331" spans="1:13" ht="20.100000000000001" customHeight="1" x14ac:dyDescent="0.15">
      <c r="A331" s="1" t="s">
        <v>26497</v>
      </c>
      <c r="B331" s="1" t="s">
        <v>26679</v>
      </c>
      <c r="C331" s="1" t="s">
        <v>26750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207</v>
      </c>
      <c r="I331" s="1" t="s">
        <v>84</v>
      </c>
      <c r="J331" s="1" t="s">
        <v>122</v>
      </c>
      <c r="K331" s="1" t="s">
        <v>26751</v>
      </c>
      <c r="L331" s="1"/>
      <c r="M331" s="21">
        <f t="shared" si="5"/>
        <v>1</v>
      </c>
    </row>
    <row r="332" spans="1:13" ht="20.100000000000001" customHeight="1" x14ac:dyDescent="0.15">
      <c r="A332" s="1" t="s">
        <v>26497</v>
      </c>
      <c r="B332" s="1" t="s">
        <v>26679</v>
      </c>
      <c r="C332" s="1" t="s">
        <v>26752</v>
      </c>
      <c r="D332" s="1" t="s">
        <v>78</v>
      </c>
      <c r="E332" s="1" t="s">
        <v>51</v>
      </c>
      <c r="F332" s="1" t="s">
        <v>179</v>
      </c>
      <c r="G332" s="1" t="s">
        <v>82</v>
      </c>
      <c r="H332" s="1" t="s">
        <v>4727</v>
      </c>
      <c r="I332" s="1" t="s">
        <v>7857</v>
      </c>
      <c r="J332" s="1" t="s">
        <v>24411</v>
      </c>
      <c r="K332" s="1" t="s">
        <v>26753</v>
      </c>
      <c r="L332" s="1"/>
      <c r="M332" s="21">
        <f t="shared" si="5"/>
        <v>0</v>
      </c>
    </row>
    <row r="333" spans="1:13" ht="20.100000000000001" customHeight="1" x14ac:dyDescent="0.15">
      <c r="A333" s="1" t="s">
        <v>26497</v>
      </c>
      <c r="B333" s="1" t="s">
        <v>26679</v>
      </c>
      <c r="C333" s="1" t="s">
        <v>26754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207</v>
      </c>
      <c r="I333" s="1" t="s">
        <v>84</v>
      </c>
      <c r="J333" s="1" t="s">
        <v>122</v>
      </c>
      <c r="K333" s="1" t="s">
        <v>26755</v>
      </c>
      <c r="L333" s="1"/>
      <c r="M333" s="21">
        <f t="shared" si="5"/>
        <v>1</v>
      </c>
    </row>
    <row r="334" spans="1:13" ht="20.100000000000001" customHeight="1" x14ac:dyDescent="0.15">
      <c r="A334" s="1" t="s">
        <v>26497</v>
      </c>
      <c r="B334" s="1" t="s">
        <v>26679</v>
      </c>
      <c r="C334" s="1" t="s">
        <v>26756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207</v>
      </c>
      <c r="I334" s="1" t="s">
        <v>84</v>
      </c>
      <c r="J334" s="1" t="s">
        <v>122</v>
      </c>
      <c r="K334" s="1" t="s">
        <v>26757</v>
      </c>
      <c r="L334" s="1"/>
      <c r="M334" s="21">
        <f t="shared" si="5"/>
        <v>1</v>
      </c>
    </row>
    <row r="335" spans="1:13" ht="20.100000000000001" customHeight="1" x14ac:dyDescent="0.15">
      <c r="A335" s="1" t="s">
        <v>26497</v>
      </c>
      <c r="B335" s="1" t="s">
        <v>26679</v>
      </c>
      <c r="C335" s="1" t="s">
        <v>26758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207</v>
      </c>
      <c r="I335" s="1" t="s">
        <v>84</v>
      </c>
      <c r="J335" s="1" t="s">
        <v>122</v>
      </c>
      <c r="K335" s="1" t="s">
        <v>26759</v>
      </c>
      <c r="L335" s="1"/>
      <c r="M335" s="21">
        <f t="shared" si="5"/>
        <v>1</v>
      </c>
    </row>
    <row r="336" spans="1:13" ht="20.100000000000001" customHeight="1" x14ac:dyDescent="0.15">
      <c r="A336" s="1" t="s">
        <v>26497</v>
      </c>
      <c r="B336" s="1" t="s">
        <v>26679</v>
      </c>
      <c r="C336" s="1" t="s">
        <v>26760</v>
      </c>
      <c r="D336" s="1" t="s">
        <v>78</v>
      </c>
      <c r="E336" s="1" t="s">
        <v>51</v>
      </c>
      <c r="F336" s="1" t="s">
        <v>51</v>
      </c>
      <c r="G336" s="1" t="s">
        <v>82</v>
      </c>
      <c r="H336" s="1" t="s">
        <v>207</v>
      </c>
      <c r="I336" s="1" t="s">
        <v>84</v>
      </c>
      <c r="J336" s="1" t="s">
        <v>122</v>
      </c>
      <c r="K336" s="1" t="s">
        <v>26761</v>
      </c>
      <c r="L336" s="1"/>
      <c r="M336" s="21">
        <f t="shared" si="5"/>
        <v>1</v>
      </c>
    </row>
    <row r="337" spans="1:13" ht="20.100000000000001" customHeight="1" x14ac:dyDescent="0.15">
      <c r="A337" s="1" t="s">
        <v>26497</v>
      </c>
      <c r="B337" s="1" t="s">
        <v>26679</v>
      </c>
      <c r="C337" s="1" t="s">
        <v>26762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26763</v>
      </c>
      <c r="L337" s="1"/>
      <c r="M337" s="21">
        <f t="shared" si="5"/>
        <v>1</v>
      </c>
    </row>
    <row r="338" spans="1:13" ht="20.100000000000001" customHeight="1" x14ac:dyDescent="0.15">
      <c r="A338" s="1" t="s">
        <v>26497</v>
      </c>
      <c r="B338" s="1" t="s">
        <v>26679</v>
      </c>
      <c r="C338" s="1" t="s">
        <v>26764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26765</v>
      </c>
      <c r="L338" s="1"/>
      <c r="M338" s="21">
        <f t="shared" si="5"/>
        <v>1</v>
      </c>
    </row>
    <row r="339" spans="1:13" ht="20.100000000000001" customHeight="1" x14ac:dyDescent="0.15">
      <c r="A339" s="1" t="s">
        <v>26497</v>
      </c>
      <c r="B339" s="1" t="s">
        <v>26679</v>
      </c>
      <c r="C339" s="1" t="s">
        <v>26766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26767</v>
      </c>
      <c r="L339" s="1"/>
      <c r="M339" s="21">
        <f t="shared" si="5"/>
        <v>1</v>
      </c>
    </row>
    <row r="340" spans="1:13" ht="20.100000000000001" customHeight="1" x14ac:dyDescent="0.15">
      <c r="A340" s="1" t="s">
        <v>26497</v>
      </c>
      <c r="B340" s="1" t="s">
        <v>26679</v>
      </c>
      <c r="C340" s="1" t="s">
        <v>26768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26769</v>
      </c>
      <c r="L340" s="1"/>
      <c r="M340" s="21">
        <f t="shared" si="5"/>
        <v>1</v>
      </c>
    </row>
    <row r="341" spans="1:13" ht="20.100000000000001" customHeight="1" x14ac:dyDescent="0.15">
      <c r="A341" s="1" t="s">
        <v>26497</v>
      </c>
      <c r="B341" s="1" t="s">
        <v>26679</v>
      </c>
      <c r="C341" s="1" t="s">
        <v>26770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26771</v>
      </c>
      <c r="L341" s="1"/>
      <c r="M341" s="21">
        <f t="shared" si="5"/>
        <v>1</v>
      </c>
    </row>
    <row r="342" spans="1:13" ht="20.100000000000001" customHeight="1" x14ac:dyDescent="0.15">
      <c r="A342" s="1" t="s">
        <v>26497</v>
      </c>
      <c r="B342" s="1" t="s">
        <v>26679</v>
      </c>
      <c r="C342" s="1" t="s">
        <v>26772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26773</v>
      </c>
      <c r="L342" s="1"/>
      <c r="M342" s="21">
        <f t="shared" si="5"/>
        <v>1</v>
      </c>
    </row>
    <row r="343" spans="1:13" ht="20.100000000000001" customHeight="1" x14ac:dyDescent="0.15">
      <c r="A343" s="1" t="s">
        <v>26497</v>
      </c>
      <c r="B343" s="1" t="s">
        <v>26679</v>
      </c>
      <c r="C343" s="1" t="s">
        <v>26774</v>
      </c>
      <c r="D343" s="1" t="s">
        <v>78</v>
      </c>
      <c r="E343" s="1" t="s">
        <v>51</v>
      </c>
      <c r="F343" s="1" t="s">
        <v>51</v>
      </c>
      <c r="G343" s="1" t="s">
        <v>82</v>
      </c>
      <c r="H343" s="1" t="s">
        <v>207</v>
      </c>
      <c r="I343" s="1" t="s">
        <v>84</v>
      </c>
      <c r="J343" s="1" t="s">
        <v>122</v>
      </c>
      <c r="K343" s="1" t="s">
        <v>26775</v>
      </c>
      <c r="L343" s="1"/>
      <c r="M343" s="21">
        <f t="shared" si="5"/>
        <v>1</v>
      </c>
    </row>
    <row r="344" spans="1:13" ht="20.100000000000001" customHeight="1" x14ac:dyDescent="0.15">
      <c r="A344" s="1" t="s">
        <v>26497</v>
      </c>
      <c r="B344" s="1" t="s">
        <v>26679</v>
      </c>
      <c r="C344" s="1" t="s">
        <v>26776</v>
      </c>
      <c r="D344" s="1" t="s">
        <v>78</v>
      </c>
      <c r="E344" s="1" t="s">
        <v>51</v>
      </c>
      <c r="F344" s="1" t="s">
        <v>51</v>
      </c>
      <c r="G344" s="1" t="s">
        <v>82</v>
      </c>
      <c r="H344" s="1" t="s">
        <v>207</v>
      </c>
      <c r="I344" s="1" t="s">
        <v>84</v>
      </c>
      <c r="J344" s="1" t="s">
        <v>122</v>
      </c>
      <c r="K344" s="1" t="s">
        <v>26777</v>
      </c>
      <c r="L344" s="1"/>
      <c r="M344" s="21">
        <f t="shared" si="5"/>
        <v>1</v>
      </c>
    </row>
    <row r="345" spans="1:13" ht="20.100000000000001" customHeight="1" x14ac:dyDescent="0.15">
      <c r="A345" s="1" t="s">
        <v>26497</v>
      </c>
      <c r="B345" s="1" t="s">
        <v>26679</v>
      </c>
      <c r="C345" s="1" t="s">
        <v>26778</v>
      </c>
      <c r="D345" s="1" t="s">
        <v>78</v>
      </c>
      <c r="E345" s="1" t="s">
        <v>51</v>
      </c>
      <c r="F345" s="1" t="s">
        <v>51</v>
      </c>
      <c r="G345" s="1" t="s">
        <v>82</v>
      </c>
      <c r="H345" s="1" t="s">
        <v>207</v>
      </c>
      <c r="I345" s="1" t="s">
        <v>84</v>
      </c>
      <c r="J345" s="1" t="s">
        <v>122</v>
      </c>
      <c r="K345" s="1" t="s">
        <v>26779</v>
      </c>
      <c r="L345" s="1"/>
      <c r="M345" s="21">
        <f t="shared" si="5"/>
        <v>1</v>
      </c>
    </row>
    <row r="346" spans="1:13" ht="20.100000000000001" customHeight="1" x14ac:dyDescent="0.15">
      <c r="A346" s="1" t="s">
        <v>26497</v>
      </c>
      <c r="B346" s="1" t="s">
        <v>26780</v>
      </c>
      <c r="C346" s="1" t="s">
        <v>26781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1141</v>
      </c>
      <c r="J346" s="1" t="s">
        <v>96</v>
      </c>
      <c r="K346" s="1" t="s">
        <v>26782</v>
      </c>
      <c r="L346" s="1"/>
      <c r="M346" s="21">
        <f t="shared" si="5"/>
        <v>1</v>
      </c>
    </row>
    <row r="347" spans="1:13" ht="20.100000000000001" customHeight="1" x14ac:dyDescent="0.15">
      <c r="A347" s="1" t="s">
        <v>26497</v>
      </c>
      <c r="B347" s="1" t="s">
        <v>26780</v>
      </c>
      <c r="C347" s="1" t="s">
        <v>26783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26784</v>
      </c>
      <c r="L347" s="1"/>
      <c r="M347" s="21">
        <f t="shared" si="5"/>
        <v>1</v>
      </c>
    </row>
    <row r="348" spans="1:13" ht="20.100000000000001" customHeight="1" x14ac:dyDescent="0.15">
      <c r="A348" s="1" t="s">
        <v>26497</v>
      </c>
      <c r="B348" s="1" t="s">
        <v>26780</v>
      </c>
      <c r="C348" s="1" t="s">
        <v>26785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26786</v>
      </c>
      <c r="L348" s="1"/>
      <c r="M348" s="21">
        <f t="shared" si="5"/>
        <v>1</v>
      </c>
    </row>
    <row r="349" spans="1:13" ht="20.100000000000001" customHeight="1" x14ac:dyDescent="0.15">
      <c r="A349" s="1" t="s">
        <v>26497</v>
      </c>
      <c r="B349" s="1" t="s">
        <v>26780</v>
      </c>
      <c r="C349" s="1" t="s">
        <v>26787</v>
      </c>
      <c r="D349" s="1" t="s">
        <v>50</v>
      </c>
      <c r="E349" s="1" t="s">
        <v>51</v>
      </c>
      <c r="F349" s="1" t="s">
        <v>51</v>
      </c>
      <c r="G349" s="1" t="s">
        <v>52</v>
      </c>
      <c r="H349" s="1" t="s">
        <v>53</v>
      </c>
      <c r="I349" s="1" t="s">
        <v>1141</v>
      </c>
      <c r="J349" s="1" t="s">
        <v>96</v>
      </c>
      <c r="K349" s="1" t="s">
        <v>26788</v>
      </c>
      <c r="L349" s="1"/>
      <c r="M349" s="21">
        <f t="shared" si="5"/>
        <v>1</v>
      </c>
    </row>
    <row r="350" spans="1:13" ht="20.100000000000001" customHeight="1" x14ac:dyDescent="0.15">
      <c r="A350" s="1" t="s">
        <v>26497</v>
      </c>
      <c r="B350" s="1" t="s">
        <v>26780</v>
      </c>
      <c r="C350" s="1" t="s">
        <v>26789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53</v>
      </c>
      <c r="I350" s="1" t="s">
        <v>1141</v>
      </c>
      <c r="J350" s="1" t="s">
        <v>96</v>
      </c>
      <c r="K350" s="1" t="s">
        <v>26790</v>
      </c>
      <c r="L350" s="1"/>
      <c r="M350" s="21">
        <f t="shared" si="5"/>
        <v>1</v>
      </c>
    </row>
    <row r="351" spans="1:13" ht="20.100000000000001" customHeight="1" x14ac:dyDescent="0.15">
      <c r="A351" s="1" t="s">
        <v>26497</v>
      </c>
      <c r="B351" s="1" t="s">
        <v>26780</v>
      </c>
      <c r="C351" s="1" t="s">
        <v>26791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53</v>
      </c>
      <c r="I351" s="1" t="s">
        <v>1141</v>
      </c>
      <c r="J351" s="1" t="s">
        <v>96</v>
      </c>
      <c r="K351" s="1" t="s">
        <v>26792</v>
      </c>
      <c r="L351" s="1"/>
      <c r="M351" s="21">
        <f t="shared" si="5"/>
        <v>1</v>
      </c>
    </row>
    <row r="352" spans="1:13" ht="20.100000000000001" customHeight="1" x14ac:dyDescent="0.15">
      <c r="A352" s="1" t="s">
        <v>26497</v>
      </c>
      <c r="B352" s="1" t="s">
        <v>26780</v>
      </c>
      <c r="C352" s="1" t="s">
        <v>26793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1141</v>
      </c>
      <c r="J352" s="1" t="s">
        <v>96</v>
      </c>
      <c r="K352" s="1" t="s">
        <v>26794</v>
      </c>
      <c r="L352" s="1"/>
      <c r="M352" s="21">
        <f t="shared" si="5"/>
        <v>1</v>
      </c>
    </row>
    <row r="353" spans="1:13" ht="20.100000000000001" customHeight="1" x14ac:dyDescent="0.15">
      <c r="A353" s="1" t="s">
        <v>26497</v>
      </c>
      <c r="B353" s="1" t="s">
        <v>26780</v>
      </c>
      <c r="C353" s="1" t="s">
        <v>26795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1141</v>
      </c>
      <c r="J353" s="1" t="s">
        <v>96</v>
      </c>
      <c r="K353" s="1" t="s">
        <v>26796</v>
      </c>
      <c r="L353" s="1"/>
      <c r="M353" s="21">
        <f t="shared" si="5"/>
        <v>1</v>
      </c>
    </row>
  </sheetData>
  <autoFilter ref="A7:L353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74"/>
  <sheetViews>
    <sheetView topLeftCell="A653" workbookViewId="0">
      <selection activeCell="A660" sqref="A660:L661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3" style="21" hidden="1" customWidth="1"/>
    <col min="14" max="16384" width="9" style="21"/>
  </cols>
  <sheetData>
    <row r="1" spans="1:14" ht="20.100000000000001" customHeight="1" x14ac:dyDescent="0.15">
      <c r="A1" s="3" t="s">
        <v>39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SUBTOTAL(3,E8:E974)</f>
        <v>967</v>
      </c>
      <c r="F6" s="24">
        <f>SUBTOTAL(9,M8:M974)</f>
        <v>821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31</v>
      </c>
      <c r="B8" s="1" t="s">
        <v>49</v>
      </c>
      <c r="C8" s="1" t="s">
        <v>2139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53</v>
      </c>
      <c r="I8" s="18" t="s">
        <v>54</v>
      </c>
      <c r="J8" s="1" t="s">
        <v>55</v>
      </c>
      <c r="K8" s="1" t="s">
        <v>56</v>
      </c>
      <c r="L8" s="1"/>
      <c r="M8" s="21">
        <f t="shared" ref="M8:M71" si="0">IF(F8="○",1,0)</f>
        <v>1</v>
      </c>
    </row>
    <row r="9" spans="1:14" ht="20.100000000000001" customHeight="1" x14ac:dyDescent="0.15">
      <c r="A9" s="1" t="s">
        <v>32</v>
      </c>
      <c r="B9" s="1" t="s">
        <v>49</v>
      </c>
      <c r="C9" s="1" t="s">
        <v>57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53</v>
      </c>
      <c r="I9" s="1" t="s">
        <v>54</v>
      </c>
      <c r="J9" s="1" t="s">
        <v>55</v>
      </c>
      <c r="K9" s="1" t="s">
        <v>58</v>
      </c>
      <c r="L9" s="1"/>
      <c r="M9" s="21">
        <f t="shared" si="0"/>
        <v>1</v>
      </c>
    </row>
    <row r="10" spans="1:14" ht="20.100000000000001" customHeight="1" x14ac:dyDescent="0.15">
      <c r="A10" s="1" t="s">
        <v>32</v>
      </c>
      <c r="B10" s="1" t="s">
        <v>49</v>
      </c>
      <c r="C10" s="1" t="s">
        <v>59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54</v>
      </c>
      <c r="J10" s="1" t="s">
        <v>55</v>
      </c>
      <c r="K10" s="1" t="s">
        <v>60</v>
      </c>
      <c r="L10" s="1"/>
      <c r="M10" s="21">
        <f t="shared" si="0"/>
        <v>1</v>
      </c>
    </row>
    <row r="11" spans="1:14" ht="20.100000000000001" customHeight="1" x14ac:dyDescent="0.15">
      <c r="A11" s="1" t="s">
        <v>32</v>
      </c>
      <c r="B11" s="1" t="s">
        <v>49</v>
      </c>
      <c r="C11" s="1" t="s">
        <v>61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54</v>
      </c>
      <c r="J11" s="1" t="s">
        <v>55</v>
      </c>
      <c r="K11" s="1" t="s">
        <v>62</v>
      </c>
      <c r="L11" s="1"/>
      <c r="M11" s="21">
        <f t="shared" si="0"/>
        <v>1</v>
      </c>
    </row>
    <row r="12" spans="1:14" ht="20.100000000000001" customHeight="1" x14ac:dyDescent="0.15">
      <c r="A12" s="1" t="s">
        <v>32</v>
      </c>
      <c r="B12" s="1" t="s">
        <v>49</v>
      </c>
      <c r="C12" s="1" t="s">
        <v>63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53</v>
      </c>
      <c r="I12" s="1" t="s">
        <v>54</v>
      </c>
      <c r="J12" s="1" t="s">
        <v>55</v>
      </c>
      <c r="K12" s="1" t="s">
        <v>64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32</v>
      </c>
      <c r="B13" s="1" t="s">
        <v>49</v>
      </c>
      <c r="C13" s="1" t="s">
        <v>65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53</v>
      </c>
      <c r="I13" s="1" t="s">
        <v>54</v>
      </c>
      <c r="J13" s="1" t="s">
        <v>55</v>
      </c>
      <c r="K13" s="1" t="s">
        <v>66</v>
      </c>
      <c r="L13" s="1"/>
      <c r="M13" s="21">
        <f t="shared" si="0"/>
        <v>1</v>
      </c>
    </row>
    <row r="14" spans="1:14" ht="20.100000000000001" customHeight="1" x14ac:dyDescent="0.15">
      <c r="A14" s="1" t="s">
        <v>32</v>
      </c>
      <c r="B14" s="1" t="s">
        <v>49</v>
      </c>
      <c r="C14" s="1" t="s">
        <v>67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68</v>
      </c>
      <c r="L14" s="1"/>
      <c r="M14" s="21">
        <f t="shared" si="0"/>
        <v>1</v>
      </c>
    </row>
    <row r="15" spans="1:14" ht="20.100000000000001" customHeight="1" x14ac:dyDescent="0.15">
      <c r="A15" s="1" t="s">
        <v>32</v>
      </c>
      <c r="B15" s="1" t="s">
        <v>49</v>
      </c>
      <c r="C15" s="1" t="s">
        <v>69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70</v>
      </c>
      <c r="L15" s="1"/>
      <c r="M15" s="21">
        <f t="shared" si="0"/>
        <v>1</v>
      </c>
    </row>
    <row r="16" spans="1:14" ht="20.100000000000001" customHeight="1" x14ac:dyDescent="0.15">
      <c r="A16" s="1" t="s">
        <v>32</v>
      </c>
      <c r="B16" s="1" t="s">
        <v>49</v>
      </c>
      <c r="C16" s="1" t="s">
        <v>71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53</v>
      </c>
      <c r="I16" s="1" t="s">
        <v>54</v>
      </c>
      <c r="J16" s="1" t="s">
        <v>55</v>
      </c>
      <c r="K16" s="1" t="s">
        <v>72</v>
      </c>
      <c r="L16" s="1"/>
      <c r="M16" s="21">
        <f t="shared" si="0"/>
        <v>1</v>
      </c>
    </row>
    <row r="17" spans="1:13" ht="20.100000000000001" customHeight="1" x14ac:dyDescent="0.15">
      <c r="A17" s="1" t="s">
        <v>32</v>
      </c>
      <c r="B17" s="1" t="s">
        <v>49</v>
      </c>
      <c r="C17" s="1" t="s">
        <v>73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74</v>
      </c>
      <c r="L17" s="1"/>
      <c r="M17" s="21">
        <f t="shared" si="0"/>
        <v>1</v>
      </c>
    </row>
    <row r="18" spans="1:13" ht="20.100000000000001" customHeight="1" x14ac:dyDescent="0.15">
      <c r="A18" s="1" t="s">
        <v>32</v>
      </c>
      <c r="B18" s="1" t="s">
        <v>49</v>
      </c>
      <c r="C18" s="1" t="s">
        <v>75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53</v>
      </c>
      <c r="I18" s="1" t="s">
        <v>54</v>
      </c>
      <c r="J18" s="1" t="s">
        <v>55</v>
      </c>
      <c r="K18" s="1" t="s">
        <v>76</v>
      </c>
      <c r="L18" s="1"/>
      <c r="M18" s="21">
        <f t="shared" si="0"/>
        <v>1</v>
      </c>
    </row>
    <row r="19" spans="1:13" ht="20.100000000000001" customHeight="1" x14ac:dyDescent="0.15">
      <c r="A19" s="1" t="s">
        <v>32</v>
      </c>
      <c r="B19" s="1" t="s">
        <v>49</v>
      </c>
      <c r="C19" s="1" t="s">
        <v>77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79</v>
      </c>
      <c r="L19" s="1"/>
      <c r="M19" s="21">
        <f t="shared" si="0"/>
        <v>1</v>
      </c>
    </row>
    <row r="20" spans="1:13" ht="20.100000000000001" customHeight="1" x14ac:dyDescent="0.15">
      <c r="A20" s="1" t="s">
        <v>32</v>
      </c>
      <c r="B20" s="1" t="s">
        <v>49</v>
      </c>
      <c r="C20" s="1" t="s">
        <v>80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83</v>
      </c>
      <c r="I20" s="1" t="s">
        <v>84</v>
      </c>
      <c r="J20" s="1" t="s">
        <v>85</v>
      </c>
      <c r="K20" s="1" t="s">
        <v>86</v>
      </c>
      <c r="L20" s="1"/>
      <c r="M20" s="21">
        <f t="shared" si="0"/>
        <v>0</v>
      </c>
    </row>
    <row r="21" spans="1:13" ht="20.100000000000001" customHeight="1" x14ac:dyDescent="0.15">
      <c r="A21" s="1" t="s">
        <v>32</v>
      </c>
      <c r="B21" s="1" t="s">
        <v>49</v>
      </c>
      <c r="C21" s="1" t="s">
        <v>87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88</v>
      </c>
      <c r="L21" s="1"/>
      <c r="M21" s="21">
        <f t="shared" si="0"/>
        <v>1</v>
      </c>
    </row>
    <row r="22" spans="1:13" ht="20.100000000000001" customHeight="1" x14ac:dyDescent="0.15">
      <c r="A22" s="1" t="s">
        <v>32</v>
      </c>
      <c r="B22" s="1" t="s">
        <v>49</v>
      </c>
      <c r="C22" s="1" t="s">
        <v>89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90</v>
      </c>
      <c r="L22" s="1"/>
      <c r="M22" s="21">
        <f t="shared" si="0"/>
        <v>1</v>
      </c>
    </row>
    <row r="23" spans="1:13" ht="20.100000000000001" customHeight="1" x14ac:dyDescent="0.15">
      <c r="A23" s="1" t="s">
        <v>32</v>
      </c>
      <c r="B23" s="1" t="s">
        <v>49</v>
      </c>
      <c r="C23" s="1" t="s">
        <v>91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92</v>
      </c>
      <c r="L23" s="1"/>
      <c r="M23" s="21">
        <f t="shared" si="0"/>
        <v>1</v>
      </c>
    </row>
    <row r="24" spans="1:13" ht="20.100000000000001" customHeight="1" x14ac:dyDescent="0.15">
      <c r="A24" s="1" t="s">
        <v>32</v>
      </c>
      <c r="B24" s="1" t="s">
        <v>93</v>
      </c>
      <c r="C24" s="1" t="s">
        <v>94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97</v>
      </c>
      <c r="L24" s="1"/>
      <c r="M24" s="21">
        <f t="shared" si="0"/>
        <v>1</v>
      </c>
    </row>
    <row r="25" spans="1:13" ht="20.100000000000001" customHeight="1" x14ac:dyDescent="0.15">
      <c r="A25" s="1" t="s">
        <v>32</v>
      </c>
      <c r="B25" s="1" t="s">
        <v>93</v>
      </c>
      <c r="C25" s="1" t="s">
        <v>98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99</v>
      </c>
      <c r="L25" s="1"/>
      <c r="M25" s="21">
        <f t="shared" si="0"/>
        <v>1</v>
      </c>
    </row>
    <row r="26" spans="1:13" ht="20.100000000000001" customHeight="1" x14ac:dyDescent="0.15">
      <c r="A26" s="1" t="s">
        <v>32</v>
      </c>
      <c r="B26" s="1" t="s">
        <v>93</v>
      </c>
      <c r="C26" s="1" t="s">
        <v>100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101</v>
      </c>
      <c r="L26" s="1"/>
      <c r="M26" s="21">
        <f t="shared" si="0"/>
        <v>1</v>
      </c>
    </row>
    <row r="27" spans="1:13" ht="20.100000000000001" customHeight="1" x14ac:dyDescent="0.15">
      <c r="A27" s="1" t="s">
        <v>32</v>
      </c>
      <c r="B27" s="1" t="s">
        <v>93</v>
      </c>
      <c r="C27" s="1" t="s">
        <v>102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103</v>
      </c>
      <c r="L27" s="1"/>
      <c r="M27" s="21">
        <f t="shared" si="0"/>
        <v>1</v>
      </c>
    </row>
    <row r="28" spans="1:13" ht="20.100000000000001" customHeight="1" x14ac:dyDescent="0.15">
      <c r="A28" s="1" t="s">
        <v>32</v>
      </c>
      <c r="B28" s="1" t="s">
        <v>93</v>
      </c>
      <c r="C28" s="1" t="s">
        <v>104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105</v>
      </c>
      <c r="L28" s="1"/>
      <c r="M28" s="21">
        <f t="shared" si="0"/>
        <v>1</v>
      </c>
    </row>
    <row r="29" spans="1:13" ht="20.100000000000001" customHeight="1" x14ac:dyDescent="0.15">
      <c r="A29" s="1" t="s">
        <v>32</v>
      </c>
      <c r="B29" s="1" t="s">
        <v>93</v>
      </c>
      <c r="C29" s="1" t="s">
        <v>106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107</v>
      </c>
      <c r="L29" s="1"/>
      <c r="M29" s="21">
        <f t="shared" si="0"/>
        <v>1</v>
      </c>
    </row>
    <row r="30" spans="1:13" ht="20.100000000000001" customHeight="1" x14ac:dyDescent="0.15">
      <c r="A30" s="1" t="s">
        <v>32</v>
      </c>
      <c r="B30" s="1" t="s">
        <v>93</v>
      </c>
      <c r="C30" s="1" t="s">
        <v>108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109</v>
      </c>
      <c r="L30" s="1"/>
      <c r="M30" s="21">
        <f t="shared" si="0"/>
        <v>1</v>
      </c>
    </row>
    <row r="31" spans="1:13" ht="20.100000000000001" customHeight="1" x14ac:dyDescent="0.15">
      <c r="A31" s="1" t="s">
        <v>32</v>
      </c>
      <c r="B31" s="1" t="s">
        <v>93</v>
      </c>
      <c r="C31" s="1" t="s">
        <v>110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111</v>
      </c>
      <c r="L31" s="1"/>
      <c r="M31" s="21">
        <f t="shared" si="0"/>
        <v>1</v>
      </c>
    </row>
    <row r="32" spans="1:13" ht="20.100000000000001" customHeight="1" x14ac:dyDescent="0.15">
      <c r="A32" s="1" t="s">
        <v>32</v>
      </c>
      <c r="B32" s="1" t="s">
        <v>93</v>
      </c>
      <c r="C32" s="1" t="s">
        <v>112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96</v>
      </c>
      <c r="K32" s="1" t="s">
        <v>113</v>
      </c>
      <c r="L32" s="1"/>
      <c r="M32" s="21">
        <f t="shared" si="0"/>
        <v>1</v>
      </c>
    </row>
    <row r="33" spans="1:13" ht="20.100000000000001" customHeight="1" x14ac:dyDescent="0.15">
      <c r="A33" s="1" t="s">
        <v>32</v>
      </c>
      <c r="B33" s="1" t="s">
        <v>93</v>
      </c>
      <c r="C33" s="1" t="s">
        <v>114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96</v>
      </c>
      <c r="K33" s="1" t="s">
        <v>115</v>
      </c>
      <c r="L33" s="1"/>
      <c r="M33" s="21">
        <f t="shared" si="0"/>
        <v>1</v>
      </c>
    </row>
    <row r="34" spans="1:13" ht="20.100000000000001" customHeight="1" x14ac:dyDescent="0.15">
      <c r="A34" s="1" t="s">
        <v>32</v>
      </c>
      <c r="B34" s="1" t="s">
        <v>93</v>
      </c>
      <c r="C34" s="1" t="s">
        <v>116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117</v>
      </c>
      <c r="L34" s="1"/>
      <c r="M34" s="21">
        <f t="shared" si="0"/>
        <v>1</v>
      </c>
    </row>
    <row r="35" spans="1:13" ht="20.100000000000001" customHeight="1" x14ac:dyDescent="0.15">
      <c r="A35" s="1" t="s">
        <v>32</v>
      </c>
      <c r="B35" s="1" t="s">
        <v>93</v>
      </c>
      <c r="C35" s="1" t="s">
        <v>118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119</v>
      </c>
      <c r="L35" s="1"/>
      <c r="M35" s="21">
        <f t="shared" si="0"/>
        <v>1</v>
      </c>
    </row>
    <row r="36" spans="1:13" ht="20.100000000000001" customHeight="1" x14ac:dyDescent="0.15">
      <c r="A36" s="1" t="s">
        <v>32</v>
      </c>
      <c r="B36" s="1" t="s">
        <v>93</v>
      </c>
      <c r="C36" s="1" t="s">
        <v>120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123</v>
      </c>
      <c r="L36" s="1"/>
      <c r="M36" s="21">
        <f t="shared" si="0"/>
        <v>1</v>
      </c>
    </row>
    <row r="37" spans="1:13" ht="20.100000000000001" customHeight="1" x14ac:dyDescent="0.15">
      <c r="A37" s="1" t="s">
        <v>32</v>
      </c>
      <c r="B37" s="1" t="s">
        <v>93</v>
      </c>
      <c r="C37" s="1" t="s">
        <v>124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125</v>
      </c>
      <c r="L37" s="1"/>
      <c r="M37" s="21">
        <f t="shared" si="0"/>
        <v>1</v>
      </c>
    </row>
    <row r="38" spans="1:13" ht="20.100000000000001" customHeight="1" x14ac:dyDescent="0.15">
      <c r="A38" s="1" t="s">
        <v>32</v>
      </c>
      <c r="B38" s="1" t="s">
        <v>93</v>
      </c>
      <c r="C38" s="1" t="s">
        <v>126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127</v>
      </c>
      <c r="L38" s="1"/>
      <c r="M38" s="21">
        <f t="shared" si="0"/>
        <v>1</v>
      </c>
    </row>
    <row r="39" spans="1:13" ht="20.100000000000001" customHeight="1" x14ac:dyDescent="0.15">
      <c r="A39" s="1" t="s">
        <v>32</v>
      </c>
      <c r="B39" s="1" t="s">
        <v>93</v>
      </c>
      <c r="C39" s="1" t="s">
        <v>128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129</v>
      </c>
      <c r="I39" s="1" t="s">
        <v>84</v>
      </c>
      <c r="J39" s="1" t="s">
        <v>130</v>
      </c>
      <c r="K39" s="1" t="s">
        <v>131</v>
      </c>
      <c r="L39" s="1"/>
      <c r="M39" s="21">
        <f t="shared" si="0"/>
        <v>0</v>
      </c>
    </row>
    <row r="40" spans="1:13" ht="20.100000000000001" customHeight="1" x14ac:dyDescent="0.15">
      <c r="A40" s="1" t="s">
        <v>32</v>
      </c>
      <c r="B40" s="1" t="s">
        <v>93</v>
      </c>
      <c r="C40" s="1" t="s">
        <v>132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133</v>
      </c>
      <c r="L40" s="1"/>
      <c r="M40" s="21">
        <f t="shared" si="0"/>
        <v>1</v>
      </c>
    </row>
    <row r="41" spans="1:13" ht="20.100000000000001" customHeight="1" x14ac:dyDescent="0.15">
      <c r="A41" s="1" t="s">
        <v>32</v>
      </c>
      <c r="B41" s="1" t="s">
        <v>93</v>
      </c>
      <c r="C41" s="1" t="s">
        <v>134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135</v>
      </c>
      <c r="L41" s="1"/>
      <c r="M41" s="21">
        <f t="shared" si="0"/>
        <v>1</v>
      </c>
    </row>
    <row r="42" spans="1:13" ht="20.100000000000001" customHeight="1" x14ac:dyDescent="0.15">
      <c r="A42" s="1" t="s">
        <v>32</v>
      </c>
      <c r="B42" s="1" t="s">
        <v>93</v>
      </c>
      <c r="C42" s="1" t="s">
        <v>136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137</v>
      </c>
      <c r="L42" s="1"/>
      <c r="M42" s="21">
        <f t="shared" si="0"/>
        <v>1</v>
      </c>
    </row>
    <row r="43" spans="1:13" ht="20.100000000000001" customHeight="1" x14ac:dyDescent="0.15">
      <c r="A43" s="1" t="s">
        <v>32</v>
      </c>
      <c r="B43" s="1" t="s">
        <v>93</v>
      </c>
      <c r="C43" s="1" t="s">
        <v>138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139</v>
      </c>
      <c r="L43" s="1"/>
      <c r="M43" s="21">
        <f t="shared" si="0"/>
        <v>1</v>
      </c>
    </row>
    <row r="44" spans="1:13" ht="20.100000000000001" customHeight="1" x14ac:dyDescent="0.15">
      <c r="A44" s="1" t="s">
        <v>32</v>
      </c>
      <c r="B44" s="1" t="s">
        <v>93</v>
      </c>
      <c r="C44" s="1" t="s">
        <v>140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95</v>
      </c>
      <c r="I44" s="1" t="s">
        <v>84</v>
      </c>
      <c r="J44" s="1" t="s">
        <v>96</v>
      </c>
      <c r="K44" s="1" t="s">
        <v>141</v>
      </c>
      <c r="L44" s="1"/>
      <c r="M44" s="21">
        <f t="shared" si="0"/>
        <v>1</v>
      </c>
    </row>
    <row r="45" spans="1:13" ht="20.100000000000001" customHeight="1" x14ac:dyDescent="0.15">
      <c r="A45" s="1" t="s">
        <v>32</v>
      </c>
      <c r="B45" s="1" t="s">
        <v>93</v>
      </c>
      <c r="C45" s="1" t="s">
        <v>142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95</v>
      </c>
      <c r="I45" s="1" t="s">
        <v>84</v>
      </c>
      <c r="J45" s="1" t="s">
        <v>96</v>
      </c>
      <c r="K45" s="1" t="s">
        <v>143</v>
      </c>
      <c r="L45" s="1"/>
      <c r="M45" s="21">
        <f t="shared" si="0"/>
        <v>1</v>
      </c>
    </row>
    <row r="46" spans="1:13" ht="20.100000000000001" customHeight="1" x14ac:dyDescent="0.15">
      <c r="A46" s="1" t="s">
        <v>32</v>
      </c>
      <c r="B46" s="1" t="s">
        <v>93</v>
      </c>
      <c r="C46" s="1" t="s">
        <v>144</v>
      </c>
      <c r="D46" s="1" t="s">
        <v>78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145</v>
      </c>
      <c r="L46" s="1"/>
      <c r="M46" s="21">
        <f t="shared" si="0"/>
        <v>1</v>
      </c>
    </row>
    <row r="47" spans="1:13" ht="20.100000000000001" customHeight="1" x14ac:dyDescent="0.15">
      <c r="A47" s="1" t="s">
        <v>32</v>
      </c>
      <c r="B47" s="1" t="s">
        <v>93</v>
      </c>
      <c r="C47" s="1" t="s">
        <v>146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147</v>
      </c>
      <c r="L47" s="1"/>
      <c r="M47" s="21">
        <f t="shared" si="0"/>
        <v>1</v>
      </c>
    </row>
    <row r="48" spans="1:13" ht="20.100000000000001" customHeight="1" x14ac:dyDescent="0.15">
      <c r="A48" s="1" t="s">
        <v>32</v>
      </c>
      <c r="B48" s="1" t="s">
        <v>93</v>
      </c>
      <c r="C48" s="1" t="s">
        <v>148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149</v>
      </c>
      <c r="L48" s="1"/>
      <c r="M48" s="21">
        <f t="shared" si="0"/>
        <v>1</v>
      </c>
    </row>
    <row r="49" spans="1:13" ht="20.100000000000001" customHeight="1" x14ac:dyDescent="0.15">
      <c r="A49" s="1" t="s">
        <v>32</v>
      </c>
      <c r="B49" s="1" t="s">
        <v>93</v>
      </c>
      <c r="C49" s="1" t="s">
        <v>150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151</v>
      </c>
      <c r="L49" s="1"/>
      <c r="M49" s="21">
        <f t="shared" si="0"/>
        <v>1</v>
      </c>
    </row>
    <row r="50" spans="1:13" ht="20.100000000000001" customHeight="1" x14ac:dyDescent="0.15">
      <c r="A50" s="1" t="s">
        <v>32</v>
      </c>
      <c r="B50" s="1" t="s">
        <v>93</v>
      </c>
      <c r="C50" s="1" t="s">
        <v>152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153</v>
      </c>
      <c r="L50" s="1"/>
      <c r="M50" s="21">
        <f t="shared" si="0"/>
        <v>1</v>
      </c>
    </row>
    <row r="51" spans="1:13" ht="20.100000000000001" customHeight="1" x14ac:dyDescent="0.15">
      <c r="A51" s="1" t="s">
        <v>32</v>
      </c>
      <c r="B51" s="1" t="s">
        <v>93</v>
      </c>
      <c r="C51" s="1" t="s">
        <v>154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95</v>
      </c>
      <c r="I51" s="1" t="s">
        <v>84</v>
      </c>
      <c r="J51" s="1" t="s">
        <v>96</v>
      </c>
      <c r="K51" s="1" t="s">
        <v>155</v>
      </c>
      <c r="L51" s="1"/>
      <c r="M51" s="21">
        <f t="shared" si="0"/>
        <v>1</v>
      </c>
    </row>
    <row r="52" spans="1:13" ht="20.100000000000001" customHeight="1" x14ac:dyDescent="0.15">
      <c r="A52" s="1" t="s">
        <v>32</v>
      </c>
      <c r="B52" s="1" t="s">
        <v>93</v>
      </c>
      <c r="C52" s="1" t="s">
        <v>156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95</v>
      </c>
      <c r="I52" s="1" t="s">
        <v>84</v>
      </c>
      <c r="J52" s="1" t="s">
        <v>96</v>
      </c>
      <c r="K52" s="1" t="s">
        <v>157</v>
      </c>
      <c r="L52" s="1"/>
      <c r="M52" s="21">
        <f t="shared" si="0"/>
        <v>1</v>
      </c>
    </row>
    <row r="53" spans="1:13" ht="20.100000000000001" customHeight="1" x14ac:dyDescent="0.15">
      <c r="A53" s="1" t="s">
        <v>32</v>
      </c>
      <c r="B53" s="1" t="s">
        <v>93</v>
      </c>
      <c r="C53" s="1" t="s">
        <v>158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159</v>
      </c>
      <c r="L53" s="1"/>
      <c r="M53" s="21">
        <f t="shared" si="0"/>
        <v>1</v>
      </c>
    </row>
    <row r="54" spans="1:13" ht="20.100000000000001" customHeight="1" x14ac:dyDescent="0.15">
      <c r="A54" s="1" t="s">
        <v>32</v>
      </c>
      <c r="B54" s="1" t="s">
        <v>93</v>
      </c>
      <c r="C54" s="1" t="s">
        <v>160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161</v>
      </c>
      <c r="L54" s="1"/>
      <c r="M54" s="21">
        <f t="shared" si="0"/>
        <v>1</v>
      </c>
    </row>
    <row r="55" spans="1:13" ht="20.100000000000001" customHeight="1" x14ac:dyDescent="0.15">
      <c r="A55" s="1" t="s">
        <v>32</v>
      </c>
      <c r="B55" s="1" t="s">
        <v>93</v>
      </c>
      <c r="C55" s="1" t="s">
        <v>162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163</v>
      </c>
      <c r="L55" s="1"/>
      <c r="M55" s="21">
        <f t="shared" si="0"/>
        <v>1</v>
      </c>
    </row>
    <row r="56" spans="1:13" ht="20.100000000000001" customHeight="1" x14ac:dyDescent="0.15">
      <c r="A56" s="1" t="s">
        <v>32</v>
      </c>
      <c r="B56" s="1" t="s">
        <v>93</v>
      </c>
      <c r="C56" s="1" t="s">
        <v>164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165</v>
      </c>
      <c r="L56" s="1"/>
      <c r="M56" s="21">
        <f t="shared" si="0"/>
        <v>1</v>
      </c>
    </row>
    <row r="57" spans="1:13" ht="20.100000000000001" customHeight="1" x14ac:dyDescent="0.15">
      <c r="A57" s="1" t="s">
        <v>32</v>
      </c>
      <c r="B57" s="1" t="s">
        <v>93</v>
      </c>
      <c r="C57" s="1" t="s">
        <v>166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167</v>
      </c>
      <c r="L57" s="1"/>
      <c r="M57" s="21">
        <f t="shared" si="0"/>
        <v>1</v>
      </c>
    </row>
    <row r="58" spans="1:13" ht="20.100000000000001" customHeight="1" x14ac:dyDescent="0.15">
      <c r="A58" s="1" t="s">
        <v>32</v>
      </c>
      <c r="B58" s="1" t="s">
        <v>93</v>
      </c>
      <c r="C58" s="1" t="s">
        <v>168</v>
      </c>
      <c r="D58" s="1" t="s">
        <v>78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169</v>
      </c>
      <c r="L58" s="1"/>
      <c r="M58" s="21">
        <f t="shared" si="0"/>
        <v>1</v>
      </c>
    </row>
    <row r="59" spans="1:13" ht="20.100000000000001" customHeight="1" x14ac:dyDescent="0.15">
      <c r="A59" s="1" t="s">
        <v>32</v>
      </c>
      <c r="B59" s="1" t="s">
        <v>93</v>
      </c>
      <c r="C59" s="1" t="s">
        <v>170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96</v>
      </c>
      <c r="K59" s="1" t="s">
        <v>171</v>
      </c>
      <c r="L59" s="1"/>
      <c r="M59" s="21">
        <f t="shared" si="0"/>
        <v>1</v>
      </c>
    </row>
    <row r="60" spans="1:13" ht="20.100000000000001" customHeight="1" x14ac:dyDescent="0.15">
      <c r="A60" s="1" t="s">
        <v>32</v>
      </c>
      <c r="B60" s="1" t="s">
        <v>93</v>
      </c>
      <c r="C60" s="1" t="s">
        <v>172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173</v>
      </c>
      <c r="L60" s="1"/>
      <c r="M60" s="21">
        <f t="shared" si="0"/>
        <v>1</v>
      </c>
    </row>
    <row r="61" spans="1:13" ht="20.100000000000001" customHeight="1" x14ac:dyDescent="0.15">
      <c r="A61" s="1" t="s">
        <v>32</v>
      </c>
      <c r="B61" s="1" t="s">
        <v>93</v>
      </c>
      <c r="C61" s="1" t="s">
        <v>174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175</v>
      </c>
      <c r="L61" s="1"/>
      <c r="M61" s="21">
        <f t="shared" si="0"/>
        <v>1</v>
      </c>
    </row>
    <row r="62" spans="1:13" ht="20.100000000000001" customHeight="1" x14ac:dyDescent="0.15">
      <c r="A62" s="1" t="s">
        <v>32</v>
      </c>
      <c r="B62" s="1" t="s">
        <v>93</v>
      </c>
      <c r="C62" s="1" t="s">
        <v>176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177</v>
      </c>
      <c r="L62" s="1"/>
      <c r="M62" s="21">
        <f t="shared" si="0"/>
        <v>1</v>
      </c>
    </row>
    <row r="63" spans="1:13" ht="20.100000000000001" customHeight="1" x14ac:dyDescent="0.15">
      <c r="A63" s="1" t="s">
        <v>32</v>
      </c>
      <c r="B63" s="1" t="s">
        <v>93</v>
      </c>
      <c r="C63" s="1" t="s">
        <v>178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180</v>
      </c>
      <c r="I63" s="1" t="s">
        <v>181</v>
      </c>
      <c r="J63" s="1" t="s">
        <v>182</v>
      </c>
      <c r="K63" s="1" t="s">
        <v>183</v>
      </c>
      <c r="L63" s="1"/>
      <c r="M63" s="21">
        <f t="shared" si="0"/>
        <v>0</v>
      </c>
    </row>
    <row r="64" spans="1:13" ht="20.100000000000001" customHeight="1" x14ac:dyDescent="0.15">
      <c r="A64" s="1" t="s">
        <v>32</v>
      </c>
      <c r="B64" s="1" t="s">
        <v>93</v>
      </c>
      <c r="C64" s="1" t="s">
        <v>184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185</v>
      </c>
      <c r="L64" s="1"/>
      <c r="M64" s="21">
        <f t="shared" si="0"/>
        <v>1</v>
      </c>
    </row>
    <row r="65" spans="1:13" ht="20.100000000000001" customHeight="1" x14ac:dyDescent="0.15">
      <c r="A65" s="1" t="s">
        <v>32</v>
      </c>
      <c r="B65" s="1" t="s">
        <v>93</v>
      </c>
      <c r="C65" s="1" t="s">
        <v>186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187</v>
      </c>
      <c r="L65" s="1"/>
      <c r="M65" s="21">
        <f t="shared" si="0"/>
        <v>1</v>
      </c>
    </row>
    <row r="66" spans="1:13" ht="20.100000000000001" customHeight="1" x14ac:dyDescent="0.15">
      <c r="A66" s="1" t="s">
        <v>32</v>
      </c>
      <c r="B66" s="1" t="s">
        <v>93</v>
      </c>
      <c r="C66" s="1" t="s">
        <v>188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189</v>
      </c>
      <c r="L66" s="1"/>
      <c r="M66" s="21">
        <f t="shared" si="0"/>
        <v>1</v>
      </c>
    </row>
    <row r="67" spans="1:13" ht="20.100000000000001" customHeight="1" x14ac:dyDescent="0.15">
      <c r="A67" s="1" t="s">
        <v>32</v>
      </c>
      <c r="B67" s="1" t="s">
        <v>93</v>
      </c>
      <c r="C67" s="1" t="s">
        <v>190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191</v>
      </c>
      <c r="L67" s="1"/>
      <c r="M67" s="21">
        <f t="shared" si="0"/>
        <v>1</v>
      </c>
    </row>
    <row r="68" spans="1:13" ht="20.100000000000001" customHeight="1" x14ac:dyDescent="0.15">
      <c r="A68" s="1" t="s">
        <v>32</v>
      </c>
      <c r="B68" s="1" t="s">
        <v>93</v>
      </c>
      <c r="C68" s="1" t="s">
        <v>192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193</v>
      </c>
      <c r="L68" s="1"/>
      <c r="M68" s="21">
        <f t="shared" si="0"/>
        <v>1</v>
      </c>
    </row>
    <row r="69" spans="1:13" ht="20.100000000000001" customHeight="1" x14ac:dyDescent="0.15">
      <c r="A69" s="1" t="s">
        <v>32</v>
      </c>
      <c r="B69" s="1" t="s">
        <v>93</v>
      </c>
      <c r="C69" s="1" t="s">
        <v>194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195</v>
      </c>
      <c r="L69" s="1"/>
      <c r="M69" s="21">
        <f t="shared" si="0"/>
        <v>1</v>
      </c>
    </row>
    <row r="70" spans="1:13" ht="20.100000000000001" customHeight="1" x14ac:dyDescent="0.15">
      <c r="A70" s="1" t="s">
        <v>32</v>
      </c>
      <c r="B70" s="1" t="s">
        <v>196</v>
      </c>
      <c r="C70" s="1" t="s">
        <v>197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198</v>
      </c>
      <c r="L70" s="1"/>
      <c r="M70" s="21">
        <f t="shared" si="0"/>
        <v>1</v>
      </c>
    </row>
    <row r="71" spans="1:13" ht="20.100000000000001" customHeight="1" x14ac:dyDescent="0.15">
      <c r="A71" s="1" t="s">
        <v>32</v>
      </c>
      <c r="B71" s="1" t="s">
        <v>199</v>
      </c>
      <c r="C71" s="1" t="s">
        <v>200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201</v>
      </c>
      <c r="L71" s="1"/>
      <c r="M71" s="21">
        <f t="shared" si="0"/>
        <v>1</v>
      </c>
    </row>
    <row r="72" spans="1:13" ht="20.100000000000001" customHeight="1" x14ac:dyDescent="0.15">
      <c r="A72" s="1" t="s">
        <v>32</v>
      </c>
      <c r="B72" s="1" t="s">
        <v>199</v>
      </c>
      <c r="C72" s="1" t="s">
        <v>2137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202</v>
      </c>
      <c r="L72" s="1"/>
      <c r="M72" s="21">
        <f t="shared" ref="M72:M135" si="1">IF(F72="○",1,0)</f>
        <v>1</v>
      </c>
    </row>
    <row r="73" spans="1:13" ht="20.100000000000001" customHeight="1" x14ac:dyDescent="0.15">
      <c r="A73" s="1" t="s">
        <v>32</v>
      </c>
      <c r="B73" s="1" t="s">
        <v>199</v>
      </c>
      <c r="C73" s="1" t="s">
        <v>203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204</v>
      </c>
      <c r="L73" s="1"/>
      <c r="M73" s="21">
        <f t="shared" si="1"/>
        <v>1</v>
      </c>
    </row>
    <row r="74" spans="1:13" ht="20.100000000000001" customHeight="1" x14ac:dyDescent="0.15">
      <c r="A74" s="1" t="s">
        <v>32</v>
      </c>
      <c r="B74" s="1" t="s">
        <v>205</v>
      </c>
      <c r="C74" s="1" t="s">
        <v>206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208</v>
      </c>
      <c r="L74" s="1"/>
      <c r="M74" s="21">
        <f t="shared" si="1"/>
        <v>1</v>
      </c>
    </row>
    <row r="75" spans="1:13" ht="20.100000000000001" customHeight="1" x14ac:dyDescent="0.15">
      <c r="A75" s="1" t="s">
        <v>32</v>
      </c>
      <c r="B75" s="1" t="s">
        <v>205</v>
      </c>
      <c r="C75" s="1" t="s">
        <v>209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210</v>
      </c>
      <c r="L75" s="1"/>
      <c r="M75" s="21">
        <f t="shared" si="1"/>
        <v>1</v>
      </c>
    </row>
    <row r="76" spans="1:13" ht="20.100000000000001" customHeight="1" x14ac:dyDescent="0.15">
      <c r="A76" s="1" t="s">
        <v>32</v>
      </c>
      <c r="B76" s="1" t="s">
        <v>205</v>
      </c>
      <c r="C76" s="1" t="s">
        <v>211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212</v>
      </c>
      <c r="I76" s="1" t="s">
        <v>84</v>
      </c>
      <c r="J76" s="1" t="s">
        <v>122</v>
      </c>
      <c r="K76" s="1" t="s">
        <v>213</v>
      </c>
      <c r="L76" s="1"/>
      <c r="M76" s="21">
        <f t="shared" si="1"/>
        <v>0</v>
      </c>
    </row>
    <row r="77" spans="1:13" ht="20.100000000000001" customHeight="1" x14ac:dyDescent="0.15">
      <c r="A77" s="1" t="s">
        <v>32</v>
      </c>
      <c r="B77" s="1" t="s">
        <v>205</v>
      </c>
      <c r="C77" s="1" t="s">
        <v>214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212</v>
      </c>
      <c r="I77" s="1" t="s">
        <v>84</v>
      </c>
      <c r="J77" s="1" t="s">
        <v>122</v>
      </c>
      <c r="K77" s="1" t="s">
        <v>215</v>
      </c>
      <c r="L77" s="1"/>
      <c r="M77" s="21">
        <f t="shared" si="1"/>
        <v>0</v>
      </c>
    </row>
    <row r="78" spans="1:13" ht="20.100000000000001" customHeight="1" x14ac:dyDescent="0.15">
      <c r="A78" s="1" t="s">
        <v>32</v>
      </c>
      <c r="B78" s="1" t="s">
        <v>216</v>
      </c>
      <c r="C78" s="1" t="s">
        <v>217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218</v>
      </c>
      <c r="L78" s="1"/>
      <c r="M78" s="21">
        <f t="shared" si="1"/>
        <v>1</v>
      </c>
    </row>
    <row r="79" spans="1:13" ht="20.100000000000001" customHeight="1" x14ac:dyDescent="0.15">
      <c r="A79" s="1" t="s">
        <v>32</v>
      </c>
      <c r="B79" s="1" t="s">
        <v>219</v>
      </c>
      <c r="C79" s="1" t="s">
        <v>220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221</v>
      </c>
      <c r="L79" s="1"/>
      <c r="M79" s="21">
        <f t="shared" si="1"/>
        <v>1</v>
      </c>
    </row>
    <row r="80" spans="1:13" ht="20.100000000000001" customHeight="1" x14ac:dyDescent="0.15">
      <c r="A80" s="1" t="s">
        <v>32</v>
      </c>
      <c r="B80" s="1" t="s">
        <v>219</v>
      </c>
      <c r="C80" s="1" t="s">
        <v>222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223</v>
      </c>
      <c r="L80" s="1"/>
      <c r="M80" s="21">
        <f t="shared" si="1"/>
        <v>1</v>
      </c>
    </row>
    <row r="81" spans="1:13" ht="20.100000000000001" customHeight="1" x14ac:dyDescent="0.15">
      <c r="A81" s="1" t="s">
        <v>32</v>
      </c>
      <c r="B81" s="1" t="s">
        <v>219</v>
      </c>
      <c r="C81" s="1" t="s">
        <v>224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225</v>
      </c>
      <c r="L81" s="1"/>
      <c r="M81" s="21">
        <f t="shared" si="1"/>
        <v>1</v>
      </c>
    </row>
    <row r="82" spans="1:13" ht="20.100000000000001" customHeight="1" x14ac:dyDescent="0.15">
      <c r="A82" s="1" t="s">
        <v>32</v>
      </c>
      <c r="B82" s="1" t="s">
        <v>219</v>
      </c>
      <c r="C82" s="1" t="s">
        <v>226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227</v>
      </c>
      <c r="L82" s="1"/>
      <c r="M82" s="21">
        <f t="shared" si="1"/>
        <v>1</v>
      </c>
    </row>
    <row r="83" spans="1:13" ht="20.100000000000001" customHeight="1" x14ac:dyDescent="0.15">
      <c r="A83" s="1" t="s">
        <v>32</v>
      </c>
      <c r="B83" s="1" t="s">
        <v>219</v>
      </c>
      <c r="C83" s="1" t="s">
        <v>228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229</v>
      </c>
      <c r="L83" s="1"/>
      <c r="M83" s="21">
        <f t="shared" si="1"/>
        <v>1</v>
      </c>
    </row>
    <row r="84" spans="1:13" ht="20.100000000000001" customHeight="1" x14ac:dyDescent="0.15">
      <c r="A84" s="1" t="s">
        <v>32</v>
      </c>
      <c r="B84" s="1" t="s">
        <v>219</v>
      </c>
      <c r="C84" s="1" t="s">
        <v>230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96</v>
      </c>
      <c r="K84" s="1" t="s">
        <v>231</v>
      </c>
      <c r="L84" s="1"/>
      <c r="M84" s="21">
        <f t="shared" si="1"/>
        <v>1</v>
      </c>
    </row>
    <row r="85" spans="1:13" ht="20.100000000000001" customHeight="1" x14ac:dyDescent="0.15">
      <c r="A85" s="1" t="s">
        <v>32</v>
      </c>
      <c r="B85" s="1" t="s">
        <v>219</v>
      </c>
      <c r="C85" s="1" t="s">
        <v>232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233</v>
      </c>
      <c r="L85" s="1"/>
      <c r="M85" s="21">
        <f t="shared" si="1"/>
        <v>1</v>
      </c>
    </row>
    <row r="86" spans="1:13" ht="20.100000000000001" customHeight="1" x14ac:dyDescent="0.15">
      <c r="A86" s="1" t="s">
        <v>32</v>
      </c>
      <c r="B86" s="1" t="s">
        <v>219</v>
      </c>
      <c r="C86" s="1" t="s">
        <v>234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235</v>
      </c>
      <c r="L86" s="1"/>
      <c r="M86" s="21">
        <f t="shared" si="1"/>
        <v>1</v>
      </c>
    </row>
    <row r="87" spans="1:13" ht="20.100000000000001" customHeight="1" x14ac:dyDescent="0.15">
      <c r="A87" s="1" t="s">
        <v>32</v>
      </c>
      <c r="B87" s="1" t="s">
        <v>219</v>
      </c>
      <c r="C87" s="1" t="s">
        <v>236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237</v>
      </c>
      <c r="L87" s="1"/>
      <c r="M87" s="21">
        <f t="shared" si="1"/>
        <v>1</v>
      </c>
    </row>
    <row r="88" spans="1:13" ht="20.100000000000001" customHeight="1" x14ac:dyDescent="0.15">
      <c r="A88" s="1" t="s">
        <v>32</v>
      </c>
      <c r="B88" s="1" t="s">
        <v>219</v>
      </c>
      <c r="C88" s="1" t="s">
        <v>238</v>
      </c>
      <c r="D88" s="1" t="s">
        <v>78</v>
      </c>
      <c r="E88" s="1" t="s">
        <v>51</v>
      </c>
      <c r="F88" s="1" t="s">
        <v>51</v>
      </c>
      <c r="G88" s="1" t="s">
        <v>82</v>
      </c>
      <c r="H88" s="1" t="s">
        <v>95</v>
      </c>
      <c r="I88" s="1" t="s">
        <v>84</v>
      </c>
      <c r="J88" s="1" t="s">
        <v>96</v>
      </c>
      <c r="K88" s="1" t="s">
        <v>239</v>
      </c>
      <c r="L88" s="1"/>
      <c r="M88" s="21">
        <f t="shared" si="1"/>
        <v>1</v>
      </c>
    </row>
    <row r="89" spans="1:13" ht="20.100000000000001" customHeight="1" x14ac:dyDescent="0.15">
      <c r="A89" s="1" t="s">
        <v>32</v>
      </c>
      <c r="B89" s="1" t="s">
        <v>219</v>
      </c>
      <c r="C89" s="1" t="s">
        <v>240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241</v>
      </c>
      <c r="L89" s="1"/>
      <c r="M89" s="21">
        <f t="shared" si="1"/>
        <v>1</v>
      </c>
    </row>
    <row r="90" spans="1:13" ht="20.100000000000001" customHeight="1" x14ac:dyDescent="0.15">
      <c r="A90" s="1" t="s">
        <v>32</v>
      </c>
      <c r="B90" s="1" t="s">
        <v>242</v>
      </c>
      <c r="C90" s="1" t="s">
        <v>243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84</v>
      </c>
      <c r="J90" s="1" t="s">
        <v>96</v>
      </c>
      <c r="K90" s="1" t="s">
        <v>244</v>
      </c>
      <c r="L90" s="1"/>
      <c r="M90" s="21">
        <f t="shared" si="1"/>
        <v>1</v>
      </c>
    </row>
    <row r="91" spans="1:13" ht="20.100000000000001" customHeight="1" x14ac:dyDescent="0.15">
      <c r="A91" s="1" t="s">
        <v>32</v>
      </c>
      <c r="B91" s="1" t="s">
        <v>242</v>
      </c>
      <c r="C91" s="1" t="s">
        <v>245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96</v>
      </c>
      <c r="K91" s="1" t="s">
        <v>246</v>
      </c>
      <c r="L91" s="1"/>
      <c r="M91" s="21">
        <f t="shared" si="1"/>
        <v>1</v>
      </c>
    </row>
    <row r="92" spans="1:13" ht="20.100000000000001" customHeight="1" x14ac:dyDescent="0.15">
      <c r="A92" s="1" t="s">
        <v>32</v>
      </c>
      <c r="B92" s="1" t="s">
        <v>247</v>
      </c>
      <c r="C92" s="1" t="s">
        <v>248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249</v>
      </c>
      <c r="L92" s="1"/>
      <c r="M92" s="21">
        <f t="shared" si="1"/>
        <v>1</v>
      </c>
    </row>
    <row r="93" spans="1:13" ht="20.100000000000001" customHeight="1" x14ac:dyDescent="0.15">
      <c r="A93" s="1" t="s">
        <v>32</v>
      </c>
      <c r="B93" s="1" t="s">
        <v>247</v>
      </c>
      <c r="C93" s="1" t="s">
        <v>250</v>
      </c>
      <c r="D93" s="1" t="s">
        <v>50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251</v>
      </c>
      <c r="L93" s="1"/>
      <c r="M93" s="21">
        <f t="shared" si="1"/>
        <v>1</v>
      </c>
    </row>
    <row r="94" spans="1:13" ht="20.100000000000001" customHeight="1" x14ac:dyDescent="0.15">
      <c r="A94" s="1" t="s">
        <v>32</v>
      </c>
      <c r="B94" s="1" t="s">
        <v>247</v>
      </c>
      <c r="C94" s="1" t="s">
        <v>252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253</v>
      </c>
      <c r="L94" s="1"/>
      <c r="M94" s="21">
        <f t="shared" si="1"/>
        <v>0</v>
      </c>
    </row>
    <row r="95" spans="1:13" ht="20.100000000000001" customHeight="1" x14ac:dyDescent="0.15">
      <c r="A95" s="1" t="s">
        <v>32</v>
      </c>
      <c r="B95" s="1" t="s">
        <v>254</v>
      </c>
      <c r="C95" s="1" t="s">
        <v>255</v>
      </c>
      <c r="D95" s="1" t="s">
        <v>50</v>
      </c>
      <c r="E95" s="1" t="s">
        <v>51</v>
      </c>
      <c r="F95" s="1" t="s">
        <v>51</v>
      </c>
      <c r="G95" s="1" t="s">
        <v>82</v>
      </c>
      <c r="H95" s="1" t="s">
        <v>207</v>
      </c>
      <c r="I95" s="1" t="s">
        <v>84</v>
      </c>
      <c r="J95" s="1" t="s">
        <v>122</v>
      </c>
      <c r="K95" s="1" t="s">
        <v>256</v>
      </c>
      <c r="L95" s="1"/>
      <c r="M95" s="21">
        <f t="shared" si="1"/>
        <v>1</v>
      </c>
    </row>
    <row r="96" spans="1:13" ht="20.100000000000001" customHeight="1" x14ac:dyDescent="0.15">
      <c r="A96" s="1" t="s">
        <v>32</v>
      </c>
      <c r="B96" s="1" t="s">
        <v>257</v>
      </c>
      <c r="C96" s="1" t="s">
        <v>258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259</v>
      </c>
      <c r="L96" s="1"/>
      <c r="M96" s="21">
        <f t="shared" si="1"/>
        <v>1</v>
      </c>
    </row>
    <row r="97" spans="1:13" ht="20.100000000000001" customHeight="1" x14ac:dyDescent="0.15">
      <c r="A97" s="1" t="s">
        <v>32</v>
      </c>
      <c r="B97" s="1" t="s">
        <v>257</v>
      </c>
      <c r="C97" s="1" t="s">
        <v>260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261</v>
      </c>
      <c r="L97" s="1"/>
      <c r="M97" s="21">
        <f t="shared" si="1"/>
        <v>1</v>
      </c>
    </row>
    <row r="98" spans="1:13" ht="20.100000000000001" customHeight="1" x14ac:dyDescent="0.15">
      <c r="A98" s="1" t="s">
        <v>32</v>
      </c>
      <c r="B98" s="1" t="s">
        <v>262</v>
      </c>
      <c r="C98" s="1" t="s">
        <v>263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207</v>
      </c>
      <c r="I98" s="1" t="s">
        <v>84</v>
      </c>
      <c r="J98" s="1" t="s">
        <v>122</v>
      </c>
      <c r="K98" s="1" t="s">
        <v>264</v>
      </c>
      <c r="L98" s="1"/>
      <c r="M98" s="21">
        <f t="shared" si="1"/>
        <v>1</v>
      </c>
    </row>
    <row r="99" spans="1:13" ht="20.100000000000001" customHeight="1" x14ac:dyDescent="0.15">
      <c r="A99" s="1" t="s">
        <v>32</v>
      </c>
      <c r="B99" s="1" t="s">
        <v>262</v>
      </c>
      <c r="C99" s="1" t="s">
        <v>265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266</v>
      </c>
      <c r="L99" s="1"/>
      <c r="M99" s="21">
        <f t="shared" si="1"/>
        <v>1</v>
      </c>
    </row>
    <row r="100" spans="1:13" ht="20.100000000000001" customHeight="1" x14ac:dyDescent="0.15">
      <c r="A100" s="1" t="s">
        <v>32</v>
      </c>
      <c r="B100" s="1" t="s">
        <v>262</v>
      </c>
      <c r="C100" s="1" t="s">
        <v>267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83</v>
      </c>
      <c r="I100" s="1" t="s">
        <v>84</v>
      </c>
      <c r="J100" s="1" t="s">
        <v>85</v>
      </c>
      <c r="K100" s="1" t="s">
        <v>268</v>
      </c>
      <c r="L100" s="1"/>
      <c r="M100" s="21">
        <f t="shared" si="1"/>
        <v>0</v>
      </c>
    </row>
    <row r="101" spans="1:13" ht="20.100000000000001" customHeight="1" x14ac:dyDescent="0.15">
      <c r="A101" s="1" t="s">
        <v>32</v>
      </c>
      <c r="B101" s="1" t="s">
        <v>269</v>
      </c>
      <c r="C101" s="1" t="s">
        <v>270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271</v>
      </c>
      <c r="L101" s="1"/>
      <c r="M101" s="21">
        <f t="shared" si="1"/>
        <v>1</v>
      </c>
    </row>
    <row r="102" spans="1:13" ht="20.100000000000001" customHeight="1" x14ac:dyDescent="0.15">
      <c r="A102" s="1" t="s">
        <v>32</v>
      </c>
      <c r="B102" s="1" t="s">
        <v>269</v>
      </c>
      <c r="C102" s="1" t="s">
        <v>272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273</v>
      </c>
      <c r="L102" s="1"/>
      <c r="M102" s="21">
        <f t="shared" si="1"/>
        <v>1</v>
      </c>
    </row>
    <row r="103" spans="1:13" ht="20.100000000000001" customHeight="1" x14ac:dyDescent="0.15">
      <c r="A103" s="1" t="s">
        <v>32</v>
      </c>
      <c r="B103" s="1" t="s">
        <v>269</v>
      </c>
      <c r="C103" s="1" t="s">
        <v>274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275</v>
      </c>
      <c r="L103" s="1"/>
      <c r="M103" s="21">
        <f t="shared" si="1"/>
        <v>1</v>
      </c>
    </row>
    <row r="104" spans="1:13" ht="20.100000000000001" customHeight="1" x14ac:dyDescent="0.15">
      <c r="A104" s="1" t="s">
        <v>32</v>
      </c>
      <c r="B104" s="1" t="s">
        <v>269</v>
      </c>
      <c r="C104" s="1" t="s">
        <v>276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277</v>
      </c>
      <c r="L104" s="1"/>
      <c r="M104" s="21">
        <f t="shared" si="1"/>
        <v>1</v>
      </c>
    </row>
    <row r="105" spans="1:13" ht="20.100000000000001" customHeight="1" x14ac:dyDescent="0.15">
      <c r="A105" s="1" t="s">
        <v>32</v>
      </c>
      <c r="B105" s="1" t="s">
        <v>269</v>
      </c>
      <c r="C105" s="1" t="s">
        <v>278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279</v>
      </c>
      <c r="L105" s="1"/>
      <c r="M105" s="21">
        <f t="shared" si="1"/>
        <v>1</v>
      </c>
    </row>
    <row r="106" spans="1:13" ht="20.100000000000001" customHeight="1" x14ac:dyDescent="0.15">
      <c r="A106" s="1" t="s">
        <v>32</v>
      </c>
      <c r="B106" s="1" t="s">
        <v>269</v>
      </c>
      <c r="C106" s="1" t="s">
        <v>280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281</v>
      </c>
      <c r="L106" s="1"/>
      <c r="M106" s="21">
        <f t="shared" si="1"/>
        <v>1</v>
      </c>
    </row>
    <row r="107" spans="1:13" ht="20.100000000000001" customHeight="1" x14ac:dyDescent="0.15">
      <c r="A107" s="1" t="s">
        <v>32</v>
      </c>
      <c r="B107" s="1" t="s">
        <v>269</v>
      </c>
      <c r="C107" s="1" t="s">
        <v>282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283</v>
      </c>
      <c r="L107" s="1"/>
      <c r="M107" s="21">
        <f t="shared" si="1"/>
        <v>1</v>
      </c>
    </row>
    <row r="108" spans="1:13" ht="20.100000000000001" customHeight="1" x14ac:dyDescent="0.15">
      <c r="A108" s="1" t="s">
        <v>32</v>
      </c>
      <c r="B108" s="1" t="s">
        <v>269</v>
      </c>
      <c r="C108" s="1" t="s">
        <v>284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285</v>
      </c>
      <c r="L108" s="1"/>
      <c r="M108" s="21">
        <f t="shared" si="1"/>
        <v>1</v>
      </c>
    </row>
    <row r="109" spans="1:13" ht="20.100000000000001" customHeight="1" x14ac:dyDescent="0.15">
      <c r="A109" s="1" t="s">
        <v>32</v>
      </c>
      <c r="B109" s="1" t="s">
        <v>269</v>
      </c>
      <c r="C109" s="1" t="s">
        <v>286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287</v>
      </c>
      <c r="L109" s="1"/>
      <c r="M109" s="21">
        <f t="shared" si="1"/>
        <v>1</v>
      </c>
    </row>
    <row r="110" spans="1:13" ht="20.100000000000001" customHeight="1" x14ac:dyDescent="0.15">
      <c r="A110" s="1" t="s">
        <v>32</v>
      </c>
      <c r="B110" s="1" t="s">
        <v>269</v>
      </c>
      <c r="C110" s="1" t="s">
        <v>288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289</v>
      </c>
      <c r="L110" s="1"/>
      <c r="M110" s="21">
        <f t="shared" si="1"/>
        <v>1</v>
      </c>
    </row>
    <row r="111" spans="1:13" ht="20.100000000000001" customHeight="1" x14ac:dyDescent="0.15">
      <c r="A111" s="1" t="s">
        <v>32</v>
      </c>
      <c r="B111" s="1" t="s">
        <v>269</v>
      </c>
      <c r="C111" s="1" t="s">
        <v>290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291</v>
      </c>
      <c r="L111" s="1"/>
      <c r="M111" s="21">
        <f t="shared" si="1"/>
        <v>1</v>
      </c>
    </row>
    <row r="112" spans="1:13" ht="20.100000000000001" customHeight="1" x14ac:dyDescent="0.15">
      <c r="A112" s="1" t="s">
        <v>32</v>
      </c>
      <c r="B112" s="1" t="s">
        <v>269</v>
      </c>
      <c r="C112" s="1" t="s">
        <v>292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293</v>
      </c>
      <c r="L112" s="1"/>
      <c r="M112" s="21">
        <f t="shared" si="1"/>
        <v>1</v>
      </c>
    </row>
    <row r="113" spans="1:13" ht="20.100000000000001" customHeight="1" x14ac:dyDescent="0.15">
      <c r="A113" s="1" t="s">
        <v>32</v>
      </c>
      <c r="B113" s="1" t="s">
        <v>269</v>
      </c>
      <c r="C113" s="1" t="s">
        <v>294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295</v>
      </c>
      <c r="L113" s="1"/>
      <c r="M113" s="21">
        <f t="shared" si="1"/>
        <v>1</v>
      </c>
    </row>
    <row r="114" spans="1:13" ht="20.100000000000001" customHeight="1" x14ac:dyDescent="0.15">
      <c r="A114" s="1" t="s">
        <v>32</v>
      </c>
      <c r="B114" s="1" t="s">
        <v>269</v>
      </c>
      <c r="C114" s="1" t="s">
        <v>296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297</v>
      </c>
      <c r="L114" s="1"/>
      <c r="M114" s="21">
        <f t="shared" si="1"/>
        <v>1</v>
      </c>
    </row>
    <row r="115" spans="1:13" ht="20.100000000000001" customHeight="1" x14ac:dyDescent="0.15">
      <c r="A115" s="1" t="s">
        <v>32</v>
      </c>
      <c r="B115" s="1" t="s">
        <v>269</v>
      </c>
      <c r="C115" s="1" t="s">
        <v>298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129</v>
      </c>
      <c r="I115" s="1" t="s">
        <v>84</v>
      </c>
      <c r="J115" s="1" t="s">
        <v>130</v>
      </c>
      <c r="K115" s="1" t="s">
        <v>287</v>
      </c>
      <c r="L115" s="1"/>
      <c r="M115" s="21">
        <f t="shared" si="1"/>
        <v>0</v>
      </c>
    </row>
    <row r="116" spans="1:13" ht="20.100000000000001" customHeight="1" x14ac:dyDescent="0.15">
      <c r="A116" s="1" t="s">
        <v>32</v>
      </c>
      <c r="B116" s="1" t="s">
        <v>269</v>
      </c>
      <c r="C116" s="1" t="s">
        <v>299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300</v>
      </c>
      <c r="L116" s="1"/>
      <c r="M116" s="21">
        <f t="shared" si="1"/>
        <v>1</v>
      </c>
    </row>
    <row r="117" spans="1:13" ht="20.100000000000001" customHeight="1" x14ac:dyDescent="0.15">
      <c r="A117" s="1" t="s">
        <v>32</v>
      </c>
      <c r="B117" s="1" t="s">
        <v>269</v>
      </c>
      <c r="C117" s="1" t="s">
        <v>301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302</v>
      </c>
      <c r="L117" s="1"/>
      <c r="M117" s="21">
        <f t="shared" si="1"/>
        <v>1</v>
      </c>
    </row>
    <row r="118" spans="1:13" ht="20.100000000000001" customHeight="1" x14ac:dyDescent="0.15">
      <c r="A118" s="1" t="s">
        <v>32</v>
      </c>
      <c r="B118" s="1" t="s">
        <v>269</v>
      </c>
      <c r="C118" s="1" t="s">
        <v>303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304</v>
      </c>
      <c r="L118" s="1"/>
      <c r="M118" s="21">
        <f t="shared" si="1"/>
        <v>1</v>
      </c>
    </row>
    <row r="119" spans="1:13" ht="20.100000000000001" customHeight="1" x14ac:dyDescent="0.15">
      <c r="A119" s="1" t="s">
        <v>32</v>
      </c>
      <c r="B119" s="1" t="s">
        <v>269</v>
      </c>
      <c r="C119" s="1" t="s">
        <v>305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306</v>
      </c>
      <c r="L119" s="1"/>
      <c r="M119" s="21">
        <f t="shared" si="1"/>
        <v>1</v>
      </c>
    </row>
    <row r="120" spans="1:13" ht="20.100000000000001" customHeight="1" x14ac:dyDescent="0.15">
      <c r="A120" s="1" t="s">
        <v>32</v>
      </c>
      <c r="B120" s="1" t="s">
        <v>307</v>
      </c>
      <c r="C120" s="1" t="s">
        <v>308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309</v>
      </c>
      <c r="L120" s="1"/>
      <c r="M120" s="21">
        <f t="shared" si="1"/>
        <v>1</v>
      </c>
    </row>
    <row r="121" spans="1:13" ht="20.100000000000001" customHeight="1" x14ac:dyDescent="0.15">
      <c r="A121" s="1" t="s">
        <v>32</v>
      </c>
      <c r="B121" s="1" t="s">
        <v>307</v>
      </c>
      <c r="C121" s="1" t="s">
        <v>310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60</v>
      </c>
      <c r="L121" s="1"/>
      <c r="M121" s="21">
        <f t="shared" si="1"/>
        <v>1</v>
      </c>
    </row>
    <row r="122" spans="1:13" ht="20.100000000000001" customHeight="1" x14ac:dyDescent="0.15">
      <c r="A122" s="1" t="s">
        <v>32</v>
      </c>
      <c r="B122" s="1" t="s">
        <v>307</v>
      </c>
      <c r="C122" s="1" t="s">
        <v>311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312</v>
      </c>
      <c r="L122" s="1"/>
      <c r="M122" s="21">
        <f t="shared" si="1"/>
        <v>1</v>
      </c>
    </row>
    <row r="123" spans="1:13" ht="20.100000000000001" customHeight="1" x14ac:dyDescent="0.15">
      <c r="A123" s="1" t="s">
        <v>32</v>
      </c>
      <c r="B123" s="1" t="s">
        <v>307</v>
      </c>
      <c r="C123" s="1" t="s">
        <v>313</v>
      </c>
      <c r="D123" s="1" t="s">
        <v>50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314</v>
      </c>
      <c r="L123" s="1"/>
      <c r="M123" s="21">
        <f t="shared" si="1"/>
        <v>1</v>
      </c>
    </row>
    <row r="124" spans="1:13" ht="20.100000000000001" customHeight="1" x14ac:dyDescent="0.15">
      <c r="A124" s="1" t="s">
        <v>32</v>
      </c>
      <c r="B124" s="1" t="s">
        <v>307</v>
      </c>
      <c r="C124" s="1" t="s">
        <v>315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316</v>
      </c>
      <c r="L124" s="1"/>
      <c r="M124" s="21">
        <f t="shared" si="1"/>
        <v>1</v>
      </c>
    </row>
    <row r="125" spans="1:13" ht="20.100000000000001" customHeight="1" x14ac:dyDescent="0.15">
      <c r="A125" s="1" t="s">
        <v>32</v>
      </c>
      <c r="B125" s="1" t="s">
        <v>307</v>
      </c>
      <c r="C125" s="1" t="s">
        <v>317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318</v>
      </c>
      <c r="L125" s="1"/>
      <c r="M125" s="21">
        <f t="shared" si="1"/>
        <v>1</v>
      </c>
    </row>
    <row r="126" spans="1:13" ht="20.100000000000001" customHeight="1" x14ac:dyDescent="0.15">
      <c r="A126" s="1" t="s">
        <v>32</v>
      </c>
      <c r="B126" s="1" t="s">
        <v>307</v>
      </c>
      <c r="C126" s="1" t="s">
        <v>319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320</v>
      </c>
      <c r="L126" s="1"/>
      <c r="M126" s="21">
        <f t="shared" si="1"/>
        <v>1</v>
      </c>
    </row>
    <row r="127" spans="1:13" ht="20.100000000000001" customHeight="1" x14ac:dyDescent="0.15">
      <c r="A127" s="1" t="s">
        <v>32</v>
      </c>
      <c r="B127" s="1" t="s">
        <v>307</v>
      </c>
      <c r="C127" s="1" t="s">
        <v>321</v>
      </c>
      <c r="D127" s="1" t="s">
        <v>50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322</v>
      </c>
      <c r="L127" s="1"/>
      <c r="M127" s="21">
        <f t="shared" si="1"/>
        <v>1</v>
      </c>
    </row>
    <row r="128" spans="1:13" ht="20.100000000000001" customHeight="1" x14ac:dyDescent="0.15">
      <c r="A128" s="1" t="s">
        <v>32</v>
      </c>
      <c r="B128" s="1" t="s">
        <v>307</v>
      </c>
      <c r="C128" s="1" t="s">
        <v>323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324</v>
      </c>
      <c r="L128" s="1"/>
      <c r="M128" s="21">
        <f t="shared" si="1"/>
        <v>1</v>
      </c>
    </row>
    <row r="129" spans="1:13" ht="20.100000000000001" customHeight="1" x14ac:dyDescent="0.15">
      <c r="A129" s="1" t="s">
        <v>32</v>
      </c>
      <c r="B129" s="1" t="s">
        <v>307</v>
      </c>
      <c r="C129" s="1" t="s">
        <v>325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326</v>
      </c>
      <c r="L129" s="1"/>
      <c r="M129" s="21">
        <f t="shared" si="1"/>
        <v>1</v>
      </c>
    </row>
    <row r="130" spans="1:13" ht="20.100000000000001" customHeight="1" x14ac:dyDescent="0.15">
      <c r="A130" s="1" t="s">
        <v>32</v>
      </c>
      <c r="B130" s="1" t="s">
        <v>307</v>
      </c>
      <c r="C130" s="1" t="s">
        <v>327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328</v>
      </c>
      <c r="L130" s="1"/>
      <c r="M130" s="21">
        <f t="shared" si="1"/>
        <v>1</v>
      </c>
    </row>
    <row r="131" spans="1:13" ht="20.100000000000001" customHeight="1" x14ac:dyDescent="0.15">
      <c r="A131" s="1" t="s">
        <v>32</v>
      </c>
      <c r="B131" s="1" t="s">
        <v>307</v>
      </c>
      <c r="C131" s="1" t="s">
        <v>329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330</v>
      </c>
      <c r="L131" s="1"/>
      <c r="M131" s="21">
        <f t="shared" si="1"/>
        <v>1</v>
      </c>
    </row>
    <row r="132" spans="1:13" ht="20.100000000000001" customHeight="1" x14ac:dyDescent="0.15">
      <c r="A132" s="1" t="s">
        <v>32</v>
      </c>
      <c r="B132" s="1" t="s">
        <v>307</v>
      </c>
      <c r="C132" s="1" t="s">
        <v>331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332</v>
      </c>
      <c r="L132" s="1"/>
      <c r="M132" s="21">
        <f t="shared" si="1"/>
        <v>1</v>
      </c>
    </row>
    <row r="133" spans="1:13" ht="20.100000000000001" customHeight="1" x14ac:dyDescent="0.15">
      <c r="A133" s="1" t="s">
        <v>32</v>
      </c>
      <c r="B133" s="1" t="s">
        <v>307</v>
      </c>
      <c r="C133" s="1" t="s">
        <v>333</v>
      </c>
      <c r="D133" s="1" t="s">
        <v>78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334</v>
      </c>
      <c r="L133" s="1"/>
      <c r="M133" s="21">
        <f t="shared" si="1"/>
        <v>1</v>
      </c>
    </row>
    <row r="134" spans="1:13" ht="20.100000000000001" customHeight="1" x14ac:dyDescent="0.15">
      <c r="A134" s="1" t="s">
        <v>32</v>
      </c>
      <c r="B134" s="1" t="s">
        <v>335</v>
      </c>
      <c r="C134" s="1" t="s">
        <v>336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337</v>
      </c>
      <c r="L134" s="1"/>
      <c r="M134" s="21">
        <f t="shared" si="1"/>
        <v>1</v>
      </c>
    </row>
    <row r="135" spans="1:13" ht="20.100000000000001" customHeight="1" x14ac:dyDescent="0.15">
      <c r="A135" s="1" t="s">
        <v>32</v>
      </c>
      <c r="B135" s="1" t="s">
        <v>335</v>
      </c>
      <c r="C135" s="1" t="s">
        <v>338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339</v>
      </c>
      <c r="L135" s="1"/>
      <c r="M135" s="21">
        <f t="shared" si="1"/>
        <v>1</v>
      </c>
    </row>
    <row r="136" spans="1:13" ht="20.100000000000001" customHeight="1" x14ac:dyDescent="0.15">
      <c r="A136" s="1" t="s">
        <v>32</v>
      </c>
      <c r="B136" s="1" t="s">
        <v>335</v>
      </c>
      <c r="C136" s="1" t="s">
        <v>340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341</v>
      </c>
      <c r="L136" s="1"/>
      <c r="M136" s="21">
        <f t="shared" ref="M136:M199" si="2">IF(F136="○",1,0)</f>
        <v>1</v>
      </c>
    </row>
    <row r="137" spans="1:13" ht="20.100000000000001" customHeight="1" x14ac:dyDescent="0.15">
      <c r="A137" s="1" t="s">
        <v>32</v>
      </c>
      <c r="B137" s="1" t="s">
        <v>342</v>
      </c>
      <c r="C137" s="1" t="s">
        <v>343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344</v>
      </c>
      <c r="L137" s="1"/>
      <c r="M137" s="21">
        <f t="shared" si="2"/>
        <v>1</v>
      </c>
    </row>
    <row r="138" spans="1:13" ht="20.100000000000001" customHeight="1" x14ac:dyDescent="0.15">
      <c r="A138" s="1" t="s">
        <v>32</v>
      </c>
      <c r="B138" s="1" t="s">
        <v>342</v>
      </c>
      <c r="C138" s="1" t="s">
        <v>345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346</v>
      </c>
      <c r="L138" s="1"/>
      <c r="M138" s="21">
        <f t="shared" si="2"/>
        <v>1</v>
      </c>
    </row>
    <row r="139" spans="1:13" ht="20.100000000000001" customHeight="1" x14ac:dyDescent="0.15">
      <c r="A139" s="1" t="s">
        <v>32</v>
      </c>
      <c r="B139" s="1" t="s">
        <v>342</v>
      </c>
      <c r="C139" s="1" t="s">
        <v>347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348</v>
      </c>
      <c r="L139" s="1"/>
      <c r="M139" s="21">
        <f t="shared" si="2"/>
        <v>1</v>
      </c>
    </row>
    <row r="140" spans="1:13" ht="20.100000000000001" customHeight="1" x14ac:dyDescent="0.15">
      <c r="A140" s="1" t="s">
        <v>32</v>
      </c>
      <c r="B140" s="1" t="s">
        <v>342</v>
      </c>
      <c r="C140" s="1" t="s">
        <v>349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350</v>
      </c>
      <c r="L140" s="1"/>
      <c r="M140" s="21">
        <f t="shared" si="2"/>
        <v>1</v>
      </c>
    </row>
    <row r="141" spans="1:13" ht="20.100000000000001" customHeight="1" x14ac:dyDescent="0.15">
      <c r="A141" s="1" t="s">
        <v>32</v>
      </c>
      <c r="B141" s="1" t="s">
        <v>342</v>
      </c>
      <c r="C141" s="1" t="s">
        <v>351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352</v>
      </c>
      <c r="L141" s="1"/>
      <c r="M141" s="21">
        <f t="shared" si="2"/>
        <v>1</v>
      </c>
    </row>
    <row r="142" spans="1:13" ht="20.100000000000001" customHeight="1" x14ac:dyDescent="0.15">
      <c r="A142" s="1" t="s">
        <v>32</v>
      </c>
      <c r="B142" s="1" t="s">
        <v>342</v>
      </c>
      <c r="C142" s="1" t="s">
        <v>353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354</v>
      </c>
      <c r="L142" s="1"/>
      <c r="M142" s="21">
        <f t="shared" si="2"/>
        <v>1</v>
      </c>
    </row>
    <row r="143" spans="1:13" ht="20.100000000000001" customHeight="1" x14ac:dyDescent="0.15">
      <c r="A143" s="1" t="s">
        <v>32</v>
      </c>
      <c r="B143" s="1" t="s">
        <v>342</v>
      </c>
      <c r="C143" s="1" t="s">
        <v>355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356</v>
      </c>
      <c r="L143" s="1"/>
      <c r="M143" s="21">
        <f t="shared" si="2"/>
        <v>1</v>
      </c>
    </row>
    <row r="144" spans="1:13" ht="20.100000000000001" customHeight="1" x14ac:dyDescent="0.15">
      <c r="A144" s="1" t="s">
        <v>32</v>
      </c>
      <c r="B144" s="1" t="s">
        <v>342</v>
      </c>
      <c r="C144" s="1" t="s">
        <v>357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358</v>
      </c>
      <c r="L144" s="1"/>
      <c r="M144" s="21">
        <f t="shared" si="2"/>
        <v>1</v>
      </c>
    </row>
    <row r="145" spans="1:13" ht="20.100000000000001" customHeight="1" x14ac:dyDescent="0.15">
      <c r="A145" s="1" t="s">
        <v>32</v>
      </c>
      <c r="B145" s="1" t="s">
        <v>342</v>
      </c>
      <c r="C145" s="1" t="s">
        <v>359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360</v>
      </c>
      <c r="L145" s="1"/>
      <c r="M145" s="21">
        <f t="shared" si="2"/>
        <v>1</v>
      </c>
    </row>
    <row r="146" spans="1:13" ht="20.100000000000001" customHeight="1" x14ac:dyDescent="0.15">
      <c r="A146" s="1" t="s">
        <v>32</v>
      </c>
      <c r="B146" s="1" t="s">
        <v>342</v>
      </c>
      <c r="C146" s="1" t="s">
        <v>361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362</v>
      </c>
      <c r="L146" s="1"/>
      <c r="M146" s="21">
        <f t="shared" si="2"/>
        <v>1</v>
      </c>
    </row>
    <row r="147" spans="1:13" ht="20.100000000000001" customHeight="1" x14ac:dyDescent="0.15">
      <c r="A147" s="1" t="s">
        <v>32</v>
      </c>
      <c r="B147" s="1" t="s">
        <v>342</v>
      </c>
      <c r="C147" s="1" t="s">
        <v>363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84</v>
      </c>
      <c r="J147" s="1" t="s">
        <v>122</v>
      </c>
      <c r="K147" s="1" t="s">
        <v>364</v>
      </c>
      <c r="L147" s="1"/>
      <c r="M147" s="21">
        <f t="shared" si="2"/>
        <v>1</v>
      </c>
    </row>
    <row r="148" spans="1:13" ht="20.100000000000001" customHeight="1" x14ac:dyDescent="0.15">
      <c r="A148" s="1" t="s">
        <v>32</v>
      </c>
      <c r="B148" s="1" t="s">
        <v>342</v>
      </c>
      <c r="C148" s="1" t="s">
        <v>365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366</v>
      </c>
      <c r="L148" s="1"/>
      <c r="M148" s="21">
        <f t="shared" si="2"/>
        <v>1</v>
      </c>
    </row>
    <row r="149" spans="1:13" ht="20.100000000000001" customHeight="1" x14ac:dyDescent="0.15">
      <c r="A149" s="1" t="s">
        <v>32</v>
      </c>
      <c r="B149" s="1" t="s">
        <v>342</v>
      </c>
      <c r="C149" s="1" t="s">
        <v>367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368</v>
      </c>
      <c r="L149" s="1"/>
      <c r="M149" s="21">
        <f t="shared" si="2"/>
        <v>1</v>
      </c>
    </row>
    <row r="150" spans="1:13" ht="20.100000000000001" customHeight="1" x14ac:dyDescent="0.15">
      <c r="A150" s="1" t="s">
        <v>32</v>
      </c>
      <c r="B150" s="1" t="s">
        <v>342</v>
      </c>
      <c r="C150" s="1" t="s">
        <v>369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370</v>
      </c>
      <c r="L150" s="1"/>
      <c r="M150" s="21">
        <f t="shared" si="2"/>
        <v>1</v>
      </c>
    </row>
    <row r="151" spans="1:13" ht="20.100000000000001" customHeight="1" x14ac:dyDescent="0.15">
      <c r="A151" s="1" t="s">
        <v>32</v>
      </c>
      <c r="B151" s="1" t="s">
        <v>342</v>
      </c>
      <c r="C151" s="1" t="s">
        <v>371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372</v>
      </c>
      <c r="L151" s="1"/>
      <c r="M151" s="21">
        <f t="shared" si="2"/>
        <v>1</v>
      </c>
    </row>
    <row r="152" spans="1:13" ht="20.100000000000001" customHeight="1" x14ac:dyDescent="0.15">
      <c r="A152" s="1" t="s">
        <v>32</v>
      </c>
      <c r="B152" s="1" t="s">
        <v>342</v>
      </c>
      <c r="C152" s="1" t="s">
        <v>373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121</v>
      </c>
      <c r="I152" s="1" t="s">
        <v>84</v>
      </c>
      <c r="J152" s="1" t="s">
        <v>122</v>
      </c>
      <c r="K152" s="1" t="s">
        <v>374</v>
      </c>
      <c r="L152" s="1"/>
      <c r="M152" s="21">
        <f t="shared" si="2"/>
        <v>1</v>
      </c>
    </row>
    <row r="153" spans="1:13" ht="20.100000000000001" customHeight="1" x14ac:dyDescent="0.15">
      <c r="A153" s="1" t="s">
        <v>32</v>
      </c>
      <c r="B153" s="1" t="s">
        <v>342</v>
      </c>
      <c r="C153" s="1" t="s">
        <v>375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376</v>
      </c>
      <c r="L153" s="1"/>
      <c r="M153" s="21">
        <f t="shared" si="2"/>
        <v>1</v>
      </c>
    </row>
    <row r="154" spans="1:13" ht="20.100000000000001" customHeight="1" x14ac:dyDescent="0.15">
      <c r="A154" s="1" t="s">
        <v>32</v>
      </c>
      <c r="B154" s="1" t="s">
        <v>342</v>
      </c>
      <c r="C154" s="1" t="s">
        <v>377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84</v>
      </c>
      <c r="J154" s="1" t="s">
        <v>122</v>
      </c>
      <c r="K154" s="1" t="s">
        <v>378</v>
      </c>
      <c r="L154" s="1"/>
      <c r="M154" s="21">
        <f t="shared" si="2"/>
        <v>1</v>
      </c>
    </row>
    <row r="155" spans="1:13" ht="20.100000000000001" customHeight="1" x14ac:dyDescent="0.15">
      <c r="A155" s="1" t="s">
        <v>32</v>
      </c>
      <c r="B155" s="1" t="s">
        <v>342</v>
      </c>
      <c r="C155" s="1" t="s">
        <v>379</v>
      </c>
      <c r="D155" s="1" t="s">
        <v>78</v>
      </c>
      <c r="E155" s="1" t="s">
        <v>51</v>
      </c>
      <c r="F155" s="1" t="s">
        <v>179</v>
      </c>
      <c r="G155" s="1" t="s">
        <v>82</v>
      </c>
      <c r="H155" s="1" t="s">
        <v>129</v>
      </c>
      <c r="I155" s="1" t="s">
        <v>84</v>
      </c>
      <c r="J155" s="1" t="s">
        <v>130</v>
      </c>
      <c r="K155" s="1" t="s">
        <v>380</v>
      </c>
      <c r="L155" s="1"/>
      <c r="M155" s="21">
        <f t="shared" si="2"/>
        <v>0</v>
      </c>
    </row>
    <row r="156" spans="1:13" ht="20.100000000000001" customHeight="1" x14ac:dyDescent="0.15">
      <c r="A156" s="1" t="s">
        <v>32</v>
      </c>
      <c r="B156" s="1" t="s">
        <v>342</v>
      </c>
      <c r="C156" s="1" t="s">
        <v>381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382</v>
      </c>
      <c r="L156" s="1"/>
      <c r="M156" s="21">
        <f t="shared" si="2"/>
        <v>1</v>
      </c>
    </row>
    <row r="157" spans="1:13" ht="20.100000000000001" customHeight="1" x14ac:dyDescent="0.15">
      <c r="A157" s="1" t="s">
        <v>32</v>
      </c>
      <c r="B157" s="1" t="s">
        <v>342</v>
      </c>
      <c r="C157" s="1" t="s">
        <v>383</v>
      </c>
      <c r="D157" s="1" t="s">
        <v>78</v>
      </c>
      <c r="E157" s="1" t="s">
        <v>51</v>
      </c>
      <c r="F157" s="1" t="s">
        <v>179</v>
      </c>
      <c r="G157" s="1" t="s">
        <v>82</v>
      </c>
      <c r="H157" s="1" t="s">
        <v>129</v>
      </c>
      <c r="I157" s="1" t="s">
        <v>84</v>
      </c>
      <c r="J157" s="1" t="s">
        <v>130</v>
      </c>
      <c r="K157" s="1" t="s">
        <v>384</v>
      </c>
      <c r="L157" s="1"/>
      <c r="M157" s="21">
        <f t="shared" si="2"/>
        <v>0</v>
      </c>
    </row>
    <row r="158" spans="1:13" ht="20.100000000000001" customHeight="1" x14ac:dyDescent="0.15">
      <c r="A158" s="1" t="s">
        <v>32</v>
      </c>
      <c r="B158" s="1" t="s">
        <v>342</v>
      </c>
      <c r="C158" s="1" t="s">
        <v>385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386</v>
      </c>
      <c r="L158" s="1"/>
      <c r="M158" s="21">
        <f t="shared" si="2"/>
        <v>1</v>
      </c>
    </row>
    <row r="159" spans="1:13" ht="20.100000000000001" customHeight="1" x14ac:dyDescent="0.15">
      <c r="A159" s="1" t="s">
        <v>32</v>
      </c>
      <c r="B159" s="1" t="s">
        <v>387</v>
      </c>
      <c r="C159" s="1" t="s">
        <v>388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389</v>
      </c>
      <c r="L159" s="1"/>
      <c r="M159" s="21">
        <f t="shared" si="2"/>
        <v>1</v>
      </c>
    </row>
    <row r="160" spans="1:13" ht="20.100000000000001" customHeight="1" x14ac:dyDescent="0.15">
      <c r="A160" s="1" t="s">
        <v>32</v>
      </c>
      <c r="B160" s="1" t="s">
        <v>390</v>
      </c>
      <c r="C160" s="1" t="s">
        <v>391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95</v>
      </c>
      <c r="I160" s="1" t="s">
        <v>84</v>
      </c>
      <c r="J160" s="1" t="s">
        <v>96</v>
      </c>
      <c r="K160" s="1" t="s">
        <v>392</v>
      </c>
      <c r="L160" s="1"/>
      <c r="M160" s="21">
        <f t="shared" si="2"/>
        <v>1</v>
      </c>
    </row>
    <row r="161" spans="1:13" ht="20.100000000000001" customHeight="1" x14ac:dyDescent="0.15">
      <c r="A161" s="1" t="s">
        <v>32</v>
      </c>
      <c r="B161" s="1" t="s">
        <v>390</v>
      </c>
      <c r="C161" s="1" t="s">
        <v>393</v>
      </c>
      <c r="D161" s="1" t="s">
        <v>50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394</v>
      </c>
      <c r="L161" s="1"/>
      <c r="M161" s="21">
        <f t="shared" si="2"/>
        <v>1</v>
      </c>
    </row>
    <row r="162" spans="1:13" ht="20.100000000000001" customHeight="1" x14ac:dyDescent="0.15">
      <c r="A162" s="1" t="s">
        <v>32</v>
      </c>
      <c r="B162" s="1" t="s">
        <v>395</v>
      </c>
      <c r="C162" s="1" t="s">
        <v>396</v>
      </c>
      <c r="D162" s="1" t="s">
        <v>50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397</v>
      </c>
      <c r="L162" s="1"/>
      <c r="M162" s="21">
        <f t="shared" si="2"/>
        <v>1</v>
      </c>
    </row>
    <row r="163" spans="1:13" ht="20.100000000000001" customHeight="1" x14ac:dyDescent="0.15">
      <c r="A163" s="1" t="s">
        <v>32</v>
      </c>
      <c r="B163" s="1" t="s">
        <v>395</v>
      </c>
      <c r="C163" s="1" t="s">
        <v>398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399</v>
      </c>
      <c r="L163" s="1"/>
      <c r="M163" s="21">
        <f t="shared" si="2"/>
        <v>1</v>
      </c>
    </row>
    <row r="164" spans="1:13" ht="20.100000000000001" customHeight="1" x14ac:dyDescent="0.15">
      <c r="A164" s="1" t="s">
        <v>32</v>
      </c>
      <c r="B164" s="1" t="s">
        <v>395</v>
      </c>
      <c r="C164" s="1" t="s">
        <v>400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401</v>
      </c>
      <c r="L164" s="1"/>
      <c r="M164" s="21">
        <f t="shared" si="2"/>
        <v>1</v>
      </c>
    </row>
    <row r="165" spans="1:13" ht="20.100000000000001" customHeight="1" x14ac:dyDescent="0.15">
      <c r="A165" s="1" t="s">
        <v>32</v>
      </c>
      <c r="B165" s="1" t="s">
        <v>395</v>
      </c>
      <c r="C165" s="1" t="s">
        <v>402</v>
      </c>
      <c r="D165" s="1" t="s">
        <v>50</v>
      </c>
      <c r="E165" s="1" t="s">
        <v>51</v>
      </c>
      <c r="F165" s="1" t="s">
        <v>51</v>
      </c>
      <c r="G165" s="1" t="s">
        <v>82</v>
      </c>
      <c r="H165" s="1" t="s">
        <v>95</v>
      </c>
      <c r="I165" s="1" t="s">
        <v>84</v>
      </c>
      <c r="J165" s="1" t="s">
        <v>96</v>
      </c>
      <c r="K165" s="1" t="s">
        <v>403</v>
      </c>
      <c r="L165" s="1"/>
      <c r="M165" s="21">
        <f t="shared" si="2"/>
        <v>1</v>
      </c>
    </row>
    <row r="166" spans="1:13" ht="20.100000000000001" customHeight="1" x14ac:dyDescent="0.15">
      <c r="A166" s="1" t="s">
        <v>32</v>
      </c>
      <c r="B166" s="1" t="s">
        <v>395</v>
      </c>
      <c r="C166" s="1" t="s">
        <v>404</v>
      </c>
      <c r="D166" s="1" t="s">
        <v>50</v>
      </c>
      <c r="E166" s="1" t="s">
        <v>51</v>
      </c>
      <c r="F166" s="1" t="s">
        <v>51</v>
      </c>
      <c r="G166" s="1" t="s">
        <v>82</v>
      </c>
      <c r="H166" s="1" t="s">
        <v>95</v>
      </c>
      <c r="I166" s="1" t="s">
        <v>84</v>
      </c>
      <c r="J166" s="1" t="s">
        <v>96</v>
      </c>
      <c r="K166" s="1" t="s">
        <v>405</v>
      </c>
      <c r="L166" s="1"/>
      <c r="M166" s="21">
        <f t="shared" si="2"/>
        <v>1</v>
      </c>
    </row>
    <row r="167" spans="1:13" ht="20.100000000000001" customHeight="1" x14ac:dyDescent="0.15">
      <c r="A167" s="1" t="s">
        <v>32</v>
      </c>
      <c r="B167" s="1" t="s">
        <v>395</v>
      </c>
      <c r="C167" s="1" t="s">
        <v>406</v>
      </c>
      <c r="D167" s="1" t="s">
        <v>50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407</v>
      </c>
      <c r="L167" s="1"/>
      <c r="M167" s="21">
        <f t="shared" si="2"/>
        <v>1</v>
      </c>
    </row>
    <row r="168" spans="1:13" ht="20.100000000000001" customHeight="1" x14ac:dyDescent="0.15">
      <c r="A168" s="1" t="s">
        <v>32</v>
      </c>
      <c r="B168" s="1" t="s">
        <v>395</v>
      </c>
      <c r="C168" s="1" t="s">
        <v>408</v>
      </c>
      <c r="D168" s="1" t="s">
        <v>50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409</v>
      </c>
      <c r="L168" s="1"/>
      <c r="M168" s="21">
        <f t="shared" si="2"/>
        <v>1</v>
      </c>
    </row>
    <row r="169" spans="1:13" ht="20.100000000000001" customHeight="1" x14ac:dyDescent="0.15">
      <c r="A169" s="1" t="s">
        <v>32</v>
      </c>
      <c r="B169" s="1" t="s">
        <v>395</v>
      </c>
      <c r="C169" s="1" t="s">
        <v>410</v>
      </c>
      <c r="D169" s="1" t="s">
        <v>50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411</v>
      </c>
      <c r="L169" s="1"/>
      <c r="M169" s="21">
        <f t="shared" si="2"/>
        <v>1</v>
      </c>
    </row>
    <row r="170" spans="1:13" ht="20.100000000000001" customHeight="1" x14ac:dyDescent="0.15">
      <c r="A170" s="1" t="s">
        <v>32</v>
      </c>
      <c r="B170" s="1" t="s">
        <v>395</v>
      </c>
      <c r="C170" s="1" t="s">
        <v>412</v>
      </c>
      <c r="D170" s="1" t="s">
        <v>50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413</v>
      </c>
      <c r="L170" s="1"/>
      <c r="M170" s="21">
        <f t="shared" si="2"/>
        <v>1</v>
      </c>
    </row>
    <row r="171" spans="1:13" ht="20.100000000000001" customHeight="1" x14ac:dyDescent="0.15">
      <c r="A171" s="1" t="s">
        <v>32</v>
      </c>
      <c r="B171" s="1" t="s">
        <v>395</v>
      </c>
      <c r="C171" s="1" t="s">
        <v>414</v>
      </c>
      <c r="D171" s="1" t="s">
        <v>50</v>
      </c>
      <c r="E171" s="1" t="s">
        <v>51</v>
      </c>
      <c r="F171" s="1" t="s">
        <v>51</v>
      </c>
      <c r="G171" s="1" t="s">
        <v>82</v>
      </c>
      <c r="H171" s="1" t="s">
        <v>95</v>
      </c>
      <c r="I171" s="1" t="s">
        <v>84</v>
      </c>
      <c r="J171" s="1" t="s">
        <v>96</v>
      </c>
      <c r="K171" s="1" t="s">
        <v>415</v>
      </c>
      <c r="L171" s="1"/>
      <c r="M171" s="21">
        <f t="shared" si="2"/>
        <v>1</v>
      </c>
    </row>
    <row r="172" spans="1:13" ht="20.100000000000001" customHeight="1" x14ac:dyDescent="0.15">
      <c r="A172" s="1" t="s">
        <v>32</v>
      </c>
      <c r="B172" s="1" t="s">
        <v>395</v>
      </c>
      <c r="C172" s="1" t="s">
        <v>416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417</v>
      </c>
      <c r="L172" s="1"/>
      <c r="M172" s="21">
        <f t="shared" si="2"/>
        <v>1</v>
      </c>
    </row>
    <row r="173" spans="1:13" ht="20.100000000000001" customHeight="1" x14ac:dyDescent="0.15">
      <c r="A173" s="1" t="s">
        <v>32</v>
      </c>
      <c r="B173" s="1" t="s">
        <v>395</v>
      </c>
      <c r="C173" s="1" t="s">
        <v>418</v>
      </c>
      <c r="D173" s="1" t="s">
        <v>50</v>
      </c>
      <c r="E173" s="1" t="s">
        <v>51</v>
      </c>
      <c r="F173" s="1" t="s">
        <v>51</v>
      </c>
      <c r="G173" s="1" t="s">
        <v>82</v>
      </c>
      <c r="H173" s="1" t="s">
        <v>95</v>
      </c>
      <c r="I173" s="1" t="s">
        <v>84</v>
      </c>
      <c r="J173" s="1" t="s">
        <v>96</v>
      </c>
      <c r="K173" s="1" t="s">
        <v>419</v>
      </c>
      <c r="L173" s="1"/>
      <c r="M173" s="21">
        <f t="shared" si="2"/>
        <v>1</v>
      </c>
    </row>
    <row r="174" spans="1:13" ht="20.100000000000001" customHeight="1" x14ac:dyDescent="0.15">
      <c r="A174" s="1" t="s">
        <v>32</v>
      </c>
      <c r="B174" s="1" t="s">
        <v>395</v>
      </c>
      <c r="C174" s="1" t="s">
        <v>420</v>
      </c>
      <c r="D174" s="1" t="s">
        <v>50</v>
      </c>
      <c r="E174" s="1" t="s">
        <v>51</v>
      </c>
      <c r="F174" s="1" t="s">
        <v>51</v>
      </c>
      <c r="G174" s="1" t="s">
        <v>82</v>
      </c>
      <c r="H174" s="1" t="s">
        <v>95</v>
      </c>
      <c r="I174" s="1" t="s">
        <v>84</v>
      </c>
      <c r="J174" s="1" t="s">
        <v>96</v>
      </c>
      <c r="K174" s="1" t="s">
        <v>421</v>
      </c>
      <c r="L174" s="1"/>
      <c r="M174" s="21">
        <f t="shared" si="2"/>
        <v>1</v>
      </c>
    </row>
    <row r="175" spans="1:13" ht="20.100000000000001" customHeight="1" x14ac:dyDescent="0.15">
      <c r="A175" s="1" t="s">
        <v>32</v>
      </c>
      <c r="B175" s="1" t="s">
        <v>395</v>
      </c>
      <c r="C175" s="1" t="s">
        <v>422</v>
      </c>
      <c r="D175" s="1" t="s">
        <v>50</v>
      </c>
      <c r="E175" s="1" t="s">
        <v>51</v>
      </c>
      <c r="F175" s="1" t="s">
        <v>51</v>
      </c>
      <c r="G175" s="1" t="s">
        <v>82</v>
      </c>
      <c r="H175" s="1" t="s">
        <v>95</v>
      </c>
      <c r="I175" s="1" t="s">
        <v>84</v>
      </c>
      <c r="J175" s="1" t="s">
        <v>96</v>
      </c>
      <c r="K175" s="1" t="s">
        <v>423</v>
      </c>
      <c r="L175" s="1"/>
      <c r="M175" s="21">
        <f t="shared" si="2"/>
        <v>1</v>
      </c>
    </row>
    <row r="176" spans="1:13" ht="20.100000000000001" customHeight="1" x14ac:dyDescent="0.15">
      <c r="A176" s="1" t="s">
        <v>32</v>
      </c>
      <c r="B176" s="1" t="s">
        <v>395</v>
      </c>
      <c r="C176" s="1" t="s">
        <v>424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425</v>
      </c>
      <c r="L176" s="1"/>
      <c r="M176" s="21">
        <f t="shared" si="2"/>
        <v>1</v>
      </c>
    </row>
    <row r="177" spans="1:13" ht="20.100000000000001" customHeight="1" x14ac:dyDescent="0.15">
      <c r="A177" s="1" t="s">
        <v>32</v>
      </c>
      <c r="B177" s="1" t="s">
        <v>395</v>
      </c>
      <c r="C177" s="1" t="s">
        <v>426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95</v>
      </c>
      <c r="I177" s="1" t="s">
        <v>84</v>
      </c>
      <c r="J177" s="1" t="s">
        <v>96</v>
      </c>
      <c r="K177" s="1" t="s">
        <v>427</v>
      </c>
      <c r="L177" s="1"/>
      <c r="M177" s="21">
        <f t="shared" si="2"/>
        <v>1</v>
      </c>
    </row>
    <row r="178" spans="1:13" ht="20.100000000000001" customHeight="1" x14ac:dyDescent="0.15">
      <c r="A178" s="1" t="s">
        <v>32</v>
      </c>
      <c r="B178" s="1" t="s">
        <v>395</v>
      </c>
      <c r="C178" s="1" t="s">
        <v>428</v>
      </c>
      <c r="D178" s="1" t="s">
        <v>78</v>
      </c>
      <c r="E178" s="1" t="s">
        <v>51</v>
      </c>
      <c r="F178" s="1" t="s">
        <v>51</v>
      </c>
      <c r="G178" s="1" t="s">
        <v>82</v>
      </c>
      <c r="H178" s="1" t="s">
        <v>95</v>
      </c>
      <c r="I178" s="1" t="s">
        <v>84</v>
      </c>
      <c r="J178" s="1" t="s">
        <v>96</v>
      </c>
      <c r="K178" s="1" t="s">
        <v>429</v>
      </c>
      <c r="L178" s="1"/>
      <c r="M178" s="21">
        <f t="shared" si="2"/>
        <v>1</v>
      </c>
    </row>
    <row r="179" spans="1:13" ht="20.100000000000001" customHeight="1" x14ac:dyDescent="0.15">
      <c r="A179" s="1" t="s">
        <v>32</v>
      </c>
      <c r="B179" s="1" t="s">
        <v>395</v>
      </c>
      <c r="C179" s="1" t="s">
        <v>430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95</v>
      </c>
      <c r="I179" s="1" t="s">
        <v>84</v>
      </c>
      <c r="J179" s="1" t="s">
        <v>96</v>
      </c>
      <c r="K179" s="1" t="s">
        <v>431</v>
      </c>
      <c r="L179" s="1"/>
      <c r="M179" s="21">
        <f t="shared" si="2"/>
        <v>1</v>
      </c>
    </row>
    <row r="180" spans="1:13" ht="20.100000000000001" customHeight="1" x14ac:dyDescent="0.15">
      <c r="A180" s="1" t="s">
        <v>32</v>
      </c>
      <c r="B180" s="1" t="s">
        <v>395</v>
      </c>
      <c r="C180" s="1" t="s">
        <v>432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433</v>
      </c>
      <c r="L180" s="1"/>
      <c r="M180" s="21">
        <f t="shared" si="2"/>
        <v>1</v>
      </c>
    </row>
    <row r="181" spans="1:13" ht="20.100000000000001" customHeight="1" x14ac:dyDescent="0.15">
      <c r="A181" s="1" t="s">
        <v>32</v>
      </c>
      <c r="B181" s="1" t="s">
        <v>395</v>
      </c>
      <c r="C181" s="1" t="s">
        <v>434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435</v>
      </c>
      <c r="L181" s="1"/>
      <c r="M181" s="21">
        <f t="shared" si="2"/>
        <v>1</v>
      </c>
    </row>
    <row r="182" spans="1:13" ht="20.100000000000001" customHeight="1" x14ac:dyDescent="0.15">
      <c r="A182" s="1" t="s">
        <v>32</v>
      </c>
      <c r="B182" s="1" t="s">
        <v>395</v>
      </c>
      <c r="C182" s="1" t="s">
        <v>436</v>
      </c>
      <c r="D182" s="1" t="s">
        <v>78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437</v>
      </c>
      <c r="L182" s="1"/>
      <c r="M182" s="21">
        <f t="shared" si="2"/>
        <v>1</v>
      </c>
    </row>
    <row r="183" spans="1:13" ht="20.100000000000001" customHeight="1" x14ac:dyDescent="0.15">
      <c r="A183" s="1" t="s">
        <v>32</v>
      </c>
      <c r="B183" s="1" t="s">
        <v>438</v>
      </c>
      <c r="C183" s="1" t="s">
        <v>439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440</v>
      </c>
      <c r="L183" s="1"/>
      <c r="M183" s="21">
        <f t="shared" si="2"/>
        <v>1</v>
      </c>
    </row>
    <row r="184" spans="1:13" ht="20.100000000000001" customHeight="1" x14ac:dyDescent="0.15">
      <c r="A184" s="1" t="s">
        <v>32</v>
      </c>
      <c r="B184" s="1" t="s">
        <v>438</v>
      </c>
      <c r="C184" s="1" t="s">
        <v>441</v>
      </c>
      <c r="D184" s="1" t="s">
        <v>50</v>
      </c>
      <c r="E184" s="1" t="s">
        <v>51</v>
      </c>
      <c r="F184" s="1" t="s">
        <v>51</v>
      </c>
      <c r="G184" s="1" t="s">
        <v>82</v>
      </c>
      <c r="H184" s="1" t="s">
        <v>95</v>
      </c>
      <c r="I184" s="1" t="s">
        <v>84</v>
      </c>
      <c r="J184" s="1" t="s">
        <v>96</v>
      </c>
      <c r="K184" s="1" t="s">
        <v>442</v>
      </c>
      <c r="L184" s="1"/>
      <c r="M184" s="21">
        <f t="shared" si="2"/>
        <v>1</v>
      </c>
    </row>
    <row r="185" spans="1:13" ht="20.100000000000001" customHeight="1" x14ac:dyDescent="0.15">
      <c r="A185" s="1" t="s">
        <v>32</v>
      </c>
      <c r="B185" s="1" t="s">
        <v>438</v>
      </c>
      <c r="C185" s="1" t="s">
        <v>443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95</v>
      </c>
      <c r="I185" s="1" t="s">
        <v>84</v>
      </c>
      <c r="J185" s="1" t="s">
        <v>96</v>
      </c>
      <c r="K185" s="1" t="s">
        <v>444</v>
      </c>
      <c r="L185" s="1"/>
      <c r="M185" s="21">
        <f t="shared" si="2"/>
        <v>1</v>
      </c>
    </row>
    <row r="186" spans="1:13" ht="20.100000000000001" customHeight="1" x14ac:dyDescent="0.15">
      <c r="A186" s="1" t="s">
        <v>32</v>
      </c>
      <c r="B186" s="1" t="s">
        <v>438</v>
      </c>
      <c r="C186" s="1" t="s">
        <v>445</v>
      </c>
      <c r="D186" s="1" t="s">
        <v>50</v>
      </c>
      <c r="E186" s="1" t="s">
        <v>51</v>
      </c>
      <c r="F186" s="1" t="s">
        <v>26832</v>
      </c>
      <c r="G186" s="1" t="s">
        <v>82</v>
      </c>
      <c r="H186" s="1" t="s">
        <v>446</v>
      </c>
      <c r="I186" s="1" t="s">
        <v>447</v>
      </c>
      <c r="J186" s="1" t="s">
        <v>448</v>
      </c>
      <c r="K186" s="1" t="s">
        <v>449</v>
      </c>
      <c r="L186" s="1"/>
      <c r="M186" s="21">
        <f t="shared" si="2"/>
        <v>0</v>
      </c>
    </row>
    <row r="187" spans="1:13" ht="20.100000000000001" customHeight="1" x14ac:dyDescent="0.15">
      <c r="A187" s="1" t="s">
        <v>32</v>
      </c>
      <c r="B187" s="1" t="s">
        <v>438</v>
      </c>
      <c r="C187" s="1" t="s">
        <v>450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95</v>
      </c>
      <c r="I187" s="1" t="s">
        <v>84</v>
      </c>
      <c r="J187" s="1" t="s">
        <v>96</v>
      </c>
      <c r="K187" s="1" t="s">
        <v>451</v>
      </c>
      <c r="L187" s="1"/>
      <c r="M187" s="21">
        <f t="shared" si="2"/>
        <v>1</v>
      </c>
    </row>
    <row r="188" spans="1:13" ht="20.100000000000001" customHeight="1" x14ac:dyDescent="0.15">
      <c r="A188" s="1" t="s">
        <v>32</v>
      </c>
      <c r="B188" s="1" t="s">
        <v>438</v>
      </c>
      <c r="C188" s="1" t="s">
        <v>452</v>
      </c>
      <c r="D188" s="1" t="s">
        <v>78</v>
      </c>
      <c r="E188" s="1" t="s">
        <v>51</v>
      </c>
      <c r="F188" s="1" t="s">
        <v>51</v>
      </c>
      <c r="G188" s="1" t="s">
        <v>82</v>
      </c>
      <c r="H188" s="1" t="s">
        <v>95</v>
      </c>
      <c r="I188" s="1" t="s">
        <v>84</v>
      </c>
      <c r="J188" s="1" t="s">
        <v>96</v>
      </c>
      <c r="K188" s="1" t="s">
        <v>453</v>
      </c>
      <c r="L188" s="1"/>
      <c r="M188" s="21">
        <f t="shared" si="2"/>
        <v>1</v>
      </c>
    </row>
    <row r="189" spans="1:13" ht="20.100000000000001" customHeight="1" x14ac:dyDescent="0.15">
      <c r="A189" s="1" t="s">
        <v>32</v>
      </c>
      <c r="B189" s="1" t="s">
        <v>454</v>
      </c>
      <c r="C189" s="1" t="s">
        <v>455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456</v>
      </c>
      <c r="L189" s="1"/>
      <c r="M189" s="21">
        <f t="shared" si="2"/>
        <v>1</v>
      </c>
    </row>
    <row r="190" spans="1:13" ht="20.100000000000001" customHeight="1" x14ac:dyDescent="0.15">
      <c r="A190" s="1" t="s">
        <v>32</v>
      </c>
      <c r="B190" s="1" t="s">
        <v>454</v>
      </c>
      <c r="C190" s="1" t="s">
        <v>457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458</v>
      </c>
      <c r="L190" s="1"/>
      <c r="M190" s="21">
        <f t="shared" si="2"/>
        <v>1</v>
      </c>
    </row>
    <row r="191" spans="1:13" ht="20.100000000000001" customHeight="1" x14ac:dyDescent="0.15">
      <c r="A191" s="1" t="s">
        <v>32</v>
      </c>
      <c r="B191" s="1" t="s">
        <v>459</v>
      </c>
      <c r="C191" s="1" t="s">
        <v>460</v>
      </c>
      <c r="D191" s="1" t="s">
        <v>50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461</v>
      </c>
      <c r="L191" s="1"/>
      <c r="M191" s="21">
        <f t="shared" si="2"/>
        <v>1</v>
      </c>
    </row>
    <row r="192" spans="1:13" ht="20.100000000000001" customHeight="1" x14ac:dyDescent="0.15">
      <c r="A192" s="1" t="s">
        <v>32</v>
      </c>
      <c r="B192" s="1" t="s">
        <v>459</v>
      </c>
      <c r="C192" s="1" t="s">
        <v>462</v>
      </c>
      <c r="D192" s="1" t="s">
        <v>78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463</v>
      </c>
      <c r="L192" s="1"/>
      <c r="M192" s="21">
        <f t="shared" si="2"/>
        <v>1</v>
      </c>
    </row>
    <row r="193" spans="1:13" ht="20.100000000000001" customHeight="1" x14ac:dyDescent="0.15">
      <c r="A193" s="1" t="s">
        <v>32</v>
      </c>
      <c r="B193" s="1" t="s">
        <v>459</v>
      </c>
      <c r="C193" s="1" t="s">
        <v>464</v>
      </c>
      <c r="D193" s="1" t="s">
        <v>78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465</v>
      </c>
      <c r="L193" s="1"/>
      <c r="M193" s="21">
        <f t="shared" si="2"/>
        <v>1</v>
      </c>
    </row>
    <row r="194" spans="1:13" ht="20.100000000000001" customHeight="1" x14ac:dyDescent="0.15">
      <c r="A194" s="1" t="s">
        <v>32</v>
      </c>
      <c r="B194" s="1" t="s">
        <v>459</v>
      </c>
      <c r="C194" s="1" t="s">
        <v>466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467</v>
      </c>
      <c r="L194" s="1"/>
      <c r="M194" s="21">
        <f t="shared" si="2"/>
        <v>1</v>
      </c>
    </row>
    <row r="195" spans="1:13" ht="20.100000000000001" customHeight="1" x14ac:dyDescent="0.15">
      <c r="A195" s="1" t="s">
        <v>32</v>
      </c>
      <c r="B195" s="1" t="s">
        <v>468</v>
      </c>
      <c r="C195" s="1" t="s">
        <v>469</v>
      </c>
      <c r="D195" s="1" t="s">
        <v>50</v>
      </c>
      <c r="E195" s="1" t="s">
        <v>51</v>
      </c>
      <c r="F195" s="1" t="s">
        <v>26832</v>
      </c>
      <c r="G195" s="1" t="s">
        <v>82</v>
      </c>
      <c r="H195" s="1" t="s">
        <v>446</v>
      </c>
      <c r="I195" s="1" t="s">
        <v>447</v>
      </c>
      <c r="J195" s="1" t="s">
        <v>448</v>
      </c>
      <c r="K195" s="1" t="s">
        <v>470</v>
      </c>
      <c r="L195" s="1"/>
      <c r="M195" s="21">
        <f t="shared" si="2"/>
        <v>0</v>
      </c>
    </row>
    <row r="196" spans="1:13" ht="20.100000000000001" customHeight="1" x14ac:dyDescent="0.15">
      <c r="A196" s="1" t="s">
        <v>32</v>
      </c>
      <c r="B196" s="1" t="s">
        <v>471</v>
      </c>
      <c r="C196" s="1" t="s">
        <v>472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473</v>
      </c>
      <c r="L196" s="1"/>
      <c r="M196" s="21">
        <f t="shared" si="2"/>
        <v>1</v>
      </c>
    </row>
    <row r="197" spans="1:13" ht="20.100000000000001" customHeight="1" x14ac:dyDescent="0.15">
      <c r="A197" s="1" t="s">
        <v>32</v>
      </c>
      <c r="B197" s="1" t="s">
        <v>471</v>
      </c>
      <c r="C197" s="1" t="s">
        <v>474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475</v>
      </c>
      <c r="L197" s="1"/>
      <c r="M197" s="21">
        <f t="shared" si="2"/>
        <v>1</v>
      </c>
    </row>
    <row r="198" spans="1:13" ht="20.100000000000001" customHeight="1" x14ac:dyDescent="0.15">
      <c r="A198" s="1" t="s">
        <v>32</v>
      </c>
      <c r="B198" s="1" t="s">
        <v>471</v>
      </c>
      <c r="C198" s="1" t="s">
        <v>476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83</v>
      </c>
      <c r="I198" s="1" t="s">
        <v>84</v>
      </c>
      <c r="J198" s="1" t="s">
        <v>85</v>
      </c>
      <c r="K198" s="1" t="s">
        <v>477</v>
      </c>
      <c r="L198" s="1"/>
      <c r="M198" s="21">
        <f t="shared" si="2"/>
        <v>0</v>
      </c>
    </row>
    <row r="199" spans="1:13" ht="20.100000000000001" customHeight="1" x14ac:dyDescent="0.15">
      <c r="A199" s="1" t="s">
        <v>32</v>
      </c>
      <c r="B199" s="1" t="s">
        <v>471</v>
      </c>
      <c r="C199" s="1" t="s">
        <v>478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479</v>
      </c>
      <c r="L199" s="1"/>
      <c r="M199" s="21">
        <f t="shared" si="2"/>
        <v>1</v>
      </c>
    </row>
    <row r="200" spans="1:13" ht="20.100000000000001" customHeight="1" x14ac:dyDescent="0.15">
      <c r="A200" s="1" t="s">
        <v>32</v>
      </c>
      <c r="B200" s="1" t="s">
        <v>471</v>
      </c>
      <c r="C200" s="1" t="s">
        <v>480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481</v>
      </c>
      <c r="L200" s="1"/>
      <c r="M200" s="21">
        <f t="shared" ref="M200:M263" si="3">IF(F200="○",1,0)</f>
        <v>1</v>
      </c>
    </row>
    <row r="201" spans="1:13" ht="20.100000000000001" customHeight="1" x14ac:dyDescent="0.15">
      <c r="A201" s="1" t="s">
        <v>32</v>
      </c>
      <c r="B201" s="1" t="s">
        <v>471</v>
      </c>
      <c r="C201" s="1" t="s">
        <v>482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483</v>
      </c>
      <c r="L201" s="1"/>
      <c r="M201" s="21">
        <f t="shared" si="3"/>
        <v>1</v>
      </c>
    </row>
    <row r="202" spans="1:13" ht="20.100000000000001" customHeight="1" x14ac:dyDescent="0.15">
      <c r="A202" s="1" t="s">
        <v>32</v>
      </c>
      <c r="B202" s="1" t="s">
        <v>484</v>
      </c>
      <c r="C202" s="1" t="s">
        <v>485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486</v>
      </c>
      <c r="L202" s="1"/>
      <c r="M202" s="21">
        <f t="shared" si="3"/>
        <v>1</v>
      </c>
    </row>
    <row r="203" spans="1:13" ht="20.100000000000001" customHeight="1" x14ac:dyDescent="0.15">
      <c r="A203" s="1" t="s">
        <v>32</v>
      </c>
      <c r="B203" s="1" t="s">
        <v>484</v>
      </c>
      <c r="C203" s="1" t="s">
        <v>487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488</v>
      </c>
      <c r="L203" s="1"/>
      <c r="M203" s="21">
        <f t="shared" si="3"/>
        <v>1</v>
      </c>
    </row>
    <row r="204" spans="1:13" ht="20.100000000000001" customHeight="1" x14ac:dyDescent="0.15">
      <c r="A204" s="1" t="s">
        <v>32</v>
      </c>
      <c r="B204" s="1" t="s">
        <v>484</v>
      </c>
      <c r="C204" s="1" t="s">
        <v>489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490</v>
      </c>
      <c r="L204" s="1"/>
      <c r="M204" s="21">
        <f t="shared" si="3"/>
        <v>1</v>
      </c>
    </row>
    <row r="205" spans="1:13" ht="20.100000000000001" customHeight="1" x14ac:dyDescent="0.15">
      <c r="A205" s="1" t="s">
        <v>32</v>
      </c>
      <c r="B205" s="1" t="s">
        <v>484</v>
      </c>
      <c r="C205" s="1" t="s">
        <v>491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492</v>
      </c>
      <c r="L205" s="1"/>
      <c r="M205" s="21">
        <f t="shared" si="3"/>
        <v>1</v>
      </c>
    </row>
    <row r="206" spans="1:13" ht="20.100000000000001" customHeight="1" x14ac:dyDescent="0.15">
      <c r="A206" s="1" t="s">
        <v>32</v>
      </c>
      <c r="B206" s="1" t="s">
        <v>484</v>
      </c>
      <c r="C206" s="1" t="s">
        <v>493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494</v>
      </c>
      <c r="L206" s="1"/>
      <c r="M206" s="21">
        <f t="shared" si="3"/>
        <v>1</v>
      </c>
    </row>
    <row r="207" spans="1:13" ht="20.100000000000001" customHeight="1" x14ac:dyDescent="0.15">
      <c r="A207" s="1" t="s">
        <v>32</v>
      </c>
      <c r="B207" s="1" t="s">
        <v>484</v>
      </c>
      <c r="C207" s="1" t="s">
        <v>495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496</v>
      </c>
      <c r="L207" s="1"/>
      <c r="M207" s="21">
        <f t="shared" si="3"/>
        <v>1</v>
      </c>
    </row>
    <row r="208" spans="1:13" ht="20.100000000000001" customHeight="1" x14ac:dyDescent="0.15">
      <c r="A208" s="1" t="s">
        <v>32</v>
      </c>
      <c r="B208" s="1" t="s">
        <v>484</v>
      </c>
      <c r="C208" s="1" t="s">
        <v>497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498</v>
      </c>
      <c r="L208" s="1"/>
      <c r="M208" s="21">
        <f t="shared" si="3"/>
        <v>1</v>
      </c>
    </row>
    <row r="209" spans="1:13" ht="20.100000000000001" customHeight="1" x14ac:dyDescent="0.15">
      <c r="A209" s="1" t="s">
        <v>32</v>
      </c>
      <c r="B209" s="1" t="s">
        <v>484</v>
      </c>
      <c r="C209" s="1" t="s">
        <v>499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500</v>
      </c>
      <c r="L209" s="1"/>
      <c r="M209" s="21">
        <f t="shared" si="3"/>
        <v>1</v>
      </c>
    </row>
    <row r="210" spans="1:13" ht="20.100000000000001" customHeight="1" x14ac:dyDescent="0.15">
      <c r="A210" s="1" t="s">
        <v>32</v>
      </c>
      <c r="B210" s="1" t="s">
        <v>501</v>
      </c>
      <c r="C210" s="1" t="s">
        <v>502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503</v>
      </c>
      <c r="L210" s="1"/>
      <c r="M210" s="21">
        <f t="shared" si="3"/>
        <v>1</v>
      </c>
    </row>
    <row r="211" spans="1:13" ht="20.100000000000001" customHeight="1" x14ac:dyDescent="0.15">
      <c r="A211" s="1" t="s">
        <v>32</v>
      </c>
      <c r="B211" s="1" t="s">
        <v>501</v>
      </c>
      <c r="C211" s="1" t="s">
        <v>504</v>
      </c>
      <c r="D211" s="1" t="s">
        <v>50</v>
      </c>
      <c r="E211" s="1" t="s">
        <v>51</v>
      </c>
      <c r="F211" s="1" t="s">
        <v>26832</v>
      </c>
      <c r="G211" s="1" t="s">
        <v>82</v>
      </c>
      <c r="H211" s="1" t="s">
        <v>180</v>
      </c>
      <c r="I211" s="1" t="s">
        <v>181</v>
      </c>
      <c r="J211" s="1" t="s">
        <v>182</v>
      </c>
      <c r="K211" s="1" t="s">
        <v>505</v>
      </c>
      <c r="L211" s="1"/>
      <c r="M211" s="21">
        <f t="shared" si="3"/>
        <v>0</v>
      </c>
    </row>
    <row r="212" spans="1:13" ht="20.100000000000001" customHeight="1" x14ac:dyDescent="0.15">
      <c r="A212" s="1" t="s">
        <v>32</v>
      </c>
      <c r="B212" s="1" t="s">
        <v>501</v>
      </c>
      <c r="C212" s="1" t="s">
        <v>506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507</v>
      </c>
      <c r="L212" s="1"/>
      <c r="M212" s="21">
        <f t="shared" si="3"/>
        <v>1</v>
      </c>
    </row>
    <row r="213" spans="1:13" ht="20.100000000000001" customHeight="1" x14ac:dyDescent="0.15">
      <c r="A213" s="1" t="s">
        <v>32</v>
      </c>
      <c r="B213" s="1" t="s">
        <v>501</v>
      </c>
      <c r="C213" s="1" t="s">
        <v>508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509</v>
      </c>
      <c r="L213" s="1"/>
      <c r="M213" s="21">
        <f t="shared" si="3"/>
        <v>1</v>
      </c>
    </row>
    <row r="214" spans="1:13" ht="20.100000000000001" customHeight="1" x14ac:dyDescent="0.15">
      <c r="A214" s="1" t="s">
        <v>32</v>
      </c>
      <c r="B214" s="1" t="s">
        <v>501</v>
      </c>
      <c r="C214" s="1" t="s">
        <v>510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511</v>
      </c>
      <c r="L214" s="1"/>
      <c r="M214" s="21">
        <f t="shared" si="3"/>
        <v>1</v>
      </c>
    </row>
    <row r="215" spans="1:13" ht="20.100000000000001" customHeight="1" x14ac:dyDescent="0.15">
      <c r="A215" s="1" t="s">
        <v>32</v>
      </c>
      <c r="B215" s="1" t="s">
        <v>501</v>
      </c>
      <c r="C215" s="1" t="s">
        <v>512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513</v>
      </c>
      <c r="L215" s="1"/>
      <c r="M215" s="21">
        <f t="shared" si="3"/>
        <v>1</v>
      </c>
    </row>
    <row r="216" spans="1:13" ht="20.100000000000001" customHeight="1" x14ac:dyDescent="0.15">
      <c r="A216" s="1" t="s">
        <v>32</v>
      </c>
      <c r="B216" s="1" t="s">
        <v>501</v>
      </c>
      <c r="C216" s="1" t="s">
        <v>514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515</v>
      </c>
      <c r="L216" s="1"/>
      <c r="M216" s="21">
        <f t="shared" si="3"/>
        <v>1</v>
      </c>
    </row>
    <row r="217" spans="1:13" ht="20.100000000000001" customHeight="1" x14ac:dyDescent="0.15">
      <c r="A217" s="1" t="s">
        <v>32</v>
      </c>
      <c r="B217" s="1" t="s">
        <v>501</v>
      </c>
      <c r="C217" s="1" t="s">
        <v>516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517</v>
      </c>
      <c r="L217" s="1"/>
      <c r="M217" s="21">
        <f t="shared" si="3"/>
        <v>1</v>
      </c>
    </row>
    <row r="218" spans="1:13" ht="20.100000000000001" customHeight="1" x14ac:dyDescent="0.15">
      <c r="A218" s="1" t="s">
        <v>32</v>
      </c>
      <c r="B218" s="1" t="s">
        <v>501</v>
      </c>
      <c r="C218" s="1" t="s">
        <v>518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519</v>
      </c>
      <c r="L218" s="1"/>
      <c r="M218" s="21">
        <f t="shared" si="3"/>
        <v>1</v>
      </c>
    </row>
    <row r="219" spans="1:13" ht="20.100000000000001" customHeight="1" x14ac:dyDescent="0.15">
      <c r="A219" s="1" t="s">
        <v>32</v>
      </c>
      <c r="B219" s="1" t="s">
        <v>501</v>
      </c>
      <c r="C219" s="1" t="s">
        <v>520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521</v>
      </c>
      <c r="L219" s="1"/>
      <c r="M219" s="21">
        <f t="shared" si="3"/>
        <v>1</v>
      </c>
    </row>
    <row r="220" spans="1:13" ht="20.100000000000001" customHeight="1" x14ac:dyDescent="0.15">
      <c r="A220" s="1" t="s">
        <v>32</v>
      </c>
      <c r="B220" s="1" t="s">
        <v>501</v>
      </c>
      <c r="C220" s="1" t="s">
        <v>522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523</v>
      </c>
      <c r="L220" s="1"/>
      <c r="M220" s="21">
        <f t="shared" si="3"/>
        <v>1</v>
      </c>
    </row>
    <row r="221" spans="1:13" ht="20.100000000000001" customHeight="1" x14ac:dyDescent="0.15">
      <c r="A221" s="1" t="s">
        <v>32</v>
      </c>
      <c r="B221" s="1" t="s">
        <v>524</v>
      </c>
      <c r="C221" s="1" t="s">
        <v>525</v>
      </c>
      <c r="D221" s="1" t="s">
        <v>50</v>
      </c>
      <c r="E221" s="1" t="s">
        <v>51</v>
      </c>
      <c r="F221" s="1" t="s">
        <v>51</v>
      </c>
      <c r="G221" s="1" t="s">
        <v>82</v>
      </c>
      <c r="H221" s="1" t="s">
        <v>207</v>
      </c>
      <c r="I221" s="1" t="s">
        <v>84</v>
      </c>
      <c r="J221" s="1" t="s">
        <v>122</v>
      </c>
      <c r="K221" s="1" t="s">
        <v>526</v>
      </c>
      <c r="L221" s="1"/>
      <c r="M221" s="21">
        <f t="shared" si="3"/>
        <v>1</v>
      </c>
    </row>
    <row r="222" spans="1:13" ht="20.100000000000001" customHeight="1" x14ac:dyDescent="0.15">
      <c r="A222" s="1" t="s">
        <v>32</v>
      </c>
      <c r="B222" s="1" t="s">
        <v>524</v>
      </c>
      <c r="C222" s="1" t="s">
        <v>527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84</v>
      </c>
      <c r="J222" s="1" t="s">
        <v>122</v>
      </c>
      <c r="K222" s="1" t="s">
        <v>528</v>
      </c>
      <c r="L222" s="1"/>
      <c r="M222" s="21">
        <f t="shared" si="3"/>
        <v>1</v>
      </c>
    </row>
    <row r="223" spans="1:13" ht="20.100000000000001" customHeight="1" x14ac:dyDescent="0.15">
      <c r="A223" s="1" t="s">
        <v>32</v>
      </c>
      <c r="B223" s="1" t="s">
        <v>524</v>
      </c>
      <c r="C223" s="1" t="s">
        <v>529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530</v>
      </c>
      <c r="L223" s="1"/>
      <c r="M223" s="21">
        <f t="shared" si="3"/>
        <v>1</v>
      </c>
    </row>
    <row r="224" spans="1:13" ht="20.100000000000001" customHeight="1" x14ac:dyDescent="0.15">
      <c r="A224" s="1" t="s">
        <v>32</v>
      </c>
      <c r="B224" s="1" t="s">
        <v>524</v>
      </c>
      <c r="C224" s="1" t="s">
        <v>531</v>
      </c>
      <c r="D224" s="1" t="s">
        <v>78</v>
      </c>
      <c r="E224" s="1" t="s">
        <v>51</v>
      </c>
      <c r="F224" s="1" t="s">
        <v>179</v>
      </c>
      <c r="G224" s="1" t="s">
        <v>82</v>
      </c>
      <c r="H224" s="1" t="s">
        <v>446</v>
      </c>
      <c r="I224" s="1" t="s">
        <v>447</v>
      </c>
      <c r="J224" s="1" t="s">
        <v>448</v>
      </c>
      <c r="K224" s="1" t="s">
        <v>532</v>
      </c>
      <c r="L224" s="1"/>
      <c r="M224" s="21">
        <f t="shared" si="3"/>
        <v>0</v>
      </c>
    </row>
    <row r="225" spans="1:13" ht="20.100000000000001" customHeight="1" x14ac:dyDescent="0.15">
      <c r="A225" s="1" t="s">
        <v>32</v>
      </c>
      <c r="B225" s="1" t="s">
        <v>524</v>
      </c>
      <c r="C225" s="1" t="s">
        <v>533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446</v>
      </c>
      <c r="I225" s="1" t="s">
        <v>447</v>
      </c>
      <c r="J225" s="1" t="s">
        <v>448</v>
      </c>
      <c r="K225" s="1" t="s">
        <v>534</v>
      </c>
      <c r="L225" s="1"/>
      <c r="M225" s="21">
        <f t="shared" si="3"/>
        <v>0</v>
      </c>
    </row>
    <row r="226" spans="1:13" ht="20.100000000000001" customHeight="1" x14ac:dyDescent="0.15">
      <c r="A226" s="1" t="s">
        <v>32</v>
      </c>
      <c r="B226" s="1" t="s">
        <v>524</v>
      </c>
      <c r="C226" s="1" t="s">
        <v>535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446</v>
      </c>
      <c r="I226" s="1" t="s">
        <v>447</v>
      </c>
      <c r="J226" s="1" t="s">
        <v>448</v>
      </c>
      <c r="K226" s="1" t="s">
        <v>536</v>
      </c>
      <c r="L226" s="1"/>
      <c r="M226" s="21">
        <f t="shared" si="3"/>
        <v>0</v>
      </c>
    </row>
    <row r="227" spans="1:13" ht="20.100000000000001" customHeight="1" x14ac:dyDescent="0.15">
      <c r="A227" s="1" t="s">
        <v>32</v>
      </c>
      <c r="B227" s="1" t="s">
        <v>537</v>
      </c>
      <c r="C227" s="1" t="s">
        <v>538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207</v>
      </c>
      <c r="I227" s="1" t="s">
        <v>84</v>
      </c>
      <c r="J227" s="1" t="s">
        <v>122</v>
      </c>
      <c r="K227" s="1" t="s">
        <v>539</v>
      </c>
      <c r="L227" s="1"/>
      <c r="M227" s="21">
        <f t="shared" si="3"/>
        <v>1</v>
      </c>
    </row>
    <row r="228" spans="1:13" ht="20.100000000000001" customHeight="1" x14ac:dyDescent="0.15">
      <c r="A228" s="1" t="s">
        <v>32</v>
      </c>
      <c r="B228" s="1" t="s">
        <v>537</v>
      </c>
      <c r="C228" s="1" t="s">
        <v>540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446</v>
      </c>
      <c r="I228" s="1" t="s">
        <v>447</v>
      </c>
      <c r="J228" s="1" t="s">
        <v>448</v>
      </c>
      <c r="K228" s="1" t="s">
        <v>541</v>
      </c>
      <c r="L228" s="1"/>
      <c r="M228" s="21">
        <f t="shared" si="3"/>
        <v>0</v>
      </c>
    </row>
    <row r="229" spans="1:13" ht="20.100000000000001" customHeight="1" x14ac:dyDescent="0.15">
      <c r="A229" s="1" t="s">
        <v>32</v>
      </c>
      <c r="B229" s="1" t="s">
        <v>542</v>
      </c>
      <c r="C229" s="1" t="s">
        <v>543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544</v>
      </c>
      <c r="L229" s="1"/>
      <c r="M229" s="21">
        <f t="shared" si="3"/>
        <v>1</v>
      </c>
    </row>
    <row r="230" spans="1:13" ht="20.100000000000001" customHeight="1" x14ac:dyDescent="0.15">
      <c r="A230" s="1" t="s">
        <v>32</v>
      </c>
      <c r="B230" s="1" t="s">
        <v>542</v>
      </c>
      <c r="C230" s="1" t="s">
        <v>545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546</v>
      </c>
      <c r="L230" s="1"/>
      <c r="M230" s="21">
        <f t="shared" si="3"/>
        <v>1</v>
      </c>
    </row>
    <row r="231" spans="1:13" ht="20.100000000000001" customHeight="1" x14ac:dyDescent="0.15">
      <c r="A231" s="1" t="s">
        <v>32</v>
      </c>
      <c r="B231" s="1" t="s">
        <v>547</v>
      </c>
      <c r="C231" s="1" t="s">
        <v>548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549</v>
      </c>
      <c r="L231" s="1"/>
      <c r="M231" s="21">
        <f t="shared" si="3"/>
        <v>1</v>
      </c>
    </row>
    <row r="232" spans="1:13" ht="20.100000000000001" customHeight="1" x14ac:dyDescent="0.15">
      <c r="A232" s="1" t="s">
        <v>32</v>
      </c>
      <c r="B232" s="1" t="s">
        <v>547</v>
      </c>
      <c r="C232" s="1" t="s">
        <v>550</v>
      </c>
      <c r="D232" s="1" t="s">
        <v>78</v>
      </c>
      <c r="E232" s="1" t="s">
        <v>51</v>
      </c>
      <c r="F232" s="1" t="s">
        <v>179</v>
      </c>
      <c r="G232" s="1" t="s">
        <v>82</v>
      </c>
      <c r="H232" s="1" t="s">
        <v>446</v>
      </c>
      <c r="I232" s="1" t="s">
        <v>447</v>
      </c>
      <c r="J232" s="1" t="s">
        <v>448</v>
      </c>
      <c r="K232" s="1" t="s">
        <v>551</v>
      </c>
      <c r="L232" s="1"/>
      <c r="M232" s="21">
        <f t="shared" si="3"/>
        <v>0</v>
      </c>
    </row>
    <row r="233" spans="1:13" ht="20.100000000000001" customHeight="1" x14ac:dyDescent="0.15">
      <c r="A233" s="1" t="s">
        <v>32</v>
      </c>
      <c r="B233" s="1" t="s">
        <v>552</v>
      </c>
      <c r="C233" s="1" t="s">
        <v>553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54</v>
      </c>
      <c r="J233" s="1" t="s">
        <v>55</v>
      </c>
      <c r="K233" s="1" t="s">
        <v>554</v>
      </c>
      <c r="L233" s="1"/>
      <c r="M233" s="21">
        <f t="shared" si="3"/>
        <v>1</v>
      </c>
    </row>
    <row r="234" spans="1:13" ht="20.100000000000001" customHeight="1" x14ac:dyDescent="0.15">
      <c r="A234" s="1" t="s">
        <v>32</v>
      </c>
      <c r="B234" s="1" t="s">
        <v>552</v>
      </c>
      <c r="C234" s="1" t="s">
        <v>555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54</v>
      </c>
      <c r="J234" s="1" t="s">
        <v>55</v>
      </c>
      <c r="K234" s="1" t="s">
        <v>556</v>
      </c>
      <c r="L234" s="1"/>
      <c r="M234" s="21">
        <f t="shared" si="3"/>
        <v>1</v>
      </c>
    </row>
    <row r="235" spans="1:13" ht="20.100000000000001" customHeight="1" x14ac:dyDescent="0.15">
      <c r="A235" s="1" t="s">
        <v>32</v>
      </c>
      <c r="B235" s="1" t="s">
        <v>552</v>
      </c>
      <c r="C235" s="1" t="s">
        <v>557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54</v>
      </c>
      <c r="J235" s="1" t="s">
        <v>55</v>
      </c>
      <c r="K235" s="1" t="s">
        <v>558</v>
      </c>
      <c r="L235" s="1"/>
      <c r="M235" s="21">
        <f t="shared" si="3"/>
        <v>1</v>
      </c>
    </row>
    <row r="236" spans="1:13" ht="20.100000000000001" customHeight="1" x14ac:dyDescent="0.15">
      <c r="A236" s="1" t="s">
        <v>32</v>
      </c>
      <c r="B236" s="1" t="s">
        <v>552</v>
      </c>
      <c r="C236" s="1" t="s">
        <v>559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54</v>
      </c>
      <c r="J236" s="1" t="s">
        <v>55</v>
      </c>
      <c r="K236" s="1" t="s">
        <v>560</v>
      </c>
      <c r="L236" s="1"/>
      <c r="M236" s="21">
        <f t="shared" si="3"/>
        <v>1</v>
      </c>
    </row>
    <row r="237" spans="1:13" ht="20.100000000000001" customHeight="1" x14ac:dyDescent="0.15">
      <c r="A237" s="1" t="s">
        <v>32</v>
      </c>
      <c r="B237" s="1" t="s">
        <v>552</v>
      </c>
      <c r="C237" s="1" t="s">
        <v>561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54</v>
      </c>
      <c r="J237" s="1" t="s">
        <v>55</v>
      </c>
      <c r="K237" s="1" t="s">
        <v>562</v>
      </c>
      <c r="L237" s="1"/>
      <c r="M237" s="21">
        <f t="shared" si="3"/>
        <v>1</v>
      </c>
    </row>
    <row r="238" spans="1:13" ht="20.100000000000001" customHeight="1" x14ac:dyDescent="0.15">
      <c r="A238" s="1" t="s">
        <v>32</v>
      </c>
      <c r="B238" s="1" t="s">
        <v>552</v>
      </c>
      <c r="C238" s="1" t="s">
        <v>563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83</v>
      </c>
      <c r="I238" s="1" t="s">
        <v>84</v>
      </c>
      <c r="J238" s="1" t="s">
        <v>85</v>
      </c>
      <c r="K238" s="1" t="s">
        <v>564</v>
      </c>
      <c r="L238" s="1"/>
      <c r="M238" s="21">
        <f t="shared" si="3"/>
        <v>0</v>
      </c>
    </row>
    <row r="239" spans="1:13" ht="20.100000000000001" customHeight="1" x14ac:dyDescent="0.15">
      <c r="A239" s="1" t="s">
        <v>32</v>
      </c>
      <c r="B239" s="1" t="s">
        <v>552</v>
      </c>
      <c r="C239" s="1" t="s">
        <v>565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54</v>
      </c>
      <c r="J239" s="1" t="s">
        <v>55</v>
      </c>
      <c r="K239" s="1" t="s">
        <v>566</v>
      </c>
      <c r="L239" s="1"/>
      <c r="M239" s="21">
        <f t="shared" si="3"/>
        <v>1</v>
      </c>
    </row>
    <row r="240" spans="1:13" ht="20.100000000000001" customHeight="1" x14ac:dyDescent="0.15">
      <c r="A240" s="1" t="s">
        <v>32</v>
      </c>
      <c r="B240" s="1" t="s">
        <v>552</v>
      </c>
      <c r="C240" s="1" t="s">
        <v>567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54</v>
      </c>
      <c r="J240" s="1" t="s">
        <v>55</v>
      </c>
      <c r="K240" s="1" t="s">
        <v>568</v>
      </c>
      <c r="L240" s="1"/>
      <c r="M240" s="21">
        <f t="shared" si="3"/>
        <v>1</v>
      </c>
    </row>
    <row r="241" spans="1:13" ht="20.100000000000001" customHeight="1" x14ac:dyDescent="0.15">
      <c r="A241" s="1" t="s">
        <v>32</v>
      </c>
      <c r="B241" s="1" t="s">
        <v>552</v>
      </c>
      <c r="C241" s="1" t="s">
        <v>569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54</v>
      </c>
      <c r="J241" s="1" t="s">
        <v>55</v>
      </c>
      <c r="K241" s="1" t="s">
        <v>570</v>
      </c>
      <c r="L241" s="1"/>
      <c r="M241" s="21">
        <f t="shared" si="3"/>
        <v>1</v>
      </c>
    </row>
    <row r="242" spans="1:13" ht="20.100000000000001" customHeight="1" x14ac:dyDescent="0.15">
      <c r="A242" s="1" t="s">
        <v>32</v>
      </c>
      <c r="B242" s="1" t="s">
        <v>552</v>
      </c>
      <c r="C242" s="1" t="s">
        <v>571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54</v>
      </c>
      <c r="J242" s="1" t="s">
        <v>55</v>
      </c>
      <c r="K242" s="1" t="s">
        <v>572</v>
      </c>
      <c r="L242" s="1"/>
      <c r="M242" s="21">
        <f t="shared" si="3"/>
        <v>1</v>
      </c>
    </row>
    <row r="243" spans="1:13" ht="20.100000000000001" customHeight="1" x14ac:dyDescent="0.15">
      <c r="A243" s="1" t="s">
        <v>32</v>
      </c>
      <c r="B243" s="1" t="s">
        <v>552</v>
      </c>
      <c r="C243" s="1" t="s">
        <v>573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54</v>
      </c>
      <c r="J243" s="1" t="s">
        <v>55</v>
      </c>
      <c r="K243" s="1" t="s">
        <v>574</v>
      </c>
      <c r="L243" s="1"/>
      <c r="M243" s="21">
        <f t="shared" si="3"/>
        <v>1</v>
      </c>
    </row>
    <row r="244" spans="1:13" ht="20.100000000000001" customHeight="1" x14ac:dyDescent="0.15">
      <c r="A244" s="1" t="s">
        <v>32</v>
      </c>
      <c r="B244" s="1" t="s">
        <v>552</v>
      </c>
      <c r="C244" s="1" t="s">
        <v>575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54</v>
      </c>
      <c r="J244" s="1" t="s">
        <v>55</v>
      </c>
      <c r="K244" s="1" t="s">
        <v>576</v>
      </c>
      <c r="L244" s="1"/>
      <c r="M244" s="21">
        <f t="shared" si="3"/>
        <v>1</v>
      </c>
    </row>
    <row r="245" spans="1:13" ht="20.100000000000001" customHeight="1" x14ac:dyDescent="0.15">
      <c r="A245" s="1" t="s">
        <v>31</v>
      </c>
      <c r="B245" s="1" t="s">
        <v>552</v>
      </c>
      <c r="C245" s="1" t="s">
        <v>26802</v>
      </c>
      <c r="D245" s="1" t="s">
        <v>26803</v>
      </c>
      <c r="E245" s="1" t="s">
        <v>51</v>
      </c>
      <c r="F245" s="1" t="s">
        <v>26832</v>
      </c>
      <c r="G245" s="1" t="s">
        <v>52</v>
      </c>
      <c r="H245" s="1" t="s">
        <v>121</v>
      </c>
      <c r="I245" s="1" t="s">
        <v>26804</v>
      </c>
      <c r="J245" s="1" t="s">
        <v>122</v>
      </c>
      <c r="K245" s="1" t="s">
        <v>26805</v>
      </c>
      <c r="L245" s="1"/>
      <c r="M245" s="21">
        <f t="shared" si="3"/>
        <v>0</v>
      </c>
    </row>
    <row r="246" spans="1:13" ht="20.100000000000001" customHeight="1" x14ac:dyDescent="0.15">
      <c r="A246" s="1" t="s">
        <v>32</v>
      </c>
      <c r="B246" s="1" t="s">
        <v>577</v>
      </c>
      <c r="C246" s="1" t="s">
        <v>578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579</v>
      </c>
      <c r="L246" s="1"/>
      <c r="M246" s="21">
        <f t="shared" si="3"/>
        <v>1</v>
      </c>
    </row>
    <row r="247" spans="1:13" ht="20.100000000000001" customHeight="1" x14ac:dyDescent="0.15">
      <c r="A247" s="1" t="s">
        <v>32</v>
      </c>
      <c r="B247" s="1" t="s">
        <v>577</v>
      </c>
      <c r="C247" s="1" t="s">
        <v>580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581</v>
      </c>
      <c r="L247" s="1"/>
      <c r="M247" s="21">
        <f t="shared" si="3"/>
        <v>1</v>
      </c>
    </row>
    <row r="248" spans="1:13" ht="20.100000000000001" customHeight="1" x14ac:dyDescent="0.15">
      <c r="A248" s="1" t="s">
        <v>32</v>
      </c>
      <c r="B248" s="1" t="s">
        <v>582</v>
      </c>
      <c r="C248" s="1" t="s">
        <v>583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584</v>
      </c>
      <c r="L248" s="1"/>
      <c r="M248" s="21">
        <f t="shared" si="3"/>
        <v>1</v>
      </c>
    </row>
    <row r="249" spans="1:13" ht="20.100000000000001" customHeight="1" x14ac:dyDescent="0.15">
      <c r="A249" s="1" t="s">
        <v>32</v>
      </c>
      <c r="B249" s="1" t="s">
        <v>582</v>
      </c>
      <c r="C249" s="1" t="s">
        <v>585</v>
      </c>
      <c r="D249" s="1" t="s">
        <v>78</v>
      </c>
      <c r="E249" s="1" t="s">
        <v>51</v>
      </c>
      <c r="F249" s="1" t="s">
        <v>179</v>
      </c>
      <c r="G249" s="1" t="s">
        <v>82</v>
      </c>
      <c r="H249" s="1" t="s">
        <v>446</v>
      </c>
      <c r="I249" s="1" t="s">
        <v>447</v>
      </c>
      <c r="J249" s="1" t="s">
        <v>448</v>
      </c>
      <c r="K249" s="1" t="s">
        <v>586</v>
      </c>
      <c r="L249" s="1"/>
      <c r="M249" s="21">
        <f t="shared" si="3"/>
        <v>0</v>
      </c>
    </row>
    <row r="250" spans="1:13" ht="20.100000000000001" customHeight="1" x14ac:dyDescent="0.15">
      <c r="A250" s="1" t="s">
        <v>32</v>
      </c>
      <c r="B250" s="1" t="s">
        <v>587</v>
      </c>
      <c r="C250" s="1" t="s">
        <v>588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589</v>
      </c>
      <c r="L250" s="1"/>
      <c r="M250" s="21">
        <f t="shared" si="3"/>
        <v>1</v>
      </c>
    </row>
    <row r="251" spans="1:13" ht="20.100000000000001" customHeight="1" x14ac:dyDescent="0.15">
      <c r="A251" s="1" t="s">
        <v>32</v>
      </c>
      <c r="B251" s="1" t="s">
        <v>590</v>
      </c>
      <c r="C251" s="1" t="s">
        <v>591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592</v>
      </c>
      <c r="L251" s="1"/>
      <c r="M251" s="21">
        <f t="shared" si="3"/>
        <v>1</v>
      </c>
    </row>
    <row r="252" spans="1:13" ht="20.100000000000001" customHeight="1" x14ac:dyDescent="0.15">
      <c r="A252" s="1" t="s">
        <v>32</v>
      </c>
      <c r="B252" s="1" t="s">
        <v>593</v>
      </c>
      <c r="C252" s="1" t="s">
        <v>594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595</v>
      </c>
      <c r="L252" s="1"/>
      <c r="M252" s="21">
        <f t="shared" si="3"/>
        <v>1</v>
      </c>
    </row>
    <row r="253" spans="1:13" ht="20.100000000000001" customHeight="1" x14ac:dyDescent="0.15">
      <c r="A253" s="1" t="s">
        <v>32</v>
      </c>
      <c r="B253" s="1" t="s">
        <v>593</v>
      </c>
      <c r="C253" s="1" t="s">
        <v>596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597</v>
      </c>
      <c r="L253" s="1"/>
      <c r="M253" s="21">
        <f t="shared" si="3"/>
        <v>1</v>
      </c>
    </row>
    <row r="254" spans="1:13" ht="20.100000000000001" customHeight="1" x14ac:dyDescent="0.15">
      <c r="A254" s="1" t="s">
        <v>32</v>
      </c>
      <c r="B254" s="1" t="s">
        <v>593</v>
      </c>
      <c r="C254" s="1" t="s">
        <v>598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599</v>
      </c>
      <c r="L254" s="1"/>
      <c r="M254" s="21">
        <f t="shared" si="3"/>
        <v>1</v>
      </c>
    </row>
    <row r="255" spans="1:13" ht="20.100000000000001" customHeight="1" x14ac:dyDescent="0.15">
      <c r="A255" s="1" t="s">
        <v>32</v>
      </c>
      <c r="B255" s="1" t="s">
        <v>600</v>
      </c>
      <c r="C255" s="1" t="s">
        <v>601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602</v>
      </c>
      <c r="L255" s="1"/>
      <c r="M255" s="21">
        <f t="shared" si="3"/>
        <v>1</v>
      </c>
    </row>
    <row r="256" spans="1:13" ht="20.100000000000001" customHeight="1" x14ac:dyDescent="0.15">
      <c r="A256" s="1" t="s">
        <v>32</v>
      </c>
      <c r="B256" s="1" t="s">
        <v>603</v>
      </c>
      <c r="C256" s="1" t="s">
        <v>604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605</v>
      </c>
      <c r="L256" s="1"/>
      <c r="M256" s="21">
        <f t="shared" si="3"/>
        <v>1</v>
      </c>
    </row>
    <row r="257" spans="1:13" ht="20.100000000000001" customHeight="1" x14ac:dyDescent="0.15">
      <c r="A257" s="1" t="s">
        <v>32</v>
      </c>
      <c r="B257" s="1" t="s">
        <v>603</v>
      </c>
      <c r="C257" s="1" t="s">
        <v>606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607</v>
      </c>
      <c r="L257" s="1"/>
      <c r="M257" s="21">
        <f t="shared" si="3"/>
        <v>1</v>
      </c>
    </row>
    <row r="258" spans="1:13" ht="20.100000000000001" customHeight="1" x14ac:dyDescent="0.15">
      <c r="A258" s="1" t="s">
        <v>32</v>
      </c>
      <c r="B258" s="1" t="s">
        <v>603</v>
      </c>
      <c r="C258" s="1" t="s">
        <v>608</v>
      </c>
      <c r="D258" s="1" t="s">
        <v>78</v>
      </c>
      <c r="E258" s="1" t="s">
        <v>51</v>
      </c>
      <c r="F258" s="1" t="s">
        <v>179</v>
      </c>
      <c r="G258" s="1" t="s">
        <v>82</v>
      </c>
      <c r="H258" s="1" t="s">
        <v>446</v>
      </c>
      <c r="I258" s="1" t="s">
        <v>447</v>
      </c>
      <c r="J258" s="1" t="s">
        <v>448</v>
      </c>
      <c r="K258" s="1" t="s">
        <v>609</v>
      </c>
      <c r="L258" s="1"/>
      <c r="M258" s="21">
        <f t="shared" si="3"/>
        <v>0</v>
      </c>
    </row>
    <row r="259" spans="1:13" ht="20.100000000000001" customHeight="1" x14ac:dyDescent="0.15">
      <c r="A259" s="1" t="s">
        <v>32</v>
      </c>
      <c r="B259" s="1" t="s">
        <v>603</v>
      </c>
      <c r="C259" s="1" t="s">
        <v>610</v>
      </c>
      <c r="D259" s="1" t="s">
        <v>78</v>
      </c>
      <c r="E259" s="1" t="s">
        <v>51</v>
      </c>
      <c r="F259" s="1" t="s">
        <v>179</v>
      </c>
      <c r="G259" s="1" t="s">
        <v>82</v>
      </c>
      <c r="H259" s="1" t="s">
        <v>446</v>
      </c>
      <c r="I259" s="1" t="s">
        <v>447</v>
      </c>
      <c r="J259" s="1" t="s">
        <v>448</v>
      </c>
      <c r="K259" s="1" t="s">
        <v>611</v>
      </c>
      <c r="L259" s="1"/>
      <c r="M259" s="21">
        <f t="shared" si="3"/>
        <v>0</v>
      </c>
    </row>
    <row r="260" spans="1:13" ht="20.100000000000001" customHeight="1" x14ac:dyDescent="0.15">
      <c r="A260" s="1" t="s">
        <v>32</v>
      </c>
      <c r="B260" s="1" t="s">
        <v>603</v>
      </c>
      <c r="C260" s="1" t="s">
        <v>612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446</v>
      </c>
      <c r="I260" s="1" t="s">
        <v>447</v>
      </c>
      <c r="J260" s="1" t="s">
        <v>448</v>
      </c>
      <c r="K260" s="1" t="s">
        <v>613</v>
      </c>
      <c r="L260" s="1"/>
      <c r="M260" s="21">
        <f t="shared" si="3"/>
        <v>0</v>
      </c>
    </row>
    <row r="261" spans="1:13" ht="20.100000000000001" customHeight="1" x14ac:dyDescent="0.15">
      <c r="A261" s="1" t="s">
        <v>32</v>
      </c>
      <c r="B261" s="1" t="s">
        <v>603</v>
      </c>
      <c r="C261" s="1" t="s">
        <v>614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615</v>
      </c>
      <c r="L261" s="1"/>
      <c r="M261" s="21">
        <f t="shared" si="3"/>
        <v>1</v>
      </c>
    </row>
    <row r="262" spans="1:13" ht="20.100000000000001" customHeight="1" x14ac:dyDescent="0.15">
      <c r="A262" s="1" t="s">
        <v>32</v>
      </c>
      <c r="B262" s="1" t="s">
        <v>616</v>
      </c>
      <c r="C262" s="1" t="s">
        <v>617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618</v>
      </c>
      <c r="L262" s="1"/>
      <c r="M262" s="21">
        <f t="shared" si="3"/>
        <v>1</v>
      </c>
    </row>
    <row r="263" spans="1:13" ht="20.100000000000001" customHeight="1" x14ac:dyDescent="0.15">
      <c r="A263" s="1" t="s">
        <v>32</v>
      </c>
      <c r="B263" s="1" t="s">
        <v>616</v>
      </c>
      <c r="C263" s="1" t="s">
        <v>619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620</v>
      </c>
      <c r="L263" s="1"/>
      <c r="M263" s="21">
        <f t="shared" si="3"/>
        <v>1</v>
      </c>
    </row>
    <row r="264" spans="1:13" ht="20.100000000000001" customHeight="1" x14ac:dyDescent="0.15">
      <c r="A264" s="1" t="s">
        <v>32</v>
      </c>
      <c r="B264" s="1" t="s">
        <v>616</v>
      </c>
      <c r="C264" s="1" t="s">
        <v>621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622</v>
      </c>
      <c r="L264" s="1"/>
      <c r="M264" s="21">
        <f t="shared" ref="M264:M327" si="4">IF(F264="○",1,0)</f>
        <v>1</v>
      </c>
    </row>
    <row r="265" spans="1:13" ht="20.100000000000001" customHeight="1" x14ac:dyDescent="0.15">
      <c r="A265" s="1" t="s">
        <v>32</v>
      </c>
      <c r="B265" s="1" t="s">
        <v>616</v>
      </c>
      <c r="C265" s="1" t="s">
        <v>623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446</v>
      </c>
      <c r="I265" s="1" t="s">
        <v>447</v>
      </c>
      <c r="J265" s="1" t="s">
        <v>448</v>
      </c>
      <c r="K265" s="1" t="s">
        <v>624</v>
      </c>
      <c r="L265" s="1"/>
      <c r="M265" s="21">
        <f t="shared" si="4"/>
        <v>0</v>
      </c>
    </row>
    <row r="266" spans="1:13" ht="20.100000000000001" customHeight="1" x14ac:dyDescent="0.15">
      <c r="A266" s="1" t="s">
        <v>32</v>
      </c>
      <c r="B266" s="1" t="s">
        <v>625</v>
      </c>
      <c r="C266" s="1" t="s">
        <v>626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627</v>
      </c>
      <c r="L266" s="1"/>
      <c r="M266" s="21">
        <f t="shared" si="4"/>
        <v>1</v>
      </c>
    </row>
    <row r="267" spans="1:13" ht="20.100000000000001" customHeight="1" x14ac:dyDescent="0.15">
      <c r="A267" s="1" t="s">
        <v>32</v>
      </c>
      <c r="B267" s="1" t="s">
        <v>625</v>
      </c>
      <c r="C267" s="1" t="s">
        <v>628</v>
      </c>
      <c r="D267" s="1" t="s">
        <v>50</v>
      </c>
      <c r="E267" s="1" t="s">
        <v>51</v>
      </c>
      <c r="F267" s="1" t="s">
        <v>26832</v>
      </c>
      <c r="G267" s="1" t="s">
        <v>82</v>
      </c>
      <c r="H267" s="1" t="s">
        <v>446</v>
      </c>
      <c r="I267" s="1" t="s">
        <v>447</v>
      </c>
      <c r="J267" s="1" t="s">
        <v>448</v>
      </c>
      <c r="K267" s="1" t="s">
        <v>629</v>
      </c>
      <c r="L267" s="1"/>
      <c r="M267" s="21">
        <f t="shared" si="4"/>
        <v>0</v>
      </c>
    </row>
    <row r="268" spans="1:13" ht="20.100000000000001" customHeight="1" x14ac:dyDescent="0.15">
      <c r="A268" s="1" t="s">
        <v>32</v>
      </c>
      <c r="B268" s="1" t="s">
        <v>630</v>
      </c>
      <c r="C268" s="1" t="s">
        <v>631</v>
      </c>
      <c r="D268" s="1" t="s">
        <v>50</v>
      </c>
      <c r="E268" s="1" t="s">
        <v>51</v>
      </c>
      <c r="F268" s="1" t="s">
        <v>26832</v>
      </c>
      <c r="G268" s="1" t="s">
        <v>82</v>
      </c>
      <c r="H268" s="1" t="s">
        <v>180</v>
      </c>
      <c r="I268" s="1" t="s">
        <v>84</v>
      </c>
      <c r="J268" s="1" t="s">
        <v>632</v>
      </c>
      <c r="K268" s="1" t="s">
        <v>633</v>
      </c>
      <c r="L268" s="1"/>
      <c r="M268" s="21">
        <f t="shared" si="4"/>
        <v>0</v>
      </c>
    </row>
    <row r="269" spans="1:13" ht="20.100000000000001" customHeight="1" x14ac:dyDescent="0.15">
      <c r="A269" s="1" t="s">
        <v>32</v>
      </c>
      <c r="B269" s="1" t="s">
        <v>630</v>
      </c>
      <c r="C269" s="1" t="s">
        <v>634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635</v>
      </c>
      <c r="L269" s="1"/>
      <c r="M269" s="21">
        <f t="shared" si="4"/>
        <v>1</v>
      </c>
    </row>
    <row r="270" spans="1:13" ht="20.100000000000001" customHeight="1" x14ac:dyDescent="0.15">
      <c r="A270" s="1" t="s">
        <v>32</v>
      </c>
      <c r="B270" s="1" t="s">
        <v>630</v>
      </c>
      <c r="C270" s="1" t="s">
        <v>636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637</v>
      </c>
      <c r="L270" s="1"/>
      <c r="M270" s="21">
        <f t="shared" si="4"/>
        <v>1</v>
      </c>
    </row>
    <row r="271" spans="1:13" ht="20.100000000000001" customHeight="1" x14ac:dyDescent="0.15">
      <c r="A271" s="1" t="s">
        <v>32</v>
      </c>
      <c r="B271" s="1" t="s">
        <v>630</v>
      </c>
      <c r="C271" s="1" t="s">
        <v>638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639</v>
      </c>
      <c r="L271" s="1"/>
      <c r="M271" s="21">
        <f t="shared" si="4"/>
        <v>1</v>
      </c>
    </row>
    <row r="272" spans="1:13" ht="20.100000000000001" customHeight="1" x14ac:dyDescent="0.15">
      <c r="A272" s="1" t="s">
        <v>32</v>
      </c>
      <c r="B272" s="1" t="s">
        <v>630</v>
      </c>
      <c r="C272" s="1" t="s">
        <v>640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641</v>
      </c>
      <c r="L272" s="1"/>
      <c r="M272" s="21">
        <f t="shared" si="4"/>
        <v>1</v>
      </c>
    </row>
    <row r="273" spans="1:13" ht="20.100000000000001" customHeight="1" x14ac:dyDescent="0.15">
      <c r="A273" s="1" t="s">
        <v>32</v>
      </c>
      <c r="B273" s="1" t="s">
        <v>630</v>
      </c>
      <c r="C273" s="1" t="s">
        <v>642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643</v>
      </c>
      <c r="L273" s="1"/>
      <c r="M273" s="21">
        <f t="shared" si="4"/>
        <v>1</v>
      </c>
    </row>
    <row r="274" spans="1:13" ht="20.100000000000001" customHeight="1" x14ac:dyDescent="0.15">
      <c r="A274" s="1" t="s">
        <v>32</v>
      </c>
      <c r="B274" s="1" t="s">
        <v>630</v>
      </c>
      <c r="C274" s="1" t="s">
        <v>644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645</v>
      </c>
      <c r="L274" s="1"/>
      <c r="M274" s="21">
        <f t="shared" si="4"/>
        <v>1</v>
      </c>
    </row>
    <row r="275" spans="1:13" ht="20.100000000000001" customHeight="1" x14ac:dyDescent="0.15">
      <c r="A275" s="1" t="s">
        <v>32</v>
      </c>
      <c r="B275" s="1" t="s">
        <v>630</v>
      </c>
      <c r="C275" s="1" t="s">
        <v>646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647</v>
      </c>
      <c r="L275" s="1"/>
      <c r="M275" s="21">
        <f t="shared" si="4"/>
        <v>1</v>
      </c>
    </row>
    <row r="276" spans="1:13" ht="20.100000000000001" customHeight="1" x14ac:dyDescent="0.15">
      <c r="A276" s="1" t="s">
        <v>32</v>
      </c>
      <c r="B276" s="1" t="s">
        <v>630</v>
      </c>
      <c r="C276" s="1" t="s">
        <v>648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649</v>
      </c>
      <c r="L276" s="1"/>
      <c r="M276" s="21">
        <f t="shared" si="4"/>
        <v>1</v>
      </c>
    </row>
    <row r="277" spans="1:13" ht="20.100000000000001" customHeight="1" x14ac:dyDescent="0.15">
      <c r="A277" s="1" t="s">
        <v>32</v>
      </c>
      <c r="B277" s="1" t="s">
        <v>630</v>
      </c>
      <c r="C277" s="1" t="s">
        <v>650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651</v>
      </c>
      <c r="L277" s="1"/>
      <c r="M277" s="21">
        <f t="shared" si="4"/>
        <v>1</v>
      </c>
    </row>
    <row r="278" spans="1:13" ht="20.100000000000001" customHeight="1" x14ac:dyDescent="0.15">
      <c r="A278" s="1" t="s">
        <v>32</v>
      </c>
      <c r="B278" s="1" t="s">
        <v>652</v>
      </c>
      <c r="C278" s="1" t="s">
        <v>653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54</v>
      </c>
      <c r="J278" s="1" t="s">
        <v>55</v>
      </c>
      <c r="K278" s="1" t="s">
        <v>654</v>
      </c>
      <c r="L278" s="1"/>
      <c r="M278" s="21">
        <f t="shared" si="4"/>
        <v>1</v>
      </c>
    </row>
    <row r="279" spans="1:13" ht="20.100000000000001" customHeight="1" x14ac:dyDescent="0.15">
      <c r="A279" s="1" t="s">
        <v>32</v>
      </c>
      <c r="B279" s="1" t="s">
        <v>655</v>
      </c>
      <c r="C279" s="1" t="s">
        <v>656</v>
      </c>
      <c r="D279" s="1" t="s">
        <v>50</v>
      </c>
      <c r="E279" s="1" t="s">
        <v>51</v>
      </c>
      <c r="F279" s="1" t="s">
        <v>26832</v>
      </c>
      <c r="G279" s="1" t="s">
        <v>82</v>
      </c>
      <c r="H279" s="1" t="s">
        <v>446</v>
      </c>
      <c r="I279" s="1" t="s">
        <v>447</v>
      </c>
      <c r="J279" s="1" t="s">
        <v>448</v>
      </c>
      <c r="K279" s="1" t="s">
        <v>657</v>
      </c>
      <c r="L279" s="1"/>
      <c r="M279" s="21">
        <f t="shared" si="4"/>
        <v>0</v>
      </c>
    </row>
    <row r="280" spans="1:13" ht="20.100000000000001" customHeight="1" x14ac:dyDescent="0.15">
      <c r="A280" s="1" t="s">
        <v>32</v>
      </c>
      <c r="B280" s="1" t="s">
        <v>658</v>
      </c>
      <c r="C280" s="1" t="s">
        <v>659</v>
      </c>
      <c r="D280" s="1" t="s">
        <v>50</v>
      </c>
      <c r="E280" s="1" t="s">
        <v>51</v>
      </c>
      <c r="F280" s="1" t="s">
        <v>81</v>
      </c>
      <c r="G280" s="1" t="s">
        <v>82</v>
      </c>
      <c r="H280" s="1" t="s">
        <v>129</v>
      </c>
      <c r="I280" s="1" t="s">
        <v>84</v>
      </c>
      <c r="J280" s="1" t="s">
        <v>130</v>
      </c>
      <c r="K280" s="1" t="s">
        <v>660</v>
      </c>
      <c r="L280" s="1"/>
      <c r="M280" s="21">
        <f t="shared" si="4"/>
        <v>0</v>
      </c>
    </row>
    <row r="281" spans="1:13" ht="20.100000000000001" customHeight="1" x14ac:dyDescent="0.15">
      <c r="A281" s="1" t="s">
        <v>32</v>
      </c>
      <c r="B281" s="1" t="s">
        <v>658</v>
      </c>
      <c r="C281" s="1" t="s">
        <v>661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662</v>
      </c>
      <c r="J281" s="1" t="s">
        <v>663</v>
      </c>
      <c r="K281" s="1" t="s">
        <v>664</v>
      </c>
      <c r="L281" s="1"/>
      <c r="M281" s="21">
        <f t="shared" si="4"/>
        <v>1</v>
      </c>
    </row>
    <row r="282" spans="1:13" ht="20.100000000000001" customHeight="1" x14ac:dyDescent="0.15">
      <c r="A282" s="1" t="s">
        <v>32</v>
      </c>
      <c r="B282" s="1" t="s">
        <v>665</v>
      </c>
      <c r="C282" s="1" t="s">
        <v>666</v>
      </c>
      <c r="D282" s="1" t="s">
        <v>50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122</v>
      </c>
      <c r="K282" s="1" t="s">
        <v>667</v>
      </c>
      <c r="L282" s="1"/>
      <c r="M282" s="21">
        <f t="shared" si="4"/>
        <v>1</v>
      </c>
    </row>
    <row r="283" spans="1:13" ht="20.100000000000001" customHeight="1" x14ac:dyDescent="0.15">
      <c r="A283" s="1" t="s">
        <v>32</v>
      </c>
      <c r="B283" s="1" t="s">
        <v>665</v>
      </c>
      <c r="C283" s="1" t="s">
        <v>668</v>
      </c>
      <c r="D283" s="1" t="s">
        <v>50</v>
      </c>
      <c r="E283" s="1" t="s">
        <v>51</v>
      </c>
      <c r="F283" s="1" t="s">
        <v>51</v>
      </c>
      <c r="G283" s="1" t="s">
        <v>82</v>
      </c>
      <c r="H283" s="1" t="s">
        <v>207</v>
      </c>
      <c r="I283" s="1" t="s">
        <v>84</v>
      </c>
      <c r="J283" s="1" t="s">
        <v>122</v>
      </c>
      <c r="K283" s="1" t="s">
        <v>669</v>
      </c>
      <c r="L283" s="1"/>
      <c r="M283" s="21">
        <f t="shared" si="4"/>
        <v>1</v>
      </c>
    </row>
    <row r="284" spans="1:13" ht="20.100000000000001" customHeight="1" x14ac:dyDescent="0.15">
      <c r="A284" s="1" t="s">
        <v>32</v>
      </c>
      <c r="B284" s="1" t="s">
        <v>670</v>
      </c>
      <c r="C284" s="1" t="s">
        <v>671</v>
      </c>
      <c r="D284" s="1" t="s">
        <v>50</v>
      </c>
      <c r="E284" s="1" t="s">
        <v>51</v>
      </c>
      <c r="F284" s="1" t="s">
        <v>51</v>
      </c>
      <c r="G284" s="1" t="s">
        <v>82</v>
      </c>
      <c r="H284" s="1" t="s">
        <v>207</v>
      </c>
      <c r="I284" s="1" t="s">
        <v>84</v>
      </c>
      <c r="J284" s="1" t="s">
        <v>122</v>
      </c>
      <c r="K284" s="1" t="s">
        <v>672</v>
      </c>
      <c r="L284" s="1"/>
      <c r="M284" s="21">
        <f t="shared" si="4"/>
        <v>1</v>
      </c>
    </row>
    <row r="285" spans="1:13" ht="20.100000000000001" customHeight="1" x14ac:dyDescent="0.15">
      <c r="A285" s="1" t="s">
        <v>32</v>
      </c>
      <c r="B285" s="1" t="s">
        <v>670</v>
      </c>
      <c r="C285" s="1" t="s">
        <v>673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84</v>
      </c>
      <c r="J285" s="1" t="s">
        <v>122</v>
      </c>
      <c r="K285" s="1" t="s">
        <v>674</v>
      </c>
      <c r="L285" s="1"/>
      <c r="M285" s="21">
        <f t="shared" si="4"/>
        <v>1</v>
      </c>
    </row>
    <row r="286" spans="1:13" ht="20.100000000000001" customHeight="1" x14ac:dyDescent="0.15">
      <c r="A286" s="1" t="s">
        <v>32</v>
      </c>
      <c r="B286" s="1" t="s">
        <v>675</v>
      </c>
      <c r="C286" s="1" t="s">
        <v>676</v>
      </c>
      <c r="D286" s="1" t="s">
        <v>50</v>
      </c>
      <c r="E286" s="1" t="s">
        <v>51</v>
      </c>
      <c r="F286" s="1" t="s">
        <v>51</v>
      </c>
      <c r="G286" s="1" t="s">
        <v>82</v>
      </c>
      <c r="H286" s="1" t="s">
        <v>95</v>
      </c>
      <c r="I286" s="1" t="s">
        <v>84</v>
      </c>
      <c r="J286" s="1" t="s">
        <v>96</v>
      </c>
      <c r="K286" s="1" t="s">
        <v>677</v>
      </c>
      <c r="L286" s="1"/>
      <c r="M286" s="21">
        <f t="shared" si="4"/>
        <v>1</v>
      </c>
    </row>
    <row r="287" spans="1:13" ht="20.100000000000001" customHeight="1" x14ac:dyDescent="0.15">
      <c r="A287" s="1" t="s">
        <v>32</v>
      </c>
      <c r="B287" s="1" t="s">
        <v>678</v>
      </c>
      <c r="C287" s="1" t="s">
        <v>679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95</v>
      </c>
      <c r="I287" s="1" t="s">
        <v>84</v>
      </c>
      <c r="J287" s="1" t="s">
        <v>96</v>
      </c>
      <c r="K287" s="1" t="s">
        <v>680</v>
      </c>
      <c r="L287" s="1"/>
      <c r="M287" s="21">
        <f t="shared" si="4"/>
        <v>1</v>
      </c>
    </row>
    <row r="288" spans="1:13" ht="20.100000000000001" customHeight="1" x14ac:dyDescent="0.15">
      <c r="A288" s="1" t="s">
        <v>32</v>
      </c>
      <c r="B288" s="1" t="s">
        <v>678</v>
      </c>
      <c r="C288" s="1" t="s">
        <v>681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95</v>
      </c>
      <c r="I288" s="1" t="s">
        <v>84</v>
      </c>
      <c r="J288" s="1" t="s">
        <v>96</v>
      </c>
      <c r="K288" s="1" t="s">
        <v>682</v>
      </c>
      <c r="L288" s="1"/>
      <c r="M288" s="21">
        <f t="shared" si="4"/>
        <v>1</v>
      </c>
    </row>
    <row r="289" spans="1:13" ht="20.100000000000001" customHeight="1" x14ac:dyDescent="0.15">
      <c r="A289" s="1" t="s">
        <v>32</v>
      </c>
      <c r="B289" s="1" t="s">
        <v>678</v>
      </c>
      <c r="C289" s="1" t="s">
        <v>683</v>
      </c>
      <c r="D289" s="1" t="s">
        <v>50</v>
      </c>
      <c r="E289" s="1" t="s">
        <v>51</v>
      </c>
      <c r="F289" s="1" t="s">
        <v>51</v>
      </c>
      <c r="G289" s="1" t="s">
        <v>82</v>
      </c>
      <c r="H289" s="1" t="s">
        <v>95</v>
      </c>
      <c r="I289" s="1" t="s">
        <v>84</v>
      </c>
      <c r="J289" s="1" t="s">
        <v>96</v>
      </c>
      <c r="K289" s="1" t="s">
        <v>684</v>
      </c>
      <c r="L289" s="1"/>
      <c r="M289" s="21">
        <f t="shared" si="4"/>
        <v>1</v>
      </c>
    </row>
    <row r="290" spans="1:13" ht="20.100000000000001" customHeight="1" x14ac:dyDescent="0.15">
      <c r="A290" s="1" t="s">
        <v>32</v>
      </c>
      <c r="B290" s="1" t="s">
        <v>685</v>
      </c>
      <c r="C290" s="1" t="s">
        <v>686</v>
      </c>
      <c r="D290" s="1" t="s">
        <v>50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687</v>
      </c>
      <c r="L290" s="1"/>
      <c r="M290" s="21">
        <f t="shared" si="4"/>
        <v>1</v>
      </c>
    </row>
    <row r="291" spans="1:13" ht="20.100000000000001" customHeight="1" x14ac:dyDescent="0.15">
      <c r="A291" s="1" t="s">
        <v>32</v>
      </c>
      <c r="B291" s="1" t="s">
        <v>685</v>
      </c>
      <c r="C291" s="1" t="s">
        <v>688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54</v>
      </c>
      <c r="J291" s="1" t="s">
        <v>55</v>
      </c>
      <c r="K291" s="1" t="s">
        <v>689</v>
      </c>
      <c r="L291" s="1"/>
      <c r="M291" s="21">
        <f t="shared" si="4"/>
        <v>1</v>
      </c>
    </row>
    <row r="292" spans="1:13" ht="20.100000000000001" customHeight="1" x14ac:dyDescent="0.15">
      <c r="A292" s="1" t="s">
        <v>32</v>
      </c>
      <c r="B292" s="1" t="s">
        <v>690</v>
      </c>
      <c r="C292" s="1" t="s">
        <v>691</v>
      </c>
      <c r="D292" s="1" t="s">
        <v>50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54</v>
      </c>
      <c r="J292" s="1" t="s">
        <v>55</v>
      </c>
      <c r="K292" s="1" t="s">
        <v>692</v>
      </c>
      <c r="L292" s="1"/>
      <c r="M292" s="21">
        <f t="shared" si="4"/>
        <v>1</v>
      </c>
    </row>
    <row r="293" spans="1:13" ht="20.100000000000001" customHeight="1" x14ac:dyDescent="0.15">
      <c r="A293" s="1" t="s">
        <v>32</v>
      </c>
      <c r="B293" s="1" t="s">
        <v>690</v>
      </c>
      <c r="C293" s="1" t="s">
        <v>693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83</v>
      </c>
      <c r="I293" s="1" t="s">
        <v>84</v>
      </c>
      <c r="J293" s="1" t="s">
        <v>85</v>
      </c>
      <c r="K293" s="1" t="s">
        <v>694</v>
      </c>
      <c r="L293" s="1"/>
      <c r="M293" s="21">
        <f t="shared" si="4"/>
        <v>0</v>
      </c>
    </row>
    <row r="294" spans="1:13" ht="20.100000000000001" customHeight="1" x14ac:dyDescent="0.15">
      <c r="A294" s="1" t="s">
        <v>32</v>
      </c>
      <c r="B294" s="1" t="s">
        <v>695</v>
      </c>
      <c r="C294" s="1" t="s">
        <v>696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54</v>
      </c>
      <c r="J294" s="1" t="s">
        <v>55</v>
      </c>
      <c r="K294" s="1" t="s">
        <v>697</v>
      </c>
      <c r="L294" s="1"/>
      <c r="M294" s="21">
        <f t="shared" si="4"/>
        <v>1</v>
      </c>
    </row>
    <row r="295" spans="1:13" ht="20.100000000000001" customHeight="1" x14ac:dyDescent="0.15">
      <c r="A295" s="1" t="s">
        <v>32</v>
      </c>
      <c r="B295" s="1" t="s">
        <v>695</v>
      </c>
      <c r="C295" s="1" t="s">
        <v>698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53</v>
      </c>
      <c r="I295" s="1" t="s">
        <v>54</v>
      </c>
      <c r="J295" s="1" t="s">
        <v>55</v>
      </c>
      <c r="K295" s="1" t="s">
        <v>699</v>
      </c>
      <c r="L295" s="1"/>
      <c r="M295" s="21">
        <f t="shared" si="4"/>
        <v>1</v>
      </c>
    </row>
    <row r="296" spans="1:13" ht="20.100000000000001" customHeight="1" x14ac:dyDescent="0.15">
      <c r="A296" s="1" t="s">
        <v>32</v>
      </c>
      <c r="B296" s="1" t="s">
        <v>700</v>
      </c>
      <c r="C296" s="1" t="s">
        <v>701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95</v>
      </c>
      <c r="I296" s="1" t="s">
        <v>84</v>
      </c>
      <c r="J296" s="1" t="s">
        <v>96</v>
      </c>
      <c r="K296" s="1" t="s">
        <v>702</v>
      </c>
      <c r="L296" s="1"/>
      <c r="M296" s="21">
        <f t="shared" si="4"/>
        <v>1</v>
      </c>
    </row>
    <row r="297" spans="1:13" ht="20.100000000000001" customHeight="1" x14ac:dyDescent="0.15">
      <c r="A297" s="1" t="s">
        <v>32</v>
      </c>
      <c r="B297" s="1" t="s">
        <v>700</v>
      </c>
      <c r="C297" s="1" t="s">
        <v>703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95</v>
      </c>
      <c r="I297" s="1" t="s">
        <v>84</v>
      </c>
      <c r="J297" s="1" t="s">
        <v>96</v>
      </c>
      <c r="K297" s="1" t="s">
        <v>704</v>
      </c>
      <c r="L297" s="1"/>
      <c r="M297" s="21">
        <f t="shared" si="4"/>
        <v>1</v>
      </c>
    </row>
    <row r="298" spans="1:13" ht="20.100000000000001" customHeight="1" x14ac:dyDescent="0.15">
      <c r="A298" s="1" t="s">
        <v>32</v>
      </c>
      <c r="B298" s="1" t="s">
        <v>700</v>
      </c>
      <c r="C298" s="1" t="s">
        <v>705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95</v>
      </c>
      <c r="I298" s="1" t="s">
        <v>84</v>
      </c>
      <c r="J298" s="1" t="s">
        <v>96</v>
      </c>
      <c r="K298" s="1" t="s">
        <v>706</v>
      </c>
      <c r="L298" s="1"/>
      <c r="M298" s="21">
        <f t="shared" si="4"/>
        <v>1</v>
      </c>
    </row>
    <row r="299" spans="1:13" ht="20.100000000000001" customHeight="1" x14ac:dyDescent="0.15">
      <c r="A299" s="1" t="s">
        <v>32</v>
      </c>
      <c r="B299" s="1" t="s">
        <v>700</v>
      </c>
      <c r="C299" s="1" t="s">
        <v>707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95</v>
      </c>
      <c r="I299" s="1" t="s">
        <v>84</v>
      </c>
      <c r="J299" s="1" t="s">
        <v>96</v>
      </c>
      <c r="K299" s="1" t="s">
        <v>708</v>
      </c>
      <c r="L299" s="1"/>
      <c r="M299" s="21">
        <f t="shared" si="4"/>
        <v>1</v>
      </c>
    </row>
    <row r="300" spans="1:13" ht="20.100000000000001" customHeight="1" x14ac:dyDescent="0.15">
      <c r="A300" s="1" t="s">
        <v>32</v>
      </c>
      <c r="B300" s="1" t="s">
        <v>700</v>
      </c>
      <c r="C300" s="1" t="s">
        <v>709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95</v>
      </c>
      <c r="I300" s="1" t="s">
        <v>84</v>
      </c>
      <c r="J300" s="1" t="s">
        <v>96</v>
      </c>
      <c r="K300" s="1" t="s">
        <v>710</v>
      </c>
      <c r="L300" s="1"/>
      <c r="M300" s="21">
        <f t="shared" si="4"/>
        <v>1</v>
      </c>
    </row>
    <row r="301" spans="1:13" ht="20.100000000000001" customHeight="1" x14ac:dyDescent="0.15">
      <c r="A301" s="1" t="s">
        <v>32</v>
      </c>
      <c r="B301" s="1" t="s">
        <v>700</v>
      </c>
      <c r="C301" s="1" t="s">
        <v>711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95</v>
      </c>
      <c r="I301" s="1" t="s">
        <v>84</v>
      </c>
      <c r="J301" s="1" t="s">
        <v>96</v>
      </c>
      <c r="K301" s="1" t="s">
        <v>712</v>
      </c>
      <c r="L301" s="1"/>
      <c r="M301" s="21">
        <f t="shared" si="4"/>
        <v>1</v>
      </c>
    </row>
    <row r="302" spans="1:13" ht="20.100000000000001" customHeight="1" x14ac:dyDescent="0.15">
      <c r="A302" s="1" t="s">
        <v>32</v>
      </c>
      <c r="B302" s="1" t="s">
        <v>713</v>
      </c>
      <c r="C302" s="1" t="s">
        <v>714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715</v>
      </c>
      <c r="L302" s="1"/>
      <c r="M302" s="21">
        <f t="shared" si="4"/>
        <v>1</v>
      </c>
    </row>
    <row r="303" spans="1:13" ht="20.100000000000001" customHeight="1" x14ac:dyDescent="0.15">
      <c r="A303" s="1" t="s">
        <v>32</v>
      </c>
      <c r="B303" s="1" t="s">
        <v>713</v>
      </c>
      <c r="C303" s="1" t="s">
        <v>716</v>
      </c>
      <c r="D303" s="1" t="s">
        <v>78</v>
      </c>
      <c r="E303" s="1" t="s">
        <v>51</v>
      </c>
      <c r="F303" s="1" t="s">
        <v>179</v>
      </c>
      <c r="G303" s="1" t="s">
        <v>82</v>
      </c>
      <c r="H303" s="1" t="s">
        <v>83</v>
      </c>
      <c r="I303" s="1" t="s">
        <v>84</v>
      </c>
      <c r="J303" s="1" t="s">
        <v>85</v>
      </c>
      <c r="K303" s="1" t="s">
        <v>717</v>
      </c>
      <c r="L303" s="1"/>
      <c r="M303" s="21">
        <f t="shared" si="4"/>
        <v>0</v>
      </c>
    </row>
    <row r="304" spans="1:13" ht="20.100000000000001" customHeight="1" x14ac:dyDescent="0.15">
      <c r="A304" s="1" t="s">
        <v>32</v>
      </c>
      <c r="B304" s="1" t="s">
        <v>718</v>
      </c>
      <c r="C304" s="1" t="s">
        <v>719</v>
      </c>
      <c r="D304" s="1" t="s">
        <v>50</v>
      </c>
      <c r="E304" s="1" t="s">
        <v>51</v>
      </c>
      <c r="F304" s="1" t="s">
        <v>26832</v>
      </c>
      <c r="G304" s="1" t="s">
        <v>82</v>
      </c>
      <c r="H304" s="1" t="s">
        <v>180</v>
      </c>
      <c r="I304" s="1" t="s">
        <v>181</v>
      </c>
      <c r="J304" s="1" t="s">
        <v>182</v>
      </c>
      <c r="K304" s="1" t="s">
        <v>720</v>
      </c>
      <c r="L304" s="1"/>
      <c r="M304" s="21">
        <f t="shared" si="4"/>
        <v>0</v>
      </c>
    </row>
    <row r="305" spans="1:13" ht="20.100000000000001" customHeight="1" x14ac:dyDescent="0.15">
      <c r="A305" s="1" t="s">
        <v>32</v>
      </c>
      <c r="B305" s="1" t="s">
        <v>718</v>
      </c>
      <c r="C305" s="1" t="s">
        <v>721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722</v>
      </c>
      <c r="L305" s="1"/>
      <c r="M305" s="21">
        <f t="shared" si="4"/>
        <v>1</v>
      </c>
    </row>
    <row r="306" spans="1:13" ht="20.100000000000001" customHeight="1" x14ac:dyDescent="0.15">
      <c r="A306" s="1" t="s">
        <v>32</v>
      </c>
      <c r="B306" s="1" t="s">
        <v>718</v>
      </c>
      <c r="C306" s="1" t="s">
        <v>723</v>
      </c>
      <c r="D306" s="1" t="s">
        <v>78</v>
      </c>
      <c r="E306" s="1" t="s">
        <v>51</v>
      </c>
      <c r="F306" s="1" t="s">
        <v>26832</v>
      </c>
      <c r="G306" s="1" t="s">
        <v>82</v>
      </c>
      <c r="H306" s="1" t="s">
        <v>180</v>
      </c>
      <c r="I306" s="1" t="s">
        <v>181</v>
      </c>
      <c r="J306" s="1" t="s">
        <v>182</v>
      </c>
      <c r="K306" s="1" t="s">
        <v>724</v>
      </c>
      <c r="L306" s="1"/>
      <c r="M306" s="21">
        <f t="shared" si="4"/>
        <v>0</v>
      </c>
    </row>
    <row r="307" spans="1:13" ht="20.100000000000001" customHeight="1" x14ac:dyDescent="0.15">
      <c r="A307" s="1" t="s">
        <v>32</v>
      </c>
      <c r="B307" s="1" t="s">
        <v>718</v>
      </c>
      <c r="C307" s="1" t="s">
        <v>725</v>
      </c>
      <c r="D307" s="1" t="s">
        <v>78</v>
      </c>
      <c r="E307" s="1" t="s">
        <v>51</v>
      </c>
      <c r="F307" s="1" t="s">
        <v>179</v>
      </c>
      <c r="G307" s="1" t="s">
        <v>82</v>
      </c>
      <c r="H307" s="1" t="s">
        <v>180</v>
      </c>
      <c r="I307" s="1" t="s">
        <v>181</v>
      </c>
      <c r="J307" s="1" t="s">
        <v>182</v>
      </c>
      <c r="K307" s="1" t="s">
        <v>726</v>
      </c>
      <c r="L307" s="1"/>
      <c r="M307" s="21">
        <f t="shared" si="4"/>
        <v>0</v>
      </c>
    </row>
    <row r="308" spans="1:13" ht="20.100000000000001" customHeight="1" x14ac:dyDescent="0.15">
      <c r="A308" s="1" t="s">
        <v>32</v>
      </c>
      <c r="B308" s="1" t="s">
        <v>727</v>
      </c>
      <c r="C308" s="1" t="s">
        <v>728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729</v>
      </c>
      <c r="I308" s="1" t="s">
        <v>84</v>
      </c>
      <c r="J308" s="1" t="s">
        <v>730</v>
      </c>
      <c r="K308" s="1" t="s">
        <v>731</v>
      </c>
      <c r="L308" s="1"/>
      <c r="M308" s="21">
        <f t="shared" si="4"/>
        <v>1</v>
      </c>
    </row>
    <row r="309" spans="1:13" ht="20.100000000000001" customHeight="1" x14ac:dyDescent="0.15">
      <c r="A309" s="1" t="s">
        <v>32</v>
      </c>
      <c r="B309" s="1" t="s">
        <v>727</v>
      </c>
      <c r="C309" s="1" t="s">
        <v>732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729</v>
      </c>
      <c r="I309" s="1" t="s">
        <v>84</v>
      </c>
      <c r="J309" s="1" t="s">
        <v>730</v>
      </c>
      <c r="K309" s="1" t="s">
        <v>733</v>
      </c>
      <c r="L309" s="1"/>
      <c r="M309" s="21">
        <f t="shared" si="4"/>
        <v>1</v>
      </c>
    </row>
    <row r="310" spans="1:13" ht="20.100000000000001" customHeight="1" x14ac:dyDescent="0.15">
      <c r="A310" s="1" t="s">
        <v>32</v>
      </c>
      <c r="B310" s="1" t="s">
        <v>727</v>
      </c>
      <c r="C310" s="1" t="s">
        <v>734</v>
      </c>
      <c r="D310" s="1" t="s">
        <v>50</v>
      </c>
      <c r="E310" s="1" t="s">
        <v>51</v>
      </c>
      <c r="F310" s="1" t="s">
        <v>179</v>
      </c>
      <c r="G310" s="1" t="s">
        <v>82</v>
      </c>
      <c r="H310" s="1" t="s">
        <v>212</v>
      </c>
      <c r="I310" s="1" t="s">
        <v>84</v>
      </c>
      <c r="J310" s="1" t="s">
        <v>122</v>
      </c>
      <c r="K310" s="1" t="s">
        <v>735</v>
      </c>
      <c r="L310" s="1"/>
      <c r="M310" s="21">
        <f t="shared" si="4"/>
        <v>0</v>
      </c>
    </row>
    <row r="311" spans="1:13" ht="20.100000000000001" customHeight="1" x14ac:dyDescent="0.15">
      <c r="A311" s="1" t="s">
        <v>32</v>
      </c>
      <c r="B311" s="1" t="s">
        <v>727</v>
      </c>
      <c r="C311" s="1" t="s">
        <v>736</v>
      </c>
      <c r="D311" s="1" t="s">
        <v>50</v>
      </c>
      <c r="E311" s="1" t="s">
        <v>51</v>
      </c>
      <c r="F311" s="1" t="s">
        <v>81</v>
      </c>
      <c r="G311" s="1" t="s">
        <v>82</v>
      </c>
      <c r="H311" s="1" t="s">
        <v>446</v>
      </c>
      <c r="I311" s="1" t="s">
        <v>447</v>
      </c>
      <c r="J311" s="1" t="s">
        <v>448</v>
      </c>
      <c r="K311" s="1" t="s">
        <v>737</v>
      </c>
      <c r="L311" s="1"/>
      <c r="M311" s="21">
        <f t="shared" si="4"/>
        <v>0</v>
      </c>
    </row>
    <row r="312" spans="1:13" ht="20.100000000000001" customHeight="1" x14ac:dyDescent="0.15">
      <c r="A312" s="1" t="s">
        <v>32</v>
      </c>
      <c r="B312" s="1" t="s">
        <v>727</v>
      </c>
      <c r="C312" s="1" t="s">
        <v>738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739</v>
      </c>
      <c r="I312" s="1" t="s">
        <v>740</v>
      </c>
      <c r="J312" s="1" t="s">
        <v>130</v>
      </c>
      <c r="K312" s="1" t="s">
        <v>741</v>
      </c>
      <c r="L312" s="1"/>
      <c r="M312" s="21">
        <f t="shared" si="4"/>
        <v>1</v>
      </c>
    </row>
    <row r="313" spans="1:13" ht="20.100000000000001" customHeight="1" x14ac:dyDescent="0.15">
      <c r="A313" s="1" t="s">
        <v>32</v>
      </c>
      <c r="B313" s="1" t="s">
        <v>742</v>
      </c>
      <c r="C313" s="1" t="s">
        <v>743</v>
      </c>
      <c r="D313" s="1" t="s">
        <v>78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744</v>
      </c>
      <c r="L313" s="1"/>
      <c r="M313" s="21">
        <f t="shared" si="4"/>
        <v>1</v>
      </c>
    </row>
    <row r="314" spans="1:13" ht="20.100000000000001" customHeight="1" x14ac:dyDescent="0.15">
      <c r="A314" s="1" t="s">
        <v>32</v>
      </c>
      <c r="B314" s="1" t="s">
        <v>742</v>
      </c>
      <c r="C314" s="1" t="s">
        <v>745</v>
      </c>
      <c r="D314" s="1" t="s">
        <v>78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746</v>
      </c>
      <c r="L314" s="1"/>
      <c r="M314" s="21">
        <f t="shared" si="4"/>
        <v>1</v>
      </c>
    </row>
    <row r="315" spans="1:13" ht="20.100000000000001" customHeight="1" x14ac:dyDescent="0.15">
      <c r="A315" s="1" t="s">
        <v>32</v>
      </c>
      <c r="B315" s="1" t="s">
        <v>742</v>
      </c>
      <c r="C315" s="1" t="s">
        <v>747</v>
      </c>
      <c r="D315" s="1" t="s">
        <v>78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748</v>
      </c>
      <c r="L315" s="1"/>
      <c r="M315" s="21">
        <f t="shared" si="4"/>
        <v>1</v>
      </c>
    </row>
    <row r="316" spans="1:13" ht="20.100000000000001" customHeight="1" x14ac:dyDescent="0.15">
      <c r="A316" s="1" t="s">
        <v>32</v>
      </c>
      <c r="B316" s="1" t="s">
        <v>749</v>
      </c>
      <c r="C316" s="1" t="s">
        <v>750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751</v>
      </c>
      <c r="L316" s="1"/>
      <c r="M316" s="21">
        <f t="shared" si="4"/>
        <v>1</v>
      </c>
    </row>
    <row r="317" spans="1:13" ht="20.100000000000001" customHeight="1" x14ac:dyDescent="0.15">
      <c r="A317" s="1" t="s">
        <v>32</v>
      </c>
      <c r="B317" s="1" t="s">
        <v>752</v>
      </c>
      <c r="C317" s="1" t="s">
        <v>753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754</v>
      </c>
      <c r="L317" s="1"/>
      <c r="M317" s="21">
        <f t="shared" si="4"/>
        <v>1</v>
      </c>
    </row>
    <row r="318" spans="1:13" ht="20.100000000000001" customHeight="1" x14ac:dyDescent="0.15">
      <c r="A318" s="1" t="s">
        <v>32</v>
      </c>
      <c r="B318" s="1" t="s">
        <v>752</v>
      </c>
      <c r="C318" s="1" t="s">
        <v>755</v>
      </c>
      <c r="D318" s="1" t="s">
        <v>50</v>
      </c>
      <c r="E318" s="1" t="s">
        <v>51</v>
      </c>
      <c r="F318" s="1" t="s">
        <v>26832</v>
      </c>
      <c r="G318" s="1" t="s">
        <v>82</v>
      </c>
      <c r="H318" s="1" t="s">
        <v>446</v>
      </c>
      <c r="I318" s="1" t="s">
        <v>447</v>
      </c>
      <c r="J318" s="1" t="s">
        <v>448</v>
      </c>
      <c r="K318" s="1" t="s">
        <v>756</v>
      </c>
      <c r="L318" s="1"/>
      <c r="M318" s="21">
        <f t="shared" si="4"/>
        <v>0</v>
      </c>
    </row>
    <row r="319" spans="1:13" ht="20.100000000000001" customHeight="1" x14ac:dyDescent="0.15">
      <c r="A319" s="1" t="s">
        <v>32</v>
      </c>
      <c r="B319" s="1" t="s">
        <v>757</v>
      </c>
      <c r="C319" s="1" t="s">
        <v>758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96</v>
      </c>
      <c r="K319" s="1" t="s">
        <v>759</v>
      </c>
      <c r="L319" s="1"/>
      <c r="M319" s="21">
        <f t="shared" si="4"/>
        <v>1</v>
      </c>
    </row>
    <row r="320" spans="1:13" ht="20.100000000000001" customHeight="1" x14ac:dyDescent="0.15">
      <c r="A320" s="1" t="s">
        <v>32</v>
      </c>
      <c r="B320" s="1" t="s">
        <v>757</v>
      </c>
      <c r="C320" s="1" t="s">
        <v>760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95</v>
      </c>
      <c r="I320" s="1" t="s">
        <v>84</v>
      </c>
      <c r="J320" s="1" t="s">
        <v>96</v>
      </c>
      <c r="K320" s="1" t="s">
        <v>761</v>
      </c>
      <c r="L320" s="1"/>
      <c r="M320" s="21">
        <f t="shared" si="4"/>
        <v>1</v>
      </c>
    </row>
    <row r="321" spans="1:13" ht="20.100000000000001" customHeight="1" x14ac:dyDescent="0.15">
      <c r="A321" s="1" t="s">
        <v>32</v>
      </c>
      <c r="B321" s="1" t="s">
        <v>757</v>
      </c>
      <c r="C321" s="1" t="s">
        <v>762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96</v>
      </c>
      <c r="K321" s="1" t="s">
        <v>763</v>
      </c>
      <c r="L321" s="1"/>
      <c r="M321" s="21">
        <f t="shared" si="4"/>
        <v>1</v>
      </c>
    </row>
    <row r="322" spans="1:13" ht="20.100000000000001" customHeight="1" x14ac:dyDescent="0.15">
      <c r="A322" s="1" t="s">
        <v>32</v>
      </c>
      <c r="B322" s="1" t="s">
        <v>757</v>
      </c>
      <c r="C322" s="1" t="s">
        <v>764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96</v>
      </c>
      <c r="K322" s="1" t="s">
        <v>765</v>
      </c>
      <c r="L322" s="1"/>
      <c r="M322" s="21">
        <f t="shared" si="4"/>
        <v>1</v>
      </c>
    </row>
    <row r="323" spans="1:13" ht="20.100000000000001" customHeight="1" x14ac:dyDescent="0.15">
      <c r="A323" s="1" t="s">
        <v>32</v>
      </c>
      <c r="B323" s="1" t="s">
        <v>757</v>
      </c>
      <c r="C323" s="1" t="s">
        <v>766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96</v>
      </c>
      <c r="K323" s="1" t="s">
        <v>767</v>
      </c>
      <c r="L323" s="1"/>
      <c r="M323" s="21">
        <f t="shared" si="4"/>
        <v>1</v>
      </c>
    </row>
    <row r="324" spans="1:13" ht="20.100000000000001" customHeight="1" x14ac:dyDescent="0.15">
      <c r="A324" s="1" t="s">
        <v>32</v>
      </c>
      <c r="B324" s="1" t="s">
        <v>757</v>
      </c>
      <c r="C324" s="1" t="s">
        <v>768</v>
      </c>
      <c r="D324" s="1" t="s">
        <v>78</v>
      </c>
      <c r="E324" s="1" t="s">
        <v>51</v>
      </c>
      <c r="F324" s="1" t="s">
        <v>179</v>
      </c>
      <c r="G324" s="1" t="s">
        <v>82</v>
      </c>
      <c r="H324" s="1" t="s">
        <v>180</v>
      </c>
      <c r="I324" s="1" t="s">
        <v>181</v>
      </c>
      <c r="J324" s="1" t="s">
        <v>182</v>
      </c>
      <c r="K324" s="1" t="s">
        <v>769</v>
      </c>
      <c r="L324" s="1"/>
      <c r="M324" s="21">
        <f t="shared" si="4"/>
        <v>0</v>
      </c>
    </row>
    <row r="325" spans="1:13" ht="20.100000000000001" customHeight="1" x14ac:dyDescent="0.15">
      <c r="A325" s="1" t="s">
        <v>32</v>
      </c>
      <c r="B325" s="1" t="s">
        <v>757</v>
      </c>
      <c r="C325" s="1" t="s">
        <v>770</v>
      </c>
      <c r="D325" s="1" t="s">
        <v>78</v>
      </c>
      <c r="E325" s="1" t="s">
        <v>51</v>
      </c>
      <c r="F325" s="1" t="s">
        <v>51</v>
      </c>
      <c r="G325" s="1" t="s">
        <v>82</v>
      </c>
      <c r="H325" s="1" t="s">
        <v>95</v>
      </c>
      <c r="I325" s="1" t="s">
        <v>84</v>
      </c>
      <c r="J325" s="1" t="s">
        <v>96</v>
      </c>
      <c r="K325" s="1" t="s">
        <v>771</v>
      </c>
      <c r="L325" s="1"/>
      <c r="M325" s="21">
        <f t="shared" si="4"/>
        <v>1</v>
      </c>
    </row>
    <row r="326" spans="1:13" ht="20.100000000000001" customHeight="1" x14ac:dyDescent="0.15">
      <c r="A326" s="1" t="s">
        <v>32</v>
      </c>
      <c r="B326" s="1" t="s">
        <v>757</v>
      </c>
      <c r="C326" s="1" t="s">
        <v>772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96</v>
      </c>
      <c r="K326" s="1" t="s">
        <v>773</v>
      </c>
      <c r="L326" s="1"/>
      <c r="M326" s="21">
        <f t="shared" si="4"/>
        <v>1</v>
      </c>
    </row>
    <row r="327" spans="1:13" ht="20.100000000000001" customHeight="1" x14ac:dyDescent="0.15">
      <c r="A327" s="1" t="s">
        <v>32</v>
      </c>
      <c r="B327" s="1" t="s">
        <v>757</v>
      </c>
      <c r="C327" s="1" t="s">
        <v>774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96</v>
      </c>
      <c r="K327" s="1" t="s">
        <v>775</v>
      </c>
      <c r="L327" s="1"/>
      <c r="M327" s="21">
        <f t="shared" si="4"/>
        <v>1</v>
      </c>
    </row>
    <row r="328" spans="1:13" ht="20.100000000000001" customHeight="1" x14ac:dyDescent="0.15">
      <c r="A328" s="1" t="s">
        <v>32</v>
      </c>
      <c r="B328" s="1" t="s">
        <v>757</v>
      </c>
      <c r="C328" s="1" t="s">
        <v>776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96</v>
      </c>
      <c r="K328" s="1" t="s">
        <v>777</v>
      </c>
      <c r="L328" s="1"/>
      <c r="M328" s="21">
        <f t="shared" ref="M328:M391" si="5">IF(F328="○",1,0)</f>
        <v>1</v>
      </c>
    </row>
    <row r="329" spans="1:13" ht="20.100000000000001" customHeight="1" x14ac:dyDescent="0.15">
      <c r="A329" s="1" t="s">
        <v>32</v>
      </c>
      <c r="B329" s="1" t="s">
        <v>757</v>
      </c>
      <c r="C329" s="1" t="s">
        <v>778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95</v>
      </c>
      <c r="I329" s="1" t="s">
        <v>84</v>
      </c>
      <c r="J329" s="1" t="s">
        <v>96</v>
      </c>
      <c r="K329" s="1" t="s">
        <v>779</v>
      </c>
      <c r="L329" s="1"/>
      <c r="M329" s="21">
        <f t="shared" si="5"/>
        <v>1</v>
      </c>
    </row>
    <row r="330" spans="1:13" ht="20.100000000000001" customHeight="1" x14ac:dyDescent="0.15">
      <c r="A330" s="1" t="s">
        <v>32</v>
      </c>
      <c r="B330" s="1" t="s">
        <v>757</v>
      </c>
      <c r="C330" s="1" t="s">
        <v>780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95</v>
      </c>
      <c r="I330" s="1" t="s">
        <v>84</v>
      </c>
      <c r="J330" s="1" t="s">
        <v>96</v>
      </c>
      <c r="K330" s="1" t="s">
        <v>781</v>
      </c>
      <c r="L330" s="1"/>
      <c r="M330" s="21">
        <f t="shared" si="5"/>
        <v>1</v>
      </c>
    </row>
    <row r="331" spans="1:13" ht="20.100000000000001" customHeight="1" x14ac:dyDescent="0.15">
      <c r="A331" s="1" t="s">
        <v>32</v>
      </c>
      <c r="B331" s="1" t="s">
        <v>757</v>
      </c>
      <c r="C331" s="1" t="s">
        <v>782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96</v>
      </c>
      <c r="K331" s="1" t="s">
        <v>783</v>
      </c>
      <c r="L331" s="1"/>
      <c r="M331" s="21">
        <f t="shared" si="5"/>
        <v>1</v>
      </c>
    </row>
    <row r="332" spans="1:13" ht="20.100000000000001" customHeight="1" x14ac:dyDescent="0.15">
      <c r="A332" s="1" t="s">
        <v>32</v>
      </c>
      <c r="B332" s="1" t="s">
        <v>757</v>
      </c>
      <c r="C332" s="1" t="s">
        <v>784</v>
      </c>
      <c r="D332" s="1" t="s">
        <v>78</v>
      </c>
      <c r="E332" s="1" t="s">
        <v>51</v>
      </c>
      <c r="F332" s="1" t="s">
        <v>51</v>
      </c>
      <c r="G332" s="1" t="s">
        <v>82</v>
      </c>
      <c r="H332" s="1" t="s">
        <v>95</v>
      </c>
      <c r="I332" s="1" t="s">
        <v>84</v>
      </c>
      <c r="J332" s="1" t="s">
        <v>96</v>
      </c>
      <c r="K332" s="1" t="s">
        <v>785</v>
      </c>
      <c r="L332" s="1"/>
      <c r="M332" s="21">
        <f t="shared" si="5"/>
        <v>1</v>
      </c>
    </row>
    <row r="333" spans="1:13" ht="20.100000000000001" customHeight="1" x14ac:dyDescent="0.15">
      <c r="A333" s="1" t="s">
        <v>32</v>
      </c>
      <c r="B333" s="1" t="s">
        <v>786</v>
      </c>
      <c r="C333" s="1" t="s">
        <v>787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95</v>
      </c>
      <c r="I333" s="1" t="s">
        <v>84</v>
      </c>
      <c r="J333" s="1" t="s">
        <v>96</v>
      </c>
      <c r="K333" s="1" t="s">
        <v>788</v>
      </c>
      <c r="L333" s="1"/>
      <c r="M333" s="21">
        <f t="shared" si="5"/>
        <v>1</v>
      </c>
    </row>
    <row r="334" spans="1:13" ht="20.100000000000001" customHeight="1" x14ac:dyDescent="0.15">
      <c r="A334" s="1" t="s">
        <v>32</v>
      </c>
      <c r="B334" s="1" t="s">
        <v>789</v>
      </c>
      <c r="C334" s="1" t="s">
        <v>790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54</v>
      </c>
      <c r="J334" s="1" t="s">
        <v>55</v>
      </c>
      <c r="K334" s="1" t="s">
        <v>791</v>
      </c>
      <c r="L334" s="1"/>
      <c r="M334" s="21">
        <f t="shared" si="5"/>
        <v>1</v>
      </c>
    </row>
    <row r="335" spans="1:13" ht="20.100000000000001" customHeight="1" x14ac:dyDescent="0.15">
      <c r="A335" s="1" t="s">
        <v>32</v>
      </c>
      <c r="B335" s="1" t="s">
        <v>789</v>
      </c>
      <c r="C335" s="1" t="s">
        <v>792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54</v>
      </c>
      <c r="J335" s="1" t="s">
        <v>55</v>
      </c>
      <c r="K335" s="1" t="s">
        <v>793</v>
      </c>
      <c r="L335" s="1"/>
      <c r="M335" s="21">
        <f t="shared" si="5"/>
        <v>1</v>
      </c>
    </row>
    <row r="336" spans="1:13" ht="20.100000000000001" customHeight="1" x14ac:dyDescent="0.15">
      <c r="A336" s="1" t="s">
        <v>32</v>
      </c>
      <c r="B336" s="1" t="s">
        <v>789</v>
      </c>
      <c r="C336" s="1" t="s">
        <v>794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54</v>
      </c>
      <c r="J336" s="1" t="s">
        <v>55</v>
      </c>
      <c r="K336" s="1" t="s">
        <v>795</v>
      </c>
      <c r="L336" s="1"/>
      <c r="M336" s="21">
        <f t="shared" si="5"/>
        <v>1</v>
      </c>
    </row>
    <row r="337" spans="1:13" ht="20.100000000000001" customHeight="1" x14ac:dyDescent="0.15">
      <c r="A337" s="1" t="s">
        <v>32</v>
      </c>
      <c r="B337" s="1" t="s">
        <v>789</v>
      </c>
      <c r="C337" s="1" t="s">
        <v>796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797</v>
      </c>
      <c r="L337" s="1"/>
      <c r="M337" s="21">
        <f t="shared" si="5"/>
        <v>1</v>
      </c>
    </row>
    <row r="338" spans="1:13" ht="20.100000000000001" customHeight="1" x14ac:dyDescent="0.15">
      <c r="A338" s="1" t="s">
        <v>32</v>
      </c>
      <c r="B338" s="1" t="s">
        <v>798</v>
      </c>
      <c r="C338" s="1" t="s">
        <v>799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800</v>
      </c>
      <c r="L338" s="1"/>
      <c r="M338" s="21">
        <f t="shared" si="5"/>
        <v>1</v>
      </c>
    </row>
    <row r="339" spans="1:13" ht="20.100000000000001" customHeight="1" x14ac:dyDescent="0.15">
      <c r="A339" s="1" t="s">
        <v>32</v>
      </c>
      <c r="B339" s="1" t="s">
        <v>798</v>
      </c>
      <c r="C339" s="1" t="s">
        <v>801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802</v>
      </c>
      <c r="L339" s="1"/>
      <c r="M339" s="21">
        <f t="shared" si="5"/>
        <v>1</v>
      </c>
    </row>
    <row r="340" spans="1:13" ht="20.100000000000001" customHeight="1" x14ac:dyDescent="0.15">
      <c r="A340" s="1" t="s">
        <v>32</v>
      </c>
      <c r="B340" s="1" t="s">
        <v>798</v>
      </c>
      <c r="C340" s="1" t="s">
        <v>803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804</v>
      </c>
      <c r="L340" s="1"/>
      <c r="M340" s="21">
        <f t="shared" si="5"/>
        <v>1</v>
      </c>
    </row>
    <row r="341" spans="1:13" ht="20.100000000000001" customHeight="1" x14ac:dyDescent="0.15">
      <c r="A341" s="1" t="s">
        <v>32</v>
      </c>
      <c r="B341" s="1" t="s">
        <v>798</v>
      </c>
      <c r="C341" s="1" t="s">
        <v>805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806</v>
      </c>
      <c r="L341" s="1"/>
      <c r="M341" s="21">
        <f t="shared" si="5"/>
        <v>1</v>
      </c>
    </row>
    <row r="342" spans="1:13" ht="20.100000000000001" customHeight="1" x14ac:dyDescent="0.15">
      <c r="A342" s="1" t="s">
        <v>32</v>
      </c>
      <c r="B342" s="1" t="s">
        <v>798</v>
      </c>
      <c r="C342" s="1" t="s">
        <v>807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808</v>
      </c>
      <c r="L342" s="1"/>
      <c r="M342" s="21">
        <f t="shared" si="5"/>
        <v>1</v>
      </c>
    </row>
    <row r="343" spans="1:13" ht="20.100000000000001" customHeight="1" x14ac:dyDescent="0.15">
      <c r="A343" s="1" t="s">
        <v>32</v>
      </c>
      <c r="B343" s="1" t="s">
        <v>798</v>
      </c>
      <c r="C343" s="1" t="s">
        <v>809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810</v>
      </c>
      <c r="L343" s="1"/>
      <c r="M343" s="21">
        <f t="shared" si="5"/>
        <v>1</v>
      </c>
    </row>
    <row r="344" spans="1:13" ht="20.100000000000001" customHeight="1" x14ac:dyDescent="0.15">
      <c r="A344" s="1" t="s">
        <v>31</v>
      </c>
      <c r="B344" s="1" t="s">
        <v>798</v>
      </c>
      <c r="C344" s="1" t="s">
        <v>26810</v>
      </c>
      <c r="D344" s="1" t="s">
        <v>26806</v>
      </c>
      <c r="E344" s="1" t="s">
        <v>51</v>
      </c>
      <c r="F344" s="1" t="s">
        <v>26832</v>
      </c>
      <c r="G344" s="1" t="s">
        <v>52</v>
      </c>
      <c r="H344" s="1" t="s">
        <v>26807</v>
      </c>
      <c r="I344" s="1" t="s">
        <v>26804</v>
      </c>
      <c r="J344" s="1" t="s">
        <v>122</v>
      </c>
      <c r="K344" s="1" t="s">
        <v>26808</v>
      </c>
      <c r="L344" s="1"/>
      <c r="M344" s="21">
        <f t="shared" si="5"/>
        <v>0</v>
      </c>
    </row>
    <row r="345" spans="1:13" ht="20.100000000000001" customHeight="1" x14ac:dyDescent="0.15">
      <c r="A345" s="1" t="s">
        <v>31</v>
      </c>
      <c r="B345" s="1" t="s">
        <v>798</v>
      </c>
      <c r="C345" s="1" t="s">
        <v>26811</v>
      </c>
      <c r="D345" s="1" t="s">
        <v>26806</v>
      </c>
      <c r="E345" s="1" t="s">
        <v>51</v>
      </c>
      <c r="F345" s="1" t="s">
        <v>26832</v>
      </c>
      <c r="G345" s="1" t="s">
        <v>52</v>
      </c>
      <c r="H345" s="1" t="s">
        <v>121</v>
      </c>
      <c r="I345" s="1" t="s">
        <v>26804</v>
      </c>
      <c r="J345" s="1" t="s">
        <v>122</v>
      </c>
      <c r="K345" s="1" t="s">
        <v>26809</v>
      </c>
      <c r="L345" s="1"/>
      <c r="M345" s="21">
        <f t="shared" si="5"/>
        <v>0</v>
      </c>
    </row>
    <row r="346" spans="1:13" ht="20.100000000000001" customHeight="1" x14ac:dyDescent="0.15">
      <c r="A346" s="1" t="s">
        <v>32</v>
      </c>
      <c r="B346" s="1" t="s">
        <v>811</v>
      </c>
      <c r="C346" s="1" t="s">
        <v>812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813</v>
      </c>
      <c r="L346" s="1"/>
      <c r="M346" s="21">
        <f t="shared" si="5"/>
        <v>1</v>
      </c>
    </row>
    <row r="347" spans="1:13" ht="20.100000000000001" customHeight="1" x14ac:dyDescent="0.15">
      <c r="A347" s="1" t="s">
        <v>32</v>
      </c>
      <c r="B347" s="1" t="s">
        <v>811</v>
      </c>
      <c r="C347" s="1" t="s">
        <v>814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815</v>
      </c>
      <c r="L347" s="1"/>
      <c r="M347" s="21">
        <f t="shared" si="5"/>
        <v>1</v>
      </c>
    </row>
    <row r="348" spans="1:13" ht="20.100000000000001" customHeight="1" x14ac:dyDescent="0.15">
      <c r="A348" s="1" t="s">
        <v>32</v>
      </c>
      <c r="B348" s="1" t="s">
        <v>811</v>
      </c>
      <c r="C348" s="1" t="s">
        <v>816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817</v>
      </c>
      <c r="L348" s="1"/>
      <c r="M348" s="21">
        <f t="shared" si="5"/>
        <v>1</v>
      </c>
    </row>
    <row r="349" spans="1:13" ht="20.100000000000001" customHeight="1" x14ac:dyDescent="0.15">
      <c r="A349" s="1" t="s">
        <v>32</v>
      </c>
      <c r="B349" s="1" t="s">
        <v>811</v>
      </c>
      <c r="C349" s="1" t="s">
        <v>818</v>
      </c>
      <c r="D349" s="1" t="s">
        <v>50</v>
      </c>
      <c r="E349" s="1" t="s">
        <v>51</v>
      </c>
      <c r="F349" s="1" t="s">
        <v>26832</v>
      </c>
      <c r="G349" s="1" t="s">
        <v>82</v>
      </c>
      <c r="H349" s="1" t="s">
        <v>180</v>
      </c>
      <c r="I349" s="1" t="s">
        <v>181</v>
      </c>
      <c r="J349" s="1" t="s">
        <v>182</v>
      </c>
      <c r="K349" s="1" t="s">
        <v>819</v>
      </c>
      <c r="L349" s="1"/>
      <c r="M349" s="21">
        <f t="shared" si="5"/>
        <v>0</v>
      </c>
    </row>
    <row r="350" spans="1:13" ht="20.100000000000001" customHeight="1" x14ac:dyDescent="0.15">
      <c r="A350" s="1" t="s">
        <v>32</v>
      </c>
      <c r="B350" s="1" t="s">
        <v>811</v>
      </c>
      <c r="C350" s="1" t="s">
        <v>820</v>
      </c>
      <c r="D350" s="1" t="s">
        <v>50</v>
      </c>
      <c r="E350" s="1" t="s">
        <v>51</v>
      </c>
      <c r="F350" s="1" t="s">
        <v>26832</v>
      </c>
      <c r="G350" s="1" t="s">
        <v>82</v>
      </c>
      <c r="H350" s="1" t="s">
        <v>180</v>
      </c>
      <c r="I350" s="1" t="s">
        <v>181</v>
      </c>
      <c r="J350" s="1" t="s">
        <v>182</v>
      </c>
      <c r="K350" s="1" t="s">
        <v>821</v>
      </c>
      <c r="L350" s="1"/>
      <c r="M350" s="21">
        <f t="shared" si="5"/>
        <v>0</v>
      </c>
    </row>
    <row r="351" spans="1:13" ht="20.100000000000001" customHeight="1" x14ac:dyDescent="0.15">
      <c r="A351" s="1" t="s">
        <v>32</v>
      </c>
      <c r="B351" s="1" t="s">
        <v>811</v>
      </c>
      <c r="C351" s="1" t="s">
        <v>822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823</v>
      </c>
      <c r="L351" s="1"/>
      <c r="M351" s="21">
        <f t="shared" si="5"/>
        <v>1</v>
      </c>
    </row>
    <row r="352" spans="1:13" ht="20.100000000000001" customHeight="1" x14ac:dyDescent="0.15">
      <c r="A352" s="1" t="s">
        <v>32</v>
      </c>
      <c r="B352" s="1" t="s">
        <v>811</v>
      </c>
      <c r="C352" s="1" t="s">
        <v>824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825</v>
      </c>
      <c r="L352" s="1"/>
      <c r="M352" s="21">
        <f t="shared" si="5"/>
        <v>1</v>
      </c>
    </row>
    <row r="353" spans="1:13" ht="20.100000000000001" customHeight="1" x14ac:dyDescent="0.15">
      <c r="A353" s="1" t="s">
        <v>32</v>
      </c>
      <c r="B353" s="1" t="s">
        <v>811</v>
      </c>
      <c r="C353" s="1" t="s">
        <v>826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827</v>
      </c>
      <c r="L353" s="1"/>
      <c r="M353" s="21">
        <f t="shared" si="5"/>
        <v>1</v>
      </c>
    </row>
    <row r="354" spans="1:13" ht="20.100000000000001" customHeight="1" x14ac:dyDescent="0.15">
      <c r="A354" s="1" t="s">
        <v>32</v>
      </c>
      <c r="B354" s="1" t="s">
        <v>811</v>
      </c>
      <c r="C354" s="1" t="s">
        <v>828</v>
      </c>
      <c r="D354" s="1" t="s">
        <v>50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829</v>
      </c>
      <c r="L354" s="1"/>
      <c r="M354" s="21">
        <f t="shared" si="5"/>
        <v>1</v>
      </c>
    </row>
    <row r="355" spans="1:13" ht="20.100000000000001" customHeight="1" x14ac:dyDescent="0.15">
      <c r="A355" s="1" t="s">
        <v>32</v>
      </c>
      <c r="B355" s="1" t="s">
        <v>811</v>
      </c>
      <c r="C355" s="1" t="s">
        <v>830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831</v>
      </c>
      <c r="L355" s="1"/>
      <c r="M355" s="21">
        <f t="shared" si="5"/>
        <v>1</v>
      </c>
    </row>
    <row r="356" spans="1:13" ht="20.100000000000001" customHeight="1" x14ac:dyDescent="0.15">
      <c r="A356" s="1" t="s">
        <v>32</v>
      </c>
      <c r="B356" s="1" t="s">
        <v>811</v>
      </c>
      <c r="C356" s="1" t="s">
        <v>832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833</v>
      </c>
      <c r="L356" s="1"/>
      <c r="M356" s="21">
        <f t="shared" si="5"/>
        <v>1</v>
      </c>
    </row>
    <row r="357" spans="1:13" ht="20.100000000000001" customHeight="1" x14ac:dyDescent="0.15">
      <c r="A357" s="1" t="s">
        <v>32</v>
      </c>
      <c r="B357" s="1" t="s">
        <v>811</v>
      </c>
      <c r="C357" s="1" t="s">
        <v>834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84</v>
      </c>
      <c r="J357" s="1" t="s">
        <v>122</v>
      </c>
      <c r="K357" s="1" t="s">
        <v>835</v>
      </c>
      <c r="L357" s="1"/>
      <c r="M357" s="21">
        <f t="shared" si="5"/>
        <v>1</v>
      </c>
    </row>
    <row r="358" spans="1:13" ht="20.100000000000001" customHeight="1" x14ac:dyDescent="0.15">
      <c r="A358" s="1" t="s">
        <v>32</v>
      </c>
      <c r="B358" s="1" t="s">
        <v>811</v>
      </c>
      <c r="C358" s="1" t="s">
        <v>836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837</v>
      </c>
      <c r="L358" s="1"/>
      <c r="M358" s="21">
        <f t="shared" si="5"/>
        <v>1</v>
      </c>
    </row>
    <row r="359" spans="1:13" ht="20.100000000000001" customHeight="1" x14ac:dyDescent="0.15">
      <c r="A359" s="1" t="s">
        <v>32</v>
      </c>
      <c r="B359" s="1" t="s">
        <v>811</v>
      </c>
      <c r="C359" s="1" t="s">
        <v>838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839</v>
      </c>
      <c r="L359" s="1"/>
      <c r="M359" s="21">
        <f t="shared" si="5"/>
        <v>1</v>
      </c>
    </row>
    <row r="360" spans="1:13" ht="20.100000000000001" customHeight="1" x14ac:dyDescent="0.15">
      <c r="A360" s="1" t="s">
        <v>32</v>
      </c>
      <c r="B360" s="1" t="s">
        <v>811</v>
      </c>
      <c r="C360" s="1" t="s">
        <v>840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841</v>
      </c>
      <c r="L360" s="1"/>
      <c r="M360" s="21">
        <f t="shared" si="5"/>
        <v>1</v>
      </c>
    </row>
    <row r="361" spans="1:13" ht="20.100000000000001" customHeight="1" x14ac:dyDescent="0.15">
      <c r="A361" s="1" t="s">
        <v>32</v>
      </c>
      <c r="B361" s="1" t="s">
        <v>811</v>
      </c>
      <c r="C361" s="1" t="s">
        <v>842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843</v>
      </c>
      <c r="L361" s="1"/>
      <c r="M361" s="21">
        <f t="shared" si="5"/>
        <v>1</v>
      </c>
    </row>
    <row r="362" spans="1:13" ht="20.100000000000001" customHeight="1" x14ac:dyDescent="0.15">
      <c r="A362" s="1" t="s">
        <v>32</v>
      </c>
      <c r="B362" s="1" t="s">
        <v>811</v>
      </c>
      <c r="C362" s="1" t="s">
        <v>844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845</v>
      </c>
      <c r="L362" s="1"/>
      <c r="M362" s="21">
        <f t="shared" si="5"/>
        <v>1</v>
      </c>
    </row>
    <row r="363" spans="1:13" ht="20.100000000000001" customHeight="1" x14ac:dyDescent="0.15">
      <c r="A363" s="1" t="s">
        <v>32</v>
      </c>
      <c r="B363" s="1" t="s">
        <v>811</v>
      </c>
      <c r="C363" s="1" t="s">
        <v>846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847</v>
      </c>
      <c r="L363" s="1"/>
      <c r="M363" s="21">
        <f t="shared" si="5"/>
        <v>1</v>
      </c>
    </row>
    <row r="364" spans="1:13" ht="20.100000000000001" customHeight="1" x14ac:dyDescent="0.15">
      <c r="A364" s="1" t="s">
        <v>32</v>
      </c>
      <c r="B364" s="1" t="s">
        <v>811</v>
      </c>
      <c r="C364" s="1" t="s">
        <v>848</v>
      </c>
      <c r="D364" s="1" t="s">
        <v>849</v>
      </c>
      <c r="E364" s="1" t="s">
        <v>51</v>
      </c>
      <c r="F364" s="1" t="s">
        <v>26832</v>
      </c>
      <c r="G364" s="1" t="s">
        <v>82</v>
      </c>
      <c r="H364" s="1" t="s">
        <v>83</v>
      </c>
      <c r="I364" s="1" t="s">
        <v>84</v>
      </c>
      <c r="J364" s="1" t="s">
        <v>85</v>
      </c>
      <c r="K364" s="1">
        <v>2</v>
      </c>
      <c r="L364" s="1"/>
      <c r="M364" s="21">
        <f t="shared" si="5"/>
        <v>0</v>
      </c>
    </row>
    <row r="365" spans="1:13" ht="20.100000000000001" customHeight="1" x14ac:dyDescent="0.15">
      <c r="A365" s="1" t="s">
        <v>32</v>
      </c>
      <c r="B365" s="1" t="s">
        <v>850</v>
      </c>
      <c r="C365" s="1" t="s">
        <v>851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207</v>
      </c>
      <c r="I365" s="1" t="s">
        <v>84</v>
      </c>
      <c r="J365" s="1" t="s">
        <v>122</v>
      </c>
      <c r="K365" s="1" t="s">
        <v>852</v>
      </c>
      <c r="L365" s="1"/>
      <c r="M365" s="21">
        <f t="shared" si="5"/>
        <v>1</v>
      </c>
    </row>
    <row r="366" spans="1:13" ht="20.100000000000001" customHeight="1" x14ac:dyDescent="0.15">
      <c r="A366" s="1" t="s">
        <v>32</v>
      </c>
      <c r="B366" s="1" t="s">
        <v>850</v>
      </c>
      <c r="C366" s="1" t="s">
        <v>853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207</v>
      </c>
      <c r="I366" s="1" t="s">
        <v>84</v>
      </c>
      <c r="J366" s="1" t="s">
        <v>122</v>
      </c>
      <c r="K366" s="1" t="s">
        <v>854</v>
      </c>
      <c r="L366" s="1"/>
      <c r="M366" s="21">
        <f t="shared" si="5"/>
        <v>1</v>
      </c>
    </row>
    <row r="367" spans="1:13" ht="20.100000000000001" customHeight="1" x14ac:dyDescent="0.15">
      <c r="A367" s="1" t="s">
        <v>32</v>
      </c>
      <c r="B367" s="1" t="s">
        <v>855</v>
      </c>
      <c r="C367" s="1" t="s">
        <v>856</v>
      </c>
      <c r="D367" s="1" t="s">
        <v>50</v>
      </c>
      <c r="E367" s="1" t="s">
        <v>51</v>
      </c>
      <c r="F367" s="1" t="s">
        <v>26832</v>
      </c>
      <c r="G367" s="1" t="s">
        <v>82</v>
      </c>
      <c r="H367" s="1" t="s">
        <v>446</v>
      </c>
      <c r="I367" s="1" t="s">
        <v>447</v>
      </c>
      <c r="J367" s="1" t="s">
        <v>448</v>
      </c>
      <c r="K367" s="1" t="s">
        <v>857</v>
      </c>
      <c r="L367" s="1"/>
      <c r="M367" s="21">
        <f t="shared" si="5"/>
        <v>0</v>
      </c>
    </row>
    <row r="368" spans="1:13" ht="20.100000000000001" customHeight="1" x14ac:dyDescent="0.15">
      <c r="A368" s="1" t="s">
        <v>32</v>
      </c>
      <c r="B368" s="1" t="s">
        <v>858</v>
      </c>
      <c r="C368" s="1" t="s">
        <v>859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96</v>
      </c>
      <c r="K368" s="1" t="s">
        <v>852</v>
      </c>
      <c r="L368" s="1"/>
      <c r="M368" s="21">
        <f t="shared" si="5"/>
        <v>1</v>
      </c>
    </row>
    <row r="369" spans="1:13" ht="20.100000000000001" customHeight="1" x14ac:dyDescent="0.15">
      <c r="A369" s="1" t="s">
        <v>32</v>
      </c>
      <c r="B369" s="1" t="s">
        <v>858</v>
      </c>
      <c r="C369" s="1" t="s">
        <v>860</v>
      </c>
      <c r="D369" s="1" t="s">
        <v>78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96</v>
      </c>
      <c r="K369" s="1" t="s">
        <v>861</v>
      </c>
      <c r="L369" s="1"/>
      <c r="M369" s="21">
        <f t="shared" si="5"/>
        <v>1</v>
      </c>
    </row>
    <row r="370" spans="1:13" ht="20.100000000000001" customHeight="1" x14ac:dyDescent="0.15">
      <c r="A370" s="1" t="s">
        <v>32</v>
      </c>
      <c r="B370" s="1" t="s">
        <v>858</v>
      </c>
      <c r="C370" s="1" t="s">
        <v>862</v>
      </c>
      <c r="D370" s="1" t="s">
        <v>78</v>
      </c>
      <c r="E370" s="1" t="s">
        <v>51</v>
      </c>
      <c r="F370" s="1" t="s">
        <v>51</v>
      </c>
      <c r="G370" s="1" t="s">
        <v>82</v>
      </c>
      <c r="H370" s="1" t="s">
        <v>95</v>
      </c>
      <c r="I370" s="1" t="s">
        <v>84</v>
      </c>
      <c r="J370" s="1" t="s">
        <v>96</v>
      </c>
      <c r="K370" s="1" t="s">
        <v>863</v>
      </c>
      <c r="L370" s="1"/>
      <c r="M370" s="21">
        <f t="shared" si="5"/>
        <v>1</v>
      </c>
    </row>
    <row r="371" spans="1:13" ht="20.100000000000001" customHeight="1" x14ac:dyDescent="0.15">
      <c r="A371" s="1" t="s">
        <v>32</v>
      </c>
      <c r="B371" s="1" t="s">
        <v>858</v>
      </c>
      <c r="C371" s="1" t="s">
        <v>864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96</v>
      </c>
      <c r="K371" s="1" t="s">
        <v>865</v>
      </c>
      <c r="L371" s="1"/>
      <c r="M371" s="21">
        <f t="shared" si="5"/>
        <v>1</v>
      </c>
    </row>
    <row r="372" spans="1:13" ht="20.100000000000001" customHeight="1" x14ac:dyDescent="0.15">
      <c r="A372" s="1" t="s">
        <v>32</v>
      </c>
      <c r="B372" s="1" t="s">
        <v>858</v>
      </c>
      <c r="C372" s="1" t="s">
        <v>866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95</v>
      </c>
      <c r="I372" s="1" t="s">
        <v>84</v>
      </c>
      <c r="J372" s="1" t="s">
        <v>96</v>
      </c>
      <c r="K372" s="1" t="s">
        <v>867</v>
      </c>
      <c r="L372" s="1"/>
      <c r="M372" s="21">
        <f t="shared" si="5"/>
        <v>1</v>
      </c>
    </row>
    <row r="373" spans="1:13" ht="20.100000000000001" customHeight="1" x14ac:dyDescent="0.15">
      <c r="A373" s="1" t="s">
        <v>32</v>
      </c>
      <c r="B373" s="1" t="s">
        <v>868</v>
      </c>
      <c r="C373" s="1" t="s">
        <v>869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870</v>
      </c>
      <c r="L373" s="1"/>
      <c r="M373" s="21">
        <f t="shared" si="5"/>
        <v>1</v>
      </c>
    </row>
    <row r="374" spans="1:13" ht="20.100000000000001" customHeight="1" x14ac:dyDescent="0.15">
      <c r="A374" s="1" t="s">
        <v>32</v>
      </c>
      <c r="B374" s="1" t="s">
        <v>868</v>
      </c>
      <c r="C374" s="1" t="s">
        <v>871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872</v>
      </c>
      <c r="L374" s="1"/>
      <c r="M374" s="21">
        <f t="shared" si="5"/>
        <v>1</v>
      </c>
    </row>
    <row r="375" spans="1:13" ht="20.100000000000001" customHeight="1" x14ac:dyDescent="0.15">
      <c r="A375" s="1" t="s">
        <v>32</v>
      </c>
      <c r="B375" s="1" t="s">
        <v>868</v>
      </c>
      <c r="C375" s="1" t="s">
        <v>873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874</v>
      </c>
      <c r="L375" s="1"/>
      <c r="M375" s="21">
        <f t="shared" si="5"/>
        <v>1</v>
      </c>
    </row>
    <row r="376" spans="1:13" ht="20.100000000000001" customHeight="1" x14ac:dyDescent="0.15">
      <c r="A376" s="1" t="s">
        <v>32</v>
      </c>
      <c r="B376" s="1" t="s">
        <v>868</v>
      </c>
      <c r="C376" s="1" t="s">
        <v>875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876</v>
      </c>
      <c r="L376" s="1"/>
      <c r="M376" s="21">
        <f t="shared" si="5"/>
        <v>1</v>
      </c>
    </row>
    <row r="377" spans="1:13" ht="20.100000000000001" customHeight="1" x14ac:dyDescent="0.15">
      <c r="A377" s="1" t="s">
        <v>32</v>
      </c>
      <c r="B377" s="1" t="s">
        <v>868</v>
      </c>
      <c r="C377" s="1" t="s">
        <v>877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878</v>
      </c>
      <c r="L377" s="1"/>
      <c r="M377" s="21">
        <f t="shared" si="5"/>
        <v>1</v>
      </c>
    </row>
    <row r="378" spans="1:13" ht="20.100000000000001" customHeight="1" x14ac:dyDescent="0.15">
      <c r="A378" s="1" t="s">
        <v>32</v>
      </c>
      <c r="B378" s="1" t="s">
        <v>868</v>
      </c>
      <c r="C378" s="1" t="s">
        <v>879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880</v>
      </c>
      <c r="L378" s="1"/>
      <c r="M378" s="21">
        <f t="shared" si="5"/>
        <v>1</v>
      </c>
    </row>
    <row r="379" spans="1:13" ht="20.100000000000001" customHeight="1" x14ac:dyDescent="0.15">
      <c r="A379" s="1" t="s">
        <v>32</v>
      </c>
      <c r="B379" s="1" t="s">
        <v>868</v>
      </c>
      <c r="C379" s="1" t="s">
        <v>881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882</v>
      </c>
      <c r="L379" s="1"/>
      <c r="M379" s="21">
        <f t="shared" si="5"/>
        <v>1</v>
      </c>
    </row>
    <row r="380" spans="1:13" ht="20.100000000000001" customHeight="1" x14ac:dyDescent="0.15">
      <c r="A380" s="1" t="s">
        <v>32</v>
      </c>
      <c r="B380" s="1" t="s">
        <v>868</v>
      </c>
      <c r="C380" s="1" t="s">
        <v>883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884</v>
      </c>
      <c r="L380" s="1"/>
      <c r="M380" s="21">
        <f t="shared" si="5"/>
        <v>1</v>
      </c>
    </row>
    <row r="381" spans="1:13" ht="20.100000000000001" customHeight="1" x14ac:dyDescent="0.15">
      <c r="A381" s="1" t="s">
        <v>32</v>
      </c>
      <c r="B381" s="1" t="s">
        <v>868</v>
      </c>
      <c r="C381" s="1" t="s">
        <v>885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886</v>
      </c>
      <c r="L381" s="1"/>
      <c r="M381" s="21">
        <f t="shared" si="5"/>
        <v>1</v>
      </c>
    </row>
    <row r="382" spans="1:13" ht="20.100000000000001" customHeight="1" x14ac:dyDescent="0.15">
      <c r="A382" s="1" t="s">
        <v>32</v>
      </c>
      <c r="B382" s="1" t="s">
        <v>868</v>
      </c>
      <c r="C382" s="1" t="s">
        <v>887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888</v>
      </c>
      <c r="L382" s="1"/>
      <c r="M382" s="21">
        <f t="shared" si="5"/>
        <v>1</v>
      </c>
    </row>
    <row r="383" spans="1:13" ht="20.100000000000001" customHeight="1" x14ac:dyDescent="0.15">
      <c r="A383" s="1" t="s">
        <v>32</v>
      </c>
      <c r="B383" s="1" t="s">
        <v>868</v>
      </c>
      <c r="C383" s="1" t="s">
        <v>889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890</v>
      </c>
      <c r="L383" s="1"/>
      <c r="M383" s="21">
        <f t="shared" si="5"/>
        <v>1</v>
      </c>
    </row>
    <row r="384" spans="1:13" ht="20.100000000000001" customHeight="1" x14ac:dyDescent="0.15">
      <c r="A384" s="1" t="s">
        <v>32</v>
      </c>
      <c r="B384" s="1" t="s">
        <v>868</v>
      </c>
      <c r="C384" s="1" t="s">
        <v>891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892</v>
      </c>
      <c r="L384" s="1"/>
      <c r="M384" s="21">
        <f t="shared" si="5"/>
        <v>1</v>
      </c>
    </row>
    <row r="385" spans="1:13" ht="20.100000000000001" customHeight="1" x14ac:dyDescent="0.15">
      <c r="A385" s="1" t="s">
        <v>32</v>
      </c>
      <c r="B385" s="1" t="s">
        <v>868</v>
      </c>
      <c r="C385" s="1" t="s">
        <v>893</v>
      </c>
      <c r="D385" s="1" t="s">
        <v>78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894</v>
      </c>
      <c r="L385" s="1"/>
      <c r="M385" s="21">
        <f t="shared" si="5"/>
        <v>1</v>
      </c>
    </row>
    <row r="386" spans="1:13" ht="20.100000000000001" customHeight="1" x14ac:dyDescent="0.15">
      <c r="A386" s="1" t="s">
        <v>32</v>
      </c>
      <c r="B386" s="1" t="s">
        <v>868</v>
      </c>
      <c r="C386" s="1" t="s">
        <v>895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896</v>
      </c>
      <c r="L386" s="1"/>
      <c r="M386" s="21">
        <f t="shared" si="5"/>
        <v>1</v>
      </c>
    </row>
    <row r="387" spans="1:13" ht="20.100000000000001" customHeight="1" x14ac:dyDescent="0.15">
      <c r="A387" s="1" t="s">
        <v>32</v>
      </c>
      <c r="B387" s="1" t="s">
        <v>868</v>
      </c>
      <c r="C387" s="1" t="s">
        <v>897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898</v>
      </c>
      <c r="L387" s="1"/>
      <c r="M387" s="21">
        <f t="shared" si="5"/>
        <v>1</v>
      </c>
    </row>
    <row r="388" spans="1:13" ht="20.100000000000001" customHeight="1" x14ac:dyDescent="0.15">
      <c r="A388" s="1" t="s">
        <v>32</v>
      </c>
      <c r="B388" s="1" t="s">
        <v>868</v>
      </c>
      <c r="C388" s="1" t="s">
        <v>899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900</v>
      </c>
      <c r="L388" s="1"/>
      <c r="M388" s="21">
        <f t="shared" si="5"/>
        <v>1</v>
      </c>
    </row>
    <row r="389" spans="1:13" ht="20.100000000000001" customHeight="1" x14ac:dyDescent="0.15">
      <c r="A389" s="1" t="s">
        <v>32</v>
      </c>
      <c r="B389" s="1" t="s">
        <v>868</v>
      </c>
      <c r="C389" s="1" t="s">
        <v>901</v>
      </c>
      <c r="D389" s="1" t="s">
        <v>78</v>
      </c>
      <c r="E389" s="1" t="s">
        <v>51</v>
      </c>
      <c r="F389" s="1" t="s">
        <v>179</v>
      </c>
      <c r="G389" s="1" t="s">
        <v>82</v>
      </c>
      <c r="H389" s="1" t="s">
        <v>83</v>
      </c>
      <c r="I389" s="1" t="s">
        <v>84</v>
      </c>
      <c r="J389" s="1" t="s">
        <v>85</v>
      </c>
      <c r="K389" s="1" t="s">
        <v>902</v>
      </c>
      <c r="L389" s="1"/>
      <c r="M389" s="21">
        <f t="shared" si="5"/>
        <v>0</v>
      </c>
    </row>
    <row r="390" spans="1:13" ht="20.100000000000001" customHeight="1" x14ac:dyDescent="0.15">
      <c r="A390" s="1" t="s">
        <v>32</v>
      </c>
      <c r="B390" s="1" t="s">
        <v>868</v>
      </c>
      <c r="C390" s="1" t="s">
        <v>903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904</v>
      </c>
      <c r="L390" s="1"/>
      <c r="M390" s="21">
        <f t="shared" si="5"/>
        <v>1</v>
      </c>
    </row>
    <row r="391" spans="1:13" ht="20.100000000000001" customHeight="1" x14ac:dyDescent="0.15">
      <c r="A391" s="1" t="s">
        <v>32</v>
      </c>
      <c r="B391" s="1" t="s">
        <v>868</v>
      </c>
      <c r="C391" s="1" t="s">
        <v>905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906</v>
      </c>
      <c r="L391" s="1"/>
      <c r="M391" s="21">
        <f t="shared" si="5"/>
        <v>1</v>
      </c>
    </row>
    <row r="392" spans="1:13" ht="20.100000000000001" customHeight="1" x14ac:dyDescent="0.15">
      <c r="A392" s="1" t="s">
        <v>32</v>
      </c>
      <c r="B392" s="1" t="s">
        <v>907</v>
      </c>
      <c r="C392" s="1" t="s">
        <v>908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909</v>
      </c>
      <c r="L392" s="1"/>
      <c r="M392" s="21">
        <f t="shared" ref="M392:M455" si="6">IF(F392="○",1,0)</f>
        <v>1</v>
      </c>
    </row>
    <row r="393" spans="1:13" ht="20.100000000000001" customHeight="1" x14ac:dyDescent="0.15">
      <c r="A393" s="1" t="s">
        <v>32</v>
      </c>
      <c r="B393" s="1" t="s">
        <v>907</v>
      </c>
      <c r="C393" s="1" t="s">
        <v>910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84</v>
      </c>
      <c r="J393" s="1" t="s">
        <v>122</v>
      </c>
      <c r="K393" s="1" t="s">
        <v>911</v>
      </c>
      <c r="L393" s="1"/>
      <c r="M393" s="21">
        <f t="shared" si="6"/>
        <v>1</v>
      </c>
    </row>
    <row r="394" spans="1:13" ht="20.100000000000001" customHeight="1" x14ac:dyDescent="0.15">
      <c r="A394" s="1" t="s">
        <v>32</v>
      </c>
      <c r="B394" s="1" t="s">
        <v>912</v>
      </c>
      <c r="C394" s="1" t="s">
        <v>913</v>
      </c>
      <c r="D394" s="1" t="s">
        <v>50</v>
      </c>
      <c r="E394" s="1" t="s">
        <v>51</v>
      </c>
      <c r="F394" s="1" t="s">
        <v>51</v>
      </c>
      <c r="G394" s="1" t="s">
        <v>82</v>
      </c>
      <c r="H394" s="1" t="s">
        <v>207</v>
      </c>
      <c r="I394" s="1" t="s">
        <v>84</v>
      </c>
      <c r="J394" s="1" t="s">
        <v>122</v>
      </c>
      <c r="K394" s="1" t="s">
        <v>914</v>
      </c>
      <c r="L394" s="1"/>
      <c r="M394" s="21">
        <f t="shared" si="6"/>
        <v>1</v>
      </c>
    </row>
    <row r="395" spans="1:13" ht="20.100000000000001" customHeight="1" x14ac:dyDescent="0.15">
      <c r="A395" s="1" t="s">
        <v>32</v>
      </c>
      <c r="B395" s="1" t="s">
        <v>912</v>
      </c>
      <c r="C395" s="1" t="s">
        <v>915</v>
      </c>
      <c r="D395" s="1" t="s">
        <v>50</v>
      </c>
      <c r="E395" s="1" t="s">
        <v>51</v>
      </c>
      <c r="F395" s="1" t="s">
        <v>51</v>
      </c>
      <c r="G395" s="1" t="s">
        <v>82</v>
      </c>
      <c r="H395" s="1" t="s">
        <v>207</v>
      </c>
      <c r="I395" s="1" t="s">
        <v>84</v>
      </c>
      <c r="J395" s="1" t="s">
        <v>122</v>
      </c>
      <c r="K395" s="1" t="s">
        <v>916</v>
      </c>
      <c r="L395" s="1"/>
      <c r="M395" s="21">
        <f t="shared" si="6"/>
        <v>1</v>
      </c>
    </row>
    <row r="396" spans="1:13" ht="20.100000000000001" customHeight="1" x14ac:dyDescent="0.15">
      <c r="A396" s="1" t="s">
        <v>32</v>
      </c>
      <c r="B396" s="1" t="s">
        <v>912</v>
      </c>
      <c r="C396" s="1" t="s">
        <v>917</v>
      </c>
      <c r="D396" s="1" t="s">
        <v>50</v>
      </c>
      <c r="E396" s="1" t="s">
        <v>51</v>
      </c>
      <c r="F396" s="1" t="s">
        <v>51</v>
      </c>
      <c r="G396" s="1" t="s">
        <v>82</v>
      </c>
      <c r="H396" s="1" t="s">
        <v>207</v>
      </c>
      <c r="I396" s="1" t="s">
        <v>84</v>
      </c>
      <c r="J396" s="1" t="s">
        <v>122</v>
      </c>
      <c r="K396" s="1" t="s">
        <v>918</v>
      </c>
      <c r="L396" s="1"/>
      <c r="M396" s="21">
        <f t="shared" si="6"/>
        <v>1</v>
      </c>
    </row>
    <row r="397" spans="1:13" ht="20.100000000000001" customHeight="1" x14ac:dyDescent="0.15">
      <c r="A397" s="1" t="s">
        <v>32</v>
      </c>
      <c r="B397" s="1" t="s">
        <v>912</v>
      </c>
      <c r="C397" s="1" t="s">
        <v>919</v>
      </c>
      <c r="D397" s="1" t="s">
        <v>78</v>
      </c>
      <c r="E397" s="1" t="s">
        <v>51</v>
      </c>
      <c r="F397" s="1" t="s">
        <v>179</v>
      </c>
      <c r="G397" s="1" t="s">
        <v>82</v>
      </c>
      <c r="H397" s="1" t="s">
        <v>212</v>
      </c>
      <c r="I397" s="1" t="s">
        <v>84</v>
      </c>
      <c r="J397" s="1" t="s">
        <v>122</v>
      </c>
      <c r="K397" s="1" t="s">
        <v>920</v>
      </c>
      <c r="L397" s="1"/>
      <c r="M397" s="21">
        <f t="shared" si="6"/>
        <v>0</v>
      </c>
    </row>
    <row r="398" spans="1:13" ht="20.100000000000001" customHeight="1" x14ac:dyDescent="0.15">
      <c r="A398" s="1" t="s">
        <v>32</v>
      </c>
      <c r="B398" s="1" t="s">
        <v>912</v>
      </c>
      <c r="C398" s="1" t="s">
        <v>921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83</v>
      </c>
      <c r="I398" s="1" t="s">
        <v>84</v>
      </c>
      <c r="J398" s="1" t="s">
        <v>85</v>
      </c>
      <c r="K398" s="1" t="s">
        <v>922</v>
      </c>
      <c r="L398" s="1"/>
      <c r="M398" s="21">
        <f t="shared" si="6"/>
        <v>0</v>
      </c>
    </row>
    <row r="399" spans="1:13" ht="20.100000000000001" customHeight="1" x14ac:dyDescent="0.15">
      <c r="A399" s="1" t="s">
        <v>32</v>
      </c>
      <c r="B399" s="1" t="s">
        <v>923</v>
      </c>
      <c r="C399" s="1" t="s">
        <v>924</v>
      </c>
      <c r="D399" s="1" t="s">
        <v>50</v>
      </c>
      <c r="E399" s="1" t="s">
        <v>51</v>
      </c>
      <c r="F399" s="1" t="s">
        <v>51</v>
      </c>
      <c r="G399" s="1" t="s">
        <v>82</v>
      </c>
      <c r="H399" s="1" t="s">
        <v>207</v>
      </c>
      <c r="I399" s="1" t="s">
        <v>84</v>
      </c>
      <c r="J399" s="1" t="s">
        <v>122</v>
      </c>
      <c r="K399" s="1" t="s">
        <v>925</v>
      </c>
      <c r="L399" s="1"/>
      <c r="M399" s="21">
        <f t="shared" si="6"/>
        <v>1</v>
      </c>
    </row>
    <row r="400" spans="1:13" ht="20.100000000000001" customHeight="1" x14ac:dyDescent="0.15">
      <c r="A400" s="1" t="s">
        <v>32</v>
      </c>
      <c r="B400" s="1" t="s">
        <v>926</v>
      </c>
      <c r="C400" s="1" t="s">
        <v>927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95</v>
      </c>
      <c r="I400" s="1" t="s">
        <v>84</v>
      </c>
      <c r="J400" s="1" t="s">
        <v>96</v>
      </c>
      <c r="K400" s="1" t="s">
        <v>928</v>
      </c>
      <c r="L400" s="1"/>
      <c r="M400" s="21">
        <f t="shared" si="6"/>
        <v>1</v>
      </c>
    </row>
    <row r="401" spans="1:13" ht="20.100000000000001" customHeight="1" x14ac:dyDescent="0.15">
      <c r="A401" s="1" t="s">
        <v>32</v>
      </c>
      <c r="B401" s="1" t="s">
        <v>926</v>
      </c>
      <c r="C401" s="1" t="s">
        <v>929</v>
      </c>
      <c r="D401" s="1" t="s">
        <v>50</v>
      </c>
      <c r="E401" s="1" t="s">
        <v>51</v>
      </c>
      <c r="F401" s="1" t="s">
        <v>51</v>
      </c>
      <c r="G401" s="1" t="s">
        <v>82</v>
      </c>
      <c r="H401" s="1" t="s">
        <v>95</v>
      </c>
      <c r="I401" s="1" t="s">
        <v>84</v>
      </c>
      <c r="J401" s="1" t="s">
        <v>96</v>
      </c>
      <c r="K401" s="1" t="s">
        <v>930</v>
      </c>
      <c r="L401" s="1"/>
      <c r="M401" s="21">
        <f t="shared" si="6"/>
        <v>1</v>
      </c>
    </row>
    <row r="402" spans="1:13" ht="20.100000000000001" customHeight="1" x14ac:dyDescent="0.15">
      <c r="A402" s="1" t="s">
        <v>32</v>
      </c>
      <c r="B402" s="1" t="s">
        <v>926</v>
      </c>
      <c r="C402" s="1" t="s">
        <v>931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96</v>
      </c>
      <c r="K402" s="1" t="s">
        <v>932</v>
      </c>
      <c r="L402" s="1"/>
      <c r="M402" s="21">
        <f t="shared" si="6"/>
        <v>1</v>
      </c>
    </row>
    <row r="403" spans="1:13" ht="20.100000000000001" customHeight="1" x14ac:dyDescent="0.15">
      <c r="A403" s="1" t="s">
        <v>32</v>
      </c>
      <c r="B403" s="1" t="s">
        <v>926</v>
      </c>
      <c r="C403" s="1" t="s">
        <v>933</v>
      </c>
      <c r="D403" s="1" t="s">
        <v>78</v>
      </c>
      <c r="E403" s="1" t="s">
        <v>51</v>
      </c>
      <c r="F403" s="1" t="s">
        <v>51</v>
      </c>
      <c r="G403" s="1" t="s">
        <v>82</v>
      </c>
      <c r="H403" s="1" t="s">
        <v>95</v>
      </c>
      <c r="I403" s="1" t="s">
        <v>84</v>
      </c>
      <c r="J403" s="1" t="s">
        <v>96</v>
      </c>
      <c r="K403" s="1" t="s">
        <v>934</v>
      </c>
      <c r="L403" s="1"/>
      <c r="M403" s="21">
        <f t="shared" si="6"/>
        <v>1</v>
      </c>
    </row>
    <row r="404" spans="1:13" ht="20.100000000000001" customHeight="1" x14ac:dyDescent="0.15">
      <c r="A404" s="1" t="s">
        <v>32</v>
      </c>
      <c r="B404" s="1" t="s">
        <v>926</v>
      </c>
      <c r="C404" s="1" t="s">
        <v>935</v>
      </c>
      <c r="D404" s="1" t="s">
        <v>78</v>
      </c>
      <c r="E404" s="1" t="s">
        <v>51</v>
      </c>
      <c r="F404" s="1" t="s">
        <v>51</v>
      </c>
      <c r="G404" s="1" t="s">
        <v>82</v>
      </c>
      <c r="H404" s="1" t="s">
        <v>95</v>
      </c>
      <c r="I404" s="1" t="s">
        <v>84</v>
      </c>
      <c r="J404" s="1" t="s">
        <v>96</v>
      </c>
      <c r="K404" s="1" t="s">
        <v>936</v>
      </c>
      <c r="L404" s="1"/>
      <c r="M404" s="21">
        <f t="shared" si="6"/>
        <v>1</v>
      </c>
    </row>
    <row r="405" spans="1:13" ht="20.100000000000001" customHeight="1" x14ac:dyDescent="0.15">
      <c r="A405" s="1" t="s">
        <v>32</v>
      </c>
      <c r="B405" s="1" t="s">
        <v>926</v>
      </c>
      <c r="C405" s="1" t="s">
        <v>937</v>
      </c>
      <c r="D405" s="1" t="s">
        <v>78</v>
      </c>
      <c r="E405" s="1" t="s">
        <v>51</v>
      </c>
      <c r="F405" s="1" t="s">
        <v>51</v>
      </c>
      <c r="G405" s="1" t="s">
        <v>82</v>
      </c>
      <c r="H405" s="1" t="s">
        <v>95</v>
      </c>
      <c r="I405" s="1" t="s">
        <v>84</v>
      </c>
      <c r="J405" s="1" t="s">
        <v>96</v>
      </c>
      <c r="K405" s="1" t="s">
        <v>938</v>
      </c>
      <c r="L405" s="1"/>
      <c r="M405" s="21">
        <f t="shared" si="6"/>
        <v>1</v>
      </c>
    </row>
    <row r="406" spans="1:13" ht="20.100000000000001" customHeight="1" x14ac:dyDescent="0.15">
      <c r="A406" s="1" t="s">
        <v>32</v>
      </c>
      <c r="B406" s="1" t="s">
        <v>926</v>
      </c>
      <c r="C406" s="1" t="s">
        <v>939</v>
      </c>
      <c r="D406" s="1" t="s">
        <v>78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96</v>
      </c>
      <c r="K406" s="1" t="s">
        <v>940</v>
      </c>
      <c r="L406" s="1"/>
      <c r="M406" s="21">
        <f t="shared" si="6"/>
        <v>1</v>
      </c>
    </row>
    <row r="407" spans="1:13" ht="20.100000000000001" customHeight="1" x14ac:dyDescent="0.15">
      <c r="A407" s="1" t="s">
        <v>32</v>
      </c>
      <c r="B407" s="1" t="s">
        <v>926</v>
      </c>
      <c r="C407" s="1" t="s">
        <v>941</v>
      </c>
      <c r="D407" s="1" t="s">
        <v>78</v>
      </c>
      <c r="E407" s="1" t="s">
        <v>51</v>
      </c>
      <c r="F407" s="1" t="s">
        <v>51</v>
      </c>
      <c r="G407" s="1" t="s">
        <v>82</v>
      </c>
      <c r="H407" s="1" t="s">
        <v>95</v>
      </c>
      <c r="I407" s="1" t="s">
        <v>84</v>
      </c>
      <c r="J407" s="1" t="s">
        <v>96</v>
      </c>
      <c r="K407" s="1" t="s">
        <v>942</v>
      </c>
      <c r="L407" s="1"/>
      <c r="M407" s="21">
        <f t="shared" si="6"/>
        <v>1</v>
      </c>
    </row>
    <row r="408" spans="1:13" ht="20.100000000000001" customHeight="1" x14ac:dyDescent="0.15">
      <c r="A408" s="1" t="s">
        <v>32</v>
      </c>
      <c r="B408" s="1" t="s">
        <v>943</v>
      </c>
      <c r="C408" s="1" t="s">
        <v>944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95</v>
      </c>
      <c r="I408" s="1" t="s">
        <v>84</v>
      </c>
      <c r="J408" s="1" t="s">
        <v>96</v>
      </c>
      <c r="K408" s="1" t="s">
        <v>945</v>
      </c>
      <c r="L408" s="1"/>
      <c r="M408" s="21">
        <f t="shared" si="6"/>
        <v>1</v>
      </c>
    </row>
    <row r="409" spans="1:13" ht="20.100000000000001" customHeight="1" x14ac:dyDescent="0.15">
      <c r="A409" s="1" t="s">
        <v>32</v>
      </c>
      <c r="B409" s="1" t="s">
        <v>943</v>
      </c>
      <c r="C409" s="1" t="s">
        <v>946</v>
      </c>
      <c r="D409" s="1" t="s">
        <v>50</v>
      </c>
      <c r="E409" s="1" t="s">
        <v>51</v>
      </c>
      <c r="F409" s="1" t="s">
        <v>51</v>
      </c>
      <c r="G409" s="1" t="s">
        <v>82</v>
      </c>
      <c r="H409" s="1" t="s">
        <v>95</v>
      </c>
      <c r="I409" s="1" t="s">
        <v>84</v>
      </c>
      <c r="J409" s="1" t="s">
        <v>96</v>
      </c>
      <c r="K409" s="1" t="s">
        <v>947</v>
      </c>
      <c r="L409" s="1"/>
      <c r="M409" s="21">
        <f t="shared" si="6"/>
        <v>1</v>
      </c>
    </row>
    <row r="410" spans="1:13" ht="20.100000000000001" customHeight="1" x14ac:dyDescent="0.15">
      <c r="A410" s="1" t="s">
        <v>32</v>
      </c>
      <c r="B410" s="1" t="s">
        <v>943</v>
      </c>
      <c r="C410" s="1" t="s">
        <v>948</v>
      </c>
      <c r="D410" s="1" t="s">
        <v>50</v>
      </c>
      <c r="E410" s="1" t="s">
        <v>51</v>
      </c>
      <c r="F410" s="1" t="s">
        <v>51</v>
      </c>
      <c r="G410" s="1" t="s">
        <v>82</v>
      </c>
      <c r="H410" s="1" t="s">
        <v>95</v>
      </c>
      <c r="I410" s="1" t="s">
        <v>84</v>
      </c>
      <c r="J410" s="1" t="s">
        <v>96</v>
      </c>
      <c r="K410" s="1" t="s">
        <v>949</v>
      </c>
      <c r="L410" s="1"/>
      <c r="M410" s="21">
        <f t="shared" si="6"/>
        <v>1</v>
      </c>
    </row>
    <row r="411" spans="1:13" ht="20.100000000000001" customHeight="1" x14ac:dyDescent="0.15">
      <c r="A411" s="1" t="s">
        <v>32</v>
      </c>
      <c r="B411" s="1" t="s">
        <v>943</v>
      </c>
      <c r="C411" s="1" t="s">
        <v>950</v>
      </c>
      <c r="D411" s="1" t="s">
        <v>50</v>
      </c>
      <c r="E411" s="1" t="s">
        <v>51</v>
      </c>
      <c r="F411" s="1" t="s">
        <v>51</v>
      </c>
      <c r="G411" s="1" t="s">
        <v>82</v>
      </c>
      <c r="H411" s="1" t="s">
        <v>95</v>
      </c>
      <c r="I411" s="1" t="s">
        <v>84</v>
      </c>
      <c r="J411" s="1" t="s">
        <v>96</v>
      </c>
      <c r="K411" s="1" t="s">
        <v>951</v>
      </c>
      <c r="L411" s="1"/>
      <c r="M411" s="21">
        <f t="shared" si="6"/>
        <v>1</v>
      </c>
    </row>
    <row r="412" spans="1:13" ht="20.100000000000001" customHeight="1" x14ac:dyDescent="0.15">
      <c r="A412" s="1" t="s">
        <v>32</v>
      </c>
      <c r="B412" s="1" t="s">
        <v>943</v>
      </c>
      <c r="C412" s="1" t="s">
        <v>952</v>
      </c>
      <c r="D412" s="1" t="s">
        <v>50</v>
      </c>
      <c r="E412" s="1" t="s">
        <v>51</v>
      </c>
      <c r="F412" s="1" t="s">
        <v>51</v>
      </c>
      <c r="G412" s="1" t="s">
        <v>82</v>
      </c>
      <c r="H412" s="1" t="s">
        <v>95</v>
      </c>
      <c r="I412" s="1" t="s">
        <v>84</v>
      </c>
      <c r="J412" s="1" t="s">
        <v>96</v>
      </c>
      <c r="K412" s="1" t="s">
        <v>953</v>
      </c>
      <c r="L412" s="1"/>
      <c r="M412" s="21">
        <f t="shared" si="6"/>
        <v>1</v>
      </c>
    </row>
    <row r="413" spans="1:13" ht="20.100000000000001" customHeight="1" x14ac:dyDescent="0.15">
      <c r="A413" s="1" t="s">
        <v>32</v>
      </c>
      <c r="B413" s="1" t="s">
        <v>943</v>
      </c>
      <c r="C413" s="1" t="s">
        <v>954</v>
      </c>
      <c r="D413" s="1" t="s">
        <v>50</v>
      </c>
      <c r="E413" s="1" t="s">
        <v>51</v>
      </c>
      <c r="F413" s="1" t="s">
        <v>51</v>
      </c>
      <c r="G413" s="1" t="s">
        <v>82</v>
      </c>
      <c r="H413" s="1" t="s">
        <v>95</v>
      </c>
      <c r="I413" s="1" t="s">
        <v>84</v>
      </c>
      <c r="J413" s="1" t="s">
        <v>96</v>
      </c>
      <c r="K413" s="1" t="s">
        <v>955</v>
      </c>
      <c r="L413" s="1"/>
      <c r="M413" s="21">
        <f t="shared" si="6"/>
        <v>1</v>
      </c>
    </row>
    <row r="414" spans="1:13" ht="20.100000000000001" customHeight="1" x14ac:dyDescent="0.15">
      <c r="A414" s="1" t="s">
        <v>32</v>
      </c>
      <c r="B414" s="1" t="s">
        <v>943</v>
      </c>
      <c r="C414" s="1" t="s">
        <v>956</v>
      </c>
      <c r="D414" s="1" t="s">
        <v>50</v>
      </c>
      <c r="E414" s="1" t="s">
        <v>51</v>
      </c>
      <c r="F414" s="1" t="s">
        <v>51</v>
      </c>
      <c r="G414" s="1" t="s">
        <v>82</v>
      </c>
      <c r="H414" s="1" t="s">
        <v>95</v>
      </c>
      <c r="I414" s="1" t="s">
        <v>84</v>
      </c>
      <c r="J414" s="1" t="s">
        <v>96</v>
      </c>
      <c r="K414" s="1" t="s">
        <v>957</v>
      </c>
      <c r="L414" s="1"/>
      <c r="M414" s="21">
        <f t="shared" si="6"/>
        <v>1</v>
      </c>
    </row>
    <row r="415" spans="1:13" ht="20.100000000000001" customHeight="1" x14ac:dyDescent="0.15">
      <c r="A415" s="1" t="s">
        <v>32</v>
      </c>
      <c r="B415" s="1" t="s">
        <v>943</v>
      </c>
      <c r="C415" s="1" t="s">
        <v>958</v>
      </c>
      <c r="D415" s="1" t="s">
        <v>50</v>
      </c>
      <c r="E415" s="1" t="s">
        <v>51</v>
      </c>
      <c r="F415" s="1" t="s">
        <v>51</v>
      </c>
      <c r="G415" s="1" t="s">
        <v>82</v>
      </c>
      <c r="H415" s="1" t="s">
        <v>95</v>
      </c>
      <c r="I415" s="1" t="s">
        <v>84</v>
      </c>
      <c r="J415" s="1" t="s">
        <v>96</v>
      </c>
      <c r="K415" s="1" t="s">
        <v>959</v>
      </c>
      <c r="L415" s="1"/>
      <c r="M415" s="21">
        <f t="shared" si="6"/>
        <v>1</v>
      </c>
    </row>
    <row r="416" spans="1:13" ht="20.100000000000001" customHeight="1" x14ac:dyDescent="0.15">
      <c r="A416" s="1" t="s">
        <v>32</v>
      </c>
      <c r="B416" s="1" t="s">
        <v>943</v>
      </c>
      <c r="C416" s="1" t="s">
        <v>960</v>
      </c>
      <c r="D416" s="1" t="s">
        <v>50</v>
      </c>
      <c r="E416" s="1" t="s">
        <v>51</v>
      </c>
      <c r="F416" s="1" t="s">
        <v>51</v>
      </c>
      <c r="G416" s="1" t="s">
        <v>82</v>
      </c>
      <c r="H416" s="1" t="s">
        <v>95</v>
      </c>
      <c r="I416" s="1" t="s">
        <v>84</v>
      </c>
      <c r="J416" s="1" t="s">
        <v>96</v>
      </c>
      <c r="K416" s="1" t="s">
        <v>961</v>
      </c>
      <c r="L416" s="1"/>
      <c r="M416" s="21">
        <f t="shared" si="6"/>
        <v>1</v>
      </c>
    </row>
    <row r="417" spans="1:13" ht="20.100000000000001" customHeight="1" x14ac:dyDescent="0.15">
      <c r="A417" s="1" t="s">
        <v>32</v>
      </c>
      <c r="B417" s="1" t="s">
        <v>943</v>
      </c>
      <c r="C417" s="1" t="s">
        <v>962</v>
      </c>
      <c r="D417" s="1" t="s">
        <v>50</v>
      </c>
      <c r="E417" s="1" t="s">
        <v>51</v>
      </c>
      <c r="F417" s="1" t="s">
        <v>51</v>
      </c>
      <c r="G417" s="1" t="s">
        <v>82</v>
      </c>
      <c r="H417" s="1" t="s">
        <v>95</v>
      </c>
      <c r="I417" s="1" t="s">
        <v>84</v>
      </c>
      <c r="J417" s="1" t="s">
        <v>96</v>
      </c>
      <c r="K417" s="1" t="s">
        <v>963</v>
      </c>
      <c r="L417" s="1"/>
      <c r="M417" s="21">
        <f t="shared" si="6"/>
        <v>1</v>
      </c>
    </row>
    <row r="418" spans="1:13" ht="20.100000000000001" customHeight="1" x14ac:dyDescent="0.15">
      <c r="A418" s="1" t="s">
        <v>32</v>
      </c>
      <c r="B418" s="1" t="s">
        <v>943</v>
      </c>
      <c r="C418" s="1" t="s">
        <v>964</v>
      </c>
      <c r="D418" s="1" t="s">
        <v>50</v>
      </c>
      <c r="E418" s="1" t="s">
        <v>51</v>
      </c>
      <c r="F418" s="1" t="s">
        <v>51</v>
      </c>
      <c r="G418" s="1" t="s">
        <v>82</v>
      </c>
      <c r="H418" s="1" t="s">
        <v>95</v>
      </c>
      <c r="I418" s="1" t="s">
        <v>84</v>
      </c>
      <c r="J418" s="1" t="s">
        <v>96</v>
      </c>
      <c r="K418" s="1" t="s">
        <v>965</v>
      </c>
      <c r="L418" s="1"/>
      <c r="M418" s="21">
        <f t="shared" si="6"/>
        <v>1</v>
      </c>
    </row>
    <row r="419" spans="1:13" ht="20.100000000000001" customHeight="1" x14ac:dyDescent="0.15">
      <c r="A419" s="1" t="s">
        <v>32</v>
      </c>
      <c r="B419" s="1" t="s">
        <v>943</v>
      </c>
      <c r="C419" s="1" t="s">
        <v>966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967</v>
      </c>
      <c r="L419" s="1"/>
      <c r="M419" s="21">
        <f t="shared" si="6"/>
        <v>1</v>
      </c>
    </row>
    <row r="420" spans="1:13" ht="20.100000000000001" customHeight="1" x14ac:dyDescent="0.15">
      <c r="A420" s="1" t="s">
        <v>32</v>
      </c>
      <c r="B420" s="1" t="s">
        <v>943</v>
      </c>
      <c r="C420" s="1" t="s">
        <v>968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180</v>
      </c>
      <c r="I420" s="1" t="s">
        <v>84</v>
      </c>
      <c r="J420" s="1" t="s">
        <v>632</v>
      </c>
      <c r="K420" s="1" t="s">
        <v>969</v>
      </c>
      <c r="L420" s="1"/>
      <c r="M420" s="21">
        <f t="shared" si="6"/>
        <v>0</v>
      </c>
    </row>
    <row r="421" spans="1:13" ht="20.100000000000001" customHeight="1" x14ac:dyDescent="0.15">
      <c r="A421" s="1" t="s">
        <v>32</v>
      </c>
      <c r="B421" s="1" t="s">
        <v>943</v>
      </c>
      <c r="C421" s="1" t="s">
        <v>970</v>
      </c>
      <c r="D421" s="1" t="s">
        <v>78</v>
      </c>
      <c r="E421" s="1" t="s">
        <v>51</v>
      </c>
      <c r="F421" s="1" t="s">
        <v>51</v>
      </c>
      <c r="G421" s="1" t="s">
        <v>82</v>
      </c>
      <c r="H421" s="1" t="s">
        <v>95</v>
      </c>
      <c r="I421" s="1" t="s">
        <v>84</v>
      </c>
      <c r="J421" s="1" t="s">
        <v>96</v>
      </c>
      <c r="K421" s="1" t="s">
        <v>971</v>
      </c>
      <c r="L421" s="1"/>
      <c r="M421" s="21">
        <f t="shared" si="6"/>
        <v>1</v>
      </c>
    </row>
    <row r="422" spans="1:13" ht="20.100000000000001" customHeight="1" x14ac:dyDescent="0.15">
      <c r="A422" s="1" t="s">
        <v>32</v>
      </c>
      <c r="B422" s="1" t="s">
        <v>972</v>
      </c>
      <c r="C422" s="1" t="s">
        <v>973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974</v>
      </c>
      <c r="L422" s="1"/>
      <c r="M422" s="21">
        <f t="shared" si="6"/>
        <v>1</v>
      </c>
    </row>
    <row r="423" spans="1:13" ht="20.100000000000001" customHeight="1" x14ac:dyDescent="0.15">
      <c r="A423" s="1" t="s">
        <v>32</v>
      </c>
      <c r="B423" s="1" t="s">
        <v>975</v>
      </c>
      <c r="C423" s="1" t="s">
        <v>976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977</v>
      </c>
      <c r="L423" s="1"/>
      <c r="M423" s="21">
        <f t="shared" si="6"/>
        <v>1</v>
      </c>
    </row>
    <row r="424" spans="1:13" ht="20.100000000000001" customHeight="1" x14ac:dyDescent="0.15">
      <c r="A424" s="1" t="s">
        <v>32</v>
      </c>
      <c r="B424" s="1" t="s">
        <v>975</v>
      </c>
      <c r="C424" s="1" t="s">
        <v>978</v>
      </c>
      <c r="D424" s="1" t="s">
        <v>50</v>
      </c>
      <c r="E424" s="1" t="s">
        <v>51</v>
      </c>
      <c r="F424" s="1" t="s">
        <v>26832</v>
      </c>
      <c r="G424" s="1" t="s">
        <v>82</v>
      </c>
      <c r="H424" s="1" t="s">
        <v>446</v>
      </c>
      <c r="I424" s="1" t="s">
        <v>447</v>
      </c>
      <c r="J424" s="1" t="s">
        <v>448</v>
      </c>
      <c r="K424" s="1" t="s">
        <v>979</v>
      </c>
      <c r="L424" s="1"/>
      <c r="M424" s="21">
        <f t="shared" si="6"/>
        <v>0</v>
      </c>
    </row>
    <row r="425" spans="1:13" ht="20.100000000000001" customHeight="1" x14ac:dyDescent="0.15">
      <c r="A425" s="1" t="s">
        <v>32</v>
      </c>
      <c r="B425" s="1" t="s">
        <v>980</v>
      </c>
      <c r="C425" s="1" t="s">
        <v>981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982</v>
      </c>
      <c r="L425" s="1"/>
      <c r="M425" s="21">
        <f t="shared" si="6"/>
        <v>1</v>
      </c>
    </row>
    <row r="426" spans="1:13" ht="20.100000000000001" customHeight="1" x14ac:dyDescent="0.15">
      <c r="A426" s="1" t="s">
        <v>32</v>
      </c>
      <c r="B426" s="1" t="s">
        <v>983</v>
      </c>
      <c r="C426" s="1" t="s">
        <v>984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985</v>
      </c>
      <c r="L426" s="1"/>
      <c r="M426" s="21">
        <f t="shared" si="6"/>
        <v>1</v>
      </c>
    </row>
    <row r="427" spans="1:13" ht="20.100000000000001" customHeight="1" x14ac:dyDescent="0.15">
      <c r="A427" s="1" t="s">
        <v>32</v>
      </c>
      <c r="B427" s="1" t="s">
        <v>983</v>
      </c>
      <c r="C427" s="1" t="s">
        <v>986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987</v>
      </c>
      <c r="L427" s="1"/>
      <c r="M427" s="21">
        <f t="shared" si="6"/>
        <v>1</v>
      </c>
    </row>
    <row r="428" spans="1:13" ht="20.100000000000001" customHeight="1" x14ac:dyDescent="0.15">
      <c r="A428" s="1" t="s">
        <v>32</v>
      </c>
      <c r="B428" s="1" t="s">
        <v>988</v>
      </c>
      <c r="C428" s="1" t="s">
        <v>989</v>
      </c>
      <c r="D428" s="1" t="s">
        <v>50</v>
      </c>
      <c r="E428" s="1" t="s">
        <v>51</v>
      </c>
      <c r="F428" s="1" t="s">
        <v>51</v>
      </c>
      <c r="G428" s="1" t="s">
        <v>82</v>
      </c>
      <c r="H428" s="1" t="s">
        <v>207</v>
      </c>
      <c r="I428" s="1" t="s">
        <v>84</v>
      </c>
      <c r="J428" s="1" t="s">
        <v>122</v>
      </c>
      <c r="K428" s="1" t="s">
        <v>990</v>
      </c>
      <c r="L428" s="1"/>
      <c r="M428" s="21">
        <f t="shared" si="6"/>
        <v>1</v>
      </c>
    </row>
    <row r="429" spans="1:13" ht="20.100000000000001" customHeight="1" x14ac:dyDescent="0.15">
      <c r="A429" s="1" t="s">
        <v>32</v>
      </c>
      <c r="B429" s="1" t="s">
        <v>991</v>
      </c>
      <c r="C429" s="1" t="s">
        <v>992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993</v>
      </c>
      <c r="L429" s="1"/>
      <c r="M429" s="21">
        <f t="shared" si="6"/>
        <v>1</v>
      </c>
    </row>
    <row r="430" spans="1:13" ht="20.100000000000001" customHeight="1" x14ac:dyDescent="0.15">
      <c r="A430" s="1" t="s">
        <v>32</v>
      </c>
      <c r="B430" s="1" t="s">
        <v>991</v>
      </c>
      <c r="C430" s="1" t="s">
        <v>994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995</v>
      </c>
      <c r="L430" s="1"/>
      <c r="M430" s="21">
        <f t="shared" si="6"/>
        <v>1</v>
      </c>
    </row>
    <row r="431" spans="1:13" ht="20.100000000000001" customHeight="1" x14ac:dyDescent="0.15">
      <c r="A431" s="1" t="s">
        <v>32</v>
      </c>
      <c r="B431" s="1" t="s">
        <v>991</v>
      </c>
      <c r="C431" s="1" t="s">
        <v>996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84</v>
      </c>
      <c r="J431" s="1" t="s">
        <v>122</v>
      </c>
      <c r="K431" s="1" t="s">
        <v>997</v>
      </c>
      <c r="L431" s="1"/>
      <c r="M431" s="21">
        <f t="shared" si="6"/>
        <v>1</v>
      </c>
    </row>
    <row r="432" spans="1:13" ht="20.100000000000001" customHeight="1" x14ac:dyDescent="0.15">
      <c r="A432" s="1" t="s">
        <v>32</v>
      </c>
      <c r="B432" s="1" t="s">
        <v>991</v>
      </c>
      <c r="C432" s="1" t="s">
        <v>998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999</v>
      </c>
      <c r="L432" s="1"/>
      <c r="M432" s="21">
        <f t="shared" si="6"/>
        <v>1</v>
      </c>
    </row>
    <row r="433" spans="1:13" ht="20.100000000000001" customHeight="1" x14ac:dyDescent="0.15">
      <c r="A433" s="1" t="s">
        <v>32</v>
      </c>
      <c r="B433" s="1" t="s">
        <v>991</v>
      </c>
      <c r="C433" s="1" t="s">
        <v>1000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1001</v>
      </c>
      <c r="L433" s="1"/>
      <c r="M433" s="21">
        <f t="shared" si="6"/>
        <v>1</v>
      </c>
    </row>
    <row r="434" spans="1:13" ht="20.100000000000001" customHeight="1" x14ac:dyDescent="0.15">
      <c r="A434" s="1" t="s">
        <v>32</v>
      </c>
      <c r="B434" s="1" t="s">
        <v>991</v>
      </c>
      <c r="C434" s="1" t="s">
        <v>1002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84</v>
      </c>
      <c r="J434" s="1" t="s">
        <v>122</v>
      </c>
      <c r="K434" s="1" t="s">
        <v>1003</v>
      </c>
      <c r="L434" s="1"/>
      <c r="M434" s="21">
        <f t="shared" si="6"/>
        <v>1</v>
      </c>
    </row>
    <row r="435" spans="1:13" ht="20.100000000000001" customHeight="1" x14ac:dyDescent="0.15">
      <c r="A435" s="1" t="s">
        <v>32</v>
      </c>
      <c r="B435" s="1" t="s">
        <v>991</v>
      </c>
      <c r="C435" s="1" t="s">
        <v>1004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121</v>
      </c>
      <c r="I435" s="1" t="s">
        <v>84</v>
      </c>
      <c r="J435" s="1" t="s">
        <v>122</v>
      </c>
      <c r="K435" s="1" t="s">
        <v>1005</v>
      </c>
      <c r="L435" s="1"/>
      <c r="M435" s="21">
        <f t="shared" si="6"/>
        <v>1</v>
      </c>
    </row>
    <row r="436" spans="1:13" ht="39.950000000000003" customHeight="1" x14ac:dyDescent="0.15">
      <c r="A436" s="32" t="s">
        <v>26988</v>
      </c>
      <c r="B436" s="32" t="s">
        <v>26989</v>
      </c>
      <c r="C436" s="1" t="s">
        <v>1006</v>
      </c>
      <c r="D436" s="1" t="s">
        <v>78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84</v>
      </c>
      <c r="J436" s="1" t="s">
        <v>122</v>
      </c>
      <c r="K436" s="1" t="s">
        <v>1007</v>
      </c>
      <c r="L436" s="33" t="s">
        <v>26974</v>
      </c>
      <c r="M436" s="21">
        <f t="shared" si="6"/>
        <v>1</v>
      </c>
    </row>
    <row r="437" spans="1:13" ht="20.100000000000001" customHeight="1" x14ac:dyDescent="0.15">
      <c r="A437" s="1" t="s">
        <v>32</v>
      </c>
      <c r="B437" s="1" t="s">
        <v>991</v>
      </c>
      <c r="C437" s="1" t="s">
        <v>1008</v>
      </c>
      <c r="D437" s="1" t="s">
        <v>78</v>
      </c>
      <c r="E437" s="1" t="s">
        <v>51</v>
      </c>
      <c r="F437" s="1" t="s">
        <v>51</v>
      </c>
      <c r="G437" s="1" t="s">
        <v>52</v>
      </c>
      <c r="H437" s="1" t="s">
        <v>121</v>
      </c>
      <c r="I437" s="1" t="s">
        <v>84</v>
      </c>
      <c r="J437" s="1" t="s">
        <v>122</v>
      </c>
      <c r="K437" s="1" t="s">
        <v>1009</v>
      </c>
      <c r="L437" s="1"/>
      <c r="M437" s="21">
        <f t="shared" si="6"/>
        <v>1</v>
      </c>
    </row>
    <row r="438" spans="1:13" ht="20.100000000000001" customHeight="1" x14ac:dyDescent="0.15">
      <c r="A438" s="1" t="s">
        <v>32</v>
      </c>
      <c r="B438" s="1" t="s">
        <v>991</v>
      </c>
      <c r="C438" s="1" t="s">
        <v>1010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1011</v>
      </c>
      <c r="L438" s="1"/>
      <c r="M438" s="21">
        <f t="shared" si="6"/>
        <v>1</v>
      </c>
    </row>
    <row r="439" spans="1:13" ht="20.100000000000001" customHeight="1" x14ac:dyDescent="0.15">
      <c r="A439" s="1" t="s">
        <v>32</v>
      </c>
      <c r="B439" s="1" t="s">
        <v>991</v>
      </c>
      <c r="C439" s="1" t="s">
        <v>1012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121</v>
      </c>
      <c r="I439" s="1" t="s">
        <v>84</v>
      </c>
      <c r="J439" s="1" t="s">
        <v>122</v>
      </c>
      <c r="K439" s="1" t="s">
        <v>1013</v>
      </c>
      <c r="L439" s="1"/>
      <c r="M439" s="21">
        <f t="shared" si="6"/>
        <v>1</v>
      </c>
    </row>
    <row r="440" spans="1:13" ht="20.100000000000001" customHeight="1" x14ac:dyDescent="0.15">
      <c r="A440" s="1" t="s">
        <v>32</v>
      </c>
      <c r="B440" s="1" t="s">
        <v>991</v>
      </c>
      <c r="C440" s="1" t="s">
        <v>1014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1015</v>
      </c>
      <c r="L440" s="1"/>
      <c r="M440" s="21">
        <f t="shared" si="6"/>
        <v>1</v>
      </c>
    </row>
    <row r="441" spans="1:13" ht="20.100000000000001" customHeight="1" x14ac:dyDescent="0.15">
      <c r="A441" s="1" t="s">
        <v>32</v>
      </c>
      <c r="B441" s="1" t="s">
        <v>991</v>
      </c>
      <c r="C441" s="1" t="s">
        <v>1016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121</v>
      </c>
      <c r="I441" s="1" t="s">
        <v>84</v>
      </c>
      <c r="J441" s="1" t="s">
        <v>122</v>
      </c>
      <c r="K441" s="1" t="s">
        <v>1017</v>
      </c>
      <c r="L441" s="1"/>
      <c r="M441" s="21">
        <f t="shared" si="6"/>
        <v>1</v>
      </c>
    </row>
    <row r="442" spans="1:13" ht="20.100000000000001" customHeight="1" x14ac:dyDescent="0.15">
      <c r="A442" s="1" t="s">
        <v>32</v>
      </c>
      <c r="B442" s="1" t="s">
        <v>991</v>
      </c>
      <c r="C442" s="1" t="s">
        <v>1018</v>
      </c>
      <c r="D442" s="1" t="s">
        <v>78</v>
      </c>
      <c r="E442" s="1" t="s">
        <v>51</v>
      </c>
      <c r="F442" s="1" t="s">
        <v>51</v>
      </c>
      <c r="G442" s="1" t="s">
        <v>52</v>
      </c>
      <c r="H442" s="1" t="s">
        <v>121</v>
      </c>
      <c r="I442" s="1" t="s">
        <v>84</v>
      </c>
      <c r="J442" s="1" t="s">
        <v>122</v>
      </c>
      <c r="K442" s="1" t="s">
        <v>1019</v>
      </c>
      <c r="L442" s="1"/>
      <c r="M442" s="21">
        <f t="shared" si="6"/>
        <v>1</v>
      </c>
    </row>
    <row r="443" spans="1:13" ht="20.100000000000001" customHeight="1" x14ac:dyDescent="0.15">
      <c r="A443" s="1" t="s">
        <v>32</v>
      </c>
      <c r="B443" s="1" t="s">
        <v>991</v>
      </c>
      <c r="C443" s="1" t="s">
        <v>1020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121</v>
      </c>
      <c r="I443" s="1" t="s">
        <v>84</v>
      </c>
      <c r="J443" s="1" t="s">
        <v>122</v>
      </c>
      <c r="K443" s="1" t="s">
        <v>1021</v>
      </c>
      <c r="L443" s="1"/>
      <c r="M443" s="21">
        <f t="shared" si="6"/>
        <v>1</v>
      </c>
    </row>
    <row r="444" spans="1:13" ht="20.100000000000001" customHeight="1" x14ac:dyDescent="0.15">
      <c r="A444" s="1" t="s">
        <v>32</v>
      </c>
      <c r="B444" s="1" t="s">
        <v>991</v>
      </c>
      <c r="C444" s="1" t="s">
        <v>1022</v>
      </c>
      <c r="D444" s="1" t="s">
        <v>78</v>
      </c>
      <c r="E444" s="1" t="s">
        <v>51</v>
      </c>
      <c r="F444" s="1" t="s">
        <v>51</v>
      </c>
      <c r="G444" s="1" t="s">
        <v>52</v>
      </c>
      <c r="H444" s="1" t="s">
        <v>121</v>
      </c>
      <c r="I444" s="1" t="s">
        <v>84</v>
      </c>
      <c r="J444" s="1" t="s">
        <v>122</v>
      </c>
      <c r="K444" s="1" t="s">
        <v>1023</v>
      </c>
      <c r="L444" s="1"/>
      <c r="M444" s="21">
        <f t="shared" si="6"/>
        <v>1</v>
      </c>
    </row>
    <row r="445" spans="1:13" ht="20.100000000000001" customHeight="1" x14ac:dyDescent="0.15">
      <c r="A445" s="1" t="s">
        <v>32</v>
      </c>
      <c r="B445" s="1" t="s">
        <v>991</v>
      </c>
      <c r="C445" s="1" t="s">
        <v>1024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84</v>
      </c>
      <c r="J445" s="1" t="s">
        <v>122</v>
      </c>
      <c r="K445" s="1" t="s">
        <v>1025</v>
      </c>
      <c r="L445" s="1"/>
      <c r="M445" s="21">
        <f t="shared" si="6"/>
        <v>1</v>
      </c>
    </row>
    <row r="446" spans="1:13" ht="20.100000000000001" customHeight="1" x14ac:dyDescent="0.15">
      <c r="A446" s="1" t="s">
        <v>32</v>
      </c>
      <c r="B446" s="1" t="s">
        <v>991</v>
      </c>
      <c r="C446" s="1" t="s">
        <v>1026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84</v>
      </c>
      <c r="J446" s="1" t="s">
        <v>122</v>
      </c>
      <c r="K446" s="1" t="s">
        <v>1027</v>
      </c>
      <c r="L446" s="1"/>
      <c r="M446" s="21">
        <f t="shared" si="6"/>
        <v>1</v>
      </c>
    </row>
    <row r="447" spans="1:13" ht="20.100000000000001" customHeight="1" x14ac:dyDescent="0.15">
      <c r="A447" s="1" t="s">
        <v>32</v>
      </c>
      <c r="B447" s="1" t="s">
        <v>991</v>
      </c>
      <c r="C447" s="1" t="s">
        <v>1028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121</v>
      </c>
      <c r="I447" s="1" t="s">
        <v>84</v>
      </c>
      <c r="J447" s="1" t="s">
        <v>122</v>
      </c>
      <c r="K447" s="1" t="s">
        <v>1029</v>
      </c>
      <c r="L447" s="1"/>
      <c r="M447" s="21">
        <f t="shared" si="6"/>
        <v>1</v>
      </c>
    </row>
    <row r="448" spans="1:13" ht="20.100000000000001" customHeight="1" x14ac:dyDescent="0.15">
      <c r="A448" s="1" t="s">
        <v>32</v>
      </c>
      <c r="B448" s="1" t="s">
        <v>991</v>
      </c>
      <c r="C448" s="1" t="s">
        <v>1030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121</v>
      </c>
      <c r="I448" s="1" t="s">
        <v>84</v>
      </c>
      <c r="J448" s="1" t="s">
        <v>122</v>
      </c>
      <c r="K448" s="1" t="s">
        <v>1031</v>
      </c>
      <c r="L448" s="1"/>
      <c r="M448" s="21">
        <f t="shared" si="6"/>
        <v>1</v>
      </c>
    </row>
    <row r="449" spans="1:13" ht="20.100000000000001" customHeight="1" x14ac:dyDescent="0.15">
      <c r="A449" s="1" t="s">
        <v>32</v>
      </c>
      <c r="B449" s="1" t="s">
        <v>991</v>
      </c>
      <c r="C449" s="1" t="s">
        <v>1032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84</v>
      </c>
      <c r="J449" s="1" t="s">
        <v>122</v>
      </c>
      <c r="K449" s="1" t="s">
        <v>1033</v>
      </c>
      <c r="L449" s="1"/>
      <c r="M449" s="21">
        <f t="shared" si="6"/>
        <v>1</v>
      </c>
    </row>
    <row r="450" spans="1:13" ht="20.100000000000001" customHeight="1" x14ac:dyDescent="0.15">
      <c r="A450" s="1" t="s">
        <v>32</v>
      </c>
      <c r="B450" s="1" t="s">
        <v>991</v>
      </c>
      <c r="C450" s="1" t="s">
        <v>1034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84</v>
      </c>
      <c r="J450" s="1" t="s">
        <v>122</v>
      </c>
      <c r="K450" s="1" t="s">
        <v>1035</v>
      </c>
      <c r="L450" s="1"/>
      <c r="M450" s="21">
        <f t="shared" si="6"/>
        <v>1</v>
      </c>
    </row>
    <row r="451" spans="1:13" ht="20.100000000000001" customHeight="1" x14ac:dyDescent="0.15">
      <c r="A451" s="1" t="s">
        <v>32</v>
      </c>
      <c r="B451" s="1" t="s">
        <v>1036</v>
      </c>
      <c r="C451" s="1" t="s">
        <v>1037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121</v>
      </c>
      <c r="I451" s="1" t="s">
        <v>84</v>
      </c>
      <c r="J451" s="1" t="s">
        <v>122</v>
      </c>
      <c r="K451" s="1" t="s">
        <v>1038</v>
      </c>
      <c r="L451" s="1"/>
      <c r="M451" s="21">
        <f t="shared" si="6"/>
        <v>1</v>
      </c>
    </row>
    <row r="452" spans="1:13" ht="20.100000000000001" customHeight="1" x14ac:dyDescent="0.15">
      <c r="A452" s="1" t="s">
        <v>32</v>
      </c>
      <c r="B452" s="1" t="s">
        <v>1039</v>
      </c>
      <c r="C452" s="1" t="s">
        <v>1040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53</v>
      </c>
      <c r="I452" s="1" t="s">
        <v>54</v>
      </c>
      <c r="J452" s="1" t="s">
        <v>55</v>
      </c>
      <c r="K452" s="1" t="s">
        <v>1041</v>
      </c>
      <c r="L452" s="1"/>
      <c r="M452" s="21">
        <f t="shared" si="6"/>
        <v>1</v>
      </c>
    </row>
    <row r="453" spans="1:13" ht="20.100000000000001" customHeight="1" x14ac:dyDescent="0.15">
      <c r="A453" s="1" t="s">
        <v>32</v>
      </c>
      <c r="B453" s="1" t="s">
        <v>1039</v>
      </c>
      <c r="C453" s="1" t="s">
        <v>1042</v>
      </c>
      <c r="D453" s="1" t="s">
        <v>78</v>
      </c>
      <c r="E453" s="1" t="s">
        <v>51</v>
      </c>
      <c r="F453" s="1" t="s">
        <v>179</v>
      </c>
      <c r="G453" s="1" t="s">
        <v>82</v>
      </c>
      <c r="H453" s="1" t="s">
        <v>129</v>
      </c>
      <c r="I453" s="1" t="s">
        <v>84</v>
      </c>
      <c r="J453" s="1" t="s">
        <v>130</v>
      </c>
      <c r="K453" s="1" t="s">
        <v>1043</v>
      </c>
      <c r="L453" s="1"/>
      <c r="M453" s="21">
        <f t="shared" si="6"/>
        <v>0</v>
      </c>
    </row>
    <row r="454" spans="1:13" ht="20.100000000000001" customHeight="1" x14ac:dyDescent="0.15">
      <c r="A454" s="1" t="s">
        <v>32</v>
      </c>
      <c r="B454" s="1" t="s">
        <v>1044</v>
      </c>
      <c r="C454" s="1" t="s">
        <v>1045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1046</v>
      </c>
      <c r="L454" s="1"/>
      <c r="M454" s="21">
        <f t="shared" si="6"/>
        <v>1</v>
      </c>
    </row>
    <row r="455" spans="1:13" ht="20.100000000000001" customHeight="1" x14ac:dyDescent="0.15">
      <c r="A455" s="1" t="s">
        <v>32</v>
      </c>
      <c r="B455" s="1" t="s">
        <v>1044</v>
      </c>
      <c r="C455" s="1" t="s">
        <v>1047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54</v>
      </c>
      <c r="J455" s="1" t="s">
        <v>55</v>
      </c>
      <c r="K455" s="1" t="s">
        <v>1048</v>
      </c>
      <c r="L455" s="1"/>
      <c r="M455" s="21">
        <f t="shared" si="6"/>
        <v>1</v>
      </c>
    </row>
    <row r="456" spans="1:13" ht="20.100000000000001" customHeight="1" x14ac:dyDescent="0.15">
      <c r="A456" s="1" t="s">
        <v>32</v>
      </c>
      <c r="B456" s="1" t="s">
        <v>1049</v>
      </c>
      <c r="C456" s="1" t="s">
        <v>1050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121</v>
      </c>
      <c r="I456" s="1" t="s">
        <v>84</v>
      </c>
      <c r="J456" s="1" t="s">
        <v>122</v>
      </c>
      <c r="K456" s="1" t="s">
        <v>1051</v>
      </c>
      <c r="L456" s="1"/>
      <c r="M456" s="21">
        <f t="shared" ref="M456:M520" si="7">IF(F456="○",1,0)</f>
        <v>1</v>
      </c>
    </row>
    <row r="457" spans="1:13" ht="20.100000000000001" customHeight="1" x14ac:dyDescent="0.15">
      <c r="A457" s="1" t="s">
        <v>32</v>
      </c>
      <c r="B457" s="1" t="s">
        <v>1049</v>
      </c>
      <c r="C457" s="1" t="s">
        <v>1052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1053</v>
      </c>
      <c r="L457" s="1"/>
      <c r="M457" s="21">
        <f t="shared" si="7"/>
        <v>1</v>
      </c>
    </row>
    <row r="458" spans="1:13" ht="20.100000000000001" customHeight="1" x14ac:dyDescent="0.15">
      <c r="A458" s="1" t="s">
        <v>32</v>
      </c>
      <c r="B458" s="1" t="s">
        <v>1049</v>
      </c>
      <c r="C458" s="1" t="s">
        <v>1054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1055</v>
      </c>
      <c r="L458" s="1"/>
      <c r="M458" s="21">
        <f t="shared" si="7"/>
        <v>1</v>
      </c>
    </row>
    <row r="459" spans="1:13" ht="20.100000000000001" customHeight="1" x14ac:dyDescent="0.15">
      <c r="A459" s="1" t="s">
        <v>32</v>
      </c>
      <c r="B459" s="1" t="s">
        <v>1056</v>
      </c>
      <c r="C459" s="1" t="s">
        <v>1057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53</v>
      </c>
      <c r="I459" s="1" t="s">
        <v>54</v>
      </c>
      <c r="J459" s="1" t="s">
        <v>55</v>
      </c>
      <c r="K459" s="1" t="s">
        <v>1058</v>
      </c>
      <c r="L459" s="1"/>
      <c r="M459" s="21">
        <f t="shared" si="7"/>
        <v>1</v>
      </c>
    </row>
    <row r="460" spans="1:13" ht="20.100000000000001" customHeight="1" x14ac:dyDescent="0.15">
      <c r="A460" s="1" t="s">
        <v>32</v>
      </c>
      <c r="B460" s="1" t="s">
        <v>1056</v>
      </c>
      <c r="C460" s="1" t="s">
        <v>1059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1060</v>
      </c>
      <c r="L460" s="1"/>
      <c r="M460" s="21">
        <f t="shared" si="7"/>
        <v>1</v>
      </c>
    </row>
    <row r="461" spans="1:13" ht="20.100000000000001" customHeight="1" x14ac:dyDescent="0.15">
      <c r="A461" s="1" t="s">
        <v>32</v>
      </c>
      <c r="B461" s="1" t="s">
        <v>1056</v>
      </c>
      <c r="C461" s="1" t="s">
        <v>1061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1062</v>
      </c>
      <c r="L461" s="1"/>
      <c r="M461" s="21">
        <f t="shared" si="7"/>
        <v>1</v>
      </c>
    </row>
    <row r="462" spans="1:13" ht="20.100000000000001" customHeight="1" x14ac:dyDescent="0.15">
      <c r="A462" s="1" t="s">
        <v>32</v>
      </c>
      <c r="B462" s="1" t="s">
        <v>1056</v>
      </c>
      <c r="C462" s="1" t="s">
        <v>1063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53</v>
      </c>
      <c r="I462" s="1" t="s">
        <v>54</v>
      </c>
      <c r="J462" s="1" t="s">
        <v>55</v>
      </c>
      <c r="K462" s="1" t="s">
        <v>1064</v>
      </c>
      <c r="L462" s="1"/>
      <c r="M462" s="21">
        <f t="shared" si="7"/>
        <v>1</v>
      </c>
    </row>
    <row r="463" spans="1:13" ht="20.100000000000001" customHeight="1" x14ac:dyDescent="0.15">
      <c r="A463" s="1" t="s">
        <v>32</v>
      </c>
      <c r="B463" s="1" t="s">
        <v>1056</v>
      </c>
      <c r="C463" s="1" t="s">
        <v>1065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1066</v>
      </c>
      <c r="L463" s="1"/>
      <c r="M463" s="21">
        <f t="shared" si="7"/>
        <v>1</v>
      </c>
    </row>
    <row r="464" spans="1:13" ht="20.100000000000001" customHeight="1" x14ac:dyDescent="0.15">
      <c r="A464" s="1" t="s">
        <v>32</v>
      </c>
      <c r="B464" s="1" t="s">
        <v>1056</v>
      </c>
      <c r="C464" s="1" t="s">
        <v>1067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1068</v>
      </c>
      <c r="L464" s="1"/>
      <c r="M464" s="21">
        <f t="shared" si="7"/>
        <v>1</v>
      </c>
    </row>
    <row r="465" spans="1:13" ht="20.100000000000001" customHeight="1" x14ac:dyDescent="0.15">
      <c r="A465" s="1" t="s">
        <v>32</v>
      </c>
      <c r="B465" s="1" t="s">
        <v>1056</v>
      </c>
      <c r="C465" s="1" t="s">
        <v>1069</v>
      </c>
      <c r="D465" s="1" t="s">
        <v>50</v>
      </c>
      <c r="E465" s="1" t="s">
        <v>51</v>
      </c>
      <c r="F465" s="1" t="s">
        <v>81</v>
      </c>
      <c r="G465" s="1" t="s">
        <v>82</v>
      </c>
      <c r="H465" s="1" t="s">
        <v>83</v>
      </c>
      <c r="I465" s="1" t="s">
        <v>84</v>
      </c>
      <c r="J465" s="1" t="s">
        <v>85</v>
      </c>
      <c r="K465" s="1" t="s">
        <v>1070</v>
      </c>
      <c r="L465" s="1"/>
      <c r="M465" s="21">
        <f t="shared" si="7"/>
        <v>0</v>
      </c>
    </row>
    <row r="466" spans="1:13" ht="20.100000000000001" customHeight="1" x14ac:dyDescent="0.15">
      <c r="A466" s="1" t="s">
        <v>32</v>
      </c>
      <c r="B466" s="1" t="s">
        <v>1056</v>
      </c>
      <c r="C466" s="1" t="s">
        <v>1071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1072</v>
      </c>
      <c r="L466" s="1"/>
      <c r="M466" s="21">
        <f t="shared" si="7"/>
        <v>1</v>
      </c>
    </row>
    <row r="467" spans="1:13" ht="20.100000000000001" customHeight="1" x14ac:dyDescent="0.15">
      <c r="A467" s="1" t="s">
        <v>32</v>
      </c>
      <c r="B467" s="1" t="s">
        <v>1056</v>
      </c>
      <c r="C467" s="1" t="s">
        <v>1073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84</v>
      </c>
      <c r="J467" s="1" t="s">
        <v>122</v>
      </c>
      <c r="K467" s="1" t="s">
        <v>1074</v>
      </c>
      <c r="L467" s="1"/>
      <c r="M467" s="21">
        <f t="shared" si="7"/>
        <v>1</v>
      </c>
    </row>
    <row r="468" spans="1:13" ht="20.100000000000001" customHeight="1" x14ac:dyDescent="0.15">
      <c r="A468" s="1" t="s">
        <v>32</v>
      </c>
      <c r="B468" s="1" t="s">
        <v>1056</v>
      </c>
      <c r="C468" s="1" t="s">
        <v>1075</v>
      </c>
      <c r="D468" s="1" t="s">
        <v>78</v>
      </c>
      <c r="E468" s="1" t="s">
        <v>51</v>
      </c>
      <c r="F468" s="1" t="s">
        <v>179</v>
      </c>
      <c r="G468" s="1" t="s">
        <v>82</v>
      </c>
      <c r="H468" s="1" t="s">
        <v>83</v>
      </c>
      <c r="I468" s="1" t="s">
        <v>84</v>
      </c>
      <c r="J468" s="1" t="s">
        <v>85</v>
      </c>
      <c r="K468" s="1" t="s">
        <v>1076</v>
      </c>
      <c r="L468" s="1"/>
      <c r="M468" s="21">
        <f t="shared" si="7"/>
        <v>0</v>
      </c>
    </row>
    <row r="469" spans="1:13" ht="20.100000000000001" customHeight="1" x14ac:dyDescent="0.15">
      <c r="A469" s="1" t="s">
        <v>32</v>
      </c>
      <c r="B469" s="1" t="s">
        <v>1077</v>
      </c>
      <c r="C469" s="1" t="s">
        <v>1078</v>
      </c>
      <c r="D469" s="1" t="s">
        <v>50</v>
      </c>
      <c r="E469" s="1" t="s">
        <v>51</v>
      </c>
      <c r="F469" s="1" t="s">
        <v>51</v>
      </c>
      <c r="G469" s="1" t="s">
        <v>82</v>
      </c>
      <c r="H469" s="1" t="s">
        <v>207</v>
      </c>
      <c r="I469" s="1" t="s">
        <v>84</v>
      </c>
      <c r="J469" s="1" t="s">
        <v>122</v>
      </c>
      <c r="K469" s="1" t="s">
        <v>1079</v>
      </c>
      <c r="L469" s="1"/>
      <c r="M469" s="21">
        <f t="shared" si="7"/>
        <v>1</v>
      </c>
    </row>
    <row r="470" spans="1:13" ht="20.100000000000001" customHeight="1" x14ac:dyDescent="0.15">
      <c r="A470" s="1" t="s">
        <v>32</v>
      </c>
      <c r="B470" s="1" t="s">
        <v>1077</v>
      </c>
      <c r="C470" s="1" t="s">
        <v>1080</v>
      </c>
      <c r="D470" s="1" t="s">
        <v>78</v>
      </c>
      <c r="E470" s="1" t="s">
        <v>51</v>
      </c>
      <c r="F470" s="1" t="s">
        <v>179</v>
      </c>
      <c r="G470" s="1" t="s">
        <v>82</v>
      </c>
      <c r="H470" s="1" t="s">
        <v>83</v>
      </c>
      <c r="I470" s="1" t="s">
        <v>84</v>
      </c>
      <c r="J470" s="1" t="s">
        <v>85</v>
      </c>
      <c r="K470" s="1" t="s">
        <v>1081</v>
      </c>
      <c r="L470" s="1"/>
      <c r="M470" s="21">
        <f t="shared" si="7"/>
        <v>0</v>
      </c>
    </row>
    <row r="471" spans="1:13" ht="20.100000000000001" customHeight="1" x14ac:dyDescent="0.15">
      <c r="A471" s="1" t="s">
        <v>32</v>
      </c>
      <c r="B471" s="1" t="s">
        <v>1077</v>
      </c>
      <c r="C471" s="1" t="s">
        <v>1082</v>
      </c>
      <c r="D471" s="1" t="s">
        <v>78</v>
      </c>
      <c r="E471" s="1" t="s">
        <v>51</v>
      </c>
      <c r="F471" s="1" t="s">
        <v>51</v>
      </c>
      <c r="G471" s="1" t="s">
        <v>82</v>
      </c>
      <c r="H471" s="1" t="s">
        <v>207</v>
      </c>
      <c r="I471" s="1" t="s">
        <v>84</v>
      </c>
      <c r="J471" s="1" t="s">
        <v>122</v>
      </c>
      <c r="K471" s="1" t="s">
        <v>1083</v>
      </c>
      <c r="L471" s="1"/>
      <c r="M471" s="21">
        <f t="shared" si="7"/>
        <v>1</v>
      </c>
    </row>
    <row r="472" spans="1:13" ht="20.100000000000001" customHeight="1" x14ac:dyDescent="0.15">
      <c r="A472" s="1" t="s">
        <v>32</v>
      </c>
      <c r="B472" s="1" t="s">
        <v>1084</v>
      </c>
      <c r="C472" s="1" t="s">
        <v>1085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121</v>
      </c>
      <c r="I472" s="1" t="s">
        <v>84</v>
      </c>
      <c r="J472" s="1" t="s">
        <v>122</v>
      </c>
      <c r="K472" s="1" t="s">
        <v>1086</v>
      </c>
      <c r="L472" s="1"/>
      <c r="M472" s="21">
        <f t="shared" si="7"/>
        <v>1</v>
      </c>
    </row>
    <row r="473" spans="1:13" ht="20.100000000000001" customHeight="1" x14ac:dyDescent="0.15">
      <c r="A473" s="1" t="s">
        <v>32</v>
      </c>
      <c r="B473" s="1" t="s">
        <v>1084</v>
      </c>
      <c r="C473" s="1" t="s">
        <v>1087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121</v>
      </c>
      <c r="I473" s="1" t="s">
        <v>84</v>
      </c>
      <c r="J473" s="1" t="s">
        <v>122</v>
      </c>
      <c r="K473" s="1" t="s">
        <v>1088</v>
      </c>
      <c r="L473" s="1"/>
      <c r="M473" s="21">
        <f t="shared" si="7"/>
        <v>1</v>
      </c>
    </row>
    <row r="474" spans="1:13" ht="20.100000000000001" customHeight="1" x14ac:dyDescent="0.15">
      <c r="A474" s="1" t="s">
        <v>32</v>
      </c>
      <c r="B474" s="1" t="s">
        <v>1084</v>
      </c>
      <c r="C474" s="1" t="s">
        <v>1089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121</v>
      </c>
      <c r="I474" s="1" t="s">
        <v>84</v>
      </c>
      <c r="J474" s="1" t="s">
        <v>122</v>
      </c>
      <c r="K474" s="1" t="s">
        <v>1090</v>
      </c>
      <c r="L474" s="1"/>
      <c r="M474" s="21">
        <f t="shared" si="7"/>
        <v>1</v>
      </c>
    </row>
    <row r="475" spans="1:13" ht="20.100000000000001" customHeight="1" x14ac:dyDescent="0.15">
      <c r="A475" s="1" t="s">
        <v>32</v>
      </c>
      <c r="B475" s="1" t="s">
        <v>1084</v>
      </c>
      <c r="C475" s="1" t="s">
        <v>1091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121</v>
      </c>
      <c r="I475" s="1" t="s">
        <v>84</v>
      </c>
      <c r="J475" s="1" t="s">
        <v>122</v>
      </c>
      <c r="K475" s="1" t="s">
        <v>1092</v>
      </c>
      <c r="L475" s="1"/>
      <c r="M475" s="21">
        <f t="shared" si="7"/>
        <v>1</v>
      </c>
    </row>
    <row r="476" spans="1:13" ht="20.100000000000001" customHeight="1" x14ac:dyDescent="0.15">
      <c r="A476" s="1" t="s">
        <v>32</v>
      </c>
      <c r="B476" s="1" t="s">
        <v>1084</v>
      </c>
      <c r="C476" s="1" t="s">
        <v>1093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121</v>
      </c>
      <c r="I476" s="1" t="s">
        <v>84</v>
      </c>
      <c r="J476" s="1" t="s">
        <v>122</v>
      </c>
      <c r="K476" s="1" t="s">
        <v>1094</v>
      </c>
      <c r="L476" s="1"/>
      <c r="M476" s="21">
        <f t="shared" si="7"/>
        <v>1</v>
      </c>
    </row>
    <row r="477" spans="1:13" ht="20.100000000000001" customHeight="1" x14ac:dyDescent="0.15">
      <c r="A477" s="1" t="s">
        <v>32</v>
      </c>
      <c r="B477" s="1" t="s">
        <v>1084</v>
      </c>
      <c r="C477" s="1" t="s">
        <v>1095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121</v>
      </c>
      <c r="I477" s="1" t="s">
        <v>84</v>
      </c>
      <c r="J477" s="1" t="s">
        <v>122</v>
      </c>
      <c r="K477" s="1" t="s">
        <v>1096</v>
      </c>
      <c r="L477" s="1"/>
      <c r="M477" s="21">
        <f t="shared" si="7"/>
        <v>1</v>
      </c>
    </row>
    <row r="478" spans="1:13" ht="20.100000000000001" customHeight="1" x14ac:dyDescent="0.15">
      <c r="A478" s="1" t="s">
        <v>32</v>
      </c>
      <c r="B478" s="1" t="s">
        <v>1084</v>
      </c>
      <c r="C478" s="1" t="s">
        <v>1097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121</v>
      </c>
      <c r="I478" s="1" t="s">
        <v>84</v>
      </c>
      <c r="J478" s="1" t="s">
        <v>122</v>
      </c>
      <c r="K478" s="1" t="s">
        <v>1098</v>
      </c>
      <c r="L478" s="1"/>
      <c r="M478" s="21">
        <f t="shared" si="7"/>
        <v>1</v>
      </c>
    </row>
    <row r="479" spans="1:13" ht="20.100000000000001" customHeight="1" x14ac:dyDescent="0.15">
      <c r="A479" s="1" t="s">
        <v>32</v>
      </c>
      <c r="B479" s="1" t="s">
        <v>1084</v>
      </c>
      <c r="C479" s="1" t="s">
        <v>1099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121</v>
      </c>
      <c r="I479" s="1" t="s">
        <v>84</v>
      </c>
      <c r="J479" s="1" t="s">
        <v>122</v>
      </c>
      <c r="K479" s="1" t="s">
        <v>1100</v>
      </c>
      <c r="L479" s="1"/>
      <c r="M479" s="21">
        <f t="shared" si="7"/>
        <v>1</v>
      </c>
    </row>
    <row r="480" spans="1:13" ht="20.100000000000001" customHeight="1" x14ac:dyDescent="0.15">
      <c r="A480" s="1" t="s">
        <v>32</v>
      </c>
      <c r="B480" s="1" t="s">
        <v>1084</v>
      </c>
      <c r="C480" s="1" t="s">
        <v>1101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121</v>
      </c>
      <c r="I480" s="1" t="s">
        <v>84</v>
      </c>
      <c r="J480" s="1" t="s">
        <v>122</v>
      </c>
      <c r="K480" s="1" t="s">
        <v>1102</v>
      </c>
      <c r="L480" s="1"/>
      <c r="M480" s="21">
        <f t="shared" si="7"/>
        <v>1</v>
      </c>
    </row>
    <row r="481" spans="1:13" ht="20.100000000000001" customHeight="1" x14ac:dyDescent="0.15">
      <c r="A481" s="1" t="s">
        <v>32</v>
      </c>
      <c r="B481" s="1" t="s">
        <v>1103</v>
      </c>
      <c r="C481" s="1" t="s">
        <v>1104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1105</v>
      </c>
      <c r="L481" s="1"/>
      <c r="M481" s="21">
        <f t="shared" si="7"/>
        <v>1</v>
      </c>
    </row>
    <row r="482" spans="1:13" ht="20.100000000000001" customHeight="1" x14ac:dyDescent="0.15">
      <c r="A482" s="1" t="s">
        <v>32</v>
      </c>
      <c r="B482" s="1" t="s">
        <v>1103</v>
      </c>
      <c r="C482" s="1" t="s">
        <v>1106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1107</v>
      </c>
      <c r="L482" s="1"/>
      <c r="M482" s="21">
        <f t="shared" si="7"/>
        <v>1</v>
      </c>
    </row>
    <row r="483" spans="1:13" ht="20.100000000000001" customHeight="1" x14ac:dyDescent="0.15">
      <c r="A483" s="1" t="s">
        <v>32</v>
      </c>
      <c r="B483" s="1" t="s">
        <v>1103</v>
      </c>
      <c r="C483" s="1" t="s">
        <v>1108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54</v>
      </c>
      <c r="J483" s="1" t="s">
        <v>55</v>
      </c>
      <c r="K483" s="1" t="s">
        <v>1109</v>
      </c>
      <c r="L483" s="1"/>
      <c r="M483" s="21">
        <f t="shared" si="7"/>
        <v>1</v>
      </c>
    </row>
    <row r="484" spans="1:13" ht="20.100000000000001" customHeight="1" x14ac:dyDescent="0.15">
      <c r="A484" s="1" t="s">
        <v>32</v>
      </c>
      <c r="B484" s="1" t="s">
        <v>1103</v>
      </c>
      <c r="C484" s="1" t="s">
        <v>1110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1111</v>
      </c>
      <c r="L484" s="1"/>
      <c r="M484" s="21">
        <f t="shared" si="7"/>
        <v>1</v>
      </c>
    </row>
    <row r="485" spans="1:13" ht="20.100000000000001" customHeight="1" x14ac:dyDescent="0.15">
      <c r="A485" s="1" t="s">
        <v>32</v>
      </c>
      <c r="B485" s="1" t="s">
        <v>1103</v>
      </c>
      <c r="C485" s="1" t="s">
        <v>1112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1113</v>
      </c>
      <c r="L485" s="1"/>
      <c r="M485" s="21">
        <f t="shared" si="7"/>
        <v>1</v>
      </c>
    </row>
    <row r="486" spans="1:13" ht="20.100000000000001" customHeight="1" x14ac:dyDescent="0.15">
      <c r="A486" s="1" t="s">
        <v>32</v>
      </c>
      <c r="B486" s="1" t="s">
        <v>1103</v>
      </c>
      <c r="C486" s="1" t="s">
        <v>1114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1115</v>
      </c>
      <c r="L486" s="1"/>
      <c r="M486" s="21">
        <f t="shared" si="7"/>
        <v>1</v>
      </c>
    </row>
    <row r="487" spans="1:13" ht="20.100000000000001" customHeight="1" x14ac:dyDescent="0.15">
      <c r="A487" s="1" t="s">
        <v>32</v>
      </c>
      <c r="B487" s="1" t="s">
        <v>1103</v>
      </c>
      <c r="C487" s="1" t="s">
        <v>1116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1117</v>
      </c>
      <c r="L487" s="1"/>
      <c r="M487" s="21">
        <f t="shared" si="7"/>
        <v>1</v>
      </c>
    </row>
    <row r="488" spans="1:13" ht="20.100000000000001" customHeight="1" x14ac:dyDescent="0.15">
      <c r="A488" s="1" t="s">
        <v>32</v>
      </c>
      <c r="B488" s="1" t="s">
        <v>1103</v>
      </c>
      <c r="C488" s="1" t="s">
        <v>1118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1119</v>
      </c>
      <c r="L488" s="1"/>
      <c r="M488" s="21">
        <f t="shared" si="7"/>
        <v>1</v>
      </c>
    </row>
    <row r="489" spans="1:13" ht="20.100000000000001" customHeight="1" x14ac:dyDescent="0.15">
      <c r="A489" s="1" t="s">
        <v>32</v>
      </c>
      <c r="B489" s="1" t="s">
        <v>1103</v>
      </c>
      <c r="C489" s="1" t="s">
        <v>1120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1121</v>
      </c>
      <c r="L489" s="1"/>
      <c r="M489" s="21">
        <f t="shared" si="7"/>
        <v>1</v>
      </c>
    </row>
    <row r="490" spans="1:13" ht="20.100000000000001" customHeight="1" x14ac:dyDescent="0.15">
      <c r="A490" s="1" t="s">
        <v>32</v>
      </c>
      <c r="B490" s="1" t="s">
        <v>1103</v>
      </c>
      <c r="C490" s="1" t="s">
        <v>1122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54</v>
      </c>
      <c r="J490" s="1" t="s">
        <v>55</v>
      </c>
      <c r="K490" s="1" t="s">
        <v>1123</v>
      </c>
      <c r="L490" s="1"/>
      <c r="M490" s="21">
        <f t="shared" si="7"/>
        <v>1</v>
      </c>
    </row>
    <row r="491" spans="1:13" ht="20.100000000000001" customHeight="1" x14ac:dyDescent="0.15">
      <c r="A491" s="30" t="s">
        <v>31</v>
      </c>
      <c r="B491" s="30" t="s">
        <v>1103</v>
      </c>
      <c r="C491" s="30" t="s">
        <v>27161</v>
      </c>
      <c r="D491" s="30" t="s">
        <v>50</v>
      </c>
      <c r="E491" s="30" t="s">
        <v>51</v>
      </c>
      <c r="F491" s="30" t="s">
        <v>51</v>
      </c>
      <c r="G491" s="30" t="s">
        <v>52</v>
      </c>
      <c r="H491" s="30" t="s">
        <v>27162</v>
      </c>
      <c r="I491" s="30" t="s">
        <v>27163</v>
      </c>
      <c r="J491" s="30" t="s">
        <v>27164</v>
      </c>
      <c r="K491" s="30" t="s">
        <v>27165</v>
      </c>
      <c r="L491" s="1"/>
      <c r="M491" s="21">
        <v>1</v>
      </c>
    </row>
    <row r="492" spans="1:13" ht="20.100000000000001" customHeight="1" x14ac:dyDescent="0.15">
      <c r="A492" s="1" t="s">
        <v>32</v>
      </c>
      <c r="B492" s="1" t="s">
        <v>1103</v>
      </c>
      <c r="C492" s="1" t="s">
        <v>1124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54</v>
      </c>
      <c r="J492" s="1" t="s">
        <v>55</v>
      </c>
      <c r="K492" s="1" t="s">
        <v>1125</v>
      </c>
      <c r="L492" s="1"/>
      <c r="M492" s="21">
        <f t="shared" si="7"/>
        <v>1</v>
      </c>
    </row>
    <row r="493" spans="1:13" ht="20.100000000000001" customHeight="1" x14ac:dyDescent="0.15">
      <c r="A493" s="1" t="s">
        <v>32</v>
      </c>
      <c r="B493" s="1" t="s">
        <v>1103</v>
      </c>
      <c r="C493" s="1" t="s">
        <v>1126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1127</v>
      </c>
      <c r="L493" s="1"/>
      <c r="M493" s="21">
        <f t="shared" si="7"/>
        <v>1</v>
      </c>
    </row>
    <row r="494" spans="1:13" ht="20.100000000000001" customHeight="1" x14ac:dyDescent="0.15">
      <c r="A494" s="1" t="s">
        <v>32</v>
      </c>
      <c r="B494" s="1" t="s">
        <v>1103</v>
      </c>
      <c r="C494" s="1" t="s">
        <v>1128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1129</v>
      </c>
      <c r="L494" s="1"/>
      <c r="M494" s="21">
        <f t="shared" si="7"/>
        <v>1</v>
      </c>
    </row>
    <row r="495" spans="1:13" ht="20.100000000000001" customHeight="1" x14ac:dyDescent="0.15">
      <c r="A495" s="1" t="s">
        <v>32</v>
      </c>
      <c r="B495" s="1" t="s">
        <v>1130</v>
      </c>
      <c r="C495" s="1" t="s">
        <v>1131</v>
      </c>
      <c r="D495" s="1" t="s">
        <v>50</v>
      </c>
      <c r="E495" s="1" t="s">
        <v>51</v>
      </c>
      <c r="F495" s="1" t="s">
        <v>51</v>
      </c>
      <c r="G495" s="1" t="s">
        <v>82</v>
      </c>
      <c r="H495" s="1" t="s">
        <v>207</v>
      </c>
      <c r="I495" s="1" t="s">
        <v>84</v>
      </c>
      <c r="J495" s="1" t="s">
        <v>122</v>
      </c>
      <c r="K495" s="1" t="s">
        <v>1051</v>
      </c>
      <c r="L495" s="1"/>
      <c r="M495" s="21">
        <f t="shared" si="7"/>
        <v>1</v>
      </c>
    </row>
    <row r="496" spans="1:13" ht="20.100000000000001" customHeight="1" x14ac:dyDescent="0.15">
      <c r="A496" s="1" t="s">
        <v>1132</v>
      </c>
      <c r="B496" s="1" t="s">
        <v>1133</v>
      </c>
      <c r="C496" s="1" t="s">
        <v>1134</v>
      </c>
      <c r="D496" s="1" t="s">
        <v>50</v>
      </c>
      <c r="E496" s="1" t="s">
        <v>51</v>
      </c>
      <c r="F496" s="1" t="s">
        <v>179</v>
      </c>
      <c r="G496" s="1" t="s">
        <v>82</v>
      </c>
      <c r="H496" s="1" t="s">
        <v>1135</v>
      </c>
      <c r="I496" s="1" t="s">
        <v>1136</v>
      </c>
      <c r="J496" s="1" t="s">
        <v>1137</v>
      </c>
      <c r="K496" s="1" t="s">
        <v>1138</v>
      </c>
      <c r="L496" s="1"/>
      <c r="M496" s="21">
        <f t="shared" si="7"/>
        <v>0</v>
      </c>
    </row>
    <row r="497" spans="1:13" ht="20.100000000000001" customHeight="1" x14ac:dyDescent="0.15">
      <c r="A497" s="1" t="s">
        <v>1132</v>
      </c>
      <c r="B497" s="1" t="s">
        <v>1139</v>
      </c>
      <c r="C497" s="1" t="s">
        <v>1140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1141</v>
      </c>
      <c r="J497" s="1" t="s">
        <v>96</v>
      </c>
      <c r="K497" s="1" t="s">
        <v>1142</v>
      </c>
      <c r="L497" s="1"/>
      <c r="M497" s="21">
        <f t="shared" si="7"/>
        <v>1</v>
      </c>
    </row>
    <row r="498" spans="1:13" ht="20.100000000000001" customHeight="1" x14ac:dyDescent="0.15">
      <c r="A498" s="1" t="s">
        <v>1132</v>
      </c>
      <c r="B498" s="1" t="s">
        <v>1139</v>
      </c>
      <c r="C498" s="1" t="s">
        <v>1143</v>
      </c>
      <c r="D498" s="1" t="s">
        <v>78</v>
      </c>
      <c r="E498" s="1" t="s">
        <v>51</v>
      </c>
      <c r="F498" s="1" t="s">
        <v>179</v>
      </c>
      <c r="G498" s="1" t="s">
        <v>82</v>
      </c>
      <c r="H498" s="1" t="s">
        <v>83</v>
      </c>
      <c r="I498" s="1" t="s">
        <v>84</v>
      </c>
      <c r="J498" s="1" t="s">
        <v>85</v>
      </c>
      <c r="K498" s="1" t="s">
        <v>1144</v>
      </c>
      <c r="L498" s="1"/>
      <c r="M498" s="21">
        <f t="shared" si="7"/>
        <v>0</v>
      </c>
    </row>
    <row r="499" spans="1:13" ht="20.100000000000001" customHeight="1" x14ac:dyDescent="0.15">
      <c r="A499" s="1" t="s">
        <v>1132</v>
      </c>
      <c r="B499" s="1" t="s">
        <v>1145</v>
      </c>
      <c r="C499" s="1" t="s">
        <v>1146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1141</v>
      </c>
      <c r="J499" s="1" t="s">
        <v>96</v>
      </c>
      <c r="K499" s="1" t="s">
        <v>1147</v>
      </c>
      <c r="L499" s="1"/>
      <c r="M499" s="21">
        <f t="shared" si="7"/>
        <v>1</v>
      </c>
    </row>
    <row r="500" spans="1:13" ht="20.100000000000001" customHeight="1" x14ac:dyDescent="0.15">
      <c r="A500" s="1" t="s">
        <v>1132</v>
      </c>
      <c r="B500" s="1" t="s">
        <v>1145</v>
      </c>
      <c r="C500" s="1" t="s">
        <v>1148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1141</v>
      </c>
      <c r="J500" s="1" t="s">
        <v>96</v>
      </c>
      <c r="K500" s="1" t="s">
        <v>1149</v>
      </c>
      <c r="L500" s="1"/>
      <c r="M500" s="21">
        <f t="shared" si="7"/>
        <v>1</v>
      </c>
    </row>
    <row r="501" spans="1:13" ht="20.100000000000001" customHeight="1" x14ac:dyDescent="0.15">
      <c r="A501" s="1" t="s">
        <v>1132</v>
      </c>
      <c r="B501" s="1" t="s">
        <v>1145</v>
      </c>
      <c r="C501" s="1" t="s">
        <v>1150</v>
      </c>
      <c r="D501" s="1" t="s">
        <v>50</v>
      </c>
      <c r="E501" s="1" t="s">
        <v>51</v>
      </c>
      <c r="F501" s="1" t="s">
        <v>179</v>
      </c>
      <c r="G501" s="1" t="s">
        <v>82</v>
      </c>
      <c r="H501" s="1" t="s">
        <v>1151</v>
      </c>
      <c r="I501" s="1" t="s">
        <v>84</v>
      </c>
      <c r="J501" s="1" t="s">
        <v>130</v>
      </c>
      <c r="K501" s="1" t="s">
        <v>1152</v>
      </c>
      <c r="L501" s="1"/>
      <c r="M501" s="21">
        <f t="shared" si="7"/>
        <v>0</v>
      </c>
    </row>
    <row r="502" spans="1:13" ht="20.100000000000001" customHeight="1" x14ac:dyDescent="0.15">
      <c r="A502" s="1" t="s">
        <v>1132</v>
      </c>
      <c r="B502" s="1" t="s">
        <v>1145</v>
      </c>
      <c r="C502" s="1" t="s">
        <v>1153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53</v>
      </c>
      <c r="I502" s="1" t="s">
        <v>1141</v>
      </c>
      <c r="J502" s="1" t="s">
        <v>96</v>
      </c>
      <c r="K502" s="1" t="s">
        <v>1154</v>
      </c>
      <c r="L502" s="1"/>
      <c r="M502" s="21">
        <f t="shared" si="7"/>
        <v>1</v>
      </c>
    </row>
    <row r="503" spans="1:13" ht="20.100000000000001" customHeight="1" x14ac:dyDescent="0.15">
      <c r="A503" s="1" t="s">
        <v>1132</v>
      </c>
      <c r="B503" s="1" t="s">
        <v>1145</v>
      </c>
      <c r="C503" s="1" t="s">
        <v>1155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1141</v>
      </c>
      <c r="J503" s="1" t="s">
        <v>96</v>
      </c>
      <c r="K503" s="1" t="s">
        <v>1156</v>
      </c>
      <c r="L503" s="1"/>
      <c r="M503" s="21">
        <f t="shared" si="7"/>
        <v>1</v>
      </c>
    </row>
    <row r="504" spans="1:13" ht="20.100000000000001" customHeight="1" x14ac:dyDescent="0.15">
      <c r="A504" s="1" t="s">
        <v>1132</v>
      </c>
      <c r="B504" s="1" t="s">
        <v>1145</v>
      </c>
      <c r="C504" s="1" t="s">
        <v>1157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1141</v>
      </c>
      <c r="J504" s="1" t="s">
        <v>96</v>
      </c>
      <c r="K504" s="1" t="s">
        <v>1158</v>
      </c>
      <c r="L504" s="1"/>
      <c r="M504" s="21">
        <f t="shared" si="7"/>
        <v>1</v>
      </c>
    </row>
    <row r="505" spans="1:13" ht="20.100000000000001" customHeight="1" x14ac:dyDescent="0.15">
      <c r="A505" s="1" t="s">
        <v>1132</v>
      </c>
      <c r="B505" s="1" t="s">
        <v>1145</v>
      </c>
      <c r="C505" s="1" t="s">
        <v>1159</v>
      </c>
      <c r="D505" s="1" t="s">
        <v>50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1141</v>
      </c>
      <c r="J505" s="1" t="s">
        <v>96</v>
      </c>
      <c r="K505" s="1" t="s">
        <v>1160</v>
      </c>
      <c r="L505" s="1"/>
      <c r="M505" s="21">
        <f t="shared" si="7"/>
        <v>1</v>
      </c>
    </row>
    <row r="506" spans="1:13" ht="20.100000000000001" customHeight="1" x14ac:dyDescent="0.15">
      <c r="A506" s="1" t="s">
        <v>1132</v>
      </c>
      <c r="B506" s="1" t="s">
        <v>1145</v>
      </c>
      <c r="C506" s="1" t="s">
        <v>1161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1141</v>
      </c>
      <c r="J506" s="1" t="s">
        <v>96</v>
      </c>
      <c r="K506" s="1" t="s">
        <v>1162</v>
      </c>
      <c r="L506" s="1"/>
      <c r="M506" s="21">
        <f t="shared" si="7"/>
        <v>1</v>
      </c>
    </row>
    <row r="507" spans="1:13" ht="20.100000000000001" customHeight="1" x14ac:dyDescent="0.15">
      <c r="A507" s="1" t="s">
        <v>1132</v>
      </c>
      <c r="B507" s="1" t="s">
        <v>1145</v>
      </c>
      <c r="C507" s="1" t="s">
        <v>1163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1141</v>
      </c>
      <c r="J507" s="1" t="s">
        <v>96</v>
      </c>
      <c r="K507" s="1" t="s">
        <v>1164</v>
      </c>
      <c r="L507" s="1"/>
      <c r="M507" s="21">
        <f t="shared" si="7"/>
        <v>1</v>
      </c>
    </row>
    <row r="508" spans="1:13" ht="20.100000000000001" customHeight="1" x14ac:dyDescent="0.15">
      <c r="A508" s="1" t="s">
        <v>1132</v>
      </c>
      <c r="B508" s="1" t="s">
        <v>1145</v>
      </c>
      <c r="C508" s="1" t="s">
        <v>1165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1141</v>
      </c>
      <c r="J508" s="1" t="s">
        <v>96</v>
      </c>
      <c r="K508" s="1" t="s">
        <v>1166</v>
      </c>
      <c r="L508" s="1"/>
      <c r="M508" s="21">
        <f t="shared" si="7"/>
        <v>1</v>
      </c>
    </row>
    <row r="509" spans="1:13" ht="20.100000000000001" customHeight="1" x14ac:dyDescent="0.15">
      <c r="A509" s="1" t="s">
        <v>1132</v>
      </c>
      <c r="B509" s="1" t="s">
        <v>1145</v>
      </c>
      <c r="C509" s="1" t="s">
        <v>1167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1141</v>
      </c>
      <c r="J509" s="1" t="s">
        <v>96</v>
      </c>
      <c r="K509" s="1" t="s">
        <v>1168</v>
      </c>
      <c r="L509" s="1"/>
      <c r="M509" s="21">
        <f t="shared" si="7"/>
        <v>1</v>
      </c>
    </row>
    <row r="510" spans="1:13" ht="20.100000000000001" customHeight="1" x14ac:dyDescent="0.15">
      <c r="A510" s="1" t="s">
        <v>1132</v>
      </c>
      <c r="B510" s="1" t="s">
        <v>1145</v>
      </c>
      <c r="C510" s="1" t="s">
        <v>1169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1141</v>
      </c>
      <c r="J510" s="1" t="s">
        <v>96</v>
      </c>
      <c r="K510" s="1" t="s">
        <v>1170</v>
      </c>
      <c r="L510" s="1"/>
      <c r="M510" s="21">
        <f t="shared" si="7"/>
        <v>1</v>
      </c>
    </row>
    <row r="511" spans="1:13" ht="20.100000000000001" customHeight="1" x14ac:dyDescent="0.15">
      <c r="A511" s="1" t="s">
        <v>1132</v>
      </c>
      <c r="B511" s="1" t="s">
        <v>1145</v>
      </c>
      <c r="C511" s="1" t="s">
        <v>1171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1141</v>
      </c>
      <c r="J511" s="1" t="s">
        <v>96</v>
      </c>
      <c r="K511" s="1" t="s">
        <v>1172</v>
      </c>
      <c r="L511" s="1"/>
      <c r="M511" s="21">
        <f t="shared" si="7"/>
        <v>1</v>
      </c>
    </row>
    <row r="512" spans="1:13" ht="20.100000000000001" customHeight="1" x14ac:dyDescent="0.15">
      <c r="A512" s="1" t="s">
        <v>1132</v>
      </c>
      <c r="B512" s="1" t="s">
        <v>1145</v>
      </c>
      <c r="C512" s="1" t="s">
        <v>1173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1141</v>
      </c>
      <c r="J512" s="1" t="s">
        <v>96</v>
      </c>
      <c r="K512" s="1" t="s">
        <v>1174</v>
      </c>
      <c r="L512" s="1"/>
      <c r="M512" s="21">
        <f t="shared" si="7"/>
        <v>1</v>
      </c>
    </row>
    <row r="513" spans="1:13" ht="20.100000000000001" customHeight="1" x14ac:dyDescent="0.15">
      <c r="A513" s="1" t="s">
        <v>1132</v>
      </c>
      <c r="B513" s="1" t="s">
        <v>1145</v>
      </c>
      <c r="C513" s="1" t="s">
        <v>1175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1141</v>
      </c>
      <c r="J513" s="1" t="s">
        <v>96</v>
      </c>
      <c r="K513" s="1" t="s">
        <v>1176</v>
      </c>
      <c r="L513" s="1"/>
      <c r="M513" s="21">
        <f t="shared" si="7"/>
        <v>1</v>
      </c>
    </row>
    <row r="514" spans="1:13" ht="20.100000000000001" customHeight="1" x14ac:dyDescent="0.15">
      <c r="A514" s="1" t="s">
        <v>1132</v>
      </c>
      <c r="B514" s="1" t="s">
        <v>1145</v>
      </c>
      <c r="C514" s="1" t="s">
        <v>1177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1141</v>
      </c>
      <c r="J514" s="1" t="s">
        <v>96</v>
      </c>
      <c r="K514" s="1" t="s">
        <v>1178</v>
      </c>
      <c r="L514" s="1"/>
      <c r="M514" s="21">
        <f t="shared" si="7"/>
        <v>1</v>
      </c>
    </row>
    <row r="515" spans="1:13" ht="20.100000000000001" customHeight="1" x14ac:dyDescent="0.15">
      <c r="A515" s="1" t="s">
        <v>1132</v>
      </c>
      <c r="B515" s="1" t="s">
        <v>1145</v>
      </c>
      <c r="C515" s="1" t="s">
        <v>1179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1141</v>
      </c>
      <c r="J515" s="1" t="s">
        <v>96</v>
      </c>
      <c r="K515" s="1" t="s">
        <v>1180</v>
      </c>
      <c r="L515" s="1"/>
      <c r="M515" s="21">
        <f t="shared" si="7"/>
        <v>1</v>
      </c>
    </row>
    <row r="516" spans="1:13" ht="20.100000000000001" customHeight="1" x14ac:dyDescent="0.15">
      <c r="A516" s="1" t="s">
        <v>1132</v>
      </c>
      <c r="B516" s="1" t="s">
        <v>1145</v>
      </c>
      <c r="C516" s="1" t="s">
        <v>1181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84</v>
      </c>
      <c r="J516" s="1" t="s">
        <v>122</v>
      </c>
      <c r="K516" s="1" t="s">
        <v>1182</v>
      </c>
      <c r="L516" s="1"/>
      <c r="M516" s="21">
        <f t="shared" si="7"/>
        <v>1</v>
      </c>
    </row>
    <row r="517" spans="1:13" ht="20.100000000000001" customHeight="1" x14ac:dyDescent="0.15">
      <c r="A517" s="1" t="s">
        <v>1132</v>
      </c>
      <c r="B517" s="1" t="s">
        <v>1145</v>
      </c>
      <c r="C517" s="1" t="s">
        <v>1183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84</v>
      </c>
      <c r="J517" s="1" t="s">
        <v>122</v>
      </c>
      <c r="K517" s="1" t="s">
        <v>1184</v>
      </c>
      <c r="L517" s="1"/>
      <c r="M517" s="21">
        <f t="shared" si="7"/>
        <v>1</v>
      </c>
    </row>
    <row r="518" spans="1:13" ht="20.100000000000001" customHeight="1" x14ac:dyDescent="0.15">
      <c r="A518" s="1" t="s">
        <v>1132</v>
      </c>
      <c r="B518" s="1" t="s">
        <v>1145</v>
      </c>
      <c r="C518" s="1" t="s">
        <v>1185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1141</v>
      </c>
      <c r="J518" s="1" t="s">
        <v>96</v>
      </c>
      <c r="K518" s="1" t="s">
        <v>1186</v>
      </c>
      <c r="L518" s="1"/>
      <c r="M518" s="21">
        <f t="shared" si="7"/>
        <v>1</v>
      </c>
    </row>
    <row r="519" spans="1:13" ht="20.100000000000001" customHeight="1" x14ac:dyDescent="0.15">
      <c r="A519" s="1" t="s">
        <v>1132</v>
      </c>
      <c r="B519" s="1" t="s">
        <v>1145</v>
      </c>
      <c r="C519" s="1" t="s">
        <v>1187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1141</v>
      </c>
      <c r="J519" s="1" t="s">
        <v>96</v>
      </c>
      <c r="K519" s="1" t="s">
        <v>1188</v>
      </c>
      <c r="L519" s="1"/>
      <c r="M519" s="21">
        <f t="shared" si="7"/>
        <v>1</v>
      </c>
    </row>
    <row r="520" spans="1:13" ht="20.100000000000001" customHeight="1" x14ac:dyDescent="0.15">
      <c r="A520" s="1" t="s">
        <v>1132</v>
      </c>
      <c r="B520" s="1" t="s">
        <v>1145</v>
      </c>
      <c r="C520" s="1" t="s">
        <v>1189</v>
      </c>
      <c r="D520" s="1" t="s">
        <v>78</v>
      </c>
      <c r="E520" s="1" t="s">
        <v>51</v>
      </c>
      <c r="F520" s="1" t="s">
        <v>179</v>
      </c>
      <c r="G520" s="1" t="s">
        <v>82</v>
      </c>
      <c r="H520" s="1" t="s">
        <v>1151</v>
      </c>
      <c r="I520" s="1" t="s">
        <v>84</v>
      </c>
      <c r="J520" s="1" t="s">
        <v>130</v>
      </c>
      <c r="K520" s="1" t="s">
        <v>1190</v>
      </c>
      <c r="L520" s="1"/>
      <c r="M520" s="21">
        <f t="shared" si="7"/>
        <v>0</v>
      </c>
    </row>
    <row r="521" spans="1:13" ht="20.100000000000001" customHeight="1" x14ac:dyDescent="0.15">
      <c r="A521" s="1" t="s">
        <v>1132</v>
      </c>
      <c r="B521" s="1" t="s">
        <v>1145</v>
      </c>
      <c r="C521" s="1" t="s">
        <v>1191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1141</v>
      </c>
      <c r="J521" s="1" t="s">
        <v>96</v>
      </c>
      <c r="K521" s="1" t="s">
        <v>1192</v>
      </c>
      <c r="L521" s="1"/>
      <c r="M521" s="21">
        <f t="shared" ref="M521:M584" si="8">IF(F521="○",1,0)</f>
        <v>1</v>
      </c>
    </row>
    <row r="522" spans="1:13" ht="20.100000000000001" customHeight="1" x14ac:dyDescent="0.15">
      <c r="A522" s="1" t="s">
        <v>1132</v>
      </c>
      <c r="B522" s="1" t="s">
        <v>1145</v>
      </c>
      <c r="C522" s="1" t="s">
        <v>1193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1141</v>
      </c>
      <c r="J522" s="1" t="s">
        <v>96</v>
      </c>
      <c r="K522" s="1" t="s">
        <v>1194</v>
      </c>
      <c r="L522" s="1"/>
      <c r="M522" s="21">
        <f t="shared" si="8"/>
        <v>1</v>
      </c>
    </row>
    <row r="523" spans="1:13" ht="20.100000000000001" customHeight="1" x14ac:dyDescent="0.15">
      <c r="A523" s="1" t="s">
        <v>1132</v>
      </c>
      <c r="B523" s="1" t="s">
        <v>1145</v>
      </c>
      <c r="C523" s="1" t="s">
        <v>1195</v>
      </c>
      <c r="D523" s="1" t="s">
        <v>78</v>
      </c>
      <c r="E523" s="1" t="s">
        <v>51</v>
      </c>
      <c r="F523" s="1" t="s">
        <v>81</v>
      </c>
      <c r="G523" s="1" t="s">
        <v>82</v>
      </c>
      <c r="H523" s="1" t="s">
        <v>180</v>
      </c>
      <c r="I523" s="1" t="s">
        <v>84</v>
      </c>
      <c r="J523" s="1" t="s">
        <v>632</v>
      </c>
      <c r="K523" s="1" t="s">
        <v>1196</v>
      </c>
      <c r="L523" s="1"/>
      <c r="M523" s="21">
        <f t="shared" si="8"/>
        <v>0</v>
      </c>
    </row>
    <row r="524" spans="1:13" ht="20.100000000000001" customHeight="1" x14ac:dyDescent="0.15">
      <c r="A524" s="1" t="s">
        <v>1132</v>
      </c>
      <c r="B524" s="1" t="s">
        <v>1145</v>
      </c>
      <c r="C524" s="1" t="s">
        <v>1197</v>
      </c>
      <c r="D524" s="1" t="s">
        <v>78</v>
      </c>
      <c r="E524" s="1" t="s">
        <v>51</v>
      </c>
      <c r="F524" s="1" t="s">
        <v>81</v>
      </c>
      <c r="G524" s="1" t="s">
        <v>82</v>
      </c>
      <c r="H524" s="1" t="s">
        <v>180</v>
      </c>
      <c r="I524" s="1" t="s">
        <v>84</v>
      </c>
      <c r="J524" s="1" t="s">
        <v>632</v>
      </c>
      <c r="K524" s="1" t="s">
        <v>1198</v>
      </c>
      <c r="L524" s="1"/>
      <c r="M524" s="21">
        <f t="shared" si="8"/>
        <v>0</v>
      </c>
    </row>
    <row r="525" spans="1:13" ht="20.100000000000001" customHeight="1" x14ac:dyDescent="0.15">
      <c r="A525" s="1" t="s">
        <v>1132</v>
      </c>
      <c r="B525" s="1" t="s">
        <v>1145</v>
      </c>
      <c r="C525" s="1" t="s">
        <v>1199</v>
      </c>
      <c r="D525" s="1" t="s">
        <v>78</v>
      </c>
      <c r="E525" s="1" t="s">
        <v>51</v>
      </c>
      <c r="F525" s="1" t="s">
        <v>179</v>
      </c>
      <c r="G525" s="1" t="s">
        <v>82</v>
      </c>
      <c r="H525" s="1" t="s">
        <v>180</v>
      </c>
      <c r="I525" s="1" t="s">
        <v>84</v>
      </c>
      <c r="J525" s="1" t="s">
        <v>632</v>
      </c>
      <c r="K525" s="1" t="s">
        <v>1200</v>
      </c>
      <c r="L525" s="1"/>
      <c r="M525" s="21">
        <f t="shared" si="8"/>
        <v>0</v>
      </c>
    </row>
    <row r="526" spans="1:13" ht="20.100000000000001" customHeight="1" x14ac:dyDescent="0.15">
      <c r="A526" s="1" t="s">
        <v>1132</v>
      </c>
      <c r="B526" s="1" t="s">
        <v>1145</v>
      </c>
      <c r="C526" s="1" t="s">
        <v>1201</v>
      </c>
      <c r="D526" s="1" t="s">
        <v>78</v>
      </c>
      <c r="E526" s="1" t="s">
        <v>51</v>
      </c>
      <c r="F526" s="1" t="s">
        <v>81</v>
      </c>
      <c r="G526" s="1" t="s">
        <v>82</v>
      </c>
      <c r="H526" s="1" t="s">
        <v>180</v>
      </c>
      <c r="I526" s="1" t="s">
        <v>84</v>
      </c>
      <c r="J526" s="1" t="s">
        <v>632</v>
      </c>
      <c r="K526" s="1" t="s">
        <v>1202</v>
      </c>
      <c r="L526" s="1"/>
      <c r="M526" s="21">
        <f t="shared" si="8"/>
        <v>0</v>
      </c>
    </row>
    <row r="527" spans="1:13" ht="20.100000000000001" customHeight="1" x14ac:dyDescent="0.15">
      <c r="A527" s="1" t="s">
        <v>1132</v>
      </c>
      <c r="B527" s="1" t="s">
        <v>1145</v>
      </c>
      <c r="C527" s="1" t="s">
        <v>1203</v>
      </c>
      <c r="D527" s="1" t="s">
        <v>78</v>
      </c>
      <c r="E527" s="1" t="s">
        <v>51</v>
      </c>
      <c r="F527" s="1" t="s">
        <v>81</v>
      </c>
      <c r="G527" s="1" t="s">
        <v>82</v>
      </c>
      <c r="H527" s="1" t="s">
        <v>180</v>
      </c>
      <c r="I527" s="1" t="s">
        <v>84</v>
      </c>
      <c r="J527" s="1" t="s">
        <v>632</v>
      </c>
      <c r="K527" s="1" t="s">
        <v>1204</v>
      </c>
      <c r="L527" s="1"/>
      <c r="M527" s="21">
        <f t="shared" si="8"/>
        <v>0</v>
      </c>
    </row>
    <row r="528" spans="1:13" ht="20.100000000000001" customHeight="1" x14ac:dyDescent="0.15">
      <c r="A528" s="1" t="s">
        <v>1132</v>
      </c>
      <c r="B528" s="1" t="s">
        <v>1145</v>
      </c>
      <c r="C528" s="1" t="s">
        <v>1205</v>
      </c>
      <c r="D528" s="1" t="s">
        <v>78</v>
      </c>
      <c r="E528" s="1" t="s">
        <v>51</v>
      </c>
      <c r="F528" s="1" t="s">
        <v>179</v>
      </c>
      <c r="G528" s="1" t="s">
        <v>82</v>
      </c>
      <c r="H528" s="1" t="s">
        <v>180</v>
      </c>
      <c r="I528" s="1" t="s">
        <v>84</v>
      </c>
      <c r="J528" s="1" t="s">
        <v>632</v>
      </c>
      <c r="K528" s="1" t="s">
        <v>1206</v>
      </c>
      <c r="L528" s="1"/>
      <c r="M528" s="21">
        <f t="shared" si="8"/>
        <v>0</v>
      </c>
    </row>
    <row r="529" spans="1:13" ht="20.100000000000001" customHeight="1" x14ac:dyDescent="0.15">
      <c r="A529" s="1" t="s">
        <v>1132</v>
      </c>
      <c r="B529" s="1" t="s">
        <v>1207</v>
      </c>
      <c r="C529" s="1" t="s">
        <v>1208</v>
      </c>
      <c r="D529" s="1" t="s">
        <v>50</v>
      </c>
      <c r="E529" s="1" t="s">
        <v>51</v>
      </c>
      <c r="F529" s="1" t="s">
        <v>51</v>
      </c>
      <c r="G529" s="1" t="s">
        <v>82</v>
      </c>
      <c r="H529" s="1" t="s">
        <v>207</v>
      </c>
      <c r="I529" s="1" t="s">
        <v>84</v>
      </c>
      <c r="J529" s="1" t="s">
        <v>122</v>
      </c>
      <c r="K529" s="1" t="s">
        <v>1209</v>
      </c>
      <c r="L529" s="1"/>
      <c r="M529" s="21">
        <f t="shared" si="8"/>
        <v>1</v>
      </c>
    </row>
    <row r="530" spans="1:13" ht="20.100000000000001" customHeight="1" x14ac:dyDescent="0.15">
      <c r="A530" s="1" t="s">
        <v>1132</v>
      </c>
      <c r="B530" s="1" t="s">
        <v>1207</v>
      </c>
      <c r="C530" s="1" t="s">
        <v>1210</v>
      </c>
      <c r="D530" s="1" t="s">
        <v>50</v>
      </c>
      <c r="E530" s="1" t="s">
        <v>51</v>
      </c>
      <c r="F530" s="1" t="s">
        <v>51</v>
      </c>
      <c r="G530" s="1" t="s">
        <v>82</v>
      </c>
      <c r="H530" s="1" t="s">
        <v>207</v>
      </c>
      <c r="I530" s="1" t="s">
        <v>84</v>
      </c>
      <c r="J530" s="1" t="s">
        <v>122</v>
      </c>
      <c r="K530" s="1" t="s">
        <v>1211</v>
      </c>
      <c r="L530" s="1"/>
      <c r="M530" s="21">
        <f t="shared" si="8"/>
        <v>1</v>
      </c>
    </row>
    <row r="531" spans="1:13" ht="20.100000000000001" customHeight="1" x14ac:dyDescent="0.15">
      <c r="A531" s="1" t="s">
        <v>1132</v>
      </c>
      <c r="B531" s="1" t="s">
        <v>1207</v>
      </c>
      <c r="C531" s="1" t="s">
        <v>1212</v>
      </c>
      <c r="D531" s="1" t="s">
        <v>50</v>
      </c>
      <c r="E531" s="1" t="s">
        <v>51</v>
      </c>
      <c r="F531" s="1" t="s">
        <v>51</v>
      </c>
      <c r="G531" s="1" t="s">
        <v>82</v>
      </c>
      <c r="H531" s="1" t="s">
        <v>207</v>
      </c>
      <c r="I531" s="1" t="s">
        <v>84</v>
      </c>
      <c r="J531" s="1" t="s">
        <v>122</v>
      </c>
      <c r="K531" s="1" t="s">
        <v>1213</v>
      </c>
      <c r="L531" s="1"/>
      <c r="M531" s="21">
        <f t="shared" si="8"/>
        <v>1</v>
      </c>
    </row>
    <row r="532" spans="1:13" ht="20.100000000000001" customHeight="1" x14ac:dyDescent="0.15">
      <c r="A532" s="1" t="s">
        <v>1132</v>
      </c>
      <c r="B532" s="1" t="s">
        <v>1207</v>
      </c>
      <c r="C532" s="1" t="s">
        <v>1214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207</v>
      </c>
      <c r="I532" s="1" t="s">
        <v>84</v>
      </c>
      <c r="J532" s="1" t="s">
        <v>122</v>
      </c>
      <c r="K532" s="1" t="s">
        <v>1215</v>
      </c>
      <c r="L532" s="1"/>
      <c r="M532" s="21">
        <f t="shared" si="8"/>
        <v>1</v>
      </c>
    </row>
    <row r="533" spans="1:13" ht="20.100000000000001" customHeight="1" x14ac:dyDescent="0.15">
      <c r="A533" s="1" t="s">
        <v>1132</v>
      </c>
      <c r="B533" s="1" t="s">
        <v>1207</v>
      </c>
      <c r="C533" s="1" t="s">
        <v>1216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121</v>
      </c>
      <c r="I533" s="1" t="s">
        <v>84</v>
      </c>
      <c r="J533" s="1" t="s">
        <v>122</v>
      </c>
      <c r="K533" s="1" t="s">
        <v>1217</v>
      </c>
      <c r="L533" s="1"/>
      <c r="M533" s="21">
        <f t="shared" si="8"/>
        <v>1</v>
      </c>
    </row>
    <row r="534" spans="1:13" ht="20.100000000000001" customHeight="1" x14ac:dyDescent="0.15">
      <c r="A534" s="1" t="s">
        <v>1132</v>
      </c>
      <c r="B534" s="1" t="s">
        <v>1207</v>
      </c>
      <c r="C534" s="1" t="s">
        <v>1218</v>
      </c>
      <c r="D534" s="1" t="s">
        <v>78</v>
      </c>
      <c r="E534" s="1" t="s">
        <v>51</v>
      </c>
      <c r="F534" s="1" t="s">
        <v>81</v>
      </c>
      <c r="G534" s="1" t="s">
        <v>82</v>
      </c>
      <c r="H534" s="1" t="s">
        <v>83</v>
      </c>
      <c r="I534" s="1" t="s">
        <v>84</v>
      </c>
      <c r="J534" s="1" t="s">
        <v>85</v>
      </c>
      <c r="K534" s="1" t="s">
        <v>1219</v>
      </c>
      <c r="L534" s="1"/>
      <c r="M534" s="21">
        <f t="shared" si="8"/>
        <v>0</v>
      </c>
    </row>
    <row r="535" spans="1:13" ht="20.100000000000001" customHeight="1" x14ac:dyDescent="0.15">
      <c r="A535" s="1" t="s">
        <v>1132</v>
      </c>
      <c r="B535" s="1" t="s">
        <v>1207</v>
      </c>
      <c r="C535" s="1" t="s">
        <v>1220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84</v>
      </c>
      <c r="J535" s="1" t="s">
        <v>122</v>
      </c>
      <c r="K535" s="1" t="s">
        <v>1221</v>
      </c>
      <c r="L535" s="1"/>
      <c r="M535" s="21">
        <f t="shared" si="8"/>
        <v>1</v>
      </c>
    </row>
    <row r="536" spans="1:13" ht="20.100000000000001" customHeight="1" x14ac:dyDescent="0.15">
      <c r="A536" s="1" t="s">
        <v>1132</v>
      </c>
      <c r="B536" s="1" t="s">
        <v>1207</v>
      </c>
      <c r="C536" s="1" t="s">
        <v>1222</v>
      </c>
      <c r="D536" s="1" t="s">
        <v>78</v>
      </c>
      <c r="E536" s="1" t="s">
        <v>51</v>
      </c>
      <c r="F536" s="1" t="s">
        <v>81</v>
      </c>
      <c r="G536" s="1" t="s">
        <v>82</v>
      </c>
      <c r="H536" s="1" t="s">
        <v>83</v>
      </c>
      <c r="I536" s="1" t="s">
        <v>84</v>
      </c>
      <c r="J536" s="1" t="s">
        <v>85</v>
      </c>
      <c r="K536" s="1" t="s">
        <v>1223</v>
      </c>
      <c r="L536" s="1"/>
      <c r="M536" s="21">
        <f t="shared" si="8"/>
        <v>0</v>
      </c>
    </row>
    <row r="537" spans="1:13" ht="20.100000000000001" customHeight="1" x14ac:dyDescent="0.15">
      <c r="A537" s="1" t="s">
        <v>1132</v>
      </c>
      <c r="B537" s="1" t="s">
        <v>1207</v>
      </c>
      <c r="C537" s="1" t="s">
        <v>1224</v>
      </c>
      <c r="D537" s="1" t="s">
        <v>78</v>
      </c>
      <c r="E537" s="1" t="s">
        <v>51</v>
      </c>
      <c r="F537" s="1" t="s">
        <v>51</v>
      </c>
      <c r="G537" s="1" t="s">
        <v>82</v>
      </c>
      <c r="H537" s="1" t="s">
        <v>207</v>
      </c>
      <c r="I537" s="1" t="s">
        <v>84</v>
      </c>
      <c r="J537" s="1" t="s">
        <v>122</v>
      </c>
      <c r="K537" s="1" t="s">
        <v>1225</v>
      </c>
      <c r="L537" s="1"/>
      <c r="M537" s="21">
        <f t="shared" si="8"/>
        <v>1</v>
      </c>
    </row>
    <row r="538" spans="1:13" ht="20.100000000000001" customHeight="1" x14ac:dyDescent="0.15">
      <c r="A538" s="1" t="s">
        <v>1132</v>
      </c>
      <c r="B538" s="1" t="s">
        <v>1207</v>
      </c>
      <c r="C538" s="1" t="s">
        <v>1226</v>
      </c>
      <c r="D538" s="1" t="s">
        <v>78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122</v>
      </c>
      <c r="K538" s="1" t="s">
        <v>1227</v>
      </c>
      <c r="L538" s="1"/>
      <c r="M538" s="21">
        <f t="shared" si="8"/>
        <v>1</v>
      </c>
    </row>
    <row r="539" spans="1:13" ht="20.100000000000001" customHeight="1" x14ac:dyDescent="0.15">
      <c r="A539" s="1" t="s">
        <v>1132</v>
      </c>
      <c r="B539" s="1" t="s">
        <v>1228</v>
      </c>
      <c r="C539" s="1" t="s">
        <v>1229</v>
      </c>
      <c r="D539" s="1" t="s">
        <v>50</v>
      </c>
      <c r="E539" s="1" t="s">
        <v>51</v>
      </c>
      <c r="F539" s="1" t="s">
        <v>51</v>
      </c>
      <c r="G539" s="1" t="s">
        <v>52</v>
      </c>
      <c r="H539" s="1" t="s">
        <v>739</v>
      </c>
      <c r="I539" s="1" t="s">
        <v>1230</v>
      </c>
      <c r="J539" s="1" t="s">
        <v>122</v>
      </c>
      <c r="K539" s="1" t="s">
        <v>1231</v>
      </c>
      <c r="L539" s="1"/>
      <c r="M539" s="21">
        <f t="shared" si="8"/>
        <v>1</v>
      </c>
    </row>
    <row r="540" spans="1:13" ht="20.100000000000001" customHeight="1" x14ac:dyDescent="0.15">
      <c r="A540" s="1" t="s">
        <v>1132</v>
      </c>
      <c r="B540" s="1" t="s">
        <v>1228</v>
      </c>
      <c r="C540" s="1" t="s">
        <v>1232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739</v>
      </c>
      <c r="I540" s="1" t="s">
        <v>1230</v>
      </c>
      <c r="J540" s="1" t="s">
        <v>122</v>
      </c>
      <c r="K540" s="1" t="s">
        <v>1233</v>
      </c>
      <c r="L540" s="1"/>
      <c r="M540" s="21">
        <f t="shared" si="8"/>
        <v>1</v>
      </c>
    </row>
    <row r="541" spans="1:13" ht="20.100000000000001" customHeight="1" x14ac:dyDescent="0.15">
      <c r="A541" s="1" t="s">
        <v>1132</v>
      </c>
      <c r="B541" s="1" t="s">
        <v>1228</v>
      </c>
      <c r="C541" s="1" t="s">
        <v>1234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739</v>
      </c>
      <c r="I541" s="1" t="s">
        <v>1230</v>
      </c>
      <c r="J541" s="1" t="s">
        <v>122</v>
      </c>
      <c r="K541" s="1" t="s">
        <v>1235</v>
      </c>
      <c r="L541" s="1"/>
      <c r="M541" s="21">
        <f t="shared" si="8"/>
        <v>1</v>
      </c>
    </row>
    <row r="542" spans="1:13" ht="20.100000000000001" customHeight="1" x14ac:dyDescent="0.15">
      <c r="A542" s="1" t="s">
        <v>1132</v>
      </c>
      <c r="B542" s="1" t="s">
        <v>1236</v>
      </c>
      <c r="C542" s="1" t="s">
        <v>1237</v>
      </c>
      <c r="D542" s="1" t="s">
        <v>50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1141</v>
      </c>
      <c r="J542" s="1" t="s">
        <v>96</v>
      </c>
      <c r="K542" s="1" t="s">
        <v>1238</v>
      </c>
      <c r="L542" s="1"/>
      <c r="M542" s="21">
        <f t="shared" si="8"/>
        <v>1</v>
      </c>
    </row>
    <row r="543" spans="1:13" ht="20.100000000000001" customHeight="1" x14ac:dyDescent="0.15">
      <c r="A543" s="1" t="s">
        <v>1132</v>
      </c>
      <c r="B543" s="1" t="s">
        <v>1236</v>
      </c>
      <c r="C543" s="1" t="s">
        <v>1239</v>
      </c>
      <c r="D543" s="1" t="s">
        <v>50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1141</v>
      </c>
      <c r="J543" s="1" t="s">
        <v>96</v>
      </c>
      <c r="K543" s="1" t="s">
        <v>1240</v>
      </c>
      <c r="L543" s="1"/>
      <c r="M543" s="21">
        <f t="shared" si="8"/>
        <v>1</v>
      </c>
    </row>
    <row r="544" spans="1:13" ht="20.100000000000001" customHeight="1" x14ac:dyDescent="0.15">
      <c r="A544" s="1" t="s">
        <v>1132</v>
      </c>
      <c r="B544" s="1" t="s">
        <v>1236</v>
      </c>
      <c r="C544" s="1" t="s">
        <v>1241</v>
      </c>
      <c r="D544" s="1" t="s">
        <v>50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1141</v>
      </c>
      <c r="J544" s="1" t="s">
        <v>96</v>
      </c>
      <c r="K544" s="1" t="s">
        <v>1242</v>
      </c>
      <c r="L544" s="1"/>
      <c r="M544" s="21">
        <f t="shared" si="8"/>
        <v>1</v>
      </c>
    </row>
    <row r="545" spans="1:13" ht="20.100000000000001" customHeight="1" x14ac:dyDescent="0.15">
      <c r="A545" s="1" t="s">
        <v>1132</v>
      </c>
      <c r="B545" s="1" t="s">
        <v>1236</v>
      </c>
      <c r="C545" s="1" t="s">
        <v>1243</v>
      </c>
      <c r="D545" s="1" t="s">
        <v>50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1141</v>
      </c>
      <c r="J545" s="1" t="s">
        <v>96</v>
      </c>
      <c r="K545" s="1" t="s">
        <v>1244</v>
      </c>
      <c r="L545" s="1"/>
      <c r="M545" s="21">
        <f t="shared" si="8"/>
        <v>1</v>
      </c>
    </row>
    <row r="546" spans="1:13" ht="20.100000000000001" customHeight="1" x14ac:dyDescent="0.15">
      <c r="A546" s="1" t="s">
        <v>1132</v>
      </c>
      <c r="B546" s="1" t="s">
        <v>1236</v>
      </c>
      <c r="C546" s="1" t="s">
        <v>1245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121</v>
      </c>
      <c r="I546" s="1" t="s">
        <v>84</v>
      </c>
      <c r="J546" s="1" t="s">
        <v>122</v>
      </c>
      <c r="K546" s="1" t="s">
        <v>1246</v>
      </c>
      <c r="L546" s="1"/>
      <c r="M546" s="21">
        <f t="shared" si="8"/>
        <v>1</v>
      </c>
    </row>
    <row r="547" spans="1:13" ht="20.100000000000001" customHeight="1" x14ac:dyDescent="0.15">
      <c r="A547" s="1" t="s">
        <v>1132</v>
      </c>
      <c r="B547" s="1" t="s">
        <v>1236</v>
      </c>
      <c r="C547" s="1" t="s">
        <v>1247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1141</v>
      </c>
      <c r="J547" s="1" t="s">
        <v>96</v>
      </c>
      <c r="K547" s="1" t="s">
        <v>1248</v>
      </c>
      <c r="L547" s="1"/>
      <c r="M547" s="21">
        <f t="shared" si="8"/>
        <v>1</v>
      </c>
    </row>
    <row r="548" spans="1:13" ht="20.100000000000001" customHeight="1" x14ac:dyDescent="0.15">
      <c r="A548" s="1" t="s">
        <v>1132</v>
      </c>
      <c r="B548" s="1" t="s">
        <v>1236</v>
      </c>
      <c r="C548" s="1" t="s">
        <v>1249</v>
      </c>
      <c r="D548" s="1" t="s">
        <v>78</v>
      </c>
      <c r="E548" s="1" t="s">
        <v>51</v>
      </c>
      <c r="F548" s="1" t="s">
        <v>179</v>
      </c>
      <c r="G548" s="1" t="s">
        <v>82</v>
      </c>
      <c r="H548" s="1" t="s">
        <v>180</v>
      </c>
      <c r="I548" s="1" t="s">
        <v>181</v>
      </c>
      <c r="J548" s="1" t="s">
        <v>182</v>
      </c>
      <c r="K548" s="1" t="s">
        <v>1250</v>
      </c>
      <c r="L548" s="1"/>
      <c r="M548" s="21">
        <f t="shared" si="8"/>
        <v>0</v>
      </c>
    </row>
    <row r="549" spans="1:13" ht="20.100000000000001" customHeight="1" x14ac:dyDescent="0.15">
      <c r="A549" s="1" t="s">
        <v>1132</v>
      </c>
      <c r="B549" s="1" t="s">
        <v>1236</v>
      </c>
      <c r="C549" s="1" t="s">
        <v>1251</v>
      </c>
      <c r="D549" s="1" t="s">
        <v>78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1141</v>
      </c>
      <c r="J549" s="1" t="s">
        <v>96</v>
      </c>
      <c r="K549" s="1" t="s">
        <v>1252</v>
      </c>
      <c r="L549" s="1"/>
      <c r="M549" s="21">
        <f t="shared" si="8"/>
        <v>1</v>
      </c>
    </row>
    <row r="550" spans="1:13" ht="20.100000000000001" customHeight="1" x14ac:dyDescent="0.15">
      <c r="A550" s="1" t="s">
        <v>1132</v>
      </c>
      <c r="B550" s="1" t="s">
        <v>1236</v>
      </c>
      <c r="C550" s="1" t="s">
        <v>1253</v>
      </c>
      <c r="D550" s="1" t="s">
        <v>78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1141</v>
      </c>
      <c r="J550" s="1" t="s">
        <v>96</v>
      </c>
      <c r="K550" s="1" t="s">
        <v>1254</v>
      </c>
      <c r="L550" s="1"/>
      <c r="M550" s="21">
        <f t="shared" si="8"/>
        <v>1</v>
      </c>
    </row>
    <row r="551" spans="1:13" ht="20.100000000000001" customHeight="1" x14ac:dyDescent="0.15">
      <c r="A551" s="1" t="s">
        <v>1132</v>
      </c>
      <c r="B551" s="1" t="s">
        <v>1236</v>
      </c>
      <c r="C551" s="1" t="s">
        <v>1255</v>
      </c>
      <c r="D551" s="1" t="s">
        <v>78</v>
      </c>
      <c r="E551" s="1" t="s">
        <v>51</v>
      </c>
      <c r="F551" s="1" t="s">
        <v>81</v>
      </c>
      <c r="G551" s="1" t="s">
        <v>82</v>
      </c>
      <c r="H551" s="1" t="s">
        <v>180</v>
      </c>
      <c r="I551" s="1" t="s">
        <v>181</v>
      </c>
      <c r="J551" s="1" t="s">
        <v>182</v>
      </c>
      <c r="K551" s="1" t="s">
        <v>1256</v>
      </c>
      <c r="L551" s="1"/>
      <c r="M551" s="21">
        <f t="shared" si="8"/>
        <v>0</v>
      </c>
    </row>
    <row r="552" spans="1:13" ht="20.100000000000001" customHeight="1" x14ac:dyDescent="0.15">
      <c r="A552" s="1" t="s">
        <v>1132</v>
      </c>
      <c r="B552" s="1" t="s">
        <v>1236</v>
      </c>
      <c r="C552" s="1" t="s">
        <v>1257</v>
      </c>
      <c r="D552" s="1" t="s">
        <v>78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1141</v>
      </c>
      <c r="J552" s="1" t="s">
        <v>96</v>
      </c>
      <c r="K552" s="1" t="s">
        <v>1258</v>
      </c>
      <c r="L552" s="1"/>
      <c r="M552" s="21">
        <f t="shared" si="8"/>
        <v>1</v>
      </c>
    </row>
    <row r="553" spans="1:13" ht="20.100000000000001" customHeight="1" x14ac:dyDescent="0.15">
      <c r="A553" s="1" t="s">
        <v>1132</v>
      </c>
      <c r="B553" s="1" t="s">
        <v>1236</v>
      </c>
      <c r="C553" s="1" t="s">
        <v>1259</v>
      </c>
      <c r="D553" s="1" t="s">
        <v>78</v>
      </c>
      <c r="E553" s="1" t="s">
        <v>51</v>
      </c>
      <c r="F553" s="1" t="s">
        <v>81</v>
      </c>
      <c r="G553" s="1" t="s">
        <v>82</v>
      </c>
      <c r="H553" s="1" t="s">
        <v>180</v>
      </c>
      <c r="I553" s="1" t="s">
        <v>181</v>
      </c>
      <c r="J553" s="1" t="s">
        <v>182</v>
      </c>
      <c r="K553" s="1" t="s">
        <v>1260</v>
      </c>
      <c r="L553" s="1"/>
      <c r="M553" s="21">
        <f t="shared" si="8"/>
        <v>0</v>
      </c>
    </row>
    <row r="554" spans="1:13" ht="20.100000000000001" customHeight="1" x14ac:dyDescent="0.15">
      <c r="A554" s="1" t="s">
        <v>1132</v>
      </c>
      <c r="B554" s="1" t="s">
        <v>1236</v>
      </c>
      <c r="C554" s="1" t="s">
        <v>1261</v>
      </c>
      <c r="D554" s="1" t="s">
        <v>78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1141</v>
      </c>
      <c r="J554" s="1" t="s">
        <v>96</v>
      </c>
      <c r="K554" s="1" t="s">
        <v>1262</v>
      </c>
      <c r="L554" s="1"/>
      <c r="M554" s="21">
        <f t="shared" si="8"/>
        <v>1</v>
      </c>
    </row>
    <row r="555" spans="1:13" ht="20.100000000000001" customHeight="1" x14ac:dyDescent="0.15">
      <c r="A555" s="1" t="s">
        <v>1132</v>
      </c>
      <c r="B555" s="1" t="s">
        <v>1236</v>
      </c>
      <c r="C555" s="1" t="s">
        <v>1263</v>
      </c>
      <c r="D555" s="1" t="s">
        <v>78</v>
      </c>
      <c r="E555" s="1" t="s">
        <v>51</v>
      </c>
      <c r="F555" s="1" t="s">
        <v>179</v>
      </c>
      <c r="G555" s="1" t="s">
        <v>82</v>
      </c>
      <c r="H555" s="1" t="s">
        <v>180</v>
      </c>
      <c r="I555" s="1" t="s">
        <v>181</v>
      </c>
      <c r="J555" s="1" t="s">
        <v>182</v>
      </c>
      <c r="K555" s="1" t="s">
        <v>1264</v>
      </c>
      <c r="L555" s="1"/>
      <c r="M555" s="21">
        <f t="shared" si="8"/>
        <v>0</v>
      </c>
    </row>
    <row r="556" spans="1:13" ht="20.100000000000001" customHeight="1" x14ac:dyDescent="0.15">
      <c r="A556" s="1" t="s">
        <v>1132</v>
      </c>
      <c r="B556" s="1" t="s">
        <v>1236</v>
      </c>
      <c r="C556" s="1" t="s">
        <v>1265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53</v>
      </c>
      <c r="I556" s="1" t="s">
        <v>1141</v>
      </c>
      <c r="J556" s="1" t="s">
        <v>96</v>
      </c>
      <c r="K556" s="1" t="s">
        <v>1266</v>
      </c>
      <c r="L556" s="1"/>
      <c r="M556" s="21">
        <f t="shared" si="8"/>
        <v>1</v>
      </c>
    </row>
    <row r="557" spans="1:13" ht="20.100000000000001" customHeight="1" x14ac:dyDescent="0.15">
      <c r="A557" s="1" t="s">
        <v>1132</v>
      </c>
      <c r="B557" s="1" t="s">
        <v>1236</v>
      </c>
      <c r="C557" s="1" t="s">
        <v>1267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53</v>
      </c>
      <c r="I557" s="1" t="s">
        <v>1141</v>
      </c>
      <c r="J557" s="1" t="s">
        <v>96</v>
      </c>
      <c r="K557" s="1" t="s">
        <v>1268</v>
      </c>
      <c r="L557" s="1"/>
      <c r="M557" s="21">
        <f t="shared" si="8"/>
        <v>1</v>
      </c>
    </row>
    <row r="558" spans="1:13" ht="20.100000000000001" customHeight="1" x14ac:dyDescent="0.15">
      <c r="A558" s="1" t="s">
        <v>1132</v>
      </c>
      <c r="B558" s="1" t="s">
        <v>1269</v>
      </c>
      <c r="C558" s="1" t="s">
        <v>1270</v>
      </c>
      <c r="D558" s="1" t="s">
        <v>50</v>
      </c>
      <c r="E558" s="1" t="s">
        <v>51</v>
      </c>
      <c r="F558" s="1" t="s">
        <v>51</v>
      </c>
      <c r="G558" s="1" t="s">
        <v>52</v>
      </c>
      <c r="H558" s="1" t="s">
        <v>739</v>
      </c>
      <c r="I558" s="1" t="s">
        <v>1230</v>
      </c>
      <c r="J558" s="1" t="s">
        <v>122</v>
      </c>
      <c r="K558" s="1" t="s">
        <v>1271</v>
      </c>
      <c r="L558" s="1"/>
      <c r="M558" s="21">
        <f t="shared" si="8"/>
        <v>1</v>
      </c>
    </row>
    <row r="559" spans="1:13" ht="20.100000000000001" customHeight="1" x14ac:dyDescent="0.15">
      <c r="A559" s="1" t="s">
        <v>1132</v>
      </c>
      <c r="B559" s="1" t="s">
        <v>1269</v>
      </c>
      <c r="C559" s="1" t="s">
        <v>1272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739</v>
      </c>
      <c r="I559" s="1" t="s">
        <v>1230</v>
      </c>
      <c r="J559" s="1" t="s">
        <v>122</v>
      </c>
      <c r="K559" s="1" t="s">
        <v>1273</v>
      </c>
      <c r="L559" s="1"/>
      <c r="M559" s="21">
        <f t="shared" si="8"/>
        <v>1</v>
      </c>
    </row>
    <row r="560" spans="1:13" ht="20.100000000000001" customHeight="1" x14ac:dyDescent="0.15">
      <c r="A560" s="1" t="s">
        <v>1132</v>
      </c>
      <c r="B560" s="1" t="s">
        <v>1269</v>
      </c>
      <c r="C560" s="1" t="s">
        <v>1274</v>
      </c>
      <c r="D560" s="1" t="s">
        <v>78</v>
      </c>
      <c r="E560" s="1" t="s">
        <v>51</v>
      </c>
      <c r="F560" s="1" t="s">
        <v>81</v>
      </c>
      <c r="G560" s="1" t="s">
        <v>82</v>
      </c>
      <c r="H560" s="1" t="s">
        <v>83</v>
      </c>
      <c r="I560" s="1" t="s">
        <v>84</v>
      </c>
      <c r="J560" s="1" t="s">
        <v>85</v>
      </c>
      <c r="K560" s="1" t="s">
        <v>1275</v>
      </c>
      <c r="L560" s="1"/>
      <c r="M560" s="21">
        <f t="shared" si="8"/>
        <v>0</v>
      </c>
    </row>
    <row r="561" spans="1:13" ht="20.100000000000001" customHeight="1" x14ac:dyDescent="0.15">
      <c r="A561" s="1" t="s">
        <v>1132</v>
      </c>
      <c r="B561" s="1" t="s">
        <v>1269</v>
      </c>
      <c r="C561" s="1" t="s">
        <v>1276</v>
      </c>
      <c r="D561" s="1" t="s">
        <v>78</v>
      </c>
      <c r="E561" s="1" t="s">
        <v>51</v>
      </c>
      <c r="F561" s="1" t="s">
        <v>81</v>
      </c>
      <c r="G561" s="1" t="s">
        <v>82</v>
      </c>
      <c r="H561" s="1" t="s">
        <v>83</v>
      </c>
      <c r="I561" s="1" t="s">
        <v>84</v>
      </c>
      <c r="J561" s="1" t="s">
        <v>85</v>
      </c>
      <c r="K561" s="1" t="s">
        <v>1277</v>
      </c>
      <c r="L561" s="1"/>
      <c r="M561" s="21">
        <f t="shared" si="8"/>
        <v>0</v>
      </c>
    </row>
    <row r="562" spans="1:13" ht="20.100000000000001" customHeight="1" x14ac:dyDescent="0.15">
      <c r="A562" s="1" t="s">
        <v>1132</v>
      </c>
      <c r="B562" s="1" t="s">
        <v>1278</v>
      </c>
      <c r="C562" s="1" t="s">
        <v>1279</v>
      </c>
      <c r="D562" s="1" t="s">
        <v>50</v>
      </c>
      <c r="E562" s="1" t="s">
        <v>51</v>
      </c>
      <c r="F562" s="1" t="s">
        <v>51</v>
      </c>
      <c r="G562" s="1" t="s">
        <v>52</v>
      </c>
      <c r="H562" s="1" t="s">
        <v>53</v>
      </c>
      <c r="I562" s="1" t="s">
        <v>1141</v>
      </c>
      <c r="J562" s="1" t="s">
        <v>96</v>
      </c>
      <c r="K562" s="1" t="s">
        <v>1280</v>
      </c>
      <c r="L562" s="1"/>
      <c r="M562" s="21">
        <f t="shared" si="8"/>
        <v>1</v>
      </c>
    </row>
    <row r="563" spans="1:13" ht="20.100000000000001" customHeight="1" x14ac:dyDescent="0.15">
      <c r="A563" s="1" t="s">
        <v>1132</v>
      </c>
      <c r="B563" s="1" t="s">
        <v>1278</v>
      </c>
      <c r="C563" s="1" t="s">
        <v>1281</v>
      </c>
      <c r="D563" s="1" t="s">
        <v>50</v>
      </c>
      <c r="E563" s="1" t="s">
        <v>51</v>
      </c>
      <c r="F563" s="1" t="s">
        <v>51</v>
      </c>
      <c r="G563" s="1" t="s">
        <v>52</v>
      </c>
      <c r="H563" s="1" t="s">
        <v>53</v>
      </c>
      <c r="I563" s="1" t="s">
        <v>1141</v>
      </c>
      <c r="J563" s="1" t="s">
        <v>96</v>
      </c>
      <c r="K563" s="1" t="s">
        <v>1282</v>
      </c>
      <c r="L563" s="1"/>
      <c r="M563" s="21">
        <f t="shared" si="8"/>
        <v>1</v>
      </c>
    </row>
    <row r="564" spans="1:13" ht="20.100000000000001" customHeight="1" x14ac:dyDescent="0.15">
      <c r="A564" s="1" t="s">
        <v>1132</v>
      </c>
      <c r="B564" s="1" t="s">
        <v>1278</v>
      </c>
      <c r="C564" s="1" t="s">
        <v>1283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53</v>
      </c>
      <c r="I564" s="1" t="s">
        <v>1141</v>
      </c>
      <c r="J564" s="1" t="s">
        <v>96</v>
      </c>
      <c r="K564" s="1" t="s">
        <v>1284</v>
      </c>
      <c r="L564" s="1"/>
      <c r="M564" s="21">
        <f t="shared" si="8"/>
        <v>1</v>
      </c>
    </row>
    <row r="565" spans="1:13" ht="20.100000000000001" customHeight="1" x14ac:dyDescent="0.15">
      <c r="A565" s="1" t="s">
        <v>1132</v>
      </c>
      <c r="B565" s="1" t="s">
        <v>1278</v>
      </c>
      <c r="C565" s="1" t="s">
        <v>1285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53</v>
      </c>
      <c r="I565" s="1" t="s">
        <v>1141</v>
      </c>
      <c r="J565" s="1" t="s">
        <v>96</v>
      </c>
      <c r="K565" s="1" t="s">
        <v>1286</v>
      </c>
      <c r="L565" s="1"/>
      <c r="M565" s="21">
        <f t="shared" si="8"/>
        <v>1</v>
      </c>
    </row>
    <row r="566" spans="1:13" ht="20.100000000000001" customHeight="1" x14ac:dyDescent="0.15">
      <c r="A566" s="1" t="s">
        <v>1132</v>
      </c>
      <c r="B566" s="1" t="s">
        <v>1278</v>
      </c>
      <c r="C566" s="1" t="s">
        <v>1287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53</v>
      </c>
      <c r="I566" s="1" t="s">
        <v>1141</v>
      </c>
      <c r="J566" s="1" t="s">
        <v>96</v>
      </c>
      <c r="K566" s="1" t="s">
        <v>1288</v>
      </c>
      <c r="L566" s="1"/>
      <c r="M566" s="21">
        <f t="shared" si="8"/>
        <v>1</v>
      </c>
    </row>
    <row r="567" spans="1:13" ht="20.100000000000001" customHeight="1" x14ac:dyDescent="0.15">
      <c r="A567" s="1" t="s">
        <v>1132</v>
      </c>
      <c r="B567" s="1" t="s">
        <v>1278</v>
      </c>
      <c r="C567" s="1" t="s">
        <v>1289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121</v>
      </c>
      <c r="I567" s="1" t="s">
        <v>84</v>
      </c>
      <c r="J567" s="1" t="s">
        <v>122</v>
      </c>
      <c r="K567" s="1" t="s">
        <v>1290</v>
      </c>
      <c r="L567" s="1"/>
      <c r="M567" s="21">
        <f t="shared" si="8"/>
        <v>1</v>
      </c>
    </row>
    <row r="568" spans="1:13" ht="20.100000000000001" customHeight="1" x14ac:dyDescent="0.15">
      <c r="A568" s="1" t="s">
        <v>1132</v>
      </c>
      <c r="B568" s="1" t="s">
        <v>1278</v>
      </c>
      <c r="C568" s="1" t="s">
        <v>1291</v>
      </c>
      <c r="D568" s="1" t="s">
        <v>78</v>
      </c>
      <c r="E568" s="1" t="s">
        <v>51</v>
      </c>
      <c r="F568" s="1" t="s">
        <v>179</v>
      </c>
      <c r="G568" s="1" t="s">
        <v>82</v>
      </c>
      <c r="H568" s="1" t="s">
        <v>180</v>
      </c>
      <c r="I568" s="1" t="s">
        <v>181</v>
      </c>
      <c r="J568" s="1" t="s">
        <v>182</v>
      </c>
      <c r="K568" s="1" t="s">
        <v>1292</v>
      </c>
      <c r="L568" s="1"/>
      <c r="M568" s="21">
        <f t="shared" si="8"/>
        <v>0</v>
      </c>
    </row>
    <row r="569" spans="1:13" ht="20.100000000000001" customHeight="1" x14ac:dyDescent="0.15">
      <c r="A569" s="1" t="s">
        <v>1132</v>
      </c>
      <c r="B569" s="1" t="s">
        <v>1278</v>
      </c>
      <c r="C569" s="1" t="s">
        <v>1293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1141</v>
      </c>
      <c r="J569" s="1" t="s">
        <v>96</v>
      </c>
      <c r="K569" s="1" t="s">
        <v>1294</v>
      </c>
      <c r="L569" s="1"/>
      <c r="M569" s="21">
        <f t="shared" si="8"/>
        <v>1</v>
      </c>
    </row>
    <row r="570" spans="1:13" ht="20.100000000000001" customHeight="1" x14ac:dyDescent="0.15">
      <c r="A570" s="1" t="s">
        <v>1132</v>
      </c>
      <c r="B570" s="1" t="s">
        <v>1278</v>
      </c>
      <c r="C570" s="1" t="s">
        <v>1295</v>
      </c>
      <c r="D570" s="1" t="s">
        <v>78</v>
      </c>
      <c r="E570" s="1" t="s">
        <v>51</v>
      </c>
      <c r="F570" s="1" t="s">
        <v>179</v>
      </c>
      <c r="G570" s="1" t="s">
        <v>82</v>
      </c>
      <c r="H570" s="1" t="s">
        <v>180</v>
      </c>
      <c r="I570" s="1" t="s">
        <v>181</v>
      </c>
      <c r="J570" s="1" t="s">
        <v>182</v>
      </c>
      <c r="K570" s="1" t="s">
        <v>1296</v>
      </c>
      <c r="L570" s="1"/>
      <c r="M570" s="21">
        <f t="shared" si="8"/>
        <v>0</v>
      </c>
    </row>
    <row r="571" spans="1:13" ht="20.100000000000001" customHeight="1" x14ac:dyDescent="0.15">
      <c r="A571" s="1" t="s">
        <v>1132</v>
      </c>
      <c r="B571" s="1" t="s">
        <v>1278</v>
      </c>
      <c r="C571" s="1" t="s">
        <v>1297</v>
      </c>
      <c r="D571" s="1" t="s">
        <v>78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1141</v>
      </c>
      <c r="J571" s="1" t="s">
        <v>96</v>
      </c>
      <c r="K571" s="1" t="s">
        <v>1298</v>
      </c>
      <c r="L571" s="1"/>
      <c r="M571" s="21">
        <f t="shared" si="8"/>
        <v>1</v>
      </c>
    </row>
    <row r="572" spans="1:13" ht="20.100000000000001" customHeight="1" x14ac:dyDescent="0.15">
      <c r="A572" s="1" t="s">
        <v>1132</v>
      </c>
      <c r="B572" s="1" t="s">
        <v>1278</v>
      </c>
      <c r="C572" s="1" t="s">
        <v>1299</v>
      </c>
      <c r="D572" s="1" t="s">
        <v>78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1141</v>
      </c>
      <c r="J572" s="1" t="s">
        <v>96</v>
      </c>
      <c r="K572" s="1" t="s">
        <v>1300</v>
      </c>
      <c r="L572" s="1"/>
      <c r="M572" s="21">
        <f t="shared" si="8"/>
        <v>1</v>
      </c>
    </row>
    <row r="573" spans="1:13" ht="20.100000000000001" customHeight="1" x14ac:dyDescent="0.15">
      <c r="A573" s="1" t="s">
        <v>1132</v>
      </c>
      <c r="B573" s="1" t="s">
        <v>1278</v>
      </c>
      <c r="C573" s="1" t="s">
        <v>1301</v>
      </c>
      <c r="D573" s="1" t="s">
        <v>78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1141</v>
      </c>
      <c r="J573" s="1" t="s">
        <v>96</v>
      </c>
      <c r="K573" s="1" t="s">
        <v>1302</v>
      </c>
      <c r="L573" s="1"/>
      <c r="M573" s="21">
        <f t="shared" si="8"/>
        <v>1</v>
      </c>
    </row>
    <row r="574" spans="1:13" ht="20.100000000000001" customHeight="1" x14ac:dyDescent="0.15">
      <c r="A574" s="1" t="s">
        <v>1132</v>
      </c>
      <c r="B574" s="1" t="s">
        <v>1278</v>
      </c>
      <c r="C574" s="1" t="s">
        <v>1303</v>
      </c>
      <c r="D574" s="1" t="s">
        <v>78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1141</v>
      </c>
      <c r="J574" s="1" t="s">
        <v>96</v>
      </c>
      <c r="K574" s="1" t="s">
        <v>1304</v>
      </c>
      <c r="L574" s="1"/>
      <c r="M574" s="21">
        <f t="shared" si="8"/>
        <v>1</v>
      </c>
    </row>
    <row r="575" spans="1:13" ht="20.100000000000001" customHeight="1" x14ac:dyDescent="0.15">
      <c r="A575" s="1" t="s">
        <v>1132</v>
      </c>
      <c r="B575" s="1" t="s">
        <v>1278</v>
      </c>
      <c r="C575" s="1" t="s">
        <v>1305</v>
      </c>
      <c r="D575" s="1" t="s">
        <v>78</v>
      </c>
      <c r="E575" s="1" t="s">
        <v>51</v>
      </c>
      <c r="F575" s="1" t="s">
        <v>179</v>
      </c>
      <c r="G575" s="1" t="s">
        <v>82</v>
      </c>
      <c r="H575" s="1" t="s">
        <v>180</v>
      </c>
      <c r="I575" s="1" t="s">
        <v>181</v>
      </c>
      <c r="J575" s="1" t="s">
        <v>182</v>
      </c>
      <c r="K575" s="1" t="s">
        <v>1306</v>
      </c>
      <c r="L575" s="1"/>
      <c r="M575" s="21">
        <f t="shared" si="8"/>
        <v>0</v>
      </c>
    </row>
    <row r="576" spans="1:13" ht="20.100000000000001" customHeight="1" x14ac:dyDescent="0.15">
      <c r="A576" s="1" t="s">
        <v>1132</v>
      </c>
      <c r="B576" s="1" t="s">
        <v>1278</v>
      </c>
      <c r="C576" s="1" t="s">
        <v>1307</v>
      </c>
      <c r="D576" s="1" t="s">
        <v>78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1141</v>
      </c>
      <c r="J576" s="1" t="s">
        <v>96</v>
      </c>
      <c r="K576" s="1" t="s">
        <v>1308</v>
      </c>
      <c r="L576" s="1"/>
      <c r="M576" s="21">
        <f t="shared" si="8"/>
        <v>1</v>
      </c>
    </row>
    <row r="577" spans="1:13" ht="20.100000000000001" customHeight="1" x14ac:dyDescent="0.15">
      <c r="A577" s="1" t="s">
        <v>1132</v>
      </c>
      <c r="B577" s="1" t="s">
        <v>1278</v>
      </c>
      <c r="C577" s="1" t="s">
        <v>1309</v>
      </c>
      <c r="D577" s="1" t="s">
        <v>78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1141</v>
      </c>
      <c r="J577" s="1" t="s">
        <v>96</v>
      </c>
      <c r="K577" s="1" t="s">
        <v>1310</v>
      </c>
      <c r="L577" s="1"/>
      <c r="M577" s="21">
        <f t="shared" si="8"/>
        <v>1</v>
      </c>
    </row>
    <row r="578" spans="1:13" ht="20.100000000000001" customHeight="1" x14ac:dyDescent="0.15">
      <c r="A578" s="1" t="s">
        <v>1132</v>
      </c>
      <c r="B578" s="1" t="s">
        <v>1278</v>
      </c>
      <c r="C578" s="1" t="s">
        <v>1311</v>
      </c>
      <c r="D578" s="1" t="s">
        <v>78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1141</v>
      </c>
      <c r="J578" s="1" t="s">
        <v>96</v>
      </c>
      <c r="K578" s="1" t="s">
        <v>1312</v>
      </c>
      <c r="L578" s="1"/>
      <c r="M578" s="21">
        <f t="shared" si="8"/>
        <v>1</v>
      </c>
    </row>
    <row r="579" spans="1:13" ht="20.100000000000001" customHeight="1" x14ac:dyDescent="0.15">
      <c r="A579" s="1" t="s">
        <v>1132</v>
      </c>
      <c r="B579" s="1" t="s">
        <v>1313</v>
      </c>
      <c r="C579" s="1" t="s">
        <v>1314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1230</v>
      </c>
      <c r="J579" s="1" t="s">
        <v>122</v>
      </c>
      <c r="K579" s="1" t="s">
        <v>1315</v>
      </c>
      <c r="L579" s="1"/>
      <c r="M579" s="21">
        <f t="shared" si="8"/>
        <v>1</v>
      </c>
    </row>
    <row r="580" spans="1:13" ht="20.100000000000001" customHeight="1" x14ac:dyDescent="0.15">
      <c r="A580" s="1" t="s">
        <v>1132</v>
      </c>
      <c r="B580" s="1" t="s">
        <v>1313</v>
      </c>
      <c r="C580" s="1" t="s">
        <v>1316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1230</v>
      </c>
      <c r="J580" s="1" t="s">
        <v>122</v>
      </c>
      <c r="K580" s="1" t="s">
        <v>1317</v>
      </c>
      <c r="L580" s="1"/>
      <c r="M580" s="21">
        <f t="shared" si="8"/>
        <v>1</v>
      </c>
    </row>
    <row r="581" spans="1:13" ht="20.100000000000001" customHeight="1" x14ac:dyDescent="0.15">
      <c r="A581" s="1" t="s">
        <v>1132</v>
      </c>
      <c r="B581" s="1" t="s">
        <v>1313</v>
      </c>
      <c r="C581" s="1" t="s">
        <v>1318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121</v>
      </c>
      <c r="I581" s="1" t="s">
        <v>84</v>
      </c>
      <c r="J581" s="1" t="s">
        <v>122</v>
      </c>
      <c r="K581" s="1" t="s">
        <v>1319</v>
      </c>
      <c r="L581" s="1"/>
      <c r="M581" s="21">
        <f t="shared" si="8"/>
        <v>1</v>
      </c>
    </row>
    <row r="582" spans="1:13" ht="20.100000000000001" customHeight="1" x14ac:dyDescent="0.15">
      <c r="A582" s="1" t="s">
        <v>1132</v>
      </c>
      <c r="B582" s="1" t="s">
        <v>1313</v>
      </c>
      <c r="C582" s="1" t="s">
        <v>1320</v>
      </c>
      <c r="D582" s="1" t="s">
        <v>78</v>
      </c>
      <c r="E582" s="1" t="s">
        <v>51</v>
      </c>
      <c r="F582" s="1" t="s">
        <v>81</v>
      </c>
      <c r="G582" s="1" t="s">
        <v>82</v>
      </c>
      <c r="H582" s="1" t="s">
        <v>83</v>
      </c>
      <c r="I582" s="1" t="s">
        <v>84</v>
      </c>
      <c r="J582" s="1" t="s">
        <v>85</v>
      </c>
      <c r="K582" s="1" t="s">
        <v>1321</v>
      </c>
      <c r="L582" s="1"/>
      <c r="M582" s="21">
        <f t="shared" si="8"/>
        <v>0</v>
      </c>
    </row>
    <row r="583" spans="1:13" ht="20.100000000000001" customHeight="1" x14ac:dyDescent="0.15">
      <c r="A583" s="1" t="s">
        <v>1132</v>
      </c>
      <c r="B583" s="1" t="s">
        <v>1313</v>
      </c>
      <c r="C583" s="1" t="s">
        <v>1322</v>
      </c>
      <c r="D583" s="1" t="s">
        <v>78</v>
      </c>
      <c r="E583" s="1" t="s">
        <v>51</v>
      </c>
      <c r="F583" s="1" t="s">
        <v>51</v>
      </c>
      <c r="G583" s="1" t="s">
        <v>52</v>
      </c>
      <c r="H583" s="1" t="s">
        <v>121</v>
      </c>
      <c r="I583" s="1" t="s">
        <v>84</v>
      </c>
      <c r="J583" s="1" t="s">
        <v>122</v>
      </c>
      <c r="K583" s="1" t="s">
        <v>1323</v>
      </c>
      <c r="L583" s="1"/>
      <c r="M583" s="21">
        <f t="shared" si="8"/>
        <v>1</v>
      </c>
    </row>
    <row r="584" spans="1:13" ht="20.100000000000001" customHeight="1" x14ac:dyDescent="0.15">
      <c r="A584" s="1" t="s">
        <v>1132</v>
      </c>
      <c r="B584" s="1" t="s">
        <v>1313</v>
      </c>
      <c r="C584" s="1" t="s">
        <v>1324</v>
      </c>
      <c r="D584" s="1" t="s">
        <v>78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1230</v>
      </c>
      <c r="J584" s="1" t="s">
        <v>122</v>
      </c>
      <c r="K584" s="1" t="s">
        <v>1325</v>
      </c>
      <c r="L584" s="1"/>
      <c r="M584" s="21">
        <f t="shared" si="8"/>
        <v>1</v>
      </c>
    </row>
    <row r="585" spans="1:13" ht="20.100000000000001" customHeight="1" x14ac:dyDescent="0.15">
      <c r="A585" s="1" t="s">
        <v>1132</v>
      </c>
      <c r="B585" s="1" t="s">
        <v>1313</v>
      </c>
      <c r="C585" s="1" t="s">
        <v>1326</v>
      </c>
      <c r="D585" s="1" t="s">
        <v>78</v>
      </c>
      <c r="E585" s="1" t="s">
        <v>51</v>
      </c>
      <c r="F585" s="1" t="s">
        <v>81</v>
      </c>
      <c r="G585" s="1" t="s">
        <v>82</v>
      </c>
      <c r="H585" s="1" t="s">
        <v>83</v>
      </c>
      <c r="I585" s="1" t="s">
        <v>84</v>
      </c>
      <c r="J585" s="1" t="s">
        <v>85</v>
      </c>
      <c r="K585" s="1" t="s">
        <v>1327</v>
      </c>
      <c r="L585" s="1"/>
      <c r="M585" s="21">
        <f t="shared" ref="M585:M648" si="9">IF(F585="○",1,0)</f>
        <v>0</v>
      </c>
    </row>
    <row r="586" spans="1:13" ht="20.100000000000001" customHeight="1" x14ac:dyDescent="0.15">
      <c r="A586" s="1" t="s">
        <v>1132</v>
      </c>
      <c r="B586" s="1" t="s">
        <v>1313</v>
      </c>
      <c r="C586" s="1" t="s">
        <v>1328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1230</v>
      </c>
      <c r="J586" s="1" t="s">
        <v>122</v>
      </c>
      <c r="K586" s="1" t="s">
        <v>1329</v>
      </c>
      <c r="L586" s="1"/>
      <c r="M586" s="21">
        <f t="shared" si="9"/>
        <v>1</v>
      </c>
    </row>
    <row r="587" spans="1:13" ht="20.100000000000001" customHeight="1" x14ac:dyDescent="0.15">
      <c r="A587" s="1" t="s">
        <v>1132</v>
      </c>
      <c r="B587" s="1" t="s">
        <v>1313</v>
      </c>
      <c r="C587" s="1" t="s">
        <v>1330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1230</v>
      </c>
      <c r="J587" s="1" t="s">
        <v>122</v>
      </c>
      <c r="K587" s="1" t="s">
        <v>1331</v>
      </c>
      <c r="L587" s="1"/>
      <c r="M587" s="21">
        <f t="shared" si="9"/>
        <v>1</v>
      </c>
    </row>
    <row r="588" spans="1:13" ht="20.100000000000001" customHeight="1" x14ac:dyDescent="0.15">
      <c r="A588" s="1" t="s">
        <v>1132</v>
      </c>
      <c r="B588" s="1" t="s">
        <v>1313</v>
      </c>
      <c r="C588" s="1" t="s">
        <v>1332</v>
      </c>
      <c r="D588" s="1" t="s">
        <v>78</v>
      </c>
      <c r="E588" s="1" t="s">
        <v>51</v>
      </c>
      <c r="F588" s="1" t="s">
        <v>81</v>
      </c>
      <c r="G588" s="1" t="s">
        <v>82</v>
      </c>
      <c r="H588" s="1" t="s">
        <v>83</v>
      </c>
      <c r="I588" s="1" t="s">
        <v>84</v>
      </c>
      <c r="J588" s="1" t="s">
        <v>85</v>
      </c>
      <c r="K588" s="1" t="s">
        <v>1333</v>
      </c>
      <c r="L588" s="1"/>
      <c r="M588" s="21">
        <f t="shared" si="9"/>
        <v>0</v>
      </c>
    </row>
    <row r="589" spans="1:13" ht="20.100000000000001" customHeight="1" x14ac:dyDescent="0.15">
      <c r="A589" s="1" t="s">
        <v>1132</v>
      </c>
      <c r="B589" s="1" t="s">
        <v>1313</v>
      </c>
      <c r="C589" s="1" t="s">
        <v>1334</v>
      </c>
      <c r="D589" s="1" t="s">
        <v>78</v>
      </c>
      <c r="E589" s="1" t="s">
        <v>51</v>
      </c>
      <c r="F589" s="1" t="s">
        <v>81</v>
      </c>
      <c r="G589" s="1" t="s">
        <v>82</v>
      </c>
      <c r="H589" s="1" t="s">
        <v>83</v>
      </c>
      <c r="I589" s="1" t="s">
        <v>84</v>
      </c>
      <c r="J589" s="1" t="s">
        <v>85</v>
      </c>
      <c r="K589" s="1" t="s">
        <v>1335</v>
      </c>
      <c r="L589" s="1"/>
      <c r="M589" s="21">
        <f t="shared" si="9"/>
        <v>0</v>
      </c>
    </row>
    <row r="590" spans="1:13" ht="20.100000000000001" customHeight="1" x14ac:dyDescent="0.15">
      <c r="A590" s="1" t="s">
        <v>1132</v>
      </c>
      <c r="B590" s="1" t="s">
        <v>1313</v>
      </c>
      <c r="C590" s="1" t="s">
        <v>1336</v>
      </c>
      <c r="D590" s="1" t="s">
        <v>78</v>
      </c>
      <c r="E590" s="1" t="s">
        <v>51</v>
      </c>
      <c r="F590" s="1" t="s">
        <v>81</v>
      </c>
      <c r="G590" s="1" t="s">
        <v>82</v>
      </c>
      <c r="H590" s="1" t="s">
        <v>83</v>
      </c>
      <c r="I590" s="1" t="s">
        <v>84</v>
      </c>
      <c r="J590" s="1" t="s">
        <v>85</v>
      </c>
      <c r="K590" s="1" t="s">
        <v>1337</v>
      </c>
      <c r="L590" s="1"/>
      <c r="M590" s="21">
        <f t="shared" si="9"/>
        <v>0</v>
      </c>
    </row>
    <row r="591" spans="1:13" ht="20.100000000000001" customHeight="1" x14ac:dyDescent="0.15">
      <c r="A591" s="1" t="s">
        <v>1132</v>
      </c>
      <c r="B591" s="1" t="s">
        <v>1313</v>
      </c>
      <c r="C591" s="1" t="s">
        <v>1338</v>
      </c>
      <c r="D591" s="1" t="s">
        <v>78</v>
      </c>
      <c r="E591" s="1" t="s">
        <v>51</v>
      </c>
      <c r="F591" s="1" t="s">
        <v>81</v>
      </c>
      <c r="G591" s="1" t="s">
        <v>82</v>
      </c>
      <c r="H591" s="1" t="s">
        <v>83</v>
      </c>
      <c r="I591" s="1" t="s">
        <v>84</v>
      </c>
      <c r="J591" s="1" t="s">
        <v>85</v>
      </c>
      <c r="K591" s="1" t="s">
        <v>1339</v>
      </c>
      <c r="L591" s="1"/>
      <c r="M591" s="21">
        <f t="shared" si="9"/>
        <v>0</v>
      </c>
    </row>
    <row r="592" spans="1:13" ht="20.100000000000001" customHeight="1" x14ac:dyDescent="0.15">
      <c r="A592" s="1" t="s">
        <v>1132</v>
      </c>
      <c r="B592" s="1" t="s">
        <v>1313</v>
      </c>
      <c r="C592" s="1" t="s">
        <v>1340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1230</v>
      </c>
      <c r="J592" s="1" t="s">
        <v>122</v>
      </c>
      <c r="K592" s="1" t="s">
        <v>1341</v>
      </c>
      <c r="L592" s="1"/>
      <c r="M592" s="21">
        <f t="shared" si="9"/>
        <v>1</v>
      </c>
    </row>
    <row r="593" spans="1:13" ht="20.100000000000001" customHeight="1" x14ac:dyDescent="0.15">
      <c r="A593" s="1" t="s">
        <v>1132</v>
      </c>
      <c r="B593" s="1" t="s">
        <v>1313</v>
      </c>
      <c r="C593" s="1" t="s">
        <v>1342</v>
      </c>
      <c r="D593" s="1" t="s">
        <v>849</v>
      </c>
      <c r="E593" s="1" t="s">
        <v>51</v>
      </c>
      <c r="F593" s="1" t="s">
        <v>26832</v>
      </c>
      <c r="G593" s="1" t="s">
        <v>82</v>
      </c>
      <c r="H593" s="1" t="s">
        <v>83</v>
      </c>
      <c r="I593" s="1" t="s">
        <v>84</v>
      </c>
      <c r="J593" s="1" t="s">
        <v>85</v>
      </c>
      <c r="K593" s="1">
        <v>10</v>
      </c>
      <c r="L593" s="1"/>
      <c r="M593" s="21">
        <f t="shared" si="9"/>
        <v>0</v>
      </c>
    </row>
    <row r="594" spans="1:13" ht="20.100000000000001" customHeight="1" x14ac:dyDescent="0.15">
      <c r="A594" s="1" t="s">
        <v>1132</v>
      </c>
      <c r="B594" s="1" t="s">
        <v>1343</v>
      </c>
      <c r="C594" s="1" t="s">
        <v>1344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121</v>
      </c>
      <c r="I594" s="1" t="s">
        <v>84</v>
      </c>
      <c r="J594" s="1" t="s">
        <v>122</v>
      </c>
      <c r="K594" s="1" t="s">
        <v>1345</v>
      </c>
      <c r="L594" s="1"/>
      <c r="M594" s="21">
        <f t="shared" si="9"/>
        <v>1</v>
      </c>
    </row>
    <row r="595" spans="1:13" ht="20.100000000000001" customHeight="1" x14ac:dyDescent="0.15">
      <c r="A595" s="1" t="s">
        <v>1132</v>
      </c>
      <c r="B595" s="1" t="s">
        <v>1343</v>
      </c>
      <c r="C595" s="1" t="s">
        <v>1346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1141</v>
      </c>
      <c r="J595" s="1" t="s">
        <v>96</v>
      </c>
      <c r="K595" s="1" t="s">
        <v>1347</v>
      </c>
      <c r="L595" s="1"/>
      <c r="M595" s="21">
        <f t="shared" si="9"/>
        <v>1</v>
      </c>
    </row>
    <row r="596" spans="1:13" ht="20.100000000000001" customHeight="1" x14ac:dyDescent="0.15">
      <c r="A596" s="1" t="s">
        <v>1132</v>
      </c>
      <c r="B596" s="1" t="s">
        <v>1343</v>
      </c>
      <c r="C596" s="1" t="s">
        <v>1348</v>
      </c>
      <c r="D596" s="1" t="s">
        <v>78</v>
      </c>
      <c r="E596" s="1" t="s">
        <v>51</v>
      </c>
      <c r="F596" s="1" t="s">
        <v>51</v>
      </c>
      <c r="G596" s="1" t="s">
        <v>52</v>
      </c>
      <c r="H596" s="1" t="s">
        <v>121</v>
      </c>
      <c r="I596" s="1" t="s">
        <v>84</v>
      </c>
      <c r="J596" s="1" t="s">
        <v>122</v>
      </c>
      <c r="K596" s="1" t="s">
        <v>1349</v>
      </c>
      <c r="L596" s="1"/>
      <c r="M596" s="21">
        <f t="shared" si="9"/>
        <v>1</v>
      </c>
    </row>
    <row r="597" spans="1:13" ht="20.100000000000001" customHeight="1" x14ac:dyDescent="0.15">
      <c r="A597" s="1" t="s">
        <v>1132</v>
      </c>
      <c r="B597" s="1" t="s">
        <v>1343</v>
      </c>
      <c r="C597" s="1" t="s">
        <v>1350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1141</v>
      </c>
      <c r="J597" s="1" t="s">
        <v>96</v>
      </c>
      <c r="K597" s="1" t="s">
        <v>1351</v>
      </c>
      <c r="L597" s="1"/>
      <c r="M597" s="21">
        <f t="shared" si="9"/>
        <v>1</v>
      </c>
    </row>
    <row r="598" spans="1:13" ht="20.100000000000001" customHeight="1" x14ac:dyDescent="0.15">
      <c r="A598" s="1" t="s">
        <v>1132</v>
      </c>
      <c r="B598" s="1" t="s">
        <v>1352</v>
      </c>
      <c r="C598" s="1" t="s">
        <v>1353</v>
      </c>
      <c r="D598" s="1" t="s">
        <v>50</v>
      </c>
      <c r="E598" s="1" t="s">
        <v>51</v>
      </c>
      <c r="F598" s="1" t="s">
        <v>51</v>
      </c>
      <c r="G598" s="1" t="s">
        <v>52</v>
      </c>
      <c r="H598" s="1" t="s">
        <v>53</v>
      </c>
      <c r="I598" s="1" t="s">
        <v>1141</v>
      </c>
      <c r="J598" s="1" t="s">
        <v>96</v>
      </c>
      <c r="K598" s="1" t="s">
        <v>1354</v>
      </c>
      <c r="L598" s="1"/>
      <c r="M598" s="21">
        <f t="shared" si="9"/>
        <v>1</v>
      </c>
    </row>
    <row r="599" spans="1:13" ht="20.100000000000001" customHeight="1" x14ac:dyDescent="0.15">
      <c r="A599" s="1" t="s">
        <v>1132</v>
      </c>
      <c r="B599" s="1" t="s">
        <v>1352</v>
      </c>
      <c r="C599" s="1" t="s">
        <v>1355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1141</v>
      </c>
      <c r="J599" s="1" t="s">
        <v>96</v>
      </c>
      <c r="K599" s="1" t="s">
        <v>1356</v>
      </c>
      <c r="L599" s="1"/>
      <c r="M599" s="21">
        <f t="shared" si="9"/>
        <v>1</v>
      </c>
    </row>
    <row r="600" spans="1:13" ht="20.100000000000001" customHeight="1" x14ac:dyDescent="0.15">
      <c r="A600" s="1" t="s">
        <v>1132</v>
      </c>
      <c r="B600" s="1" t="s">
        <v>1352</v>
      </c>
      <c r="C600" s="1" t="s">
        <v>1357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1141</v>
      </c>
      <c r="J600" s="1" t="s">
        <v>96</v>
      </c>
      <c r="K600" s="1" t="s">
        <v>1358</v>
      </c>
      <c r="L600" s="1"/>
      <c r="M600" s="21">
        <f t="shared" si="9"/>
        <v>1</v>
      </c>
    </row>
    <row r="601" spans="1:13" ht="20.100000000000001" customHeight="1" x14ac:dyDescent="0.15">
      <c r="A601" s="1" t="s">
        <v>1132</v>
      </c>
      <c r="B601" s="1" t="s">
        <v>1352</v>
      </c>
      <c r="C601" s="1" t="s">
        <v>1359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1141</v>
      </c>
      <c r="J601" s="1" t="s">
        <v>96</v>
      </c>
      <c r="K601" s="1" t="s">
        <v>1360</v>
      </c>
      <c r="L601" s="1"/>
      <c r="M601" s="21">
        <f t="shared" si="9"/>
        <v>1</v>
      </c>
    </row>
    <row r="602" spans="1:13" ht="20.100000000000001" customHeight="1" x14ac:dyDescent="0.15">
      <c r="A602" s="1" t="s">
        <v>1132</v>
      </c>
      <c r="B602" s="1" t="s">
        <v>1352</v>
      </c>
      <c r="C602" s="1" t="s">
        <v>1361</v>
      </c>
      <c r="D602" s="1" t="s">
        <v>50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1141</v>
      </c>
      <c r="J602" s="1" t="s">
        <v>96</v>
      </c>
      <c r="K602" s="1" t="s">
        <v>1362</v>
      </c>
      <c r="L602" s="1"/>
      <c r="M602" s="21">
        <f t="shared" si="9"/>
        <v>1</v>
      </c>
    </row>
    <row r="603" spans="1:13" ht="20.100000000000001" customHeight="1" x14ac:dyDescent="0.15">
      <c r="A603" s="1" t="s">
        <v>1132</v>
      </c>
      <c r="B603" s="1" t="s">
        <v>1352</v>
      </c>
      <c r="C603" s="1" t="s">
        <v>1363</v>
      </c>
      <c r="D603" s="1" t="s">
        <v>50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1141</v>
      </c>
      <c r="J603" s="1" t="s">
        <v>96</v>
      </c>
      <c r="K603" s="1" t="s">
        <v>1364</v>
      </c>
      <c r="L603" s="1"/>
      <c r="M603" s="21">
        <f t="shared" si="9"/>
        <v>1</v>
      </c>
    </row>
    <row r="604" spans="1:13" ht="20.100000000000001" customHeight="1" x14ac:dyDescent="0.15">
      <c r="A604" s="1" t="s">
        <v>1132</v>
      </c>
      <c r="B604" s="1" t="s">
        <v>1352</v>
      </c>
      <c r="C604" s="1" t="s">
        <v>1365</v>
      </c>
      <c r="D604" s="1" t="s">
        <v>50</v>
      </c>
      <c r="E604" s="1" t="s">
        <v>51</v>
      </c>
      <c r="F604" s="1" t="s">
        <v>51</v>
      </c>
      <c r="G604" s="1" t="s">
        <v>52</v>
      </c>
      <c r="H604" s="1" t="s">
        <v>53</v>
      </c>
      <c r="I604" s="1" t="s">
        <v>1141</v>
      </c>
      <c r="J604" s="1" t="s">
        <v>96</v>
      </c>
      <c r="K604" s="1" t="s">
        <v>1366</v>
      </c>
      <c r="L604" s="1"/>
      <c r="M604" s="21">
        <f t="shared" si="9"/>
        <v>1</v>
      </c>
    </row>
    <row r="605" spans="1:13" ht="20.100000000000001" customHeight="1" x14ac:dyDescent="0.15">
      <c r="A605" s="1" t="s">
        <v>1132</v>
      </c>
      <c r="B605" s="1" t="s">
        <v>1352</v>
      </c>
      <c r="C605" s="1" t="s">
        <v>1367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53</v>
      </c>
      <c r="I605" s="1" t="s">
        <v>1141</v>
      </c>
      <c r="J605" s="1" t="s">
        <v>96</v>
      </c>
      <c r="K605" s="1" t="s">
        <v>1368</v>
      </c>
      <c r="L605" s="1"/>
      <c r="M605" s="21">
        <f t="shared" si="9"/>
        <v>1</v>
      </c>
    </row>
    <row r="606" spans="1:13" ht="20.100000000000001" customHeight="1" x14ac:dyDescent="0.15">
      <c r="A606" s="1" t="s">
        <v>1132</v>
      </c>
      <c r="B606" s="1" t="s">
        <v>1352</v>
      </c>
      <c r="C606" s="1" t="s">
        <v>1369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1141</v>
      </c>
      <c r="J606" s="1" t="s">
        <v>96</v>
      </c>
      <c r="K606" s="1" t="s">
        <v>1370</v>
      </c>
      <c r="L606" s="1"/>
      <c r="M606" s="21">
        <f t="shared" si="9"/>
        <v>1</v>
      </c>
    </row>
    <row r="607" spans="1:13" ht="20.100000000000001" customHeight="1" x14ac:dyDescent="0.15">
      <c r="A607" s="1" t="s">
        <v>1132</v>
      </c>
      <c r="B607" s="1" t="s">
        <v>1352</v>
      </c>
      <c r="C607" s="1" t="s">
        <v>1371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1141</v>
      </c>
      <c r="J607" s="1" t="s">
        <v>96</v>
      </c>
      <c r="K607" s="1" t="s">
        <v>1372</v>
      </c>
      <c r="L607" s="1"/>
      <c r="M607" s="21">
        <f t="shared" si="9"/>
        <v>1</v>
      </c>
    </row>
    <row r="608" spans="1:13" ht="20.100000000000001" customHeight="1" x14ac:dyDescent="0.15">
      <c r="A608" s="1" t="s">
        <v>1132</v>
      </c>
      <c r="B608" s="1" t="s">
        <v>1352</v>
      </c>
      <c r="C608" s="1" t="s">
        <v>1373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1141</v>
      </c>
      <c r="J608" s="1" t="s">
        <v>96</v>
      </c>
      <c r="K608" s="1" t="s">
        <v>1374</v>
      </c>
      <c r="L608" s="1"/>
      <c r="M608" s="21">
        <f t="shared" si="9"/>
        <v>1</v>
      </c>
    </row>
    <row r="609" spans="1:13" ht="20.100000000000001" customHeight="1" x14ac:dyDescent="0.15">
      <c r="A609" s="1" t="s">
        <v>1132</v>
      </c>
      <c r="B609" s="1" t="s">
        <v>1352</v>
      </c>
      <c r="C609" s="1" t="s">
        <v>1375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1141</v>
      </c>
      <c r="J609" s="1" t="s">
        <v>96</v>
      </c>
      <c r="K609" s="1" t="s">
        <v>1376</v>
      </c>
      <c r="L609" s="1"/>
      <c r="M609" s="21">
        <f t="shared" si="9"/>
        <v>1</v>
      </c>
    </row>
    <row r="610" spans="1:13" ht="20.100000000000001" customHeight="1" x14ac:dyDescent="0.15">
      <c r="A610" s="1" t="s">
        <v>1132</v>
      </c>
      <c r="B610" s="1" t="s">
        <v>1352</v>
      </c>
      <c r="C610" s="1" t="s">
        <v>1377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1141</v>
      </c>
      <c r="J610" s="1" t="s">
        <v>96</v>
      </c>
      <c r="K610" s="1" t="s">
        <v>1378</v>
      </c>
      <c r="L610" s="1"/>
      <c r="M610" s="21">
        <f t="shared" si="9"/>
        <v>1</v>
      </c>
    </row>
    <row r="611" spans="1:13" ht="20.100000000000001" customHeight="1" x14ac:dyDescent="0.15">
      <c r="A611" s="1" t="s">
        <v>1132</v>
      </c>
      <c r="B611" s="1" t="s">
        <v>1352</v>
      </c>
      <c r="C611" s="1" t="s">
        <v>1379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1141</v>
      </c>
      <c r="J611" s="1" t="s">
        <v>96</v>
      </c>
      <c r="K611" s="1" t="s">
        <v>1380</v>
      </c>
      <c r="L611" s="1"/>
      <c r="M611" s="21">
        <f t="shared" si="9"/>
        <v>1</v>
      </c>
    </row>
    <row r="612" spans="1:13" ht="20.100000000000001" customHeight="1" x14ac:dyDescent="0.15">
      <c r="A612" s="1" t="s">
        <v>1132</v>
      </c>
      <c r="B612" s="1" t="s">
        <v>1352</v>
      </c>
      <c r="C612" s="1" t="s">
        <v>1381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1141</v>
      </c>
      <c r="J612" s="1" t="s">
        <v>96</v>
      </c>
      <c r="K612" s="1" t="s">
        <v>1382</v>
      </c>
      <c r="L612" s="1"/>
      <c r="M612" s="21">
        <f t="shared" si="9"/>
        <v>1</v>
      </c>
    </row>
    <row r="613" spans="1:13" ht="20.100000000000001" customHeight="1" x14ac:dyDescent="0.15">
      <c r="A613" s="1" t="s">
        <v>1132</v>
      </c>
      <c r="B613" s="1" t="s">
        <v>1352</v>
      </c>
      <c r="C613" s="1" t="s">
        <v>1383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1141</v>
      </c>
      <c r="J613" s="1" t="s">
        <v>96</v>
      </c>
      <c r="K613" s="1" t="s">
        <v>1384</v>
      </c>
      <c r="L613" s="1"/>
      <c r="M613" s="21">
        <f t="shared" si="9"/>
        <v>1</v>
      </c>
    </row>
    <row r="614" spans="1:13" ht="20.100000000000001" customHeight="1" x14ac:dyDescent="0.15">
      <c r="A614" s="1" t="s">
        <v>1132</v>
      </c>
      <c r="B614" s="1" t="s">
        <v>1352</v>
      </c>
      <c r="C614" s="1" t="s">
        <v>1385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1141</v>
      </c>
      <c r="J614" s="1" t="s">
        <v>96</v>
      </c>
      <c r="K614" s="1" t="s">
        <v>1386</v>
      </c>
      <c r="L614" s="1"/>
      <c r="M614" s="21">
        <f t="shared" si="9"/>
        <v>1</v>
      </c>
    </row>
    <row r="615" spans="1:13" ht="20.100000000000001" customHeight="1" x14ac:dyDescent="0.15">
      <c r="A615" s="1" t="s">
        <v>1132</v>
      </c>
      <c r="B615" s="1" t="s">
        <v>1352</v>
      </c>
      <c r="C615" s="1" t="s">
        <v>1387</v>
      </c>
      <c r="D615" s="1" t="s">
        <v>78</v>
      </c>
      <c r="E615" s="1" t="s">
        <v>51</v>
      </c>
      <c r="F615" s="1" t="s">
        <v>81</v>
      </c>
      <c r="G615" s="1" t="s">
        <v>82</v>
      </c>
      <c r="H615" s="1" t="s">
        <v>1151</v>
      </c>
      <c r="I615" s="1" t="s">
        <v>84</v>
      </c>
      <c r="J615" s="1" t="s">
        <v>130</v>
      </c>
      <c r="K615" s="1" t="s">
        <v>1388</v>
      </c>
      <c r="L615" s="1"/>
      <c r="M615" s="21">
        <f t="shared" si="9"/>
        <v>0</v>
      </c>
    </row>
    <row r="616" spans="1:13" ht="20.100000000000001" customHeight="1" x14ac:dyDescent="0.15">
      <c r="A616" s="1" t="s">
        <v>1132</v>
      </c>
      <c r="B616" s="1" t="s">
        <v>1352</v>
      </c>
      <c r="C616" s="1" t="s">
        <v>1389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1390</v>
      </c>
      <c r="L616" s="1"/>
      <c r="M616" s="21">
        <f t="shared" si="9"/>
        <v>1</v>
      </c>
    </row>
    <row r="617" spans="1:13" ht="20.100000000000001" customHeight="1" x14ac:dyDescent="0.15">
      <c r="A617" s="1" t="s">
        <v>1132</v>
      </c>
      <c r="B617" s="1" t="s">
        <v>1352</v>
      </c>
      <c r="C617" s="1" t="s">
        <v>1391</v>
      </c>
      <c r="D617" s="1" t="s">
        <v>78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1141</v>
      </c>
      <c r="J617" s="1" t="s">
        <v>96</v>
      </c>
      <c r="K617" s="1" t="s">
        <v>1392</v>
      </c>
      <c r="L617" s="1"/>
      <c r="M617" s="21">
        <f t="shared" si="9"/>
        <v>1</v>
      </c>
    </row>
    <row r="618" spans="1:13" ht="20.100000000000001" customHeight="1" x14ac:dyDescent="0.15">
      <c r="A618" s="1" t="s">
        <v>1132</v>
      </c>
      <c r="B618" s="1" t="s">
        <v>1352</v>
      </c>
      <c r="C618" s="1" t="s">
        <v>1393</v>
      </c>
      <c r="D618" s="1" t="s">
        <v>78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1141</v>
      </c>
      <c r="J618" s="1" t="s">
        <v>96</v>
      </c>
      <c r="K618" s="1" t="s">
        <v>1394</v>
      </c>
      <c r="L618" s="1"/>
      <c r="M618" s="21">
        <f t="shared" si="9"/>
        <v>1</v>
      </c>
    </row>
    <row r="619" spans="1:13" ht="20.100000000000001" customHeight="1" x14ac:dyDescent="0.15">
      <c r="A619" s="1" t="s">
        <v>1132</v>
      </c>
      <c r="B619" s="1" t="s">
        <v>1352</v>
      </c>
      <c r="C619" s="1" t="s">
        <v>1395</v>
      </c>
      <c r="D619" s="1" t="s">
        <v>78</v>
      </c>
      <c r="E619" s="1" t="s">
        <v>51</v>
      </c>
      <c r="F619" s="1" t="s">
        <v>179</v>
      </c>
      <c r="G619" s="1" t="s">
        <v>82</v>
      </c>
      <c r="H619" s="1" t="s">
        <v>180</v>
      </c>
      <c r="I619" s="1" t="s">
        <v>181</v>
      </c>
      <c r="J619" s="1" t="s">
        <v>182</v>
      </c>
      <c r="K619" s="1" t="s">
        <v>1396</v>
      </c>
      <c r="L619" s="1"/>
      <c r="M619" s="21">
        <f t="shared" si="9"/>
        <v>0</v>
      </c>
    </row>
    <row r="620" spans="1:13" ht="20.100000000000001" customHeight="1" x14ac:dyDescent="0.15">
      <c r="A620" s="1" t="s">
        <v>1132</v>
      </c>
      <c r="B620" s="1" t="s">
        <v>1352</v>
      </c>
      <c r="C620" s="1" t="s">
        <v>1397</v>
      </c>
      <c r="D620" s="1" t="s">
        <v>78</v>
      </c>
      <c r="E620" s="1" t="s">
        <v>51</v>
      </c>
      <c r="F620" s="1" t="s">
        <v>179</v>
      </c>
      <c r="G620" s="1" t="s">
        <v>82</v>
      </c>
      <c r="H620" s="1" t="s">
        <v>180</v>
      </c>
      <c r="I620" s="1" t="s">
        <v>181</v>
      </c>
      <c r="J620" s="1" t="s">
        <v>182</v>
      </c>
      <c r="K620" s="1" t="s">
        <v>1398</v>
      </c>
      <c r="L620" s="1"/>
      <c r="M620" s="21">
        <f t="shared" si="9"/>
        <v>0</v>
      </c>
    </row>
    <row r="621" spans="1:13" ht="20.100000000000001" customHeight="1" x14ac:dyDescent="0.15">
      <c r="A621" s="1" t="s">
        <v>1132</v>
      </c>
      <c r="B621" s="1" t="s">
        <v>1352</v>
      </c>
      <c r="C621" s="1" t="s">
        <v>1399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180</v>
      </c>
      <c r="I621" s="1" t="s">
        <v>181</v>
      </c>
      <c r="J621" s="1" t="s">
        <v>182</v>
      </c>
      <c r="K621" s="1" t="s">
        <v>1400</v>
      </c>
      <c r="L621" s="1"/>
      <c r="M621" s="21">
        <f t="shared" si="9"/>
        <v>0</v>
      </c>
    </row>
    <row r="622" spans="1:13" ht="20.100000000000001" customHeight="1" x14ac:dyDescent="0.15">
      <c r="A622" s="1" t="s">
        <v>1132</v>
      </c>
      <c r="B622" s="1" t="s">
        <v>1352</v>
      </c>
      <c r="C622" s="1" t="s">
        <v>1401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53</v>
      </c>
      <c r="I622" s="1" t="s">
        <v>1141</v>
      </c>
      <c r="J622" s="1" t="s">
        <v>96</v>
      </c>
      <c r="K622" s="1" t="s">
        <v>1402</v>
      </c>
      <c r="L622" s="1"/>
      <c r="M622" s="21">
        <f t="shared" si="9"/>
        <v>1</v>
      </c>
    </row>
    <row r="623" spans="1:13" ht="20.100000000000001" customHeight="1" x14ac:dyDescent="0.15">
      <c r="A623" s="1" t="s">
        <v>1132</v>
      </c>
      <c r="B623" s="1" t="s">
        <v>1352</v>
      </c>
      <c r="C623" s="1" t="s">
        <v>1403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1141</v>
      </c>
      <c r="J623" s="1" t="s">
        <v>96</v>
      </c>
      <c r="K623" s="1" t="s">
        <v>1404</v>
      </c>
      <c r="L623" s="1"/>
      <c r="M623" s="21">
        <f t="shared" si="9"/>
        <v>1</v>
      </c>
    </row>
    <row r="624" spans="1:13" ht="20.100000000000001" customHeight="1" x14ac:dyDescent="0.15">
      <c r="A624" s="1" t="s">
        <v>1132</v>
      </c>
      <c r="B624" s="1" t="s">
        <v>1352</v>
      </c>
      <c r="C624" s="1" t="s">
        <v>1405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1141</v>
      </c>
      <c r="J624" s="1" t="s">
        <v>96</v>
      </c>
      <c r="K624" s="1" t="s">
        <v>1406</v>
      </c>
      <c r="L624" s="1"/>
      <c r="M624" s="21">
        <f t="shared" si="9"/>
        <v>1</v>
      </c>
    </row>
    <row r="625" spans="1:13" ht="20.100000000000001" customHeight="1" x14ac:dyDescent="0.15">
      <c r="A625" s="1" t="s">
        <v>1132</v>
      </c>
      <c r="B625" s="1" t="s">
        <v>1352</v>
      </c>
      <c r="C625" s="1" t="s">
        <v>1407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1141</v>
      </c>
      <c r="J625" s="1" t="s">
        <v>96</v>
      </c>
      <c r="K625" s="1" t="s">
        <v>1408</v>
      </c>
      <c r="L625" s="1"/>
      <c r="M625" s="21">
        <f t="shared" si="9"/>
        <v>1</v>
      </c>
    </row>
    <row r="626" spans="1:13" ht="20.100000000000001" customHeight="1" x14ac:dyDescent="0.15">
      <c r="A626" s="1" t="s">
        <v>1132</v>
      </c>
      <c r="B626" s="1" t="s">
        <v>1352</v>
      </c>
      <c r="C626" s="1" t="s">
        <v>1409</v>
      </c>
      <c r="D626" s="1" t="s">
        <v>78</v>
      </c>
      <c r="E626" s="1" t="s">
        <v>51</v>
      </c>
      <c r="F626" s="1" t="s">
        <v>179</v>
      </c>
      <c r="G626" s="1" t="s">
        <v>82</v>
      </c>
      <c r="H626" s="1" t="s">
        <v>180</v>
      </c>
      <c r="I626" s="1" t="s">
        <v>181</v>
      </c>
      <c r="J626" s="1" t="s">
        <v>182</v>
      </c>
      <c r="K626" s="1" t="s">
        <v>1410</v>
      </c>
      <c r="L626" s="1"/>
      <c r="M626" s="21">
        <f t="shared" si="9"/>
        <v>0</v>
      </c>
    </row>
    <row r="627" spans="1:13" ht="20.100000000000001" customHeight="1" x14ac:dyDescent="0.15">
      <c r="A627" s="1" t="s">
        <v>1132</v>
      </c>
      <c r="B627" s="1" t="s">
        <v>1352</v>
      </c>
      <c r="C627" s="1" t="s">
        <v>1411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1141</v>
      </c>
      <c r="J627" s="1" t="s">
        <v>96</v>
      </c>
      <c r="K627" s="1" t="s">
        <v>1412</v>
      </c>
      <c r="L627" s="1"/>
      <c r="M627" s="21">
        <f t="shared" si="9"/>
        <v>1</v>
      </c>
    </row>
    <row r="628" spans="1:13" ht="20.100000000000001" customHeight="1" x14ac:dyDescent="0.15">
      <c r="A628" s="1" t="s">
        <v>1132</v>
      </c>
      <c r="B628" s="1" t="s">
        <v>1352</v>
      </c>
      <c r="C628" s="1" t="s">
        <v>1413</v>
      </c>
      <c r="D628" s="1" t="s">
        <v>78</v>
      </c>
      <c r="E628" s="1" t="s">
        <v>51</v>
      </c>
      <c r="F628" s="1" t="s">
        <v>179</v>
      </c>
      <c r="G628" s="1" t="s">
        <v>82</v>
      </c>
      <c r="H628" s="1" t="s">
        <v>180</v>
      </c>
      <c r="I628" s="1" t="s">
        <v>181</v>
      </c>
      <c r="J628" s="1" t="s">
        <v>182</v>
      </c>
      <c r="K628" s="1" t="s">
        <v>1414</v>
      </c>
      <c r="L628" s="1"/>
      <c r="M628" s="21">
        <f t="shared" si="9"/>
        <v>0</v>
      </c>
    </row>
    <row r="629" spans="1:13" ht="20.100000000000001" customHeight="1" x14ac:dyDescent="0.15">
      <c r="A629" s="1" t="s">
        <v>1132</v>
      </c>
      <c r="B629" s="1" t="s">
        <v>1352</v>
      </c>
      <c r="C629" s="1" t="s">
        <v>1415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1141</v>
      </c>
      <c r="J629" s="1" t="s">
        <v>96</v>
      </c>
      <c r="K629" s="1" t="s">
        <v>1416</v>
      </c>
      <c r="L629" s="1"/>
      <c r="M629" s="21">
        <f t="shared" si="9"/>
        <v>1</v>
      </c>
    </row>
    <row r="630" spans="1:13" ht="20.100000000000001" customHeight="1" x14ac:dyDescent="0.15">
      <c r="A630" s="1" t="s">
        <v>1132</v>
      </c>
      <c r="B630" s="1" t="s">
        <v>1417</v>
      </c>
      <c r="C630" s="1" t="s">
        <v>1418</v>
      </c>
      <c r="D630" s="1" t="s">
        <v>50</v>
      </c>
      <c r="E630" s="1" t="s">
        <v>51</v>
      </c>
      <c r="F630" s="1" t="s">
        <v>51</v>
      </c>
      <c r="G630" s="1" t="s">
        <v>52</v>
      </c>
      <c r="H630" s="1" t="s">
        <v>739</v>
      </c>
      <c r="I630" s="1" t="s">
        <v>1230</v>
      </c>
      <c r="J630" s="1" t="s">
        <v>122</v>
      </c>
      <c r="K630" s="1" t="s">
        <v>1419</v>
      </c>
      <c r="L630" s="1"/>
      <c r="M630" s="21">
        <f t="shared" si="9"/>
        <v>1</v>
      </c>
    </row>
    <row r="631" spans="1:13" ht="20.100000000000001" customHeight="1" x14ac:dyDescent="0.15">
      <c r="A631" s="1" t="s">
        <v>1132</v>
      </c>
      <c r="B631" s="1" t="s">
        <v>1417</v>
      </c>
      <c r="C631" s="1" t="s">
        <v>1420</v>
      </c>
      <c r="D631" s="1" t="s">
        <v>50</v>
      </c>
      <c r="E631" s="1" t="s">
        <v>51</v>
      </c>
      <c r="F631" s="1" t="s">
        <v>51</v>
      </c>
      <c r="G631" s="1" t="s">
        <v>52</v>
      </c>
      <c r="H631" s="1" t="s">
        <v>739</v>
      </c>
      <c r="I631" s="1" t="s">
        <v>1230</v>
      </c>
      <c r="J631" s="1" t="s">
        <v>122</v>
      </c>
      <c r="K631" s="1" t="s">
        <v>1421</v>
      </c>
      <c r="L631" s="1"/>
      <c r="M631" s="21">
        <f t="shared" si="9"/>
        <v>1</v>
      </c>
    </row>
    <row r="632" spans="1:13" ht="20.100000000000001" customHeight="1" x14ac:dyDescent="0.15">
      <c r="A632" s="1" t="s">
        <v>1132</v>
      </c>
      <c r="B632" s="1" t="s">
        <v>1417</v>
      </c>
      <c r="C632" s="1" t="s">
        <v>1422</v>
      </c>
      <c r="D632" s="1" t="s">
        <v>50</v>
      </c>
      <c r="E632" s="1" t="s">
        <v>51</v>
      </c>
      <c r="F632" s="1" t="s">
        <v>51</v>
      </c>
      <c r="G632" s="1" t="s">
        <v>52</v>
      </c>
      <c r="H632" s="1" t="s">
        <v>739</v>
      </c>
      <c r="I632" s="1" t="s">
        <v>1230</v>
      </c>
      <c r="J632" s="1" t="s">
        <v>122</v>
      </c>
      <c r="K632" s="1" t="s">
        <v>1423</v>
      </c>
      <c r="L632" s="1"/>
      <c r="M632" s="21">
        <f t="shared" si="9"/>
        <v>1</v>
      </c>
    </row>
    <row r="633" spans="1:13" ht="20.100000000000001" customHeight="1" x14ac:dyDescent="0.15">
      <c r="A633" s="1" t="s">
        <v>1132</v>
      </c>
      <c r="B633" s="1" t="s">
        <v>1417</v>
      </c>
      <c r="C633" s="1" t="s">
        <v>1424</v>
      </c>
      <c r="D633" s="1" t="s">
        <v>50</v>
      </c>
      <c r="E633" s="1" t="s">
        <v>51</v>
      </c>
      <c r="F633" s="1" t="s">
        <v>51</v>
      </c>
      <c r="G633" s="1" t="s">
        <v>52</v>
      </c>
      <c r="H633" s="1" t="s">
        <v>739</v>
      </c>
      <c r="I633" s="1" t="s">
        <v>1230</v>
      </c>
      <c r="J633" s="1" t="s">
        <v>122</v>
      </c>
      <c r="K633" s="1" t="s">
        <v>1425</v>
      </c>
      <c r="L633" s="1"/>
      <c r="M633" s="21">
        <f t="shared" si="9"/>
        <v>1</v>
      </c>
    </row>
    <row r="634" spans="1:13" ht="20.100000000000001" customHeight="1" x14ac:dyDescent="0.15">
      <c r="A634" s="1" t="s">
        <v>1132</v>
      </c>
      <c r="B634" s="1" t="s">
        <v>1417</v>
      </c>
      <c r="C634" s="1" t="s">
        <v>1426</v>
      </c>
      <c r="D634" s="1" t="s">
        <v>50</v>
      </c>
      <c r="E634" s="1" t="s">
        <v>51</v>
      </c>
      <c r="F634" s="1" t="s">
        <v>51</v>
      </c>
      <c r="G634" s="1" t="s">
        <v>52</v>
      </c>
      <c r="H634" s="1" t="s">
        <v>739</v>
      </c>
      <c r="I634" s="1" t="s">
        <v>1230</v>
      </c>
      <c r="J634" s="1" t="s">
        <v>122</v>
      </c>
      <c r="K634" s="1" t="s">
        <v>1427</v>
      </c>
      <c r="L634" s="1"/>
      <c r="M634" s="21">
        <f t="shared" si="9"/>
        <v>1</v>
      </c>
    </row>
    <row r="635" spans="1:13" ht="20.100000000000001" customHeight="1" x14ac:dyDescent="0.15">
      <c r="A635" s="1" t="s">
        <v>1132</v>
      </c>
      <c r="B635" s="1" t="s">
        <v>1417</v>
      </c>
      <c r="C635" s="1" t="s">
        <v>1428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739</v>
      </c>
      <c r="I635" s="1" t="s">
        <v>1230</v>
      </c>
      <c r="J635" s="1" t="s">
        <v>122</v>
      </c>
      <c r="K635" s="1" t="s">
        <v>1429</v>
      </c>
      <c r="L635" s="1"/>
      <c r="M635" s="21">
        <f t="shared" si="9"/>
        <v>1</v>
      </c>
    </row>
    <row r="636" spans="1:13" ht="20.100000000000001" customHeight="1" x14ac:dyDescent="0.15">
      <c r="A636" s="1" t="s">
        <v>1132</v>
      </c>
      <c r="B636" s="1" t="s">
        <v>1417</v>
      </c>
      <c r="C636" s="1" t="s">
        <v>1430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739</v>
      </c>
      <c r="I636" s="1" t="s">
        <v>1230</v>
      </c>
      <c r="J636" s="1" t="s">
        <v>122</v>
      </c>
      <c r="K636" s="1" t="s">
        <v>1431</v>
      </c>
      <c r="L636" s="1"/>
      <c r="M636" s="21">
        <f t="shared" si="9"/>
        <v>1</v>
      </c>
    </row>
    <row r="637" spans="1:13" ht="20.100000000000001" customHeight="1" x14ac:dyDescent="0.15">
      <c r="A637" s="1" t="s">
        <v>1132</v>
      </c>
      <c r="B637" s="1" t="s">
        <v>1417</v>
      </c>
      <c r="C637" s="1" t="s">
        <v>1432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739</v>
      </c>
      <c r="I637" s="1" t="s">
        <v>1230</v>
      </c>
      <c r="J637" s="1" t="s">
        <v>122</v>
      </c>
      <c r="K637" s="1" t="s">
        <v>1433</v>
      </c>
      <c r="L637" s="1"/>
      <c r="M637" s="21">
        <f t="shared" si="9"/>
        <v>1</v>
      </c>
    </row>
    <row r="638" spans="1:13" ht="20.100000000000001" customHeight="1" x14ac:dyDescent="0.15">
      <c r="A638" s="1" t="s">
        <v>1132</v>
      </c>
      <c r="B638" s="1" t="s">
        <v>1417</v>
      </c>
      <c r="C638" s="1" t="s">
        <v>1434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739</v>
      </c>
      <c r="I638" s="1" t="s">
        <v>1230</v>
      </c>
      <c r="J638" s="1" t="s">
        <v>122</v>
      </c>
      <c r="K638" s="1" t="s">
        <v>1435</v>
      </c>
      <c r="L638" s="1"/>
      <c r="M638" s="21">
        <f t="shared" si="9"/>
        <v>1</v>
      </c>
    </row>
    <row r="639" spans="1:13" ht="20.100000000000001" customHeight="1" x14ac:dyDescent="0.15">
      <c r="A639" s="1" t="s">
        <v>1132</v>
      </c>
      <c r="B639" s="1" t="s">
        <v>1417</v>
      </c>
      <c r="C639" s="1" t="s">
        <v>1436</v>
      </c>
      <c r="D639" s="1" t="s">
        <v>78</v>
      </c>
      <c r="E639" s="1" t="s">
        <v>51</v>
      </c>
      <c r="F639" s="1" t="s">
        <v>51</v>
      </c>
      <c r="G639" s="1" t="s">
        <v>52</v>
      </c>
      <c r="H639" s="1" t="s">
        <v>739</v>
      </c>
      <c r="I639" s="1" t="s">
        <v>1230</v>
      </c>
      <c r="J639" s="1" t="s">
        <v>122</v>
      </c>
      <c r="K639" s="1" t="s">
        <v>1437</v>
      </c>
      <c r="L639" s="1"/>
      <c r="M639" s="21">
        <f t="shared" si="9"/>
        <v>1</v>
      </c>
    </row>
    <row r="640" spans="1:13" ht="20.100000000000001" customHeight="1" x14ac:dyDescent="0.15">
      <c r="A640" s="1" t="s">
        <v>1132</v>
      </c>
      <c r="B640" s="1" t="s">
        <v>1438</v>
      </c>
      <c r="C640" s="1" t="s">
        <v>1439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739</v>
      </c>
      <c r="I640" s="1" t="s">
        <v>1230</v>
      </c>
      <c r="J640" s="1" t="s">
        <v>122</v>
      </c>
      <c r="K640" s="1" t="s">
        <v>1440</v>
      </c>
      <c r="L640" s="1"/>
      <c r="M640" s="21">
        <f t="shared" si="9"/>
        <v>1</v>
      </c>
    </row>
    <row r="641" spans="1:13" ht="20.100000000000001" customHeight="1" x14ac:dyDescent="0.15">
      <c r="A641" s="1" t="s">
        <v>1132</v>
      </c>
      <c r="B641" s="1" t="s">
        <v>1438</v>
      </c>
      <c r="C641" s="1" t="s">
        <v>1441</v>
      </c>
      <c r="D641" s="1" t="s">
        <v>849</v>
      </c>
      <c r="E641" s="1" t="s">
        <v>51</v>
      </c>
      <c r="F641" s="1" t="s">
        <v>26832</v>
      </c>
      <c r="G641" s="1" t="s">
        <v>82</v>
      </c>
      <c r="H641" s="1" t="s">
        <v>83</v>
      </c>
      <c r="I641" s="1" t="s">
        <v>84</v>
      </c>
      <c r="J641" s="1" t="s">
        <v>85</v>
      </c>
      <c r="K641" s="1">
        <v>6</v>
      </c>
      <c r="L641" s="1"/>
      <c r="M641" s="21">
        <f t="shared" si="9"/>
        <v>0</v>
      </c>
    </row>
    <row r="642" spans="1:13" ht="20.100000000000001" customHeight="1" x14ac:dyDescent="0.15">
      <c r="A642" s="1" t="s">
        <v>1132</v>
      </c>
      <c r="B642" s="1" t="s">
        <v>1438</v>
      </c>
      <c r="C642" s="1" t="s">
        <v>1442</v>
      </c>
      <c r="D642" s="1" t="s">
        <v>849</v>
      </c>
      <c r="E642" s="1" t="s">
        <v>51</v>
      </c>
      <c r="F642" s="1" t="s">
        <v>26832</v>
      </c>
      <c r="G642" s="1" t="s">
        <v>82</v>
      </c>
      <c r="H642" s="1" t="s">
        <v>83</v>
      </c>
      <c r="I642" s="1" t="s">
        <v>84</v>
      </c>
      <c r="J642" s="1" t="s">
        <v>85</v>
      </c>
      <c r="K642" s="1">
        <v>7</v>
      </c>
      <c r="L642" s="1"/>
      <c r="M642" s="21">
        <f t="shared" si="9"/>
        <v>0</v>
      </c>
    </row>
    <row r="643" spans="1:13" ht="20.100000000000001" customHeight="1" x14ac:dyDescent="0.15">
      <c r="A643" s="1" t="s">
        <v>1132</v>
      </c>
      <c r="B643" s="1" t="s">
        <v>1438</v>
      </c>
      <c r="C643" s="1" t="s">
        <v>1443</v>
      </c>
      <c r="D643" s="1" t="s">
        <v>849</v>
      </c>
      <c r="E643" s="1" t="s">
        <v>51</v>
      </c>
      <c r="F643" s="1" t="s">
        <v>26832</v>
      </c>
      <c r="G643" s="1" t="s">
        <v>82</v>
      </c>
      <c r="H643" s="1" t="s">
        <v>83</v>
      </c>
      <c r="I643" s="1" t="s">
        <v>84</v>
      </c>
      <c r="J643" s="1" t="s">
        <v>85</v>
      </c>
      <c r="K643" s="1">
        <v>8</v>
      </c>
      <c r="L643" s="1"/>
      <c r="M643" s="21">
        <f t="shared" si="9"/>
        <v>0</v>
      </c>
    </row>
    <row r="644" spans="1:13" ht="20.100000000000001" customHeight="1" x14ac:dyDescent="0.15">
      <c r="A644" s="1" t="s">
        <v>1132</v>
      </c>
      <c r="B644" s="1" t="s">
        <v>1444</v>
      </c>
      <c r="C644" s="1" t="s">
        <v>1445</v>
      </c>
      <c r="D644" s="1" t="s">
        <v>50</v>
      </c>
      <c r="E644" s="1" t="s">
        <v>51</v>
      </c>
      <c r="F644" s="1" t="s">
        <v>51</v>
      </c>
      <c r="G644" s="1" t="s">
        <v>52</v>
      </c>
      <c r="H644" s="1" t="s">
        <v>739</v>
      </c>
      <c r="I644" s="1" t="s">
        <v>1230</v>
      </c>
      <c r="J644" s="1" t="s">
        <v>122</v>
      </c>
      <c r="K644" s="1" t="s">
        <v>1446</v>
      </c>
      <c r="L644" s="1"/>
      <c r="M644" s="21">
        <f t="shared" si="9"/>
        <v>1</v>
      </c>
    </row>
    <row r="645" spans="1:13" ht="20.100000000000001" customHeight="1" x14ac:dyDescent="0.15">
      <c r="A645" s="1" t="s">
        <v>1132</v>
      </c>
      <c r="B645" s="1" t="s">
        <v>1444</v>
      </c>
      <c r="C645" s="1" t="s">
        <v>1447</v>
      </c>
      <c r="D645" s="1" t="s">
        <v>50</v>
      </c>
      <c r="E645" s="1" t="s">
        <v>51</v>
      </c>
      <c r="F645" s="1" t="s">
        <v>51</v>
      </c>
      <c r="G645" s="1" t="s">
        <v>52</v>
      </c>
      <c r="H645" s="1" t="s">
        <v>739</v>
      </c>
      <c r="I645" s="1" t="s">
        <v>1230</v>
      </c>
      <c r="J645" s="1" t="s">
        <v>122</v>
      </c>
      <c r="K645" s="1" t="s">
        <v>1448</v>
      </c>
      <c r="L645" s="1"/>
      <c r="M645" s="21">
        <f t="shared" si="9"/>
        <v>1</v>
      </c>
    </row>
    <row r="646" spans="1:13" ht="20.100000000000001" customHeight="1" x14ac:dyDescent="0.15">
      <c r="A646" s="1" t="s">
        <v>1132</v>
      </c>
      <c r="B646" s="1" t="s">
        <v>1444</v>
      </c>
      <c r="C646" s="1" t="s">
        <v>1449</v>
      </c>
      <c r="D646" s="1" t="s">
        <v>50</v>
      </c>
      <c r="E646" s="1" t="s">
        <v>51</v>
      </c>
      <c r="F646" s="1" t="s">
        <v>51</v>
      </c>
      <c r="G646" s="1" t="s">
        <v>52</v>
      </c>
      <c r="H646" s="1" t="s">
        <v>739</v>
      </c>
      <c r="I646" s="1" t="s">
        <v>1230</v>
      </c>
      <c r="J646" s="1" t="s">
        <v>122</v>
      </c>
      <c r="K646" s="1" t="s">
        <v>1450</v>
      </c>
      <c r="L646" s="1"/>
      <c r="M646" s="21">
        <f t="shared" si="9"/>
        <v>1</v>
      </c>
    </row>
    <row r="647" spans="1:13" ht="20.100000000000001" customHeight="1" x14ac:dyDescent="0.15">
      <c r="A647" s="1" t="s">
        <v>1132</v>
      </c>
      <c r="B647" s="1" t="s">
        <v>1444</v>
      </c>
      <c r="C647" s="1" t="s">
        <v>1451</v>
      </c>
      <c r="D647" s="1" t="s">
        <v>50</v>
      </c>
      <c r="E647" s="1" t="s">
        <v>51</v>
      </c>
      <c r="F647" s="1" t="s">
        <v>51</v>
      </c>
      <c r="G647" s="1" t="s">
        <v>52</v>
      </c>
      <c r="H647" s="1" t="s">
        <v>739</v>
      </c>
      <c r="I647" s="1" t="s">
        <v>1230</v>
      </c>
      <c r="J647" s="1" t="s">
        <v>122</v>
      </c>
      <c r="K647" s="1" t="s">
        <v>1452</v>
      </c>
      <c r="L647" s="1"/>
      <c r="M647" s="21">
        <f t="shared" si="9"/>
        <v>1</v>
      </c>
    </row>
    <row r="648" spans="1:13" ht="20.100000000000001" customHeight="1" x14ac:dyDescent="0.15">
      <c r="A648" s="1" t="s">
        <v>1132</v>
      </c>
      <c r="B648" s="1" t="s">
        <v>1444</v>
      </c>
      <c r="C648" s="1" t="s">
        <v>1453</v>
      </c>
      <c r="D648" s="1" t="s">
        <v>50</v>
      </c>
      <c r="E648" s="1" t="s">
        <v>51</v>
      </c>
      <c r="F648" s="1" t="s">
        <v>51</v>
      </c>
      <c r="G648" s="1" t="s">
        <v>52</v>
      </c>
      <c r="H648" s="1" t="s">
        <v>739</v>
      </c>
      <c r="I648" s="1" t="s">
        <v>1230</v>
      </c>
      <c r="J648" s="1" t="s">
        <v>122</v>
      </c>
      <c r="K648" s="1" t="s">
        <v>1454</v>
      </c>
      <c r="L648" s="1"/>
      <c r="M648" s="21">
        <f t="shared" si="9"/>
        <v>1</v>
      </c>
    </row>
    <row r="649" spans="1:13" ht="20.100000000000001" customHeight="1" x14ac:dyDescent="0.15">
      <c r="A649" s="1" t="s">
        <v>1132</v>
      </c>
      <c r="B649" s="1" t="s">
        <v>1444</v>
      </c>
      <c r="C649" s="1" t="s">
        <v>1455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739</v>
      </c>
      <c r="I649" s="1" t="s">
        <v>1230</v>
      </c>
      <c r="J649" s="1" t="s">
        <v>122</v>
      </c>
      <c r="K649" s="1" t="s">
        <v>1456</v>
      </c>
      <c r="L649" s="1"/>
      <c r="M649" s="21">
        <f t="shared" ref="M649:M712" si="10">IF(F649="○",1,0)</f>
        <v>1</v>
      </c>
    </row>
    <row r="650" spans="1:13" ht="20.100000000000001" customHeight="1" x14ac:dyDescent="0.15">
      <c r="A650" s="1" t="s">
        <v>1132</v>
      </c>
      <c r="B650" s="1" t="s">
        <v>1444</v>
      </c>
      <c r="C650" s="1" t="s">
        <v>1457</v>
      </c>
      <c r="D650" s="1" t="s">
        <v>50</v>
      </c>
      <c r="E650" s="1" t="s">
        <v>51</v>
      </c>
      <c r="F650" s="1" t="s">
        <v>51</v>
      </c>
      <c r="G650" s="1" t="s">
        <v>52</v>
      </c>
      <c r="H650" s="1" t="s">
        <v>739</v>
      </c>
      <c r="I650" s="1" t="s">
        <v>1230</v>
      </c>
      <c r="J650" s="1" t="s">
        <v>122</v>
      </c>
      <c r="K650" s="1" t="s">
        <v>1458</v>
      </c>
      <c r="L650" s="1"/>
      <c r="M650" s="21">
        <f t="shared" si="10"/>
        <v>1</v>
      </c>
    </row>
    <row r="651" spans="1:13" ht="20.100000000000001" customHeight="1" x14ac:dyDescent="0.15">
      <c r="A651" s="1" t="s">
        <v>1132</v>
      </c>
      <c r="B651" s="1" t="s">
        <v>1444</v>
      </c>
      <c r="C651" s="1" t="s">
        <v>1459</v>
      </c>
      <c r="D651" s="1" t="s">
        <v>50</v>
      </c>
      <c r="E651" s="1" t="s">
        <v>51</v>
      </c>
      <c r="F651" s="1" t="s">
        <v>51</v>
      </c>
      <c r="G651" s="1" t="s">
        <v>52</v>
      </c>
      <c r="H651" s="1" t="s">
        <v>739</v>
      </c>
      <c r="I651" s="1" t="s">
        <v>1230</v>
      </c>
      <c r="J651" s="1" t="s">
        <v>122</v>
      </c>
      <c r="K651" s="1" t="s">
        <v>1460</v>
      </c>
      <c r="L651" s="1"/>
      <c r="M651" s="21">
        <f t="shared" si="10"/>
        <v>1</v>
      </c>
    </row>
    <row r="652" spans="1:13" ht="20.100000000000001" customHeight="1" x14ac:dyDescent="0.15">
      <c r="A652" s="1" t="s">
        <v>1132</v>
      </c>
      <c r="B652" s="1" t="s">
        <v>1444</v>
      </c>
      <c r="C652" s="1" t="s">
        <v>1461</v>
      </c>
      <c r="D652" s="1" t="s">
        <v>50</v>
      </c>
      <c r="E652" s="1" t="s">
        <v>51</v>
      </c>
      <c r="F652" s="1" t="s">
        <v>51</v>
      </c>
      <c r="G652" s="1" t="s">
        <v>52</v>
      </c>
      <c r="H652" s="1" t="s">
        <v>739</v>
      </c>
      <c r="I652" s="1" t="s">
        <v>1230</v>
      </c>
      <c r="J652" s="1" t="s">
        <v>122</v>
      </c>
      <c r="K652" s="1" t="s">
        <v>1462</v>
      </c>
      <c r="L652" s="1"/>
      <c r="M652" s="21">
        <f t="shared" si="10"/>
        <v>1</v>
      </c>
    </row>
    <row r="653" spans="1:13" ht="20.100000000000001" customHeight="1" x14ac:dyDescent="0.15">
      <c r="A653" s="1" t="s">
        <v>1132</v>
      </c>
      <c r="B653" s="1" t="s">
        <v>1444</v>
      </c>
      <c r="C653" s="1" t="s">
        <v>1463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739</v>
      </c>
      <c r="I653" s="1" t="s">
        <v>1230</v>
      </c>
      <c r="J653" s="1" t="s">
        <v>122</v>
      </c>
      <c r="K653" s="1" t="s">
        <v>1464</v>
      </c>
      <c r="L653" s="1"/>
      <c r="M653" s="21">
        <f t="shared" si="10"/>
        <v>1</v>
      </c>
    </row>
    <row r="654" spans="1:13" ht="20.100000000000001" customHeight="1" x14ac:dyDescent="0.15">
      <c r="A654" s="1" t="s">
        <v>1132</v>
      </c>
      <c r="B654" s="1" t="s">
        <v>1444</v>
      </c>
      <c r="C654" s="1" t="s">
        <v>1465</v>
      </c>
      <c r="D654" s="1" t="s">
        <v>78</v>
      </c>
      <c r="E654" s="1" t="s">
        <v>51</v>
      </c>
      <c r="F654" s="1" t="s">
        <v>51</v>
      </c>
      <c r="G654" s="1" t="s">
        <v>52</v>
      </c>
      <c r="H654" s="1" t="s">
        <v>739</v>
      </c>
      <c r="I654" s="1" t="s">
        <v>1230</v>
      </c>
      <c r="J654" s="1" t="s">
        <v>122</v>
      </c>
      <c r="K654" s="1" t="s">
        <v>1466</v>
      </c>
      <c r="L654" s="1"/>
      <c r="M654" s="21">
        <f t="shared" si="10"/>
        <v>1</v>
      </c>
    </row>
    <row r="655" spans="1:13" ht="20.100000000000001" customHeight="1" x14ac:dyDescent="0.15">
      <c r="A655" s="1" t="s">
        <v>1132</v>
      </c>
      <c r="B655" s="1" t="s">
        <v>1444</v>
      </c>
      <c r="C655" s="1" t="s">
        <v>1467</v>
      </c>
      <c r="D655" s="1" t="s">
        <v>78</v>
      </c>
      <c r="E655" s="1" t="s">
        <v>51</v>
      </c>
      <c r="F655" s="1" t="s">
        <v>51</v>
      </c>
      <c r="G655" s="1" t="s">
        <v>52</v>
      </c>
      <c r="H655" s="1" t="s">
        <v>739</v>
      </c>
      <c r="I655" s="1" t="s">
        <v>1230</v>
      </c>
      <c r="J655" s="1" t="s">
        <v>122</v>
      </c>
      <c r="K655" s="1" t="s">
        <v>1468</v>
      </c>
      <c r="L655" s="1"/>
      <c r="M655" s="21">
        <f t="shared" si="10"/>
        <v>1</v>
      </c>
    </row>
    <row r="656" spans="1:13" ht="20.100000000000001" customHeight="1" x14ac:dyDescent="0.15">
      <c r="A656" s="1" t="s">
        <v>1132</v>
      </c>
      <c r="B656" s="1" t="s">
        <v>1444</v>
      </c>
      <c r="C656" s="1" t="s">
        <v>1469</v>
      </c>
      <c r="D656" s="1" t="s">
        <v>78</v>
      </c>
      <c r="E656" s="1" t="s">
        <v>51</v>
      </c>
      <c r="F656" s="1" t="s">
        <v>51</v>
      </c>
      <c r="G656" s="1" t="s">
        <v>52</v>
      </c>
      <c r="H656" s="1" t="s">
        <v>739</v>
      </c>
      <c r="I656" s="1" t="s">
        <v>1230</v>
      </c>
      <c r="J656" s="1" t="s">
        <v>122</v>
      </c>
      <c r="K656" s="1" t="s">
        <v>1470</v>
      </c>
      <c r="L656" s="1"/>
      <c r="M656" s="21">
        <f t="shared" si="10"/>
        <v>1</v>
      </c>
    </row>
    <row r="657" spans="1:13" ht="20.100000000000001" customHeight="1" x14ac:dyDescent="0.15">
      <c r="A657" s="1" t="s">
        <v>1132</v>
      </c>
      <c r="B657" s="1" t="s">
        <v>1444</v>
      </c>
      <c r="C657" s="1" t="s">
        <v>1471</v>
      </c>
      <c r="D657" s="1" t="s">
        <v>78</v>
      </c>
      <c r="E657" s="1" t="s">
        <v>51</v>
      </c>
      <c r="F657" s="1" t="s">
        <v>51</v>
      </c>
      <c r="G657" s="1" t="s">
        <v>52</v>
      </c>
      <c r="H657" s="1" t="s">
        <v>739</v>
      </c>
      <c r="I657" s="1" t="s">
        <v>1230</v>
      </c>
      <c r="J657" s="1" t="s">
        <v>122</v>
      </c>
      <c r="K657" s="1" t="s">
        <v>1472</v>
      </c>
      <c r="L657" s="1"/>
      <c r="M657" s="21">
        <f t="shared" si="10"/>
        <v>1</v>
      </c>
    </row>
    <row r="658" spans="1:13" ht="20.100000000000001" customHeight="1" x14ac:dyDescent="0.15">
      <c r="A658" s="1" t="s">
        <v>1132</v>
      </c>
      <c r="B658" s="1" t="s">
        <v>1444</v>
      </c>
      <c r="C658" s="1" t="s">
        <v>1473</v>
      </c>
      <c r="D658" s="1" t="s">
        <v>78</v>
      </c>
      <c r="E658" s="1" t="s">
        <v>51</v>
      </c>
      <c r="F658" s="1" t="s">
        <v>51</v>
      </c>
      <c r="G658" s="1" t="s">
        <v>52</v>
      </c>
      <c r="H658" s="1" t="s">
        <v>739</v>
      </c>
      <c r="I658" s="1" t="s">
        <v>1230</v>
      </c>
      <c r="J658" s="1" t="s">
        <v>122</v>
      </c>
      <c r="K658" s="1" t="s">
        <v>1474</v>
      </c>
      <c r="L658" s="1"/>
      <c r="M658" s="21">
        <f t="shared" si="10"/>
        <v>1</v>
      </c>
    </row>
    <row r="659" spans="1:13" ht="20.100000000000001" customHeight="1" x14ac:dyDescent="0.15">
      <c r="A659" s="1" t="s">
        <v>1132</v>
      </c>
      <c r="B659" s="1" t="s">
        <v>1444</v>
      </c>
      <c r="C659" s="1" t="s">
        <v>1475</v>
      </c>
      <c r="D659" s="1" t="s">
        <v>78</v>
      </c>
      <c r="E659" s="1" t="s">
        <v>51</v>
      </c>
      <c r="F659" s="1" t="s">
        <v>51</v>
      </c>
      <c r="G659" s="1" t="s">
        <v>52</v>
      </c>
      <c r="H659" s="1" t="s">
        <v>121</v>
      </c>
      <c r="I659" s="1" t="s">
        <v>84</v>
      </c>
      <c r="J659" s="1" t="s">
        <v>122</v>
      </c>
      <c r="K659" s="1" t="s">
        <v>1476</v>
      </c>
      <c r="L659" s="1"/>
      <c r="M659" s="21">
        <f t="shared" si="10"/>
        <v>1</v>
      </c>
    </row>
    <row r="660" spans="1:13" ht="39.950000000000003" customHeight="1" x14ac:dyDescent="0.15">
      <c r="A660" s="120" t="s">
        <v>27142</v>
      </c>
      <c r="B660" s="120" t="s">
        <v>27143</v>
      </c>
      <c r="C660" s="51" t="s">
        <v>1477</v>
      </c>
      <c r="D660" s="51" t="s">
        <v>78</v>
      </c>
      <c r="E660" s="51" t="s">
        <v>51</v>
      </c>
      <c r="F660" s="51" t="s">
        <v>51</v>
      </c>
      <c r="G660" s="51" t="s">
        <v>52</v>
      </c>
      <c r="H660" s="51" t="s">
        <v>739</v>
      </c>
      <c r="I660" s="51" t="s">
        <v>1230</v>
      </c>
      <c r="J660" s="51" t="s">
        <v>122</v>
      </c>
      <c r="K660" s="51" t="s">
        <v>1478</v>
      </c>
      <c r="L660" s="122" t="s">
        <v>26946</v>
      </c>
      <c r="M660" s="21">
        <f t="shared" si="10"/>
        <v>1</v>
      </c>
    </row>
    <row r="661" spans="1:13" ht="39.950000000000003" customHeight="1" x14ac:dyDescent="0.15">
      <c r="A661" s="120" t="s">
        <v>27142</v>
      </c>
      <c r="B661" s="120" t="s">
        <v>27144</v>
      </c>
      <c r="C661" s="51" t="s">
        <v>1479</v>
      </c>
      <c r="D661" s="51" t="s">
        <v>78</v>
      </c>
      <c r="E661" s="51" t="s">
        <v>51</v>
      </c>
      <c r="F661" s="51" t="s">
        <v>51</v>
      </c>
      <c r="G661" s="51" t="s">
        <v>52</v>
      </c>
      <c r="H661" s="51" t="s">
        <v>739</v>
      </c>
      <c r="I661" s="51" t="s">
        <v>1230</v>
      </c>
      <c r="J661" s="51" t="s">
        <v>122</v>
      </c>
      <c r="K661" s="51" t="s">
        <v>1480</v>
      </c>
      <c r="L661" s="122" t="s">
        <v>26946</v>
      </c>
      <c r="M661" s="21">
        <f t="shared" si="10"/>
        <v>1</v>
      </c>
    </row>
    <row r="662" spans="1:13" ht="20.100000000000001" customHeight="1" x14ac:dyDescent="0.15">
      <c r="A662" s="1" t="s">
        <v>1132</v>
      </c>
      <c r="B662" s="1" t="s">
        <v>1444</v>
      </c>
      <c r="C662" s="1" t="s">
        <v>1481</v>
      </c>
      <c r="D662" s="1" t="s">
        <v>78</v>
      </c>
      <c r="E662" s="1" t="s">
        <v>51</v>
      </c>
      <c r="F662" s="1" t="s">
        <v>51</v>
      </c>
      <c r="G662" s="1" t="s">
        <v>52</v>
      </c>
      <c r="H662" s="1" t="s">
        <v>739</v>
      </c>
      <c r="I662" s="1" t="s">
        <v>1230</v>
      </c>
      <c r="J662" s="1" t="s">
        <v>122</v>
      </c>
      <c r="K662" s="1" t="s">
        <v>1482</v>
      </c>
      <c r="L662" s="1"/>
      <c r="M662" s="21">
        <f t="shared" si="10"/>
        <v>1</v>
      </c>
    </row>
    <row r="663" spans="1:13" ht="20.100000000000001" customHeight="1" x14ac:dyDescent="0.15">
      <c r="A663" s="1" t="s">
        <v>1132</v>
      </c>
      <c r="B663" s="1" t="s">
        <v>1444</v>
      </c>
      <c r="C663" s="1" t="s">
        <v>1483</v>
      </c>
      <c r="D663" s="1" t="s">
        <v>78</v>
      </c>
      <c r="E663" s="1" t="s">
        <v>51</v>
      </c>
      <c r="F663" s="1" t="s">
        <v>179</v>
      </c>
      <c r="G663" s="1" t="s">
        <v>82</v>
      </c>
      <c r="H663" s="1" t="s">
        <v>83</v>
      </c>
      <c r="I663" s="1" t="s">
        <v>84</v>
      </c>
      <c r="J663" s="1" t="s">
        <v>85</v>
      </c>
      <c r="K663" s="1" t="s">
        <v>1484</v>
      </c>
      <c r="L663" s="1"/>
      <c r="M663" s="21">
        <f t="shared" si="10"/>
        <v>0</v>
      </c>
    </row>
    <row r="664" spans="1:13" ht="20.100000000000001" customHeight="1" x14ac:dyDescent="0.15">
      <c r="A664" s="1" t="s">
        <v>1132</v>
      </c>
      <c r="B664" s="1" t="s">
        <v>1444</v>
      </c>
      <c r="C664" s="1" t="s">
        <v>1485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739</v>
      </c>
      <c r="I664" s="1" t="s">
        <v>1230</v>
      </c>
      <c r="J664" s="1" t="s">
        <v>122</v>
      </c>
      <c r="K664" s="1" t="s">
        <v>1486</v>
      </c>
      <c r="L664" s="1"/>
      <c r="M664" s="21">
        <f t="shared" si="10"/>
        <v>1</v>
      </c>
    </row>
    <row r="665" spans="1:13" ht="20.100000000000001" customHeight="1" x14ac:dyDescent="0.15">
      <c r="A665" s="1" t="s">
        <v>1132</v>
      </c>
      <c r="B665" s="1" t="s">
        <v>1444</v>
      </c>
      <c r="C665" s="1" t="s">
        <v>1487</v>
      </c>
      <c r="D665" s="1" t="s">
        <v>78</v>
      </c>
      <c r="E665" s="1" t="s">
        <v>51</v>
      </c>
      <c r="F665" s="1" t="s">
        <v>81</v>
      </c>
      <c r="G665" s="1" t="s">
        <v>82</v>
      </c>
      <c r="H665" s="1" t="s">
        <v>83</v>
      </c>
      <c r="I665" s="1" t="s">
        <v>84</v>
      </c>
      <c r="J665" s="1" t="s">
        <v>85</v>
      </c>
      <c r="K665" s="1" t="s">
        <v>1488</v>
      </c>
      <c r="L665" s="1"/>
      <c r="M665" s="21">
        <f t="shared" si="10"/>
        <v>0</v>
      </c>
    </row>
    <row r="666" spans="1:13" ht="20.100000000000001" customHeight="1" x14ac:dyDescent="0.15">
      <c r="A666" s="1" t="s">
        <v>1132</v>
      </c>
      <c r="B666" s="1" t="s">
        <v>1444</v>
      </c>
      <c r="C666" s="1" t="s">
        <v>1489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739</v>
      </c>
      <c r="I666" s="1" t="s">
        <v>1230</v>
      </c>
      <c r="J666" s="1" t="s">
        <v>122</v>
      </c>
      <c r="K666" s="1" t="s">
        <v>1490</v>
      </c>
      <c r="L666" s="1"/>
      <c r="M666" s="21">
        <f t="shared" si="10"/>
        <v>1</v>
      </c>
    </row>
    <row r="667" spans="1:13" ht="20.100000000000001" customHeight="1" x14ac:dyDescent="0.15">
      <c r="A667" s="1" t="s">
        <v>1132</v>
      </c>
      <c r="B667" s="1" t="s">
        <v>1444</v>
      </c>
      <c r="C667" s="1" t="s">
        <v>1491</v>
      </c>
      <c r="D667" s="1" t="s">
        <v>78</v>
      </c>
      <c r="E667" s="1" t="s">
        <v>51</v>
      </c>
      <c r="F667" s="1" t="s">
        <v>51</v>
      </c>
      <c r="G667" s="1" t="s">
        <v>52</v>
      </c>
      <c r="H667" s="1" t="s">
        <v>739</v>
      </c>
      <c r="I667" s="1" t="s">
        <v>1230</v>
      </c>
      <c r="J667" s="1" t="s">
        <v>122</v>
      </c>
      <c r="K667" s="1" t="s">
        <v>1492</v>
      </c>
      <c r="L667" s="1"/>
      <c r="M667" s="21">
        <f t="shared" si="10"/>
        <v>1</v>
      </c>
    </row>
    <row r="668" spans="1:13" ht="20.100000000000001" customHeight="1" x14ac:dyDescent="0.15">
      <c r="A668" s="1" t="s">
        <v>1132</v>
      </c>
      <c r="B668" s="1" t="s">
        <v>1444</v>
      </c>
      <c r="C668" s="1" t="s">
        <v>1493</v>
      </c>
      <c r="D668" s="1" t="s">
        <v>78</v>
      </c>
      <c r="E668" s="1" t="s">
        <v>51</v>
      </c>
      <c r="F668" s="1" t="s">
        <v>51</v>
      </c>
      <c r="G668" s="1" t="s">
        <v>52</v>
      </c>
      <c r="H668" s="1" t="s">
        <v>739</v>
      </c>
      <c r="I668" s="1" t="s">
        <v>1230</v>
      </c>
      <c r="J668" s="1" t="s">
        <v>122</v>
      </c>
      <c r="K668" s="1" t="s">
        <v>1494</v>
      </c>
      <c r="L668" s="1"/>
      <c r="M668" s="21">
        <f t="shared" si="10"/>
        <v>1</v>
      </c>
    </row>
    <row r="669" spans="1:13" ht="20.100000000000001" customHeight="1" x14ac:dyDescent="0.15">
      <c r="A669" s="1" t="s">
        <v>1132</v>
      </c>
      <c r="B669" s="1" t="s">
        <v>1495</v>
      </c>
      <c r="C669" s="1" t="s">
        <v>1496</v>
      </c>
      <c r="D669" s="1" t="s">
        <v>50</v>
      </c>
      <c r="E669" s="1" t="s">
        <v>51</v>
      </c>
      <c r="F669" s="1" t="s">
        <v>51</v>
      </c>
      <c r="G669" s="1" t="s">
        <v>52</v>
      </c>
      <c r="H669" s="1" t="s">
        <v>53</v>
      </c>
      <c r="I669" s="1" t="s">
        <v>1141</v>
      </c>
      <c r="J669" s="1" t="s">
        <v>96</v>
      </c>
      <c r="K669" s="1" t="s">
        <v>1497</v>
      </c>
      <c r="L669" s="1"/>
      <c r="M669" s="21">
        <f t="shared" si="10"/>
        <v>1</v>
      </c>
    </row>
    <row r="670" spans="1:13" ht="20.100000000000001" customHeight="1" x14ac:dyDescent="0.15">
      <c r="A670" s="1" t="s">
        <v>1132</v>
      </c>
      <c r="B670" s="1" t="s">
        <v>1495</v>
      </c>
      <c r="C670" s="1" t="s">
        <v>1498</v>
      </c>
      <c r="D670" s="1" t="s">
        <v>78</v>
      </c>
      <c r="E670" s="1" t="s">
        <v>51</v>
      </c>
      <c r="F670" s="1" t="s">
        <v>179</v>
      </c>
      <c r="G670" s="1" t="s">
        <v>82</v>
      </c>
      <c r="H670" s="1" t="s">
        <v>180</v>
      </c>
      <c r="I670" s="1" t="s">
        <v>84</v>
      </c>
      <c r="J670" s="1" t="s">
        <v>632</v>
      </c>
      <c r="K670" s="1" t="s">
        <v>1499</v>
      </c>
      <c r="L670" s="1"/>
      <c r="M670" s="21">
        <f t="shared" si="10"/>
        <v>0</v>
      </c>
    </row>
    <row r="671" spans="1:13" ht="20.100000000000001" customHeight="1" x14ac:dyDescent="0.15">
      <c r="A671" s="1" t="s">
        <v>1132</v>
      </c>
      <c r="B671" s="1" t="s">
        <v>1495</v>
      </c>
      <c r="C671" s="1" t="s">
        <v>1500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53</v>
      </c>
      <c r="I671" s="1" t="s">
        <v>1141</v>
      </c>
      <c r="J671" s="1" t="s">
        <v>96</v>
      </c>
      <c r="K671" s="1" t="s">
        <v>1501</v>
      </c>
      <c r="L671" s="1"/>
      <c r="M671" s="21">
        <f t="shared" si="10"/>
        <v>1</v>
      </c>
    </row>
    <row r="672" spans="1:13" ht="20.100000000000001" customHeight="1" x14ac:dyDescent="0.15">
      <c r="A672" s="1" t="s">
        <v>1132</v>
      </c>
      <c r="B672" s="1" t="s">
        <v>1495</v>
      </c>
      <c r="C672" s="1" t="s">
        <v>1502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53</v>
      </c>
      <c r="I672" s="1" t="s">
        <v>1141</v>
      </c>
      <c r="J672" s="1" t="s">
        <v>96</v>
      </c>
      <c r="K672" s="1" t="s">
        <v>1503</v>
      </c>
      <c r="L672" s="1"/>
      <c r="M672" s="21">
        <f t="shared" si="10"/>
        <v>1</v>
      </c>
    </row>
    <row r="673" spans="1:13" ht="20.100000000000001" customHeight="1" x14ac:dyDescent="0.15">
      <c r="A673" s="1" t="s">
        <v>1132</v>
      </c>
      <c r="B673" s="1" t="s">
        <v>1495</v>
      </c>
      <c r="C673" s="1" t="s">
        <v>1504</v>
      </c>
      <c r="D673" s="1" t="s">
        <v>78</v>
      </c>
      <c r="E673" s="1" t="s">
        <v>51</v>
      </c>
      <c r="F673" s="1" t="s">
        <v>179</v>
      </c>
      <c r="G673" s="1" t="s">
        <v>82</v>
      </c>
      <c r="H673" s="1" t="s">
        <v>180</v>
      </c>
      <c r="I673" s="1" t="s">
        <v>181</v>
      </c>
      <c r="J673" s="1" t="s">
        <v>182</v>
      </c>
      <c r="K673" s="1" t="s">
        <v>1505</v>
      </c>
      <c r="L673" s="1"/>
      <c r="M673" s="21">
        <f t="shared" si="10"/>
        <v>0</v>
      </c>
    </row>
    <row r="674" spans="1:13" ht="20.100000000000001" customHeight="1" x14ac:dyDescent="0.15">
      <c r="A674" s="1" t="s">
        <v>1132</v>
      </c>
      <c r="B674" s="1" t="s">
        <v>1495</v>
      </c>
      <c r="C674" s="1" t="s">
        <v>1506</v>
      </c>
      <c r="D674" s="1" t="s">
        <v>78</v>
      </c>
      <c r="E674" s="1" t="s">
        <v>51</v>
      </c>
      <c r="F674" s="1" t="s">
        <v>51</v>
      </c>
      <c r="G674" s="1" t="s">
        <v>52</v>
      </c>
      <c r="H674" s="1" t="s">
        <v>53</v>
      </c>
      <c r="I674" s="1" t="s">
        <v>1141</v>
      </c>
      <c r="J674" s="1" t="s">
        <v>96</v>
      </c>
      <c r="K674" s="1" t="s">
        <v>1507</v>
      </c>
      <c r="L674" s="1"/>
      <c r="M674" s="21">
        <f t="shared" si="10"/>
        <v>1</v>
      </c>
    </row>
    <row r="675" spans="1:13" ht="20.100000000000001" customHeight="1" x14ac:dyDescent="0.15">
      <c r="A675" s="1" t="s">
        <v>1132</v>
      </c>
      <c r="B675" s="1" t="s">
        <v>1508</v>
      </c>
      <c r="C675" s="1" t="s">
        <v>1509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53</v>
      </c>
      <c r="I675" s="1" t="s">
        <v>1141</v>
      </c>
      <c r="J675" s="1" t="s">
        <v>96</v>
      </c>
      <c r="K675" s="1" t="s">
        <v>1510</v>
      </c>
      <c r="L675" s="1"/>
      <c r="M675" s="21">
        <f t="shared" si="10"/>
        <v>1</v>
      </c>
    </row>
    <row r="676" spans="1:13" ht="20.100000000000001" customHeight="1" x14ac:dyDescent="0.15">
      <c r="A676" s="1" t="s">
        <v>1132</v>
      </c>
      <c r="B676" s="1" t="s">
        <v>1511</v>
      </c>
      <c r="C676" s="1" t="s">
        <v>1512</v>
      </c>
      <c r="D676" s="1" t="s">
        <v>50</v>
      </c>
      <c r="E676" s="1" t="s">
        <v>51</v>
      </c>
      <c r="F676" s="1" t="s">
        <v>51</v>
      </c>
      <c r="G676" s="1" t="s">
        <v>52</v>
      </c>
      <c r="H676" s="1" t="s">
        <v>53</v>
      </c>
      <c r="I676" s="1" t="s">
        <v>1141</v>
      </c>
      <c r="J676" s="1" t="s">
        <v>96</v>
      </c>
      <c r="K676" s="1" t="s">
        <v>1513</v>
      </c>
      <c r="L676" s="1"/>
      <c r="M676" s="21">
        <f t="shared" si="10"/>
        <v>1</v>
      </c>
    </row>
    <row r="677" spans="1:13" ht="20.100000000000001" customHeight="1" x14ac:dyDescent="0.15">
      <c r="A677" s="1" t="s">
        <v>1132</v>
      </c>
      <c r="B677" s="1" t="s">
        <v>1511</v>
      </c>
      <c r="C677" s="1" t="s">
        <v>1514</v>
      </c>
      <c r="D677" s="1" t="s">
        <v>78</v>
      </c>
      <c r="E677" s="1" t="s">
        <v>51</v>
      </c>
      <c r="F677" s="1" t="s">
        <v>179</v>
      </c>
      <c r="G677" s="1" t="s">
        <v>82</v>
      </c>
      <c r="H677" s="1" t="s">
        <v>83</v>
      </c>
      <c r="I677" s="1" t="s">
        <v>84</v>
      </c>
      <c r="J677" s="1" t="s">
        <v>85</v>
      </c>
      <c r="K677" s="1" t="s">
        <v>1515</v>
      </c>
      <c r="L677" s="1"/>
      <c r="M677" s="21">
        <f t="shared" si="10"/>
        <v>0</v>
      </c>
    </row>
    <row r="678" spans="1:13" ht="20.100000000000001" customHeight="1" x14ac:dyDescent="0.15">
      <c r="A678" s="1" t="s">
        <v>1132</v>
      </c>
      <c r="B678" s="1" t="s">
        <v>1511</v>
      </c>
      <c r="C678" s="1" t="s">
        <v>1516</v>
      </c>
      <c r="D678" s="1" t="s">
        <v>78</v>
      </c>
      <c r="E678" s="1" t="s">
        <v>51</v>
      </c>
      <c r="F678" s="1" t="s">
        <v>51</v>
      </c>
      <c r="G678" s="1" t="s">
        <v>52</v>
      </c>
      <c r="H678" s="1" t="s">
        <v>53</v>
      </c>
      <c r="I678" s="1" t="s">
        <v>1141</v>
      </c>
      <c r="J678" s="1" t="s">
        <v>96</v>
      </c>
      <c r="K678" s="1" t="s">
        <v>1517</v>
      </c>
      <c r="L678" s="1"/>
      <c r="M678" s="21">
        <f t="shared" si="10"/>
        <v>1</v>
      </c>
    </row>
    <row r="679" spans="1:13" ht="20.100000000000001" customHeight="1" x14ac:dyDescent="0.15">
      <c r="A679" s="1" t="s">
        <v>1132</v>
      </c>
      <c r="B679" s="1" t="s">
        <v>1518</v>
      </c>
      <c r="C679" s="1" t="s">
        <v>1519</v>
      </c>
      <c r="D679" s="1" t="s">
        <v>50</v>
      </c>
      <c r="E679" s="1" t="s">
        <v>51</v>
      </c>
      <c r="F679" s="1" t="s">
        <v>51</v>
      </c>
      <c r="G679" s="1" t="s">
        <v>82</v>
      </c>
      <c r="H679" s="1" t="s">
        <v>207</v>
      </c>
      <c r="I679" s="1" t="s">
        <v>84</v>
      </c>
      <c r="J679" s="1" t="s">
        <v>122</v>
      </c>
      <c r="K679" s="1" t="s">
        <v>1520</v>
      </c>
      <c r="L679" s="1"/>
      <c r="M679" s="21">
        <f t="shared" si="10"/>
        <v>1</v>
      </c>
    </row>
    <row r="680" spans="1:13" ht="20.100000000000001" customHeight="1" x14ac:dyDescent="0.15">
      <c r="A680" s="1" t="s">
        <v>1132</v>
      </c>
      <c r="B680" s="1" t="s">
        <v>1518</v>
      </c>
      <c r="C680" s="1" t="s">
        <v>1521</v>
      </c>
      <c r="D680" s="1" t="s">
        <v>50</v>
      </c>
      <c r="E680" s="1" t="s">
        <v>51</v>
      </c>
      <c r="F680" s="1" t="s">
        <v>51</v>
      </c>
      <c r="G680" s="1" t="s">
        <v>82</v>
      </c>
      <c r="H680" s="1" t="s">
        <v>207</v>
      </c>
      <c r="I680" s="1" t="s">
        <v>84</v>
      </c>
      <c r="J680" s="1" t="s">
        <v>122</v>
      </c>
      <c r="K680" s="1" t="s">
        <v>1522</v>
      </c>
      <c r="L680" s="1"/>
      <c r="M680" s="21">
        <f t="shared" si="10"/>
        <v>1</v>
      </c>
    </row>
    <row r="681" spans="1:13" ht="20.100000000000001" customHeight="1" x14ac:dyDescent="0.15">
      <c r="A681" s="1" t="s">
        <v>1132</v>
      </c>
      <c r="B681" s="1" t="s">
        <v>1518</v>
      </c>
      <c r="C681" s="1" t="s">
        <v>1523</v>
      </c>
      <c r="D681" s="1" t="s">
        <v>50</v>
      </c>
      <c r="E681" s="1" t="s">
        <v>51</v>
      </c>
      <c r="F681" s="1" t="s">
        <v>51</v>
      </c>
      <c r="G681" s="1" t="s">
        <v>82</v>
      </c>
      <c r="H681" s="1" t="s">
        <v>207</v>
      </c>
      <c r="I681" s="1" t="s">
        <v>84</v>
      </c>
      <c r="J681" s="1" t="s">
        <v>122</v>
      </c>
      <c r="K681" s="1" t="s">
        <v>1524</v>
      </c>
      <c r="L681" s="1"/>
      <c r="M681" s="21">
        <f t="shared" si="10"/>
        <v>1</v>
      </c>
    </row>
    <row r="682" spans="1:13" ht="20.100000000000001" customHeight="1" x14ac:dyDescent="0.15">
      <c r="A682" s="1" t="s">
        <v>1132</v>
      </c>
      <c r="B682" s="1" t="s">
        <v>1518</v>
      </c>
      <c r="C682" s="1" t="s">
        <v>1525</v>
      </c>
      <c r="D682" s="1" t="s">
        <v>50</v>
      </c>
      <c r="E682" s="1" t="s">
        <v>51</v>
      </c>
      <c r="F682" s="1" t="s">
        <v>51</v>
      </c>
      <c r="G682" s="1" t="s">
        <v>82</v>
      </c>
      <c r="H682" s="1" t="s">
        <v>207</v>
      </c>
      <c r="I682" s="1" t="s">
        <v>84</v>
      </c>
      <c r="J682" s="1" t="s">
        <v>122</v>
      </c>
      <c r="K682" s="1" t="s">
        <v>1526</v>
      </c>
      <c r="L682" s="1"/>
      <c r="M682" s="21">
        <f t="shared" si="10"/>
        <v>1</v>
      </c>
    </row>
    <row r="683" spans="1:13" ht="20.100000000000001" customHeight="1" x14ac:dyDescent="0.15">
      <c r="A683" s="1" t="s">
        <v>1132</v>
      </c>
      <c r="B683" s="1" t="s">
        <v>1518</v>
      </c>
      <c r="C683" s="1" t="s">
        <v>1527</v>
      </c>
      <c r="D683" s="1" t="s">
        <v>50</v>
      </c>
      <c r="E683" s="1" t="s">
        <v>51</v>
      </c>
      <c r="F683" s="1" t="s">
        <v>51</v>
      </c>
      <c r="G683" s="1" t="s">
        <v>82</v>
      </c>
      <c r="H683" s="1" t="s">
        <v>207</v>
      </c>
      <c r="I683" s="1" t="s">
        <v>84</v>
      </c>
      <c r="J683" s="1" t="s">
        <v>122</v>
      </c>
      <c r="K683" s="1" t="s">
        <v>1528</v>
      </c>
      <c r="L683" s="1"/>
      <c r="M683" s="21">
        <f t="shared" si="10"/>
        <v>1</v>
      </c>
    </row>
    <row r="684" spans="1:13" ht="20.100000000000001" customHeight="1" x14ac:dyDescent="0.15">
      <c r="A684" s="1" t="s">
        <v>1132</v>
      </c>
      <c r="B684" s="1" t="s">
        <v>1518</v>
      </c>
      <c r="C684" s="1" t="s">
        <v>1529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207</v>
      </c>
      <c r="I684" s="1" t="s">
        <v>84</v>
      </c>
      <c r="J684" s="1" t="s">
        <v>122</v>
      </c>
      <c r="K684" s="1" t="s">
        <v>1530</v>
      </c>
      <c r="L684" s="1"/>
      <c r="M684" s="21">
        <f t="shared" si="10"/>
        <v>1</v>
      </c>
    </row>
    <row r="685" spans="1:13" ht="20.100000000000001" customHeight="1" x14ac:dyDescent="0.15">
      <c r="A685" s="1" t="s">
        <v>1132</v>
      </c>
      <c r="B685" s="1" t="s">
        <v>1518</v>
      </c>
      <c r="C685" s="1" t="s">
        <v>1531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207</v>
      </c>
      <c r="I685" s="1" t="s">
        <v>84</v>
      </c>
      <c r="J685" s="1" t="s">
        <v>122</v>
      </c>
      <c r="K685" s="1" t="s">
        <v>1532</v>
      </c>
      <c r="L685" s="1"/>
      <c r="M685" s="21">
        <f t="shared" si="10"/>
        <v>1</v>
      </c>
    </row>
    <row r="686" spans="1:13" ht="20.100000000000001" customHeight="1" x14ac:dyDescent="0.15">
      <c r="A686" s="1" t="s">
        <v>1132</v>
      </c>
      <c r="B686" s="1" t="s">
        <v>1518</v>
      </c>
      <c r="C686" s="1" t="s">
        <v>1533</v>
      </c>
      <c r="D686" s="1" t="s">
        <v>50</v>
      </c>
      <c r="E686" s="1" t="s">
        <v>51</v>
      </c>
      <c r="F686" s="1" t="s">
        <v>51</v>
      </c>
      <c r="G686" s="1" t="s">
        <v>82</v>
      </c>
      <c r="H686" s="1" t="s">
        <v>207</v>
      </c>
      <c r="I686" s="1" t="s">
        <v>84</v>
      </c>
      <c r="J686" s="1" t="s">
        <v>122</v>
      </c>
      <c r="K686" s="1" t="s">
        <v>1534</v>
      </c>
      <c r="L686" s="1"/>
      <c r="M686" s="21">
        <f t="shared" si="10"/>
        <v>1</v>
      </c>
    </row>
    <row r="687" spans="1:13" ht="20.100000000000001" customHeight="1" x14ac:dyDescent="0.15">
      <c r="A687" s="1" t="s">
        <v>1132</v>
      </c>
      <c r="B687" s="1" t="s">
        <v>1518</v>
      </c>
      <c r="C687" s="1" t="s">
        <v>1535</v>
      </c>
      <c r="D687" s="1" t="s">
        <v>50</v>
      </c>
      <c r="E687" s="1" t="s">
        <v>51</v>
      </c>
      <c r="F687" s="1" t="s">
        <v>51</v>
      </c>
      <c r="G687" s="1" t="s">
        <v>82</v>
      </c>
      <c r="H687" s="1" t="s">
        <v>207</v>
      </c>
      <c r="I687" s="1" t="s">
        <v>84</v>
      </c>
      <c r="J687" s="1" t="s">
        <v>122</v>
      </c>
      <c r="K687" s="1" t="s">
        <v>1536</v>
      </c>
      <c r="L687" s="1"/>
      <c r="M687" s="21">
        <f t="shared" si="10"/>
        <v>1</v>
      </c>
    </row>
    <row r="688" spans="1:13" ht="20.100000000000001" customHeight="1" x14ac:dyDescent="0.15">
      <c r="A688" s="1" t="s">
        <v>1132</v>
      </c>
      <c r="B688" s="1" t="s">
        <v>1518</v>
      </c>
      <c r="C688" s="1" t="s">
        <v>1537</v>
      </c>
      <c r="D688" s="1" t="s">
        <v>78</v>
      </c>
      <c r="E688" s="1" t="s">
        <v>51</v>
      </c>
      <c r="F688" s="1" t="s">
        <v>51</v>
      </c>
      <c r="G688" s="1" t="s">
        <v>52</v>
      </c>
      <c r="H688" s="1" t="s">
        <v>121</v>
      </c>
      <c r="I688" s="1" t="s">
        <v>84</v>
      </c>
      <c r="J688" s="1" t="s">
        <v>122</v>
      </c>
      <c r="K688" s="1" t="s">
        <v>1538</v>
      </c>
      <c r="L688" s="1"/>
      <c r="M688" s="21">
        <f t="shared" si="10"/>
        <v>1</v>
      </c>
    </row>
    <row r="689" spans="1:13" ht="20.100000000000001" customHeight="1" x14ac:dyDescent="0.15">
      <c r="A689" s="1" t="s">
        <v>1132</v>
      </c>
      <c r="B689" s="1" t="s">
        <v>1518</v>
      </c>
      <c r="C689" s="1" t="s">
        <v>1539</v>
      </c>
      <c r="D689" s="1" t="s">
        <v>78</v>
      </c>
      <c r="E689" s="1" t="s">
        <v>51</v>
      </c>
      <c r="F689" s="1" t="s">
        <v>81</v>
      </c>
      <c r="G689" s="1" t="s">
        <v>82</v>
      </c>
      <c r="H689" s="1" t="s">
        <v>1151</v>
      </c>
      <c r="I689" s="1" t="s">
        <v>84</v>
      </c>
      <c r="J689" s="1" t="s">
        <v>130</v>
      </c>
      <c r="K689" s="1" t="s">
        <v>1540</v>
      </c>
      <c r="L689" s="1"/>
      <c r="M689" s="21">
        <f t="shared" si="10"/>
        <v>0</v>
      </c>
    </row>
    <row r="690" spans="1:13" ht="20.100000000000001" customHeight="1" x14ac:dyDescent="0.15">
      <c r="A690" s="1" t="s">
        <v>1132</v>
      </c>
      <c r="B690" s="1" t="s">
        <v>1518</v>
      </c>
      <c r="C690" s="1" t="s">
        <v>1541</v>
      </c>
      <c r="D690" s="1" t="s">
        <v>78</v>
      </c>
      <c r="E690" s="1" t="s">
        <v>51</v>
      </c>
      <c r="F690" s="1" t="s">
        <v>81</v>
      </c>
      <c r="G690" s="1" t="s">
        <v>82</v>
      </c>
      <c r="H690" s="1" t="s">
        <v>1151</v>
      </c>
      <c r="I690" s="1" t="s">
        <v>84</v>
      </c>
      <c r="J690" s="1" t="s">
        <v>130</v>
      </c>
      <c r="K690" s="1" t="s">
        <v>1542</v>
      </c>
      <c r="L690" s="1"/>
      <c r="M690" s="21">
        <f t="shared" si="10"/>
        <v>0</v>
      </c>
    </row>
    <row r="691" spans="1:13" ht="20.100000000000001" customHeight="1" x14ac:dyDescent="0.15">
      <c r="A691" s="1" t="s">
        <v>1132</v>
      </c>
      <c r="B691" s="1" t="s">
        <v>1518</v>
      </c>
      <c r="C691" s="1" t="s">
        <v>1543</v>
      </c>
      <c r="D691" s="1" t="s">
        <v>78</v>
      </c>
      <c r="E691" s="1" t="s">
        <v>51</v>
      </c>
      <c r="F691" s="1" t="s">
        <v>51</v>
      </c>
      <c r="G691" s="1" t="s">
        <v>82</v>
      </c>
      <c r="H691" s="1" t="s">
        <v>207</v>
      </c>
      <c r="I691" s="1" t="s">
        <v>84</v>
      </c>
      <c r="J691" s="1" t="s">
        <v>122</v>
      </c>
      <c r="K691" s="1" t="s">
        <v>1544</v>
      </c>
      <c r="L691" s="1"/>
      <c r="M691" s="21">
        <f t="shared" si="10"/>
        <v>1</v>
      </c>
    </row>
    <row r="692" spans="1:13" ht="20.100000000000001" customHeight="1" x14ac:dyDescent="0.15">
      <c r="A692" s="1" t="s">
        <v>1132</v>
      </c>
      <c r="B692" s="1" t="s">
        <v>1518</v>
      </c>
      <c r="C692" s="1" t="s">
        <v>1545</v>
      </c>
      <c r="D692" s="1" t="s">
        <v>78</v>
      </c>
      <c r="E692" s="1" t="s">
        <v>51</v>
      </c>
      <c r="F692" s="1" t="s">
        <v>81</v>
      </c>
      <c r="G692" s="1" t="s">
        <v>82</v>
      </c>
      <c r="H692" s="1" t="s">
        <v>83</v>
      </c>
      <c r="I692" s="1" t="s">
        <v>84</v>
      </c>
      <c r="J692" s="1" t="s">
        <v>85</v>
      </c>
      <c r="K692" s="1" t="s">
        <v>1546</v>
      </c>
      <c r="L692" s="1"/>
      <c r="M692" s="21">
        <f t="shared" si="10"/>
        <v>0</v>
      </c>
    </row>
    <row r="693" spans="1:13" ht="20.100000000000001" customHeight="1" x14ac:dyDescent="0.15">
      <c r="A693" s="1" t="s">
        <v>1132</v>
      </c>
      <c r="B693" s="1" t="s">
        <v>1518</v>
      </c>
      <c r="C693" s="1" t="s">
        <v>1547</v>
      </c>
      <c r="D693" s="1" t="s">
        <v>78</v>
      </c>
      <c r="E693" s="1" t="s">
        <v>51</v>
      </c>
      <c r="F693" s="1" t="s">
        <v>51</v>
      </c>
      <c r="G693" s="1" t="s">
        <v>82</v>
      </c>
      <c r="H693" s="1" t="s">
        <v>207</v>
      </c>
      <c r="I693" s="1" t="s">
        <v>84</v>
      </c>
      <c r="J693" s="1" t="s">
        <v>122</v>
      </c>
      <c r="K693" s="1" t="s">
        <v>1548</v>
      </c>
      <c r="L693" s="1"/>
      <c r="M693" s="21">
        <f t="shared" si="10"/>
        <v>1</v>
      </c>
    </row>
    <row r="694" spans="1:13" ht="20.100000000000001" customHeight="1" x14ac:dyDescent="0.15">
      <c r="A694" s="1" t="s">
        <v>1132</v>
      </c>
      <c r="B694" s="1" t="s">
        <v>1518</v>
      </c>
      <c r="C694" s="1" t="s">
        <v>1549</v>
      </c>
      <c r="D694" s="1" t="s">
        <v>78</v>
      </c>
      <c r="E694" s="1" t="s">
        <v>51</v>
      </c>
      <c r="F694" s="1" t="s">
        <v>81</v>
      </c>
      <c r="G694" s="1" t="s">
        <v>82</v>
      </c>
      <c r="H694" s="1" t="s">
        <v>83</v>
      </c>
      <c r="I694" s="1" t="s">
        <v>84</v>
      </c>
      <c r="J694" s="1" t="s">
        <v>85</v>
      </c>
      <c r="K694" s="1" t="s">
        <v>1550</v>
      </c>
      <c r="L694" s="1"/>
      <c r="M694" s="21">
        <f t="shared" si="10"/>
        <v>0</v>
      </c>
    </row>
    <row r="695" spans="1:13" ht="20.100000000000001" customHeight="1" x14ac:dyDescent="0.15">
      <c r="A695" s="1" t="s">
        <v>1132</v>
      </c>
      <c r="B695" s="1" t="s">
        <v>1518</v>
      </c>
      <c r="C695" s="1" t="s">
        <v>1551</v>
      </c>
      <c r="D695" s="1" t="s">
        <v>78</v>
      </c>
      <c r="E695" s="1" t="s">
        <v>51</v>
      </c>
      <c r="F695" s="1" t="s">
        <v>51</v>
      </c>
      <c r="G695" s="1" t="s">
        <v>82</v>
      </c>
      <c r="H695" s="1" t="s">
        <v>207</v>
      </c>
      <c r="I695" s="1" t="s">
        <v>84</v>
      </c>
      <c r="J695" s="1" t="s">
        <v>122</v>
      </c>
      <c r="K695" s="1" t="s">
        <v>1552</v>
      </c>
      <c r="L695" s="1"/>
      <c r="M695" s="21">
        <f t="shared" si="10"/>
        <v>1</v>
      </c>
    </row>
    <row r="696" spans="1:13" ht="20.100000000000001" customHeight="1" x14ac:dyDescent="0.15">
      <c r="A696" s="1" t="s">
        <v>1132</v>
      </c>
      <c r="B696" s="1" t="s">
        <v>1518</v>
      </c>
      <c r="C696" s="1" t="s">
        <v>1553</v>
      </c>
      <c r="D696" s="1" t="s">
        <v>78</v>
      </c>
      <c r="E696" s="1" t="s">
        <v>51</v>
      </c>
      <c r="F696" s="1" t="s">
        <v>51</v>
      </c>
      <c r="G696" s="1" t="s">
        <v>82</v>
      </c>
      <c r="H696" s="1" t="s">
        <v>207</v>
      </c>
      <c r="I696" s="1" t="s">
        <v>84</v>
      </c>
      <c r="J696" s="1" t="s">
        <v>122</v>
      </c>
      <c r="K696" s="1" t="s">
        <v>1554</v>
      </c>
      <c r="L696" s="1"/>
      <c r="M696" s="21">
        <f t="shared" si="10"/>
        <v>1</v>
      </c>
    </row>
    <row r="697" spans="1:13" ht="20.100000000000001" customHeight="1" x14ac:dyDescent="0.15">
      <c r="A697" s="1" t="s">
        <v>1132</v>
      </c>
      <c r="B697" s="1" t="s">
        <v>1555</v>
      </c>
      <c r="C697" s="1" t="s">
        <v>1556</v>
      </c>
      <c r="D697" s="1" t="s">
        <v>50</v>
      </c>
      <c r="E697" s="1" t="s">
        <v>51</v>
      </c>
      <c r="F697" s="1" t="s">
        <v>51</v>
      </c>
      <c r="G697" s="1" t="s">
        <v>52</v>
      </c>
      <c r="H697" s="1" t="s">
        <v>739</v>
      </c>
      <c r="I697" s="1" t="s">
        <v>1230</v>
      </c>
      <c r="J697" s="1" t="s">
        <v>122</v>
      </c>
      <c r="K697" s="1" t="s">
        <v>1557</v>
      </c>
      <c r="L697" s="1"/>
      <c r="M697" s="21">
        <f t="shared" si="10"/>
        <v>1</v>
      </c>
    </row>
    <row r="698" spans="1:13" ht="20.100000000000001" customHeight="1" x14ac:dyDescent="0.15">
      <c r="A698" s="1" t="s">
        <v>1132</v>
      </c>
      <c r="B698" s="1" t="s">
        <v>1555</v>
      </c>
      <c r="C698" s="1" t="s">
        <v>1558</v>
      </c>
      <c r="D698" s="1" t="s">
        <v>50</v>
      </c>
      <c r="E698" s="1" t="s">
        <v>51</v>
      </c>
      <c r="F698" s="1" t="s">
        <v>51</v>
      </c>
      <c r="G698" s="1" t="s">
        <v>52</v>
      </c>
      <c r="H698" s="1" t="s">
        <v>739</v>
      </c>
      <c r="I698" s="1" t="s">
        <v>1230</v>
      </c>
      <c r="J698" s="1" t="s">
        <v>122</v>
      </c>
      <c r="K698" s="1" t="s">
        <v>1559</v>
      </c>
      <c r="L698" s="1"/>
      <c r="M698" s="21">
        <f t="shared" si="10"/>
        <v>1</v>
      </c>
    </row>
    <row r="699" spans="1:13" ht="20.100000000000001" customHeight="1" x14ac:dyDescent="0.15">
      <c r="A699" s="1" t="s">
        <v>1132</v>
      </c>
      <c r="B699" s="1" t="s">
        <v>1555</v>
      </c>
      <c r="C699" s="1" t="s">
        <v>1560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739</v>
      </c>
      <c r="I699" s="1" t="s">
        <v>1230</v>
      </c>
      <c r="J699" s="1" t="s">
        <v>122</v>
      </c>
      <c r="K699" s="1" t="s">
        <v>1561</v>
      </c>
      <c r="L699" s="1"/>
      <c r="M699" s="21">
        <f t="shared" si="10"/>
        <v>1</v>
      </c>
    </row>
    <row r="700" spans="1:13" ht="20.100000000000001" customHeight="1" x14ac:dyDescent="0.15">
      <c r="A700" s="1" t="s">
        <v>1132</v>
      </c>
      <c r="B700" s="1" t="s">
        <v>1555</v>
      </c>
      <c r="C700" s="1" t="s">
        <v>1562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739</v>
      </c>
      <c r="I700" s="1" t="s">
        <v>1230</v>
      </c>
      <c r="J700" s="1" t="s">
        <v>122</v>
      </c>
      <c r="K700" s="1" t="s">
        <v>1563</v>
      </c>
      <c r="L700" s="1"/>
      <c r="M700" s="21">
        <f t="shared" si="10"/>
        <v>1</v>
      </c>
    </row>
    <row r="701" spans="1:13" ht="20.100000000000001" customHeight="1" x14ac:dyDescent="0.15">
      <c r="A701" s="1" t="s">
        <v>1132</v>
      </c>
      <c r="B701" s="1" t="s">
        <v>1555</v>
      </c>
      <c r="C701" s="1" t="s">
        <v>1564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739</v>
      </c>
      <c r="I701" s="1" t="s">
        <v>1230</v>
      </c>
      <c r="J701" s="1" t="s">
        <v>122</v>
      </c>
      <c r="K701" s="1" t="s">
        <v>1565</v>
      </c>
      <c r="L701" s="1"/>
      <c r="M701" s="21">
        <f t="shared" si="10"/>
        <v>1</v>
      </c>
    </row>
    <row r="702" spans="1:13" ht="20.100000000000001" customHeight="1" x14ac:dyDescent="0.15">
      <c r="A702" s="1" t="s">
        <v>1132</v>
      </c>
      <c r="B702" s="1" t="s">
        <v>1555</v>
      </c>
      <c r="C702" s="1" t="s">
        <v>1566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739</v>
      </c>
      <c r="I702" s="1" t="s">
        <v>1230</v>
      </c>
      <c r="J702" s="1" t="s">
        <v>122</v>
      </c>
      <c r="K702" s="1" t="s">
        <v>1567</v>
      </c>
      <c r="L702" s="1"/>
      <c r="M702" s="21">
        <f t="shared" si="10"/>
        <v>1</v>
      </c>
    </row>
    <row r="703" spans="1:13" ht="20.100000000000001" customHeight="1" x14ac:dyDescent="0.15">
      <c r="A703" s="1" t="s">
        <v>1132</v>
      </c>
      <c r="B703" s="1" t="s">
        <v>1555</v>
      </c>
      <c r="C703" s="1" t="s">
        <v>1568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739</v>
      </c>
      <c r="I703" s="1" t="s">
        <v>1230</v>
      </c>
      <c r="J703" s="1" t="s">
        <v>122</v>
      </c>
      <c r="K703" s="1" t="s">
        <v>1569</v>
      </c>
      <c r="L703" s="1"/>
      <c r="M703" s="21">
        <f t="shared" si="10"/>
        <v>1</v>
      </c>
    </row>
    <row r="704" spans="1:13" ht="20.100000000000001" customHeight="1" x14ac:dyDescent="0.15">
      <c r="A704" s="1" t="s">
        <v>1132</v>
      </c>
      <c r="B704" s="1" t="s">
        <v>1555</v>
      </c>
      <c r="C704" s="1" t="s">
        <v>1570</v>
      </c>
      <c r="D704" s="1" t="s">
        <v>78</v>
      </c>
      <c r="E704" s="1" t="s">
        <v>51</v>
      </c>
      <c r="F704" s="1" t="s">
        <v>179</v>
      </c>
      <c r="G704" s="1" t="s">
        <v>82</v>
      </c>
      <c r="H704" s="1" t="s">
        <v>83</v>
      </c>
      <c r="I704" s="1" t="s">
        <v>84</v>
      </c>
      <c r="J704" s="1" t="s">
        <v>85</v>
      </c>
      <c r="K704" s="1" t="s">
        <v>1571</v>
      </c>
      <c r="L704" s="1"/>
      <c r="M704" s="21">
        <f t="shared" si="10"/>
        <v>0</v>
      </c>
    </row>
    <row r="705" spans="1:13" ht="20.100000000000001" customHeight="1" x14ac:dyDescent="0.15">
      <c r="A705" s="1" t="s">
        <v>1132</v>
      </c>
      <c r="B705" s="1" t="s">
        <v>1555</v>
      </c>
      <c r="C705" s="1" t="s">
        <v>1572</v>
      </c>
      <c r="D705" s="1" t="s">
        <v>78</v>
      </c>
      <c r="E705" s="1" t="s">
        <v>51</v>
      </c>
      <c r="F705" s="1" t="s">
        <v>51</v>
      </c>
      <c r="G705" s="1" t="s">
        <v>52</v>
      </c>
      <c r="H705" s="1" t="s">
        <v>739</v>
      </c>
      <c r="I705" s="1" t="s">
        <v>1230</v>
      </c>
      <c r="J705" s="1" t="s">
        <v>122</v>
      </c>
      <c r="K705" s="1" t="s">
        <v>1573</v>
      </c>
      <c r="L705" s="1"/>
      <c r="M705" s="21">
        <f t="shared" si="10"/>
        <v>1</v>
      </c>
    </row>
    <row r="706" spans="1:13" ht="20.100000000000001" customHeight="1" x14ac:dyDescent="0.15">
      <c r="A706" s="1" t="s">
        <v>1132</v>
      </c>
      <c r="B706" s="1" t="s">
        <v>1555</v>
      </c>
      <c r="C706" s="1" t="s">
        <v>1574</v>
      </c>
      <c r="D706" s="1" t="s">
        <v>78</v>
      </c>
      <c r="E706" s="1" t="s">
        <v>51</v>
      </c>
      <c r="F706" s="1" t="s">
        <v>51</v>
      </c>
      <c r="G706" s="1" t="s">
        <v>52</v>
      </c>
      <c r="H706" s="1" t="s">
        <v>739</v>
      </c>
      <c r="I706" s="1" t="s">
        <v>1230</v>
      </c>
      <c r="J706" s="1" t="s">
        <v>122</v>
      </c>
      <c r="K706" s="1" t="s">
        <v>1575</v>
      </c>
      <c r="L706" s="1"/>
      <c r="M706" s="21">
        <f t="shared" si="10"/>
        <v>1</v>
      </c>
    </row>
    <row r="707" spans="1:13" ht="20.100000000000001" customHeight="1" x14ac:dyDescent="0.15">
      <c r="A707" s="1" t="s">
        <v>1132</v>
      </c>
      <c r="B707" s="1" t="s">
        <v>1576</v>
      </c>
      <c r="C707" s="1" t="s">
        <v>1577</v>
      </c>
      <c r="D707" s="1" t="s">
        <v>50</v>
      </c>
      <c r="E707" s="1" t="s">
        <v>51</v>
      </c>
      <c r="F707" s="1" t="s">
        <v>81</v>
      </c>
      <c r="G707" s="1" t="s">
        <v>82</v>
      </c>
      <c r="H707" s="1" t="s">
        <v>1151</v>
      </c>
      <c r="I707" s="1" t="s">
        <v>84</v>
      </c>
      <c r="J707" s="1" t="s">
        <v>130</v>
      </c>
      <c r="K707" s="1" t="s">
        <v>1578</v>
      </c>
      <c r="L707" s="1"/>
      <c r="M707" s="21">
        <f t="shared" si="10"/>
        <v>0</v>
      </c>
    </row>
    <row r="708" spans="1:13" ht="20.100000000000001" customHeight="1" x14ac:dyDescent="0.15">
      <c r="A708" s="1" t="s">
        <v>1132</v>
      </c>
      <c r="B708" s="1" t="s">
        <v>1576</v>
      </c>
      <c r="C708" s="1" t="s">
        <v>1579</v>
      </c>
      <c r="D708" s="1" t="s">
        <v>50</v>
      </c>
      <c r="E708" s="1" t="s">
        <v>51</v>
      </c>
      <c r="F708" s="1" t="s">
        <v>81</v>
      </c>
      <c r="G708" s="1" t="s">
        <v>82</v>
      </c>
      <c r="H708" s="1" t="s">
        <v>1151</v>
      </c>
      <c r="I708" s="1" t="s">
        <v>84</v>
      </c>
      <c r="J708" s="1" t="s">
        <v>130</v>
      </c>
      <c r="K708" s="1" t="s">
        <v>1580</v>
      </c>
      <c r="L708" s="1"/>
      <c r="M708" s="21">
        <f t="shared" si="10"/>
        <v>0</v>
      </c>
    </row>
    <row r="709" spans="1:13" ht="20.100000000000001" customHeight="1" x14ac:dyDescent="0.15">
      <c r="A709" s="1" t="s">
        <v>1132</v>
      </c>
      <c r="B709" s="1" t="s">
        <v>1576</v>
      </c>
      <c r="C709" s="1" t="s">
        <v>1581</v>
      </c>
      <c r="D709" s="1" t="s">
        <v>50</v>
      </c>
      <c r="E709" s="1" t="s">
        <v>51</v>
      </c>
      <c r="F709" s="1" t="s">
        <v>81</v>
      </c>
      <c r="G709" s="1" t="s">
        <v>82</v>
      </c>
      <c r="H709" s="1" t="s">
        <v>1151</v>
      </c>
      <c r="I709" s="1" t="s">
        <v>84</v>
      </c>
      <c r="J709" s="1" t="s">
        <v>130</v>
      </c>
      <c r="K709" s="1" t="s">
        <v>1582</v>
      </c>
      <c r="L709" s="1"/>
      <c r="M709" s="21">
        <f t="shared" si="10"/>
        <v>0</v>
      </c>
    </row>
    <row r="710" spans="1:13" ht="20.100000000000001" customHeight="1" x14ac:dyDescent="0.15">
      <c r="A710" s="1" t="s">
        <v>1132</v>
      </c>
      <c r="B710" s="1" t="s">
        <v>1576</v>
      </c>
      <c r="C710" s="1" t="s">
        <v>1583</v>
      </c>
      <c r="D710" s="1" t="s">
        <v>50</v>
      </c>
      <c r="E710" s="1" t="s">
        <v>51</v>
      </c>
      <c r="F710" s="1" t="s">
        <v>51</v>
      </c>
      <c r="G710" s="1" t="s">
        <v>82</v>
      </c>
      <c r="H710" s="1" t="s">
        <v>207</v>
      </c>
      <c r="I710" s="1" t="s">
        <v>84</v>
      </c>
      <c r="J710" s="1" t="s">
        <v>122</v>
      </c>
      <c r="K710" s="1" t="s">
        <v>1584</v>
      </c>
      <c r="L710" s="1"/>
      <c r="M710" s="21">
        <f t="shared" si="10"/>
        <v>1</v>
      </c>
    </row>
    <row r="711" spans="1:13" ht="20.100000000000001" customHeight="1" x14ac:dyDescent="0.15">
      <c r="A711" s="1" t="s">
        <v>1132</v>
      </c>
      <c r="B711" s="1" t="s">
        <v>1585</v>
      </c>
      <c r="C711" s="1" t="s">
        <v>1586</v>
      </c>
      <c r="D711" s="1" t="s">
        <v>50</v>
      </c>
      <c r="E711" s="1" t="s">
        <v>51</v>
      </c>
      <c r="F711" s="1" t="s">
        <v>51</v>
      </c>
      <c r="G711" s="1" t="s">
        <v>52</v>
      </c>
      <c r="H711" s="1" t="s">
        <v>739</v>
      </c>
      <c r="I711" s="1" t="s">
        <v>1230</v>
      </c>
      <c r="J711" s="1" t="s">
        <v>122</v>
      </c>
      <c r="K711" s="1" t="s">
        <v>1587</v>
      </c>
      <c r="L711" s="1"/>
      <c r="M711" s="21">
        <f t="shared" si="10"/>
        <v>1</v>
      </c>
    </row>
    <row r="712" spans="1:13" ht="20.100000000000001" customHeight="1" x14ac:dyDescent="0.15">
      <c r="A712" s="1" t="s">
        <v>1132</v>
      </c>
      <c r="B712" s="1" t="s">
        <v>1585</v>
      </c>
      <c r="C712" s="1" t="s">
        <v>1588</v>
      </c>
      <c r="D712" s="1" t="s">
        <v>50</v>
      </c>
      <c r="E712" s="1" t="s">
        <v>51</v>
      </c>
      <c r="F712" s="1" t="s">
        <v>51</v>
      </c>
      <c r="G712" s="1" t="s">
        <v>52</v>
      </c>
      <c r="H712" s="1" t="s">
        <v>739</v>
      </c>
      <c r="I712" s="1" t="s">
        <v>1230</v>
      </c>
      <c r="J712" s="1" t="s">
        <v>122</v>
      </c>
      <c r="K712" s="1" t="s">
        <v>1589</v>
      </c>
      <c r="L712" s="1"/>
      <c r="M712" s="21">
        <f t="shared" si="10"/>
        <v>1</v>
      </c>
    </row>
    <row r="713" spans="1:13" ht="20.100000000000001" customHeight="1" x14ac:dyDescent="0.15">
      <c r="A713" s="1" t="s">
        <v>1132</v>
      </c>
      <c r="B713" s="1" t="s">
        <v>1585</v>
      </c>
      <c r="C713" s="1" t="s">
        <v>1590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739</v>
      </c>
      <c r="I713" s="1" t="s">
        <v>1230</v>
      </c>
      <c r="J713" s="1" t="s">
        <v>122</v>
      </c>
      <c r="K713" s="1" t="s">
        <v>1591</v>
      </c>
      <c r="L713" s="1"/>
      <c r="M713" s="21">
        <f t="shared" ref="M713:M776" si="11">IF(F713="○",1,0)</f>
        <v>1</v>
      </c>
    </row>
    <row r="714" spans="1:13" ht="20.100000000000001" customHeight="1" x14ac:dyDescent="0.15">
      <c r="A714" s="1" t="s">
        <v>1132</v>
      </c>
      <c r="B714" s="1" t="s">
        <v>1585</v>
      </c>
      <c r="C714" s="1" t="s">
        <v>1592</v>
      </c>
      <c r="D714" s="1" t="s">
        <v>849</v>
      </c>
      <c r="E714" s="1" t="s">
        <v>51</v>
      </c>
      <c r="F714" s="1" t="s">
        <v>26832</v>
      </c>
      <c r="G714" s="1" t="s">
        <v>82</v>
      </c>
      <c r="H714" s="1" t="s">
        <v>83</v>
      </c>
      <c r="I714" s="1" t="s">
        <v>84</v>
      </c>
      <c r="J714" s="1" t="s">
        <v>85</v>
      </c>
      <c r="K714" s="1">
        <v>9</v>
      </c>
      <c r="L714" s="1"/>
      <c r="M714" s="21">
        <f t="shared" si="11"/>
        <v>0</v>
      </c>
    </row>
    <row r="715" spans="1:13" ht="20.100000000000001" customHeight="1" x14ac:dyDescent="0.15">
      <c r="A715" s="1" t="s">
        <v>1132</v>
      </c>
      <c r="B715" s="1" t="s">
        <v>1593</v>
      </c>
      <c r="C715" s="1" t="s">
        <v>1594</v>
      </c>
      <c r="D715" s="1" t="s">
        <v>50</v>
      </c>
      <c r="E715" s="1" t="s">
        <v>51</v>
      </c>
      <c r="F715" s="1" t="s">
        <v>179</v>
      </c>
      <c r="G715" s="1" t="s">
        <v>82</v>
      </c>
      <c r="H715" s="1" t="s">
        <v>1135</v>
      </c>
      <c r="I715" s="1" t="s">
        <v>1136</v>
      </c>
      <c r="J715" s="1" t="s">
        <v>1137</v>
      </c>
      <c r="K715" s="1" t="s">
        <v>1595</v>
      </c>
      <c r="L715" s="1"/>
      <c r="M715" s="21">
        <f t="shared" si="11"/>
        <v>0</v>
      </c>
    </row>
    <row r="716" spans="1:13" ht="20.100000000000001" customHeight="1" x14ac:dyDescent="0.15">
      <c r="A716" s="1" t="s">
        <v>1596</v>
      </c>
      <c r="B716" s="1" t="s">
        <v>1597</v>
      </c>
      <c r="C716" s="1" t="s">
        <v>1598</v>
      </c>
      <c r="D716" s="1" t="s">
        <v>50</v>
      </c>
      <c r="E716" s="1" t="s">
        <v>51</v>
      </c>
      <c r="F716" s="1" t="s">
        <v>51</v>
      </c>
      <c r="G716" s="1" t="s">
        <v>82</v>
      </c>
      <c r="H716" s="1" t="s">
        <v>95</v>
      </c>
      <c r="I716" s="1" t="s">
        <v>84</v>
      </c>
      <c r="J716" s="1" t="s">
        <v>96</v>
      </c>
      <c r="K716" s="1" t="s">
        <v>1599</v>
      </c>
      <c r="L716" s="1"/>
      <c r="M716" s="21">
        <f t="shared" si="11"/>
        <v>1</v>
      </c>
    </row>
    <row r="717" spans="1:13" ht="20.100000000000001" customHeight="1" x14ac:dyDescent="0.15">
      <c r="A717" s="1" t="s">
        <v>1596</v>
      </c>
      <c r="B717" s="1" t="s">
        <v>1597</v>
      </c>
      <c r="C717" s="1" t="s">
        <v>1600</v>
      </c>
      <c r="D717" s="1" t="s">
        <v>50</v>
      </c>
      <c r="E717" s="1" t="s">
        <v>51</v>
      </c>
      <c r="F717" s="1" t="s">
        <v>51</v>
      </c>
      <c r="G717" s="1" t="s">
        <v>82</v>
      </c>
      <c r="H717" s="1" t="s">
        <v>95</v>
      </c>
      <c r="I717" s="1" t="s">
        <v>84</v>
      </c>
      <c r="J717" s="1" t="s">
        <v>96</v>
      </c>
      <c r="K717" s="1" t="s">
        <v>1601</v>
      </c>
      <c r="L717" s="1"/>
      <c r="M717" s="21">
        <f t="shared" si="11"/>
        <v>1</v>
      </c>
    </row>
    <row r="718" spans="1:13" ht="20.100000000000001" customHeight="1" x14ac:dyDescent="0.15">
      <c r="A718" s="1" t="s">
        <v>1596</v>
      </c>
      <c r="B718" s="1" t="s">
        <v>1597</v>
      </c>
      <c r="C718" s="1" t="s">
        <v>1602</v>
      </c>
      <c r="D718" s="1" t="s">
        <v>50</v>
      </c>
      <c r="E718" s="1" t="s">
        <v>51</v>
      </c>
      <c r="F718" s="1" t="s">
        <v>51</v>
      </c>
      <c r="G718" s="1" t="s">
        <v>82</v>
      </c>
      <c r="H718" s="1" t="s">
        <v>95</v>
      </c>
      <c r="I718" s="1" t="s">
        <v>84</v>
      </c>
      <c r="J718" s="1" t="s">
        <v>96</v>
      </c>
      <c r="K718" s="1" t="s">
        <v>1603</v>
      </c>
      <c r="L718" s="1"/>
      <c r="M718" s="21">
        <f t="shared" si="11"/>
        <v>1</v>
      </c>
    </row>
    <row r="719" spans="1:13" ht="20.100000000000001" customHeight="1" x14ac:dyDescent="0.15">
      <c r="A719" s="1" t="s">
        <v>1596</v>
      </c>
      <c r="B719" s="1" t="s">
        <v>1597</v>
      </c>
      <c r="C719" s="1" t="s">
        <v>1604</v>
      </c>
      <c r="D719" s="1" t="s">
        <v>50</v>
      </c>
      <c r="E719" s="1" t="s">
        <v>51</v>
      </c>
      <c r="F719" s="1" t="s">
        <v>51</v>
      </c>
      <c r="G719" s="1" t="s">
        <v>82</v>
      </c>
      <c r="H719" s="1" t="s">
        <v>95</v>
      </c>
      <c r="I719" s="1" t="s">
        <v>84</v>
      </c>
      <c r="J719" s="1" t="s">
        <v>96</v>
      </c>
      <c r="K719" s="1" t="s">
        <v>1605</v>
      </c>
      <c r="L719" s="1"/>
      <c r="M719" s="21">
        <f t="shared" si="11"/>
        <v>1</v>
      </c>
    </row>
    <row r="720" spans="1:13" ht="20.100000000000001" customHeight="1" x14ac:dyDescent="0.15">
      <c r="A720" s="1" t="s">
        <v>1596</v>
      </c>
      <c r="B720" s="1" t="s">
        <v>1597</v>
      </c>
      <c r="C720" s="1" t="s">
        <v>1606</v>
      </c>
      <c r="D720" s="1" t="s">
        <v>50</v>
      </c>
      <c r="E720" s="1" t="s">
        <v>51</v>
      </c>
      <c r="F720" s="1" t="s">
        <v>51</v>
      </c>
      <c r="G720" s="1" t="s">
        <v>82</v>
      </c>
      <c r="H720" s="1" t="s">
        <v>95</v>
      </c>
      <c r="I720" s="1" t="s">
        <v>84</v>
      </c>
      <c r="J720" s="1" t="s">
        <v>96</v>
      </c>
      <c r="K720" s="1" t="s">
        <v>1607</v>
      </c>
      <c r="L720" s="1"/>
      <c r="M720" s="21">
        <f t="shared" si="11"/>
        <v>1</v>
      </c>
    </row>
    <row r="721" spans="1:13" ht="20.100000000000001" customHeight="1" x14ac:dyDescent="0.15">
      <c r="A721" s="1" t="s">
        <v>1596</v>
      </c>
      <c r="B721" s="1" t="s">
        <v>1597</v>
      </c>
      <c r="C721" s="1" t="s">
        <v>1608</v>
      </c>
      <c r="D721" s="1" t="s">
        <v>78</v>
      </c>
      <c r="E721" s="1" t="s">
        <v>51</v>
      </c>
      <c r="F721" s="1" t="s">
        <v>51</v>
      </c>
      <c r="G721" s="1" t="s">
        <v>82</v>
      </c>
      <c r="H721" s="1" t="s">
        <v>95</v>
      </c>
      <c r="I721" s="1" t="s">
        <v>84</v>
      </c>
      <c r="J721" s="1" t="s">
        <v>96</v>
      </c>
      <c r="K721" s="1" t="s">
        <v>1609</v>
      </c>
      <c r="L721" s="1"/>
      <c r="M721" s="21">
        <f t="shared" si="11"/>
        <v>1</v>
      </c>
    </row>
    <row r="722" spans="1:13" ht="20.100000000000001" customHeight="1" x14ac:dyDescent="0.15">
      <c r="A722" s="1" t="s">
        <v>1596</v>
      </c>
      <c r="B722" s="1" t="s">
        <v>1597</v>
      </c>
      <c r="C722" s="1" t="s">
        <v>1610</v>
      </c>
      <c r="D722" s="1" t="s">
        <v>78</v>
      </c>
      <c r="E722" s="1" t="s">
        <v>51</v>
      </c>
      <c r="F722" s="1" t="s">
        <v>51</v>
      </c>
      <c r="G722" s="1" t="s">
        <v>82</v>
      </c>
      <c r="H722" s="1" t="s">
        <v>95</v>
      </c>
      <c r="I722" s="1" t="s">
        <v>84</v>
      </c>
      <c r="J722" s="1" t="s">
        <v>96</v>
      </c>
      <c r="K722" s="1" t="s">
        <v>1611</v>
      </c>
      <c r="L722" s="1"/>
      <c r="M722" s="21">
        <f t="shared" si="11"/>
        <v>1</v>
      </c>
    </row>
    <row r="723" spans="1:13" ht="20.100000000000001" customHeight="1" x14ac:dyDescent="0.15">
      <c r="A723" s="1" t="s">
        <v>1596</v>
      </c>
      <c r="B723" s="1" t="s">
        <v>1597</v>
      </c>
      <c r="C723" s="1" t="s">
        <v>1612</v>
      </c>
      <c r="D723" s="1" t="s">
        <v>78</v>
      </c>
      <c r="E723" s="1" t="s">
        <v>51</v>
      </c>
      <c r="F723" s="1" t="s">
        <v>51</v>
      </c>
      <c r="G723" s="1" t="s">
        <v>82</v>
      </c>
      <c r="H723" s="1" t="s">
        <v>95</v>
      </c>
      <c r="I723" s="1" t="s">
        <v>84</v>
      </c>
      <c r="J723" s="1" t="s">
        <v>96</v>
      </c>
      <c r="K723" s="1" t="s">
        <v>1613</v>
      </c>
      <c r="L723" s="1"/>
      <c r="M723" s="21">
        <f t="shared" si="11"/>
        <v>1</v>
      </c>
    </row>
    <row r="724" spans="1:13" ht="20.100000000000001" customHeight="1" x14ac:dyDescent="0.15">
      <c r="A724" s="1" t="s">
        <v>1596</v>
      </c>
      <c r="B724" s="1" t="s">
        <v>1597</v>
      </c>
      <c r="C724" s="1" t="s">
        <v>1614</v>
      </c>
      <c r="D724" s="1" t="s">
        <v>78</v>
      </c>
      <c r="E724" s="1" t="s">
        <v>51</v>
      </c>
      <c r="F724" s="1" t="s">
        <v>179</v>
      </c>
      <c r="G724" s="1" t="s">
        <v>82</v>
      </c>
      <c r="H724" s="1" t="s">
        <v>83</v>
      </c>
      <c r="I724" s="1" t="s">
        <v>84</v>
      </c>
      <c r="J724" s="1" t="s">
        <v>85</v>
      </c>
      <c r="K724" s="1" t="s">
        <v>1615</v>
      </c>
      <c r="L724" s="1"/>
      <c r="M724" s="21">
        <f t="shared" si="11"/>
        <v>0</v>
      </c>
    </row>
    <row r="725" spans="1:13" ht="20.100000000000001" customHeight="1" x14ac:dyDescent="0.15">
      <c r="A725" s="1" t="s">
        <v>1596</v>
      </c>
      <c r="B725" s="1" t="s">
        <v>1597</v>
      </c>
      <c r="C725" s="1" t="s">
        <v>1616</v>
      </c>
      <c r="D725" s="1" t="s">
        <v>78</v>
      </c>
      <c r="E725" s="1" t="s">
        <v>51</v>
      </c>
      <c r="F725" s="1" t="s">
        <v>81</v>
      </c>
      <c r="G725" s="1" t="s">
        <v>82</v>
      </c>
      <c r="H725" s="1" t="s">
        <v>83</v>
      </c>
      <c r="I725" s="1" t="s">
        <v>84</v>
      </c>
      <c r="J725" s="1" t="s">
        <v>85</v>
      </c>
      <c r="K725" s="1" t="s">
        <v>1617</v>
      </c>
      <c r="L725" s="1"/>
      <c r="M725" s="21">
        <f t="shared" si="11"/>
        <v>0</v>
      </c>
    </row>
    <row r="726" spans="1:13" ht="20.100000000000001" customHeight="1" x14ac:dyDescent="0.15">
      <c r="A726" s="1" t="s">
        <v>1596</v>
      </c>
      <c r="B726" s="1" t="s">
        <v>1597</v>
      </c>
      <c r="C726" s="1" t="s">
        <v>1618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95</v>
      </c>
      <c r="I726" s="1" t="s">
        <v>84</v>
      </c>
      <c r="J726" s="1" t="s">
        <v>96</v>
      </c>
      <c r="K726" s="1" t="s">
        <v>1619</v>
      </c>
      <c r="L726" s="1"/>
      <c r="M726" s="21">
        <f t="shared" si="11"/>
        <v>1</v>
      </c>
    </row>
    <row r="727" spans="1:13" ht="20.100000000000001" customHeight="1" x14ac:dyDescent="0.15">
      <c r="A727" s="1" t="s">
        <v>1596</v>
      </c>
      <c r="B727" s="1" t="s">
        <v>1597</v>
      </c>
      <c r="C727" s="1" t="s">
        <v>1620</v>
      </c>
      <c r="D727" s="1" t="s">
        <v>78</v>
      </c>
      <c r="E727" s="1" t="s">
        <v>51</v>
      </c>
      <c r="F727" s="1" t="s">
        <v>179</v>
      </c>
      <c r="G727" s="1" t="s">
        <v>82</v>
      </c>
      <c r="H727" s="1" t="s">
        <v>83</v>
      </c>
      <c r="I727" s="1" t="s">
        <v>84</v>
      </c>
      <c r="J727" s="1" t="s">
        <v>85</v>
      </c>
      <c r="K727" s="1" t="s">
        <v>1621</v>
      </c>
      <c r="L727" s="1"/>
      <c r="M727" s="21">
        <f t="shared" si="11"/>
        <v>0</v>
      </c>
    </row>
    <row r="728" spans="1:13" ht="20.100000000000001" customHeight="1" x14ac:dyDescent="0.15">
      <c r="A728" s="1" t="s">
        <v>1596</v>
      </c>
      <c r="B728" s="1" t="s">
        <v>1597</v>
      </c>
      <c r="C728" s="1" t="s">
        <v>1622</v>
      </c>
      <c r="D728" s="1" t="s">
        <v>78</v>
      </c>
      <c r="E728" s="1" t="s">
        <v>51</v>
      </c>
      <c r="F728" s="1" t="s">
        <v>81</v>
      </c>
      <c r="G728" s="1" t="s">
        <v>82</v>
      </c>
      <c r="H728" s="1" t="s">
        <v>83</v>
      </c>
      <c r="I728" s="1" t="s">
        <v>84</v>
      </c>
      <c r="J728" s="1" t="s">
        <v>85</v>
      </c>
      <c r="K728" s="1" t="s">
        <v>1623</v>
      </c>
      <c r="L728" s="1"/>
      <c r="M728" s="21">
        <f t="shared" si="11"/>
        <v>0</v>
      </c>
    </row>
    <row r="729" spans="1:13" ht="20.100000000000001" customHeight="1" x14ac:dyDescent="0.15">
      <c r="A729" s="1" t="s">
        <v>1596</v>
      </c>
      <c r="B729" s="1" t="s">
        <v>1597</v>
      </c>
      <c r="C729" s="1" t="s">
        <v>1624</v>
      </c>
      <c r="D729" s="1" t="s">
        <v>78</v>
      </c>
      <c r="E729" s="1" t="s">
        <v>51</v>
      </c>
      <c r="F729" s="1" t="s">
        <v>51</v>
      </c>
      <c r="G729" s="1" t="s">
        <v>82</v>
      </c>
      <c r="H729" s="1" t="s">
        <v>95</v>
      </c>
      <c r="I729" s="1" t="s">
        <v>84</v>
      </c>
      <c r="J729" s="1" t="s">
        <v>96</v>
      </c>
      <c r="K729" s="1" t="s">
        <v>1625</v>
      </c>
      <c r="L729" s="1"/>
      <c r="M729" s="21">
        <f t="shared" si="11"/>
        <v>1</v>
      </c>
    </row>
    <row r="730" spans="1:13" ht="20.100000000000001" customHeight="1" x14ac:dyDescent="0.15">
      <c r="A730" s="1" t="s">
        <v>1596</v>
      </c>
      <c r="B730" s="1" t="s">
        <v>1626</v>
      </c>
      <c r="C730" s="1" t="s">
        <v>1627</v>
      </c>
      <c r="D730" s="1" t="s">
        <v>50</v>
      </c>
      <c r="E730" s="1" t="s">
        <v>51</v>
      </c>
      <c r="F730" s="1" t="s">
        <v>51</v>
      </c>
      <c r="G730" s="1" t="s">
        <v>82</v>
      </c>
      <c r="H730" s="1" t="s">
        <v>95</v>
      </c>
      <c r="I730" s="1" t="s">
        <v>84</v>
      </c>
      <c r="J730" s="1" t="s">
        <v>96</v>
      </c>
      <c r="K730" s="1" t="s">
        <v>1628</v>
      </c>
      <c r="L730" s="1"/>
      <c r="M730" s="21">
        <f t="shared" si="11"/>
        <v>1</v>
      </c>
    </row>
    <row r="731" spans="1:13" ht="20.100000000000001" customHeight="1" x14ac:dyDescent="0.15">
      <c r="A731" s="1" t="s">
        <v>1596</v>
      </c>
      <c r="B731" s="1" t="s">
        <v>1626</v>
      </c>
      <c r="C731" s="1" t="s">
        <v>1629</v>
      </c>
      <c r="D731" s="1" t="s">
        <v>78</v>
      </c>
      <c r="E731" s="1" t="s">
        <v>51</v>
      </c>
      <c r="F731" s="1" t="s">
        <v>51</v>
      </c>
      <c r="G731" s="1" t="s">
        <v>82</v>
      </c>
      <c r="H731" s="1" t="s">
        <v>95</v>
      </c>
      <c r="I731" s="1" t="s">
        <v>84</v>
      </c>
      <c r="J731" s="1" t="s">
        <v>96</v>
      </c>
      <c r="K731" s="1" t="s">
        <v>1630</v>
      </c>
      <c r="L731" s="1"/>
      <c r="M731" s="21">
        <f t="shared" si="11"/>
        <v>1</v>
      </c>
    </row>
    <row r="732" spans="1:13" ht="20.100000000000001" customHeight="1" x14ac:dyDescent="0.15">
      <c r="A732" s="1" t="s">
        <v>1596</v>
      </c>
      <c r="B732" s="1" t="s">
        <v>1626</v>
      </c>
      <c r="C732" s="1" t="s">
        <v>1631</v>
      </c>
      <c r="D732" s="1" t="s">
        <v>78</v>
      </c>
      <c r="E732" s="1" t="s">
        <v>51</v>
      </c>
      <c r="F732" s="1" t="s">
        <v>179</v>
      </c>
      <c r="G732" s="1" t="s">
        <v>82</v>
      </c>
      <c r="H732" s="1" t="s">
        <v>83</v>
      </c>
      <c r="I732" s="1" t="s">
        <v>84</v>
      </c>
      <c r="J732" s="1" t="s">
        <v>85</v>
      </c>
      <c r="K732" s="1" t="s">
        <v>1632</v>
      </c>
      <c r="L732" s="1"/>
      <c r="M732" s="21">
        <f t="shared" si="11"/>
        <v>0</v>
      </c>
    </row>
    <row r="733" spans="1:13" ht="20.100000000000001" customHeight="1" x14ac:dyDescent="0.15">
      <c r="A733" s="1" t="s">
        <v>1596</v>
      </c>
      <c r="B733" s="1" t="s">
        <v>1626</v>
      </c>
      <c r="C733" s="1" t="s">
        <v>1633</v>
      </c>
      <c r="D733" s="1" t="s">
        <v>78</v>
      </c>
      <c r="E733" s="1" t="s">
        <v>51</v>
      </c>
      <c r="F733" s="1" t="s">
        <v>179</v>
      </c>
      <c r="G733" s="1" t="s">
        <v>82</v>
      </c>
      <c r="H733" s="1" t="s">
        <v>83</v>
      </c>
      <c r="I733" s="1" t="s">
        <v>84</v>
      </c>
      <c r="J733" s="1" t="s">
        <v>85</v>
      </c>
      <c r="K733" s="1" t="s">
        <v>1634</v>
      </c>
      <c r="L733" s="1"/>
      <c r="M733" s="21">
        <f t="shared" si="11"/>
        <v>0</v>
      </c>
    </row>
    <row r="734" spans="1:13" ht="20.100000000000001" customHeight="1" x14ac:dyDescent="0.15">
      <c r="A734" s="1" t="s">
        <v>1596</v>
      </c>
      <c r="B734" s="1" t="s">
        <v>1626</v>
      </c>
      <c r="C734" s="1" t="s">
        <v>1635</v>
      </c>
      <c r="D734" s="1" t="s">
        <v>78</v>
      </c>
      <c r="E734" s="1" t="s">
        <v>51</v>
      </c>
      <c r="F734" s="1" t="s">
        <v>51</v>
      </c>
      <c r="G734" s="1" t="s">
        <v>82</v>
      </c>
      <c r="H734" s="1" t="s">
        <v>95</v>
      </c>
      <c r="I734" s="1" t="s">
        <v>84</v>
      </c>
      <c r="J734" s="1" t="s">
        <v>96</v>
      </c>
      <c r="K734" s="1" t="s">
        <v>1636</v>
      </c>
      <c r="L734" s="1"/>
      <c r="M734" s="21">
        <f t="shared" si="11"/>
        <v>1</v>
      </c>
    </row>
    <row r="735" spans="1:13" ht="20.100000000000001" customHeight="1" x14ac:dyDescent="0.15">
      <c r="A735" s="1" t="s">
        <v>1596</v>
      </c>
      <c r="B735" s="1" t="s">
        <v>1626</v>
      </c>
      <c r="C735" s="1" t="s">
        <v>1637</v>
      </c>
      <c r="D735" s="1" t="s">
        <v>78</v>
      </c>
      <c r="E735" s="1" t="s">
        <v>51</v>
      </c>
      <c r="F735" s="1" t="s">
        <v>179</v>
      </c>
      <c r="G735" s="1" t="s">
        <v>82</v>
      </c>
      <c r="H735" s="1" t="s">
        <v>83</v>
      </c>
      <c r="I735" s="1" t="s">
        <v>84</v>
      </c>
      <c r="J735" s="1" t="s">
        <v>85</v>
      </c>
      <c r="K735" s="1" t="s">
        <v>1638</v>
      </c>
      <c r="L735" s="1"/>
      <c r="M735" s="21">
        <f t="shared" si="11"/>
        <v>0</v>
      </c>
    </row>
    <row r="736" spans="1:13" ht="20.100000000000001" customHeight="1" x14ac:dyDescent="0.15">
      <c r="A736" s="1" t="s">
        <v>1596</v>
      </c>
      <c r="B736" s="1" t="s">
        <v>1626</v>
      </c>
      <c r="C736" s="1" t="s">
        <v>1639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1640</v>
      </c>
      <c r="L736" s="1"/>
      <c r="M736" s="21">
        <f t="shared" si="11"/>
        <v>1</v>
      </c>
    </row>
    <row r="737" spans="1:13" ht="20.100000000000001" customHeight="1" x14ac:dyDescent="0.15">
      <c r="A737" s="1" t="s">
        <v>1596</v>
      </c>
      <c r="B737" s="1" t="s">
        <v>1626</v>
      </c>
      <c r="C737" s="1" t="s">
        <v>1641</v>
      </c>
      <c r="D737" s="1" t="s">
        <v>78</v>
      </c>
      <c r="E737" s="1" t="s">
        <v>51</v>
      </c>
      <c r="F737" s="1" t="s">
        <v>51</v>
      </c>
      <c r="G737" s="1" t="s">
        <v>82</v>
      </c>
      <c r="H737" s="1" t="s">
        <v>95</v>
      </c>
      <c r="I737" s="1" t="s">
        <v>84</v>
      </c>
      <c r="J737" s="1" t="s">
        <v>96</v>
      </c>
      <c r="K737" s="1" t="s">
        <v>1642</v>
      </c>
      <c r="L737" s="1"/>
      <c r="M737" s="21">
        <f t="shared" si="11"/>
        <v>1</v>
      </c>
    </row>
    <row r="738" spans="1:13" ht="20.100000000000001" customHeight="1" x14ac:dyDescent="0.15">
      <c r="A738" s="1" t="s">
        <v>1596</v>
      </c>
      <c r="B738" s="1" t="s">
        <v>1626</v>
      </c>
      <c r="C738" s="1" t="s">
        <v>1643</v>
      </c>
      <c r="D738" s="1" t="s">
        <v>78</v>
      </c>
      <c r="E738" s="1" t="s">
        <v>51</v>
      </c>
      <c r="F738" s="1" t="s">
        <v>51</v>
      </c>
      <c r="G738" s="1" t="s">
        <v>82</v>
      </c>
      <c r="H738" s="1" t="s">
        <v>95</v>
      </c>
      <c r="I738" s="1" t="s">
        <v>84</v>
      </c>
      <c r="J738" s="1" t="s">
        <v>96</v>
      </c>
      <c r="K738" s="1" t="s">
        <v>1644</v>
      </c>
      <c r="L738" s="1"/>
      <c r="M738" s="21">
        <f t="shared" si="11"/>
        <v>1</v>
      </c>
    </row>
    <row r="739" spans="1:13" ht="20.100000000000001" customHeight="1" x14ac:dyDescent="0.15">
      <c r="A739" s="1" t="s">
        <v>1596</v>
      </c>
      <c r="B739" s="1" t="s">
        <v>1626</v>
      </c>
      <c r="C739" s="1" t="s">
        <v>1645</v>
      </c>
      <c r="D739" s="1" t="s">
        <v>78</v>
      </c>
      <c r="E739" s="1" t="s">
        <v>51</v>
      </c>
      <c r="F739" s="1" t="s">
        <v>51</v>
      </c>
      <c r="G739" s="1" t="s">
        <v>82</v>
      </c>
      <c r="H739" s="1" t="s">
        <v>95</v>
      </c>
      <c r="I739" s="1" t="s">
        <v>84</v>
      </c>
      <c r="J739" s="1" t="s">
        <v>96</v>
      </c>
      <c r="K739" s="1" t="s">
        <v>1646</v>
      </c>
      <c r="L739" s="1"/>
      <c r="M739" s="21">
        <f t="shared" si="11"/>
        <v>1</v>
      </c>
    </row>
    <row r="740" spans="1:13" ht="20.100000000000001" customHeight="1" x14ac:dyDescent="0.15">
      <c r="A740" s="1" t="s">
        <v>1596</v>
      </c>
      <c r="B740" s="1" t="s">
        <v>1647</v>
      </c>
      <c r="C740" s="1" t="s">
        <v>1648</v>
      </c>
      <c r="D740" s="1" t="s">
        <v>50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1649</v>
      </c>
      <c r="L740" s="1"/>
      <c r="M740" s="21">
        <f t="shared" si="11"/>
        <v>1</v>
      </c>
    </row>
    <row r="741" spans="1:13" ht="20.100000000000001" customHeight="1" x14ac:dyDescent="0.15">
      <c r="A741" s="1" t="s">
        <v>1596</v>
      </c>
      <c r="B741" s="1" t="s">
        <v>1647</v>
      </c>
      <c r="C741" s="1" t="s">
        <v>1650</v>
      </c>
      <c r="D741" s="1" t="s">
        <v>50</v>
      </c>
      <c r="E741" s="1" t="s">
        <v>51</v>
      </c>
      <c r="F741" s="1" t="s">
        <v>51</v>
      </c>
      <c r="G741" s="1" t="s">
        <v>52</v>
      </c>
      <c r="H741" s="1" t="s">
        <v>121</v>
      </c>
      <c r="I741" s="1" t="s">
        <v>84</v>
      </c>
      <c r="J741" s="1" t="s">
        <v>122</v>
      </c>
      <c r="K741" s="1" t="s">
        <v>1651</v>
      </c>
      <c r="L741" s="1"/>
      <c r="M741" s="21">
        <f t="shared" si="11"/>
        <v>1</v>
      </c>
    </row>
    <row r="742" spans="1:13" ht="20.100000000000001" customHeight="1" x14ac:dyDescent="0.15">
      <c r="A742" s="1" t="s">
        <v>1596</v>
      </c>
      <c r="B742" s="1" t="s">
        <v>1647</v>
      </c>
      <c r="C742" s="1" t="s">
        <v>1652</v>
      </c>
      <c r="D742" s="1" t="s">
        <v>50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1653</v>
      </c>
      <c r="L742" s="1"/>
      <c r="M742" s="21">
        <f t="shared" si="11"/>
        <v>1</v>
      </c>
    </row>
    <row r="743" spans="1:13" ht="20.100000000000001" customHeight="1" x14ac:dyDescent="0.15">
      <c r="A743" s="1" t="s">
        <v>1596</v>
      </c>
      <c r="B743" s="1" t="s">
        <v>1647</v>
      </c>
      <c r="C743" s="1" t="s">
        <v>1654</v>
      </c>
      <c r="D743" s="1" t="s">
        <v>50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1655</v>
      </c>
      <c r="L743" s="1"/>
      <c r="M743" s="21">
        <f t="shared" si="11"/>
        <v>1</v>
      </c>
    </row>
    <row r="744" spans="1:13" ht="20.100000000000001" customHeight="1" x14ac:dyDescent="0.15">
      <c r="A744" s="1" t="s">
        <v>1596</v>
      </c>
      <c r="B744" s="1" t="s">
        <v>1647</v>
      </c>
      <c r="C744" s="1" t="s">
        <v>1656</v>
      </c>
      <c r="D744" s="1" t="s">
        <v>50</v>
      </c>
      <c r="E744" s="1" t="s">
        <v>51</v>
      </c>
      <c r="F744" s="1" t="s">
        <v>51</v>
      </c>
      <c r="G744" s="1" t="s">
        <v>52</v>
      </c>
      <c r="H744" s="1" t="s">
        <v>121</v>
      </c>
      <c r="I744" s="1" t="s">
        <v>84</v>
      </c>
      <c r="J744" s="1" t="s">
        <v>122</v>
      </c>
      <c r="K744" s="1" t="s">
        <v>1657</v>
      </c>
      <c r="L744" s="1"/>
      <c r="M744" s="21">
        <f t="shared" si="11"/>
        <v>1</v>
      </c>
    </row>
    <row r="745" spans="1:13" ht="20.100000000000001" customHeight="1" x14ac:dyDescent="0.15">
      <c r="A745" s="1" t="s">
        <v>1596</v>
      </c>
      <c r="B745" s="1" t="s">
        <v>1647</v>
      </c>
      <c r="C745" s="1" t="s">
        <v>1658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1659</v>
      </c>
      <c r="L745" s="1"/>
      <c r="M745" s="21">
        <f t="shared" si="11"/>
        <v>1</v>
      </c>
    </row>
    <row r="746" spans="1:13" ht="20.100000000000001" customHeight="1" x14ac:dyDescent="0.15">
      <c r="A746" s="1" t="s">
        <v>1596</v>
      </c>
      <c r="B746" s="1" t="s">
        <v>1647</v>
      </c>
      <c r="C746" s="1" t="s">
        <v>1660</v>
      </c>
      <c r="D746" s="1" t="s">
        <v>78</v>
      </c>
      <c r="E746" s="1" t="s">
        <v>51</v>
      </c>
      <c r="F746" s="1" t="s">
        <v>51</v>
      </c>
      <c r="G746" s="1" t="s">
        <v>52</v>
      </c>
      <c r="H746" s="1" t="s">
        <v>121</v>
      </c>
      <c r="I746" s="1" t="s">
        <v>84</v>
      </c>
      <c r="J746" s="1" t="s">
        <v>122</v>
      </c>
      <c r="K746" s="1" t="s">
        <v>1661</v>
      </c>
      <c r="L746" s="1"/>
      <c r="M746" s="21">
        <f t="shared" si="11"/>
        <v>1</v>
      </c>
    </row>
    <row r="747" spans="1:13" ht="20.100000000000001" customHeight="1" x14ac:dyDescent="0.15">
      <c r="A747" s="1" t="s">
        <v>1596</v>
      </c>
      <c r="B747" s="1" t="s">
        <v>1647</v>
      </c>
      <c r="C747" s="1" t="s">
        <v>1662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1663</v>
      </c>
      <c r="L747" s="1"/>
      <c r="M747" s="21">
        <f t="shared" si="11"/>
        <v>1</v>
      </c>
    </row>
    <row r="748" spans="1:13" ht="20.100000000000001" customHeight="1" x14ac:dyDescent="0.15">
      <c r="A748" s="1" t="s">
        <v>1596</v>
      </c>
      <c r="B748" s="1" t="s">
        <v>1647</v>
      </c>
      <c r="C748" s="1" t="s">
        <v>1664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1665</v>
      </c>
      <c r="L748" s="1"/>
      <c r="M748" s="21">
        <f t="shared" si="11"/>
        <v>1</v>
      </c>
    </row>
    <row r="749" spans="1:13" ht="20.100000000000001" customHeight="1" x14ac:dyDescent="0.15">
      <c r="A749" s="1" t="s">
        <v>1596</v>
      </c>
      <c r="B749" s="1" t="s">
        <v>1647</v>
      </c>
      <c r="C749" s="1" t="s">
        <v>1666</v>
      </c>
      <c r="D749" s="1" t="s">
        <v>78</v>
      </c>
      <c r="E749" s="1" t="s">
        <v>51</v>
      </c>
      <c r="F749" s="1" t="s">
        <v>81</v>
      </c>
      <c r="G749" s="1" t="s">
        <v>82</v>
      </c>
      <c r="H749" s="1" t="s">
        <v>180</v>
      </c>
      <c r="I749" s="1" t="s">
        <v>181</v>
      </c>
      <c r="J749" s="1" t="s">
        <v>182</v>
      </c>
      <c r="K749" s="1" t="s">
        <v>1667</v>
      </c>
      <c r="L749" s="1"/>
      <c r="M749" s="21">
        <f t="shared" si="11"/>
        <v>0</v>
      </c>
    </row>
    <row r="750" spans="1:13" ht="20.100000000000001" customHeight="1" x14ac:dyDescent="0.15">
      <c r="A750" s="1" t="s">
        <v>1596</v>
      </c>
      <c r="B750" s="1" t="s">
        <v>1647</v>
      </c>
      <c r="C750" s="1" t="s">
        <v>1668</v>
      </c>
      <c r="D750" s="1" t="s">
        <v>78</v>
      </c>
      <c r="E750" s="1" t="s">
        <v>51</v>
      </c>
      <c r="F750" s="1" t="s">
        <v>51</v>
      </c>
      <c r="G750" s="1" t="s">
        <v>52</v>
      </c>
      <c r="H750" s="1" t="s">
        <v>121</v>
      </c>
      <c r="I750" s="1" t="s">
        <v>84</v>
      </c>
      <c r="J750" s="1" t="s">
        <v>122</v>
      </c>
      <c r="K750" s="1" t="s">
        <v>1669</v>
      </c>
      <c r="L750" s="1"/>
      <c r="M750" s="21">
        <f t="shared" si="11"/>
        <v>1</v>
      </c>
    </row>
    <row r="751" spans="1:13" ht="20.100000000000001" customHeight="1" x14ac:dyDescent="0.15">
      <c r="A751" s="1" t="s">
        <v>1596</v>
      </c>
      <c r="B751" s="1" t="s">
        <v>1647</v>
      </c>
      <c r="C751" s="1" t="s">
        <v>1670</v>
      </c>
      <c r="D751" s="1" t="s">
        <v>78</v>
      </c>
      <c r="E751" s="1" t="s">
        <v>51</v>
      </c>
      <c r="F751" s="1" t="s">
        <v>81</v>
      </c>
      <c r="G751" s="1" t="s">
        <v>82</v>
      </c>
      <c r="H751" s="1" t="s">
        <v>180</v>
      </c>
      <c r="I751" s="1" t="s">
        <v>181</v>
      </c>
      <c r="J751" s="1" t="s">
        <v>182</v>
      </c>
      <c r="K751" s="1" t="s">
        <v>1671</v>
      </c>
      <c r="L751" s="1"/>
      <c r="M751" s="21">
        <f t="shared" si="11"/>
        <v>0</v>
      </c>
    </row>
    <row r="752" spans="1:13" ht="20.100000000000001" customHeight="1" x14ac:dyDescent="0.15">
      <c r="A752" s="1" t="s">
        <v>1596</v>
      </c>
      <c r="B752" s="1" t="s">
        <v>1647</v>
      </c>
      <c r="C752" s="1" t="s">
        <v>1672</v>
      </c>
      <c r="D752" s="1" t="s">
        <v>78</v>
      </c>
      <c r="E752" s="1" t="s">
        <v>51</v>
      </c>
      <c r="F752" s="1" t="s">
        <v>51</v>
      </c>
      <c r="G752" s="1" t="s">
        <v>52</v>
      </c>
      <c r="H752" s="1" t="s">
        <v>121</v>
      </c>
      <c r="I752" s="1" t="s">
        <v>84</v>
      </c>
      <c r="J752" s="1" t="s">
        <v>122</v>
      </c>
      <c r="K752" s="1" t="s">
        <v>1673</v>
      </c>
      <c r="L752" s="1"/>
      <c r="M752" s="21">
        <f t="shared" si="11"/>
        <v>1</v>
      </c>
    </row>
    <row r="753" spans="1:13" ht="20.100000000000001" customHeight="1" x14ac:dyDescent="0.15">
      <c r="A753" s="1" t="s">
        <v>1596</v>
      </c>
      <c r="B753" s="1" t="s">
        <v>1674</v>
      </c>
      <c r="C753" s="1" t="s">
        <v>1675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53</v>
      </c>
      <c r="I753" s="1" t="s">
        <v>54</v>
      </c>
      <c r="J753" s="1" t="s">
        <v>55</v>
      </c>
      <c r="K753" s="1" t="s">
        <v>1676</v>
      </c>
      <c r="L753" s="1"/>
      <c r="M753" s="21">
        <f t="shared" si="11"/>
        <v>1</v>
      </c>
    </row>
    <row r="754" spans="1:13" ht="20.100000000000001" customHeight="1" x14ac:dyDescent="0.15">
      <c r="A754" s="1" t="s">
        <v>1596</v>
      </c>
      <c r="B754" s="1" t="s">
        <v>1674</v>
      </c>
      <c r="C754" s="1" t="s">
        <v>1677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53</v>
      </c>
      <c r="I754" s="1" t="s">
        <v>54</v>
      </c>
      <c r="J754" s="1" t="s">
        <v>55</v>
      </c>
      <c r="K754" s="1" t="s">
        <v>1678</v>
      </c>
      <c r="L754" s="1"/>
      <c r="M754" s="21">
        <f t="shared" si="11"/>
        <v>1</v>
      </c>
    </row>
    <row r="755" spans="1:13" ht="20.100000000000001" customHeight="1" x14ac:dyDescent="0.15">
      <c r="A755" s="1" t="s">
        <v>1596</v>
      </c>
      <c r="B755" s="1" t="s">
        <v>1674</v>
      </c>
      <c r="C755" s="1" t="s">
        <v>1679</v>
      </c>
      <c r="D755" s="1" t="s">
        <v>78</v>
      </c>
      <c r="E755" s="1" t="s">
        <v>51</v>
      </c>
      <c r="F755" s="1" t="s">
        <v>51</v>
      </c>
      <c r="G755" s="1" t="s">
        <v>52</v>
      </c>
      <c r="H755" s="1" t="s">
        <v>53</v>
      </c>
      <c r="I755" s="1" t="s">
        <v>54</v>
      </c>
      <c r="J755" s="1" t="s">
        <v>55</v>
      </c>
      <c r="K755" s="1" t="s">
        <v>1680</v>
      </c>
      <c r="L755" s="1"/>
      <c r="M755" s="21">
        <f t="shared" si="11"/>
        <v>1</v>
      </c>
    </row>
    <row r="756" spans="1:13" ht="20.100000000000001" customHeight="1" x14ac:dyDescent="0.15">
      <c r="A756" s="1" t="s">
        <v>1596</v>
      </c>
      <c r="B756" s="1" t="s">
        <v>1681</v>
      </c>
      <c r="C756" s="1" t="s">
        <v>1682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121</v>
      </c>
      <c r="I756" s="1" t="s">
        <v>84</v>
      </c>
      <c r="J756" s="1" t="s">
        <v>122</v>
      </c>
      <c r="K756" s="1" t="s">
        <v>1683</v>
      </c>
      <c r="L756" s="1"/>
      <c r="M756" s="21">
        <f t="shared" si="11"/>
        <v>1</v>
      </c>
    </row>
    <row r="757" spans="1:13" ht="20.100000000000001" customHeight="1" x14ac:dyDescent="0.15">
      <c r="A757" s="1" t="s">
        <v>1596</v>
      </c>
      <c r="B757" s="1" t="s">
        <v>1681</v>
      </c>
      <c r="C757" s="1" t="s">
        <v>1684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121</v>
      </c>
      <c r="I757" s="1" t="s">
        <v>84</v>
      </c>
      <c r="J757" s="1" t="s">
        <v>122</v>
      </c>
      <c r="K757" s="1" t="s">
        <v>1685</v>
      </c>
      <c r="L757" s="1"/>
      <c r="M757" s="21">
        <f t="shared" si="11"/>
        <v>1</v>
      </c>
    </row>
    <row r="758" spans="1:13" ht="20.100000000000001" customHeight="1" x14ac:dyDescent="0.15">
      <c r="A758" s="1" t="s">
        <v>1596</v>
      </c>
      <c r="B758" s="1" t="s">
        <v>1681</v>
      </c>
      <c r="C758" s="1" t="s">
        <v>1686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1687</v>
      </c>
      <c r="L758" s="1"/>
      <c r="M758" s="21">
        <f t="shared" si="11"/>
        <v>1</v>
      </c>
    </row>
    <row r="759" spans="1:13" ht="20.100000000000001" customHeight="1" x14ac:dyDescent="0.15">
      <c r="A759" s="1" t="s">
        <v>1596</v>
      </c>
      <c r="B759" s="1" t="s">
        <v>1688</v>
      </c>
      <c r="C759" s="1" t="s">
        <v>1689</v>
      </c>
      <c r="D759" s="1" t="s">
        <v>50</v>
      </c>
      <c r="E759" s="1" t="s">
        <v>51</v>
      </c>
      <c r="F759" s="1" t="s">
        <v>51</v>
      </c>
      <c r="G759" s="1" t="s">
        <v>52</v>
      </c>
      <c r="H759" s="1" t="s">
        <v>121</v>
      </c>
      <c r="I759" s="1" t="s">
        <v>84</v>
      </c>
      <c r="J759" s="1" t="s">
        <v>122</v>
      </c>
      <c r="K759" s="1" t="s">
        <v>1690</v>
      </c>
      <c r="L759" s="1"/>
      <c r="M759" s="21">
        <f t="shared" si="11"/>
        <v>1</v>
      </c>
    </row>
    <row r="760" spans="1:13" ht="20.100000000000001" customHeight="1" x14ac:dyDescent="0.15">
      <c r="A760" s="1" t="s">
        <v>1596</v>
      </c>
      <c r="B760" s="1" t="s">
        <v>1688</v>
      </c>
      <c r="C760" s="1" t="s">
        <v>1691</v>
      </c>
      <c r="D760" s="1" t="s">
        <v>50</v>
      </c>
      <c r="E760" s="1" t="s">
        <v>51</v>
      </c>
      <c r="F760" s="1" t="s">
        <v>51</v>
      </c>
      <c r="G760" s="1" t="s">
        <v>52</v>
      </c>
      <c r="H760" s="1" t="s">
        <v>121</v>
      </c>
      <c r="I760" s="1" t="s">
        <v>84</v>
      </c>
      <c r="J760" s="1" t="s">
        <v>122</v>
      </c>
      <c r="K760" s="1" t="s">
        <v>1692</v>
      </c>
      <c r="L760" s="1"/>
      <c r="M760" s="21">
        <f t="shared" si="11"/>
        <v>1</v>
      </c>
    </row>
    <row r="761" spans="1:13" ht="20.100000000000001" customHeight="1" x14ac:dyDescent="0.15">
      <c r="A761" s="1" t="s">
        <v>1596</v>
      </c>
      <c r="B761" s="1" t="s">
        <v>1688</v>
      </c>
      <c r="C761" s="1" t="s">
        <v>1693</v>
      </c>
      <c r="D761" s="1" t="s">
        <v>50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1694</v>
      </c>
      <c r="L761" s="1"/>
      <c r="M761" s="21">
        <f t="shared" si="11"/>
        <v>1</v>
      </c>
    </row>
    <row r="762" spans="1:13" ht="20.100000000000001" customHeight="1" x14ac:dyDescent="0.15">
      <c r="A762" s="1" t="s">
        <v>1596</v>
      </c>
      <c r="B762" s="1" t="s">
        <v>1688</v>
      </c>
      <c r="C762" s="1" t="s">
        <v>1695</v>
      </c>
      <c r="D762" s="1" t="s">
        <v>78</v>
      </c>
      <c r="E762" s="1" t="s">
        <v>51</v>
      </c>
      <c r="F762" s="1" t="s">
        <v>179</v>
      </c>
      <c r="G762" s="1" t="s">
        <v>82</v>
      </c>
      <c r="H762" s="1" t="s">
        <v>180</v>
      </c>
      <c r="I762" s="1" t="s">
        <v>181</v>
      </c>
      <c r="J762" s="1" t="s">
        <v>182</v>
      </c>
      <c r="K762" s="1" t="s">
        <v>1696</v>
      </c>
      <c r="L762" s="1"/>
      <c r="M762" s="21">
        <f t="shared" si="11"/>
        <v>0</v>
      </c>
    </row>
    <row r="763" spans="1:13" ht="20.100000000000001" customHeight="1" x14ac:dyDescent="0.15">
      <c r="A763" s="1" t="s">
        <v>1596</v>
      </c>
      <c r="B763" s="1" t="s">
        <v>1688</v>
      </c>
      <c r="C763" s="1" t="s">
        <v>1697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1698</v>
      </c>
      <c r="L763" s="1"/>
      <c r="M763" s="21">
        <f t="shared" si="11"/>
        <v>1</v>
      </c>
    </row>
    <row r="764" spans="1:13" ht="20.100000000000001" customHeight="1" x14ac:dyDescent="0.15">
      <c r="A764" s="1" t="s">
        <v>1596</v>
      </c>
      <c r="B764" s="1" t="s">
        <v>1688</v>
      </c>
      <c r="C764" s="1" t="s">
        <v>1699</v>
      </c>
      <c r="D764" s="1" t="s">
        <v>78</v>
      </c>
      <c r="E764" s="1" t="s">
        <v>51</v>
      </c>
      <c r="F764" s="1" t="s">
        <v>51</v>
      </c>
      <c r="G764" s="1" t="s">
        <v>52</v>
      </c>
      <c r="H764" s="1" t="s">
        <v>121</v>
      </c>
      <c r="I764" s="1" t="s">
        <v>84</v>
      </c>
      <c r="J764" s="1" t="s">
        <v>122</v>
      </c>
      <c r="K764" s="1" t="s">
        <v>1700</v>
      </c>
      <c r="L764" s="1"/>
      <c r="M764" s="21">
        <f t="shared" si="11"/>
        <v>1</v>
      </c>
    </row>
    <row r="765" spans="1:13" ht="20.100000000000001" customHeight="1" x14ac:dyDescent="0.15">
      <c r="A765" s="1" t="s">
        <v>1596</v>
      </c>
      <c r="B765" s="1" t="s">
        <v>1688</v>
      </c>
      <c r="C765" s="1" t="s">
        <v>1701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1702</v>
      </c>
      <c r="L765" s="1"/>
      <c r="M765" s="21">
        <f t="shared" si="11"/>
        <v>1</v>
      </c>
    </row>
    <row r="766" spans="1:13" ht="20.100000000000001" customHeight="1" x14ac:dyDescent="0.15">
      <c r="A766" s="1" t="s">
        <v>1596</v>
      </c>
      <c r="B766" s="1" t="s">
        <v>1703</v>
      </c>
      <c r="C766" s="1" t="s">
        <v>1704</v>
      </c>
      <c r="D766" s="1" t="s">
        <v>50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1705</v>
      </c>
      <c r="L766" s="1"/>
      <c r="M766" s="21">
        <f t="shared" si="11"/>
        <v>1</v>
      </c>
    </row>
    <row r="767" spans="1:13" ht="20.100000000000001" customHeight="1" x14ac:dyDescent="0.15">
      <c r="A767" s="1" t="s">
        <v>1596</v>
      </c>
      <c r="B767" s="1" t="s">
        <v>1703</v>
      </c>
      <c r="C767" s="1" t="s">
        <v>1706</v>
      </c>
      <c r="D767" s="1" t="s">
        <v>50</v>
      </c>
      <c r="E767" s="1" t="s">
        <v>51</v>
      </c>
      <c r="F767" s="1" t="s">
        <v>51</v>
      </c>
      <c r="G767" s="1" t="s">
        <v>52</v>
      </c>
      <c r="H767" s="1" t="s">
        <v>121</v>
      </c>
      <c r="I767" s="1" t="s">
        <v>84</v>
      </c>
      <c r="J767" s="1" t="s">
        <v>122</v>
      </c>
      <c r="K767" s="1" t="s">
        <v>1707</v>
      </c>
      <c r="L767" s="1"/>
      <c r="M767" s="21">
        <f t="shared" si="11"/>
        <v>1</v>
      </c>
    </row>
    <row r="768" spans="1:13" ht="20.100000000000001" customHeight="1" x14ac:dyDescent="0.15">
      <c r="A768" s="1" t="s">
        <v>1596</v>
      </c>
      <c r="B768" s="1" t="s">
        <v>1703</v>
      </c>
      <c r="C768" s="1" t="s">
        <v>1708</v>
      </c>
      <c r="D768" s="1" t="s">
        <v>50</v>
      </c>
      <c r="E768" s="1" t="s">
        <v>51</v>
      </c>
      <c r="F768" s="1" t="s">
        <v>51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1709</v>
      </c>
      <c r="L768" s="1"/>
      <c r="M768" s="21">
        <f t="shared" si="11"/>
        <v>1</v>
      </c>
    </row>
    <row r="769" spans="1:13" ht="20.100000000000001" customHeight="1" x14ac:dyDescent="0.15">
      <c r="A769" s="1" t="s">
        <v>1596</v>
      </c>
      <c r="B769" s="1" t="s">
        <v>1703</v>
      </c>
      <c r="C769" s="1" t="s">
        <v>1710</v>
      </c>
      <c r="D769" s="1" t="s">
        <v>78</v>
      </c>
      <c r="E769" s="1" t="s">
        <v>51</v>
      </c>
      <c r="F769" s="1" t="s">
        <v>51</v>
      </c>
      <c r="G769" s="1" t="s">
        <v>52</v>
      </c>
      <c r="H769" s="1" t="s">
        <v>121</v>
      </c>
      <c r="I769" s="1" t="s">
        <v>84</v>
      </c>
      <c r="J769" s="1" t="s">
        <v>122</v>
      </c>
      <c r="K769" s="1" t="s">
        <v>1711</v>
      </c>
      <c r="L769" s="1"/>
      <c r="M769" s="21">
        <f t="shared" si="11"/>
        <v>1</v>
      </c>
    </row>
    <row r="770" spans="1:13" ht="20.100000000000001" customHeight="1" x14ac:dyDescent="0.15">
      <c r="A770" s="1" t="s">
        <v>1596</v>
      </c>
      <c r="B770" s="1" t="s">
        <v>1703</v>
      </c>
      <c r="C770" s="1" t="s">
        <v>1712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121</v>
      </c>
      <c r="I770" s="1" t="s">
        <v>84</v>
      </c>
      <c r="J770" s="1" t="s">
        <v>122</v>
      </c>
      <c r="K770" s="1" t="s">
        <v>1713</v>
      </c>
      <c r="L770" s="1"/>
      <c r="M770" s="21">
        <f t="shared" si="11"/>
        <v>1</v>
      </c>
    </row>
    <row r="771" spans="1:13" ht="20.100000000000001" customHeight="1" x14ac:dyDescent="0.15">
      <c r="A771" s="1" t="s">
        <v>1596</v>
      </c>
      <c r="B771" s="1" t="s">
        <v>1714</v>
      </c>
      <c r="C771" s="1" t="s">
        <v>1715</v>
      </c>
      <c r="D771" s="1" t="s">
        <v>50</v>
      </c>
      <c r="E771" s="1" t="s">
        <v>51</v>
      </c>
      <c r="F771" s="1" t="s">
        <v>51</v>
      </c>
      <c r="G771" s="1" t="s">
        <v>52</v>
      </c>
      <c r="H771" s="1" t="s">
        <v>53</v>
      </c>
      <c r="I771" s="1" t="s">
        <v>54</v>
      </c>
      <c r="J771" s="1" t="s">
        <v>55</v>
      </c>
      <c r="K771" s="1" t="s">
        <v>1716</v>
      </c>
      <c r="L771" s="1"/>
      <c r="M771" s="21">
        <f t="shared" si="11"/>
        <v>1</v>
      </c>
    </row>
    <row r="772" spans="1:13" ht="20.100000000000001" customHeight="1" x14ac:dyDescent="0.15">
      <c r="A772" s="1" t="s">
        <v>1596</v>
      </c>
      <c r="B772" s="1" t="s">
        <v>1714</v>
      </c>
      <c r="C772" s="1" t="s">
        <v>1717</v>
      </c>
      <c r="D772" s="1" t="s">
        <v>50</v>
      </c>
      <c r="E772" s="1" t="s">
        <v>51</v>
      </c>
      <c r="F772" s="1" t="s">
        <v>51</v>
      </c>
      <c r="G772" s="1" t="s">
        <v>52</v>
      </c>
      <c r="H772" s="1" t="s">
        <v>53</v>
      </c>
      <c r="I772" s="1" t="s">
        <v>54</v>
      </c>
      <c r="J772" s="1" t="s">
        <v>55</v>
      </c>
      <c r="K772" s="1" t="s">
        <v>1718</v>
      </c>
      <c r="L772" s="1"/>
      <c r="M772" s="21">
        <f t="shared" si="11"/>
        <v>1</v>
      </c>
    </row>
    <row r="773" spans="1:13" ht="20.100000000000001" customHeight="1" x14ac:dyDescent="0.15">
      <c r="A773" s="1" t="s">
        <v>1596</v>
      </c>
      <c r="B773" s="1" t="s">
        <v>1714</v>
      </c>
      <c r="C773" s="1" t="s">
        <v>1719</v>
      </c>
      <c r="D773" s="1" t="s">
        <v>50</v>
      </c>
      <c r="E773" s="1" t="s">
        <v>51</v>
      </c>
      <c r="F773" s="1" t="s">
        <v>51</v>
      </c>
      <c r="G773" s="1" t="s">
        <v>52</v>
      </c>
      <c r="H773" s="1" t="s">
        <v>53</v>
      </c>
      <c r="I773" s="1" t="s">
        <v>54</v>
      </c>
      <c r="J773" s="1" t="s">
        <v>55</v>
      </c>
      <c r="K773" s="1" t="s">
        <v>1720</v>
      </c>
      <c r="L773" s="1"/>
      <c r="M773" s="21">
        <f t="shared" si="11"/>
        <v>1</v>
      </c>
    </row>
    <row r="774" spans="1:13" ht="20.100000000000001" customHeight="1" x14ac:dyDescent="0.15">
      <c r="A774" s="1" t="s">
        <v>1596</v>
      </c>
      <c r="B774" s="1" t="s">
        <v>1714</v>
      </c>
      <c r="C774" s="1" t="s">
        <v>1721</v>
      </c>
      <c r="D774" s="1" t="s">
        <v>78</v>
      </c>
      <c r="E774" s="1" t="s">
        <v>51</v>
      </c>
      <c r="F774" s="1" t="s">
        <v>81</v>
      </c>
      <c r="G774" s="1" t="s">
        <v>82</v>
      </c>
      <c r="H774" s="1" t="s">
        <v>83</v>
      </c>
      <c r="I774" s="1" t="s">
        <v>84</v>
      </c>
      <c r="J774" s="1" t="s">
        <v>85</v>
      </c>
      <c r="K774" s="1" t="s">
        <v>1722</v>
      </c>
      <c r="L774" s="1"/>
      <c r="M774" s="21">
        <f t="shared" si="11"/>
        <v>0</v>
      </c>
    </row>
    <row r="775" spans="1:13" ht="20.100000000000001" customHeight="1" x14ac:dyDescent="0.15">
      <c r="A775" s="1" t="s">
        <v>1596</v>
      </c>
      <c r="B775" s="1" t="s">
        <v>1714</v>
      </c>
      <c r="C775" s="1" t="s">
        <v>1723</v>
      </c>
      <c r="D775" s="1" t="s">
        <v>78</v>
      </c>
      <c r="E775" s="1" t="s">
        <v>51</v>
      </c>
      <c r="F775" s="1" t="s">
        <v>51</v>
      </c>
      <c r="G775" s="1" t="s">
        <v>52</v>
      </c>
      <c r="H775" s="1" t="s">
        <v>53</v>
      </c>
      <c r="I775" s="1" t="s">
        <v>54</v>
      </c>
      <c r="J775" s="1" t="s">
        <v>55</v>
      </c>
      <c r="K775" s="1" t="s">
        <v>1724</v>
      </c>
      <c r="L775" s="1"/>
      <c r="M775" s="21">
        <f t="shared" si="11"/>
        <v>1</v>
      </c>
    </row>
    <row r="776" spans="1:13" ht="20.100000000000001" customHeight="1" x14ac:dyDescent="0.15">
      <c r="A776" s="1" t="s">
        <v>1596</v>
      </c>
      <c r="B776" s="1" t="s">
        <v>1725</v>
      </c>
      <c r="C776" s="1" t="s">
        <v>1726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53</v>
      </c>
      <c r="I776" s="1" t="s">
        <v>54</v>
      </c>
      <c r="J776" s="1" t="s">
        <v>55</v>
      </c>
      <c r="K776" s="1" t="s">
        <v>1727</v>
      </c>
      <c r="L776" s="1"/>
      <c r="M776" s="21">
        <f t="shared" si="11"/>
        <v>1</v>
      </c>
    </row>
    <row r="777" spans="1:13" ht="20.100000000000001" customHeight="1" x14ac:dyDescent="0.15">
      <c r="A777" s="1" t="s">
        <v>1596</v>
      </c>
      <c r="B777" s="1" t="s">
        <v>1725</v>
      </c>
      <c r="C777" s="1" t="s">
        <v>1728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53</v>
      </c>
      <c r="I777" s="1" t="s">
        <v>54</v>
      </c>
      <c r="J777" s="1" t="s">
        <v>55</v>
      </c>
      <c r="K777" s="1" t="s">
        <v>1729</v>
      </c>
      <c r="L777" s="1"/>
      <c r="M777" s="21">
        <f t="shared" ref="M777:M840" si="12">IF(F777="○",1,0)</f>
        <v>1</v>
      </c>
    </row>
    <row r="778" spans="1:13" ht="20.100000000000001" customHeight="1" x14ac:dyDescent="0.15">
      <c r="A778" s="1" t="s">
        <v>1596</v>
      </c>
      <c r="B778" s="1" t="s">
        <v>1725</v>
      </c>
      <c r="C778" s="1" t="s">
        <v>1730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53</v>
      </c>
      <c r="I778" s="1" t="s">
        <v>54</v>
      </c>
      <c r="J778" s="1" t="s">
        <v>55</v>
      </c>
      <c r="K778" s="1" t="s">
        <v>1731</v>
      </c>
      <c r="L778" s="1"/>
      <c r="M778" s="21">
        <f t="shared" si="12"/>
        <v>1</v>
      </c>
    </row>
    <row r="779" spans="1:13" ht="20.100000000000001" customHeight="1" x14ac:dyDescent="0.15">
      <c r="A779" s="1" t="s">
        <v>1596</v>
      </c>
      <c r="B779" s="1" t="s">
        <v>1725</v>
      </c>
      <c r="C779" s="1" t="s">
        <v>1732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53</v>
      </c>
      <c r="I779" s="1" t="s">
        <v>54</v>
      </c>
      <c r="J779" s="1" t="s">
        <v>55</v>
      </c>
      <c r="K779" s="1" t="s">
        <v>1733</v>
      </c>
      <c r="L779" s="1"/>
      <c r="M779" s="21">
        <f t="shared" si="12"/>
        <v>1</v>
      </c>
    </row>
    <row r="780" spans="1:13" ht="20.100000000000001" customHeight="1" x14ac:dyDescent="0.15">
      <c r="A780" s="1" t="s">
        <v>1596</v>
      </c>
      <c r="B780" s="1" t="s">
        <v>1725</v>
      </c>
      <c r="C780" s="1" t="s">
        <v>26813</v>
      </c>
      <c r="D780" s="1" t="s">
        <v>26806</v>
      </c>
      <c r="E780" s="1" t="s">
        <v>51</v>
      </c>
      <c r="F780" s="1" t="s">
        <v>26832</v>
      </c>
      <c r="G780" s="1" t="s">
        <v>52</v>
      </c>
      <c r="H780" s="1" t="s">
        <v>121</v>
      </c>
      <c r="I780" s="1" t="s">
        <v>26804</v>
      </c>
      <c r="J780" s="1" t="s">
        <v>122</v>
      </c>
      <c r="K780" s="1" t="s">
        <v>26814</v>
      </c>
      <c r="L780" s="1"/>
      <c r="M780" s="21">
        <f t="shared" si="12"/>
        <v>0</v>
      </c>
    </row>
    <row r="781" spans="1:13" ht="20.100000000000001" customHeight="1" x14ac:dyDescent="0.15">
      <c r="A781" s="1" t="s">
        <v>1596</v>
      </c>
      <c r="B781" s="1" t="s">
        <v>26812</v>
      </c>
      <c r="C781" s="1" t="s">
        <v>1735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121</v>
      </c>
      <c r="I781" s="1" t="s">
        <v>84</v>
      </c>
      <c r="J781" s="1" t="s">
        <v>122</v>
      </c>
      <c r="K781" s="1" t="s">
        <v>1736</v>
      </c>
      <c r="L781" s="1"/>
      <c r="M781" s="21">
        <f t="shared" si="12"/>
        <v>1</v>
      </c>
    </row>
    <row r="782" spans="1:13" ht="20.100000000000001" customHeight="1" x14ac:dyDescent="0.15">
      <c r="A782" s="1" t="s">
        <v>1596</v>
      </c>
      <c r="B782" s="1" t="s">
        <v>1734</v>
      </c>
      <c r="C782" s="1" t="s">
        <v>1737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121</v>
      </c>
      <c r="I782" s="1" t="s">
        <v>84</v>
      </c>
      <c r="J782" s="1" t="s">
        <v>122</v>
      </c>
      <c r="K782" s="1" t="s">
        <v>1738</v>
      </c>
      <c r="L782" s="1"/>
      <c r="M782" s="21">
        <f t="shared" si="12"/>
        <v>1</v>
      </c>
    </row>
    <row r="783" spans="1:13" ht="20.100000000000001" customHeight="1" x14ac:dyDescent="0.15">
      <c r="A783" s="1" t="s">
        <v>1596</v>
      </c>
      <c r="B783" s="1" t="s">
        <v>1734</v>
      </c>
      <c r="C783" s="1" t="s">
        <v>1739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121</v>
      </c>
      <c r="I783" s="1" t="s">
        <v>84</v>
      </c>
      <c r="J783" s="1" t="s">
        <v>122</v>
      </c>
      <c r="K783" s="1" t="s">
        <v>1740</v>
      </c>
      <c r="L783" s="1"/>
      <c r="M783" s="21">
        <f t="shared" si="12"/>
        <v>1</v>
      </c>
    </row>
    <row r="784" spans="1:13" ht="20.100000000000001" customHeight="1" x14ac:dyDescent="0.15">
      <c r="A784" s="1" t="s">
        <v>1596</v>
      </c>
      <c r="B784" s="1" t="s">
        <v>1734</v>
      </c>
      <c r="C784" s="1" t="s">
        <v>1741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121</v>
      </c>
      <c r="I784" s="1" t="s">
        <v>84</v>
      </c>
      <c r="J784" s="1" t="s">
        <v>122</v>
      </c>
      <c r="K784" s="1" t="s">
        <v>1742</v>
      </c>
      <c r="L784" s="1"/>
      <c r="M784" s="21">
        <f t="shared" si="12"/>
        <v>1</v>
      </c>
    </row>
    <row r="785" spans="1:13" ht="20.100000000000001" customHeight="1" x14ac:dyDescent="0.15">
      <c r="A785" s="1" t="s">
        <v>1596</v>
      </c>
      <c r="B785" s="1" t="s">
        <v>1734</v>
      </c>
      <c r="C785" s="1" t="s">
        <v>1743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121</v>
      </c>
      <c r="I785" s="1" t="s">
        <v>84</v>
      </c>
      <c r="J785" s="1" t="s">
        <v>122</v>
      </c>
      <c r="K785" s="1" t="s">
        <v>1744</v>
      </c>
      <c r="L785" s="1"/>
      <c r="M785" s="21">
        <f t="shared" si="12"/>
        <v>1</v>
      </c>
    </row>
    <row r="786" spans="1:13" ht="20.100000000000001" customHeight="1" x14ac:dyDescent="0.15">
      <c r="A786" s="1" t="s">
        <v>1596</v>
      </c>
      <c r="B786" s="1" t="s">
        <v>1734</v>
      </c>
      <c r="C786" s="1" t="s">
        <v>1745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121</v>
      </c>
      <c r="I786" s="1" t="s">
        <v>84</v>
      </c>
      <c r="J786" s="1" t="s">
        <v>122</v>
      </c>
      <c r="K786" s="1" t="s">
        <v>1746</v>
      </c>
      <c r="L786" s="1"/>
      <c r="M786" s="21">
        <f t="shared" si="12"/>
        <v>1</v>
      </c>
    </row>
    <row r="787" spans="1:13" ht="20.100000000000001" customHeight="1" x14ac:dyDescent="0.15">
      <c r="A787" s="1" t="s">
        <v>1596</v>
      </c>
      <c r="B787" s="1" t="s">
        <v>1734</v>
      </c>
      <c r="C787" s="1" t="s">
        <v>1747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121</v>
      </c>
      <c r="I787" s="1" t="s">
        <v>84</v>
      </c>
      <c r="J787" s="1" t="s">
        <v>122</v>
      </c>
      <c r="K787" s="1" t="s">
        <v>1748</v>
      </c>
      <c r="L787" s="1"/>
      <c r="M787" s="21">
        <f t="shared" si="12"/>
        <v>1</v>
      </c>
    </row>
    <row r="788" spans="1:13" ht="20.100000000000001" customHeight="1" x14ac:dyDescent="0.15">
      <c r="A788" s="1" t="s">
        <v>1596</v>
      </c>
      <c r="B788" s="1" t="s">
        <v>1734</v>
      </c>
      <c r="C788" s="1" t="s">
        <v>1749</v>
      </c>
      <c r="D788" s="1" t="s">
        <v>78</v>
      </c>
      <c r="E788" s="1" t="s">
        <v>51</v>
      </c>
      <c r="F788" s="1" t="s">
        <v>51</v>
      </c>
      <c r="G788" s="1" t="s">
        <v>52</v>
      </c>
      <c r="H788" s="1" t="s">
        <v>121</v>
      </c>
      <c r="I788" s="1" t="s">
        <v>84</v>
      </c>
      <c r="J788" s="1" t="s">
        <v>122</v>
      </c>
      <c r="K788" s="1" t="s">
        <v>1750</v>
      </c>
      <c r="L788" s="1"/>
      <c r="M788" s="21">
        <f t="shared" si="12"/>
        <v>1</v>
      </c>
    </row>
    <row r="789" spans="1:13" ht="20.100000000000001" customHeight="1" x14ac:dyDescent="0.15">
      <c r="A789" s="1" t="s">
        <v>1596</v>
      </c>
      <c r="B789" s="1" t="s">
        <v>1734</v>
      </c>
      <c r="C789" s="1" t="s">
        <v>1751</v>
      </c>
      <c r="D789" s="1" t="s">
        <v>78</v>
      </c>
      <c r="E789" s="1" t="s">
        <v>51</v>
      </c>
      <c r="F789" s="1" t="s">
        <v>51</v>
      </c>
      <c r="G789" s="1" t="s">
        <v>52</v>
      </c>
      <c r="H789" s="1" t="s">
        <v>121</v>
      </c>
      <c r="I789" s="1" t="s">
        <v>84</v>
      </c>
      <c r="J789" s="1" t="s">
        <v>122</v>
      </c>
      <c r="K789" s="1" t="s">
        <v>1752</v>
      </c>
      <c r="L789" s="1"/>
      <c r="M789" s="21">
        <f t="shared" si="12"/>
        <v>1</v>
      </c>
    </row>
    <row r="790" spans="1:13" ht="20.100000000000001" customHeight="1" x14ac:dyDescent="0.15">
      <c r="A790" s="1" t="s">
        <v>1596</v>
      </c>
      <c r="B790" s="1" t="s">
        <v>1734</v>
      </c>
      <c r="C790" s="1" t="s">
        <v>1753</v>
      </c>
      <c r="D790" s="1" t="s">
        <v>78</v>
      </c>
      <c r="E790" s="1" t="s">
        <v>51</v>
      </c>
      <c r="F790" s="1" t="s">
        <v>51</v>
      </c>
      <c r="G790" s="1" t="s">
        <v>52</v>
      </c>
      <c r="H790" s="1" t="s">
        <v>121</v>
      </c>
      <c r="I790" s="1" t="s">
        <v>84</v>
      </c>
      <c r="J790" s="1" t="s">
        <v>122</v>
      </c>
      <c r="K790" s="1" t="s">
        <v>1754</v>
      </c>
      <c r="L790" s="1"/>
      <c r="M790" s="21">
        <f t="shared" si="12"/>
        <v>1</v>
      </c>
    </row>
    <row r="791" spans="1:13" ht="20.100000000000001" customHeight="1" x14ac:dyDescent="0.15">
      <c r="A791" s="1" t="s">
        <v>1596</v>
      </c>
      <c r="B791" s="1" t="s">
        <v>1734</v>
      </c>
      <c r="C791" s="1" t="s">
        <v>1755</v>
      </c>
      <c r="D791" s="1" t="s">
        <v>78</v>
      </c>
      <c r="E791" s="1" t="s">
        <v>51</v>
      </c>
      <c r="F791" s="1" t="s">
        <v>51</v>
      </c>
      <c r="G791" s="1" t="s">
        <v>52</v>
      </c>
      <c r="H791" s="1" t="s">
        <v>121</v>
      </c>
      <c r="I791" s="1" t="s">
        <v>84</v>
      </c>
      <c r="J791" s="1" t="s">
        <v>122</v>
      </c>
      <c r="K791" s="1" t="s">
        <v>1756</v>
      </c>
      <c r="L791" s="1"/>
      <c r="M791" s="21">
        <f t="shared" si="12"/>
        <v>1</v>
      </c>
    </row>
    <row r="792" spans="1:13" ht="20.100000000000001" customHeight="1" x14ac:dyDescent="0.15">
      <c r="A792" s="1" t="s">
        <v>1596</v>
      </c>
      <c r="B792" s="1" t="s">
        <v>1734</v>
      </c>
      <c r="C792" s="1" t="s">
        <v>1757</v>
      </c>
      <c r="D792" s="1" t="s">
        <v>78</v>
      </c>
      <c r="E792" s="1" t="s">
        <v>51</v>
      </c>
      <c r="F792" s="1" t="s">
        <v>179</v>
      </c>
      <c r="G792" s="1" t="s">
        <v>82</v>
      </c>
      <c r="H792" s="1" t="s">
        <v>83</v>
      </c>
      <c r="I792" s="1" t="s">
        <v>84</v>
      </c>
      <c r="J792" s="1" t="s">
        <v>85</v>
      </c>
      <c r="K792" s="1" t="s">
        <v>1758</v>
      </c>
      <c r="L792" s="1"/>
      <c r="M792" s="21">
        <f t="shared" si="12"/>
        <v>0</v>
      </c>
    </row>
    <row r="793" spans="1:13" ht="20.100000000000001" customHeight="1" x14ac:dyDescent="0.15">
      <c r="A793" s="1" t="s">
        <v>1596</v>
      </c>
      <c r="B793" s="1" t="s">
        <v>1734</v>
      </c>
      <c r="C793" s="1" t="s">
        <v>1759</v>
      </c>
      <c r="D793" s="1" t="s">
        <v>78</v>
      </c>
      <c r="E793" s="1" t="s">
        <v>51</v>
      </c>
      <c r="F793" s="1" t="s">
        <v>51</v>
      </c>
      <c r="G793" s="1" t="s">
        <v>52</v>
      </c>
      <c r="H793" s="1" t="s">
        <v>121</v>
      </c>
      <c r="I793" s="1" t="s">
        <v>84</v>
      </c>
      <c r="J793" s="1" t="s">
        <v>122</v>
      </c>
      <c r="K793" s="1" t="s">
        <v>1760</v>
      </c>
      <c r="L793" s="1"/>
      <c r="M793" s="21">
        <f t="shared" si="12"/>
        <v>1</v>
      </c>
    </row>
    <row r="794" spans="1:13" ht="20.100000000000001" customHeight="1" x14ac:dyDescent="0.15">
      <c r="A794" s="1" t="s">
        <v>1596</v>
      </c>
      <c r="B794" s="1" t="s">
        <v>1734</v>
      </c>
      <c r="C794" s="1" t="s">
        <v>1761</v>
      </c>
      <c r="D794" s="1" t="s">
        <v>78</v>
      </c>
      <c r="E794" s="1" t="s">
        <v>51</v>
      </c>
      <c r="F794" s="1" t="s">
        <v>81</v>
      </c>
      <c r="G794" s="1" t="s">
        <v>82</v>
      </c>
      <c r="H794" s="1" t="s">
        <v>83</v>
      </c>
      <c r="I794" s="1" t="s">
        <v>84</v>
      </c>
      <c r="J794" s="1" t="s">
        <v>85</v>
      </c>
      <c r="K794" s="1" t="s">
        <v>1762</v>
      </c>
      <c r="L794" s="1"/>
      <c r="M794" s="21">
        <f t="shared" si="12"/>
        <v>0</v>
      </c>
    </row>
    <row r="795" spans="1:13" ht="20.100000000000001" customHeight="1" x14ac:dyDescent="0.15">
      <c r="A795" s="1" t="s">
        <v>1596</v>
      </c>
      <c r="B795" s="1" t="s">
        <v>1734</v>
      </c>
      <c r="C795" s="1" t="s">
        <v>1763</v>
      </c>
      <c r="D795" s="1" t="s">
        <v>78</v>
      </c>
      <c r="E795" s="1" t="s">
        <v>51</v>
      </c>
      <c r="F795" s="1" t="s">
        <v>51</v>
      </c>
      <c r="G795" s="1" t="s">
        <v>52</v>
      </c>
      <c r="H795" s="1" t="s">
        <v>121</v>
      </c>
      <c r="I795" s="1" t="s">
        <v>84</v>
      </c>
      <c r="J795" s="1" t="s">
        <v>122</v>
      </c>
      <c r="K795" s="1" t="s">
        <v>1764</v>
      </c>
      <c r="L795" s="1"/>
      <c r="M795" s="21">
        <f t="shared" si="12"/>
        <v>1</v>
      </c>
    </row>
    <row r="796" spans="1:13" ht="20.100000000000001" customHeight="1" x14ac:dyDescent="0.15">
      <c r="A796" s="1" t="s">
        <v>1596</v>
      </c>
      <c r="B796" s="1" t="s">
        <v>1734</v>
      </c>
      <c r="C796" s="1" t="s">
        <v>1765</v>
      </c>
      <c r="D796" s="1" t="s">
        <v>78</v>
      </c>
      <c r="E796" s="1" t="s">
        <v>51</v>
      </c>
      <c r="F796" s="1" t="s">
        <v>51</v>
      </c>
      <c r="G796" s="1" t="s">
        <v>52</v>
      </c>
      <c r="H796" s="1" t="s">
        <v>121</v>
      </c>
      <c r="I796" s="1" t="s">
        <v>84</v>
      </c>
      <c r="J796" s="1" t="s">
        <v>122</v>
      </c>
      <c r="K796" s="1" t="s">
        <v>1766</v>
      </c>
      <c r="L796" s="1"/>
      <c r="M796" s="21">
        <f t="shared" si="12"/>
        <v>1</v>
      </c>
    </row>
    <row r="797" spans="1:13" ht="20.100000000000001" customHeight="1" x14ac:dyDescent="0.15">
      <c r="A797" s="1" t="s">
        <v>1596</v>
      </c>
      <c r="B797" s="1" t="s">
        <v>1734</v>
      </c>
      <c r="C797" s="1" t="s">
        <v>1767</v>
      </c>
      <c r="D797" s="1" t="s">
        <v>78</v>
      </c>
      <c r="E797" s="1" t="s">
        <v>51</v>
      </c>
      <c r="F797" s="1" t="s">
        <v>51</v>
      </c>
      <c r="G797" s="1" t="s">
        <v>52</v>
      </c>
      <c r="H797" s="1" t="s">
        <v>121</v>
      </c>
      <c r="I797" s="1" t="s">
        <v>84</v>
      </c>
      <c r="J797" s="1" t="s">
        <v>122</v>
      </c>
      <c r="K797" s="1" t="s">
        <v>1768</v>
      </c>
      <c r="L797" s="1"/>
      <c r="M797" s="21">
        <f t="shared" si="12"/>
        <v>1</v>
      </c>
    </row>
    <row r="798" spans="1:13" ht="20.100000000000001" customHeight="1" x14ac:dyDescent="0.15">
      <c r="A798" s="1" t="s">
        <v>1596</v>
      </c>
      <c r="B798" s="1" t="s">
        <v>1734</v>
      </c>
      <c r="C798" s="1" t="s">
        <v>1769</v>
      </c>
      <c r="D798" s="1" t="s">
        <v>78</v>
      </c>
      <c r="E798" s="1" t="s">
        <v>51</v>
      </c>
      <c r="F798" s="1" t="s">
        <v>51</v>
      </c>
      <c r="G798" s="1" t="s">
        <v>52</v>
      </c>
      <c r="H798" s="1" t="s">
        <v>121</v>
      </c>
      <c r="I798" s="1" t="s">
        <v>84</v>
      </c>
      <c r="J798" s="1" t="s">
        <v>122</v>
      </c>
      <c r="K798" s="1" t="s">
        <v>1770</v>
      </c>
      <c r="L798" s="1"/>
      <c r="M798" s="21">
        <f t="shared" si="12"/>
        <v>1</v>
      </c>
    </row>
    <row r="799" spans="1:13" ht="20.100000000000001" customHeight="1" x14ac:dyDescent="0.15">
      <c r="A799" s="1" t="s">
        <v>1596</v>
      </c>
      <c r="B799" s="1" t="s">
        <v>1771</v>
      </c>
      <c r="C799" s="1" t="s">
        <v>1772</v>
      </c>
      <c r="D799" s="1" t="s">
        <v>50</v>
      </c>
      <c r="E799" s="1" t="s">
        <v>51</v>
      </c>
      <c r="F799" s="1" t="s">
        <v>51</v>
      </c>
      <c r="G799" s="1" t="s">
        <v>52</v>
      </c>
      <c r="H799" s="1" t="s">
        <v>53</v>
      </c>
      <c r="I799" s="1" t="s">
        <v>54</v>
      </c>
      <c r="J799" s="1" t="s">
        <v>55</v>
      </c>
      <c r="K799" s="1" t="s">
        <v>1773</v>
      </c>
      <c r="L799" s="1"/>
      <c r="M799" s="21">
        <f t="shared" si="12"/>
        <v>1</v>
      </c>
    </row>
    <row r="800" spans="1:13" ht="20.100000000000001" customHeight="1" x14ac:dyDescent="0.15">
      <c r="A800" s="1" t="s">
        <v>1596</v>
      </c>
      <c r="B800" s="1" t="s">
        <v>1771</v>
      </c>
      <c r="C800" s="1" t="s">
        <v>1774</v>
      </c>
      <c r="D800" s="1" t="s">
        <v>50</v>
      </c>
      <c r="E800" s="1" t="s">
        <v>51</v>
      </c>
      <c r="F800" s="1" t="s">
        <v>51</v>
      </c>
      <c r="G800" s="1" t="s">
        <v>52</v>
      </c>
      <c r="H800" s="1" t="s">
        <v>53</v>
      </c>
      <c r="I800" s="1" t="s">
        <v>54</v>
      </c>
      <c r="J800" s="1" t="s">
        <v>55</v>
      </c>
      <c r="K800" s="1" t="s">
        <v>1775</v>
      </c>
      <c r="L800" s="1"/>
      <c r="M800" s="21">
        <f t="shared" si="12"/>
        <v>1</v>
      </c>
    </row>
    <row r="801" spans="1:13" ht="20.100000000000001" customHeight="1" x14ac:dyDescent="0.15">
      <c r="A801" s="1" t="s">
        <v>1596</v>
      </c>
      <c r="B801" s="1" t="s">
        <v>1771</v>
      </c>
      <c r="C801" s="1" t="s">
        <v>1776</v>
      </c>
      <c r="D801" s="1" t="s">
        <v>50</v>
      </c>
      <c r="E801" s="1" t="s">
        <v>51</v>
      </c>
      <c r="F801" s="1" t="s">
        <v>51</v>
      </c>
      <c r="G801" s="1" t="s">
        <v>52</v>
      </c>
      <c r="H801" s="1" t="s">
        <v>53</v>
      </c>
      <c r="I801" s="1" t="s">
        <v>54</v>
      </c>
      <c r="J801" s="1" t="s">
        <v>55</v>
      </c>
      <c r="K801" s="1" t="s">
        <v>1777</v>
      </c>
      <c r="L801" s="1"/>
      <c r="M801" s="21">
        <f t="shared" si="12"/>
        <v>1</v>
      </c>
    </row>
    <row r="802" spans="1:13" ht="20.100000000000001" customHeight="1" x14ac:dyDescent="0.15">
      <c r="A802" s="1" t="s">
        <v>1596</v>
      </c>
      <c r="B802" s="1" t="s">
        <v>1771</v>
      </c>
      <c r="C802" s="1" t="s">
        <v>1778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121</v>
      </c>
      <c r="I802" s="1" t="s">
        <v>84</v>
      </c>
      <c r="J802" s="1" t="s">
        <v>122</v>
      </c>
      <c r="K802" s="1" t="s">
        <v>1779</v>
      </c>
      <c r="L802" s="1"/>
      <c r="M802" s="21">
        <f t="shared" si="12"/>
        <v>1</v>
      </c>
    </row>
    <row r="803" spans="1:13" ht="20.100000000000001" customHeight="1" x14ac:dyDescent="0.15">
      <c r="A803" s="1" t="s">
        <v>1596</v>
      </c>
      <c r="B803" s="1" t="s">
        <v>1771</v>
      </c>
      <c r="C803" s="1" t="s">
        <v>1780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53</v>
      </c>
      <c r="I803" s="1" t="s">
        <v>54</v>
      </c>
      <c r="J803" s="1" t="s">
        <v>55</v>
      </c>
      <c r="K803" s="1" t="s">
        <v>1781</v>
      </c>
      <c r="L803" s="1"/>
      <c r="M803" s="21">
        <f t="shared" si="12"/>
        <v>1</v>
      </c>
    </row>
    <row r="804" spans="1:13" ht="20.100000000000001" customHeight="1" x14ac:dyDescent="0.15">
      <c r="A804" s="1" t="s">
        <v>1596</v>
      </c>
      <c r="B804" s="1" t="s">
        <v>1782</v>
      </c>
      <c r="C804" s="1" t="s">
        <v>1783</v>
      </c>
      <c r="D804" s="1" t="s">
        <v>50</v>
      </c>
      <c r="E804" s="1" t="s">
        <v>51</v>
      </c>
      <c r="F804" s="1" t="s">
        <v>51</v>
      </c>
      <c r="G804" s="1" t="s">
        <v>52</v>
      </c>
      <c r="H804" s="1" t="s">
        <v>53</v>
      </c>
      <c r="I804" s="1" t="s">
        <v>54</v>
      </c>
      <c r="J804" s="1" t="s">
        <v>55</v>
      </c>
      <c r="K804" s="1" t="s">
        <v>1784</v>
      </c>
      <c r="L804" s="1"/>
      <c r="M804" s="21">
        <f t="shared" si="12"/>
        <v>1</v>
      </c>
    </row>
    <row r="805" spans="1:13" ht="20.100000000000001" customHeight="1" x14ac:dyDescent="0.15">
      <c r="A805" s="1" t="s">
        <v>1596</v>
      </c>
      <c r="B805" s="1" t="s">
        <v>1782</v>
      </c>
      <c r="C805" s="1" t="s">
        <v>1785</v>
      </c>
      <c r="D805" s="1" t="s">
        <v>50</v>
      </c>
      <c r="E805" s="1" t="s">
        <v>51</v>
      </c>
      <c r="F805" s="1" t="s">
        <v>51</v>
      </c>
      <c r="G805" s="1" t="s">
        <v>52</v>
      </c>
      <c r="H805" s="1" t="s">
        <v>53</v>
      </c>
      <c r="I805" s="1" t="s">
        <v>54</v>
      </c>
      <c r="J805" s="1" t="s">
        <v>55</v>
      </c>
      <c r="K805" s="1" t="s">
        <v>1786</v>
      </c>
      <c r="L805" s="1"/>
      <c r="M805" s="21">
        <f t="shared" si="12"/>
        <v>1</v>
      </c>
    </row>
    <row r="806" spans="1:13" ht="20.100000000000001" customHeight="1" x14ac:dyDescent="0.15">
      <c r="A806" s="1" t="s">
        <v>1596</v>
      </c>
      <c r="B806" s="1" t="s">
        <v>1782</v>
      </c>
      <c r="C806" s="1" t="s">
        <v>1787</v>
      </c>
      <c r="D806" s="1" t="s">
        <v>50</v>
      </c>
      <c r="E806" s="1" t="s">
        <v>51</v>
      </c>
      <c r="F806" s="1" t="s">
        <v>51</v>
      </c>
      <c r="G806" s="1" t="s">
        <v>52</v>
      </c>
      <c r="H806" s="1" t="s">
        <v>53</v>
      </c>
      <c r="I806" s="1" t="s">
        <v>54</v>
      </c>
      <c r="J806" s="1" t="s">
        <v>55</v>
      </c>
      <c r="K806" s="1" t="s">
        <v>1788</v>
      </c>
      <c r="L806" s="1"/>
      <c r="M806" s="21">
        <f t="shared" si="12"/>
        <v>1</v>
      </c>
    </row>
    <row r="807" spans="1:13" ht="20.100000000000001" customHeight="1" x14ac:dyDescent="0.15">
      <c r="A807" s="1" t="s">
        <v>1596</v>
      </c>
      <c r="B807" s="1" t="s">
        <v>1782</v>
      </c>
      <c r="C807" s="1" t="s">
        <v>1789</v>
      </c>
      <c r="D807" s="1" t="s">
        <v>50</v>
      </c>
      <c r="E807" s="1" t="s">
        <v>51</v>
      </c>
      <c r="F807" s="1" t="s">
        <v>51</v>
      </c>
      <c r="G807" s="1" t="s">
        <v>52</v>
      </c>
      <c r="H807" s="1" t="s">
        <v>53</v>
      </c>
      <c r="I807" s="1" t="s">
        <v>54</v>
      </c>
      <c r="J807" s="1" t="s">
        <v>55</v>
      </c>
      <c r="K807" s="1" t="s">
        <v>1790</v>
      </c>
      <c r="L807" s="1"/>
      <c r="M807" s="21">
        <f t="shared" si="12"/>
        <v>1</v>
      </c>
    </row>
    <row r="808" spans="1:13" ht="20.100000000000001" customHeight="1" x14ac:dyDescent="0.15">
      <c r="A808" s="1" t="s">
        <v>1596</v>
      </c>
      <c r="B808" s="1" t="s">
        <v>1782</v>
      </c>
      <c r="C808" s="1" t="s">
        <v>1791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53</v>
      </c>
      <c r="I808" s="1" t="s">
        <v>54</v>
      </c>
      <c r="J808" s="1" t="s">
        <v>55</v>
      </c>
      <c r="K808" s="1" t="s">
        <v>1792</v>
      </c>
      <c r="L808" s="1"/>
      <c r="M808" s="21">
        <f t="shared" si="12"/>
        <v>1</v>
      </c>
    </row>
    <row r="809" spans="1:13" ht="20.100000000000001" customHeight="1" x14ac:dyDescent="0.15">
      <c r="A809" s="1" t="s">
        <v>1596</v>
      </c>
      <c r="B809" s="1" t="s">
        <v>1782</v>
      </c>
      <c r="C809" s="1" t="s">
        <v>1793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53</v>
      </c>
      <c r="I809" s="1" t="s">
        <v>54</v>
      </c>
      <c r="J809" s="1" t="s">
        <v>55</v>
      </c>
      <c r="K809" s="1" t="s">
        <v>1794</v>
      </c>
      <c r="L809" s="1"/>
      <c r="M809" s="21">
        <f t="shared" si="12"/>
        <v>1</v>
      </c>
    </row>
    <row r="810" spans="1:13" ht="20.100000000000001" customHeight="1" x14ac:dyDescent="0.15">
      <c r="A810" s="1" t="s">
        <v>1596</v>
      </c>
      <c r="B810" s="1" t="s">
        <v>1782</v>
      </c>
      <c r="C810" s="1" t="s">
        <v>1795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53</v>
      </c>
      <c r="I810" s="1" t="s">
        <v>54</v>
      </c>
      <c r="J810" s="1" t="s">
        <v>55</v>
      </c>
      <c r="K810" s="1" t="s">
        <v>1796</v>
      </c>
      <c r="L810" s="1"/>
      <c r="M810" s="21">
        <f t="shared" si="12"/>
        <v>1</v>
      </c>
    </row>
    <row r="811" spans="1:13" ht="20.100000000000001" customHeight="1" x14ac:dyDescent="0.15">
      <c r="A811" s="1" t="s">
        <v>1596</v>
      </c>
      <c r="B811" s="1" t="s">
        <v>1782</v>
      </c>
      <c r="C811" s="1" t="s">
        <v>1797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53</v>
      </c>
      <c r="I811" s="1" t="s">
        <v>54</v>
      </c>
      <c r="J811" s="1" t="s">
        <v>55</v>
      </c>
      <c r="K811" s="1" t="s">
        <v>1798</v>
      </c>
      <c r="L811" s="1"/>
      <c r="M811" s="21">
        <f t="shared" si="12"/>
        <v>1</v>
      </c>
    </row>
    <row r="812" spans="1:13" ht="20.100000000000001" customHeight="1" x14ac:dyDescent="0.15">
      <c r="A812" s="1" t="s">
        <v>1596</v>
      </c>
      <c r="B812" s="1" t="s">
        <v>1782</v>
      </c>
      <c r="C812" s="1" t="s">
        <v>1799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53</v>
      </c>
      <c r="I812" s="1" t="s">
        <v>54</v>
      </c>
      <c r="J812" s="1" t="s">
        <v>55</v>
      </c>
      <c r="K812" s="1" t="s">
        <v>1800</v>
      </c>
      <c r="L812" s="1"/>
      <c r="M812" s="21">
        <f t="shared" si="12"/>
        <v>1</v>
      </c>
    </row>
    <row r="813" spans="1:13" ht="20.100000000000001" customHeight="1" x14ac:dyDescent="0.15">
      <c r="A813" s="1" t="s">
        <v>1596</v>
      </c>
      <c r="B813" s="1" t="s">
        <v>1782</v>
      </c>
      <c r="C813" s="1" t="s">
        <v>1801</v>
      </c>
      <c r="D813" s="1" t="s">
        <v>50</v>
      </c>
      <c r="E813" s="1" t="s">
        <v>51</v>
      </c>
      <c r="F813" s="1" t="s">
        <v>51</v>
      </c>
      <c r="G813" s="1" t="s">
        <v>52</v>
      </c>
      <c r="H813" s="1" t="s">
        <v>53</v>
      </c>
      <c r="I813" s="1" t="s">
        <v>54</v>
      </c>
      <c r="J813" s="1" t="s">
        <v>55</v>
      </c>
      <c r="K813" s="1" t="s">
        <v>1802</v>
      </c>
      <c r="L813" s="1"/>
      <c r="M813" s="21">
        <f t="shared" si="12"/>
        <v>1</v>
      </c>
    </row>
    <row r="814" spans="1:13" ht="20.100000000000001" customHeight="1" x14ac:dyDescent="0.15">
      <c r="A814" s="1" t="s">
        <v>1596</v>
      </c>
      <c r="B814" s="1" t="s">
        <v>1782</v>
      </c>
      <c r="C814" s="1" t="s">
        <v>1803</v>
      </c>
      <c r="D814" s="1" t="s">
        <v>78</v>
      </c>
      <c r="E814" s="1" t="s">
        <v>51</v>
      </c>
      <c r="F814" s="1" t="s">
        <v>51</v>
      </c>
      <c r="G814" s="1" t="s">
        <v>52</v>
      </c>
      <c r="H814" s="1" t="s">
        <v>53</v>
      </c>
      <c r="I814" s="1" t="s">
        <v>54</v>
      </c>
      <c r="J814" s="1" t="s">
        <v>55</v>
      </c>
      <c r="K814" s="1" t="s">
        <v>1804</v>
      </c>
      <c r="L814" s="1"/>
      <c r="M814" s="21">
        <f t="shared" si="12"/>
        <v>1</v>
      </c>
    </row>
    <row r="815" spans="1:13" ht="20.100000000000001" customHeight="1" x14ac:dyDescent="0.15">
      <c r="A815" s="1" t="s">
        <v>1596</v>
      </c>
      <c r="B815" s="1" t="s">
        <v>1782</v>
      </c>
      <c r="C815" s="1" t="s">
        <v>1805</v>
      </c>
      <c r="D815" s="1" t="s">
        <v>78</v>
      </c>
      <c r="E815" s="1" t="s">
        <v>51</v>
      </c>
      <c r="F815" s="1" t="s">
        <v>51</v>
      </c>
      <c r="G815" s="1" t="s">
        <v>52</v>
      </c>
      <c r="H815" s="1" t="s">
        <v>53</v>
      </c>
      <c r="I815" s="1" t="s">
        <v>54</v>
      </c>
      <c r="J815" s="1" t="s">
        <v>55</v>
      </c>
      <c r="K815" s="1" t="s">
        <v>1806</v>
      </c>
      <c r="L815" s="1"/>
      <c r="M815" s="21">
        <f t="shared" si="12"/>
        <v>1</v>
      </c>
    </row>
    <row r="816" spans="1:13" ht="20.100000000000001" customHeight="1" x14ac:dyDescent="0.15">
      <c r="A816" s="1" t="s">
        <v>1596</v>
      </c>
      <c r="B816" s="1" t="s">
        <v>1782</v>
      </c>
      <c r="C816" s="1" t="s">
        <v>1807</v>
      </c>
      <c r="D816" s="1" t="s">
        <v>78</v>
      </c>
      <c r="E816" s="1" t="s">
        <v>51</v>
      </c>
      <c r="F816" s="1" t="s">
        <v>51</v>
      </c>
      <c r="G816" s="1" t="s">
        <v>52</v>
      </c>
      <c r="H816" s="1" t="s">
        <v>53</v>
      </c>
      <c r="I816" s="1" t="s">
        <v>54</v>
      </c>
      <c r="J816" s="1" t="s">
        <v>55</v>
      </c>
      <c r="K816" s="1" t="s">
        <v>1808</v>
      </c>
      <c r="L816" s="1"/>
      <c r="M816" s="21">
        <f t="shared" si="12"/>
        <v>1</v>
      </c>
    </row>
    <row r="817" spans="1:13" ht="20.100000000000001" customHeight="1" x14ac:dyDescent="0.15">
      <c r="A817" s="1" t="s">
        <v>1596</v>
      </c>
      <c r="B817" s="1" t="s">
        <v>1782</v>
      </c>
      <c r="C817" s="1" t="s">
        <v>1809</v>
      </c>
      <c r="D817" s="1" t="s">
        <v>78</v>
      </c>
      <c r="E817" s="1" t="s">
        <v>51</v>
      </c>
      <c r="F817" s="1" t="s">
        <v>51</v>
      </c>
      <c r="G817" s="1" t="s">
        <v>52</v>
      </c>
      <c r="H817" s="1" t="s">
        <v>53</v>
      </c>
      <c r="I817" s="1" t="s">
        <v>54</v>
      </c>
      <c r="J817" s="1" t="s">
        <v>55</v>
      </c>
      <c r="K817" s="1" t="s">
        <v>1810</v>
      </c>
      <c r="L817" s="1"/>
      <c r="M817" s="21">
        <f t="shared" si="12"/>
        <v>1</v>
      </c>
    </row>
    <row r="818" spans="1:13" ht="20.100000000000001" customHeight="1" x14ac:dyDescent="0.15">
      <c r="A818" s="1" t="s">
        <v>1596</v>
      </c>
      <c r="B818" s="1" t="s">
        <v>1782</v>
      </c>
      <c r="C818" s="1" t="s">
        <v>1811</v>
      </c>
      <c r="D818" s="1" t="s">
        <v>78</v>
      </c>
      <c r="E818" s="1" t="s">
        <v>51</v>
      </c>
      <c r="F818" s="1" t="s">
        <v>51</v>
      </c>
      <c r="G818" s="1" t="s">
        <v>52</v>
      </c>
      <c r="H818" s="1" t="s">
        <v>53</v>
      </c>
      <c r="I818" s="1" t="s">
        <v>54</v>
      </c>
      <c r="J818" s="1" t="s">
        <v>55</v>
      </c>
      <c r="K818" s="1" t="s">
        <v>1812</v>
      </c>
      <c r="L818" s="1"/>
      <c r="M818" s="21">
        <f t="shared" si="12"/>
        <v>1</v>
      </c>
    </row>
    <row r="819" spans="1:13" ht="20.100000000000001" customHeight="1" x14ac:dyDescent="0.15">
      <c r="A819" s="1" t="s">
        <v>1596</v>
      </c>
      <c r="B819" s="1" t="s">
        <v>1782</v>
      </c>
      <c r="C819" s="1" t="s">
        <v>1813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53</v>
      </c>
      <c r="I819" s="1" t="s">
        <v>54</v>
      </c>
      <c r="J819" s="1" t="s">
        <v>55</v>
      </c>
      <c r="K819" s="1" t="s">
        <v>1814</v>
      </c>
      <c r="L819" s="1"/>
      <c r="M819" s="21">
        <f t="shared" si="12"/>
        <v>1</v>
      </c>
    </row>
    <row r="820" spans="1:13" ht="20.100000000000001" customHeight="1" x14ac:dyDescent="0.15">
      <c r="A820" s="1" t="s">
        <v>1596</v>
      </c>
      <c r="B820" s="1" t="s">
        <v>1815</v>
      </c>
      <c r="C820" s="1" t="s">
        <v>1816</v>
      </c>
      <c r="D820" s="1" t="s">
        <v>50</v>
      </c>
      <c r="E820" s="1" t="s">
        <v>51</v>
      </c>
      <c r="F820" s="1" t="s">
        <v>51</v>
      </c>
      <c r="G820" s="1" t="s">
        <v>52</v>
      </c>
      <c r="H820" s="1" t="s">
        <v>121</v>
      </c>
      <c r="I820" s="1" t="s">
        <v>84</v>
      </c>
      <c r="J820" s="1" t="s">
        <v>122</v>
      </c>
      <c r="K820" s="1" t="s">
        <v>1817</v>
      </c>
      <c r="L820" s="1"/>
      <c r="M820" s="21">
        <f t="shared" si="12"/>
        <v>1</v>
      </c>
    </row>
    <row r="821" spans="1:13" ht="20.100000000000001" customHeight="1" x14ac:dyDescent="0.15">
      <c r="A821" s="1" t="s">
        <v>1596</v>
      </c>
      <c r="B821" s="1" t="s">
        <v>1815</v>
      </c>
      <c r="C821" s="1" t="s">
        <v>1818</v>
      </c>
      <c r="D821" s="1" t="s">
        <v>50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1819</v>
      </c>
      <c r="L821" s="1"/>
      <c r="M821" s="21">
        <f t="shared" si="12"/>
        <v>1</v>
      </c>
    </row>
    <row r="822" spans="1:13" ht="20.100000000000001" customHeight="1" x14ac:dyDescent="0.15">
      <c r="A822" s="1" t="s">
        <v>1596</v>
      </c>
      <c r="B822" s="1" t="s">
        <v>1815</v>
      </c>
      <c r="C822" s="1" t="s">
        <v>1820</v>
      </c>
      <c r="D822" s="1" t="s">
        <v>50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1821</v>
      </c>
      <c r="L822" s="1"/>
      <c r="M822" s="21">
        <f t="shared" si="12"/>
        <v>1</v>
      </c>
    </row>
    <row r="823" spans="1:13" ht="20.100000000000001" customHeight="1" x14ac:dyDescent="0.15">
      <c r="A823" s="1" t="s">
        <v>1596</v>
      </c>
      <c r="B823" s="1" t="s">
        <v>1815</v>
      </c>
      <c r="C823" s="1" t="s">
        <v>1822</v>
      </c>
      <c r="D823" s="1" t="s">
        <v>50</v>
      </c>
      <c r="E823" s="1" t="s">
        <v>51</v>
      </c>
      <c r="F823" s="1" t="s">
        <v>51</v>
      </c>
      <c r="G823" s="1" t="s">
        <v>52</v>
      </c>
      <c r="H823" s="1" t="s">
        <v>121</v>
      </c>
      <c r="I823" s="1" t="s">
        <v>84</v>
      </c>
      <c r="J823" s="1" t="s">
        <v>122</v>
      </c>
      <c r="K823" s="1" t="s">
        <v>1823</v>
      </c>
      <c r="L823" s="1"/>
      <c r="M823" s="21">
        <f t="shared" si="12"/>
        <v>1</v>
      </c>
    </row>
    <row r="824" spans="1:13" ht="20.100000000000001" customHeight="1" x14ac:dyDescent="0.15">
      <c r="A824" s="1" t="s">
        <v>1596</v>
      </c>
      <c r="B824" s="1" t="s">
        <v>1815</v>
      </c>
      <c r="C824" s="1" t="s">
        <v>1824</v>
      </c>
      <c r="D824" s="1" t="s">
        <v>50</v>
      </c>
      <c r="E824" s="1" t="s">
        <v>51</v>
      </c>
      <c r="F824" s="1" t="s">
        <v>51</v>
      </c>
      <c r="G824" s="1" t="s">
        <v>52</v>
      </c>
      <c r="H824" s="1" t="s">
        <v>121</v>
      </c>
      <c r="I824" s="1" t="s">
        <v>84</v>
      </c>
      <c r="J824" s="1" t="s">
        <v>122</v>
      </c>
      <c r="K824" s="1" t="s">
        <v>1825</v>
      </c>
      <c r="L824" s="1"/>
      <c r="M824" s="21">
        <f t="shared" si="12"/>
        <v>1</v>
      </c>
    </row>
    <row r="825" spans="1:13" ht="20.100000000000001" customHeight="1" x14ac:dyDescent="0.15">
      <c r="A825" s="1" t="s">
        <v>1596</v>
      </c>
      <c r="B825" s="1" t="s">
        <v>1815</v>
      </c>
      <c r="C825" s="1" t="s">
        <v>1826</v>
      </c>
      <c r="D825" s="1" t="s">
        <v>50</v>
      </c>
      <c r="E825" s="1" t="s">
        <v>51</v>
      </c>
      <c r="F825" s="1" t="s">
        <v>51</v>
      </c>
      <c r="G825" s="1" t="s">
        <v>52</v>
      </c>
      <c r="H825" s="1" t="s">
        <v>121</v>
      </c>
      <c r="I825" s="1" t="s">
        <v>84</v>
      </c>
      <c r="J825" s="1" t="s">
        <v>122</v>
      </c>
      <c r="K825" s="1" t="s">
        <v>1827</v>
      </c>
      <c r="L825" s="1"/>
      <c r="M825" s="21">
        <f t="shared" si="12"/>
        <v>1</v>
      </c>
    </row>
    <row r="826" spans="1:13" ht="20.100000000000001" customHeight="1" x14ac:dyDescent="0.15">
      <c r="A826" s="1" t="s">
        <v>1596</v>
      </c>
      <c r="B826" s="1" t="s">
        <v>1815</v>
      </c>
      <c r="C826" s="1" t="s">
        <v>1828</v>
      </c>
      <c r="D826" s="1" t="s">
        <v>50</v>
      </c>
      <c r="E826" s="1" t="s">
        <v>51</v>
      </c>
      <c r="F826" s="1" t="s">
        <v>51</v>
      </c>
      <c r="G826" s="1" t="s">
        <v>52</v>
      </c>
      <c r="H826" s="1" t="s">
        <v>121</v>
      </c>
      <c r="I826" s="1" t="s">
        <v>84</v>
      </c>
      <c r="J826" s="1" t="s">
        <v>122</v>
      </c>
      <c r="K826" s="1" t="s">
        <v>1829</v>
      </c>
      <c r="L826" s="1"/>
      <c r="M826" s="21">
        <f t="shared" si="12"/>
        <v>1</v>
      </c>
    </row>
    <row r="827" spans="1:13" ht="20.100000000000001" customHeight="1" x14ac:dyDescent="0.15">
      <c r="A827" s="1" t="s">
        <v>1596</v>
      </c>
      <c r="B827" s="1" t="s">
        <v>1815</v>
      </c>
      <c r="C827" s="1" t="s">
        <v>1830</v>
      </c>
      <c r="D827" s="1" t="s">
        <v>50</v>
      </c>
      <c r="E827" s="1" t="s">
        <v>51</v>
      </c>
      <c r="F827" s="1" t="s">
        <v>51</v>
      </c>
      <c r="G827" s="1" t="s">
        <v>52</v>
      </c>
      <c r="H827" s="1" t="s">
        <v>121</v>
      </c>
      <c r="I827" s="1" t="s">
        <v>84</v>
      </c>
      <c r="J827" s="1" t="s">
        <v>122</v>
      </c>
      <c r="K827" s="1" t="s">
        <v>1831</v>
      </c>
      <c r="L827" s="1"/>
      <c r="M827" s="21">
        <f t="shared" si="12"/>
        <v>1</v>
      </c>
    </row>
    <row r="828" spans="1:13" ht="20.100000000000001" customHeight="1" x14ac:dyDescent="0.15">
      <c r="A828" s="1" t="s">
        <v>1596</v>
      </c>
      <c r="B828" s="1" t="s">
        <v>1815</v>
      </c>
      <c r="C828" s="1" t="s">
        <v>1832</v>
      </c>
      <c r="D828" s="1" t="s">
        <v>50</v>
      </c>
      <c r="E828" s="1" t="s">
        <v>51</v>
      </c>
      <c r="F828" s="1" t="s">
        <v>51</v>
      </c>
      <c r="G828" s="1" t="s">
        <v>52</v>
      </c>
      <c r="H828" s="1" t="s">
        <v>121</v>
      </c>
      <c r="I828" s="1" t="s">
        <v>84</v>
      </c>
      <c r="J828" s="1" t="s">
        <v>122</v>
      </c>
      <c r="K828" s="1" t="s">
        <v>1833</v>
      </c>
      <c r="L828" s="1"/>
      <c r="M828" s="21">
        <f t="shared" si="12"/>
        <v>1</v>
      </c>
    </row>
    <row r="829" spans="1:13" ht="20.100000000000001" customHeight="1" x14ac:dyDescent="0.15">
      <c r="A829" s="1" t="s">
        <v>1596</v>
      </c>
      <c r="B829" s="1" t="s">
        <v>1815</v>
      </c>
      <c r="C829" s="1" t="s">
        <v>1834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121</v>
      </c>
      <c r="I829" s="1" t="s">
        <v>84</v>
      </c>
      <c r="J829" s="1" t="s">
        <v>122</v>
      </c>
      <c r="K829" s="1" t="s">
        <v>1835</v>
      </c>
      <c r="L829" s="1"/>
      <c r="M829" s="21">
        <f t="shared" si="12"/>
        <v>1</v>
      </c>
    </row>
    <row r="830" spans="1:13" ht="20.100000000000001" customHeight="1" x14ac:dyDescent="0.15">
      <c r="A830" s="1" t="s">
        <v>1596</v>
      </c>
      <c r="B830" s="1" t="s">
        <v>1815</v>
      </c>
      <c r="C830" s="1" t="s">
        <v>1836</v>
      </c>
      <c r="D830" s="1" t="s">
        <v>78</v>
      </c>
      <c r="E830" s="1" t="s">
        <v>51</v>
      </c>
      <c r="F830" s="1" t="s">
        <v>26832</v>
      </c>
      <c r="G830" s="1" t="s">
        <v>82</v>
      </c>
      <c r="H830" s="1" t="s">
        <v>180</v>
      </c>
      <c r="I830" s="1" t="s">
        <v>181</v>
      </c>
      <c r="J830" s="1" t="s">
        <v>182</v>
      </c>
      <c r="K830" s="1" t="s">
        <v>1837</v>
      </c>
      <c r="L830" s="1"/>
      <c r="M830" s="21">
        <f t="shared" si="12"/>
        <v>0</v>
      </c>
    </row>
    <row r="831" spans="1:13" ht="20.100000000000001" customHeight="1" x14ac:dyDescent="0.15">
      <c r="A831" s="1" t="s">
        <v>1596</v>
      </c>
      <c r="B831" s="1" t="s">
        <v>1815</v>
      </c>
      <c r="C831" s="1" t="s">
        <v>1838</v>
      </c>
      <c r="D831" s="1" t="s">
        <v>78</v>
      </c>
      <c r="E831" s="1" t="s">
        <v>51</v>
      </c>
      <c r="F831" s="1" t="s">
        <v>179</v>
      </c>
      <c r="G831" s="1" t="s">
        <v>82</v>
      </c>
      <c r="H831" s="1" t="s">
        <v>180</v>
      </c>
      <c r="I831" s="1" t="s">
        <v>181</v>
      </c>
      <c r="J831" s="1" t="s">
        <v>182</v>
      </c>
      <c r="K831" s="1" t="s">
        <v>1839</v>
      </c>
      <c r="L831" s="1"/>
      <c r="M831" s="21">
        <f t="shared" si="12"/>
        <v>0</v>
      </c>
    </row>
    <row r="832" spans="1:13" ht="20.100000000000001" customHeight="1" x14ac:dyDescent="0.15">
      <c r="A832" s="1" t="s">
        <v>1596</v>
      </c>
      <c r="B832" s="1" t="s">
        <v>1815</v>
      </c>
      <c r="C832" s="1" t="s">
        <v>1840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121</v>
      </c>
      <c r="I832" s="1" t="s">
        <v>84</v>
      </c>
      <c r="J832" s="1" t="s">
        <v>122</v>
      </c>
      <c r="K832" s="1" t="s">
        <v>1841</v>
      </c>
      <c r="L832" s="1"/>
      <c r="M832" s="21">
        <f t="shared" si="12"/>
        <v>1</v>
      </c>
    </row>
    <row r="833" spans="1:13" ht="20.100000000000001" customHeight="1" x14ac:dyDescent="0.15">
      <c r="A833" s="1" t="s">
        <v>1596</v>
      </c>
      <c r="B833" s="1" t="s">
        <v>1815</v>
      </c>
      <c r="C833" s="1" t="s">
        <v>1842</v>
      </c>
      <c r="D833" s="1" t="s">
        <v>78</v>
      </c>
      <c r="E833" s="1" t="s">
        <v>51</v>
      </c>
      <c r="F833" s="1" t="s">
        <v>51</v>
      </c>
      <c r="G833" s="1" t="s">
        <v>52</v>
      </c>
      <c r="H833" s="1" t="s">
        <v>121</v>
      </c>
      <c r="I833" s="1" t="s">
        <v>84</v>
      </c>
      <c r="J833" s="1" t="s">
        <v>122</v>
      </c>
      <c r="K833" s="1" t="s">
        <v>1843</v>
      </c>
      <c r="L833" s="1"/>
      <c r="M833" s="21">
        <f t="shared" si="12"/>
        <v>1</v>
      </c>
    </row>
    <row r="834" spans="1:13" ht="20.100000000000001" customHeight="1" x14ac:dyDescent="0.15">
      <c r="A834" s="1" t="s">
        <v>1596</v>
      </c>
      <c r="B834" s="1" t="s">
        <v>1815</v>
      </c>
      <c r="C834" s="1" t="s">
        <v>1844</v>
      </c>
      <c r="D834" s="1" t="s">
        <v>78</v>
      </c>
      <c r="E834" s="1" t="s">
        <v>51</v>
      </c>
      <c r="F834" s="1" t="s">
        <v>51</v>
      </c>
      <c r="G834" s="1" t="s">
        <v>52</v>
      </c>
      <c r="H834" s="1" t="s">
        <v>121</v>
      </c>
      <c r="I834" s="1" t="s">
        <v>84</v>
      </c>
      <c r="J834" s="1" t="s">
        <v>122</v>
      </c>
      <c r="K834" s="1" t="s">
        <v>1845</v>
      </c>
      <c r="L834" s="1"/>
      <c r="M834" s="21">
        <f t="shared" si="12"/>
        <v>1</v>
      </c>
    </row>
    <row r="835" spans="1:13" ht="20.100000000000001" customHeight="1" x14ac:dyDescent="0.15">
      <c r="A835" s="1" t="s">
        <v>1596</v>
      </c>
      <c r="B835" s="1" t="s">
        <v>1815</v>
      </c>
      <c r="C835" s="1" t="s">
        <v>1846</v>
      </c>
      <c r="D835" s="1" t="s">
        <v>78</v>
      </c>
      <c r="E835" s="1" t="s">
        <v>51</v>
      </c>
      <c r="F835" s="1" t="s">
        <v>51</v>
      </c>
      <c r="G835" s="1" t="s">
        <v>52</v>
      </c>
      <c r="H835" s="1" t="s">
        <v>121</v>
      </c>
      <c r="I835" s="1" t="s">
        <v>84</v>
      </c>
      <c r="J835" s="1" t="s">
        <v>122</v>
      </c>
      <c r="K835" s="1" t="s">
        <v>1847</v>
      </c>
      <c r="L835" s="1"/>
      <c r="M835" s="21">
        <f t="shared" si="12"/>
        <v>1</v>
      </c>
    </row>
    <row r="836" spans="1:13" ht="20.100000000000001" customHeight="1" x14ac:dyDescent="0.15">
      <c r="A836" s="1" t="s">
        <v>1596</v>
      </c>
      <c r="B836" s="1" t="s">
        <v>1815</v>
      </c>
      <c r="C836" s="1" t="s">
        <v>1848</v>
      </c>
      <c r="D836" s="1" t="s">
        <v>78</v>
      </c>
      <c r="E836" s="1" t="s">
        <v>51</v>
      </c>
      <c r="F836" s="1" t="s">
        <v>51</v>
      </c>
      <c r="G836" s="1" t="s">
        <v>52</v>
      </c>
      <c r="H836" s="1" t="s">
        <v>121</v>
      </c>
      <c r="I836" s="1" t="s">
        <v>84</v>
      </c>
      <c r="J836" s="1" t="s">
        <v>122</v>
      </c>
      <c r="K836" s="1" t="s">
        <v>1849</v>
      </c>
      <c r="L836" s="1"/>
      <c r="M836" s="21">
        <f t="shared" si="12"/>
        <v>1</v>
      </c>
    </row>
    <row r="837" spans="1:13" ht="20.100000000000001" customHeight="1" x14ac:dyDescent="0.15">
      <c r="A837" s="1" t="s">
        <v>1596</v>
      </c>
      <c r="B837" s="1" t="s">
        <v>1815</v>
      </c>
      <c r="C837" s="1" t="s">
        <v>1850</v>
      </c>
      <c r="D837" s="1" t="s">
        <v>78</v>
      </c>
      <c r="E837" s="1" t="s">
        <v>51</v>
      </c>
      <c r="F837" s="1" t="s">
        <v>51</v>
      </c>
      <c r="G837" s="1" t="s">
        <v>52</v>
      </c>
      <c r="H837" s="1" t="s">
        <v>121</v>
      </c>
      <c r="I837" s="1" t="s">
        <v>84</v>
      </c>
      <c r="J837" s="1" t="s">
        <v>122</v>
      </c>
      <c r="K837" s="1" t="s">
        <v>1851</v>
      </c>
      <c r="L837" s="1"/>
      <c r="M837" s="21">
        <f t="shared" si="12"/>
        <v>1</v>
      </c>
    </row>
    <row r="838" spans="1:13" ht="20.100000000000001" customHeight="1" x14ac:dyDescent="0.15">
      <c r="A838" s="1" t="s">
        <v>1596</v>
      </c>
      <c r="B838" s="1" t="s">
        <v>1815</v>
      </c>
      <c r="C838" s="1" t="s">
        <v>1852</v>
      </c>
      <c r="D838" s="1" t="s">
        <v>78</v>
      </c>
      <c r="E838" s="1" t="s">
        <v>51</v>
      </c>
      <c r="F838" s="1" t="s">
        <v>51</v>
      </c>
      <c r="G838" s="1" t="s">
        <v>52</v>
      </c>
      <c r="H838" s="1" t="s">
        <v>121</v>
      </c>
      <c r="I838" s="1" t="s">
        <v>84</v>
      </c>
      <c r="J838" s="1" t="s">
        <v>122</v>
      </c>
      <c r="K838" s="1" t="s">
        <v>1853</v>
      </c>
      <c r="L838" s="1"/>
      <c r="M838" s="21">
        <f t="shared" si="12"/>
        <v>1</v>
      </c>
    </row>
    <row r="839" spans="1:13" ht="20.100000000000001" customHeight="1" x14ac:dyDescent="0.15">
      <c r="A839" s="1" t="s">
        <v>1596</v>
      </c>
      <c r="B839" s="1" t="s">
        <v>1815</v>
      </c>
      <c r="C839" s="1" t="s">
        <v>1854</v>
      </c>
      <c r="D839" s="1" t="s">
        <v>78</v>
      </c>
      <c r="E839" s="1" t="s">
        <v>51</v>
      </c>
      <c r="F839" s="1" t="s">
        <v>51</v>
      </c>
      <c r="G839" s="1" t="s">
        <v>52</v>
      </c>
      <c r="H839" s="1" t="s">
        <v>121</v>
      </c>
      <c r="I839" s="1" t="s">
        <v>84</v>
      </c>
      <c r="J839" s="1" t="s">
        <v>122</v>
      </c>
      <c r="K839" s="1" t="s">
        <v>1855</v>
      </c>
      <c r="L839" s="1"/>
      <c r="M839" s="21">
        <f t="shared" si="12"/>
        <v>1</v>
      </c>
    </row>
    <row r="840" spans="1:13" ht="20.100000000000001" customHeight="1" x14ac:dyDescent="0.15">
      <c r="A840" s="1" t="s">
        <v>1596</v>
      </c>
      <c r="B840" s="1" t="s">
        <v>1815</v>
      </c>
      <c r="C840" s="1" t="s">
        <v>1856</v>
      </c>
      <c r="D840" s="1" t="s">
        <v>78</v>
      </c>
      <c r="E840" s="1" t="s">
        <v>51</v>
      </c>
      <c r="F840" s="1" t="s">
        <v>179</v>
      </c>
      <c r="G840" s="1" t="s">
        <v>82</v>
      </c>
      <c r="H840" s="1" t="s">
        <v>180</v>
      </c>
      <c r="I840" s="1" t="s">
        <v>181</v>
      </c>
      <c r="J840" s="1" t="s">
        <v>182</v>
      </c>
      <c r="K840" s="1" t="s">
        <v>1857</v>
      </c>
      <c r="L840" s="1"/>
      <c r="M840" s="21">
        <f t="shared" si="12"/>
        <v>0</v>
      </c>
    </row>
    <row r="841" spans="1:13" ht="20.100000000000001" customHeight="1" x14ac:dyDescent="0.15">
      <c r="A841" s="1" t="s">
        <v>1596</v>
      </c>
      <c r="B841" s="1" t="s">
        <v>1858</v>
      </c>
      <c r="C841" s="1" t="s">
        <v>1859</v>
      </c>
      <c r="D841" s="1" t="s">
        <v>50</v>
      </c>
      <c r="E841" s="1" t="s">
        <v>51</v>
      </c>
      <c r="F841" s="1" t="s">
        <v>51</v>
      </c>
      <c r="G841" s="1" t="s">
        <v>52</v>
      </c>
      <c r="H841" s="1" t="s">
        <v>121</v>
      </c>
      <c r="I841" s="1" t="s">
        <v>84</v>
      </c>
      <c r="J841" s="1" t="s">
        <v>122</v>
      </c>
      <c r="K841" s="1" t="s">
        <v>1860</v>
      </c>
      <c r="L841" s="1"/>
      <c r="M841" s="21">
        <f t="shared" ref="M841:M904" si="13">IF(F841="○",1,0)</f>
        <v>1</v>
      </c>
    </row>
    <row r="842" spans="1:13" ht="20.100000000000001" customHeight="1" x14ac:dyDescent="0.15">
      <c r="A842" s="1" t="s">
        <v>1596</v>
      </c>
      <c r="B842" s="1" t="s">
        <v>1858</v>
      </c>
      <c r="C842" s="1" t="s">
        <v>1861</v>
      </c>
      <c r="D842" s="1" t="s">
        <v>50</v>
      </c>
      <c r="E842" s="1" t="s">
        <v>51</v>
      </c>
      <c r="F842" s="1" t="s">
        <v>51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1862</v>
      </c>
      <c r="L842" s="1"/>
      <c r="M842" s="21">
        <f t="shared" si="13"/>
        <v>1</v>
      </c>
    </row>
    <row r="843" spans="1:13" ht="20.100000000000001" customHeight="1" x14ac:dyDescent="0.15">
      <c r="A843" s="1" t="s">
        <v>1596</v>
      </c>
      <c r="B843" s="1" t="s">
        <v>1858</v>
      </c>
      <c r="C843" s="1" t="s">
        <v>1863</v>
      </c>
      <c r="D843" s="1" t="s">
        <v>50</v>
      </c>
      <c r="E843" s="1" t="s">
        <v>51</v>
      </c>
      <c r="F843" s="1" t="s">
        <v>51</v>
      </c>
      <c r="G843" s="1" t="s">
        <v>52</v>
      </c>
      <c r="H843" s="1" t="s">
        <v>121</v>
      </c>
      <c r="I843" s="1" t="s">
        <v>84</v>
      </c>
      <c r="J843" s="1" t="s">
        <v>122</v>
      </c>
      <c r="K843" s="1" t="s">
        <v>1864</v>
      </c>
      <c r="L843" s="1"/>
      <c r="M843" s="21">
        <f t="shared" si="13"/>
        <v>1</v>
      </c>
    </row>
    <row r="844" spans="1:13" ht="20.100000000000001" customHeight="1" x14ac:dyDescent="0.15">
      <c r="A844" s="1" t="s">
        <v>1596</v>
      </c>
      <c r="B844" s="1" t="s">
        <v>1858</v>
      </c>
      <c r="C844" s="1" t="s">
        <v>1865</v>
      </c>
      <c r="D844" s="1" t="s">
        <v>50</v>
      </c>
      <c r="E844" s="1" t="s">
        <v>51</v>
      </c>
      <c r="F844" s="1" t="s">
        <v>51</v>
      </c>
      <c r="G844" s="1" t="s">
        <v>52</v>
      </c>
      <c r="H844" s="1" t="s">
        <v>121</v>
      </c>
      <c r="I844" s="1" t="s">
        <v>84</v>
      </c>
      <c r="J844" s="1" t="s">
        <v>122</v>
      </c>
      <c r="K844" s="1" t="s">
        <v>1866</v>
      </c>
      <c r="L844" s="1"/>
      <c r="M844" s="21">
        <f t="shared" si="13"/>
        <v>1</v>
      </c>
    </row>
    <row r="845" spans="1:13" ht="20.100000000000001" customHeight="1" x14ac:dyDescent="0.15">
      <c r="A845" s="1" t="s">
        <v>1596</v>
      </c>
      <c r="B845" s="1" t="s">
        <v>1858</v>
      </c>
      <c r="C845" s="1" t="s">
        <v>1867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121</v>
      </c>
      <c r="I845" s="1" t="s">
        <v>84</v>
      </c>
      <c r="J845" s="1" t="s">
        <v>122</v>
      </c>
      <c r="K845" s="1" t="s">
        <v>1868</v>
      </c>
      <c r="L845" s="1"/>
      <c r="M845" s="21">
        <f t="shared" si="13"/>
        <v>1</v>
      </c>
    </row>
    <row r="846" spans="1:13" ht="20.100000000000001" customHeight="1" x14ac:dyDescent="0.15">
      <c r="A846" s="1" t="s">
        <v>1596</v>
      </c>
      <c r="B846" s="1" t="s">
        <v>1858</v>
      </c>
      <c r="C846" s="1" t="s">
        <v>1869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121</v>
      </c>
      <c r="I846" s="1" t="s">
        <v>84</v>
      </c>
      <c r="J846" s="1" t="s">
        <v>122</v>
      </c>
      <c r="K846" s="1" t="s">
        <v>1870</v>
      </c>
      <c r="L846" s="1"/>
      <c r="M846" s="21">
        <f t="shared" si="13"/>
        <v>1</v>
      </c>
    </row>
    <row r="847" spans="1:13" ht="20.100000000000001" customHeight="1" x14ac:dyDescent="0.15">
      <c r="A847" s="1" t="s">
        <v>1596</v>
      </c>
      <c r="B847" s="1" t="s">
        <v>1858</v>
      </c>
      <c r="C847" s="1" t="s">
        <v>1871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121</v>
      </c>
      <c r="I847" s="1" t="s">
        <v>84</v>
      </c>
      <c r="J847" s="1" t="s">
        <v>122</v>
      </c>
      <c r="K847" s="1" t="s">
        <v>1872</v>
      </c>
      <c r="L847" s="1"/>
      <c r="M847" s="21">
        <f t="shared" si="13"/>
        <v>1</v>
      </c>
    </row>
    <row r="848" spans="1:13" ht="20.100000000000001" customHeight="1" x14ac:dyDescent="0.15">
      <c r="A848" s="1" t="s">
        <v>1596</v>
      </c>
      <c r="B848" s="1" t="s">
        <v>1858</v>
      </c>
      <c r="C848" s="1" t="s">
        <v>1873</v>
      </c>
      <c r="D848" s="1" t="s">
        <v>50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1874</v>
      </c>
      <c r="L848" s="1"/>
      <c r="M848" s="21">
        <f t="shared" si="13"/>
        <v>1</v>
      </c>
    </row>
    <row r="849" spans="1:13" ht="20.100000000000001" customHeight="1" x14ac:dyDescent="0.15">
      <c r="A849" s="1" t="s">
        <v>1596</v>
      </c>
      <c r="B849" s="1" t="s">
        <v>1858</v>
      </c>
      <c r="C849" s="1" t="s">
        <v>1875</v>
      </c>
      <c r="D849" s="1" t="s">
        <v>50</v>
      </c>
      <c r="E849" s="1" t="s">
        <v>51</v>
      </c>
      <c r="F849" s="1" t="s">
        <v>51</v>
      </c>
      <c r="G849" s="1" t="s">
        <v>52</v>
      </c>
      <c r="H849" s="1" t="s">
        <v>121</v>
      </c>
      <c r="I849" s="1" t="s">
        <v>84</v>
      </c>
      <c r="J849" s="1" t="s">
        <v>122</v>
      </c>
      <c r="K849" s="1" t="s">
        <v>1876</v>
      </c>
      <c r="L849" s="1"/>
      <c r="M849" s="21">
        <f t="shared" si="13"/>
        <v>1</v>
      </c>
    </row>
    <row r="850" spans="1:13" ht="20.100000000000001" customHeight="1" x14ac:dyDescent="0.15">
      <c r="A850" s="1" t="s">
        <v>1596</v>
      </c>
      <c r="B850" s="1" t="s">
        <v>1858</v>
      </c>
      <c r="C850" s="1" t="s">
        <v>1877</v>
      </c>
      <c r="D850" s="1" t="s">
        <v>50</v>
      </c>
      <c r="E850" s="1" t="s">
        <v>51</v>
      </c>
      <c r="F850" s="1" t="s">
        <v>51</v>
      </c>
      <c r="G850" s="1" t="s">
        <v>52</v>
      </c>
      <c r="H850" s="1" t="s">
        <v>121</v>
      </c>
      <c r="I850" s="1" t="s">
        <v>84</v>
      </c>
      <c r="J850" s="1" t="s">
        <v>122</v>
      </c>
      <c r="K850" s="1" t="s">
        <v>1878</v>
      </c>
      <c r="L850" s="1"/>
      <c r="M850" s="21">
        <f t="shared" si="13"/>
        <v>1</v>
      </c>
    </row>
    <row r="851" spans="1:13" ht="20.100000000000001" customHeight="1" x14ac:dyDescent="0.15">
      <c r="A851" s="1" t="s">
        <v>1596</v>
      </c>
      <c r="B851" s="1" t="s">
        <v>1858</v>
      </c>
      <c r="C851" s="1" t="s">
        <v>1879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121</v>
      </c>
      <c r="I851" s="1" t="s">
        <v>84</v>
      </c>
      <c r="J851" s="1" t="s">
        <v>122</v>
      </c>
      <c r="K851" s="1" t="s">
        <v>1880</v>
      </c>
      <c r="L851" s="1"/>
      <c r="M851" s="21">
        <f t="shared" si="13"/>
        <v>1</v>
      </c>
    </row>
    <row r="852" spans="1:13" ht="20.100000000000001" customHeight="1" x14ac:dyDescent="0.15">
      <c r="A852" s="1" t="s">
        <v>1596</v>
      </c>
      <c r="B852" s="1" t="s">
        <v>1858</v>
      </c>
      <c r="C852" s="1" t="s">
        <v>1881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121</v>
      </c>
      <c r="I852" s="1" t="s">
        <v>84</v>
      </c>
      <c r="J852" s="1" t="s">
        <v>122</v>
      </c>
      <c r="K852" s="1" t="s">
        <v>1882</v>
      </c>
      <c r="L852" s="1"/>
      <c r="M852" s="21">
        <f t="shared" si="13"/>
        <v>1</v>
      </c>
    </row>
    <row r="853" spans="1:13" ht="20.100000000000001" customHeight="1" x14ac:dyDescent="0.15">
      <c r="A853" s="1" t="s">
        <v>1596</v>
      </c>
      <c r="B853" s="1" t="s">
        <v>1858</v>
      </c>
      <c r="C853" s="1" t="s">
        <v>1883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1884</v>
      </c>
      <c r="L853" s="1"/>
      <c r="M853" s="21">
        <f t="shared" si="13"/>
        <v>1</v>
      </c>
    </row>
    <row r="854" spans="1:13" ht="20.100000000000001" customHeight="1" x14ac:dyDescent="0.15">
      <c r="A854" s="1" t="s">
        <v>1596</v>
      </c>
      <c r="B854" s="1" t="s">
        <v>1858</v>
      </c>
      <c r="C854" s="1" t="s">
        <v>1885</v>
      </c>
      <c r="D854" s="1" t="s">
        <v>50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1886</v>
      </c>
      <c r="L854" s="1"/>
      <c r="M854" s="21">
        <f t="shared" si="13"/>
        <v>1</v>
      </c>
    </row>
    <row r="855" spans="1:13" ht="20.100000000000001" customHeight="1" x14ac:dyDescent="0.15">
      <c r="A855" s="1" t="s">
        <v>1596</v>
      </c>
      <c r="B855" s="1" t="s">
        <v>1858</v>
      </c>
      <c r="C855" s="1" t="s">
        <v>1887</v>
      </c>
      <c r="D855" s="1" t="s">
        <v>50</v>
      </c>
      <c r="E855" s="1" t="s">
        <v>51</v>
      </c>
      <c r="F855" s="1" t="s">
        <v>51</v>
      </c>
      <c r="G855" s="1" t="s">
        <v>52</v>
      </c>
      <c r="H855" s="1" t="s">
        <v>121</v>
      </c>
      <c r="I855" s="1" t="s">
        <v>84</v>
      </c>
      <c r="J855" s="1" t="s">
        <v>122</v>
      </c>
      <c r="K855" s="1" t="s">
        <v>1888</v>
      </c>
      <c r="L855" s="1"/>
      <c r="M855" s="21">
        <f t="shared" si="13"/>
        <v>1</v>
      </c>
    </row>
    <row r="856" spans="1:13" ht="20.100000000000001" customHeight="1" x14ac:dyDescent="0.15">
      <c r="A856" s="1" t="s">
        <v>1596</v>
      </c>
      <c r="B856" s="1" t="s">
        <v>1858</v>
      </c>
      <c r="C856" s="1" t="s">
        <v>1889</v>
      </c>
      <c r="D856" s="1" t="s">
        <v>50</v>
      </c>
      <c r="E856" s="1" t="s">
        <v>51</v>
      </c>
      <c r="F856" s="1" t="s">
        <v>51</v>
      </c>
      <c r="G856" s="1" t="s">
        <v>52</v>
      </c>
      <c r="H856" s="1" t="s">
        <v>121</v>
      </c>
      <c r="I856" s="1" t="s">
        <v>84</v>
      </c>
      <c r="J856" s="1" t="s">
        <v>122</v>
      </c>
      <c r="K856" s="1" t="s">
        <v>1890</v>
      </c>
      <c r="L856" s="1"/>
      <c r="M856" s="21">
        <f t="shared" si="13"/>
        <v>1</v>
      </c>
    </row>
    <row r="857" spans="1:13" ht="20.100000000000001" customHeight="1" x14ac:dyDescent="0.15">
      <c r="A857" s="1" t="s">
        <v>1596</v>
      </c>
      <c r="B857" s="1" t="s">
        <v>1858</v>
      </c>
      <c r="C857" s="1" t="s">
        <v>1891</v>
      </c>
      <c r="D857" s="1" t="s">
        <v>50</v>
      </c>
      <c r="E857" s="1" t="s">
        <v>51</v>
      </c>
      <c r="F857" s="1" t="s">
        <v>51</v>
      </c>
      <c r="G857" s="1" t="s">
        <v>52</v>
      </c>
      <c r="H857" s="1" t="s">
        <v>121</v>
      </c>
      <c r="I857" s="1" t="s">
        <v>84</v>
      </c>
      <c r="J857" s="1" t="s">
        <v>122</v>
      </c>
      <c r="K857" s="1" t="s">
        <v>1892</v>
      </c>
      <c r="L857" s="1"/>
      <c r="M857" s="21">
        <f t="shared" si="13"/>
        <v>1</v>
      </c>
    </row>
    <row r="858" spans="1:13" ht="20.100000000000001" customHeight="1" x14ac:dyDescent="0.15">
      <c r="A858" s="1" t="s">
        <v>1596</v>
      </c>
      <c r="B858" s="1" t="s">
        <v>1858</v>
      </c>
      <c r="C858" s="1" t="s">
        <v>1893</v>
      </c>
      <c r="D858" s="1" t="s">
        <v>50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1894</v>
      </c>
      <c r="L858" s="1"/>
      <c r="M858" s="21">
        <f t="shared" si="13"/>
        <v>1</v>
      </c>
    </row>
    <row r="859" spans="1:13" ht="20.100000000000001" customHeight="1" x14ac:dyDescent="0.15">
      <c r="A859" s="1" t="s">
        <v>1596</v>
      </c>
      <c r="B859" s="1" t="s">
        <v>1858</v>
      </c>
      <c r="C859" s="1" t="s">
        <v>1895</v>
      </c>
      <c r="D859" s="1" t="s">
        <v>78</v>
      </c>
      <c r="E859" s="1" t="s">
        <v>51</v>
      </c>
      <c r="F859" s="1" t="s">
        <v>51</v>
      </c>
      <c r="G859" s="1" t="s">
        <v>52</v>
      </c>
      <c r="H859" s="1" t="s">
        <v>121</v>
      </c>
      <c r="I859" s="1" t="s">
        <v>84</v>
      </c>
      <c r="J859" s="1" t="s">
        <v>122</v>
      </c>
      <c r="K859" s="1" t="s">
        <v>1896</v>
      </c>
      <c r="L859" s="1"/>
      <c r="M859" s="21">
        <f t="shared" si="13"/>
        <v>1</v>
      </c>
    </row>
    <row r="860" spans="1:13" ht="20.100000000000001" customHeight="1" x14ac:dyDescent="0.15">
      <c r="A860" s="1" t="s">
        <v>1596</v>
      </c>
      <c r="B860" s="1" t="s">
        <v>1858</v>
      </c>
      <c r="C860" s="1" t="s">
        <v>1897</v>
      </c>
      <c r="D860" s="1" t="s">
        <v>78</v>
      </c>
      <c r="E860" s="1" t="s">
        <v>51</v>
      </c>
      <c r="F860" s="1" t="s">
        <v>51</v>
      </c>
      <c r="G860" s="1" t="s">
        <v>52</v>
      </c>
      <c r="H860" s="1" t="s">
        <v>121</v>
      </c>
      <c r="I860" s="1" t="s">
        <v>84</v>
      </c>
      <c r="J860" s="1" t="s">
        <v>122</v>
      </c>
      <c r="K860" s="1" t="s">
        <v>1898</v>
      </c>
      <c r="L860" s="1"/>
      <c r="M860" s="21">
        <f t="shared" si="13"/>
        <v>1</v>
      </c>
    </row>
    <row r="861" spans="1:13" ht="20.100000000000001" customHeight="1" x14ac:dyDescent="0.15">
      <c r="A861" s="1" t="s">
        <v>1596</v>
      </c>
      <c r="B861" s="1" t="s">
        <v>1858</v>
      </c>
      <c r="C861" s="1" t="s">
        <v>1899</v>
      </c>
      <c r="D861" s="1" t="s">
        <v>78</v>
      </c>
      <c r="E861" s="1" t="s">
        <v>51</v>
      </c>
      <c r="F861" s="1" t="s">
        <v>51</v>
      </c>
      <c r="G861" s="1" t="s">
        <v>52</v>
      </c>
      <c r="H861" s="1" t="s">
        <v>121</v>
      </c>
      <c r="I861" s="1" t="s">
        <v>84</v>
      </c>
      <c r="J861" s="1" t="s">
        <v>122</v>
      </c>
      <c r="K861" s="1" t="s">
        <v>1900</v>
      </c>
      <c r="L861" s="1"/>
      <c r="M861" s="21">
        <f t="shared" si="13"/>
        <v>1</v>
      </c>
    </row>
    <row r="862" spans="1:13" ht="20.100000000000001" customHeight="1" x14ac:dyDescent="0.15">
      <c r="A862" s="1" t="s">
        <v>1596</v>
      </c>
      <c r="B862" s="1" t="s">
        <v>1858</v>
      </c>
      <c r="C862" s="1" t="s">
        <v>1901</v>
      </c>
      <c r="D862" s="1" t="s">
        <v>78</v>
      </c>
      <c r="E862" s="1" t="s">
        <v>51</v>
      </c>
      <c r="F862" s="1" t="s">
        <v>51</v>
      </c>
      <c r="G862" s="1" t="s">
        <v>52</v>
      </c>
      <c r="H862" s="1" t="s">
        <v>121</v>
      </c>
      <c r="I862" s="1" t="s">
        <v>84</v>
      </c>
      <c r="J862" s="1" t="s">
        <v>122</v>
      </c>
      <c r="K862" s="1" t="s">
        <v>1902</v>
      </c>
      <c r="L862" s="1"/>
      <c r="M862" s="21">
        <f t="shared" si="13"/>
        <v>1</v>
      </c>
    </row>
    <row r="863" spans="1:13" ht="20.100000000000001" customHeight="1" x14ac:dyDescent="0.15">
      <c r="A863" s="1" t="s">
        <v>1596</v>
      </c>
      <c r="B863" s="1" t="s">
        <v>1858</v>
      </c>
      <c r="C863" s="1" t="s">
        <v>1903</v>
      </c>
      <c r="D863" s="1" t="s">
        <v>78</v>
      </c>
      <c r="E863" s="1" t="s">
        <v>51</v>
      </c>
      <c r="F863" s="1" t="s">
        <v>51</v>
      </c>
      <c r="G863" s="1" t="s">
        <v>52</v>
      </c>
      <c r="H863" s="1" t="s">
        <v>121</v>
      </c>
      <c r="I863" s="1" t="s">
        <v>84</v>
      </c>
      <c r="J863" s="1" t="s">
        <v>122</v>
      </c>
      <c r="K863" s="1" t="s">
        <v>1904</v>
      </c>
      <c r="L863" s="1"/>
      <c r="M863" s="21">
        <f t="shared" si="13"/>
        <v>1</v>
      </c>
    </row>
    <row r="864" spans="1:13" ht="20.100000000000001" customHeight="1" x14ac:dyDescent="0.15">
      <c r="A864" s="1" t="s">
        <v>1596</v>
      </c>
      <c r="B864" s="1" t="s">
        <v>1858</v>
      </c>
      <c r="C864" s="1" t="s">
        <v>1905</v>
      </c>
      <c r="D864" s="1" t="s">
        <v>78</v>
      </c>
      <c r="E864" s="1" t="s">
        <v>51</v>
      </c>
      <c r="F864" s="1" t="s">
        <v>179</v>
      </c>
      <c r="G864" s="1" t="s">
        <v>82</v>
      </c>
      <c r="H864" s="1" t="s">
        <v>180</v>
      </c>
      <c r="I864" s="1" t="s">
        <v>181</v>
      </c>
      <c r="J864" s="1" t="s">
        <v>182</v>
      </c>
      <c r="K864" s="1" t="s">
        <v>1906</v>
      </c>
      <c r="L864" s="1"/>
      <c r="M864" s="21">
        <f t="shared" si="13"/>
        <v>0</v>
      </c>
    </row>
    <row r="865" spans="1:13" ht="20.100000000000001" customHeight="1" x14ac:dyDescent="0.15">
      <c r="A865" s="1" t="s">
        <v>1596</v>
      </c>
      <c r="B865" s="1" t="s">
        <v>1858</v>
      </c>
      <c r="C865" s="1" t="s">
        <v>1907</v>
      </c>
      <c r="D865" s="1" t="s">
        <v>78</v>
      </c>
      <c r="E865" s="1" t="s">
        <v>51</v>
      </c>
      <c r="F865" s="1" t="s">
        <v>51</v>
      </c>
      <c r="G865" s="1" t="s">
        <v>52</v>
      </c>
      <c r="H865" s="1" t="s">
        <v>121</v>
      </c>
      <c r="I865" s="1" t="s">
        <v>84</v>
      </c>
      <c r="J865" s="1" t="s">
        <v>122</v>
      </c>
      <c r="K865" s="1" t="s">
        <v>1908</v>
      </c>
      <c r="L865" s="1"/>
      <c r="M865" s="21">
        <f t="shared" si="13"/>
        <v>1</v>
      </c>
    </row>
    <row r="866" spans="1:13" ht="20.100000000000001" customHeight="1" x14ac:dyDescent="0.15">
      <c r="A866" s="1" t="s">
        <v>1596</v>
      </c>
      <c r="B866" s="1" t="s">
        <v>1858</v>
      </c>
      <c r="C866" s="1" t="s">
        <v>1909</v>
      </c>
      <c r="D866" s="1" t="s">
        <v>78</v>
      </c>
      <c r="E866" s="1" t="s">
        <v>51</v>
      </c>
      <c r="F866" s="1" t="s">
        <v>51</v>
      </c>
      <c r="G866" s="1" t="s">
        <v>52</v>
      </c>
      <c r="H866" s="1" t="s">
        <v>121</v>
      </c>
      <c r="I866" s="1" t="s">
        <v>84</v>
      </c>
      <c r="J866" s="1" t="s">
        <v>122</v>
      </c>
      <c r="K866" s="1" t="s">
        <v>1910</v>
      </c>
      <c r="L866" s="1"/>
      <c r="M866" s="21">
        <f t="shared" si="13"/>
        <v>1</v>
      </c>
    </row>
    <row r="867" spans="1:13" ht="20.100000000000001" customHeight="1" x14ac:dyDescent="0.15">
      <c r="A867" s="1" t="s">
        <v>1596</v>
      </c>
      <c r="B867" s="1" t="s">
        <v>1858</v>
      </c>
      <c r="C867" s="1" t="s">
        <v>1911</v>
      </c>
      <c r="D867" s="1" t="s">
        <v>78</v>
      </c>
      <c r="E867" s="1" t="s">
        <v>51</v>
      </c>
      <c r="F867" s="1" t="s">
        <v>51</v>
      </c>
      <c r="G867" s="1" t="s">
        <v>52</v>
      </c>
      <c r="H867" s="1" t="s">
        <v>121</v>
      </c>
      <c r="I867" s="1" t="s">
        <v>84</v>
      </c>
      <c r="J867" s="1" t="s">
        <v>122</v>
      </c>
      <c r="K867" s="1" t="s">
        <v>1912</v>
      </c>
      <c r="L867" s="1"/>
      <c r="M867" s="21">
        <f t="shared" si="13"/>
        <v>1</v>
      </c>
    </row>
    <row r="868" spans="1:13" ht="20.100000000000001" customHeight="1" x14ac:dyDescent="0.15">
      <c r="A868" s="1" t="s">
        <v>1596</v>
      </c>
      <c r="B868" s="1" t="s">
        <v>1858</v>
      </c>
      <c r="C868" s="1" t="s">
        <v>1913</v>
      </c>
      <c r="D868" s="1" t="s">
        <v>78</v>
      </c>
      <c r="E868" s="1" t="s">
        <v>51</v>
      </c>
      <c r="F868" s="1" t="s">
        <v>51</v>
      </c>
      <c r="G868" s="1" t="s">
        <v>52</v>
      </c>
      <c r="H868" s="1" t="s">
        <v>121</v>
      </c>
      <c r="I868" s="1" t="s">
        <v>84</v>
      </c>
      <c r="J868" s="1" t="s">
        <v>122</v>
      </c>
      <c r="K868" s="1" t="s">
        <v>1914</v>
      </c>
      <c r="L868" s="1"/>
      <c r="M868" s="21">
        <f t="shared" si="13"/>
        <v>1</v>
      </c>
    </row>
    <row r="869" spans="1:13" ht="20.100000000000001" customHeight="1" x14ac:dyDescent="0.15">
      <c r="A869" s="1" t="s">
        <v>1596</v>
      </c>
      <c r="B869" s="1" t="s">
        <v>1858</v>
      </c>
      <c r="C869" s="1" t="s">
        <v>1915</v>
      </c>
      <c r="D869" s="1" t="s">
        <v>78</v>
      </c>
      <c r="E869" s="1" t="s">
        <v>51</v>
      </c>
      <c r="F869" s="1" t="s">
        <v>51</v>
      </c>
      <c r="G869" s="1" t="s">
        <v>52</v>
      </c>
      <c r="H869" s="1" t="s">
        <v>121</v>
      </c>
      <c r="I869" s="1" t="s">
        <v>84</v>
      </c>
      <c r="J869" s="1" t="s">
        <v>122</v>
      </c>
      <c r="K869" s="1" t="s">
        <v>1916</v>
      </c>
      <c r="L869" s="1"/>
      <c r="M869" s="21">
        <f t="shared" si="13"/>
        <v>1</v>
      </c>
    </row>
    <row r="870" spans="1:13" ht="20.100000000000001" customHeight="1" x14ac:dyDescent="0.15">
      <c r="A870" s="1" t="s">
        <v>1596</v>
      </c>
      <c r="B870" s="1" t="s">
        <v>1858</v>
      </c>
      <c r="C870" s="1" t="s">
        <v>1917</v>
      </c>
      <c r="D870" s="1" t="s">
        <v>78</v>
      </c>
      <c r="E870" s="1" t="s">
        <v>51</v>
      </c>
      <c r="F870" s="1" t="s">
        <v>26832</v>
      </c>
      <c r="G870" s="1" t="s">
        <v>82</v>
      </c>
      <c r="H870" s="1" t="s">
        <v>180</v>
      </c>
      <c r="I870" s="1" t="s">
        <v>181</v>
      </c>
      <c r="J870" s="1" t="s">
        <v>182</v>
      </c>
      <c r="K870" s="1" t="s">
        <v>1918</v>
      </c>
      <c r="L870" s="1"/>
      <c r="M870" s="21">
        <f t="shared" si="13"/>
        <v>0</v>
      </c>
    </row>
    <row r="871" spans="1:13" ht="20.100000000000001" customHeight="1" x14ac:dyDescent="0.15">
      <c r="A871" s="1" t="s">
        <v>1596</v>
      </c>
      <c r="B871" s="1" t="s">
        <v>1858</v>
      </c>
      <c r="C871" s="1" t="s">
        <v>1919</v>
      </c>
      <c r="D871" s="1" t="s">
        <v>78</v>
      </c>
      <c r="E871" s="1" t="s">
        <v>51</v>
      </c>
      <c r="F871" s="1" t="s">
        <v>51</v>
      </c>
      <c r="G871" s="1" t="s">
        <v>52</v>
      </c>
      <c r="H871" s="1" t="s">
        <v>121</v>
      </c>
      <c r="I871" s="1" t="s">
        <v>84</v>
      </c>
      <c r="J871" s="1" t="s">
        <v>122</v>
      </c>
      <c r="K871" s="1" t="s">
        <v>1920</v>
      </c>
      <c r="L871" s="1"/>
      <c r="M871" s="21">
        <f t="shared" si="13"/>
        <v>1</v>
      </c>
    </row>
    <row r="872" spans="1:13" ht="20.100000000000001" customHeight="1" x14ac:dyDescent="0.15">
      <c r="A872" s="1" t="s">
        <v>1596</v>
      </c>
      <c r="B872" s="1" t="s">
        <v>1858</v>
      </c>
      <c r="C872" s="1" t="s">
        <v>1921</v>
      </c>
      <c r="D872" s="1" t="s">
        <v>78</v>
      </c>
      <c r="E872" s="1" t="s">
        <v>51</v>
      </c>
      <c r="F872" s="1" t="s">
        <v>51</v>
      </c>
      <c r="G872" s="1" t="s">
        <v>52</v>
      </c>
      <c r="H872" s="1" t="s">
        <v>121</v>
      </c>
      <c r="I872" s="1" t="s">
        <v>84</v>
      </c>
      <c r="J872" s="1" t="s">
        <v>122</v>
      </c>
      <c r="K872" s="1" t="s">
        <v>1922</v>
      </c>
      <c r="L872" s="1"/>
      <c r="M872" s="21">
        <f t="shared" si="13"/>
        <v>1</v>
      </c>
    </row>
    <row r="873" spans="1:13" ht="20.100000000000001" customHeight="1" x14ac:dyDescent="0.15">
      <c r="A873" s="1" t="s">
        <v>1596</v>
      </c>
      <c r="B873" s="1" t="s">
        <v>1858</v>
      </c>
      <c r="C873" s="1" t="s">
        <v>1923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121</v>
      </c>
      <c r="I873" s="1" t="s">
        <v>84</v>
      </c>
      <c r="J873" s="1" t="s">
        <v>122</v>
      </c>
      <c r="K873" s="1" t="s">
        <v>1924</v>
      </c>
      <c r="L873" s="1"/>
      <c r="M873" s="21">
        <f t="shared" si="13"/>
        <v>1</v>
      </c>
    </row>
    <row r="874" spans="1:13" ht="20.100000000000001" customHeight="1" x14ac:dyDescent="0.15">
      <c r="A874" s="1" t="s">
        <v>1596</v>
      </c>
      <c r="B874" s="1" t="s">
        <v>1858</v>
      </c>
      <c r="C874" s="1" t="s">
        <v>1925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1926</v>
      </c>
      <c r="L874" s="1"/>
      <c r="M874" s="21">
        <f t="shared" si="13"/>
        <v>1</v>
      </c>
    </row>
    <row r="875" spans="1:13" ht="20.100000000000001" customHeight="1" x14ac:dyDescent="0.15">
      <c r="A875" s="1" t="s">
        <v>1596</v>
      </c>
      <c r="B875" s="1" t="s">
        <v>1858</v>
      </c>
      <c r="C875" s="1" t="s">
        <v>1927</v>
      </c>
      <c r="D875" s="1" t="s">
        <v>78</v>
      </c>
      <c r="E875" s="1" t="s">
        <v>51</v>
      </c>
      <c r="F875" s="1" t="s">
        <v>51</v>
      </c>
      <c r="G875" s="1" t="s">
        <v>52</v>
      </c>
      <c r="H875" s="1" t="s">
        <v>121</v>
      </c>
      <c r="I875" s="1" t="s">
        <v>84</v>
      </c>
      <c r="J875" s="1" t="s">
        <v>122</v>
      </c>
      <c r="K875" s="1" t="s">
        <v>1928</v>
      </c>
      <c r="L875" s="1"/>
      <c r="M875" s="21">
        <f t="shared" si="13"/>
        <v>1</v>
      </c>
    </row>
    <row r="876" spans="1:13" ht="20.100000000000001" customHeight="1" x14ac:dyDescent="0.15">
      <c r="A876" s="1" t="s">
        <v>1596</v>
      </c>
      <c r="B876" s="1" t="s">
        <v>1858</v>
      </c>
      <c r="C876" s="1" t="s">
        <v>1929</v>
      </c>
      <c r="D876" s="1" t="s">
        <v>78</v>
      </c>
      <c r="E876" s="1" t="s">
        <v>51</v>
      </c>
      <c r="F876" s="1" t="s">
        <v>51</v>
      </c>
      <c r="G876" s="1" t="s">
        <v>52</v>
      </c>
      <c r="H876" s="1" t="s">
        <v>121</v>
      </c>
      <c r="I876" s="1" t="s">
        <v>84</v>
      </c>
      <c r="J876" s="1" t="s">
        <v>122</v>
      </c>
      <c r="K876" s="1" t="s">
        <v>1930</v>
      </c>
      <c r="L876" s="1"/>
      <c r="M876" s="21">
        <f t="shared" si="13"/>
        <v>1</v>
      </c>
    </row>
    <row r="877" spans="1:13" ht="20.100000000000001" customHeight="1" x14ac:dyDescent="0.15">
      <c r="A877" s="1" t="s">
        <v>1596</v>
      </c>
      <c r="B877" s="1" t="s">
        <v>1858</v>
      </c>
      <c r="C877" s="1" t="s">
        <v>1931</v>
      </c>
      <c r="D877" s="1" t="s">
        <v>78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1932</v>
      </c>
      <c r="L877" s="1"/>
      <c r="M877" s="21">
        <f t="shared" si="13"/>
        <v>1</v>
      </c>
    </row>
    <row r="878" spans="1:13" ht="20.100000000000001" customHeight="1" x14ac:dyDescent="0.15">
      <c r="A878" s="1" t="s">
        <v>1596</v>
      </c>
      <c r="B878" s="1" t="s">
        <v>1933</v>
      </c>
      <c r="C878" s="1" t="s">
        <v>1934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1935</v>
      </c>
      <c r="L878" s="1"/>
      <c r="M878" s="21">
        <f t="shared" si="13"/>
        <v>1</v>
      </c>
    </row>
    <row r="879" spans="1:13" ht="20.100000000000001" customHeight="1" x14ac:dyDescent="0.15">
      <c r="A879" s="1" t="s">
        <v>1596</v>
      </c>
      <c r="B879" s="1" t="s">
        <v>1933</v>
      </c>
      <c r="C879" s="1" t="s">
        <v>1936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121</v>
      </c>
      <c r="I879" s="1" t="s">
        <v>84</v>
      </c>
      <c r="J879" s="1" t="s">
        <v>122</v>
      </c>
      <c r="K879" s="1" t="s">
        <v>1937</v>
      </c>
      <c r="L879" s="1"/>
      <c r="M879" s="21">
        <f t="shared" si="13"/>
        <v>1</v>
      </c>
    </row>
    <row r="880" spans="1:13" ht="20.100000000000001" customHeight="1" x14ac:dyDescent="0.15">
      <c r="A880" s="1" t="s">
        <v>1596</v>
      </c>
      <c r="B880" s="1" t="s">
        <v>1933</v>
      </c>
      <c r="C880" s="1" t="s">
        <v>1938</v>
      </c>
      <c r="D880" s="1" t="s">
        <v>78</v>
      </c>
      <c r="E880" s="1" t="s">
        <v>51</v>
      </c>
      <c r="F880" s="1" t="s">
        <v>26832</v>
      </c>
      <c r="G880" s="1" t="s">
        <v>82</v>
      </c>
      <c r="H880" s="1" t="s">
        <v>83</v>
      </c>
      <c r="I880" s="1" t="s">
        <v>84</v>
      </c>
      <c r="J880" s="1" t="s">
        <v>85</v>
      </c>
      <c r="K880" s="1" t="s">
        <v>1939</v>
      </c>
      <c r="L880" s="1"/>
      <c r="M880" s="21">
        <f t="shared" si="13"/>
        <v>0</v>
      </c>
    </row>
    <row r="881" spans="1:13" ht="20.100000000000001" customHeight="1" x14ac:dyDescent="0.15">
      <c r="A881" s="1" t="s">
        <v>1596</v>
      </c>
      <c r="B881" s="1" t="s">
        <v>1933</v>
      </c>
      <c r="C881" s="1" t="s">
        <v>1940</v>
      </c>
      <c r="D881" s="1" t="s">
        <v>78</v>
      </c>
      <c r="E881" s="1" t="s">
        <v>51</v>
      </c>
      <c r="F881" s="1" t="s">
        <v>26832</v>
      </c>
      <c r="G881" s="1" t="s">
        <v>82</v>
      </c>
      <c r="H881" s="1" t="s">
        <v>83</v>
      </c>
      <c r="I881" s="1" t="s">
        <v>84</v>
      </c>
      <c r="J881" s="1" t="s">
        <v>85</v>
      </c>
      <c r="K881" s="1" t="s">
        <v>1941</v>
      </c>
      <c r="L881" s="1"/>
      <c r="M881" s="21">
        <f t="shared" si="13"/>
        <v>0</v>
      </c>
    </row>
    <row r="882" spans="1:13" ht="20.100000000000001" customHeight="1" x14ac:dyDescent="0.15">
      <c r="A882" s="1" t="s">
        <v>1596</v>
      </c>
      <c r="B882" s="1" t="s">
        <v>1933</v>
      </c>
      <c r="C882" s="1" t="s">
        <v>1942</v>
      </c>
      <c r="D882" s="1" t="s">
        <v>78</v>
      </c>
      <c r="E882" s="1" t="s">
        <v>51</v>
      </c>
      <c r="F882" s="1" t="s">
        <v>179</v>
      </c>
      <c r="G882" s="1" t="s">
        <v>82</v>
      </c>
      <c r="H882" s="1" t="s">
        <v>83</v>
      </c>
      <c r="I882" s="1" t="s">
        <v>84</v>
      </c>
      <c r="J882" s="1" t="s">
        <v>85</v>
      </c>
      <c r="K882" s="1" t="s">
        <v>1943</v>
      </c>
      <c r="L882" s="1"/>
      <c r="M882" s="21">
        <f t="shared" si="13"/>
        <v>0</v>
      </c>
    </row>
    <row r="883" spans="1:13" ht="20.100000000000001" customHeight="1" x14ac:dyDescent="0.15">
      <c r="A883" s="1" t="s">
        <v>1596</v>
      </c>
      <c r="B883" s="1" t="s">
        <v>1933</v>
      </c>
      <c r="C883" s="1" t="s">
        <v>1944</v>
      </c>
      <c r="D883" s="1" t="s">
        <v>78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1945</v>
      </c>
      <c r="L883" s="1"/>
      <c r="M883" s="21">
        <f t="shared" si="13"/>
        <v>1</v>
      </c>
    </row>
    <row r="884" spans="1:13" ht="20.100000000000001" customHeight="1" x14ac:dyDescent="0.15">
      <c r="A884" s="1" t="s">
        <v>1596</v>
      </c>
      <c r="B884" s="1" t="s">
        <v>1946</v>
      </c>
      <c r="C884" s="1" t="s">
        <v>1947</v>
      </c>
      <c r="D884" s="1" t="s">
        <v>78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1948</v>
      </c>
      <c r="L884" s="1"/>
      <c r="M884" s="21">
        <f t="shared" si="13"/>
        <v>1</v>
      </c>
    </row>
    <row r="885" spans="1:13" ht="20.100000000000001" customHeight="1" x14ac:dyDescent="0.15">
      <c r="A885" s="1" t="s">
        <v>1596</v>
      </c>
      <c r="B885" s="1" t="s">
        <v>1946</v>
      </c>
      <c r="C885" s="1" t="s">
        <v>1949</v>
      </c>
      <c r="D885" s="1" t="s">
        <v>78</v>
      </c>
      <c r="E885" s="1" t="s">
        <v>51</v>
      </c>
      <c r="F885" s="1" t="s">
        <v>179</v>
      </c>
      <c r="G885" s="1" t="s">
        <v>82</v>
      </c>
      <c r="H885" s="1" t="s">
        <v>446</v>
      </c>
      <c r="I885" s="1" t="s">
        <v>447</v>
      </c>
      <c r="J885" s="1" t="s">
        <v>448</v>
      </c>
      <c r="K885" s="1" t="s">
        <v>1950</v>
      </c>
      <c r="L885" s="1"/>
      <c r="M885" s="21">
        <f t="shared" si="13"/>
        <v>0</v>
      </c>
    </row>
    <row r="886" spans="1:13" ht="20.100000000000001" customHeight="1" x14ac:dyDescent="0.15">
      <c r="A886" s="1" t="s">
        <v>1596</v>
      </c>
      <c r="B886" s="1" t="s">
        <v>1946</v>
      </c>
      <c r="C886" s="1" t="s">
        <v>1951</v>
      </c>
      <c r="D886" s="1" t="s">
        <v>78</v>
      </c>
      <c r="E886" s="1" t="s">
        <v>51</v>
      </c>
      <c r="F886" s="1" t="s">
        <v>179</v>
      </c>
      <c r="G886" s="1" t="s">
        <v>82</v>
      </c>
      <c r="H886" s="1" t="s">
        <v>446</v>
      </c>
      <c r="I886" s="1" t="s">
        <v>447</v>
      </c>
      <c r="J886" s="1" t="s">
        <v>448</v>
      </c>
      <c r="K886" s="1" t="s">
        <v>1952</v>
      </c>
      <c r="L886" s="1"/>
      <c r="M886" s="21">
        <f t="shared" si="13"/>
        <v>0</v>
      </c>
    </row>
    <row r="887" spans="1:13" ht="20.100000000000001" customHeight="1" x14ac:dyDescent="0.15">
      <c r="A887" s="1" t="s">
        <v>1596</v>
      </c>
      <c r="B887" s="1" t="s">
        <v>1946</v>
      </c>
      <c r="C887" s="1" t="s">
        <v>1953</v>
      </c>
      <c r="D887" s="1" t="s">
        <v>78</v>
      </c>
      <c r="E887" s="1" t="s">
        <v>51</v>
      </c>
      <c r="F887" s="1" t="s">
        <v>51</v>
      </c>
      <c r="G887" s="1" t="s">
        <v>82</v>
      </c>
      <c r="H887" s="1" t="s">
        <v>95</v>
      </c>
      <c r="I887" s="1" t="s">
        <v>84</v>
      </c>
      <c r="J887" s="1" t="s">
        <v>96</v>
      </c>
      <c r="K887" s="1" t="s">
        <v>1954</v>
      </c>
      <c r="L887" s="1"/>
      <c r="M887" s="21">
        <f t="shared" si="13"/>
        <v>1</v>
      </c>
    </row>
    <row r="888" spans="1:13" ht="20.100000000000001" customHeight="1" x14ac:dyDescent="0.15">
      <c r="A888" s="1" t="s">
        <v>1596</v>
      </c>
      <c r="B888" s="1" t="s">
        <v>1946</v>
      </c>
      <c r="C888" s="1" t="s">
        <v>1955</v>
      </c>
      <c r="D888" s="1" t="s">
        <v>78</v>
      </c>
      <c r="E888" s="1" t="s">
        <v>51</v>
      </c>
      <c r="F888" s="1" t="s">
        <v>51</v>
      </c>
      <c r="G888" s="1" t="s">
        <v>82</v>
      </c>
      <c r="H888" s="1" t="s">
        <v>95</v>
      </c>
      <c r="I888" s="1" t="s">
        <v>84</v>
      </c>
      <c r="J888" s="1" t="s">
        <v>96</v>
      </c>
      <c r="K888" s="1" t="s">
        <v>1956</v>
      </c>
      <c r="L888" s="1"/>
      <c r="M888" s="21">
        <f t="shared" si="13"/>
        <v>1</v>
      </c>
    </row>
    <row r="889" spans="1:13" ht="20.100000000000001" customHeight="1" x14ac:dyDescent="0.15">
      <c r="A889" s="1" t="s">
        <v>1596</v>
      </c>
      <c r="B889" s="1" t="s">
        <v>1946</v>
      </c>
      <c r="C889" s="1" t="s">
        <v>1957</v>
      </c>
      <c r="D889" s="1" t="s">
        <v>78</v>
      </c>
      <c r="E889" s="1" t="s">
        <v>51</v>
      </c>
      <c r="F889" s="1" t="s">
        <v>51</v>
      </c>
      <c r="G889" s="1" t="s">
        <v>82</v>
      </c>
      <c r="H889" s="1" t="s">
        <v>95</v>
      </c>
      <c r="I889" s="1" t="s">
        <v>84</v>
      </c>
      <c r="J889" s="1" t="s">
        <v>96</v>
      </c>
      <c r="K889" s="1" t="s">
        <v>1958</v>
      </c>
      <c r="L889" s="1"/>
      <c r="M889" s="21">
        <f t="shared" si="13"/>
        <v>1</v>
      </c>
    </row>
    <row r="890" spans="1:13" ht="20.100000000000001" customHeight="1" x14ac:dyDescent="0.15">
      <c r="A890" s="1" t="s">
        <v>1596</v>
      </c>
      <c r="B890" s="1" t="s">
        <v>1946</v>
      </c>
      <c r="C890" s="1" t="s">
        <v>1959</v>
      </c>
      <c r="D890" s="1" t="s">
        <v>78</v>
      </c>
      <c r="E890" s="1" t="s">
        <v>51</v>
      </c>
      <c r="F890" s="1" t="s">
        <v>51</v>
      </c>
      <c r="G890" s="1" t="s">
        <v>82</v>
      </c>
      <c r="H890" s="1" t="s">
        <v>95</v>
      </c>
      <c r="I890" s="1" t="s">
        <v>84</v>
      </c>
      <c r="J890" s="1" t="s">
        <v>96</v>
      </c>
      <c r="K890" s="1" t="s">
        <v>1960</v>
      </c>
      <c r="L890" s="1"/>
      <c r="M890" s="21">
        <f t="shared" si="13"/>
        <v>1</v>
      </c>
    </row>
    <row r="891" spans="1:13" ht="20.100000000000001" customHeight="1" x14ac:dyDescent="0.15">
      <c r="A891" s="1" t="s">
        <v>1596</v>
      </c>
      <c r="B891" s="1" t="s">
        <v>1961</v>
      </c>
      <c r="C891" s="1" t="s">
        <v>1962</v>
      </c>
      <c r="D891" s="1" t="s">
        <v>50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1963</v>
      </c>
      <c r="L891" s="1"/>
      <c r="M891" s="21">
        <f t="shared" si="13"/>
        <v>1</v>
      </c>
    </row>
    <row r="892" spans="1:13" ht="20.100000000000001" customHeight="1" x14ac:dyDescent="0.15">
      <c r="A892" s="1" t="s">
        <v>1596</v>
      </c>
      <c r="B892" s="1" t="s">
        <v>1961</v>
      </c>
      <c r="C892" s="1" t="s">
        <v>1964</v>
      </c>
      <c r="D892" s="1" t="s">
        <v>50</v>
      </c>
      <c r="E892" s="1" t="s">
        <v>51</v>
      </c>
      <c r="F892" s="1" t="s">
        <v>51</v>
      </c>
      <c r="G892" s="1" t="s">
        <v>52</v>
      </c>
      <c r="H892" s="1" t="s">
        <v>121</v>
      </c>
      <c r="I892" s="1" t="s">
        <v>84</v>
      </c>
      <c r="J892" s="1" t="s">
        <v>122</v>
      </c>
      <c r="K892" s="1" t="s">
        <v>1965</v>
      </c>
      <c r="L892" s="1"/>
      <c r="M892" s="21">
        <f t="shared" si="13"/>
        <v>1</v>
      </c>
    </row>
    <row r="893" spans="1:13" ht="20.100000000000001" customHeight="1" x14ac:dyDescent="0.15">
      <c r="A893" s="1" t="s">
        <v>1596</v>
      </c>
      <c r="B893" s="1" t="s">
        <v>1961</v>
      </c>
      <c r="C893" s="1" t="s">
        <v>1966</v>
      </c>
      <c r="D893" s="1" t="s">
        <v>50</v>
      </c>
      <c r="E893" s="1" t="s">
        <v>51</v>
      </c>
      <c r="F893" s="1" t="s">
        <v>51</v>
      </c>
      <c r="G893" s="1" t="s">
        <v>52</v>
      </c>
      <c r="H893" s="1" t="s">
        <v>121</v>
      </c>
      <c r="I893" s="1" t="s">
        <v>84</v>
      </c>
      <c r="J893" s="1" t="s">
        <v>122</v>
      </c>
      <c r="K893" s="1" t="s">
        <v>1967</v>
      </c>
      <c r="L893" s="1"/>
      <c r="M893" s="21">
        <f t="shared" si="13"/>
        <v>1</v>
      </c>
    </row>
    <row r="894" spans="1:13" ht="20.100000000000001" customHeight="1" x14ac:dyDescent="0.15">
      <c r="A894" s="1" t="s">
        <v>1596</v>
      </c>
      <c r="B894" s="1" t="s">
        <v>1961</v>
      </c>
      <c r="C894" s="1" t="s">
        <v>1968</v>
      </c>
      <c r="D894" s="1" t="s">
        <v>50</v>
      </c>
      <c r="E894" s="1" t="s">
        <v>51</v>
      </c>
      <c r="F894" s="1" t="s">
        <v>51</v>
      </c>
      <c r="G894" s="1" t="s">
        <v>52</v>
      </c>
      <c r="H894" s="1" t="s">
        <v>121</v>
      </c>
      <c r="I894" s="1" t="s">
        <v>84</v>
      </c>
      <c r="J894" s="1" t="s">
        <v>122</v>
      </c>
      <c r="K894" s="1" t="s">
        <v>1969</v>
      </c>
      <c r="L894" s="1"/>
      <c r="M894" s="21">
        <f t="shared" si="13"/>
        <v>1</v>
      </c>
    </row>
    <row r="895" spans="1:13" ht="20.100000000000001" customHeight="1" x14ac:dyDescent="0.15">
      <c r="A895" s="1" t="s">
        <v>1596</v>
      </c>
      <c r="B895" s="1" t="s">
        <v>1961</v>
      </c>
      <c r="C895" s="1" t="s">
        <v>1970</v>
      </c>
      <c r="D895" s="1" t="s">
        <v>50</v>
      </c>
      <c r="E895" s="1" t="s">
        <v>51</v>
      </c>
      <c r="F895" s="1" t="s">
        <v>51</v>
      </c>
      <c r="G895" s="1" t="s">
        <v>52</v>
      </c>
      <c r="H895" s="1" t="s">
        <v>121</v>
      </c>
      <c r="I895" s="1" t="s">
        <v>84</v>
      </c>
      <c r="J895" s="1" t="s">
        <v>122</v>
      </c>
      <c r="K895" s="1" t="s">
        <v>1971</v>
      </c>
      <c r="L895" s="1"/>
      <c r="M895" s="21">
        <f t="shared" si="13"/>
        <v>1</v>
      </c>
    </row>
    <row r="896" spans="1:13" ht="20.100000000000001" customHeight="1" x14ac:dyDescent="0.15">
      <c r="A896" s="1" t="s">
        <v>1596</v>
      </c>
      <c r="B896" s="1" t="s">
        <v>1961</v>
      </c>
      <c r="C896" s="1" t="s">
        <v>1972</v>
      </c>
      <c r="D896" s="1" t="s">
        <v>50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1973</v>
      </c>
      <c r="L896" s="1"/>
      <c r="M896" s="21">
        <f t="shared" si="13"/>
        <v>1</v>
      </c>
    </row>
    <row r="897" spans="1:13" ht="20.100000000000001" customHeight="1" x14ac:dyDescent="0.15">
      <c r="A897" s="1" t="s">
        <v>1596</v>
      </c>
      <c r="B897" s="1" t="s">
        <v>1961</v>
      </c>
      <c r="C897" s="1" t="s">
        <v>1974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1975</v>
      </c>
      <c r="L897" s="1"/>
      <c r="M897" s="21">
        <f t="shared" si="13"/>
        <v>1</v>
      </c>
    </row>
    <row r="898" spans="1:13" ht="20.100000000000001" customHeight="1" x14ac:dyDescent="0.15">
      <c r="A898" s="1" t="s">
        <v>1596</v>
      </c>
      <c r="B898" s="1" t="s">
        <v>1961</v>
      </c>
      <c r="C898" s="1" t="s">
        <v>1976</v>
      </c>
      <c r="D898" s="1" t="s">
        <v>78</v>
      </c>
      <c r="E898" s="1" t="s">
        <v>51</v>
      </c>
      <c r="F898" s="1" t="s">
        <v>51</v>
      </c>
      <c r="G898" s="1" t="s">
        <v>52</v>
      </c>
      <c r="H898" s="1" t="s">
        <v>121</v>
      </c>
      <c r="I898" s="1" t="s">
        <v>84</v>
      </c>
      <c r="J898" s="1" t="s">
        <v>122</v>
      </c>
      <c r="K898" s="1" t="s">
        <v>1977</v>
      </c>
      <c r="L898" s="1"/>
      <c r="M898" s="21">
        <f t="shared" si="13"/>
        <v>1</v>
      </c>
    </row>
    <row r="899" spans="1:13" ht="20.100000000000001" customHeight="1" x14ac:dyDescent="0.15">
      <c r="A899" s="1" t="s">
        <v>1596</v>
      </c>
      <c r="B899" s="1" t="s">
        <v>1961</v>
      </c>
      <c r="C899" s="1" t="s">
        <v>1978</v>
      </c>
      <c r="D899" s="1" t="s">
        <v>78</v>
      </c>
      <c r="E899" s="1" t="s">
        <v>51</v>
      </c>
      <c r="F899" s="1" t="s">
        <v>51</v>
      </c>
      <c r="G899" s="1" t="s">
        <v>52</v>
      </c>
      <c r="H899" s="1" t="s">
        <v>121</v>
      </c>
      <c r="I899" s="1" t="s">
        <v>84</v>
      </c>
      <c r="J899" s="1" t="s">
        <v>122</v>
      </c>
      <c r="K899" s="1" t="s">
        <v>1979</v>
      </c>
      <c r="L899" s="1"/>
      <c r="M899" s="21">
        <f t="shared" si="13"/>
        <v>1</v>
      </c>
    </row>
    <row r="900" spans="1:13" ht="20.100000000000001" customHeight="1" x14ac:dyDescent="0.15">
      <c r="A900" s="1" t="s">
        <v>1596</v>
      </c>
      <c r="B900" s="1" t="s">
        <v>1980</v>
      </c>
      <c r="C900" s="1" t="s">
        <v>1981</v>
      </c>
      <c r="D900" s="1" t="s">
        <v>50</v>
      </c>
      <c r="E900" s="1" t="s">
        <v>51</v>
      </c>
      <c r="F900" s="1" t="s">
        <v>51</v>
      </c>
      <c r="G900" s="1" t="s">
        <v>52</v>
      </c>
      <c r="H900" s="1" t="s">
        <v>121</v>
      </c>
      <c r="I900" s="1" t="s">
        <v>84</v>
      </c>
      <c r="J900" s="1" t="s">
        <v>122</v>
      </c>
      <c r="K900" s="1" t="s">
        <v>1982</v>
      </c>
      <c r="L900" s="1"/>
      <c r="M900" s="21">
        <f t="shared" si="13"/>
        <v>1</v>
      </c>
    </row>
    <row r="901" spans="1:13" ht="20.100000000000001" customHeight="1" x14ac:dyDescent="0.15">
      <c r="A901" s="1" t="s">
        <v>1596</v>
      </c>
      <c r="B901" s="1" t="s">
        <v>1980</v>
      </c>
      <c r="C901" s="1" t="s">
        <v>1983</v>
      </c>
      <c r="D901" s="1" t="s">
        <v>50</v>
      </c>
      <c r="E901" s="1" t="s">
        <v>51</v>
      </c>
      <c r="F901" s="1" t="s">
        <v>51</v>
      </c>
      <c r="G901" s="1" t="s">
        <v>52</v>
      </c>
      <c r="H901" s="1" t="s">
        <v>121</v>
      </c>
      <c r="I901" s="1" t="s">
        <v>84</v>
      </c>
      <c r="J901" s="1" t="s">
        <v>122</v>
      </c>
      <c r="K901" s="1" t="s">
        <v>1984</v>
      </c>
      <c r="L901" s="1"/>
      <c r="M901" s="21">
        <f t="shared" si="13"/>
        <v>1</v>
      </c>
    </row>
    <row r="902" spans="1:13" ht="20.100000000000001" customHeight="1" x14ac:dyDescent="0.15">
      <c r="A902" s="1" t="s">
        <v>1596</v>
      </c>
      <c r="B902" s="1" t="s">
        <v>1980</v>
      </c>
      <c r="C902" s="1" t="s">
        <v>1985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1986</v>
      </c>
      <c r="L902" s="1"/>
      <c r="M902" s="21">
        <f t="shared" si="13"/>
        <v>1</v>
      </c>
    </row>
    <row r="903" spans="1:13" ht="20.100000000000001" customHeight="1" x14ac:dyDescent="0.15">
      <c r="A903" s="1" t="s">
        <v>1596</v>
      </c>
      <c r="B903" s="1" t="s">
        <v>1980</v>
      </c>
      <c r="C903" s="1" t="s">
        <v>1987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1988</v>
      </c>
      <c r="L903" s="1"/>
      <c r="M903" s="21">
        <f t="shared" si="13"/>
        <v>1</v>
      </c>
    </row>
    <row r="904" spans="1:13" ht="20.100000000000001" customHeight="1" x14ac:dyDescent="0.15">
      <c r="A904" s="1" t="s">
        <v>1596</v>
      </c>
      <c r="B904" s="1" t="s">
        <v>1980</v>
      </c>
      <c r="C904" s="1" t="s">
        <v>1989</v>
      </c>
      <c r="D904" s="1" t="s">
        <v>50</v>
      </c>
      <c r="E904" s="1" t="s">
        <v>51</v>
      </c>
      <c r="F904" s="1" t="s">
        <v>51</v>
      </c>
      <c r="G904" s="1" t="s">
        <v>52</v>
      </c>
      <c r="H904" s="1" t="s">
        <v>121</v>
      </c>
      <c r="I904" s="1" t="s">
        <v>84</v>
      </c>
      <c r="J904" s="1" t="s">
        <v>122</v>
      </c>
      <c r="K904" s="1" t="s">
        <v>1990</v>
      </c>
      <c r="L904" s="1"/>
      <c r="M904" s="21">
        <f t="shared" si="13"/>
        <v>1</v>
      </c>
    </row>
    <row r="905" spans="1:13" ht="20.100000000000001" customHeight="1" x14ac:dyDescent="0.15">
      <c r="A905" s="1" t="s">
        <v>1596</v>
      </c>
      <c r="B905" s="1" t="s">
        <v>1980</v>
      </c>
      <c r="C905" s="1" t="s">
        <v>1991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1992</v>
      </c>
      <c r="L905" s="1"/>
      <c r="M905" s="21">
        <f t="shared" ref="M905:M971" si="14">IF(F905="○",1,0)</f>
        <v>1</v>
      </c>
    </row>
    <row r="906" spans="1:13" ht="20.100000000000001" customHeight="1" x14ac:dyDescent="0.15">
      <c r="A906" s="1" t="s">
        <v>1596</v>
      </c>
      <c r="B906" s="1" t="s">
        <v>1980</v>
      </c>
      <c r="C906" s="1" t="s">
        <v>1993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1994</v>
      </c>
      <c r="L906" s="1"/>
      <c r="M906" s="21">
        <f t="shared" si="14"/>
        <v>1</v>
      </c>
    </row>
    <row r="907" spans="1:13" ht="20.100000000000001" customHeight="1" x14ac:dyDescent="0.15">
      <c r="A907" s="1" t="s">
        <v>1596</v>
      </c>
      <c r="B907" s="1" t="s">
        <v>1980</v>
      </c>
      <c r="C907" s="1" t="s">
        <v>1995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1996</v>
      </c>
      <c r="L907" s="1"/>
      <c r="M907" s="21">
        <f t="shared" si="14"/>
        <v>1</v>
      </c>
    </row>
    <row r="908" spans="1:13" ht="20.100000000000001" customHeight="1" x14ac:dyDescent="0.15">
      <c r="A908" s="1" t="s">
        <v>1596</v>
      </c>
      <c r="B908" s="1" t="s">
        <v>1980</v>
      </c>
      <c r="C908" s="1" t="s">
        <v>1997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1998</v>
      </c>
      <c r="L908" s="1"/>
      <c r="M908" s="21">
        <f t="shared" si="14"/>
        <v>1</v>
      </c>
    </row>
    <row r="909" spans="1:13" ht="20.100000000000001" customHeight="1" x14ac:dyDescent="0.15">
      <c r="A909" s="1" t="s">
        <v>1596</v>
      </c>
      <c r="B909" s="1" t="s">
        <v>1980</v>
      </c>
      <c r="C909" s="1" t="s">
        <v>1999</v>
      </c>
      <c r="D909" s="1" t="s">
        <v>78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2000</v>
      </c>
      <c r="L909" s="1"/>
      <c r="M909" s="21">
        <f t="shared" si="14"/>
        <v>1</v>
      </c>
    </row>
    <row r="910" spans="1:13" ht="20.100000000000001" customHeight="1" x14ac:dyDescent="0.15">
      <c r="A910" s="1" t="s">
        <v>1596</v>
      </c>
      <c r="B910" s="1" t="s">
        <v>1980</v>
      </c>
      <c r="C910" s="1" t="s">
        <v>2001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2002</v>
      </c>
      <c r="L910" s="1"/>
      <c r="M910" s="21">
        <f t="shared" si="14"/>
        <v>1</v>
      </c>
    </row>
    <row r="911" spans="1:13" ht="20.100000000000001" customHeight="1" x14ac:dyDescent="0.15">
      <c r="A911" s="1" t="s">
        <v>1596</v>
      </c>
      <c r="B911" s="1" t="s">
        <v>1980</v>
      </c>
      <c r="C911" s="1" t="s">
        <v>2003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2004</v>
      </c>
      <c r="L911" s="1"/>
      <c r="M911" s="21">
        <f t="shared" si="14"/>
        <v>1</v>
      </c>
    </row>
    <row r="912" spans="1:13" ht="20.100000000000001" customHeight="1" x14ac:dyDescent="0.15">
      <c r="A912" s="1" t="s">
        <v>1596</v>
      </c>
      <c r="B912" s="1" t="s">
        <v>1980</v>
      </c>
      <c r="C912" s="1" t="s">
        <v>2005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2006</v>
      </c>
      <c r="L912" s="1"/>
      <c r="M912" s="21">
        <f t="shared" si="14"/>
        <v>1</v>
      </c>
    </row>
    <row r="913" spans="1:13" ht="20.100000000000001" customHeight="1" x14ac:dyDescent="0.15">
      <c r="A913" s="1" t="s">
        <v>1596</v>
      </c>
      <c r="B913" s="1" t="s">
        <v>1980</v>
      </c>
      <c r="C913" s="1" t="s">
        <v>2007</v>
      </c>
      <c r="D913" s="1" t="s">
        <v>78</v>
      </c>
      <c r="E913" s="1" t="s">
        <v>51</v>
      </c>
      <c r="F913" s="1" t="s">
        <v>26832</v>
      </c>
      <c r="G913" s="1" t="s">
        <v>82</v>
      </c>
      <c r="H913" s="1" t="s">
        <v>180</v>
      </c>
      <c r="I913" s="1" t="s">
        <v>84</v>
      </c>
      <c r="J913" s="1" t="s">
        <v>632</v>
      </c>
      <c r="K913" s="1" t="s">
        <v>2008</v>
      </c>
      <c r="L913" s="1"/>
      <c r="M913" s="21">
        <f t="shared" si="14"/>
        <v>0</v>
      </c>
    </row>
    <row r="914" spans="1:13" ht="20.100000000000001" customHeight="1" x14ac:dyDescent="0.15">
      <c r="A914" s="1" t="s">
        <v>1596</v>
      </c>
      <c r="B914" s="1" t="s">
        <v>1980</v>
      </c>
      <c r="C914" s="1" t="s">
        <v>2009</v>
      </c>
      <c r="D914" s="1" t="s">
        <v>78</v>
      </c>
      <c r="E914" s="1" t="s">
        <v>51</v>
      </c>
      <c r="F914" s="1" t="s">
        <v>51</v>
      </c>
      <c r="G914" s="1" t="s">
        <v>52</v>
      </c>
      <c r="H914" s="1" t="s">
        <v>121</v>
      </c>
      <c r="I914" s="1" t="s">
        <v>84</v>
      </c>
      <c r="J914" s="1" t="s">
        <v>122</v>
      </c>
      <c r="K914" s="1" t="s">
        <v>2010</v>
      </c>
      <c r="L914" s="1"/>
      <c r="M914" s="21">
        <f t="shared" si="14"/>
        <v>1</v>
      </c>
    </row>
    <row r="915" spans="1:13" ht="20.100000000000001" customHeight="1" x14ac:dyDescent="0.15">
      <c r="A915" s="1" t="s">
        <v>1596</v>
      </c>
      <c r="B915" s="1" t="s">
        <v>1980</v>
      </c>
      <c r="C915" s="1" t="s">
        <v>2011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2012</v>
      </c>
      <c r="L915" s="1"/>
      <c r="M915" s="21">
        <f t="shared" si="14"/>
        <v>1</v>
      </c>
    </row>
    <row r="916" spans="1:13" ht="20.100000000000001" customHeight="1" x14ac:dyDescent="0.15">
      <c r="A916" s="1" t="s">
        <v>1596</v>
      </c>
      <c r="B916" s="1" t="s">
        <v>1980</v>
      </c>
      <c r="C916" s="1" t="s">
        <v>2013</v>
      </c>
      <c r="D916" s="1" t="s">
        <v>78</v>
      </c>
      <c r="E916" s="1" t="s">
        <v>51</v>
      </c>
      <c r="F916" s="1" t="s">
        <v>26832</v>
      </c>
      <c r="G916" s="1" t="s">
        <v>82</v>
      </c>
      <c r="H916" s="1" t="s">
        <v>180</v>
      </c>
      <c r="I916" s="1" t="s">
        <v>84</v>
      </c>
      <c r="J916" s="1" t="s">
        <v>632</v>
      </c>
      <c r="K916" s="1" t="s">
        <v>2014</v>
      </c>
      <c r="L916" s="1"/>
      <c r="M916" s="21">
        <f t="shared" si="14"/>
        <v>0</v>
      </c>
    </row>
    <row r="917" spans="1:13" ht="20.100000000000001" customHeight="1" x14ac:dyDescent="0.15">
      <c r="A917" s="1" t="s">
        <v>1596</v>
      </c>
      <c r="B917" s="1" t="s">
        <v>1980</v>
      </c>
      <c r="C917" s="1" t="s">
        <v>2015</v>
      </c>
      <c r="D917" s="1" t="s">
        <v>78</v>
      </c>
      <c r="E917" s="1" t="s">
        <v>51</v>
      </c>
      <c r="F917" s="1" t="s">
        <v>51</v>
      </c>
      <c r="G917" s="1" t="s">
        <v>52</v>
      </c>
      <c r="H917" s="1" t="s">
        <v>121</v>
      </c>
      <c r="I917" s="1" t="s">
        <v>84</v>
      </c>
      <c r="J917" s="1" t="s">
        <v>122</v>
      </c>
      <c r="K917" s="1" t="s">
        <v>2016</v>
      </c>
      <c r="L917" s="1"/>
      <c r="M917" s="21">
        <f t="shared" si="14"/>
        <v>1</v>
      </c>
    </row>
    <row r="918" spans="1:13" ht="20.100000000000001" customHeight="1" x14ac:dyDescent="0.15">
      <c r="A918" s="1" t="s">
        <v>1596</v>
      </c>
      <c r="B918" s="1" t="s">
        <v>2017</v>
      </c>
      <c r="C918" s="1" t="s">
        <v>2018</v>
      </c>
      <c r="D918" s="1" t="s">
        <v>50</v>
      </c>
      <c r="E918" s="1" t="s">
        <v>51</v>
      </c>
      <c r="F918" s="1" t="s">
        <v>51</v>
      </c>
      <c r="G918" s="1" t="s">
        <v>82</v>
      </c>
      <c r="H918" s="1" t="s">
        <v>95</v>
      </c>
      <c r="I918" s="1" t="s">
        <v>84</v>
      </c>
      <c r="J918" s="1" t="s">
        <v>96</v>
      </c>
      <c r="K918" s="1" t="s">
        <v>2019</v>
      </c>
      <c r="L918" s="1"/>
      <c r="M918" s="21">
        <f t="shared" si="14"/>
        <v>1</v>
      </c>
    </row>
    <row r="919" spans="1:13" ht="20.100000000000001" customHeight="1" x14ac:dyDescent="0.15">
      <c r="A919" s="1" t="s">
        <v>1596</v>
      </c>
      <c r="B919" s="1" t="s">
        <v>2017</v>
      </c>
      <c r="C919" s="1" t="s">
        <v>2020</v>
      </c>
      <c r="D919" s="1" t="s">
        <v>50</v>
      </c>
      <c r="E919" s="1" t="s">
        <v>51</v>
      </c>
      <c r="F919" s="1" t="s">
        <v>51</v>
      </c>
      <c r="G919" s="1" t="s">
        <v>82</v>
      </c>
      <c r="H919" s="1" t="s">
        <v>95</v>
      </c>
      <c r="I919" s="1" t="s">
        <v>84</v>
      </c>
      <c r="J919" s="1" t="s">
        <v>96</v>
      </c>
      <c r="K919" s="1" t="s">
        <v>2021</v>
      </c>
      <c r="L919" s="1"/>
      <c r="M919" s="21">
        <f t="shared" si="14"/>
        <v>1</v>
      </c>
    </row>
    <row r="920" spans="1:13" ht="20.100000000000001" customHeight="1" x14ac:dyDescent="0.15">
      <c r="A920" s="1" t="s">
        <v>1596</v>
      </c>
      <c r="B920" s="1" t="s">
        <v>2017</v>
      </c>
      <c r="C920" s="1" t="s">
        <v>2022</v>
      </c>
      <c r="D920" s="1" t="s">
        <v>50</v>
      </c>
      <c r="E920" s="1" t="s">
        <v>51</v>
      </c>
      <c r="F920" s="1" t="s">
        <v>51</v>
      </c>
      <c r="G920" s="1" t="s">
        <v>82</v>
      </c>
      <c r="H920" s="1" t="s">
        <v>95</v>
      </c>
      <c r="I920" s="1" t="s">
        <v>84</v>
      </c>
      <c r="J920" s="1" t="s">
        <v>96</v>
      </c>
      <c r="K920" s="1" t="s">
        <v>2023</v>
      </c>
      <c r="L920" s="1"/>
      <c r="M920" s="21">
        <f t="shared" si="14"/>
        <v>1</v>
      </c>
    </row>
    <row r="921" spans="1:13" ht="20.100000000000001" customHeight="1" x14ac:dyDescent="0.15">
      <c r="A921" s="1" t="s">
        <v>1596</v>
      </c>
      <c r="B921" s="1" t="s">
        <v>2017</v>
      </c>
      <c r="C921" s="1" t="s">
        <v>2024</v>
      </c>
      <c r="D921" s="1" t="s">
        <v>78</v>
      </c>
      <c r="E921" s="1" t="s">
        <v>51</v>
      </c>
      <c r="F921" s="1" t="s">
        <v>51</v>
      </c>
      <c r="G921" s="1" t="s">
        <v>82</v>
      </c>
      <c r="H921" s="1" t="s">
        <v>95</v>
      </c>
      <c r="I921" s="1" t="s">
        <v>84</v>
      </c>
      <c r="J921" s="1" t="s">
        <v>96</v>
      </c>
      <c r="K921" s="1" t="s">
        <v>2025</v>
      </c>
      <c r="L921" s="1"/>
      <c r="M921" s="21">
        <f t="shared" si="14"/>
        <v>1</v>
      </c>
    </row>
    <row r="922" spans="1:13" ht="20.100000000000001" customHeight="1" x14ac:dyDescent="0.15">
      <c r="A922" s="1" t="s">
        <v>1596</v>
      </c>
      <c r="B922" s="1" t="s">
        <v>2017</v>
      </c>
      <c r="C922" s="1" t="s">
        <v>2026</v>
      </c>
      <c r="D922" s="1" t="s">
        <v>78</v>
      </c>
      <c r="E922" s="1" t="s">
        <v>51</v>
      </c>
      <c r="F922" s="1" t="s">
        <v>51</v>
      </c>
      <c r="G922" s="1" t="s">
        <v>82</v>
      </c>
      <c r="H922" s="1" t="s">
        <v>95</v>
      </c>
      <c r="I922" s="1" t="s">
        <v>84</v>
      </c>
      <c r="J922" s="1" t="s">
        <v>96</v>
      </c>
      <c r="K922" s="1" t="s">
        <v>2027</v>
      </c>
      <c r="L922" s="1"/>
      <c r="M922" s="21">
        <f t="shared" si="14"/>
        <v>1</v>
      </c>
    </row>
    <row r="923" spans="1:13" ht="20.100000000000001" customHeight="1" x14ac:dyDescent="0.15">
      <c r="A923" s="1" t="s">
        <v>1596</v>
      </c>
      <c r="B923" s="1" t="s">
        <v>2017</v>
      </c>
      <c r="C923" s="1" t="s">
        <v>2028</v>
      </c>
      <c r="D923" s="1" t="s">
        <v>78</v>
      </c>
      <c r="E923" s="1" t="s">
        <v>51</v>
      </c>
      <c r="F923" s="1" t="s">
        <v>51</v>
      </c>
      <c r="G923" s="1" t="s">
        <v>82</v>
      </c>
      <c r="H923" s="1" t="s">
        <v>95</v>
      </c>
      <c r="I923" s="1" t="s">
        <v>84</v>
      </c>
      <c r="J923" s="1" t="s">
        <v>96</v>
      </c>
      <c r="K923" s="1" t="s">
        <v>2029</v>
      </c>
      <c r="L923" s="1"/>
      <c r="M923" s="21">
        <f t="shared" si="14"/>
        <v>1</v>
      </c>
    </row>
    <row r="924" spans="1:13" ht="20.100000000000001" customHeight="1" x14ac:dyDescent="0.15">
      <c r="A924" s="1" t="s">
        <v>1596</v>
      </c>
      <c r="B924" s="1" t="s">
        <v>2017</v>
      </c>
      <c r="C924" s="1" t="s">
        <v>2030</v>
      </c>
      <c r="D924" s="1" t="s">
        <v>78</v>
      </c>
      <c r="E924" s="1" t="s">
        <v>51</v>
      </c>
      <c r="F924" s="1" t="s">
        <v>179</v>
      </c>
      <c r="G924" s="1" t="s">
        <v>82</v>
      </c>
      <c r="H924" s="1" t="s">
        <v>83</v>
      </c>
      <c r="I924" s="1" t="s">
        <v>84</v>
      </c>
      <c r="J924" s="1" t="s">
        <v>85</v>
      </c>
      <c r="K924" s="1" t="s">
        <v>2031</v>
      </c>
      <c r="L924" s="1"/>
      <c r="M924" s="21">
        <f t="shared" si="14"/>
        <v>0</v>
      </c>
    </row>
    <row r="925" spans="1:13" ht="20.100000000000001" customHeight="1" x14ac:dyDescent="0.15">
      <c r="A925" s="1" t="s">
        <v>1596</v>
      </c>
      <c r="B925" s="1" t="s">
        <v>2032</v>
      </c>
      <c r="C925" s="1" t="s">
        <v>2033</v>
      </c>
      <c r="D925" s="1" t="s">
        <v>50</v>
      </c>
      <c r="E925" s="1" t="s">
        <v>51</v>
      </c>
      <c r="F925" s="1" t="s">
        <v>51</v>
      </c>
      <c r="G925" s="1" t="s">
        <v>52</v>
      </c>
      <c r="H925" s="1" t="s">
        <v>53</v>
      </c>
      <c r="I925" s="1" t="s">
        <v>54</v>
      </c>
      <c r="J925" s="1" t="s">
        <v>55</v>
      </c>
      <c r="K925" s="1" t="s">
        <v>2034</v>
      </c>
      <c r="L925" s="1"/>
      <c r="M925" s="21">
        <f t="shared" si="14"/>
        <v>1</v>
      </c>
    </row>
    <row r="926" spans="1:13" ht="20.100000000000001" customHeight="1" x14ac:dyDescent="0.15">
      <c r="A926" s="1" t="s">
        <v>1596</v>
      </c>
      <c r="B926" s="1" t="s">
        <v>2032</v>
      </c>
      <c r="C926" s="1" t="s">
        <v>2035</v>
      </c>
      <c r="D926" s="1" t="s">
        <v>50</v>
      </c>
      <c r="E926" s="1" t="s">
        <v>51</v>
      </c>
      <c r="F926" s="1" t="s">
        <v>51</v>
      </c>
      <c r="G926" s="1" t="s">
        <v>52</v>
      </c>
      <c r="H926" s="1" t="s">
        <v>53</v>
      </c>
      <c r="I926" s="1" t="s">
        <v>54</v>
      </c>
      <c r="J926" s="1" t="s">
        <v>55</v>
      </c>
      <c r="K926" s="1" t="s">
        <v>2036</v>
      </c>
      <c r="L926" s="1"/>
      <c r="M926" s="21">
        <f t="shared" si="14"/>
        <v>1</v>
      </c>
    </row>
    <row r="927" spans="1:13" ht="20.100000000000001" customHeight="1" x14ac:dyDescent="0.15">
      <c r="A927" s="1" t="s">
        <v>1596</v>
      </c>
      <c r="B927" s="1" t="s">
        <v>2032</v>
      </c>
      <c r="C927" s="1" t="s">
        <v>2037</v>
      </c>
      <c r="D927" s="1" t="s">
        <v>78</v>
      </c>
      <c r="E927" s="1" t="s">
        <v>51</v>
      </c>
      <c r="F927" s="1" t="s">
        <v>179</v>
      </c>
      <c r="G927" s="1" t="s">
        <v>82</v>
      </c>
      <c r="H927" s="1" t="s">
        <v>2038</v>
      </c>
      <c r="I927" s="1" t="s">
        <v>84</v>
      </c>
      <c r="J927" s="1" t="s">
        <v>2039</v>
      </c>
      <c r="K927" s="1" t="s">
        <v>2040</v>
      </c>
      <c r="L927" s="1"/>
      <c r="M927" s="21">
        <f t="shared" si="14"/>
        <v>0</v>
      </c>
    </row>
    <row r="928" spans="1:13" ht="20.100000000000001" customHeight="1" x14ac:dyDescent="0.15">
      <c r="A928" s="1" t="s">
        <v>1596</v>
      </c>
      <c r="B928" s="1" t="s">
        <v>2041</v>
      </c>
      <c r="C928" s="1" t="s">
        <v>2042</v>
      </c>
      <c r="D928" s="1" t="s">
        <v>50</v>
      </c>
      <c r="E928" s="1" t="s">
        <v>51</v>
      </c>
      <c r="F928" s="1" t="s">
        <v>51</v>
      </c>
      <c r="G928" s="1" t="s">
        <v>52</v>
      </c>
      <c r="H928" s="1" t="s">
        <v>53</v>
      </c>
      <c r="I928" s="1" t="s">
        <v>54</v>
      </c>
      <c r="J928" s="1" t="s">
        <v>55</v>
      </c>
      <c r="K928" s="1" t="s">
        <v>2043</v>
      </c>
      <c r="L928" s="1"/>
      <c r="M928" s="21">
        <f t="shared" si="14"/>
        <v>1</v>
      </c>
    </row>
    <row r="929" spans="1:13" ht="20.100000000000001" customHeight="1" x14ac:dyDescent="0.15">
      <c r="A929" s="1" t="s">
        <v>1596</v>
      </c>
      <c r="B929" s="1" t="s">
        <v>2041</v>
      </c>
      <c r="C929" s="1" t="s">
        <v>2044</v>
      </c>
      <c r="D929" s="1" t="s">
        <v>50</v>
      </c>
      <c r="E929" s="1" t="s">
        <v>51</v>
      </c>
      <c r="F929" s="1" t="s">
        <v>51</v>
      </c>
      <c r="G929" s="1" t="s">
        <v>52</v>
      </c>
      <c r="H929" s="1" t="s">
        <v>53</v>
      </c>
      <c r="I929" s="1" t="s">
        <v>54</v>
      </c>
      <c r="J929" s="1" t="s">
        <v>55</v>
      </c>
      <c r="K929" s="1" t="s">
        <v>2045</v>
      </c>
      <c r="L929" s="1"/>
      <c r="M929" s="21">
        <f t="shared" si="14"/>
        <v>1</v>
      </c>
    </row>
    <row r="930" spans="1:13" ht="20.100000000000001" customHeight="1" x14ac:dyDescent="0.15">
      <c r="A930" s="1" t="s">
        <v>1596</v>
      </c>
      <c r="B930" s="1" t="s">
        <v>2041</v>
      </c>
      <c r="C930" s="1" t="s">
        <v>2046</v>
      </c>
      <c r="D930" s="1" t="s">
        <v>50</v>
      </c>
      <c r="E930" s="1" t="s">
        <v>51</v>
      </c>
      <c r="F930" s="1" t="s">
        <v>51</v>
      </c>
      <c r="G930" s="1" t="s">
        <v>52</v>
      </c>
      <c r="H930" s="1" t="s">
        <v>53</v>
      </c>
      <c r="I930" s="1" t="s">
        <v>54</v>
      </c>
      <c r="J930" s="1" t="s">
        <v>55</v>
      </c>
      <c r="K930" s="1" t="s">
        <v>2047</v>
      </c>
      <c r="L930" s="1"/>
      <c r="M930" s="21">
        <f t="shared" si="14"/>
        <v>1</v>
      </c>
    </row>
    <row r="931" spans="1:13" ht="20.100000000000001" customHeight="1" x14ac:dyDescent="0.15">
      <c r="A931" s="1" t="s">
        <v>1596</v>
      </c>
      <c r="B931" s="1" t="s">
        <v>2041</v>
      </c>
      <c r="C931" s="1" t="s">
        <v>2048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53</v>
      </c>
      <c r="I931" s="1" t="s">
        <v>54</v>
      </c>
      <c r="J931" s="1" t="s">
        <v>55</v>
      </c>
      <c r="K931" s="1" t="s">
        <v>2049</v>
      </c>
      <c r="L931" s="1"/>
      <c r="M931" s="21">
        <f t="shared" si="14"/>
        <v>1</v>
      </c>
    </row>
    <row r="932" spans="1:13" ht="20.100000000000001" customHeight="1" x14ac:dyDescent="0.15">
      <c r="A932" s="1" t="s">
        <v>1596</v>
      </c>
      <c r="B932" s="1" t="s">
        <v>2041</v>
      </c>
      <c r="C932" s="1" t="s">
        <v>2050</v>
      </c>
      <c r="D932" s="1" t="s">
        <v>78</v>
      </c>
      <c r="E932" s="1" t="s">
        <v>51</v>
      </c>
      <c r="F932" s="1" t="s">
        <v>81</v>
      </c>
      <c r="G932" s="1" t="s">
        <v>82</v>
      </c>
      <c r="H932" s="1" t="s">
        <v>446</v>
      </c>
      <c r="I932" s="1" t="s">
        <v>447</v>
      </c>
      <c r="J932" s="1" t="s">
        <v>448</v>
      </c>
      <c r="K932" s="1" t="s">
        <v>2051</v>
      </c>
      <c r="L932" s="1"/>
      <c r="M932" s="21">
        <f t="shared" si="14"/>
        <v>0</v>
      </c>
    </row>
    <row r="933" spans="1:13" ht="20.100000000000001" customHeight="1" x14ac:dyDescent="0.15">
      <c r="A933" s="1" t="s">
        <v>1596</v>
      </c>
      <c r="B933" s="1" t="s">
        <v>2052</v>
      </c>
      <c r="C933" s="1" t="s">
        <v>2053</v>
      </c>
      <c r="D933" s="1" t="s">
        <v>50</v>
      </c>
      <c r="E933" s="1" t="s">
        <v>51</v>
      </c>
      <c r="F933" s="1" t="s">
        <v>51</v>
      </c>
      <c r="G933" s="1" t="s">
        <v>52</v>
      </c>
      <c r="H933" s="1" t="s">
        <v>53</v>
      </c>
      <c r="I933" s="1" t="s">
        <v>54</v>
      </c>
      <c r="J933" s="1" t="s">
        <v>55</v>
      </c>
      <c r="K933" s="1" t="s">
        <v>2054</v>
      </c>
      <c r="L933" s="1"/>
      <c r="M933" s="21">
        <f t="shared" si="14"/>
        <v>1</v>
      </c>
    </row>
    <row r="934" spans="1:13" ht="20.100000000000001" customHeight="1" x14ac:dyDescent="0.15">
      <c r="A934" s="1" t="s">
        <v>1596</v>
      </c>
      <c r="B934" s="1" t="s">
        <v>2052</v>
      </c>
      <c r="C934" s="1" t="s">
        <v>2055</v>
      </c>
      <c r="D934" s="1" t="s">
        <v>78</v>
      </c>
      <c r="E934" s="1" t="s">
        <v>51</v>
      </c>
      <c r="F934" s="1" t="s">
        <v>51</v>
      </c>
      <c r="G934" s="1" t="s">
        <v>52</v>
      </c>
      <c r="H934" s="1" t="s">
        <v>53</v>
      </c>
      <c r="I934" s="1" t="s">
        <v>54</v>
      </c>
      <c r="J934" s="1" t="s">
        <v>55</v>
      </c>
      <c r="K934" s="1" t="s">
        <v>2056</v>
      </c>
      <c r="L934" s="1"/>
      <c r="M934" s="21">
        <f t="shared" si="14"/>
        <v>1</v>
      </c>
    </row>
    <row r="935" spans="1:13" ht="20.100000000000001" customHeight="1" x14ac:dyDescent="0.15">
      <c r="A935" s="1" t="s">
        <v>1596</v>
      </c>
      <c r="B935" s="1" t="s">
        <v>2052</v>
      </c>
      <c r="C935" s="1" t="s">
        <v>2057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53</v>
      </c>
      <c r="I935" s="1" t="s">
        <v>54</v>
      </c>
      <c r="J935" s="1" t="s">
        <v>55</v>
      </c>
      <c r="K935" s="1" t="s">
        <v>2058</v>
      </c>
      <c r="L935" s="1"/>
      <c r="M935" s="21">
        <f t="shared" si="14"/>
        <v>1</v>
      </c>
    </row>
    <row r="936" spans="1:13" ht="20.100000000000001" customHeight="1" x14ac:dyDescent="0.15">
      <c r="A936" s="1" t="s">
        <v>1596</v>
      </c>
      <c r="B936" s="1" t="s">
        <v>2052</v>
      </c>
      <c r="C936" s="1" t="s">
        <v>2059</v>
      </c>
      <c r="D936" s="1" t="s">
        <v>78</v>
      </c>
      <c r="E936" s="1" t="s">
        <v>51</v>
      </c>
      <c r="F936" s="1" t="s">
        <v>51</v>
      </c>
      <c r="G936" s="1" t="s">
        <v>52</v>
      </c>
      <c r="H936" s="1" t="s">
        <v>121</v>
      </c>
      <c r="I936" s="1" t="s">
        <v>84</v>
      </c>
      <c r="J936" s="1" t="s">
        <v>122</v>
      </c>
      <c r="K936" s="1" t="s">
        <v>2060</v>
      </c>
      <c r="L936" s="1"/>
      <c r="M936" s="21">
        <f t="shared" si="14"/>
        <v>1</v>
      </c>
    </row>
    <row r="937" spans="1:13" ht="20.100000000000001" customHeight="1" x14ac:dyDescent="0.15">
      <c r="A937" s="1" t="s">
        <v>1596</v>
      </c>
      <c r="B937" s="1" t="s">
        <v>2052</v>
      </c>
      <c r="C937" s="1" t="s">
        <v>2061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2062</v>
      </c>
      <c r="L937" s="1"/>
      <c r="M937" s="21">
        <f t="shared" si="14"/>
        <v>1</v>
      </c>
    </row>
    <row r="938" spans="1:13" ht="20.100000000000001" customHeight="1" x14ac:dyDescent="0.15">
      <c r="A938" s="1" t="s">
        <v>1596</v>
      </c>
      <c r="B938" s="1" t="s">
        <v>2052</v>
      </c>
      <c r="C938" s="1" t="s">
        <v>2063</v>
      </c>
      <c r="D938" s="1" t="s">
        <v>78</v>
      </c>
      <c r="E938" s="1" t="s">
        <v>51</v>
      </c>
      <c r="F938" s="1" t="s">
        <v>179</v>
      </c>
      <c r="G938" s="1" t="s">
        <v>82</v>
      </c>
      <c r="H938" s="1" t="s">
        <v>446</v>
      </c>
      <c r="I938" s="1" t="s">
        <v>447</v>
      </c>
      <c r="J938" s="1" t="s">
        <v>448</v>
      </c>
      <c r="K938" s="1" t="s">
        <v>2064</v>
      </c>
      <c r="L938" s="1"/>
      <c r="M938" s="21">
        <f t="shared" si="14"/>
        <v>0</v>
      </c>
    </row>
    <row r="939" spans="1:13" ht="20.100000000000001" customHeight="1" x14ac:dyDescent="0.15">
      <c r="A939" s="1" t="s">
        <v>1596</v>
      </c>
      <c r="B939" s="1" t="s">
        <v>2052</v>
      </c>
      <c r="C939" s="1" t="s">
        <v>2065</v>
      </c>
      <c r="D939" s="1" t="s">
        <v>78</v>
      </c>
      <c r="E939" s="1" t="s">
        <v>51</v>
      </c>
      <c r="F939" s="1" t="s">
        <v>179</v>
      </c>
      <c r="G939" s="1" t="s">
        <v>82</v>
      </c>
      <c r="H939" s="1" t="s">
        <v>446</v>
      </c>
      <c r="I939" s="1" t="s">
        <v>447</v>
      </c>
      <c r="J939" s="1" t="s">
        <v>448</v>
      </c>
      <c r="K939" s="1" t="s">
        <v>2066</v>
      </c>
      <c r="L939" s="1"/>
      <c r="M939" s="21">
        <f t="shared" si="14"/>
        <v>0</v>
      </c>
    </row>
    <row r="940" spans="1:13" ht="20.100000000000001" customHeight="1" x14ac:dyDescent="0.15">
      <c r="A940" s="1" t="s">
        <v>1596</v>
      </c>
      <c r="B940" s="1" t="s">
        <v>2052</v>
      </c>
      <c r="C940" s="1" t="s">
        <v>2067</v>
      </c>
      <c r="D940" s="1" t="s">
        <v>78</v>
      </c>
      <c r="E940" s="1" t="s">
        <v>51</v>
      </c>
      <c r="F940" s="1" t="s">
        <v>81</v>
      </c>
      <c r="G940" s="1" t="s">
        <v>82</v>
      </c>
      <c r="H940" s="1" t="s">
        <v>446</v>
      </c>
      <c r="I940" s="1" t="s">
        <v>447</v>
      </c>
      <c r="J940" s="1" t="s">
        <v>448</v>
      </c>
      <c r="K940" s="1" t="s">
        <v>2068</v>
      </c>
      <c r="L940" s="1"/>
      <c r="M940" s="21">
        <f t="shared" si="14"/>
        <v>0</v>
      </c>
    </row>
    <row r="941" spans="1:13" ht="20.100000000000001" customHeight="1" x14ac:dyDescent="0.15">
      <c r="A941" s="1" t="s">
        <v>1596</v>
      </c>
      <c r="B941" s="1" t="s">
        <v>2069</v>
      </c>
      <c r="C941" s="1" t="s">
        <v>2070</v>
      </c>
      <c r="D941" s="1" t="s">
        <v>50</v>
      </c>
      <c r="E941" s="1" t="s">
        <v>51</v>
      </c>
      <c r="F941" s="1" t="s">
        <v>51</v>
      </c>
      <c r="G941" s="1" t="s">
        <v>82</v>
      </c>
      <c r="H941" s="1" t="s">
        <v>95</v>
      </c>
      <c r="I941" s="1" t="s">
        <v>84</v>
      </c>
      <c r="J941" s="1" t="s">
        <v>96</v>
      </c>
      <c r="K941" s="1" t="s">
        <v>2071</v>
      </c>
      <c r="L941" s="1"/>
      <c r="M941" s="21">
        <f t="shared" si="14"/>
        <v>1</v>
      </c>
    </row>
    <row r="942" spans="1:13" ht="20.100000000000001" customHeight="1" x14ac:dyDescent="0.15">
      <c r="A942" s="1" t="s">
        <v>1596</v>
      </c>
      <c r="B942" s="1" t="s">
        <v>2069</v>
      </c>
      <c r="C942" s="1" t="s">
        <v>2072</v>
      </c>
      <c r="D942" s="1" t="s">
        <v>78</v>
      </c>
      <c r="E942" s="1" t="s">
        <v>51</v>
      </c>
      <c r="F942" s="1" t="s">
        <v>51</v>
      </c>
      <c r="G942" s="1" t="s">
        <v>82</v>
      </c>
      <c r="H942" s="1" t="s">
        <v>95</v>
      </c>
      <c r="I942" s="1" t="s">
        <v>84</v>
      </c>
      <c r="J942" s="1" t="s">
        <v>96</v>
      </c>
      <c r="K942" s="1" t="s">
        <v>2073</v>
      </c>
      <c r="L942" s="1"/>
      <c r="M942" s="21">
        <f t="shared" si="14"/>
        <v>1</v>
      </c>
    </row>
    <row r="943" spans="1:13" ht="20.100000000000001" customHeight="1" x14ac:dyDescent="0.15">
      <c r="A943" s="1" t="s">
        <v>1596</v>
      </c>
      <c r="B943" s="1" t="s">
        <v>2069</v>
      </c>
      <c r="C943" s="1" t="s">
        <v>2074</v>
      </c>
      <c r="D943" s="1" t="s">
        <v>78</v>
      </c>
      <c r="E943" s="1" t="s">
        <v>51</v>
      </c>
      <c r="F943" s="1" t="s">
        <v>51</v>
      </c>
      <c r="G943" s="1" t="s">
        <v>82</v>
      </c>
      <c r="H943" s="1" t="s">
        <v>95</v>
      </c>
      <c r="I943" s="1" t="s">
        <v>84</v>
      </c>
      <c r="J943" s="1" t="s">
        <v>96</v>
      </c>
      <c r="K943" s="1" t="s">
        <v>2075</v>
      </c>
      <c r="L943" s="1"/>
      <c r="M943" s="21">
        <f t="shared" si="14"/>
        <v>1</v>
      </c>
    </row>
    <row r="944" spans="1:13" ht="20.100000000000001" customHeight="1" x14ac:dyDescent="0.15">
      <c r="A944" s="1" t="s">
        <v>1596</v>
      </c>
      <c r="B944" s="1" t="s">
        <v>2076</v>
      </c>
      <c r="C944" s="1" t="s">
        <v>2077</v>
      </c>
      <c r="D944" s="1" t="s">
        <v>50</v>
      </c>
      <c r="E944" s="1" t="s">
        <v>51</v>
      </c>
      <c r="F944" s="1" t="s">
        <v>51</v>
      </c>
      <c r="G944" s="1" t="s">
        <v>82</v>
      </c>
      <c r="H944" s="1" t="s">
        <v>95</v>
      </c>
      <c r="I944" s="1" t="s">
        <v>84</v>
      </c>
      <c r="J944" s="1" t="s">
        <v>96</v>
      </c>
      <c r="K944" s="1" t="s">
        <v>2078</v>
      </c>
      <c r="L944" s="1"/>
      <c r="M944" s="21">
        <f t="shared" si="14"/>
        <v>1</v>
      </c>
    </row>
    <row r="945" spans="1:13" ht="20.100000000000001" customHeight="1" x14ac:dyDescent="0.15">
      <c r="A945" s="1" t="s">
        <v>1596</v>
      </c>
      <c r="B945" s="1" t="s">
        <v>2076</v>
      </c>
      <c r="C945" s="1" t="s">
        <v>2079</v>
      </c>
      <c r="D945" s="1" t="s">
        <v>50</v>
      </c>
      <c r="E945" s="1" t="s">
        <v>51</v>
      </c>
      <c r="F945" s="1" t="s">
        <v>51</v>
      </c>
      <c r="G945" s="1" t="s">
        <v>82</v>
      </c>
      <c r="H945" s="1" t="s">
        <v>95</v>
      </c>
      <c r="I945" s="1" t="s">
        <v>84</v>
      </c>
      <c r="J945" s="1" t="s">
        <v>96</v>
      </c>
      <c r="K945" s="1" t="s">
        <v>2080</v>
      </c>
      <c r="L945" s="1"/>
      <c r="M945" s="21">
        <f t="shared" si="14"/>
        <v>1</v>
      </c>
    </row>
    <row r="946" spans="1:13" ht="20.100000000000001" customHeight="1" x14ac:dyDescent="0.15">
      <c r="A946" s="1" t="s">
        <v>1596</v>
      </c>
      <c r="B946" s="1" t="s">
        <v>2076</v>
      </c>
      <c r="C946" s="1" t="s">
        <v>2081</v>
      </c>
      <c r="D946" s="1" t="s">
        <v>78</v>
      </c>
      <c r="E946" s="1" t="s">
        <v>51</v>
      </c>
      <c r="F946" s="1" t="s">
        <v>51</v>
      </c>
      <c r="G946" s="1" t="s">
        <v>82</v>
      </c>
      <c r="H946" s="1" t="s">
        <v>95</v>
      </c>
      <c r="I946" s="1" t="s">
        <v>84</v>
      </c>
      <c r="J946" s="1" t="s">
        <v>96</v>
      </c>
      <c r="K946" s="1" t="s">
        <v>2082</v>
      </c>
      <c r="L946" s="1"/>
      <c r="M946" s="21">
        <f t="shared" si="14"/>
        <v>1</v>
      </c>
    </row>
    <row r="947" spans="1:13" ht="20.100000000000001" customHeight="1" x14ac:dyDescent="0.15">
      <c r="A947" s="1" t="s">
        <v>1596</v>
      </c>
      <c r="B947" s="1" t="s">
        <v>2083</v>
      </c>
      <c r="C947" s="1" t="s">
        <v>2084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121</v>
      </c>
      <c r="I947" s="1" t="s">
        <v>84</v>
      </c>
      <c r="J947" s="1" t="s">
        <v>122</v>
      </c>
      <c r="K947" s="1" t="s">
        <v>2085</v>
      </c>
      <c r="L947" s="1"/>
      <c r="M947" s="21">
        <f t="shared" si="14"/>
        <v>1</v>
      </c>
    </row>
    <row r="948" spans="1:13" ht="20.100000000000001" customHeight="1" x14ac:dyDescent="0.15">
      <c r="A948" s="1" t="s">
        <v>1596</v>
      </c>
      <c r="B948" s="1" t="s">
        <v>2083</v>
      </c>
      <c r="C948" s="1" t="s">
        <v>2086</v>
      </c>
      <c r="D948" s="1" t="s">
        <v>50</v>
      </c>
      <c r="E948" s="1" t="s">
        <v>51</v>
      </c>
      <c r="F948" s="1" t="s">
        <v>51</v>
      </c>
      <c r="G948" s="1" t="s">
        <v>82</v>
      </c>
      <c r="H948" s="1" t="s">
        <v>95</v>
      </c>
      <c r="I948" s="1" t="s">
        <v>84</v>
      </c>
      <c r="J948" s="1" t="s">
        <v>96</v>
      </c>
      <c r="K948" s="1" t="s">
        <v>2087</v>
      </c>
      <c r="L948" s="1"/>
      <c r="M948" s="21">
        <f t="shared" si="14"/>
        <v>1</v>
      </c>
    </row>
    <row r="949" spans="1:13" ht="20.100000000000001" customHeight="1" x14ac:dyDescent="0.15">
      <c r="A949" s="1" t="s">
        <v>1596</v>
      </c>
      <c r="B949" s="1" t="s">
        <v>2083</v>
      </c>
      <c r="C949" s="1" t="s">
        <v>2088</v>
      </c>
      <c r="D949" s="1" t="s">
        <v>50</v>
      </c>
      <c r="E949" s="1" t="s">
        <v>51</v>
      </c>
      <c r="F949" s="1" t="s">
        <v>51</v>
      </c>
      <c r="G949" s="1" t="s">
        <v>82</v>
      </c>
      <c r="H949" s="1" t="s">
        <v>95</v>
      </c>
      <c r="I949" s="1" t="s">
        <v>84</v>
      </c>
      <c r="J949" s="1" t="s">
        <v>96</v>
      </c>
      <c r="K949" s="1" t="s">
        <v>2089</v>
      </c>
      <c r="L949" s="1"/>
      <c r="M949" s="21">
        <f t="shared" si="14"/>
        <v>1</v>
      </c>
    </row>
    <row r="950" spans="1:13" ht="20.100000000000001" customHeight="1" x14ac:dyDescent="0.15">
      <c r="A950" s="1" t="s">
        <v>1596</v>
      </c>
      <c r="B950" s="1" t="s">
        <v>2083</v>
      </c>
      <c r="C950" s="1" t="s">
        <v>2090</v>
      </c>
      <c r="D950" s="1" t="s">
        <v>50</v>
      </c>
      <c r="E950" s="1" t="s">
        <v>51</v>
      </c>
      <c r="F950" s="1" t="s">
        <v>51</v>
      </c>
      <c r="G950" s="1" t="s">
        <v>82</v>
      </c>
      <c r="H950" s="1" t="s">
        <v>95</v>
      </c>
      <c r="I950" s="1" t="s">
        <v>84</v>
      </c>
      <c r="J950" s="1" t="s">
        <v>96</v>
      </c>
      <c r="K950" s="1" t="s">
        <v>2091</v>
      </c>
      <c r="L950" s="1"/>
      <c r="M950" s="21">
        <f t="shared" si="14"/>
        <v>1</v>
      </c>
    </row>
    <row r="951" spans="1:13" ht="20.100000000000001" customHeight="1" x14ac:dyDescent="0.15">
      <c r="A951" s="1" t="s">
        <v>1596</v>
      </c>
      <c r="B951" s="1" t="s">
        <v>2083</v>
      </c>
      <c r="C951" s="1" t="s">
        <v>2092</v>
      </c>
      <c r="D951" s="1" t="s">
        <v>50</v>
      </c>
      <c r="E951" s="1" t="s">
        <v>51</v>
      </c>
      <c r="F951" s="1" t="s">
        <v>51</v>
      </c>
      <c r="G951" s="1" t="s">
        <v>82</v>
      </c>
      <c r="H951" s="1" t="s">
        <v>95</v>
      </c>
      <c r="I951" s="1" t="s">
        <v>84</v>
      </c>
      <c r="J951" s="1" t="s">
        <v>96</v>
      </c>
      <c r="K951" s="1" t="s">
        <v>2093</v>
      </c>
      <c r="L951" s="1"/>
      <c r="M951" s="21">
        <f t="shared" si="14"/>
        <v>1</v>
      </c>
    </row>
    <row r="952" spans="1:13" ht="20.100000000000001" customHeight="1" x14ac:dyDescent="0.15">
      <c r="A952" s="1" t="s">
        <v>1596</v>
      </c>
      <c r="B952" s="1" t="s">
        <v>2083</v>
      </c>
      <c r="C952" s="1" t="s">
        <v>2094</v>
      </c>
      <c r="D952" s="1" t="s">
        <v>50</v>
      </c>
      <c r="E952" s="1" t="s">
        <v>51</v>
      </c>
      <c r="F952" s="1" t="s">
        <v>51</v>
      </c>
      <c r="G952" s="1" t="s">
        <v>52</v>
      </c>
      <c r="H952" s="1" t="s">
        <v>121</v>
      </c>
      <c r="I952" s="1" t="s">
        <v>84</v>
      </c>
      <c r="J952" s="1" t="s">
        <v>122</v>
      </c>
      <c r="K952" s="1" t="s">
        <v>2095</v>
      </c>
      <c r="L952" s="1"/>
      <c r="M952" s="21">
        <f t="shared" si="14"/>
        <v>1</v>
      </c>
    </row>
    <row r="953" spans="1:13" ht="20.100000000000001" customHeight="1" x14ac:dyDescent="0.15">
      <c r="A953" s="1" t="s">
        <v>1596</v>
      </c>
      <c r="B953" s="1" t="s">
        <v>2083</v>
      </c>
      <c r="C953" s="1" t="s">
        <v>2096</v>
      </c>
      <c r="D953" s="1" t="s">
        <v>50</v>
      </c>
      <c r="E953" s="1" t="s">
        <v>51</v>
      </c>
      <c r="F953" s="1" t="s">
        <v>51</v>
      </c>
      <c r="G953" s="1" t="s">
        <v>52</v>
      </c>
      <c r="H953" s="1" t="s">
        <v>121</v>
      </c>
      <c r="I953" s="1" t="s">
        <v>84</v>
      </c>
      <c r="J953" s="1" t="s">
        <v>122</v>
      </c>
      <c r="K953" s="1" t="s">
        <v>2097</v>
      </c>
      <c r="L953" s="1"/>
      <c r="M953" s="21">
        <f t="shared" si="14"/>
        <v>1</v>
      </c>
    </row>
    <row r="954" spans="1:13" ht="20.100000000000001" customHeight="1" x14ac:dyDescent="0.15">
      <c r="A954" s="1" t="s">
        <v>1596</v>
      </c>
      <c r="B954" s="1" t="s">
        <v>2083</v>
      </c>
      <c r="C954" s="1" t="s">
        <v>2098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121</v>
      </c>
      <c r="I954" s="1" t="s">
        <v>84</v>
      </c>
      <c r="J954" s="1" t="s">
        <v>122</v>
      </c>
      <c r="K954" s="1" t="s">
        <v>2099</v>
      </c>
      <c r="L954" s="1"/>
      <c r="M954" s="21">
        <f t="shared" si="14"/>
        <v>1</v>
      </c>
    </row>
    <row r="955" spans="1:13" ht="20.100000000000001" customHeight="1" x14ac:dyDescent="0.15">
      <c r="A955" s="1" t="s">
        <v>1596</v>
      </c>
      <c r="B955" s="1" t="s">
        <v>2083</v>
      </c>
      <c r="C955" s="1" t="s">
        <v>2100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121</v>
      </c>
      <c r="I955" s="1" t="s">
        <v>84</v>
      </c>
      <c r="J955" s="1" t="s">
        <v>122</v>
      </c>
      <c r="K955" s="1" t="s">
        <v>2101</v>
      </c>
      <c r="L955" s="1"/>
      <c r="M955" s="21">
        <f t="shared" si="14"/>
        <v>1</v>
      </c>
    </row>
    <row r="956" spans="1:13" ht="20.100000000000001" customHeight="1" x14ac:dyDescent="0.15">
      <c r="A956" s="1" t="s">
        <v>1596</v>
      </c>
      <c r="B956" s="1" t="s">
        <v>2083</v>
      </c>
      <c r="C956" s="1" t="s">
        <v>2102</v>
      </c>
      <c r="D956" s="1" t="s">
        <v>78</v>
      </c>
      <c r="E956" s="1" t="s">
        <v>51</v>
      </c>
      <c r="F956" s="1" t="s">
        <v>51</v>
      </c>
      <c r="G956" s="1" t="s">
        <v>52</v>
      </c>
      <c r="H956" s="1" t="s">
        <v>121</v>
      </c>
      <c r="I956" s="1" t="s">
        <v>84</v>
      </c>
      <c r="J956" s="1" t="s">
        <v>122</v>
      </c>
      <c r="K956" s="1" t="s">
        <v>2103</v>
      </c>
      <c r="L956" s="1"/>
      <c r="M956" s="21">
        <f t="shared" si="14"/>
        <v>1</v>
      </c>
    </row>
    <row r="957" spans="1:13" ht="20.100000000000001" customHeight="1" x14ac:dyDescent="0.15">
      <c r="A957" s="1" t="s">
        <v>1596</v>
      </c>
      <c r="B957" s="1" t="s">
        <v>2083</v>
      </c>
      <c r="C957" s="1" t="s">
        <v>2104</v>
      </c>
      <c r="D957" s="1" t="s">
        <v>78</v>
      </c>
      <c r="E957" s="1" t="s">
        <v>51</v>
      </c>
      <c r="F957" s="1" t="s">
        <v>51</v>
      </c>
      <c r="G957" s="1" t="s">
        <v>52</v>
      </c>
      <c r="H957" s="1" t="s">
        <v>121</v>
      </c>
      <c r="I957" s="1" t="s">
        <v>84</v>
      </c>
      <c r="J957" s="1" t="s">
        <v>122</v>
      </c>
      <c r="K957" s="1" t="s">
        <v>2105</v>
      </c>
      <c r="L957" s="1"/>
      <c r="M957" s="21">
        <f t="shared" si="14"/>
        <v>1</v>
      </c>
    </row>
    <row r="958" spans="1:13" ht="20.100000000000001" customHeight="1" x14ac:dyDescent="0.15">
      <c r="A958" s="1" t="s">
        <v>1596</v>
      </c>
      <c r="B958" s="1" t="s">
        <v>2083</v>
      </c>
      <c r="C958" s="1" t="s">
        <v>2106</v>
      </c>
      <c r="D958" s="1" t="s">
        <v>78</v>
      </c>
      <c r="E958" s="1" t="s">
        <v>51</v>
      </c>
      <c r="F958" s="1" t="s">
        <v>179</v>
      </c>
      <c r="G958" s="1" t="s">
        <v>82</v>
      </c>
      <c r="H958" s="1" t="s">
        <v>83</v>
      </c>
      <c r="I958" s="1" t="s">
        <v>84</v>
      </c>
      <c r="J958" s="1" t="s">
        <v>85</v>
      </c>
      <c r="K958" s="1" t="s">
        <v>2107</v>
      </c>
      <c r="L958" s="1"/>
      <c r="M958" s="21">
        <f t="shared" si="14"/>
        <v>0</v>
      </c>
    </row>
    <row r="959" spans="1:13" ht="20.100000000000001" customHeight="1" x14ac:dyDescent="0.15">
      <c r="A959" s="1" t="s">
        <v>1596</v>
      </c>
      <c r="B959" s="1" t="s">
        <v>2083</v>
      </c>
      <c r="C959" s="1" t="s">
        <v>2108</v>
      </c>
      <c r="D959" s="1" t="s">
        <v>78</v>
      </c>
      <c r="E959" s="1" t="s">
        <v>51</v>
      </c>
      <c r="F959" s="1" t="s">
        <v>179</v>
      </c>
      <c r="G959" s="1" t="s">
        <v>82</v>
      </c>
      <c r="H959" s="1" t="s">
        <v>446</v>
      </c>
      <c r="I959" s="1" t="s">
        <v>447</v>
      </c>
      <c r="J959" s="1" t="s">
        <v>448</v>
      </c>
      <c r="K959" s="1" t="s">
        <v>2109</v>
      </c>
      <c r="L959" s="1"/>
      <c r="M959" s="21">
        <f t="shared" si="14"/>
        <v>0</v>
      </c>
    </row>
    <row r="960" spans="1:13" ht="20.100000000000001" customHeight="1" x14ac:dyDescent="0.15">
      <c r="A960" s="1" t="s">
        <v>1596</v>
      </c>
      <c r="B960" s="1" t="s">
        <v>2083</v>
      </c>
      <c r="C960" s="1" t="s">
        <v>2110</v>
      </c>
      <c r="D960" s="1" t="s">
        <v>78</v>
      </c>
      <c r="E960" s="1" t="s">
        <v>51</v>
      </c>
      <c r="F960" s="1" t="s">
        <v>51</v>
      </c>
      <c r="G960" s="1" t="s">
        <v>82</v>
      </c>
      <c r="H960" s="1" t="s">
        <v>95</v>
      </c>
      <c r="I960" s="1" t="s">
        <v>84</v>
      </c>
      <c r="J960" s="1" t="s">
        <v>96</v>
      </c>
      <c r="K960" s="1" t="s">
        <v>2111</v>
      </c>
      <c r="L960" s="1"/>
      <c r="M960" s="21">
        <f t="shared" si="14"/>
        <v>1</v>
      </c>
    </row>
    <row r="961" spans="1:13" ht="20.100000000000001" customHeight="1" x14ac:dyDescent="0.15">
      <c r="A961" s="1" t="s">
        <v>1596</v>
      </c>
      <c r="B961" s="1" t="s">
        <v>2112</v>
      </c>
      <c r="C961" s="1" t="s">
        <v>2113</v>
      </c>
      <c r="D961" s="1" t="s">
        <v>78</v>
      </c>
      <c r="E961" s="1" t="s">
        <v>51</v>
      </c>
      <c r="F961" s="1" t="s">
        <v>81</v>
      </c>
      <c r="G961" s="1" t="s">
        <v>82</v>
      </c>
      <c r="H961" s="1" t="s">
        <v>2038</v>
      </c>
      <c r="I961" s="1" t="s">
        <v>84</v>
      </c>
      <c r="J961" s="1" t="s">
        <v>2039</v>
      </c>
      <c r="K961" s="1" t="s">
        <v>2114</v>
      </c>
      <c r="L961" s="1"/>
      <c r="M961" s="21">
        <f t="shared" si="14"/>
        <v>0</v>
      </c>
    </row>
    <row r="962" spans="1:13" ht="20.100000000000001" customHeight="1" x14ac:dyDescent="0.15">
      <c r="A962" s="1" t="s">
        <v>1596</v>
      </c>
      <c r="B962" s="1" t="s">
        <v>2115</v>
      </c>
      <c r="C962" s="1" t="s">
        <v>2116</v>
      </c>
      <c r="D962" s="1" t="s">
        <v>50</v>
      </c>
      <c r="E962" s="1" t="s">
        <v>51</v>
      </c>
      <c r="F962" s="1" t="s">
        <v>51</v>
      </c>
      <c r="G962" s="1" t="s">
        <v>52</v>
      </c>
      <c r="H962" s="1" t="s">
        <v>53</v>
      </c>
      <c r="I962" s="1" t="s">
        <v>54</v>
      </c>
      <c r="J962" s="1" t="s">
        <v>55</v>
      </c>
      <c r="K962" s="1" t="s">
        <v>2117</v>
      </c>
      <c r="L962" s="1"/>
      <c r="M962" s="21">
        <f t="shared" si="14"/>
        <v>1</v>
      </c>
    </row>
    <row r="963" spans="1:13" ht="20.100000000000001" customHeight="1" x14ac:dyDescent="0.15">
      <c r="A963" s="1" t="s">
        <v>1596</v>
      </c>
      <c r="B963" s="1" t="s">
        <v>2115</v>
      </c>
      <c r="C963" s="1" t="s">
        <v>2118</v>
      </c>
      <c r="D963" s="1" t="s">
        <v>50</v>
      </c>
      <c r="E963" s="1" t="s">
        <v>51</v>
      </c>
      <c r="F963" s="1" t="s">
        <v>51</v>
      </c>
      <c r="G963" s="1" t="s">
        <v>52</v>
      </c>
      <c r="H963" s="1" t="s">
        <v>53</v>
      </c>
      <c r="I963" s="1" t="s">
        <v>54</v>
      </c>
      <c r="J963" s="1" t="s">
        <v>55</v>
      </c>
      <c r="K963" s="1" t="s">
        <v>2119</v>
      </c>
      <c r="L963" s="1"/>
      <c r="M963" s="21">
        <f t="shared" si="14"/>
        <v>1</v>
      </c>
    </row>
    <row r="964" spans="1:13" ht="20.100000000000001" customHeight="1" x14ac:dyDescent="0.15">
      <c r="A964" s="1" t="s">
        <v>1596</v>
      </c>
      <c r="B964" s="1" t="s">
        <v>2115</v>
      </c>
      <c r="C964" s="1" t="s">
        <v>2120</v>
      </c>
      <c r="D964" s="1" t="s">
        <v>50</v>
      </c>
      <c r="E964" s="1" t="s">
        <v>51</v>
      </c>
      <c r="F964" s="1" t="s">
        <v>51</v>
      </c>
      <c r="G964" s="1" t="s">
        <v>52</v>
      </c>
      <c r="H964" s="1" t="s">
        <v>53</v>
      </c>
      <c r="I964" s="1" t="s">
        <v>54</v>
      </c>
      <c r="J964" s="1" t="s">
        <v>55</v>
      </c>
      <c r="K964" s="1" t="s">
        <v>2121</v>
      </c>
      <c r="L964" s="1"/>
      <c r="M964" s="21">
        <f t="shared" si="14"/>
        <v>1</v>
      </c>
    </row>
    <row r="965" spans="1:13" ht="20.100000000000001" customHeight="1" x14ac:dyDescent="0.15">
      <c r="A965" s="1" t="s">
        <v>1596</v>
      </c>
      <c r="B965" s="1" t="s">
        <v>2115</v>
      </c>
      <c r="C965" s="1" t="s">
        <v>2122</v>
      </c>
      <c r="D965" s="1" t="s">
        <v>50</v>
      </c>
      <c r="E965" s="1" t="s">
        <v>51</v>
      </c>
      <c r="F965" s="1" t="s">
        <v>51</v>
      </c>
      <c r="G965" s="1" t="s">
        <v>52</v>
      </c>
      <c r="H965" s="1" t="s">
        <v>53</v>
      </c>
      <c r="I965" s="1" t="s">
        <v>54</v>
      </c>
      <c r="J965" s="1" t="s">
        <v>55</v>
      </c>
      <c r="K965" s="1" t="s">
        <v>2123</v>
      </c>
      <c r="L965" s="1"/>
      <c r="M965" s="21">
        <f t="shared" si="14"/>
        <v>1</v>
      </c>
    </row>
    <row r="966" spans="1:13" ht="20.100000000000001" customHeight="1" x14ac:dyDescent="0.15">
      <c r="A966" s="1" t="s">
        <v>1596</v>
      </c>
      <c r="B966" s="1" t="s">
        <v>2115</v>
      </c>
      <c r="C966" s="1" t="s">
        <v>2124</v>
      </c>
      <c r="D966" s="1" t="s">
        <v>50</v>
      </c>
      <c r="E966" s="1" t="s">
        <v>51</v>
      </c>
      <c r="F966" s="1" t="s">
        <v>51</v>
      </c>
      <c r="G966" s="1" t="s">
        <v>52</v>
      </c>
      <c r="H966" s="1" t="s">
        <v>53</v>
      </c>
      <c r="I966" s="1" t="s">
        <v>54</v>
      </c>
      <c r="J966" s="1" t="s">
        <v>55</v>
      </c>
      <c r="K966" s="1" t="s">
        <v>2125</v>
      </c>
      <c r="L966" s="1"/>
      <c r="M966" s="21">
        <f t="shared" si="14"/>
        <v>1</v>
      </c>
    </row>
    <row r="967" spans="1:13" ht="20.100000000000001" customHeight="1" x14ac:dyDescent="0.15">
      <c r="A967" s="1" t="s">
        <v>1596</v>
      </c>
      <c r="B967" s="1" t="s">
        <v>2115</v>
      </c>
      <c r="C967" s="1" t="s">
        <v>2126</v>
      </c>
      <c r="D967" s="1" t="s">
        <v>78</v>
      </c>
      <c r="E967" s="1" t="s">
        <v>51</v>
      </c>
      <c r="F967" s="1" t="s">
        <v>81</v>
      </c>
      <c r="G967" s="1" t="s">
        <v>82</v>
      </c>
      <c r="H967" s="1" t="s">
        <v>83</v>
      </c>
      <c r="I967" s="1" t="s">
        <v>84</v>
      </c>
      <c r="J967" s="1" t="s">
        <v>85</v>
      </c>
      <c r="K967" s="1" t="s">
        <v>2127</v>
      </c>
      <c r="L967" s="1"/>
      <c r="M967" s="21">
        <f t="shared" si="14"/>
        <v>0</v>
      </c>
    </row>
    <row r="968" spans="1:13" ht="20.100000000000001" customHeight="1" x14ac:dyDescent="0.15">
      <c r="A968" s="1" t="s">
        <v>1596</v>
      </c>
      <c r="B968" s="1" t="s">
        <v>2115</v>
      </c>
      <c r="C968" s="1" t="s">
        <v>2128</v>
      </c>
      <c r="D968" s="1" t="s">
        <v>78</v>
      </c>
      <c r="E968" s="1" t="s">
        <v>51</v>
      </c>
      <c r="F968" s="1" t="s">
        <v>51</v>
      </c>
      <c r="G968" s="1" t="s">
        <v>52</v>
      </c>
      <c r="H968" s="1" t="s">
        <v>53</v>
      </c>
      <c r="I968" s="1" t="s">
        <v>54</v>
      </c>
      <c r="J968" s="1" t="s">
        <v>55</v>
      </c>
      <c r="K968" s="1" t="s">
        <v>2129</v>
      </c>
      <c r="L968" s="1"/>
      <c r="M968" s="21">
        <f t="shared" si="14"/>
        <v>1</v>
      </c>
    </row>
    <row r="969" spans="1:13" ht="20.100000000000001" customHeight="1" x14ac:dyDescent="0.15">
      <c r="A969" s="1" t="s">
        <v>1596</v>
      </c>
      <c r="B969" s="1" t="s">
        <v>2115</v>
      </c>
      <c r="C969" s="1" t="s">
        <v>2130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53</v>
      </c>
      <c r="I969" s="1" t="s">
        <v>54</v>
      </c>
      <c r="J969" s="1" t="s">
        <v>55</v>
      </c>
      <c r="K969" s="1" t="s">
        <v>2131</v>
      </c>
      <c r="L969" s="1"/>
      <c r="M969" s="21">
        <f t="shared" si="14"/>
        <v>1</v>
      </c>
    </row>
    <row r="970" spans="1:13" ht="20.100000000000001" customHeight="1" x14ac:dyDescent="0.15">
      <c r="A970" s="1" t="s">
        <v>1596</v>
      </c>
      <c r="B970" s="1" t="s">
        <v>2115</v>
      </c>
      <c r="C970" s="1" t="s">
        <v>2132</v>
      </c>
      <c r="D970" s="1" t="s">
        <v>78</v>
      </c>
      <c r="E970" s="1" t="s">
        <v>51</v>
      </c>
      <c r="F970" s="1" t="s">
        <v>81</v>
      </c>
      <c r="G970" s="1" t="s">
        <v>82</v>
      </c>
      <c r="H970" s="1" t="s">
        <v>446</v>
      </c>
      <c r="I970" s="1" t="s">
        <v>447</v>
      </c>
      <c r="J970" s="1" t="s">
        <v>448</v>
      </c>
      <c r="K970" s="1" t="s">
        <v>2133</v>
      </c>
      <c r="L970" s="1"/>
      <c r="M970" s="21">
        <f t="shared" si="14"/>
        <v>0</v>
      </c>
    </row>
    <row r="971" spans="1:13" ht="20.100000000000001" customHeight="1" x14ac:dyDescent="0.15">
      <c r="A971" s="1" t="s">
        <v>1596</v>
      </c>
      <c r="B971" s="1" t="s">
        <v>2115</v>
      </c>
      <c r="C971" s="1" t="s">
        <v>2134</v>
      </c>
      <c r="D971" s="1" t="s">
        <v>78</v>
      </c>
      <c r="E971" s="1" t="s">
        <v>51</v>
      </c>
      <c r="F971" s="1" t="s">
        <v>81</v>
      </c>
      <c r="G971" s="1" t="s">
        <v>82</v>
      </c>
      <c r="H971" s="1" t="s">
        <v>446</v>
      </c>
      <c r="I971" s="1" t="s">
        <v>447</v>
      </c>
      <c r="J971" s="1" t="s">
        <v>448</v>
      </c>
      <c r="K971" s="1" t="s">
        <v>2135</v>
      </c>
      <c r="L971" s="1"/>
      <c r="M971" s="21">
        <f t="shared" si="14"/>
        <v>0</v>
      </c>
    </row>
    <row r="972" spans="1:13" ht="39.950000000000003" customHeight="1" x14ac:dyDescent="0.15">
      <c r="A972" s="120" t="s">
        <v>26986</v>
      </c>
      <c r="B972" s="120" t="s">
        <v>26987</v>
      </c>
      <c r="C972" s="51" t="s">
        <v>24823</v>
      </c>
      <c r="D972" s="51" t="s">
        <v>78</v>
      </c>
      <c r="E972" s="51" t="s">
        <v>51</v>
      </c>
      <c r="F972" s="121" t="s">
        <v>81</v>
      </c>
      <c r="G972" s="51" t="s">
        <v>82</v>
      </c>
      <c r="H972" s="51" t="s">
        <v>129</v>
      </c>
      <c r="I972" s="51" t="s">
        <v>447</v>
      </c>
      <c r="J972" s="51" t="s">
        <v>2362</v>
      </c>
      <c r="K972" s="51" t="s">
        <v>24824</v>
      </c>
      <c r="L972" s="121" t="s">
        <v>26971</v>
      </c>
      <c r="M972" s="21">
        <v>0</v>
      </c>
    </row>
    <row r="973" spans="1:13" ht="39.950000000000003" customHeight="1" x14ac:dyDescent="0.15">
      <c r="A973" s="120" t="s">
        <v>26975</v>
      </c>
      <c r="B973" s="120" t="s">
        <v>26976</v>
      </c>
      <c r="C973" s="51" t="s">
        <v>26977</v>
      </c>
      <c r="D973" s="51" t="s">
        <v>78</v>
      </c>
      <c r="E973" s="51" t="s">
        <v>51</v>
      </c>
      <c r="F973" s="121" t="s">
        <v>26978</v>
      </c>
      <c r="G973" s="51" t="s">
        <v>82</v>
      </c>
      <c r="H973" s="51" t="s">
        <v>95</v>
      </c>
      <c r="I973" s="51" t="s">
        <v>84</v>
      </c>
      <c r="J973" s="51" t="s">
        <v>96</v>
      </c>
      <c r="K973" s="51" t="s">
        <v>24820</v>
      </c>
      <c r="L973" s="121" t="s">
        <v>26971</v>
      </c>
      <c r="M973" s="21">
        <v>0</v>
      </c>
    </row>
    <row r="974" spans="1:13" ht="39.950000000000003" customHeight="1" x14ac:dyDescent="0.15">
      <c r="A974" s="120" t="s">
        <v>26979</v>
      </c>
      <c r="B974" s="120" t="s">
        <v>26980</v>
      </c>
      <c r="C974" s="51" t="s">
        <v>26981</v>
      </c>
      <c r="D974" s="51" t="s">
        <v>78</v>
      </c>
      <c r="E974" s="51" t="s">
        <v>51</v>
      </c>
      <c r="F974" s="121" t="s">
        <v>51</v>
      </c>
      <c r="G974" s="51" t="s">
        <v>52</v>
      </c>
      <c r="H974" s="51" t="s">
        <v>53</v>
      </c>
      <c r="I974" s="51" t="s">
        <v>1141</v>
      </c>
      <c r="J974" s="51" t="s">
        <v>96</v>
      </c>
      <c r="K974" s="51" t="s">
        <v>26109</v>
      </c>
      <c r="L974" s="121" t="s">
        <v>26982</v>
      </c>
      <c r="M974" s="21">
        <v>1</v>
      </c>
    </row>
  </sheetData>
  <autoFilter ref="A7:L974"/>
  <mergeCells count="9">
    <mergeCell ref="K3:K5"/>
    <mergeCell ref="L3:L5"/>
    <mergeCell ref="G3:J5"/>
    <mergeCell ref="A3:A5"/>
    <mergeCell ref="B3:B5"/>
    <mergeCell ref="C3:C5"/>
    <mergeCell ref="D3:D5"/>
    <mergeCell ref="E3:E5"/>
    <mergeCell ref="F4:F5"/>
  </mergeCells>
  <phoneticPr fontId="4"/>
  <pageMargins left="0.7" right="0.7" top="0.75" bottom="0.75" header="0.3" footer="0.3"/>
  <pageSetup paperSize="9" scale="58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topLeftCell="A56" workbookViewId="0"/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3459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SUBTOTAL(3,E8:E77)</f>
        <v>70</v>
      </c>
      <c r="F6" s="24">
        <f>SUBTOTAL(9,M8:M77)</f>
        <v>55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31</v>
      </c>
      <c r="B8" s="1" t="s">
        <v>3460</v>
      </c>
      <c r="C8" s="1" t="s">
        <v>3461</v>
      </c>
      <c r="D8" s="1" t="s">
        <v>50</v>
      </c>
      <c r="E8" s="1" t="s">
        <v>51</v>
      </c>
      <c r="F8" s="1" t="s">
        <v>81</v>
      </c>
      <c r="G8" s="1" t="s">
        <v>82</v>
      </c>
      <c r="H8" s="18" t="s">
        <v>83</v>
      </c>
      <c r="I8" s="18" t="s">
        <v>84</v>
      </c>
      <c r="J8" s="1" t="s">
        <v>85</v>
      </c>
      <c r="K8" s="1" t="s">
        <v>3462</v>
      </c>
      <c r="L8" s="1"/>
      <c r="M8" s="21">
        <f>IF(F8="○",1,0)</f>
        <v>0</v>
      </c>
    </row>
    <row r="9" spans="1:14" ht="20.100000000000001" customHeight="1" x14ac:dyDescent="0.15">
      <c r="A9" s="1" t="s">
        <v>31</v>
      </c>
      <c r="B9" s="1" t="s">
        <v>3463</v>
      </c>
      <c r="C9" s="1" t="s">
        <v>3464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3465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31</v>
      </c>
      <c r="B10" s="1" t="s">
        <v>3466</v>
      </c>
      <c r="C10" s="1" t="s">
        <v>3467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85</v>
      </c>
      <c r="K10" s="1" t="s">
        <v>3468</v>
      </c>
      <c r="L10" s="1"/>
      <c r="M10" s="21">
        <f t="shared" si="0"/>
        <v>0</v>
      </c>
    </row>
    <row r="11" spans="1:14" ht="20.100000000000001" customHeight="1" x14ac:dyDescent="0.15">
      <c r="A11" s="1" t="s">
        <v>31</v>
      </c>
      <c r="B11" s="1" t="s">
        <v>3469</v>
      </c>
      <c r="C11" s="1" t="s">
        <v>3470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3471</v>
      </c>
      <c r="L11" s="1"/>
      <c r="M11" s="21">
        <f t="shared" si="0"/>
        <v>1</v>
      </c>
    </row>
    <row r="12" spans="1:14" ht="20.100000000000001" customHeight="1" x14ac:dyDescent="0.15">
      <c r="A12" s="1" t="s">
        <v>31</v>
      </c>
      <c r="B12" s="1" t="s">
        <v>3469</v>
      </c>
      <c r="C12" s="1" t="s">
        <v>3472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3473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3474</v>
      </c>
      <c r="C13" s="1" t="s">
        <v>3475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3476</v>
      </c>
      <c r="L13" s="1"/>
      <c r="M13" s="21">
        <f t="shared" si="0"/>
        <v>1</v>
      </c>
    </row>
    <row r="14" spans="1:14" ht="20.100000000000001" customHeight="1" x14ac:dyDescent="0.15">
      <c r="A14" s="1" t="s">
        <v>31</v>
      </c>
      <c r="B14" s="1" t="s">
        <v>3474</v>
      </c>
      <c r="C14" s="1" t="s">
        <v>3477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96</v>
      </c>
      <c r="K14" s="1" t="s">
        <v>3478</v>
      </c>
      <c r="L14" s="1"/>
      <c r="M14" s="21">
        <f t="shared" si="0"/>
        <v>1</v>
      </c>
    </row>
    <row r="15" spans="1:14" ht="20.100000000000001" customHeight="1" x14ac:dyDescent="0.15">
      <c r="A15" s="1" t="s">
        <v>31</v>
      </c>
      <c r="B15" s="1" t="s">
        <v>3479</v>
      </c>
      <c r="C15" s="1" t="s">
        <v>3480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3481</v>
      </c>
      <c r="L15" s="1"/>
      <c r="M15" s="21">
        <f t="shared" si="0"/>
        <v>1</v>
      </c>
    </row>
    <row r="16" spans="1:14" ht="20.100000000000001" customHeight="1" x14ac:dyDescent="0.15">
      <c r="A16" s="1" t="s">
        <v>31</v>
      </c>
      <c r="B16" s="1" t="s">
        <v>3479</v>
      </c>
      <c r="C16" s="1" t="s">
        <v>3482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3483</v>
      </c>
      <c r="L16" s="1"/>
      <c r="M16" s="21">
        <f t="shared" si="0"/>
        <v>1</v>
      </c>
    </row>
    <row r="17" spans="1:13" ht="20.100000000000001" customHeight="1" x14ac:dyDescent="0.15">
      <c r="A17" s="1" t="s">
        <v>31</v>
      </c>
      <c r="B17" s="1" t="s">
        <v>3479</v>
      </c>
      <c r="C17" s="1" t="s">
        <v>3484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96</v>
      </c>
      <c r="K17" s="1" t="s">
        <v>3485</v>
      </c>
      <c r="L17" s="1"/>
      <c r="M17" s="21">
        <f t="shared" si="0"/>
        <v>1</v>
      </c>
    </row>
    <row r="18" spans="1:13" ht="20.100000000000001" customHeight="1" x14ac:dyDescent="0.15">
      <c r="A18" s="1" t="s">
        <v>31</v>
      </c>
      <c r="B18" s="1" t="s">
        <v>3479</v>
      </c>
      <c r="C18" s="1" t="s">
        <v>3486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3487</v>
      </c>
      <c r="L18" s="1"/>
      <c r="M18" s="21">
        <f t="shared" si="0"/>
        <v>1</v>
      </c>
    </row>
    <row r="19" spans="1:13" ht="20.100000000000001" customHeight="1" x14ac:dyDescent="0.15">
      <c r="A19" s="1" t="s">
        <v>31</v>
      </c>
      <c r="B19" s="1" t="s">
        <v>3479</v>
      </c>
      <c r="C19" s="1" t="s">
        <v>3488</v>
      </c>
      <c r="D19" s="1" t="s">
        <v>50</v>
      </c>
      <c r="E19" s="1" t="s">
        <v>51</v>
      </c>
      <c r="F19" s="1" t="s">
        <v>81</v>
      </c>
      <c r="G19" s="1" t="s">
        <v>82</v>
      </c>
      <c r="H19" s="1" t="s">
        <v>180</v>
      </c>
      <c r="I19" s="1" t="s">
        <v>181</v>
      </c>
      <c r="J19" s="1" t="s">
        <v>182</v>
      </c>
      <c r="K19" s="1" t="s">
        <v>3489</v>
      </c>
      <c r="L19" s="1"/>
      <c r="M19" s="21">
        <f t="shared" si="0"/>
        <v>0</v>
      </c>
    </row>
    <row r="20" spans="1:13" ht="20.100000000000001" customHeight="1" x14ac:dyDescent="0.15">
      <c r="A20" s="1" t="s">
        <v>31</v>
      </c>
      <c r="B20" s="1" t="s">
        <v>3490</v>
      </c>
      <c r="C20" s="1" t="s">
        <v>3491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3492</v>
      </c>
      <c r="L20" s="1"/>
      <c r="M20" s="21">
        <f t="shared" si="0"/>
        <v>1</v>
      </c>
    </row>
    <row r="21" spans="1:13" ht="20.100000000000001" customHeight="1" x14ac:dyDescent="0.15">
      <c r="A21" s="1" t="s">
        <v>31</v>
      </c>
      <c r="B21" s="1" t="s">
        <v>3490</v>
      </c>
      <c r="C21" s="1" t="s">
        <v>3493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3494</v>
      </c>
      <c r="L21" s="1"/>
      <c r="M21" s="21">
        <f t="shared" si="0"/>
        <v>1</v>
      </c>
    </row>
    <row r="22" spans="1:13" ht="20.100000000000001" customHeight="1" x14ac:dyDescent="0.15">
      <c r="A22" s="1" t="s">
        <v>31</v>
      </c>
      <c r="B22" s="1" t="s">
        <v>3490</v>
      </c>
      <c r="C22" s="1" t="s">
        <v>3495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3496</v>
      </c>
      <c r="L22" s="1"/>
      <c r="M22" s="21">
        <f t="shared" si="0"/>
        <v>1</v>
      </c>
    </row>
    <row r="23" spans="1:13" ht="20.100000000000001" customHeight="1" x14ac:dyDescent="0.15">
      <c r="A23" s="1" t="s">
        <v>31</v>
      </c>
      <c r="B23" s="1" t="s">
        <v>3490</v>
      </c>
      <c r="C23" s="1" t="s">
        <v>3497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3498</v>
      </c>
      <c r="L23" s="1"/>
      <c r="M23" s="21">
        <f t="shared" si="0"/>
        <v>1</v>
      </c>
    </row>
    <row r="24" spans="1:13" ht="20.100000000000001" customHeight="1" x14ac:dyDescent="0.15">
      <c r="A24" s="1" t="s">
        <v>31</v>
      </c>
      <c r="B24" s="1" t="s">
        <v>3499</v>
      </c>
      <c r="C24" s="1" t="s">
        <v>3500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3501</v>
      </c>
      <c r="L24" s="1"/>
      <c r="M24" s="21">
        <f t="shared" si="0"/>
        <v>1</v>
      </c>
    </row>
    <row r="25" spans="1:13" ht="20.100000000000001" customHeight="1" x14ac:dyDescent="0.15">
      <c r="A25" s="1" t="s">
        <v>31</v>
      </c>
      <c r="B25" s="1" t="s">
        <v>3499</v>
      </c>
      <c r="C25" s="1" t="s">
        <v>3502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3503</v>
      </c>
      <c r="L25" s="1"/>
      <c r="M25" s="21">
        <f t="shared" si="0"/>
        <v>1</v>
      </c>
    </row>
    <row r="26" spans="1:13" ht="20.100000000000001" customHeight="1" x14ac:dyDescent="0.15">
      <c r="A26" s="1" t="s">
        <v>31</v>
      </c>
      <c r="B26" s="1" t="s">
        <v>3499</v>
      </c>
      <c r="C26" s="1" t="s">
        <v>3504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3505</v>
      </c>
      <c r="L26" s="1"/>
      <c r="M26" s="21">
        <f t="shared" si="0"/>
        <v>1</v>
      </c>
    </row>
    <row r="27" spans="1:13" ht="20.100000000000001" customHeight="1" x14ac:dyDescent="0.15">
      <c r="A27" s="1" t="s">
        <v>31</v>
      </c>
      <c r="B27" s="1" t="s">
        <v>3499</v>
      </c>
      <c r="C27" s="1" t="s">
        <v>3506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3507</v>
      </c>
      <c r="L27" s="1"/>
      <c r="M27" s="21">
        <f t="shared" si="0"/>
        <v>1</v>
      </c>
    </row>
    <row r="28" spans="1:13" ht="20.100000000000001" customHeight="1" x14ac:dyDescent="0.15">
      <c r="A28" s="1" t="s">
        <v>31</v>
      </c>
      <c r="B28" s="1" t="s">
        <v>3499</v>
      </c>
      <c r="C28" s="1" t="s">
        <v>3508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3509</v>
      </c>
      <c r="L28" s="1"/>
      <c r="M28" s="21">
        <f t="shared" si="0"/>
        <v>1</v>
      </c>
    </row>
    <row r="29" spans="1:13" ht="20.100000000000001" customHeight="1" x14ac:dyDescent="0.15">
      <c r="A29" s="1" t="s">
        <v>31</v>
      </c>
      <c r="B29" s="1" t="s">
        <v>3499</v>
      </c>
      <c r="C29" s="1" t="s">
        <v>3510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3511</v>
      </c>
      <c r="L29" s="1"/>
      <c r="M29" s="21">
        <f t="shared" si="0"/>
        <v>1</v>
      </c>
    </row>
    <row r="30" spans="1:13" ht="20.100000000000001" customHeight="1" x14ac:dyDescent="0.15">
      <c r="A30" s="1" t="s">
        <v>31</v>
      </c>
      <c r="B30" s="1" t="s">
        <v>3512</v>
      </c>
      <c r="C30" s="1" t="s">
        <v>3513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3514</v>
      </c>
      <c r="L30" s="1"/>
      <c r="M30" s="21">
        <f t="shared" si="0"/>
        <v>1</v>
      </c>
    </row>
    <row r="31" spans="1:13" ht="20.100000000000001" customHeight="1" x14ac:dyDescent="0.15">
      <c r="A31" s="1" t="s">
        <v>31</v>
      </c>
      <c r="B31" s="1" t="s">
        <v>3512</v>
      </c>
      <c r="C31" s="1" t="s">
        <v>3515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3516</v>
      </c>
      <c r="L31" s="1"/>
      <c r="M31" s="21">
        <f t="shared" si="0"/>
        <v>1</v>
      </c>
    </row>
    <row r="32" spans="1:13" ht="20.100000000000001" customHeight="1" x14ac:dyDescent="0.15">
      <c r="A32" s="1" t="s">
        <v>31</v>
      </c>
      <c r="B32" s="1" t="s">
        <v>3512</v>
      </c>
      <c r="C32" s="1" t="s">
        <v>3517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96</v>
      </c>
      <c r="K32" s="1" t="s">
        <v>3518</v>
      </c>
      <c r="L32" s="1"/>
      <c r="M32" s="21">
        <f t="shared" si="0"/>
        <v>1</v>
      </c>
    </row>
    <row r="33" spans="1:13" ht="20.100000000000001" customHeight="1" x14ac:dyDescent="0.15">
      <c r="A33" s="1" t="s">
        <v>31</v>
      </c>
      <c r="B33" s="1" t="s">
        <v>3512</v>
      </c>
      <c r="C33" s="1" t="s">
        <v>3519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96</v>
      </c>
      <c r="K33" s="1" t="s">
        <v>3520</v>
      </c>
      <c r="L33" s="1"/>
      <c r="M33" s="21">
        <f t="shared" si="0"/>
        <v>1</v>
      </c>
    </row>
    <row r="34" spans="1:13" ht="20.100000000000001" customHeight="1" x14ac:dyDescent="0.15">
      <c r="A34" s="1" t="s">
        <v>31</v>
      </c>
      <c r="B34" s="1" t="s">
        <v>3512</v>
      </c>
      <c r="C34" s="1" t="s">
        <v>3521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3522</v>
      </c>
      <c r="L34" s="1"/>
      <c r="M34" s="21">
        <f t="shared" si="0"/>
        <v>1</v>
      </c>
    </row>
    <row r="35" spans="1:13" ht="20.100000000000001" customHeight="1" x14ac:dyDescent="0.15">
      <c r="A35" s="1" t="s">
        <v>31</v>
      </c>
      <c r="B35" s="1" t="s">
        <v>3512</v>
      </c>
      <c r="C35" s="1" t="s">
        <v>3523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3524</v>
      </c>
      <c r="L35" s="1"/>
      <c r="M35" s="21">
        <f t="shared" si="0"/>
        <v>1</v>
      </c>
    </row>
    <row r="36" spans="1:13" ht="20.100000000000001" customHeight="1" x14ac:dyDescent="0.15">
      <c r="A36" s="1" t="s">
        <v>31</v>
      </c>
      <c r="B36" s="1" t="s">
        <v>3512</v>
      </c>
      <c r="C36" s="1" t="s">
        <v>3525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129</v>
      </c>
      <c r="I36" s="1" t="s">
        <v>84</v>
      </c>
      <c r="J36" s="1" t="s">
        <v>130</v>
      </c>
      <c r="K36" s="1" t="s">
        <v>3526</v>
      </c>
      <c r="L36" s="1"/>
      <c r="M36" s="21">
        <f t="shared" si="0"/>
        <v>0</v>
      </c>
    </row>
    <row r="37" spans="1:13" ht="20.100000000000001" customHeight="1" x14ac:dyDescent="0.15">
      <c r="A37" s="1" t="s">
        <v>31</v>
      </c>
      <c r="B37" s="1" t="s">
        <v>3512</v>
      </c>
      <c r="C37" s="1" t="s">
        <v>3527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3528</v>
      </c>
      <c r="L37" s="1"/>
      <c r="M37" s="21">
        <f t="shared" si="0"/>
        <v>1</v>
      </c>
    </row>
    <row r="38" spans="1:13" ht="20.100000000000001" customHeight="1" x14ac:dyDescent="0.15">
      <c r="A38" s="1" t="s">
        <v>31</v>
      </c>
      <c r="B38" s="1" t="s">
        <v>3529</v>
      </c>
      <c r="C38" s="1" t="s">
        <v>3530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3531</v>
      </c>
      <c r="L38" s="1"/>
      <c r="M38" s="21">
        <f t="shared" si="0"/>
        <v>1</v>
      </c>
    </row>
    <row r="39" spans="1:13" ht="20.100000000000001" customHeight="1" x14ac:dyDescent="0.15">
      <c r="A39" s="1" t="s">
        <v>31</v>
      </c>
      <c r="B39" s="1" t="s">
        <v>3529</v>
      </c>
      <c r="C39" s="1" t="s">
        <v>3532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84</v>
      </c>
      <c r="J39" s="1" t="s">
        <v>96</v>
      </c>
      <c r="K39" s="1" t="s">
        <v>3533</v>
      </c>
      <c r="L39" s="1"/>
      <c r="M39" s="21">
        <f t="shared" si="0"/>
        <v>1</v>
      </c>
    </row>
    <row r="40" spans="1:13" ht="20.100000000000001" customHeight="1" x14ac:dyDescent="0.15">
      <c r="A40" s="1" t="s">
        <v>31</v>
      </c>
      <c r="B40" s="1" t="s">
        <v>3529</v>
      </c>
      <c r="C40" s="1" t="s">
        <v>3534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3535</v>
      </c>
      <c r="L40" s="1"/>
      <c r="M40" s="21">
        <f t="shared" si="0"/>
        <v>1</v>
      </c>
    </row>
    <row r="41" spans="1:13" ht="20.100000000000001" customHeight="1" x14ac:dyDescent="0.15">
      <c r="A41" s="1" t="s">
        <v>31</v>
      </c>
      <c r="B41" s="1" t="s">
        <v>3536</v>
      </c>
      <c r="C41" s="1" t="s">
        <v>3537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1086</v>
      </c>
      <c r="L41" s="1"/>
      <c r="M41" s="21">
        <f t="shared" si="0"/>
        <v>1</v>
      </c>
    </row>
    <row r="42" spans="1:13" ht="20.100000000000001" customHeight="1" x14ac:dyDescent="0.15">
      <c r="A42" s="1" t="s">
        <v>31</v>
      </c>
      <c r="B42" s="1" t="s">
        <v>3536</v>
      </c>
      <c r="C42" s="1" t="s">
        <v>3538</v>
      </c>
      <c r="D42" s="1" t="s">
        <v>50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3539</v>
      </c>
      <c r="L42" s="1"/>
      <c r="M42" s="21">
        <f t="shared" si="0"/>
        <v>1</v>
      </c>
    </row>
    <row r="43" spans="1:13" ht="20.100000000000001" customHeight="1" x14ac:dyDescent="0.15">
      <c r="A43" s="1" t="s">
        <v>31</v>
      </c>
      <c r="B43" s="1" t="s">
        <v>3536</v>
      </c>
      <c r="C43" s="1" t="s">
        <v>3540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3541</v>
      </c>
      <c r="L43" s="1"/>
      <c r="M43" s="21">
        <f t="shared" si="0"/>
        <v>1</v>
      </c>
    </row>
    <row r="44" spans="1:13" ht="20.100000000000001" customHeight="1" x14ac:dyDescent="0.15">
      <c r="A44" s="1" t="s">
        <v>31</v>
      </c>
      <c r="B44" s="1" t="s">
        <v>3536</v>
      </c>
      <c r="C44" s="1" t="s">
        <v>3542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3543</v>
      </c>
      <c r="L44" s="1"/>
      <c r="M44" s="21">
        <f t="shared" si="0"/>
        <v>1</v>
      </c>
    </row>
    <row r="45" spans="1:13" ht="20.100000000000001" customHeight="1" x14ac:dyDescent="0.15">
      <c r="A45" s="1" t="s">
        <v>31</v>
      </c>
      <c r="B45" s="1" t="s">
        <v>3536</v>
      </c>
      <c r="C45" s="1" t="s">
        <v>3544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2038</v>
      </c>
      <c r="I45" s="1" t="s">
        <v>84</v>
      </c>
      <c r="J45" s="1" t="s">
        <v>2039</v>
      </c>
      <c r="K45" s="1" t="s">
        <v>3545</v>
      </c>
      <c r="L45" s="1"/>
      <c r="M45" s="21">
        <f t="shared" si="0"/>
        <v>0</v>
      </c>
    </row>
    <row r="46" spans="1:13" ht="20.100000000000001" customHeight="1" x14ac:dyDescent="0.15">
      <c r="A46" s="1" t="s">
        <v>31</v>
      </c>
      <c r="B46" s="1" t="s">
        <v>3536</v>
      </c>
      <c r="C46" s="1" t="s">
        <v>3546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2038</v>
      </c>
      <c r="I46" s="1" t="s">
        <v>84</v>
      </c>
      <c r="J46" s="1" t="s">
        <v>2039</v>
      </c>
      <c r="K46" s="1" t="s">
        <v>3547</v>
      </c>
      <c r="L46" s="1"/>
      <c r="M46" s="21">
        <f t="shared" si="0"/>
        <v>0</v>
      </c>
    </row>
    <row r="47" spans="1:13" ht="20.100000000000001" customHeight="1" x14ac:dyDescent="0.15">
      <c r="A47" s="1" t="s">
        <v>31</v>
      </c>
      <c r="B47" s="1" t="s">
        <v>3548</v>
      </c>
      <c r="C47" s="1" t="s">
        <v>3549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3550</v>
      </c>
      <c r="L47" s="1"/>
      <c r="M47" s="21">
        <f t="shared" si="0"/>
        <v>1</v>
      </c>
    </row>
    <row r="48" spans="1:13" ht="20.100000000000001" customHeight="1" x14ac:dyDescent="0.15">
      <c r="A48" s="1" t="s">
        <v>31</v>
      </c>
      <c r="B48" s="1" t="s">
        <v>3551</v>
      </c>
      <c r="C48" s="1" t="s">
        <v>3552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2038</v>
      </c>
      <c r="I48" s="1" t="s">
        <v>84</v>
      </c>
      <c r="J48" s="1" t="s">
        <v>2039</v>
      </c>
      <c r="K48" s="1" t="s">
        <v>3553</v>
      </c>
      <c r="L48" s="1"/>
      <c r="M48" s="21">
        <f t="shared" si="0"/>
        <v>0</v>
      </c>
    </row>
    <row r="49" spans="1:13" ht="20.100000000000001" customHeight="1" x14ac:dyDescent="0.15">
      <c r="A49" s="1" t="s">
        <v>31</v>
      </c>
      <c r="B49" s="1" t="s">
        <v>3554</v>
      </c>
      <c r="C49" s="1" t="s">
        <v>3555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3556</v>
      </c>
      <c r="L49" s="1"/>
      <c r="M49" s="21">
        <f t="shared" si="0"/>
        <v>1</v>
      </c>
    </row>
    <row r="50" spans="1:13" ht="20.100000000000001" customHeight="1" x14ac:dyDescent="0.15">
      <c r="A50" s="1" t="s">
        <v>31</v>
      </c>
      <c r="B50" s="1" t="s">
        <v>3557</v>
      </c>
      <c r="C50" s="1" t="s">
        <v>3558</v>
      </c>
      <c r="D50" s="1" t="s">
        <v>50</v>
      </c>
      <c r="E50" s="1" t="s">
        <v>51</v>
      </c>
      <c r="F50" s="1" t="s">
        <v>81</v>
      </c>
      <c r="G50" s="1" t="s">
        <v>82</v>
      </c>
      <c r="H50" s="1" t="s">
        <v>83</v>
      </c>
      <c r="I50" s="1" t="s">
        <v>84</v>
      </c>
      <c r="J50" s="1" t="s">
        <v>85</v>
      </c>
      <c r="K50" s="1" t="s">
        <v>3559</v>
      </c>
      <c r="L50" s="1"/>
      <c r="M50" s="21">
        <f t="shared" si="0"/>
        <v>0</v>
      </c>
    </row>
    <row r="51" spans="1:13" ht="20.100000000000001" customHeight="1" x14ac:dyDescent="0.15">
      <c r="A51" s="1" t="s">
        <v>31</v>
      </c>
      <c r="B51" s="1" t="s">
        <v>3560</v>
      </c>
      <c r="C51" s="1" t="s">
        <v>3561</v>
      </c>
      <c r="D51" s="1" t="s">
        <v>50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3562</v>
      </c>
      <c r="L51" s="1"/>
      <c r="M51" s="21">
        <f t="shared" si="0"/>
        <v>1</v>
      </c>
    </row>
    <row r="52" spans="1:13" ht="20.100000000000001" customHeight="1" x14ac:dyDescent="0.15">
      <c r="A52" s="1" t="s">
        <v>31</v>
      </c>
      <c r="B52" s="1" t="s">
        <v>3560</v>
      </c>
      <c r="C52" s="1" t="s">
        <v>3563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129</v>
      </c>
      <c r="I52" s="1" t="s">
        <v>84</v>
      </c>
      <c r="J52" s="1" t="s">
        <v>130</v>
      </c>
      <c r="K52" s="1" t="s">
        <v>3564</v>
      </c>
      <c r="L52" s="1"/>
      <c r="M52" s="21">
        <f t="shared" si="0"/>
        <v>0</v>
      </c>
    </row>
    <row r="53" spans="1:13" ht="20.100000000000001" customHeight="1" x14ac:dyDescent="0.15">
      <c r="A53" s="1" t="s">
        <v>31</v>
      </c>
      <c r="B53" s="1" t="s">
        <v>3560</v>
      </c>
      <c r="C53" s="1" t="s">
        <v>3565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3566</v>
      </c>
      <c r="L53" s="1"/>
      <c r="M53" s="21">
        <f t="shared" si="0"/>
        <v>1</v>
      </c>
    </row>
    <row r="54" spans="1:13" ht="20.100000000000001" customHeight="1" x14ac:dyDescent="0.15">
      <c r="A54" s="1" t="s">
        <v>31</v>
      </c>
      <c r="B54" s="1" t="s">
        <v>3567</v>
      </c>
      <c r="C54" s="1" t="s">
        <v>3568</v>
      </c>
      <c r="D54" s="1" t="s">
        <v>50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3569</v>
      </c>
      <c r="L54" s="1"/>
      <c r="M54" s="21">
        <f t="shared" si="0"/>
        <v>1</v>
      </c>
    </row>
    <row r="55" spans="1:13" ht="20.100000000000001" customHeight="1" x14ac:dyDescent="0.15">
      <c r="A55" s="1" t="s">
        <v>31</v>
      </c>
      <c r="B55" s="1" t="s">
        <v>3567</v>
      </c>
      <c r="C55" s="1" t="s">
        <v>3570</v>
      </c>
      <c r="D55" s="1" t="s">
        <v>50</v>
      </c>
      <c r="E55" s="1" t="s">
        <v>51</v>
      </c>
      <c r="F55" s="1" t="s">
        <v>81</v>
      </c>
      <c r="G55" s="1" t="s">
        <v>82</v>
      </c>
      <c r="H55" s="1" t="s">
        <v>180</v>
      </c>
      <c r="I55" s="1" t="s">
        <v>181</v>
      </c>
      <c r="J55" s="1" t="s">
        <v>182</v>
      </c>
      <c r="K55" s="1" t="s">
        <v>3571</v>
      </c>
      <c r="L55" s="1"/>
      <c r="M55" s="21">
        <f t="shared" si="0"/>
        <v>0</v>
      </c>
    </row>
    <row r="56" spans="1:13" ht="20.100000000000001" customHeight="1" x14ac:dyDescent="0.15">
      <c r="A56" s="1" t="s">
        <v>31</v>
      </c>
      <c r="B56" s="1" t="s">
        <v>3572</v>
      </c>
      <c r="C56" s="1" t="s">
        <v>3573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3574</v>
      </c>
      <c r="L56" s="1"/>
      <c r="M56" s="21">
        <f t="shared" si="0"/>
        <v>1</v>
      </c>
    </row>
    <row r="57" spans="1:13" ht="20.100000000000001" customHeight="1" x14ac:dyDescent="0.15">
      <c r="A57" s="1" t="s">
        <v>31</v>
      </c>
      <c r="B57" s="1" t="s">
        <v>3575</v>
      </c>
      <c r="C57" s="1" t="s">
        <v>3576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3577</v>
      </c>
      <c r="L57" s="1"/>
      <c r="M57" s="21">
        <f t="shared" si="0"/>
        <v>1</v>
      </c>
    </row>
    <row r="58" spans="1:13" ht="20.100000000000001" customHeight="1" x14ac:dyDescent="0.15">
      <c r="A58" s="1" t="s">
        <v>31</v>
      </c>
      <c r="B58" s="1" t="s">
        <v>3578</v>
      </c>
      <c r="C58" s="1" t="s">
        <v>3579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3580</v>
      </c>
      <c r="L58" s="1"/>
      <c r="M58" s="21">
        <f t="shared" si="0"/>
        <v>1</v>
      </c>
    </row>
    <row r="59" spans="1:13" ht="20.100000000000001" customHeight="1" x14ac:dyDescent="0.15">
      <c r="A59" s="1" t="s">
        <v>31</v>
      </c>
      <c r="B59" s="1" t="s">
        <v>3578</v>
      </c>
      <c r="C59" s="1" t="s">
        <v>3581</v>
      </c>
      <c r="D59" s="1" t="s">
        <v>50</v>
      </c>
      <c r="E59" s="1" t="s">
        <v>51</v>
      </c>
      <c r="F59" s="1" t="s">
        <v>81</v>
      </c>
      <c r="G59" s="1" t="s">
        <v>82</v>
      </c>
      <c r="H59" s="1" t="s">
        <v>446</v>
      </c>
      <c r="I59" s="1" t="s">
        <v>447</v>
      </c>
      <c r="J59" s="1" t="s">
        <v>448</v>
      </c>
      <c r="K59" s="1" t="s">
        <v>3582</v>
      </c>
      <c r="L59" s="1"/>
      <c r="M59" s="21">
        <f t="shared" si="0"/>
        <v>0</v>
      </c>
    </row>
    <row r="60" spans="1:13" ht="20.100000000000001" customHeight="1" x14ac:dyDescent="0.15">
      <c r="A60" s="1" t="s">
        <v>31</v>
      </c>
      <c r="B60" s="1" t="s">
        <v>3578</v>
      </c>
      <c r="C60" s="1" t="s">
        <v>3583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3584</v>
      </c>
      <c r="L60" s="1"/>
      <c r="M60" s="21">
        <f t="shared" si="0"/>
        <v>1</v>
      </c>
    </row>
    <row r="61" spans="1:13" ht="20.100000000000001" customHeight="1" x14ac:dyDescent="0.15">
      <c r="A61" s="1" t="s">
        <v>31</v>
      </c>
      <c r="B61" s="1" t="s">
        <v>3578</v>
      </c>
      <c r="C61" s="1" t="s">
        <v>3585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3586</v>
      </c>
      <c r="L61" s="1"/>
      <c r="M61" s="21">
        <f t="shared" si="0"/>
        <v>1</v>
      </c>
    </row>
    <row r="62" spans="1:13" ht="20.100000000000001" customHeight="1" x14ac:dyDescent="0.15">
      <c r="A62" s="1" t="s">
        <v>31</v>
      </c>
      <c r="B62" s="1" t="s">
        <v>3587</v>
      </c>
      <c r="C62" s="1" t="s">
        <v>3588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3589</v>
      </c>
      <c r="L62" s="1"/>
      <c r="M62" s="21">
        <f t="shared" si="0"/>
        <v>1</v>
      </c>
    </row>
    <row r="63" spans="1:13" ht="20.100000000000001" customHeight="1" x14ac:dyDescent="0.15">
      <c r="A63" s="1" t="s">
        <v>31</v>
      </c>
      <c r="B63" s="1" t="s">
        <v>3587</v>
      </c>
      <c r="C63" s="1" t="s">
        <v>3590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96</v>
      </c>
      <c r="K63" s="1" t="s">
        <v>3591</v>
      </c>
      <c r="L63" s="1"/>
      <c r="M63" s="21">
        <f t="shared" si="0"/>
        <v>1</v>
      </c>
    </row>
    <row r="64" spans="1:13" ht="20.100000000000001" customHeight="1" x14ac:dyDescent="0.15">
      <c r="A64" s="1" t="s">
        <v>31</v>
      </c>
      <c r="B64" s="1" t="s">
        <v>3587</v>
      </c>
      <c r="C64" s="1" t="s">
        <v>3592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3593</v>
      </c>
      <c r="L64" s="1"/>
      <c r="M64" s="21">
        <f t="shared" si="0"/>
        <v>1</v>
      </c>
    </row>
    <row r="65" spans="1:13" ht="20.100000000000001" customHeight="1" x14ac:dyDescent="0.15">
      <c r="A65" s="1" t="s">
        <v>31</v>
      </c>
      <c r="B65" s="1" t="s">
        <v>3587</v>
      </c>
      <c r="C65" s="1" t="s">
        <v>3594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3595</v>
      </c>
      <c r="L65" s="1"/>
      <c r="M65" s="21">
        <f t="shared" si="0"/>
        <v>1</v>
      </c>
    </row>
    <row r="66" spans="1:13" ht="20.100000000000001" customHeight="1" x14ac:dyDescent="0.15">
      <c r="A66" s="1" t="s">
        <v>31</v>
      </c>
      <c r="B66" s="1" t="s">
        <v>3587</v>
      </c>
      <c r="C66" s="1" t="s">
        <v>3596</v>
      </c>
      <c r="D66" s="1" t="s">
        <v>50</v>
      </c>
      <c r="E66" s="1" t="s">
        <v>51</v>
      </c>
      <c r="F66" s="1" t="s">
        <v>179</v>
      </c>
      <c r="G66" s="1" t="s">
        <v>82</v>
      </c>
      <c r="H66" s="1" t="s">
        <v>446</v>
      </c>
      <c r="I66" s="1" t="s">
        <v>447</v>
      </c>
      <c r="J66" s="1" t="s">
        <v>448</v>
      </c>
      <c r="K66" s="1" t="s">
        <v>3597</v>
      </c>
      <c r="L66" s="1"/>
      <c r="M66" s="21">
        <f t="shared" si="0"/>
        <v>0</v>
      </c>
    </row>
    <row r="67" spans="1:13" ht="20.100000000000001" customHeight="1" x14ac:dyDescent="0.15">
      <c r="A67" s="1" t="s">
        <v>31</v>
      </c>
      <c r="B67" s="1" t="s">
        <v>3587</v>
      </c>
      <c r="C67" s="1" t="s">
        <v>3598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3599</v>
      </c>
      <c r="L67" s="1"/>
      <c r="M67" s="21">
        <f t="shared" si="0"/>
        <v>1</v>
      </c>
    </row>
    <row r="68" spans="1:13" ht="20.100000000000001" customHeight="1" x14ac:dyDescent="0.15">
      <c r="A68" s="1" t="s">
        <v>31</v>
      </c>
      <c r="B68" s="1" t="s">
        <v>3587</v>
      </c>
      <c r="C68" s="1" t="s">
        <v>3600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3601</v>
      </c>
      <c r="L68" s="1"/>
      <c r="M68" s="21">
        <f t="shared" si="0"/>
        <v>1</v>
      </c>
    </row>
    <row r="69" spans="1:13" ht="20.100000000000001" customHeight="1" x14ac:dyDescent="0.15">
      <c r="A69" s="1" t="s">
        <v>31</v>
      </c>
      <c r="B69" s="1" t="s">
        <v>3587</v>
      </c>
      <c r="C69" s="1" t="s">
        <v>3602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3603</v>
      </c>
      <c r="L69" s="1"/>
      <c r="M69" s="21">
        <f t="shared" si="0"/>
        <v>1</v>
      </c>
    </row>
    <row r="70" spans="1:13" ht="20.100000000000001" customHeight="1" x14ac:dyDescent="0.15">
      <c r="A70" s="1" t="s">
        <v>31</v>
      </c>
      <c r="B70" s="1" t="s">
        <v>3587</v>
      </c>
      <c r="C70" s="1" t="s">
        <v>3604</v>
      </c>
      <c r="D70" s="1" t="s">
        <v>50</v>
      </c>
      <c r="E70" s="1" t="s">
        <v>51</v>
      </c>
      <c r="F70" s="1" t="s">
        <v>179</v>
      </c>
      <c r="G70" s="1" t="s">
        <v>82</v>
      </c>
      <c r="H70" s="1" t="s">
        <v>446</v>
      </c>
      <c r="I70" s="1" t="s">
        <v>447</v>
      </c>
      <c r="J70" s="1" t="s">
        <v>448</v>
      </c>
      <c r="K70" s="1" t="s">
        <v>3605</v>
      </c>
      <c r="L70" s="1"/>
      <c r="M70" s="21">
        <f t="shared" si="0"/>
        <v>0</v>
      </c>
    </row>
    <row r="71" spans="1:13" ht="20.100000000000001" customHeight="1" x14ac:dyDescent="0.15">
      <c r="A71" s="1" t="s">
        <v>31</v>
      </c>
      <c r="B71" s="1" t="s">
        <v>3587</v>
      </c>
      <c r="C71" s="1" t="s">
        <v>3606</v>
      </c>
      <c r="D71" s="1" t="s">
        <v>50</v>
      </c>
      <c r="E71" s="1" t="s">
        <v>51</v>
      </c>
      <c r="F71" s="1" t="s">
        <v>26832</v>
      </c>
      <c r="G71" s="1" t="s">
        <v>82</v>
      </c>
      <c r="H71" s="1" t="s">
        <v>446</v>
      </c>
      <c r="I71" s="1" t="s">
        <v>447</v>
      </c>
      <c r="J71" s="1" t="s">
        <v>448</v>
      </c>
      <c r="K71" s="1" t="s">
        <v>3607</v>
      </c>
      <c r="L71" s="1"/>
      <c r="M71" s="21">
        <f t="shared" si="0"/>
        <v>0</v>
      </c>
    </row>
    <row r="72" spans="1:13" ht="20.100000000000001" customHeight="1" x14ac:dyDescent="0.15">
      <c r="A72" s="1" t="s">
        <v>31</v>
      </c>
      <c r="B72" s="1" t="s">
        <v>3587</v>
      </c>
      <c r="C72" s="1" t="s">
        <v>3608</v>
      </c>
      <c r="D72" s="1" t="s">
        <v>50</v>
      </c>
      <c r="E72" s="1" t="s">
        <v>51</v>
      </c>
      <c r="F72" s="1" t="s">
        <v>26832</v>
      </c>
      <c r="G72" s="1" t="s">
        <v>82</v>
      </c>
      <c r="H72" s="1" t="s">
        <v>446</v>
      </c>
      <c r="I72" s="1" t="s">
        <v>447</v>
      </c>
      <c r="J72" s="1" t="s">
        <v>448</v>
      </c>
      <c r="K72" s="1" t="s">
        <v>3609</v>
      </c>
      <c r="L72" s="1"/>
      <c r="M72" s="21">
        <f t="shared" si="0"/>
        <v>0</v>
      </c>
    </row>
    <row r="73" spans="1:13" ht="20.100000000000001" customHeight="1" x14ac:dyDescent="0.15">
      <c r="A73" s="1" t="s">
        <v>31</v>
      </c>
      <c r="B73" s="1" t="s">
        <v>3587</v>
      </c>
      <c r="C73" s="1" t="s">
        <v>3610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3611</v>
      </c>
      <c r="L73" s="1"/>
      <c r="M73" s="21">
        <f>IF(F73="○",1,0)</f>
        <v>1</v>
      </c>
    </row>
    <row r="74" spans="1:13" ht="20.100000000000001" customHeight="1" x14ac:dyDescent="0.15">
      <c r="A74" s="1" t="s">
        <v>31</v>
      </c>
      <c r="B74" s="1" t="s">
        <v>3612</v>
      </c>
      <c r="C74" s="1" t="s">
        <v>3613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96</v>
      </c>
      <c r="K74" s="1" t="s">
        <v>3614</v>
      </c>
      <c r="L74" s="1"/>
      <c r="M74" s="21">
        <f>IF(F74="○",1,0)</f>
        <v>1</v>
      </c>
    </row>
    <row r="75" spans="1:13" ht="20.100000000000001" customHeight="1" x14ac:dyDescent="0.15">
      <c r="A75" s="1" t="s">
        <v>31</v>
      </c>
      <c r="B75" s="1" t="s">
        <v>3612</v>
      </c>
      <c r="C75" s="1" t="s">
        <v>3615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3616</v>
      </c>
      <c r="L75" s="1"/>
      <c r="M75" s="21">
        <f>IF(F75="○",1,0)</f>
        <v>1</v>
      </c>
    </row>
    <row r="76" spans="1:13" ht="20.100000000000001" customHeight="1" x14ac:dyDescent="0.15">
      <c r="A76" s="1" t="s">
        <v>31</v>
      </c>
      <c r="B76" s="1" t="s">
        <v>3612</v>
      </c>
      <c r="C76" s="1" t="s">
        <v>3617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95</v>
      </c>
      <c r="I76" s="1" t="s">
        <v>84</v>
      </c>
      <c r="J76" s="1" t="s">
        <v>96</v>
      </c>
      <c r="K76" s="1" t="s">
        <v>3618</v>
      </c>
      <c r="L76" s="1"/>
      <c r="M76" s="21">
        <f>IF(F76="○",1,0)</f>
        <v>1</v>
      </c>
    </row>
    <row r="77" spans="1:13" ht="20.100000000000001" customHeight="1" x14ac:dyDescent="0.15">
      <c r="A77" s="1" t="s">
        <v>31</v>
      </c>
      <c r="B77" s="1" t="s">
        <v>3612</v>
      </c>
      <c r="C77" s="1" t="s">
        <v>3619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3620</v>
      </c>
      <c r="L77" s="1"/>
      <c r="M77" s="21">
        <f>IF(F77="○",1,0)</f>
        <v>1</v>
      </c>
    </row>
  </sheetData>
  <autoFilter ref="A7:L77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8"/>
  <sheetViews>
    <sheetView topLeftCell="A2" workbookViewId="0">
      <selection activeCell="E314" sqref="E314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 customWidth="1"/>
    <col min="13" max="13" width="9" style="21" hidden="1" customWidth="1"/>
    <col min="14" max="14" width="9" style="21" customWidth="1"/>
    <col min="15" max="16384" width="9" style="21"/>
  </cols>
  <sheetData>
    <row r="1" spans="1:14" ht="20.100000000000001" customHeight="1" x14ac:dyDescent="0.15">
      <c r="A1" s="3" t="s">
        <v>4292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SUBTOTAL(3,E8:E308)</f>
        <v>301</v>
      </c>
      <c r="F6" s="24">
        <f>SUBTOTAL(9,M8:M308)</f>
        <v>218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31</v>
      </c>
      <c r="B8" s="1" t="s">
        <v>3621</v>
      </c>
      <c r="C8" s="1" t="s">
        <v>3622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207</v>
      </c>
      <c r="I8" s="18" t="s">
        <v>84</v>
      </c>
      <c r="J8" s="1" t="s">
        <v>122</v>
      </c>
      <c r="K8" s="1" t="s">
        <v>3623</v>
      </c>
      <c r="L8" s="1"/>
      <c r="M8" s="21">
        <f>IF(F8="○",1,0)</f>
        <v>1</v>
      </c>
    </row>
    <row r="9" spans="1:14" ht="20.100000000000001" customHeight="1" x14ac:dyDescent="0.15">
      <c r="A9" s="1" t="s">
        <v>31</v>
      </c>
      <c r="B9" s="1" t="s">
        <v>3624</v>
      </c>
      <c r="C9" s="1" t="s">
        <v>3625</v>
      </c>
      <c r="D9" s="1" t="s">
        <v>50</v>
      </c>
      <c r="E9" s="1" t="s">
        <v>51</v>
      </c>
      <c r="F9" s="1" t="s">
        <v>26832</v>
      </c>
      <c r="G9" s="1" t="s">
        <v>82</v>
      </c>
      <c r="H9" s="1" t="s">
        <v>212</v>
      </c>
      <c r="I9" s="1" t="s">
        <v>84</v>
      </c>
      <c r="J9" s="1" t="s">
        <v>122</v>
      </c>
      <c r="K9" s="1" t="s">
        <v>3626</v>
      </c>
      <c r="L9" s="1"/>
      <c r="M9" s="21">
        <f t="shared" ref="M9:M72" si="0">IF(F9="○",1,0)</f>
        <v>0</v>
      </c>
    </row>
    <row r="10" spans="1:14" ht="20.100000000000001" customHeight="1" x14ac:dyDescent="0.15">
      <c r="A10" s="1" t="s">
        <v>31</v>
      </c>
      <c r="B10" s="1" t="s">
        <v>3624</v>
      </c>
      <c r="C10" s="1" t="s">
        <v>3627</v>
      </c>
      <c r="D10" s="1" t="s">
        <v>50</v>
      </c>
      <c r="E10" s="1" t="s">
        <v>51</v>
      </c>
      <c r="F10" s="1" t="s">
        <v>26832</v>
      </c>
      <c r="G10" s="1" t="s">
        <v>82</v>
      </c>
      <c r="H10" s="1" t="s">
        <v>446</v>
      </c>
      <c r="I10" s="1" t="s">
        <v>447</v>
      </c>
      <c r="J10" s="1" t="s">
        <v>448</v>
      </c>
      <c r="K10" s="1" t="s">
        <v>3628</v>
      </c>
      <c r="L10" s="1"/>
      <c r="M10" s="21">
        <f t="shared" si="0"/>
        <v>0</v>
      </c>
    </row>
    <row r="11" spans="1:14" ht="20.100000000000001" customHeight="1" x14ac:dyDescent="0.15">
      <c r="A11" s="1" t="s">
        <v>31</v>
      </c>
      <c r="B11" s="1" t="s">
        <v>3629</v>
      </c>
      <c r="C11" s="1" t="s">
        <v>3630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3631</v>
      </c>
      <c r="L11" s="1"/>
      <c r="M11" s="21">
        <f t="shared" si="0"/>
        <v>1</v>
      </c>
    </row>
    <row r="12" spans="1:14" ht="20.100000000000001" customHeight="1" x14ac:dyDescent="0.15">
      <c r="A12" s="1" t="s">
        <v>31</v>
      </c>
      <c r="B12" s="1" t="s">
        <v>3629</v>
      </c>
      <c r="C12" s="1" t="s">
        <v>3632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3633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3629</v>
      </c>
      <c r="C13" s="1" t="s">
        <v>3634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3635</v>
      </c>
      <c r="L13" s="1"/>
      <c r="M13" s="21">
        <f t="shared" si="0"/>
        <v>1</v>
      </c>
    </row>
    <row r="14" spans="1:14" ht="20.100000000000001" customHeight="1" x14ac:dyDescent="0.15">
      <c r="A14" s="1" t="s">
        <v>31</v>
      </c>
      <c r="B14" s="1" t="s">
        <v>3636</v>
      </c>
      <c r="C14" s="1" t="s">
        <v>3637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3638</v>
      </c>
      <c r="L14" s="1"/>
      <c r="M14" s="21">
        <f t="shared" si="0"/>
        <v>1</v>
      </c>
    </row>
    <row r="15" spans="1:14" ht="20.100000000000001" customHeight="1" x14ac:dyDescent="0.15">
      <c r="A15" s="1" t="s">
        <v>31</v>
      </c>
      <c r="B15" s="1" t="s">
        <v>3636</v>
      </c>
      <c r="C15" s="1" t="s">
        <v>3639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3640</v>
      </c>
      <c r="L15" s="1"/>
      <c r="M15" s="21">
        <f t="shared" si="0"/>
        <v>1</v>
      </c>
    </row>
    <row r="16" spans="1:14" ht="20.100000000000001" customHeight="1" x14ac:dyDescent="0.15">
      <c r="A16" s="1" t="s">
        <v>31</v>
      </c>
      <c r="B16" s="1" t="s">
        <v>3636</v>
      </c>
      <c r="C16" s="1" t="s">
        <v>3641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83</v>
      </c>
      <c r="I16" s="1" t="s">
        <v>84</v>
      </c>
      <c r="J16" s="1" t="s">
        <v>85</v>
      </c>
      <c r="K16" s="1" t="s">
        <v>3642</v>
      </c>
      <c r="L16" s="1"/>
      <c r="M16" s="21">
        <f t="shared" si="0"/>
        <v>0</v>
      </c>
    </row>
    <row r="17" spans="1:13" ht="20.100000000000001" customHeight="1" x14ac:dyDescent="0.15">
      <c r="A17" s="1" t="s">
        <v>31</v>
      </c>
      <c r="B17" s="1" t="s">
        <v>3643</v>
      </c>
      <c r="C17" s="1" t="s">
        <v>3644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3645</v>
      </c>
      <c r="L17" s="1"/>
      <c r="M17" s="21">
        <f t="shared" si="0"/>
        <v>1</v>
      </c>
    </row>
    <row r="18" spans="1:13" ht="20.100000000000001" customHeight="1" x14ac:dyDescent="0.15">
      <c r="A18" s="1" t="s">
        <v>31</v>
      </c>
      <c r="B18" s="1" t="s">
        <v>3643</v>
      </c>
      <c r="C18" s="1" t="s">
        <v>3646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3647</v>
      </c>
      <c r="L18" s="1"/>
      <c r="M18" s="21">
        <f t="shared" si="0"/>
        <v>1</v>
      </c>
    </row>
    <row r="19" spans="1:13" ht="20.100000000000001" customHeight="1" x14ac:dyDescent="0.15">
      <c r="A19" s="1" t="s">
        <v>31</v>
      </c>
      <c r="B19" s="1" t="s">
        <v>3643</v>
      </c>
      <c r="C19" s="1" t="s">
        <v>3648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3649</v>
      </c>
      <c r="L19" s="1"/>
      <c r="M19" s="21">
        <f t="shared" si="0"/>
        <v>1</v>
      </c>
    </row>
    <row r="20" spans="1:13" ht="20.100000000000001" customHeight="1" x14ac:dyDescent="0.15">
      <c r="A20" s="1" t="s">
        <v>31</v>
      </c>
      <c r="B20" s="1" t="s">
        <v>3643</v>
      </c>
      <c r="C20" s="1" t="s">
        <v>3650</v>
      </c>
      <c r="D20" s="1" t="s">
        <v>50</v>
      </c>
      <c r="E20" s="1" t="s">
        <v>51</v>
      </c>
      <c r="F20" s="1" t="s">
        <v>26832</v>
      </c>
      <c r="G20" s="1" t="s">
        <v>82</v>
      </c>
      <c r="H20" s="1" t="s">
        <v>83</v>
      </c>
      <c r="I20" s="1" t="s">
        <v>84</v>
      </c>
      <c r="J20" s="1" t="s">
        <v>85</v>
      </c>
      <c r="K20" s="1" t="s">
        <v>3651</v>
      </c>
      <c r="L20" s="1"/>
      <c r="M20" s="21">
        <f t="shared" si="0"/>
        <v>0</v>
      </c>
    </row>
    <row r="21" spans="1:13" ht="20.100000000000001" customHeight="1" x14ac:dyDescent="0.15">
      <c r="A21" s="1" t="s">
        <v>31</v>
      </c>
      <c r="B21" s="1" t="s">
        <v>3643</v>
      </c>
      <c r="C21" s="1" t="s">
        <v>3652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180</v>
      </c>
      <c r="I21" s="1" t="s">
        <v>84</v>
      </c>
      <c r="J21" s="1" t="s">
        <v>632</v>
      </c>
      <c r="K21" s="1" t="s">
        <v>3653</v>
      </c>
      <c r="L21" s="1"/>
      <c r="M21" s="21">
        <f t="shared" si="0"/>
        <v>0</v>
      </c>
    </row>
    <row r="22" spans="1:13" ht="20.100000000000001" customHeight="1" x14ac:dyDescent="0.15">
      <c r="A22" s="1" t="s">
        <v>31</v>
      </c>
      <c r="B22" s="1" t="s">
        <v>3643</v>
      </c>
      <c r="C22" s="1" t="s">
        <v>3654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3655</v>
      </c>
      <c r="L22" s="1"/>
      <c r="M22" s="21">
        <f t="shared" si="0"/>
        <v>1</v>
      </c>
    </row>
    <row r="23" spans="1:13" ht="20.100000000000001" customHeight="1" x14ac:dyDescent="0.15">
      <c r="A23" s="1" t="s">
        <v>31</v>
      </c>
      <c r="B23" s="1" t="s">
        <v>3643</v>
      </c>
      <c r="C23" s="1" t="s">
        <v>3656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180</v>
      </c>
      <c r="I23" s="1" t="s">
        <v>84</v>
      </c>
      <c r="J23" s="1" t="s">
        <v>632</v>
      </c>
      <c r="K23" s="1" t="s">
        <v>3657</v>
      </c>
      <c r="L23" s="1"/>
      <c r="M23" s="21">
        <f t="shared" si="0"/>
        <v>0</v>
      </c>
    </row>
    <row r="24" spans="1:13" ht="20.100000000000001" customHeight="1" x14ac:dyDescent="0.15">
      <c r="A24" s="1" t="s">
        <v>31</v>
      </c>
      <c r="B24" s="1" t="s">
        <v>3643</v>
      </c>
      <c r="C24" s="1" t="s">
        <v>3658</v>
      </c>
      <c r="D24" s="1" t="s">
        <v>78</v>
      </c>
      <c r="E24" s="1" t="s">
        <v>51</v>
      </c>
      <c r="F24" s="1" t="s">
        <v>179</v>
      </c>
      <c r="G24" s="1" t="s">
        <v>82</v>
      </c>
      <c r="H24" s="1" t="s">
        <v>180</v>
      </c>
      <c r="I24" s="1" t="s">
        <v>84</v>
      </c>
      <c r="J24" s="1" t="s">
        <v>632</v>
      </c>
      <c r="K24" s="1" t="s">
        <v>3659</v>
      </c>
      <c r="L24" s="1"/>
      <c r="M24" s="21">
        <f t="shared" si="0"/>
        <v>0</v>
      </c>
    </row>
    <row r="25" spans="1:13" ht="20.100000000000001" customHeight="1" x14ac:dyDescent="0.15">
      <c r="A25" s="1" t="s">
        <v>31</v>
      </c>
      <c r="B25" s="1" t="s">
        <v>3643</v>
      </c>
      <c r="C25" s="1" t="s">
        <v>3660</v>
      </c>
      <c r="D25" s="1" t="s">
        <v>78</v>
      </c>
      <c r="E25" s="1" t="s">
        <v>51</v>
      </c>
      <c r="F25" s="1" t="s">
        <v>179</v>
      </c>
      <c r="G25" s="1" t="s">
        <v>82</v>
      </c>
      <c r="H25" s="1" t="s">
        <v>180</v>
      </c>
      <c r="I25" s="1" t="s">
        <v>181</v>
      </c>
      <c r="J25" s="1" t="s">
        <v>182</v>
      </c>
      <c r="K25" s="1" t="s">
        <v>3661</v>
      </c>
      <c r="L25" s="1"/>
      <c r="M25" s="21">
        <f t="shared" si="0"/>
        <v>0</v>
      </c>
    </row>
    <row r="26" spans="1:13" ht="20.100000000000001" customHeight="1" x14ac:dyDescent="0.15">
      <c r="A26" s="1" t="s">
        <v>31</v>
      </c>
      <c r="B26" s="1" t="s">
        <v>3643</v>
      </c>
      <c r="C26" s="1" t="s">
        <v>3662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3663</v>
      </c>
      <c r="L26" s="1"/>
      <c r="M26" s="21">
        <f t="shared" si="0"/>
        <v>1</v>
      </c>
    </row>
    <row r="27" spans="1:13" ht="20.100000000000001" customHeight="1" x14ac:dyDescent="0.15">
      <c r="A27" s="1" t="s">
        <v>31</v>
      </c>
      <c r="B27" s="1" t="s">
        <v>3643</v>
      </c>
      <c r="C27" s="1" t="s">
        <v>3664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3665</v>
      </c>
      <c r="L27" s="1"/>
      <c r="M27" s="21">
        <f t="shared" si="0"/>
        <v>1</v>
      </c>
    </row>
    <row r="28" spans="1:13" ht="20.100000000000001" customHeight="1" x14ac:dyDescent="0.15">
      <c r="A28" s="1" t="s">
        <v>31</v>
      </c>
      <c r="B28" s="1" t="s">
        <v>3643</v>
      </c>
      <c r="C28" s="1" t="s">
        <v>3666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180</v>
      </c>
      <c r="I28" s="1" t="s">
        <v>181</v>
      </c>
      <c r="J28" s="1" t="s">
        <v>182</v>
      </c>
      <c r="K28" s="1" t="s">
        <v>3667</v>
      </c>
      <c r="L28" s="1"/>
      <c r="M28" s="21">
        <f t="shared" si="0"/>
        <v>0</v>
      </c>
    </row>
    <row r="29" spans="1:13" ht="20.100000000000001" customHeight="1" x14ac:dyDescent="0.15">
      <c r="A29" s="1" t="s">
        <v>31</v>
      </c>
      <c r="B29" s="1" t="s">
        <v>3643</v>
      </c>
      <c r="C29" s="1" t="s">
        <v>3668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3669</v>
      </c>
      <c r="L29" s="1"/>
      <c r="M29" s="21">
        <f t="shared" si="0"/>
        <v>1</v>
      </c>
    </row>
    <row r="30" spans="1:13" ht="20.100000000000001" customHeight="1" x14ac:dyDescent="0.15">
      <c r="A30" s="1" t="s">
        <v>31</v>
      </c>
      <c r="B30" s="1" t="s">
        <v>3670</v>
      </c>
      <c r="C30" s="1" t="s">
        <v>3671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3672</v>
      </c>
      <c r="L30" s="1"/>
      <c r="M30" s="21">
        <f t="shared" si="0"/>
        <v>1</v>
      </c>
    </row>
    <row r="31" spans="1:13" ht="20.100000000000001" customHeight="1" x14ac:dyDescent="0.15">
      <c r="A31" s="1" t="s">
        <v>31</v>
      </c>
      <c r="B31" s="1" t="s">
        <v>3670</v>
      </c>
      <c r="C31" s="1" t="s">
        <v>3673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3674</v>
      </c>
      <c r="L31" s="1"/>
      <c r="M31" s="21">
        <f t="shared" si="0"/>
        <v>1</v>
      </c>
    </row>
    <row r="32" spans="1:13" ht="20.100000000000001" customHeight="1" x14ac:dyDescent="0.15">
      <c r="A32" s="1" t="s">
        <v>31</v>
      </c>
      <c r="B32" s="1" t="s">
        <v>3670</v>
      </c>
      <c r="C32" s="1" t="s">
        <v>3675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3676</v>
      </c>
      <c r="L32" s="1"/>
      <c r="M32" s="21">
        <f t="shared" si="0"/>
        <v>1</v>
      </c>
    </row>
    <row r="33" spans="1:13" ht="20.100000000000001" customHeight="1" x14ac:dyDescent="0.15">
      <c r="A33" s="1" t="s">
        <v>31</v>
      </c>
      <c r="B33" s="1" t="s">
        <v>3677</v>
      </c>
      <c r="C33" s="1" t="s">
        <v>3678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3679</v>
      </c>
      <c r="L33" s="1"/>
      <c r="M33" s="21">
        <f t="shared" si="0"/>
        <v>1</v>
      </c>
    </row>
    <row r="34" spans="1:13" ht="20.100000000000001" customHeight="1" x14ac:dyDescent="0.15">
      <c r="A34" s="1" t="s">
        <v>31</v>
      </c>
      <c r="B34" s="1" t="s">
        <v>3677</v>
      </c>
      <c r="C34" s="1" t="s">
        <v>3680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3681</v>
      </c>
      <c r="L34" s="1"/>
      <c r="M34" s="21">
        <f t="shared" si="0"/>
        <v>1</v>
      </c>
    </row>
    <row r="35" spans="1:13" ht="20.100000000000001" customHeight="1" x14ac:dyDescent="0.15">
      <c r="A35" s="1" t="s">
        <v>31</v>
      </c>
      <c r="B35" s="1" t="s">
        <v>3677</v>
      </c>
      <c r="C35" s="1" t="s">
        <v>3682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3683</v>
      </c>
      <c r="L35" s="1"/>
      <c r="M35" s="21">
        <f t="shared" si="0"/>
        <v>1</v>
      </c>
    </row>
    <row r="36" spans="1:13" ht="20.100000000000001" customHeight="1" x14ac:dyDescent="0.15">
      <c r="A36" s="1" t="s">
        <v>31</v>
      </c>
      <c r="B36" s="1" t="s">
        <v>3677</v>
      </c>
      <c r="C36" s="1" t="s">
        <v>3684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3685</v>
      </c>
      <c r="L36" s="1"/>
      <c r="M36" s="21">
        <f t="shared" si="0"/>
        <v>1</v>
      </c>
    </row>
    <row r="37" spans="1:13" ht="20.100000000000001" customHeight="1" x14ac:dyDescent="0.15">
      <c r="A37" s="1" t="s">
        <v>31</v>
      </c>
      <c r="B37" s="1" t="s">
        <v>3686</v>
      </c>
      <c r="C37" s="1" t="s">
        <v>3687</v>
      </c>
      <c r="D37" s="1" t="s">
        <v>50</v>
      </c>
      <c r="E37" s="1" t="s">
        <v>51</v>
      </c>
      <c r="F37" s="1" t="s">
        <v>26832</v>
      </c>
      <c r="G37" s="1" t="s">
        <v>82</v>
      </c>
      <c r="H37" s="1" t="s">
        <v>446</v>
      </c>
      <c r="I37" s="1" t="s">
        <v>447</v>
      </c>
      <c r="J37" s="1" t="s">
        <v>448</v>
      </c>
      <c r="K37" s="1" t="s">
        <v>3688</v>
      </c>
      <c r="L37" s="1"/>
      <c r="M37" s="21">
        <f t="shared" si="0"/>
        <v>0</v>
      </c>
    </row>
    <row r="38" spans="1:13" ht="20.100000000000001" customHeight="1" x14ac:dyDescent="0.15">
      <c r="A38" s="1" t="s">
        <v>31</v>
      </c>
      <c r="B38" s="1" t="s">
        <v>3686</v>
      </c>
      <c r="C38" s="1" t="s">
        <v>3689</v>
      </c>
      <c r="D38" s="1" t="s">
        <v>50</v>
      </c>
      <c r="E38" s="1" t="s">
        <v>51</v>
      </c>
      <c r="F38" s="1" t="s">
        <v>26832</v>
      </c>
      <c r="G38" s="1" t="s">
        <v>82</v>
      </c>
      <c r="H38" s="1" t="s">
        <v>446</v>
      </c>
      <c r="I38" s="1" t="s">
        <v>447</v>
      </c>
      <c r="J38" s="1" t="s">
        <v>448</v>
      </c>
      <c r="K38" s="1" t="s">
        <v>3690</v>
      </c>
      <c r="L38" s="1"/>
      <c r="M38" s="21">
        <f t="shared" si="0"/>
        <v>0</v>
      </c>
    </row>
    <row r="39" spans="1:13" ht="20.100000000000001" customHeight="1" x14ac:dyDescent="0.15">
      <c r="A39" s="1" t="s">
        <v>31</v>
      </c>
      <c r="B39" s="1" t="s">
        <v>3686</v>
      </c>
      <c r="C39" s="1" t="s">
        <v>3691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3692</v>
      </c>
      <c r="L39" s="1"/>
      <c r="M39" s="21">
        <f t="shared" si="0"/>
        <v>1</v>
      </c>
    </row>
    <row r="40" spans="1:13" ht="20.100000000000001" customHeight="1" x14ac:dyDescent="0.15">
      <c r="A40" s="1" t="s">
        <v>31</v>
      </c>
      <c r="B40" s="1" t="s">
        <v>3693</v>
      </c>
      <c r="C40" s="1" t="s">
        <v>3694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3695</v>
      </c>
      <c r="L40" s="1"/>
      <c r="M40" s="21">
        <f t="shared" si="0"/>
        <v>1</v>
      </c>
    </row>
    <row r="41" spans="1:13" ht="20.100000000000001" customHeight="1" x14ac:dyDescent="0.15">
      <c r="A41" s="1" t="s">
        <v>31</v>
      </c>
      <c r="B41" s="1" t="s">
        <v>3693</v>
      </c>
      <c r="C41" s="1" t="s">
        <v>3696</v>
      </c>
      <c r="D41" s="1" t="s">
        <v>50</v>
      </c>
      <c r="E41" s="1" t="s">
        <v>51</v>
      </c>
      <c r="F41" s="1" t="s">
        <v>26832</v>
      </c>
      <c r="G41" s="1" t="s">
        <v>82</v>
      </c>
      <c r="H41" s="1" t="s">
        <v>212</v>
      </c>
      <c r="I41" s="1" t="s">
        <v>84</v>
      </c>
      <c r="J41" s="1" t="s">
        <v>122</v>
      </c>
      <c r="K41" s="1" t="s">
        <v>3697</v>
      </c>
      <c r="L41" s="1"/>
      <c r="M41" s="21">
        <f t="shared" si="0"/>
        <v>0</v>
      </c>
    </row>
    <row r="42" spans="1:13" ht="20.100000000000001" customHeight="1" x14ac:dyDescent="0.15">
      <c r="A42" s="1" t="s">
        <v>31</v>
      </c>
      <c r="B42" s="1" t="s">
        <v>3693</v>
      </c>
      <c r="C42" s="1" t="s">
        <v>3698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3699</v>
      </c>
      <c r="L42" s="1"/>
      <c r="M42" s="21">
        <f t="shared" si="0"/>
        <v>1</v>
      </c>
    </row>
    <row r="43" spans="1:13" ht="20.100000000000001" customHeight="1" x14ac:dyDescent="0.15">
      <c r="A43" s="1" t="s">
        <v>31</v>
      </c>
      <c r="B43" s="1" t="s">
        <v>3693</v>
      </c>
      <c r="C43" s="1" t="s">
        <v>3700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3701</v>
      </c>
      <c r="L43" s="1"/>
      <c r="M43" s="21">
        <f t="shared" si="0"/>
        <v>1</v>
      </c>
    </row>
    <row r="44" spans="1:13" ht="20.100000000000001" customHeight="1" x14ac:dyDescent="0.15">
      <c r="A44" s="1" t="s">
        <v>31</v>
      </c>
      <c r="B44" s="1" t="s">
        <v>3702</v>
      </c>
      <c r="C44" s="1" t="s">
        <v>3703</v>
      </c>
      <c r="D44" s="1" t="s">
        <v>50</v>
      </c>
      <c r="E44" s="1" t="s">
        <v>51</v>
      </c>
      <c r="F44" s="1" t="s">
        <v>26832</v>
      </c>
      <c r="G44" s="1" t="s">
        <v>82</v>
      </c>
      <c r="H44" s="1" t="s">
        <v>212</v>
      </c>
      <c r="I44" s="1" t="s">
        <v>84</v>
      </c>
      <c r="J44" s="1" t="s">
        <v>122</v>
      </c>
      <c r="K44" s="1" t="s">
        <v>3704</v>
      </c>
      <c r="L44" s="1"/>
      <c r="M44" s="21">
        <f t="shared" si="0"/>
        <v>0</v>
      </c>
    </row>
    <row r="45" spans="1:13" ht="20.100000000000001" customHeight="1" x14ac:dyDescent="0.15">
      <c r="A45" s="1" t="s">
        <v>31</v>
      </c>
      <c r="B45" s="1" t="s">
        <v>3702</v>
      </c>
      <c r="C45" s="1" t="s">
        <v>3705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3706</v>
      </c>
      <c r="L45" s="1"/>
      <c r="M45" s="21">
        <f t="shared" si="0"/>
        <v>1</v>
      </c>
    </row>
    <row r="46" spans="1:13" ht="20.100000000000001" customHeight="1" x14ac:dyDescent="0.15">
      <c r="A46" s="1" t="s">
        <v>31</v>
      </c>
      <c r="B46" s="1" t="s">
        <v>3702</v>
      </c>
      <c r="C46" s="1" t="s">
        <v>3707</v>
      </c>
      <c r="D46" s="1" t="s">
        <v>50</v>
      </c>
      <c r="E46" s="1" t="s">
        <v>51</v>
      </c>
      <c r="F46" s="1" t="s">
        <v>179</v>
      </c>
      <c r="G46" s="1" t="s">
        <v>82</v>
      </c>
      <c r="H46" s="1" t="s">
        <v>446</v>
      </c>
      <c r="I46" s="1" t="s">
        <v>447</v>
      </c>
      <c r="J46" s="1" t="s">
        <v>448</v>
      </c>
      <c r="K46" s="1" t="s">
        <v>3708</v>
      </c>
      <c r="L46" s="1"/>
      <c r="M46" s="21">
        <f t="shared" si="0"/>
        <v>0</v>
      </c>
    </row>
    <row r="47" spans="1:13" ht="20.100000000000001" customHeight="1" x14ac:dyDescent="0.15">
      <c r="A47" s="1" t="s">
        <v>31</v>
      </c>
      <c r="B47" s="1" t="s">
        <v>3702</v>
      </c>
      <c r="C47" s="1" t="s">
        <v>3709</v>
      </c>
      <c r="D47" s="1" t="s">
        <v>50</v>
      </c>
      <c r="E47" s="1" t="s">
        <v>51</v>
      </c>
      <c r="F47" s="1" t="s">
        <v>26832</v>
      </c>
      <c r="G47" s="1" t="s">
        <v>82</v>
      </c>
      <c r="H47" s="1" t="s">
        <v>446</v>
      </c>
      <c r="I47" s="1" t="s">
        <v>447</v>
      </c>
      <c r="J47" s="1" t="s">
        <v>448</v>
      </c>
      <c r="K47" s="1" t="s">
        <v>3710</v>
      </c>
      <c r="L47" s="1"/>
      <c r="M47" s="21">
        <f t="shared" si="0"/>
        <v>0</v>
      </c>
    </row>
    <row r="48" spans="1:13" ht="20.100000000000001" customHeight="1" x14ac:dyDescent="0.15">
      <c r="A48" s="1" t="s">
        <v>31</v>
      </c>
      <c r="B48" s="1" t="s">
        <v>3711</v>
      </c>
      <c r="C48" s="1" t="s">
        <v>3712</v>
      </c>
      <c r="D48" s="1" t="s">
        <v>50</v>
      </c>
      <c r="E48" s="1" t="s">
        <v>51</v>
      </c>
      <c r="F48" s="1" t="s">
        <v>26832</v>
      </c>
      <c r="G48" s="1" t="s">
        <v>82</v>
      </c>
      <c r="H48" s="1" t="s">
        <v>212</v>
      </c>
      <c r="I48" s="1" t="s">
        <v>84</v>
      </c>
      <c r="J48" s="1" t="s">
        <v>122</v>
      </c>
      <c r="K48" s="1" t="s">
        <v>3713</v>
      </c>
      <c r="L48" s="1"/>
      <c r="M48" s="21">
        <f t="shared" si="0"/>
        <v>0</v>
      </c>
    </row>
    <row r="49" spans="1:13" ht="20.100000000000001" customHeight="1" x14ac:dyDescent="0.15">
      <c r="A49" s="1" t="s">
        <v>31</v>
      </c>
      <c r="B49" s="1" t="s">
        <v>3711</v>
      </c>
      <c r="C49" s="1" t="s">
        <v>3714</v>
      </c>
      <c r="D49" s="1" t="s">
        <v>50</v>
      </c>
      <c r="E49" s="1" t="s">
        <v>51</v>
      </c>
      <c r="F49" s="1" t="s">
        <v>26832</v>
      </c>
      <c r="G49" s="1" t="s">
        <v>82</v>
      </c>
      <c r="H49" s="1" t="s">
        <v>212</v>
      </c>
      <c r="I49" s="1" t="s">
        <v>84</v>
      </c>
      <c r="J49" s="1" t="s">
        <v>122</v>
      </c>
      <c r="K49" s="1" t="s">
        <v>3715</v>
      </c>
      <c r="L49" s="1"/>
      <c r="M49" s="21">
        <f t="shared" si="0"/>
        <v>0</v>
      </c>
    </row>
    <row r="50" spans="1:13" ht="20.100000000000001" customHeight="1" x14ac:dyDescent="0.15">
      <c r="A50" s="1" t="s">
        <v>31</v>
      </c>
      <c r="B50" s="1" t="s">
        <v>3711</v>
      </c>
      <c r="C50" s="1" t="s">
        <v>3716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54</v>
      </c>
      <c r="J50" s="1" t="s">
        <v>55</v>
      </c>
      <c r="K50" s="1" t="s">
        <v>3717</v>
      </c>
      <c r="L50" s="1"/>
      <c r="M50" s="21">
        <f t="shared" si="0"/>
        <v>1</v>
      </c>
    </row>
    <row r="51" spans="1:13" ht="20.100000000000001" customHeight="1" x14ac:dyDescent="0.15">
      <c r="A51" s="1" t="s">
        <v>31</v>
      </c>
      <c r="B51" s="1" t="s">
        <v>3718</v>
      </c>
      <c r="C51" s="1" t="s">
        <v>3719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83</v>
      </c>
      <c r="I51" s="1" t="s">
        <v>84</v>
      </c>
      <c r="J51" s="1" t="s">
        <v>85</v>
      </c>
      <c r="K51" s="1" t="s">
        <v>3720</v>
      </c>
      <c r="L51" s="1"/>
      <c r="M51" s="21">
        <f t="shared" si="0"/>
        <v>0</v>
      </c>
    </row>
    <row r="52" spans="1:13" ht="20.100000000000001" customHeight="1" x14ac:dyDescent="0.15">
      <c r="A52" s="1" t="s">
        <v>31</v>
      </c>
      <c r="B52" s="1" t="s">
        <v>3718</v>
      </c>
      <c r="C52" s="1" t="s">
        <v>3721</v>
      </c>
      <c r="D52" s="1" t="s">
        <v>50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3722</v>
      </c>
      <c r="L52" s="1"/>
      <c r="M52" s="21">
        <f t="shared" si="0"/>
        <v>1</v>
      </c>
    </row>
    <row r="53" spans="1:13" ht="20.100000000000001" customHeight="1" x14ac:dyDescent="0.15">
      <c r="A53" s="1" t="s">
        <v>31</v>
      </c>
      <c r="B53" s="1" t="s">
        <v>3723</v>
      </c>
      <c r="C53" s="1" t="s">
        <v>3724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3725</v>
      </c>
      <c r="L53" s="1"/>
      <c r="M53" s="21">
        <f t="shared" si="0"/>
        <v>1</v>
      </c>
    </row>
    <row r="54" spans="1:13" ht="20.100000000000001" customHeight="1" x14ac:dyDescent="0.15">
      <c r="A54" s="1" t="s">
        <v>31</v>
      </c>
      <c r="B54" s="1" t="s">
        <v>3726</v>
      </c>
      <c r="C54" s="1" t="s">
        <v>3727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53</v>
      </c>
      <c r="I54" s="1" t="s">
        <v>54</v>
      </c>
      <c r="J54" s="1" t="s">
        <v>55</v>
      </c>
      <c r="K54" s="1" t="s">
        <v>3728</v>
      </c>
      <c r="L54" s="1"/>
      <c r="M54" s="21">
        <f t="shared" si="0"/>
        <v>1</v>
      </c>
    </row>
    <row r="55" spans="1:13" ht="20.100000000000001" customHeight="1" x14ac:dyDescent="0.15">
      <c r="A55" s="1" t="s">
        <v>31</v>
      </c>
      <c r="B55" s="1" t="s">
        <v>3726</v>
      </c>
      <c r="C55" s="1" t="s">
        <v>3729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3730</v>
      </c>
      <c r="L55" s="1"/>
      <c r="M55" s="21">
        <f t="shared" si="0"/>
        <v>1</v>
      </c>
    </row>
    <row r="56" spans="1:13" ht="20.100000000000001" customHeight="1" x14ac:dyDescent="0.15">
      <c r="A56" s="1" t="s">
        <v>31</v>
      </c>
      <c r="B56" s="1" t="s">
        <v>3726</v>
      </c>
      <c r="C56" s="1" t="s">
        <v>3731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3732</v>
      </c>
      <c r="L56" s="1"/>
      <c r="M56" s="21">
        <f t="shared" si="0"/>
        <v>1</v>
      </c>
    </row>
    <row r="57" spans="1:13" ht="20.100000000000001" customHeight="1" x14ac:dyDescent="0.15">
      <c r="A57" s="1" t="s">
        <v>31</v>
      </c>
      <c r="B57" s="1" t="s">
        <v>3726</v>
      </c>
      <c r="C57" s="1" t="s">
        <v>3733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53</v>
      </c>
      <c r="I57" s="1" t="s">
        <v>54</v>
      </c>
      <c r="J57" s="1" t="s">
        <v>55</v>
      </c>
      <c r="K57" s="1" t="s">
        <v>3734</v>
      </c>
      <c r="L57" s="1"/>
      <c r="M57" s="21">
        <f t="shared" si="0"/>
        <v>1</v>
      </c>
    </row>
    <row r="58" spans="1:13" ht="20.100000000000001" customHeight="1" x14ac:dyDescent="0.15">
      <c r="A58" s="1" t="s">
        <v>31</v>
      </c>
      <c r="B58" s="1" t="s">
        <v>3726</v>
      </c>
      <c r="C58" s="1" t="s">
        <v>3735</v>
      </c>
      <c r="D58" s="1" t="s">
        <v>50</v>
      </c>
      <c r="E58" s="1" t="s">
        <v>51</v>
      </c>
      <c r="F58" s="1" t="s">
        <v>26832</v>
      </c>
      <c r="G58" s="1" t="s">
        <v>82</v>
      </c>
      <c r="H58" s="1" t="s">
        <v>83</v>
      </c>
      <c r="I58" s="1" t="s">
        <v>84</v>
      </c>
      <c r="J58" s="1" t="s">
        <v>85</v>
      </c>
      <c r="K58" s="1" t="s">
        <v>3736</v>
      </c>
      <c r="L58" s="1"/>
      <c r="M58" s="21">
        <f t="shared" si="0"/>
        <v>0</v>
      </c>
    </row>
    <row r="59" spans="1:13" ht="20.100000000000001" customHeight="1" x14ac:dyDescent="0.15">
      <c r="A59" s="1" t="s">
        <v>31</v>
      </c>
      <c r="B59" s="1" t="s">
        <v>3726</v>
      </c>
      <c r="C59" s="1" t="s">
        <v>3737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212</v>
      </c>
      <c r="I59" s="1" t="s">
        <v>84</v>
      </c>
      <c r="J59" s="1" t="s">
        <v>122</v>
      </c>
      <c r="K59" s="1" t="s">
        <v>3738</v>
      </c>
      <c r="L59" s="1"/>
      <c r="M59" s="21">
        <f t="shared" si="0"/>
        <v>0</v>
      </c>
    </row>
    <row r="60" spans="1:13" ht="20.100000000000001" customHeight="1" x14ac:dyDescent="0.15">
      <c r="A60" s="1" t="s">
        <v>31</v>
      </c>
      <c r="B60" s="1" t="s">
        <v>3726</v>
      </c>
      <c r="C60" s="1" t="s">
        <v>3739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53</v>
      </c>
      <c r="I60" s="1" t="s">
        <v>54</v>
      </c>
      <c r="J60" s="1" t="s">
        <v>55</v>
      </c>
      <c r="K60" s="1" t="s">
        <v>3740</v>
      </c>
      <c r="L60" s="1"/>
      <c r="M60" s="21">
        <f t="shared" si="0"/>
        <v>1</v>
      </c>
    </row>
    <row r="61" spans="1:13" ht="20.100000000000001" customHeight="1" x14ac:dyDescent="0.15">
      <c r="A61" s="1" t="s">
        <v>31</v>
      </c>
      <c r="B61" s="1" t="s">
        <v>3726</v>
      </c>
      <c r="C61" s="1" t="s">
        <v>3741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53</v>
      </c>
      <c r="I61" s="1" t="s">
        <v>54</v>
      </c>
      <c r="J61" s="1" t="s">
        <v>55</v>
      </c>
      <c r="K61" s="1" t="s">
        <v>3742</v>
      </c>
      <c r="L61" s="1"/>
      <c r="M61" s="21">
        <f t="shared" si="0"/>
        <v>1</v>
      </c>
    </row>
    <row r="62" spans="1:13" ht="20.100000000000001" customHeight="1" x14ac:dyDescent="0.15">
      <c r="A62" s="1" t="s">
        <v>31</v>
      </c>
      <c r="B62" s="1" t="s">
        <v>3726</v>
      </c>
      <c r="C62" s="1" t="s">
        <v>3743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54</v>
      </c>
      <c r="J62" s="1" t="s">
        <v>55</v>
      </c>
      <c r="K62" s="1" t="s">
        <v>3744</v>
      </c>
      <c r="L62" s="1"/>
      <c r="M62" s="21">
        <f t="shared" si="0"/>
        <v>1</v>
      </c>
    </row>
    <row r="63" spans="1:13" ht="20.100000000000001" customHeight="1" x14ac:dyDescent="0.15">
      <c r="A63" s="1" t="s">
        <v>31</v>
      </c>
      <c r="B63" s="1" t="s">
        <v>3726</v>
      </c>
      <c r="C63" s="1" t="s">
        <v>3745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54</v>
      </c>
      <c r="J63" s="1" t="s">
        <v>55</v>
      </c>
      <c r="K63" s="1" t="s">
        <v>3746</v>
      </c>
      <c r="L63" s="1"/>
      <c r="M63" s="21">
        <f t="shared" si="0"/>
        <v>1</v>
      </c>
    </row>
    <row r="64" spans="1:13" ht="20.100000000000001" customHeight="1" x14ac:dyDescent="0.15">
      <c r="A64" s="1" t="s">
        <v>31</v>
      </c>
      <c r="B64" s="1" t="s">
        <v>3726</v>
      </c>
      <c r="C64" s="1" t="s">
        <v>3747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54</v>
      </c>
      <c r="J64" s="1" t="s">
        <v>55</v>
      </c>
      <c r="K64" s="1" t="s">
        <v>3748</v>
      </c>
      <c r="L64" s="1"/>
      <c r="M64" s="21">
        <f t="shared" si="0"/>
        <v>1</v>
      </c>
    </row>
    <row r="65" spans="1:13" ht="20.100000000000001" customHeight="1" x14ac:dyDescent="0.15">
      <c r="A65" s="1" t="s">
        <v>31</v>
      </c>
      <c r="B65" s="1" t="s">
        <v>3726</v>
      </c>
      <c r="C65" s="1" t="s">
        <v>3749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83</v>
      </c>
      <c r="I65" s="1" t="s">
        <v>84</v>
      </c>
      <c r="J65" s="1" t="s">
        <v>85</v>
      </c>
      <c r="K65" s="1" t="s">
        <v>3750</v>
      </c>
      <c r="L65" s="1"/>
      <c r="M65" s="21">
        <f t="shared" si="0"/>
        <v>0</v>
      </c>
    </row>
    <row r="66" spans="1:13" ht="20.100000000000001" customHeight="1" x14ac:dyDescent="0.15">
      <c r="A66" s="1" t="s">
        <v>31</v>
      </c>
      <c r="B66" s="1" t="s">
        <v>3726</v>
      </c>
      <c r="C66" s="1" t="s">
        <v>3751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54</v>
      </c>
      <c r="J66" s="1" t="s">
        <v>55</v>
      </c>
      <c r="K66" s="1" t="s">
        <v>3752</v>
      </c>
      <c r="L66" s="1"/>
      <c r="M66" s="21">
        <f t="shared" si="0"/>
        <v>1</v>
      </c>
    </row>
    <row r="67" spans="1:13" ht="20.100000000000001" customHeight="1" x14ac:dyDescent="0.15">
      <c r="A67" s="1" t="s">
        <v>31</v>
      </c>
      <c r="B67" s="1" t="s">
        <v>3726</v>
      </c>
      <c r="C67" s="1" t="s">
        <v>3753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53</v>
      </c>
      <c r="I67" s="1" t="s">
        <v>54</v>
      </c>
      <c r="J67" s="1" t="s">
        <v>55</v>
      </c>
      <c r="K67" s="1" t="s">
        <v>3754</v>
      </c>
      <c r="L67" s="1"/>
      <c r="M67" s="21">
        <f t="shared" si="0"/>
        <v>1</v>
      </c>
    </row>
    <row r="68" spans="1:13" ht="20.100000000000001" customHeight="1" x14ac:dyDescent="0.15">
      <c r="A68" s="1" t="s">
        <v>31</v>
      </c>
      <c r="B68" s="1" t="s">
        <v>3726</v>
      </c>
      <c r="C68" s="1" t="s">
        <v>3755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54</v>
      </c>
      <c r="J68" s="1" t="s">
        <v>55</v>
      </c>
      <c r="K68" s="1" t="s">
        <v>3756</v>
      </c>
      <c r="L68" s="1"/>
      <c r="M68" s="21">
        <f t="shared" si="0"/>
        <v>1</v>
      </c>
    </row>
    <row r="69" spans="1:13" ht="20.100000000000001" customHeight="1" x14ac:dyDescent="0.15">
      <c r="A69" s="1" t="s">
        <v>31</v>
      </c>
      <c r="B69" s="1" t="s">
        <v>3757</v>
      </c>
      <c r="C69" s="1" t="s">
        <v>3758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3759</v>
      </c>
      <c r="L69" s="1"/>
      <c r="M69" s="21">
        <f t="shared" si="0"/>
        <v>1</v>
      </c>
    </row>
    <row r="70" spans="1:13" ht="20.100000000000001" customHeight="1" x14ac:dyDescent="0.15">
      <c r="A70" s="1" t="s">
        <v>31</v>
      </c>
      <c r="B70" s="1" t="s">
        <v>3760</v>
      </c>
      <c r="C70" s="1" t="s">
        <v>3761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95</v>
      </c>
      <c r="I70" s="1" t="s">
        <v>84</v>
      </c>
      <c r="J70" s="1" t="s">
        <v>96</v>
      </c>
      <c r="K70" s="1" t="s">
        <v>3762</v>
      </c>
      <c r="L70" s="1"/>
      <c r="M70" s="21">
        <f t="shared" si="0"/>
        <v>1</v>
      </c>
    </row>
    <row r="71" spans="1:13" ht="20.100000000000001" customHeight="1" x14ac:dyDescent="0.15">
      <c r="A71" s="1" t="s">
        <v>31</v>
      </c>
      <c r="B71" s="1" t="s">
        <v>3760</v>
      </c>
      <c r="C71" s="1" t="s">
        <v>3763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3764</v>
      </c>
      <c r="L71" s="1"/>
      <c r="M71" s="21">
        <f t="shared" si="0"/>
        <v>1</v>
      </c>
    </row>
    <row r="72" spans="1:13" ht="20.100000000000001" customHeight="1" x14ac:dyDescent="0.15">
      <c r="A72" s="1" t="s">
        <v>31</v>
      </c>
      <c r="B72" s="1" t="s">
        <v>3760</v>
      </c>
      <c r="C72" s="1" t="s">
        <v>3765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180</v>
      </c>
      <c r="I72" s="1" t="s">
        <v>181</v>
      </c>
      <c r="J72" s="1" t="s">
        <v>182</v>
      </c>
      <c r="K72" s="1" t="s">
        <v>3766</v>
      </c>
      <c r="L72" s="1"/>
      <c r="M72" s="21">
        <f t="shared" si="0"/>
        <v>0</v>
      </c>
    </row>
    <row r="73" spans="1:13" ht="20.100000000000001" customHeight="1" x14ac:dyDescent="0.15">
      <c r="A73" s="1" t="s">
        <v>31</v>
      </c>
      <c r="B73" s="1" t="s">
        <v>3767</v>
      </c>
      <c r="C73" s="1" t="s">
        <v>3768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54</v>
      </c>
      <c r="J73" s="1" t="s">
        <v>55</v>
      </c>
      <c r="K73" s="1" t="s">
        <v>3769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31</v>
      </c>
      <c r="B74" s="1" t="s">
        <v>3767</v>
      </c>
      <c r="C74" s="1" t="s">
        <v>3770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54</v>
      </c>
      <c r="J74" s="1" t="s">
        <v>55</v>
      </c>
      <c r="K74" s="1" t="s">
        <v>3771</v>
      </c>
      <c r="L74" s="1"/>
      <c r="M74" s="21">
        <f t="shared" si="1"/>
        <v>1</v>
      </c>
    </row>
    <row r="75" spans="1:13" ht="20.100000000000001" customHeight="1" x14ac:dyDescent="0.15">
      <c r="A75" s="1" t="s">
        <v>31</v>
      </c>
      <c r="B75" s="1" t="s">
        <v>3772</v>
      </c>
      <c r="C75" s="1" t="s">
        <v>3773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3774</v>
      </c>
      <c r="L75" s="1"/>
      <c r="M75" s="21">
        <f t="shared" si="1"/>
        <v>1</v>
      </c>
    </row>
    <row r="76" spans="1:13" ht="20.100000000000001" customHeight="1" x14ac:dyDescent="0.15">
      <c r="A76" s="1" t="s">
        <v>31</v>
      </c>
      <c r="B76" s="1" t="s">
        <v>3772</v>
      </c>
      <c r="C76" s="1" t="s">
        <v>3775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3776</v>
      </c>
      <c r="L76" s="1"/>
      <c r="M76" s="21">
        <f t="shared" si="1"/>
        <v>1</v>
      </c>
    </row>
    <row r="77" spans="1:13" ht="20.100000000000001" customHeight="1" x14ac:dyDescent="0.15">
      <c r="A77" s="1" t="s">
        <v>31</v>
      </c>
      <c r="B77" s="1" t="s">
        <v>3777</v>
      </c>
      <c r="C77" s="1" t="s">
        <v>3778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54</v>
      </c>
      <c r="J77" s="1" t="s">
        <v>55</v>
      </c>
      <c r="K77" s="1" t="s">
        <v>3779</v>
      </c>
      <c r="L77" s="1"/>
      <c r="M77" s="21">
        <f t="shared" si="1"/>
        <v>1</v>
      </c>
    </row>
    <row r="78" spans="1:13" ht="20.100000000000001" customHeight="1" x14ac:dyDescent="0.15">
      <c r="A78" s="1" t="s">
        <v>31</v>
      </c>
      <c r="B78" s="1" t="s">
        <v>3777</v>
      </c>
      <c r="C78" s="1" t="s">
        <v>3780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54</v>
      </c>
      <c r="J78" s="1" t="s">
        <v>55</v>
      </c>
      <c r="K78" s="1" t="s">
        <v>3781</v>
      </c>
      <c r="L78" s="1"/>
      <c r="M78" s="21">
        <f t="shared" si="1"/>
        <v>1</v>
      </c>
    </row>
    <row r="79" spans="1:13" ht="20.100000000000001" customHeight="1" x14ac:dyDescent="0.15">
      <c r="A79" s="1" t="s">
        <v>31</v>
      </c>
      <c r="B79" s="1" t="s">
        <v>3777</v>
      </c>
      <c r="C79" s="1" t="s">
        <v>3782</v>
      </c>
      <c r="D79" s="1" t="s">
        <v>50</v>
      </c>
      <c r="E79" s="1" t="s">
        <v>51</v>
      </c>
      <c r="F79" s="1" t="s">
        <v>26832</v>
      </c>
      <c r="G79" s="1" t="s">
        <v>82</v>
      </c>
      <c r="H79" s="1" t="s">
        <v>2038</v>
      </c>
      <c r="I79" s="1" t="s">
        <v>84</v>
      </c>
      <c r="J79" s="1" t="s">
        <v>2039</v>
      </c>
      <c r="K79" s="1" t="s">
        <v>3783</v>
      </c>
      <c r="L79" s="1"/>
      <c r="M79" s="21">
        <f t="shared" si="1"/>
        <v>0</v>
      </c>
    </row>
    <row r="80" spans="1:13" ht="20.100000000000001" customHeight="1" x14ac:dyDescent="0.15">
      <c r="A80" s="1" t="s">
        <v>31</v>
      </c>
      <c r="B80" s="1" t="s">
        <v>3777</v>
      </c>
      <c r="C80" s="1" t="s">
        <v>3784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54</v>
      </c>
      <c r="J80" s="1" t="s">
        <v>55</v>
      </c>
      <c r="K80" s="1" t="s">
        <v>3785</v>
      </c>
      <c r="L80" s="1"/>
      <c r="M80" s="21">
        <f t="shared" si="1"/>
        <v>1</v>
      </c>
    </row>
    <row r="81" spans="1:13" ht="20.100000000000001" customHeight="1" x14ac:dyDescent="0.15">
      <c r="A81" s="1" t="s">
        <v>31</v>
      </c>
      <c r="B81" s="1" t="s">
        <v>3786</v>
      </c>
      <c r="C81" s="1" t="s">
        <v>3787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180</v>
      </c>
      <c r="I81" s="1" t="s">
        <v>181</v>
      </c>
      <c r="J81" s="1" t="s">
        <v>182</v>
      </c>
      <c r="K81" s="1" t="s">
        <v>3788</v>
      </c>
      <c r="L81" s="1"/>
      <c r="M81" s="21">
        <f t="shared" si="1"/>
        <v>0</v>
      </c>
    </row>
    <row r="82" spans="1:13" ht="20.100000000000001" customHeight="1" x14ac:dyDescent="0.15">
      <c r="A82" s="1" t="s">
        <v>31</v>
      </c>
      <c r="B82" s="1" t="s">
        <v>3786</v>
      </c>
      <c r="C82" s="1" t="s">
        <v>3789</v>
      </c>
      <c r="D82" s="1" t="s">
        <v>78</v>
      </c>
      <c r="E82" s="1" t="s">
        <v>51</v>
      </c>
      <c r="F82" s="1" t="s">
        <v>179</v>
      </c>
      <c r="G82" s="1" t="s">
        <v>82</v>
      </c>
      <c r="H82" s="1" t="s">
        <v>180</v>
      </c>
      <c r="I82" s="1" t="s">
        <v>181</v>
      </c>
      <c r="J82" s="1" t="s">
        <v>182</v>
      </c>
      <c r="K82" s="1" t="s">
        <v>3790</v>
      </c>
      <c r="L82" s="1"/>
      <c r="M82" s="21">
        <f t="shared" si="1"/>
        <v>0</v>
      </c>
    </row>
    <row r="83" spans="1:13" ht="20.100000000000001" customHeight="1" x14ac:dyDescent="0.15">
      <c r="A83" s="1" t="s">
        <v>31</v>
      </c>
      <c r="B83" s="1" t="s">
        <v>3786</v>
      </c>
      <c r="C83" s="1" t="s">
        <v>3791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3792</v>
      </c>
      <c r="L83" s="1"/>
      <c r="M83" s="21">
        <f t="shared" si="1"/>
        <v>1</v>
      </c>
    </row>
    <row r="84" spans="1:13" ht="20.100000000000001" customHeight="1" x14ac:dyDescent="0.15">
      <c r="A84" s="1" t="s">
        <v>31</v>
      </c>
      <c r="B84" s="1" t="s">
        <v>3786</v>
      </c>
      <c r="C84" s="1" t="s">
        <v>3793</v>
      </c>
      <c r="D84" s="1" t="s">
        <v>78</v>
      </c>
      <c r="E84" s="1" t="s">
        <v>51</v>
      </c>
      <c r="F84" s="1" t="s">
        <v>179</v>
      </c>
      <c r="G84" s="1" t="s">
        <v>82</v>
      </c>
      <c r="H84" s="1" t="s">
        <v>180</v>
      </c>
      <c r="I84" s="1" t="s">
        <v>181</v>
      </c>
      <c r="J84" s="1" t="s">
        <v>182</v>
      </c>
      <c r="K84" s="1" t="s">
        <v>3794</v>
      </c>
      <c r="L84" s="1"/>
      <c r="M84" s="21">
        <f t="shared" si="1"/>
        <v>0</v>
      </c>
    </row>
    <row r="85" spans="1:13" ht="20.100000000000001" customHeight="1" x14ac:dyDescent="0.15">
      <c r="A85" s="1" t="s">
        <v>31</v>
      </c>
      <c r="B85" s="1" t="s">
        <v>3795</v>
      </c>
      <c r="C85" s="1" t="s">
        <v>3796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3797</v>
      </c>
      <c r="L85" s="1"/>
      <c r="M85" s="21">
        <f t="shared" si="1"/>
        <v>1</v>
      </c>
    </row>
    <row r="86" spans="1:13" ht="20.100000000000001" customHeight="1" x14ac:dyDescent="0.15">
      <c r="A86" s="1" t="s">
        <v>31</v>
      </c>
      <c r="B86" s="1" t="s">
        <v>3798</v>
      </c>
      <c r="C86" s="1" t="s">
        <v>3799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54</v>
      </c>
      <c r="J86" s="1" t="s">
        <v>55</v>
      </c>
      <c r="K86" s="1" t="s">
        <v>3800</v>
      </c>
      <c r="L86" s="1"/>
      <c r="M86" s="21">
        <f t="shared" si="1"/>
        <v>1</v>
      </c>
    </row>
    <row r="87" spans="1:13" ht="20.100000000000001" customHeight="1" x14ac:dyDescent="0.15">
      <c r="A87" s="1" t="s">
        <v>31</v>
      </c>
      <c r="B87" s="1" t="s">
        <v>3801</v>
      </c>
      <c r="C87" s="1" t="s">
        <v>3802</v>
      </c>
      <c r="D87" s="1" t="s">
        <v>50</v>
      </c>
      <c r="E87" s="1" t="s">
        <v>51</v>
      </c>
      <c r="F87" s="1" t="s">
        <v>26832</v>
      </c>
      <c r="G87" s="1" t="s">
        <v>82</v>
      </c>
      <c r="H87" s="1" t="s">
        <v>2038</v>
      </c>
      <c r="I87" s="1" t="s">
        <v>84</v>
      </c>
      <c r="J87" s="1" t="s">
        <v>2039</v>
      </c>
      <c r="K87" s="1" t="s">
        <v>3803</v>
      </c>
      <c r="L87" s="1"/>
      <c r="M87" s="21">
        <f t="shared" si="1"/>
        <v>0</v>
      </c>
    </row>
    <row r="88" spans="1:13" ht="20.100000000000001" customHeight="1" x14ac:dyDescent="0.15">
      <c r="A88" s="1" t="s">
        <v>31</v>
      </c>
      <c r="B88" s="1" t="s">
        <v>3801</v>
      </c>
      <c r="C88" s="1" t="s">
        <v>3804</v>
      </c>
      <c r="D88" s="1" t="s">
        <v>50</v>
      </c>
      <c r="E88" s="1" t="s">
        <v>51</v>
      </c>
      <c r="F88" s="1" t="s">
        <v>51</v>
      </c>
      <c r="G88" s="1" t="s">
        <v>82</v>
      </c>
      <c r="H88" s="1" t="s">
        <v>207</v>
      </c>
      <c r="I88" s="1" t="s">
        <v>84</v>
      </c>
      <c r="J88" s="1" t="s">
        <v>122</v>
      </c>
      <c r="K88" s="1" t="s">
        <v>3805</v>
      </c>
      <c r="L88" s="1"/>
      <c r="M88" s="21">
        <f t="shared" si="1"/>
        <v>1</v>
      </c>
    </row>
    <row r="89" spans="1:13" ht="20.100000000000001" customHeight="1" x14ac:dyDescent="0.15">
      <c r="A89" s="1" t="s">
        <v>31</v>
      </c>
      <c r="B89" s="1" t="s">
        <v>3801</v>
      </c>
      <c r="C89" s="1" t="s">
        <v>3806</v>
      </c>
      <c r="D89" s="1" t="s">
        <v>50</v>
      </c>
      <c r="E89" s="1" t="s">
        <v>51</v>
      </c>
      <c r="F89" s="1" t="s">
        <v>26832</v>
      </c>
      <c r="G89" s="1" t="s">
        <v>82</v>
      </c>
      <c r="H89" s="1" t="s">
        <v>2038</v>
      </c>
      <c r="I89" s="1" t="s">
        <v>84</v>
      </c>
      <c r="J89" s="1" t="s">
        <v>2039</v>
      </c>
      <c r="K89" s="1" t="s">
        <v>3807</v>
      </c>
      <c r="L89" s="1"/>
      <c r="M89" s="21">
        <f t="shared" si="1"/>
        <v>0</v>
      </c>
    </row>
    <row r="90" spans="1:13" ht="20.100000000000001" customHeight="1" x14ac:dyDescent="0.15">
      <c r="A90" s="1" t="s">
        <v>31</v>
      </c>
      <c r="B90" s="1" t="s">
        <v>3808</v>
      </c>
      <c r="C90" s="1" t="s">
        <v>3809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3810</v>
      </c>
      <c r="L90" s="1"/>
      <c r="M90" s="21">
        <f t="shared" si="1"/>
        <v>1</v>
      </c>
    </row>
    <row r="91" spans="1:13" ht="20.100000000000001" customHeight="1" x14ac:dyDescent="0.15">
      <c r="A91" s="1" t="s">
        <v>31</v>
      </c>
      <c r="B91" s="1" t="s">
        <v>3808</v>
      </c>
      <c r="C91" s="1" t="s">
        <v>3811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3812</v>
      </c>
      <c r="L91" s="1"/>
      <c r="M91" s="21">
        <f t="shared" si="1"/>
        <v>1</v>
      </c>
    </row>
    <row r="92" spans="1:13" ht="20.100000000000001" customHeight="1" x14ac:dyDescent="0.15">
      <c r="A92" s="1" t="s">
        <v>31</v>
      </c>
      <c r="B92" s="1" t="s">
        <v>3808</v>
      </c>
      <c r="C92" s="1" t="s">
        <v>3813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3814</v>
      </c>
      <c r="L92" s="1"/>
      <c r="M92" s="21">
        <f t="shared" si="1"/>
        <v>1</v>
      </c>
    </row>
    <row r="93" spans="1:13" ht="20.100000000000001" customHeight="1" x14ac:dyDescent="0.15">
      <c r="A93" s="1" t="s">
        <v>31</v>
      </c>
      <c r="B93" s="1" t="s">
        <v>3808</v>
      </c>
      <c r="C93" s="1" t="s">
        <v>3815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3816</v>
      </c>
      <c r="L93" s="1"/>
      <c r="M93" s="21">
        <f t="shared" si="1"/>
        <v>1</v>
      </c>
    </row>
    <row r="94" spans="1:13" ht="20.100000000000001" customHeight="1" x14ac:dyDescent="0.15">
      <c r="A94" s="1" t="s">
        <v>31</v>
      </c>
      <c r="B94" s="1" t="s">
        <v>3808</v>
      </c>
      <c r="C94" s="1" t="s">
        <v>3817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3818</v>
      </c>
      <c r="L94" s="1"/>
      <c r="M94" s="21">
        <f t="shared" si="1"/>
        <v>1</v>
      </c>
    </row>
    <row r="95" spans="1:13" ht="20.100000000000001" customHeight="1" x14ac:dyDescent="0.15">
      <c r="A95" s="1" t="s">
        <v>31</v>
      </c>
      <c r="B95" s="1" t="s">
        <v>3808</v>
      </c>
      <c r="C95" s="1" t="s">
        <v>3819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3820</v>
      </c>
      <c r="L95" s="1"/>
      <c r="M95" s="21">
        <f t="shared" si="1"/>
        <v>1</v>
      </c>
    </row>
    <row r="96" spans="1:13" ht="20.100000000000001" customHeight="1" x14ac:dyDescent="0.15">
      <c r="A96" s="1" t="s">
        <v>31</v>
      </c>
      <c r="B96" s="1" t="s">
        <v>3808</v>
      </c>
      <c r="C96" s="1" t="s">
        <v>3821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3822</v>
      </c>
      <c r="L96" s="1"/>
      <c r="M96" s="21">
        <f t="shared" si="1"/>
        <v>1</v>
      </c>
    </row>
    <row r="97" spans="1:13" ht="20.100000000000001" customHeight="1" x14ac:dyDescent="0.15">
      <c r="A97" s="1" t="s">
        <v>31</v>
      </c>
      <c r="B97" s="1" t="s">
        <v>3808</v>
      </c>
      <c r="C97" s="1" t="s">
        <v>3823</v>
      </c>
      <c r="D97" s="1" t="s">
        <v>78</v>
      </c>
      <c r="E97" s="1" t="s">
        <v>51</v>
      </c>
      <c r="F97" s="1" t="s">
        <v>26832</v>
      </c>
      <c r="G97" s="1" t="s">
        <v>82</v>
      </c>
      <c r="H97" s="1" t="s">
        <v>446</v>
      </c>
      <c r="I97" s="1" t="s">
        <v>447</v>
      </c>
      <c r="J97" s="1" t="s">
        <v>448</v>
      </c>
      <c r="K97" s="1" t="s">
        <v>3824</v>
      </c>
      <c r="L97" s="1"/>
      <c r="M97" s="21">
        <f t="shared" si="1"/>
        <v>0</v>
      </c>
    </row>
    <row r="98" spans="1:13" ht="20.100000000000001" customHeight="1" x14ac:dyDescent="0.15">
      <c r="A98" s="1" t="s">
        <v>31</v>
      </c>
      <c r="B98" s="1" t="s">
        <v>3808</v>
      </c>
      <c r="C98" s="1" t="s">
        <v>3825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3826</v>
      </c>
      <c r="L98" s="1"/>
      <c r="M98" s="21">
        <f t="shared" si="1"/>
        <v>1</v>
      </c>
    </row>
    <row r="99" spans="1:13" ht="20.100000000000001" customHeight="1" x14ac:dyDescent="0.15">
      <c r="A99" s="1" t="s">
        <v>31</v>
      </c>
      <c r="B99" s="1" t="s">
        <v>3808</v>
      </c>
      <c r="C99" s="1" t="s">
        <v>3827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3828</v>
      </c>
      <c r="L99" s="1"/>
      <c r="M99" s="21">
        <f t="shared" si="1"/>
        <v>1</v>
      </c>
    </row>
    <row r="100" spans="1:13" ht="20.100000000000001" customHeight="1" x14ac:dyDescent="0.15">
      <c r="A100" s="1" t="s">
        <v>31</v>
      </c>
      <c r="B100" s="1" t="s">
        <v>3808</v>
      </c>
      <c r="C100" s="1" t="s">
        <v>3829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446</v>
      </c>
      <c r="I100" s="1" t="s">
        <v>447</v>
      </c>
      <c r="J100" s="1" t="s">
        <v>448</v>
      </c>
      <c r="K100" s="1" t="s">
        <v>3830</v>
      </c>
      <c r="L100" s="1"/>
      <c r="M100" s="21">
        <f t="shared" si="1"/>
        <v>0</v>
      </c>
    </row>
    <row r="101" spans="1:13" ht="20.100000000000001" customHeight="1" x14ac:dyDescent="0.15">
      <c r="A101" s="1" t="s">
        <v>31</v>
      </c>
      <c r="B101" s="1" t="s">
        <v>3808</v>
      </c>
      <c r="C101" s="1" t="s">
        <v>3831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446</v>
      </c>
      <c r="I101" s="1" t="s">
        <v>447</v>
      </c>
      <c r="J101" s="1" t="s">
        <v>448</v>
      </c>
      <c r="K101" s="1" t="s">
        <v>3832</v>
      </c>
      <c r="L101" s="1"/>
      <c r="M101" s="21">
        <f t="shared" si="1"/>
        <v>0</v>
      </c>
    </row>
    <row r="102" spans="1:13" ht="20.100000000000001" customHeight="1" x14ac:dyDescent="0.15">
      <c r="A102" s="1" t="s">
        <v>31</v>
      </c>
      <c r="B102" s="1" t="s">
        <v>3833</v>
      </c>
      <c r="C102" s="1" t="s">
        <v>3834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3835</v>
      </c>
      <c r="L102" s="1"/>
      <c r="M102" s="21">
        <f t="shared" si="1"/>
        <v>1</v>
      </c>
    </row>
    <row r="103" spans="1:13" ht="20.100000000000001" customHeight="1" x14ac:dyDescent="0.15">
      <c r="A103" s="1" t="s">
        <v>31</v>
      </c>
      <c r="B103" s="1" t="s">
        <v>3836</v>
      </c>
      <c r="C103" s="1" t="s">
        <v>3837</v>
      </c>
      <c r="D103" s="1" t="s">
        <v>50</v>
      </c>
      <c r="E103" s="1" t="s">
        <v>51</v>
      </c>
      <c r="F103" s="1" t="s">
        <v>26832</v>
      </c>
      <c r="G103" s="1" t="s">
        <v>82</v>
      </c>
      <c r="H103" s="1" t="s">
        <v>180</v>
      </c>
      <c r="I103" s="1" t="s">
        <v>181</v>
      </c>
      <c r="J103" s="1" t="s">
        <v>182</v>
      </c>
      <c r="K103" s="1" t="s">
        <v>3838</v>
      </c>
      <c r="L103" s="1"/>
      <c r="M103" s="21">
        <f t="shared" si="1"/>
        <v>0</v>
      </c>
    </row>
    <row r="104" spans="1:13" ht="20.100000000000001" customHeight="1" x14ac:dyDescent="0.15">
      <c r="A104" s="1" t="s">
        <v>31</v>
      </c>
      <c r="B104" s="1" t="s">
        <v>3836</v>
      </c>
      <c r="C104" s="1" t="s">
        <v>3839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207</v>
      </c>
      <c r="I104" s="1" t="s">
        <v>84</v>
      </c>
      <c r="J104" s="1" t="s">
        <v>122</v>
      </c>
      <c r="K104" s="1" t="s">
        <v>3840</v>
      </c>
      <c r="L104" s="1"/>
      <c r="M104" s="21">
        <f t="shared" si="1"/>
        <v>1</v>
      </c>
    </row>
    <row r="105" spans="1:13" ht="20.100000000000001" customHeight="1" x14ac:dyDescent="0.15">
      <c r="A105" s="1" t="s">
        <v>31</v>
      </c>
      <c r="B105" s="1" t="s">
        <v>3841</v>
      </c>
      <c r="C105" s="1" t="s">
        <v>3842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3843</v>
      </c>
      <c r="L105" s="1"/>
      <c r="M105" s="21">
        <f t="shared" si="1"/>
        <v>1</v>
      </c>
    </row>
    <row r="106" spans="1:13" ht="20.100000000000001" customHeight="1" x14ac:dyDescent="0.15">
      <c r="A106" s="1" t="s">
        <v>31</v>
      </c>
      <c r="B106" s="1" t="s">
        <v>3841</v>
      </c>
      <c r="C106" s="1" t="s">
        <v>3844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3845</v>
      </c>
      <c r="L106" s="1"/>
      <c r="M106" s="21">
        <f t="shared" si="1"/>
        <v>1</v>
      </c>
    </row>
    <row r="107" spans="1:13" ht="20.100000000000001" customHeight="1" x14ac:dyDescent="0.15">
      <c r="A107" s="1" t="s">
        <v>31</v>
      </c>
      <c r="B107" s="1" t="s">
        <v>3846</v>
      </c>
      <c r="C107" s="1" t="s">
        <v>3847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3848</v>
      </c>
      <c r="L107" s="1"/>
      <c r="M107" s="21">
        <f t="shared" si="1"/>
        <v>1</v>
      </c>
    </row>
    <row r="108" spans="1:13" ht="20.100000000000001" customHeight="1" x14ac:dyDescent="0.15">
      <c r="A108" s="1" t="s">
        <v>31</v>
      </c>
      <c r="B108" s="1" t="s">
        <v>3849</v>
      </c>
      <c r="C108" s="1" t="s">
        <v>3850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122</v>
      </c>
      <c r="K108" s="1" t="s">
        <v>3851</v>
      </c>
      <c r="L108" s="1"/>
      <c r="M108" s="21">
        <f t="shared" si="1"/>
        <v>1</v>
      </c>
    </row>
    <row r="109" spans="1:13" ht="20.100000000000001" customHeight="1" x14ac:dyDescent="0.15">
      <c r="A109" s="1" t="s">
        <v>31</v>
      </c>
      <c r="B109" s="1" t="s">
        <v>3852</v>
      </c>
      <c r="C109" s="1" t="s">
        <v>3853</v>
      </c>
      <c r="D109" s="1" t="s">
        <v>50</v>
      </c>
      <c r="E109" s="1" t="s">
        <v>51</v>
      </c>
      <c r="F109" s="1" t="s">
        <v>26832</v>
      </c>
      <c r="G109" s="1" t="s">
        <v>82</v>
      </c>
      <c r="H109" s="1" t="s">
        <v>180</v>
      </c>
      <c r="I109" s="1" t="s">
        <v>181</v>
      </c>
      <c r="J109" s="1" t="s">
        <v>182</v>
      </c>
      <c r="K109" s="1" t="s">
        <v>3854</v>
      </c>
      <c r="L109" s="1"/>
      <c r="M109" s="21">
        <f t="shared" si="1"/>
        <v>0</v>
      </c>
    </row>
    <row r="110" spans="1:13" ht="20.100000000000001" customHeight="1" x14ac:dyDescent="0.15">
      <c r="A110" s="1" t="s">
        <v>31</v>
      </c>
      <c r="B110" s="1" t="s">
        <v>3852</v>
      </c>
      <c r="C110" s="1" t="s">
        <v>3855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3856</v>
      </c>
      <c r="L110" s="1"/>
      <c r="M110" s="21">
        <f t="shared" si="1"/>
        <v>1</v>
      </c>
    </row>
    <row r="111" spans="1:13" ht="20.100000000000001" customHeight="1" x14ac:dyDescent="0.15">
      <c r="A111" s="1" t="s">
        <v>31</v>
      </c>
      <c r="B111" s="1" t="s">
        <v>3852</v>
      </c>
      <c r="C111" s="1" t="s">
        <v>3857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3858</v>
      </c>
      <c r="L111" s="1"/>
      <c r="M111" s="21">
        <f t="shared" si="1"/>
        <v>1</v>
      </c>
    </row>
    <row r="112" spans="1:13" ht="20.100000000000001" customHeight="1" x14ac:dyDescent="0.15">
      <c r="A112" s="1" t="s">
        <v>31</v>
      </c>
      <c r="B112" s="1" t="s">
        <v>3852</v>
      </c>
      <c r="C112" s="1" t="s">
        <v>3859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3860</v>
      </c>
      <c r="L112" s="1"/>
      <c r="M112" s="21">
        <f t="shared" si="1"/>
        <v>1</v>
      </c>
    </row>
    <row r="113" spans="1:13" ht="20.100000000000001" customHeight="1" x14ac:dyDescent="0.15">
      <c r="A113" s="1" t="s">
        <v>31</v>
      </c>
      <c r="B113" s="1" t="s">
        <v>3852</v>
      </c>
      <c r="C113" s="1" t="s">
        <v>3861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3862</v>
      </c>
      <c r="L113" s="1"/>
      <c r="M113" s="21">
        <f t="shared" si="1"/>
        <v>1</v>
      </c>
    </row>
    <row r="114" spans="1:13" ht="20.100000000000001" customHeight="1" x14ac:dyDescent="0.15">
      <c r="A114" s="1" t="s">
        <v>31</v>
      </c>
      <c r="B114" s="1" t="s">
        <v>3852</v>
      </c>
      <c r="C114" s="1" t="s">
        <v>3863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3864</v>
      </c>
      <c r="L114" s="1"/>
      <c r="M114" s="21">
        <f t="shared" si="1"/>
        <v>1</v>
      </c>
    </row>
    <row r="115" spans="1:13" ht="20.100000000000001" customHeight="1" x14ac:dyDescent="0.15">
      <c r="A115" s="1" t="s">
        <v>31</v>
      </c>
      <c r="B115" s="1" t="s">
        <v>3852</v>
      </c>
      <c r="C115" s="1" t="s">
        <v>3865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207</v>
      </c>
      <c r="I115" s="1" t="s">
        <v>84</v>
      </c>
      <c r="J115" s="1" t="s">
        <v>122</v>
      </c>
      <c r="K115" s="1" t="s">
        <v>3866</v>
      </c>
      <c r="L115" s="1"/>
      <c r="M115" s="21">
        <f t="shared" si="1"/>
        <v>1</v>
      </c>
    </row>
    <row r="116" spans="1:13" ht="20.100000000000001" customHeight="1" x14ac:dyDescent="0.15">
      <c r="A116" s="1" t="s">
        <v>31</v>
      </c>
      <c r="B116" s="1" t="s">
        <v>3852</v>
      </c>
      <c r="C116" s="1" t="s">
        <v>3867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3868</v>
      </c>
      <c r="L116" s="1"/>
      <c r="M116" s="21">
        <f t="shared" si="1"/>
        <v>1</v>
      </c>
    </row>
    <row r="117" spans="1:13" ht="20.100000000000001" customHeight="1" x14ac:dyDescent="0.15">
      <c r="A117" s="1" t="s">
        <v>31</v>
      </c>
      <c r="B117" s="1" t="s">
        <v>3852</v>
      </c>
      <c r="C117" s="1" t="s">
        <v>3869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3870</v>
      </c>
      <c r="L117" s="1"/>
      <c r="M117" s="21">
        <f t="shared" si="1"/>
        <v>1</v>
      </c>
    </row>
    <row r="118" spans="1:13" ht="20.100000000000001" customHeight="1" x14ac:dyDescent="0.15">
      <c r="A118" s="1" t="s">
        <v>31</v>
      </c>
      <c r="B118" s="1" t="s">
        <v>3871</v>
      </c>
      <c r="C118" s="1" t="s">
        <v>3872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207</v>
      </c>
      <c r="I118" s="1" t="s">
        <v>84</v>
      </c>
      <c r="J118" s="1" t="s">
        <v>122</v>
      </c>
      <c r="K118" s="1" t="s">
        <v>3873</v>
      </c>
      <c r="L118" s="1"/>
      <c r="M118" s="21">
        <f t="shared" si="1"/>
        <v>1</v>
      </c>
    </row>
    <row r="119" spans="1:13" ht="20.100000000000001" customHeight="1" x14ac:dyDescent="0.15">
      <c r="A119" s="1" t="s">
        <v>31</v>
      </c>
      <c r="B119" s="1" t="s">
        <v>3871</v>
      </c>
      <c r="C119" s="1" t="s">
        <v>3874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207</v>
      </c>
      <c r="I119" s="1" t="s">
        <v>84</v>
      </c>
      <c r="J119" s="1" t="s">
        <v>122</v>
      </c>
      <c r="K119" s="1" t="s">
        <v>3875</v>
      </c>
      <c r="L119" s="1"/>
      <c r="M119" s="21">
        <f t="shared" si="1"/>
        <v>1</v>
      </c>
    </row>
    <row r="120" spans="1:13" ht="20.100000000000001" customHeight="1" x14ac:dyDescent="0.15">
      <c r="A120" s="1" t="s">
        <v>31</v>
      </c>
      <c r="B120" s="1" t="s">
        <v>3871</v>
      </c>
      <c r="C120" s="1" t="s">
        <v>3876</v>
      </c>
      <c r="D120" s="1" t="s">
        <v>78</v>
      </c>
      <c r="E120" s="1" t="s">
        <v>51</v>
      </c>
      <c r="F120" s="1" t="s">
        <v>179</v>
      </c>
      <c r="G120" s="1" t="s">
        <v>82</v>
      </c>
      <c r="H120" s="1" t="s">
        <v>180</v>
      </c>
      <c r="I120" s="1" t="s">
        <v>181</v>
      </c>
      <c r="J120" s="1" t="s">
        <v>182</v>
      </c>
      <c r="K120" s="1" t="s">
        <v>3877</v>
      </c>
      <c r="L120" s="1"/>
      <c r="M120" s="21">
        <f t="shared" si="1"/>
        <v>0</v>
      </c>
    </row>
    <row r="121" spans="1:13" ht="20.100000000000001" customHeight="1" x14ac:dyDescent="0.15">
      <c r="A121" s="1" t="s">
        <v>31</v>
      </c>
      <c r="B121" s="1" t="s">
        <v>3878</v>
      </c>
      <c r="C121" s="1" t="s">
        <v>3879</v>
      </c>
      <c r="D121" s="1" t="s">
        <v>50</v>
      </c>
      <c r="E121" s="1" t="s">
        <v>51</v>
      </c>
      <c r="F121" s="1" t="s">
        <v>26832</v>
      </c>
      <c r="G121" s="1" t="s">
        <v>82</v>
      </c>
      <c r="H121" s="1" t="s">
        <v>446</v>
      </c>
      <c r="I121" s="1" t="s">
        <v>447</v>
      </c>
      <c r="J121" s="1" t="s">
        <v>448</v>
      </c>
      <c r="K121" s="1" t="s">
        <v>3880</v>
      </c>
      <c r="L121" s="1"/>
      <c r="M121" s="21">
        <f t="shared" si="1"/>
        <v>0</v>
      </c>
    </row>
    <row r="122" spans="1:13" ht="20.100000000000001" customHeight="1" x14ac:dyDescent="0.15">
      <c r="A122" s="1" t="s">
        <v>31</v>
      </c>
      <c r="B122" s="1" t="s">
        <v>3878</v>
      </c>
      <c r="C122" s="1" t="s">
        <v>3881</v>
      </c>
      <c r="D122" s="1" t="s">
        <v>50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3882</v>
      </c>
      <c r="L122" s="1"/>
      <c r="M122" s="21">
        <f t="shared" si="1"/>
        <v>1</v>
      </c>
    </row>
    <row r="123" spans="1:13" ht="20.100000000000001" customHeight="1" x14ac:dyDescent="0.15">
      <c r="A123" s="1" t="s">
        <v>31</v>
      </c>
      <c r="B123" s="1" t="s">
        <v>3878</v>
      </c>
      <c r="C123" s="1" t="s">
        <v>3883</v>
      </c>
      <c r="D123" s="1" t="s">
        <v>50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3884</v>
      </c>
      <c r="L123" s="1"/>
      <c r="M123" s="21">
        <f t="shared" si="1"/>
        <v>1</v>
      </c>
    </row>
    <row r="124" spans="1:13" ht="20.100000000000001" customHeight="1" x14ac:dyDescent="0.15">
      <c r="A124" s="1" t="s">
        <v>31</v>
      </c>
      <c r="B124" s="1" t="s">
        <v>3878</v>
      </c>
      <c r="C124" s="1" t="s">
        <v>3885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3886</v>
      </c>
      <c r="L124" s="1"/>
      <c r="M124" s="21">
        <f t="shared" si="1"/>
        <v>1</v>
      </c>
    </row>
    <row r="125" spans="1:13" ht="20.100000000000001" customHeight="1" x14ac:dyDescent="0.15">
      <c r="A125" s="1" t="s">
        <v>31</v>
      </c>
      <c r="B125" s="1" t="s">
        <v>3887</v>
      </c>
      <c r="C125" s="1" t="s">
        <v>3888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3889</v>
      </c>
      <c r="L125" s="1"/>
      <c r="M125" s="21">
        <f t="shared" si="1"/>
        <v>1</v>
      </c>
    </row>
    <row r="126" spans="1:13" ht="20.100000000000001" customHeight="1" x14ac:dyDescent="0.15">
      <c r="A126" s="1" t="s">
        <v>31</v>
      </c>
      <c r="B126" s="1" t="s">
        <v>3887</v>
      </c>
      <c r="C126" s="1" t="s">
        <v>3890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3891</v>
      </c>
      <c r="L126" s="1"/>
      <c r="M126" s="21">
        <f t="shared" si="1"/>
        <v>1</v>
      </c>
    </row>
    <row r="127" spans="1:13" ht="20.100000000000001" customHeight="1" x14ac:dyDescent="0.15">
      <c r="A127" s="1" t="s">
        <v>31</v>
      </c>
      <c r="B127" s="1" t="s">
        <v>3892</v>
      </c>
      <c r="C127" s="1" t="s">
        <v>3893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3894</v>
      </c>
      <c r="L127" s="1"/>
      <c r="M127" s="21">
        <f t="shared" si="1"/>
        <v>1</v>
      </c>
    </row>
    <row r="128" spans="1:13" ht="20.100000000000001" customHeight="1" x14ac:dyDescent="0.15">
      <c r="A128" s="1" t="s">
        <v>31</v>
      </c>
      <c r="B128" s="1" t="s">
        <v>3892</v>
      </c>
      <c r="C128" s="1" t="s">
        <v>3895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84</v>
      </c>
      <c r="J128" s="1" t="s">
        <v>122</v>
      </c>
      <c r="K128" s="1" t="s">
        <v>3896</v>
      </c>
      <c r="L128" s="1"/>
      <c r="M128" s="21">
        <f t="shared" si="1"/>
        <v>1</v>
      </c>
    </row>
    <row r="129" spans="1:13" ht="20.100000000000001" customHeight="1" x14ac:dyDescent="0.15">
      <c r="A129" s="1" t="s">
        <v>31</v>
      </c>
      <c r="B129" s="1" t="s">
        <v>3892</v>
      </c>
      <c r="C129" s="1" t="s">
        <v>3897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446</v>
      </c>
      <c r="I129" s="1" t="s">
        <v>447</v>
      </c>
      <c r="J129" s="1" t="s">
        <v>448</v>
      </c>
      <c r="K129" s="1" t="s">
        <v>3898</v>
      </c>
      <c r="L129" s="1"/>
      <c r="M129" s="21">
        <f t="shared" si="1"/>
        <v>0</v>
      </c>
    </row>
    <row r="130" spans="1:13" ht="20.100000000000001" customHeight="1" x14ac:dyDescent="0.15">
      <c r="A130" s="1" t="s">
        <v>31</v>
      </c>
      <c r="B130" s="1" t="s">
        <v>3892</v>
      </c>
      <c r="C130" s="1" t="s">
        <v>3899</v>
      </c>
      <c r="D130" s="1" t="s">
        <v>78</v>
      </c>
      <c r="E130" s="1" t="s">
        <v>51</v>
      </c>
      <c r="F130" s="1" t="s">
        <v>179</v>
      </c>
      <c r="G130" s="1" t="s">
        <v>82</v>
      </c>
      <c r="H130" s="1" t="s">
        <v>446</v>
      </c>
      <c r="I130" s="1" t="s">
        <v>447</v>
      </c>
      <c r="J130" s="1" t="s">
        <v>448</v>
      </c>
      <c r="K130" s="1" t="s">
        <v>3900</v>
      </c>
      <c r="L130" s="1"/>
      <c r="M130" s="21">
        <f t="shared" si="1"/>
        <v>0</v>
      </c>
    </row>
    <row r="131" spans="1:13" ht="20.100000000000001" customHeight="1" x14ac:dyDescent="0.15">
      <c r="A131" s="1" t="s">
        <v>31</v>
      </c>
      <c r="B131" s="1" t="s">
        <v>3901</v>
      </c>
      <c r="C131" s="1" t="s">
        <v>3902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121</v>
      </c>
      <c r="I131" s="1" t="s">
        <v>84</v>
      </c>
      <c r="J131" s="1" t="s">
        <v>122</v>
      </c>
      <c r="K131" s="1" t="s">
        <v>3903</v>
      </c>
      <c r="L131" s="1"/>
      <c r="M131" s="21">
        <f t="shared" si="1"/>
        <v>1</v>
      </c>
    </row>
    <row r="132" spans="1:13" ht="20.100000000000001" customHeight="1" x14ac:dyDescent="0.15">
      <c r="A132" s="1" t="s">
        <v>31</v>
      </c>
      <c r="B132" s="1" t="s">
        <v>3901</v>
      </c>
      <c r="C132" s="1" t="s">
        <v>3904</v>
      </c>
      <c r="D132" s="1" t="s">
        <v>50</v>
      </c>
      <c r="E132" s="1" t="s">
        <v>51</v>
      </c>
      <c r="F132" s="1" t="s">
        <v>26832</v>
      </c>
      <c r="G132" s="1" t="s">
        <v>82</v>
      </c>
      <c r="H132" s="1" t="s">
        <v>83</v>
      </c>
      <c r="I132" s="1" t="s">
        <v>84</v>
      </c>
      <c r="J132" s="1" t="s">
        <v>85</v>
      </c>
      <c r="K132" s="1" t="s">
        <v>3905</v>
      </c>
      <c r="L132" s="1"/>
      <c r="M132" s="21">
        <f t="shared" si="1"/>
        <v>0</v>
      </c>
    </row>
    <row r="133" spans="1:13" ht="20.100000000000001" customHeight="1" x14ac:dyDescent="0.15">
      <c r="A133" s="1" t="s">
        <v>31</v>
      </c>
      <c r="B133" s="1" t="s">
        <v>3901</v>
      </c>
      <c r="C133" s="1" t="s">
        <v>3906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84</v>
      </c>
      <c r="J133" s="1" t="s">
        <v>122</v>
      </c>
      <c r="K133" s="1" t="s">
        <v>3907</v>
      </c>
      <c r="L133" s="1"/>
      <c r="M133" s="21">
        <f t="shared" si="1"/>
        <v>1</v>
      </c>
    </row>
    <row r="134" spans="1:13" ht="20.100000000000001" customHeight="1" x14ac:dyDescent="0.15">
      <c r="A134" s="1" t="s">
        <v>31</v>
      </c>
      <c r="B134" s="1" t="s">
        <v>3901</v>
      </c>
      <c r="C134" s="1" t="s">
        <v>3908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3909</v>
      </c>
      <c r="L134" s="1"/>
      <c r="M134" s="21">
        <f t="shared" si="1"/>
        <v>1</v>
      </c>
    </row>
    <row r="135" spans="1:13" ht="20.100000000000001" customHeight="1" x14ac:dyDescent="0.15">
      <c r="A135" s="1" t="s">
        <v>31</v>
      </c>
      <c r="B135" s="1" t="s">
        <v>3910</v>
      </c>
      <c r="C135" s="1" t="s">
        <v>3911</v>
      </c>
      <c r="D135" s="1" t="s">
        <v>50</v>
      </c>
      <c r="E135" s="1" t="s">
        <v>51</v>
      </c>
      <c r="F135" s="1" t="s">
        <v>26832</v>
      </c>
      <c r="G135" s="1" t="s">
        <v>82</v>
      </c>
      <c r="H135" s="1" t="s">
        <v>446</v>
      </c>
      <c r="I135" s="1" t="s">
        <v>447</v>
      </c>
      <c r="J135" s="1" t="s">
        <v>448</v>
      </c>
      <c r="K135" s="1" t="s">
        <v>3912</v>
      </c>
      <c r="L135" s="1"/>
      <c r="M135" s="21">
        <f t="shared" si="1"/>
        <v>0</v>
      </c>
    </row>
    <row r="136" spans="1:13" ht="20.100000000000001" customHeight="1" x14ac:dyDescent="0.15">
      <c r="A136" s="1" t="s">
        <v>31</v>
      </c>
      <c r="B136" s="1" t="s">
        <v>3910</v>
      </c>
      <c r="C136" s="1" t="s">
        <v>3913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3914</v>
      </c>
      <c r="L136" s="1"/>
      <c r="M136" s="21">
        <f t="shared" si="1"/>
        <v>1</v>
      </c>
    </row>
    <row r="137" spans="1:13" ht="20.100000000000001" customHeight="1" x14ac:dyDescent="0.15">
      <c r="A137" s="1" t="s">
        <v>31</v>
      </c>
      <c r="B137" s="1" t="s">
        <v>3910</v>
      </c>
      <c r="C137" s="1" t="s">
        <v>3915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3916</v>
      </c>
      <c r="L137" s="1"/>
      <c r="M137" s="21">
        <f t="shared" ref="M137:M200" si="2">IF(F137="○",1,0)</f>
        <v>1</v>
      </c>
    </row>
    <row r="138" spans="1:13" ht="20.100000000000001" customHeight="1" x14ac:dyDescent="0.15">
      <c r="A138" s="1" t="s">
        <v>31</v>
      </c>
      <c r="B138" s="1" t="s">
        <v>3917</v>
      </c>
      <c r="C138" s="1" t="s">
        <v>3918</v>
      </c>
      <c r="D138" s="1" t="s">
        <v>50</v>
      </c>
      <c r="E138" s="1" t="s">
        <v>51</v>
      </c>
      <c r="F138" s="1" t="s">
        <v>26832</v>
      </c>
      <c r="G138" s="1" t="s">
        <v>82</v>
      </c>
      <c r="H138" s="1" t="s">
        <v>83</v>
      </c>
      <c r="I138" s="1" t="s">
        <v>84</v>
      </c>
      <c r="J138" s="1" t="s">
        <v>85</v>
      </c>
      <c r="K138" s="1" t="s">
        <v>3919</v>
      </c>
      <c r="L138" s="1"/>
      <c r="M138" s="21">
        <f t="shared" si="2"/>
        <v>0</v>
      </c>
    </row>
    <row r="139" spans="1:13" ht="20.100000000000001" customHeight="1" x14ac:dyDescent="0.15">
      <c r="A139" s="1" t="s">
        <v>31</v>
      </c>
      <c r="B139" s="1" t="s">
        <v>3920</v>
      </c>
      <c r="C139" s="1" t="s">
        <v>3921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3922</v>
      </c>
      <c r="L139" s="1"/>
      <c r="M139" s="21">
        <f t="shared" si="2"/>
        <v>1</v>
      </c>
    </row>
    <row r="140" spans="1:13" ht="20.100000000000001" customHeight="1" x14ac:dyDescent="0.15">
      <c r="A140" s="1" t="s">
        <v>31</v>
      </c>
      <c r="B140" s="1" t="s">
        <v>3923</v>
      </c>
      <c r="C140" s="1" t="s">
        <v>3924</v>
      </c>
      <c r="D140" s="1" t="s">
        <v>50</v>
      </c>
      <c r="E140" s="1" t="s">
        <v>51</v>
      </c>
      <c r="F140" s="1" t="s">
        <v>26832</v>
      </c>
      <c r="G140" s="1" t="s">
        <v>82</v>
      </c>
      <c r="H140" s="1" t="s">
        <v>2038</v>
      </c>
      <c r="I140" s="1" t="s">
        <v>84</v>
      </c>
      <c r="J140" s="1" t="s">
        <v>2039</v>
      </c>
      <c r="K140" s="1" t="s">
        <v>3925</v>
      </c>
      <c r="L140" s="1"/>
      <c r="M140" s="21">
        <f t="shared" si="2"/>
        <v>0</v>
      </c>
    </row>
    <row r="141" spans="1:13" ht="20.100000000000001" customHeight="1" x14ac:dyDescent="0.15">
      <c r="A141" s="1" t="s">
        <v>31</v>
      </c>
      <c r="B141" s="1" t="s">
        <v>3923</v>
      </c>
      <c r="C141" s="1" t="s">
        <v>3926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207</v>
      </c>
      <c r="I141" s="1" t="s">
        <v>84</v>
      </c>
      <c r="J141" s="1" t="s">
        <v>122</v>
      </c>
      <c r="K141" s="1" t="s">
        <v>3927</v>
      </c>
      <c r="L141" s="1"/>
      <c r="M141" s="21">
        <f t="shared" si="2"/>
        <v>1</v>
      </c>
    </row>
    <row r="142" spans="1:13" ht="20.100000000000001" customHeight="1" x14ac:dyDescent="0.15">
      <c r="A142" s="1" t="s">
        <v>31</v>
      </c>
      <c r="B142" s="1" t="s">
        <v>3923</v>
      </c>
      <c r="C142" s="1" t="s">
        <v>3928</v>
      </c>
      <c r="D142" s="1" t="s">
        <v>78</v>
      </c>
      <c r="E142" s="1" t="s">
        <v>51</v>
      </c>
      <c r="F142" s="1" t="s">
        <v>51</v>
      </c>
      <c r="G142" s="1" t="s">
        <v>82</v>
      </c>
      <c r="H142" s="1" t="s">
        <v>207</v>
      </c>
      <c r="I142" s="1" t="s">
        <v>84</v>
      </c>
      <c r="J142" s="1" t="s">
        <v>122</v>
      </c>
      <c r="K142" s="1" t="s">
        <v>3929</v>
      </c>
      <c r="L142" s="1"/>
      <c r="M142" s="21">
        <f t="shared" si="2"/>
        <v>1</v>
      </c>
    </row>
    <row r="143" spans="1:13" ht="20.100000000000001" customHeight="1" x14ac:dyDescent="0.15">
      <c r="A143" s="1" t="s">
        <v>31</v>
      </c>
      <c r="B143" s="1" t="s">
        <v>3930</v>
      </c>
      <c r="C143" s="1" t="s">
        <v>3931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3932</v>
      </c>
      <c r="L143" s="1"/>
      <c r="M143" s="21">
        <f t="shared" si="2"/>
        <v>1</v>
      </c>
    </row>
    <row r="144" spans="1:13" ht="20.100000000000001" customHeight="1" x14ac:dyDescent="0.15">
      <c r="A144" s="1" t="s">
        <v>31</v>
      </c>
      <c r="B144" s="1" t="s">
        <v>3930</v>
      </c>
      <c r="C144" s="1" t="s">
        <v>3933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3934</v>
      </c>
      <c r="L144" s="1"/>
      <c r="M144" s="21">
        <f t="shared" si="2"/>
        <v>1</v>
      </c>
    </row>
    <row r="145" spans="1:13" ht="20.100000000000001" customHeight="1" x14ac:dyDescent="0.15">
      <c r="A145" s="1" t="s">
        <v>31</v>
      </c>
      <c r="B145" s="1" t="s">
        <v>3930</v>
      </c>
      <c r="C145" s="1" t="s">
        <v>3935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3936</v>
      </c>
      <c r="L145" s="1"/>
      <c r="M145" s="21">
        <f t="shared" si="2"/>
        <v>1</v>
      </c>
    </row>
    <row r="146" spans="1:13" ht="20.100000000000001" customHeight="1" x14ac:dyDescent="0.15">
      <c r="A146" s="1" t="s">
        <v>31</v>
      </c>
      <c r="B146" s="1" t="s">
        <v>3930</v>
      </c>
      <c r="C146" s="1" t="s">
        <v>3937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3938</v>
      </c>
      <c r="L146" s="1"/>
      <c r="M146" s="21">
        <f t="shared" si="2"/>
        <v>1</v>
      </c>
    </row>
    <row r="147" spans="1:13" ht="20.100000000000001" customHeight="1" x14ac:dyDescent="0.15">
      <c r="A147" s="1" t="s">
        <v>31</v>
      </c>
      <c r="B147" s="1" t="s">
        <v>3930</v>
      </c>
      <c r="C147" s="1" t="s">
        <v>3939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3940</v>
      </c>
      <c r="L147" s="1"/>
      <c r="M147" s="21">
        <f t="shared" si="2"/>
        <v>1</v>
      </c>
    </row>
    <row r="148" spans="1:13" ht="20.100000000000001" customHeight="1" x14ac:dyDescent="0.15">
      <c r="A148" s="1" t="s">
        <v>31</v>
      </c>
      <c r="B148" s="1" t="s">
        <v>3930</v>
      </c>
      <c r="C148" s="1" t="s">
        <v>3941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3942</v>
      </c>
      <c r="L148" s="1"/>
      <c r="M148" s="21">
        <f t="shared" si="2"/>
        <v>1</v>
      </c>
    </row>
    <row r="149" spans="1:13" ht="20.100000000000001" customHeight="1" x14ac:dyDescent="0.15">
      <c r="A149" s="1" t="s">
        <v>31</v>
      </c>
      <c r="B149" s="1" t="s">
        <v>3943</v>
      </c>
      <c r="C149" s="1" t="s">
        <v>3944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3945</v>
      </c>
      <c r="L149" s="1"/>
      <c r="M149" s="21">
        <f t="shared" si="2"/>
        <v>1</v>
      </c>
    </row>
    <row r="150" spans="1:13" ht="20.100000000000001" customHeight="1" x14ac:dyDescent="0.15">
      <c r="A150" s="1" t="s">
        <v>31</v>
      </c>
      <c r="B150" s="1" t="s">
        <v>3943</v>
      </c>
      <c r="C150" s="1" t="s">
        <v>3946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3947</v>
      </c>
      <c r="L150" s="1"/>
      <c r="M150" s="21">
        <f t="shared" si="2"/>
        <v>1</v>
      </c>
    </row>
    <row r="151" spans="1:13" ht="20.100000000000001" customHeight="1" x14ac:dyDescent="0.15">
      <c r="A151" s="1" t="s">
        <v>31</v>
      </c>
      <c r="B151" s="1" t="s">
        <v>3943</v>
      </c>
      <c r="C151" s="1" t="s">
        <v>3948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3949</v>
      </c>
      <c r="L151" s="1"/>
      <c r="M151" s="21">
        <f t="shared" si="2"/>
        <v>1</v>
      </c>
    </row>
    <row r="152" spans="1:13" ht="20.100000000000001" customHeight="1" x14ac:dyDescent="0.15">
      <c r="A152" s="1" t="s">
        <v>31</v>
      </c>
      <c r="B152" s="1" t="s">
        <v>3943</v>
      </c>
      <c r="C152" s="1" t="s">
        <v>3950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212</v>
      </c>
      <c r="I152" s="1" t="s">
        <v>84</v>
      </c>
      <c r="J152" s="1" t="s">
        <v>122</v>
      </c>
      <c r="K152" s="1" t="s">
        <v>3951</v>
      </c>
      <c r="L152" s="1"/>
      <c r="M152" s="21">
        <f t="shared" si="2"/>
        <v>0</v>
      </c>
    </row>
    <row r="153" spans="1:13" ht="20.100000000000001" customHeight="1" x14ac:dyDescent="0.15">
      <c r="A153" s="1" t="s">
        <v>31</v>
      </c>
      <c r="B153" s="1" t="s">
        <v>3943</v>
      </c>
      <c r="C153" s="1" t="s">
        <v>3952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3953</v>
      </c>
      <c r="L153" s="1"/>
      <c r="M153" s="21">
        <f t="shared" si="2"/>
        <v>1</v>
      </c>
    </row>
    <row r="154" spans="1:13" ht="20.100000000000001" customHeight="1" x14ac:dyDescent="0.15">
      <c r="A154" s="1" t="s">
        <v>31</v>
      </c>
      <c r="B154" s="1" t="s">
        <v>3954</v>
      </c>
      <c r="C154" s="1" t="s">
        <v>3955</v>
      </c>
      <c r="D154" s="1" t="s">
        <v>50</v>
      </c>
      <c r="E154" s="1" t="s">
        <v>51</v>
      </c>
      <c r="F154" s="1" t="s">
        <v>26832</v>
      </c>
      <c r="G154" s="1" t="s">
        <v>82</v>
      </c>
      <c r="H154" s="1" t="s">
        <v>180</v>
      </c>
      <c r="I154" s="1" t="s">
        <v>84</v>
      </c>
      <c r="J154" s="1" t="s">
        <v>632</v>
      </c>
      <c r="K154" s="1" t="s">
        <v>3956</v>
      </c>
      <c r="L154" s="1"/>
      <c r="M154" s="21">
        <f t="shared" si="2"/>
        <v>0</v>
      </c>
    </row>
    <row r="155" spans="1:13" ht="20.100000000000001" customHeight="1" x14ac:dyDescent="0.15">
      <c r="A155" s="1" t="s">
        <v>31</v>
      </c>
      <c r="B155" s="1" t="s">
        <v>3954</v>
      </c>
      <c r="C155" s="1" t="s">
        <v>3957</v>
      </c>
      <c r="D155" s="1" t="s">
        <v>50</v>
      </c>
      <c r="E155" s="1" t="s">
        <v>51</v>
      </c>
      <c r="F155" s="1" t="s">
        <v>26832</v>
      </c>
      <c r="G155" s="1" t="s">
        <v>82</v>
      </c>
      <c r="H155" s="1" t="s">
        <v>180</v>
      </c>
      <c r="I155" s="1" t="s">
        <v>84</v>
      </c>
      <c r="J155" s="1" t="s">
        <v>632</v>
      </c>
      <c r="K155" s="1" t="s">
        <v>3958</v>
      </c>
      <c r="L155" s="1"/>
      <c r="M155" s="21">
        <f t="shared" si="2"/>
        <v>0</v>
      </c>
    </row>
    <row r="156" spans="1:13" ht="20.100000000000001" customHeight="1" x14ac:dyDescent="0.15">
      <c r="A156" s="1" t="s">
        <v>31</v>
      </c>
      <c r="B156" s="1" t="s">
        <v>3959</v>
      </c>
      <c r="C156" s="1" t="s">
        <v>3960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3961</v>
      </c>
      <c r="L156" s="1"/>
      <c r="M156" s="21">
        <f t="shared" si="2"/>
        <v>1</v>
      </c>
    </row>
    <row r="157" spans="1:13" ht="20.100000000000001" customHeight="1" x14ac:dyDescent="0.15">
      <c r="A157" s="1" t="s">
        <v>31</v>
      </c>
      <c r="B157" s="1" t="s">
        <v>3959</v>
      </c>
      <c r="C157" s="1" t="s">
        <v>3962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84</v>
      </c>
      <c r="J157" s="1" t="s">
        <v>122</v>
      </c>
      <c r="K157" s="1" t="s">
        <v>3963</v>
      </c>
      <c r="L157" s="1"/>
      <c r="M157" s="21">
        <f t="shared" si="2"/>
        <v>1</v>
      </c>
    </row>
    <row r="158" spans="1:13" ht="20.100000000000001" customHeight="1" x14ac:dyDescent="0.15">
      <c r="A158" s="1" t="s">
        <v>31</v>
      </c>
      <c r="B158" s="1" t="s">
        <v>3959</v>
      </c>
      <c r="C158" s="1" t="s">
        <v>3964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3965</v>
      </c>
      <c r="L158" s="1"/>
      <c r="M158" s="21">
        <f t="shared" si="2"/>
        <v>1</v>
      </c>
    </row>
    <row r="159" spans="1:13" ht="20.100000000000001" customHeight="1" x14ac:dyDescent="0.15">
      <c r="A159" s="1" t="s">
        <v>31</v>
      </c>
      <c r="B159" s="1" t="s">
        <v>3959</v>
      </c>
      <c r="C159" s="1" t="s">
        <v>3966</v>
      </c>
      <c r="D159" s="1" t="s">
        <v>78</v>
      </c>
      <c r="E159" s="1" t="s">
        <v>51</v>
      </c>
      <c r="F159" s="1" t="s">
        <v>179</v>
      </c>
      <c r="G159" s="1" t="s">
        <v>82</v>
      </c>
      <c r="H159" s="1" t="s">
        <v>446</v>
      </c>
      <c r="I159" s="1" t="s">
        <v>447</v>
      </c>
      <c r="J159" s="1" t="s">
        <v>448</v>
      </c>
      <c r="K159" s="1" t="s">
        <v>3967</v>
      </c>
      <c r="L159" s="1"/>
      <c r="M159" s="21">
        <f t="shared" si="2"/>
        <v>0</v>
      </c>
    </row>
    <row r="160" spans="1:13" ht="20.100000000000001" customHeight="1" x14ac:dyDescent="0.15">
      <c r="A160" s="1" t="s">
        <v>31</v>
      </c>
      <c r="B160" s="1" t="s">
        <v>3959</v>
      </c>
      <c r="C160" s="1" t="s">
        <v>3968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3969</v>
      </c>
      <c r="L160" s="1"/>
      <c r="M160" s="21">
        <f t="shared" si="2"/>
        <v>1</v>
      </c>
    </row>
    <row r="161" spans="1:13" ht="20.100000000000001" customHeight="1" x14ac:dyDescent="0.15">
      <c r="A161" s="1" t="s">
        <v>31</v>
      </c>
      <c r="B161" s="1" t="s">
        <v>3959</v>
      </c>
      <c r="C161" s="1" t="s">
        <v>3970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446</v>
      </c>
      <c r="I161" s="1" t="s">
        <v>447</v>
      </c>
      <c r="J161" s="1" t="s">
        <v>448</v>
      </c>
      <c r="K161" s="1" t="s">
        <v>3971</v>
      </c>
      <c r="L161" s="1"/>
      <c r="M161" s="21">
        <f t="shared" si="2"/>
        <v>0</v>
      </c>
    </row>
    <row r="162" spans="1:13" ht="20.100000000000001" customHeight="1" x14ac:dyDescent="0.15">
      <c r="A162" s="1" t="s">
        <v>31</v>
      </c>
      <c r="B162" s="1" t="s">
        <v>3959</v>
      </c>
      <c r="C162" s="1" t="s">
        <v>3972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84</v>
      </c>
      <c r="J162" s="1" t="s">
        <v>122</v>
      </c>
      <c r="K162" s="1" t="s">
        <v>3973</v>
      </c>
      <c r="L162" s="1"/>
      <c r="M162" s="21">
        <f t="shared" si="2"/>
        <v>1</v>
      </c>
    </row>
    <row r="163" spans="1:13" ht="20.100000000000001" customHeight="1" x14ac:dyDescent="0.15">
      <c r="A163" s="1" t="s">
        <v>31</v>
      </c>
      <c r="B163" s="1" t="s">
        <v>3959</v>
      </c>
      <c r="C163" s="1" t="s">
        <v>3974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84</v>
      </c>
      <c r="J163" s="1" t="s">
        <v>122</v>
      </c>
      <c r="K163" s="1" t="s">
        <v>3975</v>
      </c>
      <c r="L163" s="1"/>
      <c r="M163" s="21">
        <f t="shared" si="2"/>
        <v>1</v>
      </c>
    </row>
    <row r="164" spans="1:13" ht="20.100000000000001" customHeight="1" x14ac:dyDescent="0.15">
      <c r="A164" s="1" t="s">
        <v>31</v>
      </c>
      <c r="B164" s="1" t="s">
        <v>3959</v>
      </c>
      <c r="C164" s="1" t="s">
        <v>3976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84</v>
      </c>
      <c r="J164" s="1" t="s">
        <v>122</v>
      </c>
      <c r="K164" s="1" t="s">
        <v>3977</v>
      </c>
      <c r="L164" s="1"/>
      <c r="M164" s="21">
        <f t="shared" si="2"/>
        <v>1</v>
      </c>
    </row>
    <row r="165" spans="1:13" ht="20.100000000000001" customHeight="1" x14ac:dyDescent="0.15">
      <c r="A165" s="1" t="s">
        <v>31</v>
      </c>
      <c r="B165" s="1" t="s">
        <v>3959</v>
      </c>
      <c r="C165" s="1" t="s">
        <v>3978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446</v>
      </c>
      <c r="I165" s="1" t="s">
        <v>447</v>
      </c>
      <c r="J165" s="1" t="s">
        <v>448</v>
      </c>
      <c r="K165" s="1" t="s">
        <v>3979</v>
      </c>
      <c r="L165" s="1"/>
      <c r="M165" s="21">
        <f t="shared" si="2"/>
        <v>0</v>
      </c>
    </row>
    <row r="166" spans="1:13" ht="20.100000000000001" customHeight="1" x14ac:dyDescent="0.15">
      <c r="A166" s="1" t="s">
        <v>31</v>
      </c>
      <c r="B166" s="1" t="s">
        <v>3959</v>
      </c>
      <c r="C166" s="1" t="s">
        <v>3980</v>
      </c>
      <c r="D166" s="1" t="s">
        <v>78</v>
      </c>
      <c r="E166" s="1" t="s">
        <v>51</v>
      </c>
      <c r="F166" s="1" t="s">
        <v>179</v>
      </c>
      <c r="G166" s="1" t="s">
        <v>82</v>
      </c>
      <c r="H166" s="1" t="s">
        <v>446</v>
      </c>
      <c r="I166" s="1" t="s">
        <v>447</v>
      </c>
      <c r="J166" s="1" t="s">
        <v>448</v>
      </c>
      <c r="K166" s="1" t="s">
        <v>3981</v>
      </c>
      <c r="L166" s="1"/>
      <c r="M166" s="21">
        <f t="shared" si="2"/>
        <v>0</v>
      </c>
    </row>
    <row r="167" spans="1:13" ht="20.100000000000001" customHeight="1" x14ac:dyDescent="0.15">
      <c r="A167" s="1" t="s">
        <v>31</v>
      </c>
      <c r="B167" s="1" t="s">
        <v>3982</v>
      </c>
      <c r="C167" s="1" t="s">
        <v>3983</v>
      </c>
      <c r="D167" s="1" t="s">
        <v>50</v>
      </c>
      <c r="E167" s="1" t="s">
        <v>51</v>
      </c>
      <c r="F167" s="1" t="s">
        <v>26832</v>
      </c>
      <c r="G167" s="1" t="s">
        <v>82</v>
      </c>
      <c r="H167" s="1" t="s">
        <v>2038</v>
      </c>
      <c r="I167" s="1" t="s">
        <v>84</v>
      </c>
      <c r="J167" s="1" t="s">
        <v>2039</v>
      </c>
      <c r="K167" s="1" t="s">
        <v>3984</v>
      </c>
      <c r="L167" s="1"/>
      <c r="M167" s="21">
        <f t="shared" si="2"/>
        <v>0</v>
      </c>
    </row>
    <row r="168" spans="1:13" ht="20.100000000000001" customHeight="1" x14ac:dyDescent="0.15">
      <c r="A168" s="1" t="s">
        <v>31</v>
      </c>
      <c r="B168" s="1" t="s">
        <v>3982</v>
      </c>
      <c r="C168" s="1" t="s">
        <v>3985</v>
      </c>
      <c r="D168" s="1" t="s">
        <v>50</v>
      </c>
      <c r="E168" s="1" t="s">
        <v>51</v>
      </c>
      <c r="F168" s="1" t="s">
        <v>26832</v>
      </c>
      <c r="G168" s="1" t="s">
        <v>82</v>
      </c>
      <c r="H168" s="1" t="s">
        <v>2038</v>
      </c>
      <c r="I168" s="1" t="s">
        <v>84</v>
      </c>
      <c r="J168" s="1" t="s">
        <v>2039</v>
      </c>
      <c r="K168" s="1" t="s">
        <v>3986</v>
      </c>
      <c r="L168" s="1"/>
      <c r="M168" s="21">
        <f t="shared" si="2"/>
        <v>0</v>
      </c>
    </row>
    <row r="169" spans="1:13" ht="20.100000000000001" customHeight="1" x14ac:dyDescent="0.15">
      <c r="A169" s="1" t="s">
        <v>31</v>
      </c>
      <c r="B169" s="1" t="s">
        <v>3982</v>
      </c>
      <c r="C169" s="1" t="s">
        <v>3987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121</v>
      </c>
      <c r="I169" s="1" t="s">
        <v>84</v>
      </c>
      <c r="J169" s="1" t="s">
        <v>122</v>
      </c>
      <c r="K169" s="1" t="s">
        <v>3988</v>
      </c>
      <c r="L169" s="1"/>
      <c r="M169" s="21">
        <f t="shared" si="2"/>
        <v>1</v>
      </c>
    </row>
    <row r="170" spans="1:13" ht="20.100000000000001" customHeight="1" x14ac:dyDescent="0.15">
      <c r="A170" s="1" t="s">
        <v>31</v>
      </c>
      <c r="B170" s="1" t="s">
        <v>3982</v>
      </c>
      <c r="C170" s="1" t="s">
        <v>3989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121</v>
      </c>
      <c r="I170" s="1" t="s">
        <v>84</v>
      </c>
      <c r="J170" s="1" t="s">
        <v>122</v>
      </c>
      <c r="K170" s="1" t="s">
        <v>3990</v>
      </c>
      <c r="L170" s="1"/>
      <c r="M170" s="21">
        <f t="shared" si="2"/>
        <v>1</v>
      </c>
    </row>
    <row r="171" spans="1:13" ht="20.100000000000001" customHeight="1" x14ac:dyDescent="0.15">
      <c r="A171" s="1" t="s">
        <v>31</v>
      </c>
      <c r="B171" s="1" t="s">
        <v>3982</v>
      </c>
      <c r="C171" s="1" t="s">
        <v>3991</v>
      </c>
      <c r="D171" s="1" t="s">
        <v>50</v>
      </c>
      <c r="E171" s="1" t="s">
        <v>51</v>
      </c>
      <c r="F171" s="1" t="s">
        <v>26832</v>
      </c>
      <c r="G171" s="1" t="s">
        <v>82</v>
      </c>
      <c r="H171" s="1" t="s">
        <v>2038</v>
      </c>
      <c r="I171" s="1" t="s">
        <v>84</v>
      </c>
      <c r="J171" s="1" t="s">
        <v>2039</v>
      </c>
      <c r="K171" s="1" t="s">
        <v>3992</v>
      </c>
      <c r="L171" s="1"/>
      <c r="M171" s="21">
        <f t="shared" si="2"/>
        <v>0</v>
      </c>
    </row>
    <row r="172" spans="1:13" ht="20.100000000000001" customHeight="1" x14ac:dyDescent="0.15">
      <c r="A172" s="1" t="s">
        <v>31</v>
      </c>
      <c r="B172" s="1" t="s">
        <v>3982</v>
      </c>
      <c r="C172" s="1" t="s">
        <v>3993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121</v>
      </c>
      <c r="I172" s="1" t="s">
        <v>84</v>
      </c>
      <c r="J172" s="1" t="s">
        <v>122</v>
      </c>
      <c r="K172" s="1" t="s">
        <v>3994</v>
      </c>
      <c r="L172" s="1"/>
      <c r="M172" s="21">
        <f t="shared" si="2"/>
        <v>1</v>
      </c>
    </row>
    <row r="173" spans="1:13" ht="20.100000000000001" customHeight="1" x14ac:dyDescent="0.15">
      <c r="A173" s="1" t="s">
        <v>31</v>
      </c>
      <c r="B173" s="1" t="s">
        <v>3982</v>
      </c>
      <c r="C173" s="1" t="s">
        <v>3995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84</v>
      </c>
      <c r="J173" s="1" t="s">
        <v>122</v>
      </c>
      <c r="K173" s="1" t="s">
        <v>3996</v>
      </c>
      <c r="L173" s="1"/>
      <c r="M173" s="21">
        <f t="shared" si="2"/>
        <v>1</v>
      </c>
    </row>
    <row r="174" spans="1:13" ht="20.100000000000001" customHeight="1" x14ac:dyDescent="0.15">
      <c r="A174" s="1" t="s">
        <v>31</v>
      </c>
      <c r="B174" s="1" t="s">
        <v>3997</v>
      </c>
      <c r="C174" s="1" t="s">
        <v>3998</v>
      </c>
      <c r="D174" s="1" t="s">
        <v>50</v>
      </c>
      <c r="E174" s="1" t="s">
        <v>51</v>
      </c>
      <c r="F174" s="1" t="s">
        <v>26832</v>
      </c>
      <c r="G174" s="1" t="s">
        <v>82</v>
      </c>
      <c r="H174" s="1" t="s">
        <v>212</v>
      </c>
      <c r="I174" s="1" t="s">
        <v>84</v>
      </c>
      <c r="J174" s="1" t="s">
        <v>122</v>
      </c>
      <c r="K174" s="1" t="s">
        <v>3999</v>
      </c>
      <c r="L174" s="1"/>
      <c r="M174" s="21">
        <f t="shared" si="2"/>
        <v>0</v>
      </c>
    </row>
    <row r="175" spans="1:13" ht="20.100000000000001" customHeight="1" x14ac:dyDescent="0.15">
      <c r="A175" s="1" t="s">
        <v>31</v>
      </c>
      <c r="B175" s="1" t="s">
        <v>3997</v>
      </c>
      <c r="C175" s="1" t="s">
        <v>4000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4001</v>
      </c>
      <c r="L175" s="1"/>
      <c r="M175" s="21">
        <f t="shared" si="2"/>
        <v>1</v>
      </c>
    </row>
    <row r="176" spans="1:13" ht="20.100000000000001" customHeight="1" x14ac:dyDescent="0.15">
      <c r="A176" s="1" t="s">
        <v>31</v>
      </c>
      <c r="B176" s="1" t="s">
        <v>4002</v>
      </c>
      <c r="C176" s="1" t="s">
        <v>4003</v>
      </c>
      <c r="D176" s="1" t="s">
        <v>50</v>
      </c>
      <c r="E176" s="1" t="s">
        <v>51</v>
      </c>
      <c r="F176" s="1" t="s">
        <v>26832</v>
      </c>
      <c r="G176" s="1" t="s">
        <v>82</v>
      </c>
      <c r="H176" s="1" t="s">
        <v>83</v>
      </c>
      <c r="I176" s="1" t="s">
        <v>84</v>
      </c>
      <c r="J176" s="1" t="s">
        <v>85</v>
      </c>
      <c r="K176" s="1" t="s">
        <v>4004</v>
      </c>
      <c r="L176" s="1"/>
      <c r="M176" s="21">
        <f t="shared" si="2"/>
        <v>0</v>
      </c>
    </row>
    <row r="177" spans="1:13" ht="20.100000000000001" customHeight="1" x14ac:dyDescent="0.15">
      <c r="A177" s="1" t="s">
        <v>31</v>
      </c>
      <c r="B177" s="1" t="s">
        <v>4005</v>
      </c>
      <c r="C177" s="1" t="s">
        <v>4006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4007</v>
      </c>
      <c r="L177" s="1"/>
      <c r="M177" s="21">
        <f t="shared" si="2"/>
        <v>1</v>
      </c>
    </row>
    <row r="178" spans="1:13" ht="20.100000000000001" customHeight="1" x14ac:dyDescent="0.15">
      <c r="A178" s="1" t="s">
        <v>31</v>
      </c>
      <c r="B178" s="1" t="s">
        <v>4005</v>
      </c>
      <c r="C178" s="1" t="s">
        <v>4008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4009</v>
      </c>
      <c r="L178" s="1"/>
      <c r="M178" s="21">
        <f t="shared" si="2"/>
        <v>1</v>
      </c>
    </row>
    <row r="179" spans="1:13" ht="20.100000000000001" customHeight="1" x14ac:dyDescent="0.15">
      <c r="A179" s="1" t="s">
        <v>31</v>
      </c>
      <c r="B179" s="1" t="s">
        <v>4005</v>
      </c>
      <c r="C179" s="1" t="s">
        <v>4010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4011</v>
      </c>
      <c r="L179" s="1"/>
      <c r="M179" s="21">
        <f t="shared" si="2"/>
        <v>1</v>
      </c>
    </row>
    <row r="180" spans="1:13" ht="20.100000000000001" customHeight="1" x14ac:dyDescent="0.15">
      <c r="A180" s="1" t="s">
        <v>31</v>
      </c>
      <c r="B180" s="1" t="s">
        <v>4005</v>
      </c>
      <c r="C180" s="1" t="s">
        <v>4012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4013</v>
      </c>
      <c r="L180" s="1"/>
      <c r="M180" s="21">
        <f t="shared" si="2"/>
        <v>1</v>
      </c>
    </row>
    <row r="181" spans="1:13" ht="20.100000000000001" customHeight="1" x14ac:dyDescent="0.15">
      <c r="A181" s="1" t="s">
        <v>31</v>
      </c>
      <c r="B181" s="1" t="s">
        <v>4014</v>
      </c>
      <c r="C181" s="1" t="s">
        <v>4015</v>
      </c>
      <c r="D181" s="1" t="s">
        <v>50</v>
      </c>
      <c r="E181" s="1" t="s">
        <v>51</v>
      </c>
      <c r="F181" s="1" t="s">
        <v>26832</v>
      </c>
      <c r="G181" s="1" t="s">
        <v>82</v>
      </c>
      <c r="H181" s="1" t="s">
        <v>180</v>
      </c>
      <c r="I181" s="1" t="s">
        <v>181</v>
      </c>
      <c r="J181" s="1" t="s">
        <v>182</v>
      </c>
      <c r="K181" s="1" t="s">
        <v>4016</v>
      </c>
      <c r="L181" s="1"/>
      <c r="M181" s="21">
        <f t="shared" si="2"/>
        <v>0</v>
      </c>
    </row>
    <row r="182" spans="1:13" ht="20.100000000000001" customHeight="1" x14ac:dyDescent="0.15">
      <c r="A182" s="1" t="s">
        <v>31</v>
      </c>
      <c r="B182" s="1" t="s">
        <v>4017</v>
      </c>
      <c r="C182" s="1" t="s">
        <v>4018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4019</v>
      </c>
      <c r="L182" s="1"/>
      <c r="M182" s="21">
        <f t="shared" si="2"/>
        <v>1</v>
      </c>
    </row>
    <row r="183" spans="1:13" ht="20.100000000000001" customHeight="1" x14ac:dyDescent="0.15">
      <c r="A183" s="1" t="s">
        <v>31</v>
      </c>
      <c r="B183" s="1" t="s">
        <v>4020</v>
      </c>
      <c r="C183" s="1" t="s">
        <v>4021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4022</v>
      </c>
      <c r="L183" s="1"/>
      <c r="M183" s="21">
        <f t="shared" si="2"/>
        <v>1</v>
      </c>
    </row>
    <row r="184" spans="1:13" ht="20.100000000000001" customHeight="1" x14ac:dyDescent="0.15">
      <c r="A184" s="1" t="s">
        <v>31</v>
      </c>
      <c r="B184" s="1" t="s">
        <v>4020</v>
      </c>
      <c r="C184" s="1" t="s">
        <v>4023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4024</v>
      </c>
      <c r="L184" s="1"/>
      <c r="M184" s="21">
        <f t="shared" si="2"/>
        <v>1</v>
      </c>
    </row>
    <row r="185" spans="1:13" ht="20.100000000000001" customHeight="1" x14ac:dyDescent="0.15">
      <c r="A185" s="1" t="s">
        <v>31</v>
      </c>
      <c r="B185" s="1" t="s">
        <v>4020</v>
      </c>
      <c r="C185" s="1" t="s">
        <v>4025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4026</v>
      </c>
      <c r="L185" s="1"/>
      <c r="M185" s="21">
        <f t="shared" si="2"/>
        <v>1</v>
      </c>
    </row>
    <row r="186" spans="1:13" ht="20.100000000000001" customHeight="1" x14ac:dyDescent="0.15">
      <c r="A186" s="1" t="s">
        <v>31</v>
      </c>
      <c r="B186" s="1" t="s">
        <v>4027</v>
      </c>
      <c r="C186" s="1" t="s">
        <v>4028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84</v>
      </c>
      <c r="J186" s="1" t="s">
        <v>122</v>
      </c>
      <c r="K186" s="1" t="s">
        <v>4029</v>
      </c>
      <c r="L186" s="1"/>
      <c r="M186" s="21">
        <f t="shared" si="2"/>
        <v>1</v>
      </c>
    </row>
    <row r="187" spans="1:13" ht="20.100000000000001" customHeight="1" x14ac:dyDescent="0.15">
      <c r="A187" s="1" t="s">
        <v>31</v>
      </c>
      <c r="B187" s="1" t="s">
        <v>4027</v>
      </c>
      <c r="C187" s="1" t="s">
        <v>4030</v>
      </c>
      <c r="D187" s="1" t="s">
        <v>50</v>
      </c>
      <c r="E187" s="1" t="s">
        <v>51</v>
      </c>
      <c r="F187" s="1" t="s">
        <v>51</v>
      </c>
      <c r="G187" s="1" t="s">
        <v>82</v>
      </c>
      <c r="H187" s="1" t="s">
        <v>207</v>
      </c>
      <c r="I187" s="1" t="s">
        <v>84</v>
      </c>
      <c r="J187" s="1" t="s">
        <v>122</v>
      </c>
      <c r="K187" s="1" t="s">
        <v>4031</v>
      </c>
      <c r="L187" s="1"/>
      <c r="M187" s="21">
        <f t="shared" si="2"/>
        <v>1</v>
      </c>
    </row>
    <row r="188" spans="1:13" ht="20.100000000000001" customHeight="1" x14ac:dyDescent="0.15">
      <c r="A188" s="1" t="s">
        <v>31</v>
      </c>
      <c r="B188" s="1" t="s">
        <v>4027</v>
      </c>
      <c r="C188" s="1" t="s">
        <v>4032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212</v>
      </c>
      <c r="I188" s="1" t="s">
        <v>84</v>
      </c>
      <c r="J188" s="1" t="s">
        <v>122</v>
      </c>
      <c r="K188" s="1" t="s">
        <v>4033</v>
      </c>
      <c r="L188" s="1"/>
      <c r="M188" s="21">
        <f t="shared" si="2"/>
        <v>0</v>
      </c>
    </row>
    <row r="189" spans="1:13" ht="20.100000000000001" customHeight="1" x14ac:dyDescent="0.15">
      <c r="A189" s="1" t="s">
        <v>31</v>
      </c>
      <c r="B189" s="1" t="s">
        <v>4027</v>
      </c>
      <c r="C189" s="1" t="s">
        <v>4034</v>
      </c>
      <c r="D189" s="1" t="s">
        <v>78</v>
      </c>
      <c r="E189" s="1" t="s">
        <v>51</v>
      </c>
      <c r="F189" s="1" t="s">
        <v>51</v>
      </c>
      <c r="G189" s="1" t="s">
        <v>82</v>
      </c>
      <c r="H189" s="1" t="s">
        <v>207</v>
      </c>
      <c r="I189" s="1" t="s">
        <v>84</v>
      </c>
      <c r="J189" s="1" t="s">
        <v>122</v>
      </c>
      <c r="K189" s="1" t="s">
        <v>4035</v>
      </c>
      <c r="L189" s="1"/>
      <c r="M189" s="21">
        <f t="shared" si="2"/>
        <v>1</v>
      </c>
    </row>
    <row r="190" spans="1:13" ht="20.100000000000001" customHeight="1" x14ac:dyDescent="0.15">
      <c r="A190" s="1" t="s">
        <v>31</v>
      </c>
      <c r="B190" s="1" t="s">
        <v>4027</v>
      </c>
      <c r="C190" s="1" t="s">
        <v>4036</v>
      </c>
      <c r="D190" s="1" t="s">
        <v>78</v>
      </c>
      <c r="E190" s="1" t="s">
        <v>51</v>
      </c>
      <c r="F190" s="1" t="s">
        <v>51</v>
      </c>
      <c r="G190" s="1" t="s">
        <v>82</v>
      </c>
      <c r="H190" s="1" t="s">
        <v>207</v>
      </c>
      <c r="I190" s="1" t="s">
        <v>84</v>
      </c>
      <c r="J190" s="1" t="s">
        <v>122</v>
      </c>
      <c r="K190" s="1" t="s">
        <v>4037</v>
      </c>
      <c r="L190" s="1"/>
      <c r="M190" s="21">
        <f t="shared" si="2"/>
        <v>1</v>
      </c>
    </row>
    <row r="191" spans="1:13" ht="20.100000000000001" customHeight="1" x14ac:dyDescent="0.15">
      <c r="A191" s="1" t="s">
        <v>31</v>
      </c>
      <c r="B191" s="1" t="s">
        <v>4027</v>
      </c>
      <c r="C191" s="1" t="s">
        <v>4038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207</v>
      </c>
      <c r="I191" s="1" t="s">
        <v>84</v>
      </c>
      <c r="J191" s="1" t="s">
        <v>122</v>
      </c>
      <c r="K191" s="1" t="s">
        <v>4039</v>
      </c>
      <c r="L191" s="1"/>
      <c r="M191" s="21">
        <f t="shared" si="2"/>
        <v>1</v>
      </c>
    </row>
    <row r="192" spans="1:13" ht="20.100000000000001" customHeight="1" x14ac:dyDescent="0.15">
      <c r="A192" s="1" t="s">
        <v>31</v>
      </c>
      <c r="B192" s="1" t="s">
        <v>4040</v>
      </c>
      <c r="C192" s="1" t="s">
        <v>4041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4042</v>
      </c>
      <c r="L192" s="1"/>
      <c r="M192" s="21">
        <f t="shared" si="2"/>
        <v>1</v>
      </c>
    </row>
    <row r="193" spans="1:13" ht="20.100000000000001" customHeight="1" x14ac:dyDescent="0.15">
      <c r="A193" s="1" t="s">
        <v>4043</v>
      </c>
      <c r="B193" s="1" t="s">
        <v>4044</v>
      </c>
      <c r="C193" s="1" t="s">
        <v>4045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4046</v>
      </c>
      <c r="L193" s="1"/>
      <c r="M193" s="21">
        <f t="shared" si="2"/>
        <v>1</v>
      </c>
    </row>
    <row r="194" spans="1:13" ht="20.100000000000001" customHeight="1" x14ac:dyDescent="0.15">
      <c r="A194" s="1" t="s">
        <v>4043</v>
      </c>
      <c r="B194" s="1" t="s">
        <v>4044</v>
      </c>
      <c r="C194" s="1" t="s">
        <v>4047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4048</v>
      </c>
      <c r="L194" s="1"/>
      <c r="M194" s="21">
        <f t="shared" si="2"/>
        <v>1</v>
      </c>
    </row>
    <row r="195" spans="1:13" ht="20.100000000000001" customHeight="1" x14ac:dyDescent="0.15">
      <c r="A195" s="1" t="s">
        <v>4043</v>
      </c>
      <c r="B195" s="1" t="s">
        <v>4049</v>
      </c>
      <c r="C195" s="1" t="s">
        <v>4050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4051</v>
      </c>
      <c r="L195" s="1"/>
      <c r="M195" s="21">
        <f t="shared" si="2"/>
        <v>1</v>
      </c>
    </row>
    <row r="196" spans="1:13" ht="20.100000000000001" customHeight="1" x14ac:dyDescent="0.15">
      <c r="A196" s="1" t="s">
        <v>4043</v>
      </c>
      <c r="B196" s="1" t="s">
        <v>4049</v>
      </c>
      <c r="C196" s="1" t="s">
        <v>4052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4053</v>
      </c>
      <c r="L196" s="1"/>
      <c r="M196" s="21">
        <f t="shared" si="2"/>
        <v>1</v>
      </c>
    </row>
    <row r="197" spans="1:13" ht="20.100000000000001" customHeight="1" x14ac:dyDescent="0.15">
      <c r="A197" s="1" t="s">
        <v>4043</v>
      </c>
      <c r="B197" s="1" t="s">
        <v>4049</v>
      </c>
      <c r="C197" s="1" t="s">
        <v>4054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4055</v>
      </c>
      <c r="L197" s="1"/>
      <c r="M197" s="21">
        <f t="shared" si="2"/>
        <v>1</v>
      </c>
    </row>
    <row r="198" spans="1:13" ht="20.100000000000001" customHeight="1" x14ac:dyDescent="0.15">
      <c r="A198" s="1" t="s">
        <v>4043</v>
      </c>
      <c r="B198" s="1" t="s">
        <v>4049</v>
      </c>
      <c r="C198" s="1" t="s">
        <v>4056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4057</v>
      </c>
      <c r="L198" s="1"/>
      <c r="M198" s="21">
        <f t="shared" si="2"/>
        <v>1</v>
      </c>
    </row>
    <row r="199" spans="1:13" ht="20.100000000000001" customHeight="1" x14ac:dyDescent="0.15">
      <c r="A199" s="1" t="s">
        <v>4043</v>
      </c>
      <c r="B199" s="1" t="s">
        <v>4049</v>
      </c>
      <c r="C199" s="1" t="s">
        <v>4058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84</v>
      </c>
      <c r="J199" s="1" t="s">
        <v>122</v>
      </c>
      <c r="K199" s="1" t="s">
        <v>4059</v>
      </c>
      <c r="L199" s="1"/>
      <c r="M199" s="21">
        <f t="shared" si="2"/>
        <v>1</v>
      </c>
    </row>
    <row r="200" spans="1:13" ht="20.100000000000001" customHeight="1" x14ac:dyDescent="0.15">
      <c r="A200" s="1" t="s">
        <v>4043</v>
      </c>
      <c r="B200" s="1" t="s">
        <v>4049</v>
      </c>
      <c r="C200" s="1" t="s">
        <v>4060</v>
      </c>
      <c r="D200" s="1" t="s">
        <v>50</v>
      </c>
      <c r="E200" s="1" t="s">
        <v>51</v>
      </c>
      <c r="F200" s="1" t="s">
        <v>81</v>
      </c>
      <c r="G200" s="1" t="s">
        <v>82</v>
      </c>
      <c r="H200" s="1" t="s">
        <v>180</v>
      </c>
      <c r="I200" s="1" t="s">
        <v>181</v>
      </c>
      <c r="J200" s="1" t="s">
        <v>182</v>
      </c>
      <c r="K200" s="1" t="s">
        <v>4061</v>
      </c>
      <c r="L200" s="1"/>
      <c r="M200" s="21">
        <f t="shared" si="2"/>
        <v>0</v>
      </c>
    </row>
    <row r="201" spans="1:13" ht="20.100000000000001" customHeight="1" x14ac:dyDescent="0.15">
      <c r="A201" s="1" t="s">
        <v>4043</v>
      </c>
      <c r="B201" s="1" t="s">
        <v>4049</v>
      </c>
      <c r="C201" s="1" t="s">
        <v>4062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122</v>
      </c>
      <c r="K201" s="1" t="s">
        <v>4063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4043</v>
      </c>
      <c r="B202" s="1" t="s">
        <v>4049</v>
      </c>
      <c r="C202" s="1" t="s">
        <v>4064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4065</v>
      </c>
      <c r="L202" s="1"/>
      <c r="M202" s="21">
        <f t="shared" si="3"/>
        <v>1</v>
      </c>
    </row>
    <row r="203" spans="1:13" ht="20.100000000000001" customHeight="1" x14ac:dyDescent="0.15">
      <c r="A203" s="1" t="s">
        <v>4043</v>
      </c>
      <c r="B203" s="1" t="s">
        <v>4049</v>
      </c>
      <c r="C203" s="1" t="s">
        <v>4066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4067</v>
      </c>
      <c r="L203" s="1"/>
      <c r="M203" s="21">
        <f t="shared" si="3"/>
        <v>1</v>
      </c>
    </row>
    <row r="204" spans="1:13" ht="20.100000000000001" customHeight="1" x14ac:dyDescent="0.15">
      <c r="A204" s="1" t="s">
        <v>4043</v>
      </c>
      <c r="B204" s="1" t="s">
        <v>4049</v>
      </c>
      <c r="C204" s="1" t="s">
        <v>4068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4069</v>
      </c>
      <c r="L204" s="1"/>
      <c r="M204" s="21">
        <f t="shared" si="3"/>
        <v>1</v>
      </c>
    </row>
    <row r="205" spans="1:13" ht="20.100000000000001" customHeight="1" x14ac:dyDescent="0.15">
      <c r="A205" s="1" t="s">
        <v>4043</v>
      </c>
      <c r="B205" s="1" t="s">
        <v>4049</v>
      </c>
      <c r="C205" s="1" t="s">
        <v>4070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4071</v>
      </c>
      <c r="L205" s="1"/>
      <c r="M205" s="21">
        <f t="shared" si="3"/>
        <v>1</v>
      </c>
    </row>
    <row r="206" spans="1:13" ht="20.100000000000001" customHeight="1" x14ac:dyDescent="0.15">
      <c r="A206" s="1" t="s">
        <v>4043</v>
      </c>
      <c r="B206" s="1" t="s">
        <v>4049</v>
      </c>
      <c r="C206" s="1" t="s">
        <v>4072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4073</v>
      </c>
      <c r="L206" s="1"/>
      <c r="M206" s="21">
        <f t="shared" si="3"/>
        <v>1</v>
      </c>
    </row>
    <row r="207" spans="1:13" ht="20.100000000000001" customHeight="1" x14ac:dyDescent="0.15">
      <c r="A207" s="1" t="s">
        <v>4043</v>
      </c>
      <c r="B207" s="1" t="s">
        <v>4049</v>
      </c>
      <c r="C207" s="1" t="s">
        <v>4074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180</v>
      </c>
      <c r="I207" s="1" t="s">
        <v>84</v>
      </c>
      <c r="J207" s="1" t="s">
        <v>632</v>
      </c>
      <c r="K207" s="1" t="s">
        <v>4075</v>
      </c>
      <c r="L207" s="1"/>
      <c r="M207" s="21">
        <f t="shared" si="3"/>
        <v>0</v>
      </c>
    </row>
    <row r="208" spans="1:13" ht="20.100000000000001" customHeight="1" x14ac:dyDescent="0.15">
      <c r="A208" s="1" t="s">
        <v>4043</v>
      </c>
      <c r="B208" s="1" t="s">
        <v>4049</v>
      </c>
      <c r="C208" s="1" t="s">
        <v>4076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4077</v>
      </c>
      <c r="L208" s="1"/>
      <c r="M208" s="21">
        <f t="shared" si="3"/>
        <v>1</v>
      </c>
    </row>
    <row r="209" spans="1:13" ht="20.100000000000001" customHeight="1" x14ac:dyDescent="0.15">
      <c r="A209" s="1" t="s">
        <v>4043</v>
      </c>
      <c r="B209" s="1" t="s">
        <v>4049</v>
      </c>
      <c r="C209" s="1" t="s">
        <v>4078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4079</v>
      </c>
      <c r="L209" s="1"/>
      <c r="M209" s="21">
        <f t="shared" si="3"/>
        <v>1</v>
      </c>
    </row>
    <row r="210" spans="1:13" ht="20.100000000000001" customHeight="1" x14ac:dyDescent="0.15">
      <c r="A210" s="1" t="s">
        <v>4043</v>
      </c>
      <c r="B210" s="1" t="s">
        <v>4049</v>
      </c>
      <c r="C210" s="1" t="s">
        <v>4080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4081</v>
      </c>
      <c r="L210" s="1"/>
      <c r="M210" s="21">
        <f t="shared" si="3"/>
        <v>1</v>
      </c>
    </row>
    <row r="211" spans="1:13" ht="20.100000000000001" customHeight="1" x14ac:dyDescent="0.15">
      <c r="A211" s="1" t="s">
        <v>4043</v>
      </c>
      <c r="B211" s="1" t="s">
        <v>4049</v>
      </c>
      <c r="C211" s="1" t="s">
        <v>4082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4083</v>
      </c>
      <c r="L211" s="1"/>
      <c r="M211" s="21">
        <f t="shared" si="3"/>
        <v>1</v>
      </c>
    </row>
    <row r="212" spans="1:13" ht="20.100000000000001" customHeight="1" x14ac:dyDescent="0.15">
      <c r="A212" s="1" t="s">
        <v>4043</v>
      </c>
      <c r="B212" s="1" t="s">
        <v>4084</v>
      </c>
      <c r="C212" s="1" t="s">
        <v>4085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4086</v>
      </c>
      <c r="L212" s="1"/>
      <c r="M212" s="21">
        <f t="shared" si="3"/>
        <v>1</v>
      </c>
    </row>
    <row r="213" spans="1:13" ht="20.100000000000001" customHeight="1" x14ac:dyDescent="0.15">
      <c r="A213" s="1" t="s">
        <v>4043</v>
      </c>
      <c r="B213" s="1" t="s">
        <v>4084</v>
      </c>
      <c r="C213" s="1" t="s">
        <v>4087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4088</v>
      </c>
      <c r="L213" s="1"/>
      <c r="M213" s="21">
        <f t="shared" si="3"/>
        <v>1</v>
      </c>
    </row>
    <row r="214" spans="1:13" ht="20.100000000000001" customHeight="1" x14ac:dyDescent="0.15">
      <c r="A214" s="1" t="s">
        <v>4043</v>
      </c>
      <c r="B214" s="1" t="s">
        <v>4084</v>
      </c>
      <c r="C214" s="1" t="s">
        <v>4089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4090</v>
      </c>
      <c r="L214" s="1"/>
      <c r="M214" s="21">
        <f t="shared" si="3"/>
        <v>1</v>
      </c>
    </row>
    <row r="215" spans="1:13" ht="20.100000000000001" customHeight="1" x14ac:dyDescent="0.15">
      <c r="A215" s="1" t="s">
        <v>4043</v>
      </c>
      <c r="B215" s="1" t="s">
        <v>4084</v>
      </c>
      <c r="C215" s="1" t="s">
        <v>4091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4092</v>
      </c>
      <c r="L215" s="1"/>
      <c r="M215" s="21">
        <f t="shared" si="3"/>
        <v>1</v>
      </c>
    </row>
    <row r="216" spans="1:13" ht="20.100000000000001" customHeight="1" x14ac:dyDescent="0.15">
      <c r="A216" s="1" t="s">
        <v>4043</v>
      </c>
      <c r="B216" s="1" t="s">
        <v>4084</v>
      </c>
      <c r="C216" s="1" t="s">
        <v>4093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4094</v>
      </c>
      <c r="L216" s="1"/>
      <c r="M216" s="21">
        <f t="shared" si="3"/>
        <v>1</v>
      </c>
    </row>
    <row r="217" spans="1:13" ht="20.100000000000001" customHeight="1" x14ac:dyDescent="0.15">
      <c r="A217" s="1" t="s">
        <v>4043</v>
      </c>
      <c r="B217" s="1" t="s">
        <v>4084</v>
      </c>
      <c r="C217" s="1" t="s">
        <v>4095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4096</v>
      </c>
      <c r="L217" s="1"/>
      <c r="M217" s="21">
        <f t="shared" si="3"/>
        <v>1</v>
      </c>
    </row>
    <row r="218" spans="1:13" ht="20.100000000000001" customHeight="1" x14ac:dyDescent="0.15">
      <c r="A218" s="1" t="s">
        <v>4043</v>
      </c>
      <c r="B218" s="1" t="s">
        <v>4084</v>
      </c>
      <c r="C218" s="1" t="s">
        <v>4097</v>
      </c>
      <c r="D218" s="1" t="s">
        <v>78</v>
      </c>
      <c r="E218" s="1" t="s">
        <v>51</v>
      </c>
      <c r="F218" s="1" t="s">
        <v>26832</v>
      </c>
      <c r="G218" s="1" t="s">
        <v>82</v>
      </c>
      <c r="H218" s="1" t="s">
        <v>83</v>
      </c>
      <c r="I218" s="1" t="s">
        <v>84</v>
      </c>
      <c r="J218" s="1" t="s">
        <v>85</v>
      </c>
      <c r="K218" s="1" t="s">
        <v>4098</v>
      </c>
      <c r="L218" s="1"/>
      <c r="M218" s="21">
        <f t="shared" si="3"/>
        <v>0</v>
      </c>
    </row>
    <row r="219" spans="1:13" ht="20.100000000000001" customHeight="1" x14ac:dyDescent="0.15">
      <c r="A219" s="1" t="s">
        <v>4043</v>
      </c>
      <c r="B219" s="1" t="s">
        <v>4084</v>
      </c>
      <c r="C219" s="1" t="s">
        <v>4099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4100</v>
      </c>
      <c r="L219" s="1"/>
      <c r="M219" s="21">
        <f t="shared" si="3"/>
        <v>1</v>
      </c>
    </row>
    <row r="220" spans="1:13" ht="20.100000000000001" customHeight="1" x14ac:dyDescent="0.15">
      <c r="A220" s="1" t="s">
        <v>4043</v>
      </c>
      <c r="B220" s="1" t="s">
        <v>4084</v>
      </c>
      <c r="C220" s="1" t="s">
        <v>4101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4102</v>
      </c>
      <c r="L220" s="1"/>
      <c r="M220" s="21">
        <f t="shared" si="3"/>
        <v>1</v>
      </c>
    </row>
    <row r="221" spans="1:13" ht="20.100000000000001" customHeight="1" x14ac:dyDescent="0.15">
      <c r="A221" s="1" t="s">
        <v>4043</v>
      </c>
      <c r="B221" s="1" t="s">
        <v>4084</v>
      </c>
      <c r="C221" s="1" t="s">
        <v>4103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4104</v>
      </c>
      <c r="L221" s="1"/>
      <c r="M221" s="21">
        <f t="shared" si="3"/>
        <v>1</v>
      </c>
    </row>
    <row r="222" spans="1:13" ht="20.100000000000001" customHeight="1" x14ac:dyDescent="0.15">
      <c r="A222" s="1" t="s">
        <v>4043</v>
      </c>
      <c r="B222" s="1" t="s">
        <v>4084</v>
      </c>
      <c r="C222" s="1" t="s">
        <v>4105</v>
      </c>
      <c r="D222" s="1" t="s">
        <v>78</v>
      </c>
      <c r="E222" s="1" t="s">
        <v>51</v>
      </c>
      <c r="F222" s="1" t="s">
        <v>179</v>
      </c>
      <c r="G222" s="1" t="s">
        <v>82</v>
      </c>
      <c r="H222" s="1" t="s">
        <v>83</v>
      </c>
      <c r="I222" s="1" t="s">
        <v>84</v>
      </c>
      <c r="J222" s="1" t="s">
        <v>85</v>
      </c>
      <c r="K222" s="1" t="s">
        <v>4106</v>
      </c>
      <c r="L222" s="1"/>
      <c r="M222" s="21">
        <f t="shared" si="3"/>
        <v>0</v>
      </c>
    </row>
    <row r="223" spans="1:13" ht="20.100000000000001" customHeight="1" x14ac:dyDescent="0.15">
      <c r="A223" s="1" t="s">
        <v>4043</v>
      </c>
      <c r="B223" s="1" t="s">
        <v>4107</v>
      </c>
      <c r="C223" s="1" t="s">
        <v>4108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95</v>
      </c>
      <c r="I223" s="1" t="s">
        <v>84</v>
      </c>
      <c r="J223" s="1" t="s">
        <v>96</v>
      </c>
      <c r="K223" s="1" t="s">
        <v>4109</v>
      </c>
      <c r="L223" s="1"/>
      <c r="M223" s="21">
        <f t="shared" si="3"/>
        <v>1</v>
      </c>
    </row>
    <row r="224" spans="1:13" ht="20.100000000000001" customHeight="1" x14ac:dyDescent="0.15">
      <c r="A224" s="1" t="s">
        <v>4043</v>
      </c>
      <c r="B224" s="1" t="s">
        <v>4107</v>
      </c>
      <c r="C224" s="1" t="s">
        <v>4110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95</v>
      </c>
      <c r="I224" s="1" t="s">
        <v>84</v>
      </c>
      <c r="J224" s="1" t="s">
        <v>96</v>
      </c>
      <c r="K224" s="1" t="s">
        <v>4111</v>
      </c>
      <c r="L224" s="1"/>
      <c r="M224" s="21">
        <f t="shared" si="3"/>
        <v>1</v>
      </c>
    </row>
    <row r="225" spans="1:13" ht="20.100000000000001" customHeight="1" x14ac:dyDescent="0.15">
      <c r="A225" s="1" t="s">
        <v>4043</v>
      </c>
      <c r="B225" s="1" t="s">
        <v>4107</v>
      </c>
      <c r="C225" s="1" t="s">
        <v>4112</v>
      </c>
      <c r="D225" s="1" t="s">
        <v>50</v>
      </c>
      <c r="E225" s="1" t="s">
        <v>51</v>
      </c>
      <c r="F225" s="1" t="s">
        <v>51</v>
      </c>
      <c r="G225" s="1" t="s">
        <v>82</v>
      </c>
      <c r="H225" s="1" t="s">
        <v>95</v>
      </c>
      <c r="I225" s="1" t="s">
        <v>84</v>
      </c>
      <c r="J225" s="1" t="s">
        <v>96</v>
      </c>
      <c r="K225" s="1" t="s">
        <v>4113</v>
      </c>
      <c r="L225" s="1"/>
      <c r="M225" s="21">
        <f t="shared" si="3"/>
        <v>1</v>
      </c>
    </row>
    <row r="226" spans="1:13" ht="20.100000000000001" customHeight="1" x14ac:dyDescent="0.15">
      <c r="A226" s="1" t="s">
        <v>4043</v>
      </c>
      <c r="B226" s="1" t="s">
        <v>4107</v>
      </c>
      <c r="C226" s="1" t="s">
        <v>4114</v>
      </c>
      <c r="D226" s="1" t="s">
        <v>50</v>
      </c>
      <c r="E226" s="1" t="s">
        <v>51</v>
      </c>
      <c r="F226" s="1" t="s">
        <v>51</v>
      </c>
      <c r="G226" s="1" t="s">
        <v>82</v>
      </c>
      <c r="H226" s="1" t="s">
        <v>95</v>
      </c>
      <c r="I226" s="1" t="s">
        <v>84</v>
      </c>
      <c r="J226" s="1" t="s">
        <v>96</v>
      </c>
      <c r="K226" s="1" t="s">
        <v>4115</v>
      </c>
      <c r="L226" s="1"/>
      <c r="M226" s="21">
        <f t="shared" si="3"/>
        <v>1</v>
      </c>
    </row>
    <row r="227" spans="1:13" ht="20.100000000000001" customHeight="1" x14ac:dyDescent="0.15">
      <c r="A227" s="1" t="s">
        <v>4043</v>
      </c>
      <c r="B227" s="1" t="s">
        <v>4107</v>
      </c>
      <c r="C227" s="1" t="s">
        <v>4116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95</v>
      </c>
      <c r="I227" s="1" t="s">
        <v>84</v>
      </c>
      <c r="J227" s="1" t="s">
        <v>96</v>
      </c>
      <c r="K227" s="1" t="s">
        <v>4117</v>
      </c>
      <c r="L227" s="1"/>
      <c r="M227" s="21">
        <f t="shared" si="3"/>
        <v>1</v>
      </c>
    </row>
    <row r="228" spans="1:13" ht="20.100000000000001" customHeight="1" x14ac:dyDescent="0.15">
      <c r="A228" s="1" t="s">
        <v>4043</v>
      </c>
      <c r="B228" s="1" t="s">
        <v>4107</v>
      </c>
      <c r="C228" s="1" t="s">
        <v>4118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95</v>
      </c>
      <c r="I228" s="1" t="s">
        <v>84</v>
      </c>
      <c r="J228" s="1" t="s">
        <v>96</v>
      </c>
      <c r="K228" s="1" t="s">
        <v>4119</v>
      </c>
      <c r="L228" s="1"/>
      <c r="M228" s="21">
        <f t="shared" si="3"/>
        <v>1</v>
      </c>
    </row>
    <row r="229" spans="1:13" ht="20.100000000000001" customHeight="1" x14ac:dyDescent="0.15">
      <c r="A229" s="1" t="s">
        <v>4043</v>
      </c>
      <c r="B229" s="1" t="s">
        <v>4107</v>
      </c>
      <c r="C229" s="1" t="s">
        <v>4120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4121</v>
      </c>
      <c r="L229" s="1"/>
      <c r="M229" s="21">
        <f t="shared" si="3"/>
        <v>1</v>
      </c>
    </row>
    <row r="230" spans="1:13" ht="20.100000000000001" customHeight="1" x14ac:dyDescent="0.15">
      <c r="A230" s="1" t="s">
        <v>4043</v>
      </c>
      <c r="B230" s="1" t="s">
        <v>4107</v>
      </c>
      <c r="C230" s="1" t="s">
        <v>4122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95</v>
      </c>
      <c r="I230" s="1" t="s">
        <v>84</v>
      </c>
      <c r="J230" s="1" t="s">
        <v>96</v>
      </c>
      <c r="K230" s="1" t="s">
        <v>4123</v>
      </c>
      <c r="L230" s="1"/>
      <c r="M230" s="21">
        <f t="shared" si="3"/>
        <v>1</v>
      </c>
    </row>
    <row r="231" spans="1:13" ht="20.100000000000001" customHeight="1" x14ac:dyDescent="0.15">
      <c r="A231" s="1" t="s">
        <v>4043</v>
      </c>
      <c r="B231" s="1" t="s">
        <v>4107</v>
      </c>
      <c r="C231" s="1" t="s">
        <v>4124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95</v>
      </c>
      <c r="I231" s="1" t="s">
        <v>84</v>
      </c>
      <c r="J231" s="1" t="s">
        <v>96</v>
      </c>
      <c r="K231" s="1" t="s">
        <v>4125</v>
      </c>
      <c r="L231" s="1"/>
      <c r="M231" s="21">
        <f t="shared" si="3"/>
        <v>1</v>
      </c>
    </row>
    <row r="232" spans="1:13" ht="20.100000000000001" customHeight="1" x14ac:dyDescent="0.15">
      <c r="A232" s="1" t="s">
        <v>4043</v>
      </c>
      <c r="B232" s="1" t="s">
        <v>4107</v>
      </c>
      <c r="C232" s="1" t="s">
        <v>4126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95</v>
      </c>
      <c r="I232" s="1" t="s">
        <v>84</v>
      </c>
      <c r="J232" s="1" t="s">
        <v>96</v>
      </c>
      <c r="K232" s="1" t="s">
        <v>4127</v>
      </c>
      <c r="L232" s="1"/>
      <c r="M232" s="21">
        <f t="shared" si="3"/>
        <v>1</v>
      </c>
    </row>
    <row r="233" spans="1:13" ht="20.100000000000001" customHeight="1" x14ac:dyDescent="0.15">
      <c r="A233" s="1" t="s">
        <v>4043</v>
      </c>
      <c r="B233" s="1" t="s">
        <v>4107</v>
      </c>
      <c r="C233" s="1" t="s">
        <v>4128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95</v>
      </c>
      <c r="I233" s="1" t="s">
        <v>84</v>
      </c>
      <c r="J233" s="1" t="s">
        <v>96</v>
      </c>
      <c r="K233" s="1" t="s">
        <v>4129</v>
      </c>
      <c r="L233" s="1"/>
      <c r="M233" s="21">
        <f t="shared" si="3"/>
        <v>1</v>
      </c>
    </row>
    <row r="234" spans="1:13" ht="20.100000000000001" customHeight="1" x14ac:dyDescent="0.15">
      <c r="A234" s="1" t="s">
        <v>4043</v>
      </c>
      <c r="B234" s="1" t="s">
        <v>4107</v>
      </c>
      <c r="C234" s="1" t="s">
        <v>4130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95</v>
      </c>
      <c r="I234" s="1" t="s">
        <v>84</v>
      </c>
      <c r="J234" s="1" t="s">
        <v>96</v>
      </c>
      <c r="K234" s="1" t="s">
        <v>4131</v>
      </c>
      <c r="L234" s="1"/>
      <c r="M234" s="21">
        <f t="shared" si="3"/>
        <v>1</v>
      </c>
    </row>
    <row r="235" spans="1:13" ht="20.100000000000001" customHeight="1" x14ac:dyDescent="0.15">
      <c r="A235" s="1" t="s">
        <v>4043</v>
      </c>
      <c r="B235" s="1" t="s">
        <v>4107</v>
      </c>
      <c r="C235" s="1" t="s">
        <v>4132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95</v>
      </c>
      <c r="I235" s="1" t="s">
        <v>84</v>
      </c>
      <c r="J235" s="1" t="s">
        <v>96</v>
      </c>
      <c r="K235" s="1" t="s">
        <v>4133</v>
      </c>
      <c r="L235" s="1"/>
      <c r="M235" s="21">
        <f t="shared" si="3"/>
        <v>1</v>
      </c>
    </row>
    <row r="236" spans="1:13" ht="20.100000000000001" customHeight="1" x14ac:dyDescent="0.15">
      <c r="A236" s="1" t="s">
        <v>4043</v>
      </c>
      <c r="B236" s="1" t="s">
        <v>4107</v>
      </c>
      <c r="C236" s="1" t="s">
        <v>4134</v>
      </c>
      <c r="D236" s="1" t="s">
        <v>78</v>
      </c>
      <c r="E236" s="1" t="s">
        <v>51</v>
      </c>
      <c r="F236" s="1" t="s">
        <v>179</v>
      </c>
      <c r="G236" s="1" t="s">
        <v>82</v>
      </c>
      <c r="H236" s="1" t="s">
        <v>129</v>
      </c>
      <c r="I236" s="1" t="s">
        <v>84</v>
      </c>
      <c r="J236" s="1" t="s">
        <v>130</v>
      </c>
      <c r="K236" s="1" t="s">
        <v>4135</v>
      </c>
      <c r="L236" s="1"/>
      <c r="M236" s="21">
        <f t="shared" si="3"/>
        <v>0</v>
      </c>
    </row>
    <row r="237" spans="1:13" ht="20.100000000000001" customHeight="1" x14ac:dyDescent="0.15">
      <c r="A237" s="1" t="s">
        <v>4043</v>
      </c>
      <c r="B237" s="1" t="s">
        <v>4107</v>
      </c>
      <c r="C237" s="1" t="s">
        <v>4136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95</v>
      </c>
      <c r="I237" s="1" t="s">
        <v>84</v>
      </c>
      <c r="J237" s="1" t="s">
        <v>96</v>
      </c>
      <c r="K237" s="1" t="s">
        <v>4137</v>
      </c>
      <c r="L237" s="1"/>
      <c r="M237" s="21">
        <f t="shared" si="3"/>
        <v>1</v>
      </c>
    </row>
    <row r="238" spans="1:13" ht="20.100000000000001" customHeight="1" x14ac:dyDescent="0.15">
      <c r="A238" s="1" t="s">
        <v>4043</v>
      </c>
      <c r="B238" s="1" t="s">
        <v>4107</v>
      </c>
      <c r="C238" s="1" t="s">
        <v>4138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129</v>
      </c>
      <c r="I238" s="1" t="s">
        <v>84</v>
      </c>
      <c r="J238" s="1" t="s">
        <v>130</v>
      </c>
      <c r="K238" s="1" t="s">
        <v>4139</v>
      </c>
      <c r="L238" s="1"/>
      <c r="M238" s="21">
        <f t="shared" si="3"/>
        <v>0</v>
      </c>
    </row>
    <row r="239" spans="1:13" ht="20.100000000000001" customHeight="1" x14ac:dyDescent="0.15">
      <c r="A239" s="1" t="s">
        <v>4043</v>
      </c>
      <c r="B239" s="1" t="s">
        <v>4107</v>
      </c>
      <c r="C239" s="1" t="s">
        <v>4140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129</v>
      </c>
      <c r="I239" s="1" t="s">
        <v>84</v>
      </c>
      <c r="J239" s="1" t="s">
        <v>130</v>
      </c>
      <c r="K239" s="1" t="s">
        <v>4141</v>
      </c>
      <c r="L239" s="1"/>
      <c r="M239" s="21">
        <f t="shared" si="3"/>
        <v>0</v>
      </c>
    </row>
    <row r="240" spans="1:13" ht="20.100000000000001" customHeight="1" x14ac:dyDescent="0.15">
      <c r="A240" s="1" t="s">
        <v>4043</v>
      </c>
      <c r="B240" s="1" t="s">
        <v>4107</v>
      </c>
      <c r="C240" s="1" t="s">
        <v>4142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95</v>
      </c>
      <c r="I240" s="1" t="s">
        <v>84</v>
      </c>
      <c r="J240" s="1" t="s">
        <v>96</v>
      </c>
      <c r="K240" s="1" t="s">
        <v>4143</v>
      </c>
      <c r="L240" s="1"/>
      <c r="M240" s="21">
        <f t="shared" si="3"/>
        <v>1</v>
      </c>
    </row>
    <row r="241" spans="1:13" ht="20.100000000000001" customHeight="1" x14ac:dyDescent="0.15">
      <c r="A241" s="1" t="s">
        <v>4043</v>
      </c>
      <c r="B241" s="1" t="s">
        <v>4107</v>
      </c>
      <c r="C241" s="1" t="s">
        <v>4144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95</v>
      </c>
      <c r="I241" s="1" t="s">
        <v>84</v>
      </c>
      <c r="J241" s="1" t="s">
        <v>96</v>
      </c>
      <c r="K241" s="1" t="s">
        <v>4145</v>
      </c>
      <c r="L241" s="1"/>
      <c r="M241" s="21">
        <f t="shared" si="3"/>
        <v>1</v>
      </c>
    </row>
    <row r="242" spans="1:13" ht="20.100000000000001" customHeight="1" x14ac:dyDescent="0.15">
      <c r="A242" s="1" t="s">
        <v>4043</v>
      </c>
      <c r="B242" s="1" t="s">
        <v>4107</v>
      </c>
      <c r="C242" s="1" t="s">
        <v>4146</v>
      </c>
      <c r="D242" s="1" t="s">
        <v>78</v>
      </c>
      <c r="E242" s="1" t="s">
        <v>51</v>
      </c>
      <c r="F242" s="1" t="s">
        <v>179</v>
      </c>
      <c r="G242" s="1" t="s">
        <v>82</v>
      </c>
      <c r="H242" s="1" t="s">
        <v>129</v>
      </c>
      <c r="I242" s="1" t="s">
        <v>84</v>
      </c>
      <c r="J242" s="1" t="s">
        <v>130</v>
      </c>
      <c r="K242" s="1" t="s">
        <v>4147</v>
      </c>
      <c r="L242" s="1"/>
      <c r="M242" s="21">
        <f t="shared" si="3"/>
        <v>0</v>
      </c>
    </row>
    <row r="243" spans="1:13" ht="20.100000000000001" customHeight="1" x14ac:dyDescent="0.15">
      <c r="A243" s="1" t="s">
        <v>4043</v>
      </c>
      <c r="B243" s="1" t="s">
        <v>4107</v>
      </c>
      <c r="C243" s="1" t="s">
        <v>4148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129</v>
      </c>
      <c r="I243" s="1" t="s">
        <v>84</v>
      </c>
      <c r="J243" s="1" t="s">
        <v>130</v>
      </c>
      <c r="K243" s="1" t="s">
        <v>4149</v>
      </c>
      <c r="L243" s="1"/>
      <c r="M243" s="21">
        <f t="shared" si="3"/>
        <v>0</v>
      </c>
    </row>
    <row r="244" spans="1:13" ht="20.100000000000001" customHeight="1" x14ac:dyDescent="0.15">
      <c r="A244" s="1" t="s">
        <v>4043</v>
      </c>
      <c r="B244" s="1" t="s">
        <v>4107</v>
      </c>
      <c r="C244" s="1" t="s">
        <v>4150</v>
      </c>
      <c r="D244" s="1" t="s">
        <v>78</v>
      </c>
      <c r="E244" s="1" t="s">
        <v>51</v>
      </c>
      <c r="F244" s="1" t="s">
        <v>51</v>
      </c>
      <c r="G244" s="1" t="s">
        <v>82</v>
      </c>
      <c r="H244" s="1" t="s">
        <v>95</v>
      </c>
      <c r="I244" s="1" t="s">
        <v>84</v>
      </c>
      <c r="J244" s="1" t="s">
        <v>96</v>
      </c>
      <c r="K244" s="1" t="s">
        <v>4151</v>
      </c>
      <c r="L244" s="1"/>
      <c r="M244" s="21">
        <f t="shared" si="3"/>
        <v>1</v>
      </c>
    </row>
    <row r="245" spans="1:13" ht="20.100000000000001" customHeight="1" x14ac:dyDescent="0.15">
      <c r="A245" s="1" t="s">
        <v>4043</v>
      </c>
      <c r="B245" s="1" t="s">
        <v>4107</v>
      </c>
      <c r="C245" s="1" t="s">
        <v>4152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95</v>
      </c>
      <c r="I245" s="1" t="s">
        <v>84</v>
      </c>
      <c r="J245" s="1" t="s">
        <v>96</v>
      </c>
      <c r="K245" s="1" t="s">
        <v>4153</v>
      </c>
      <c r="L245" s="1"/>
      <c r="M245" s="21">
        <f t="shared" si="3"/>
        <v>1</v>
      </c>
    </row>
    <row r="246" spans="1:13" ht="20.100000000000001" customHeight="1" x14ac:dyDescent="0.15">
      <c r="A246" s="1" t="s">
        <v>4043</v>
      </c>
      <c r="B246" s="1" t="s">
        <v>4154</v>
      </c>
      <c r="C246" s="1" t="s">
        <v>4155</v>
      </c>
      <c r="D246" s="1" t="s">
        <v>78</v>
      </c>
      <c r="E246" s="1" t="s">
        <v>51</v>
      </c>
      <c r="F246" s="1" t="s">
        <v>51</v>
      </c>
      <c r="G246" s="1" t="s">
        <v>82</v>
      </c>
      <c r="H246" s="1" t="s">
        <v>95</v>
      </c>
      <c r="I246" s="1" t="s">
        <v>84</v>
      </c>
      <c r="J246" s="1" t="s">
        <v>96</v>
      </c>
      <c r="K246" s="1" t="s">
        <v>4156</v>
      </c>
      <c r="L246" s="1"/>
      <c r="M246" s="21">
        <f t="shared" si="3"/>
        <v>1</v>
      </c>
    </row>
    <row r="247" spans="1:13" ht="20.100000000000001" customHeight="1" x14ac:dyDescent="0.15">
      <c r="A247" s="1" t="s">
        <v>4043</v>
      </c>
      <c r="B247" s="1" t="s">
        <v>4154</v>
      </c>
      <c r="C247" s="1" t="s">
        <v>4157</v>
      </c>
      <c r="D247" s="1" t="s">
        <v>78</v>
      </c>
      <c r="E247" s="1" t="s">
        <v>51</v>
      </c>
      <c r="F247" s="1" t="s">
        <v>51</v>
      </c>
      <c r="G247" s="1" t="s">
        <v>82</v>
      </c>
      <c r="H247" s="1" t="s">
        <v>95</v>
      </c>
      <c r="I247" s="1" t="s">
        <v>84</v>
      </c>
      <c r="J247" s="1" t="s">
        <v>96</v>
      </c>
      <c r="K247" s="1" t="s">
        <v>4158</v>
      </c>
      <c r="L247" s="1"/>
      <c r="M247" s="21">
        <f t="shared" si="3"/>
        <v>1</v>
      </c>
    </row>
    <row r="248" spans="1:13" ht="20.100000000000001" customHeight="1" x14ac:dyDescent="0.15">
      <c r="A248" s="1" t="s">
        <v>4043</v>
      </c>
      <c r="B248" s="1" t="s">
        <v>4154</v>
      </c>
      <c r="C248" s="1" t="s">
        <v>4159</v>
      </c>
      <c r="D248" s="1" t="s">
        <v>78</v>
      </c>
      <c r="E248" s="1" t="s">
        <v>51</v>
      </c>
      <c r="F248" s="1" t="s">
        <v>179</v>
      </c>
      <c r="G248" s="1" t="s">
        <v>82</v>
      </c>
      <c r="H248" s="1" t="s">
        <v>83</v>
      </c>
      <c r="I248" s="1" t="s">
        <v>84</v>
      </c>
      <c r="J248" s="1" t="s">
        <v>85</v>
      </c>
      <c r="K248" s="1" t="s">
        <v>4160</v>
      </c>
      <c r="L248" s="1"/>
      <c r="M248" s="21">
        <f t="shared" si="3"/>
        <v>0</v>
      </c>
    </row>
    <row r="249" spans="1:13" ht="20.100000000000001" customHeight="1" x14ac:dyDescent="0.15">
      <c r="A249" s="1" t="s">
        <v>4043</v>
      </c>
      <c r="B249" s="1" t="s">
        <v>4161</v>
      </c>
      <c r="C249" s="1" t="s">
        <v>4162</v>
      </c>
      <c r="D249" s="1" t="s">
        <v>50</v>
      </c>
      <c r="E249" s="1" t="s">
        <v>51</v>
      </c>
      <c r="F249" s="1" t="s">
        <v>51</v>
      </c>
      <c r="G249" s="1" t="s">
        <v>82</v>
      </c>
      <c r="H249" s="1" t="s">
        <v>95</v>
      </c>
      <c r="I249" s="1" t="s">
        <v>84</v>
      </c>
      <c r="J249" s="1" t="s">
        <v>96</v>
      </c>
      <c r="K249" s="1" t="s">
        <v>4163</v>
      </c>
      <c r="L249" s="1"/>
      <c r="M249" s="21">
        <f t="shared" si="3"/>
        <v>1</v>
      </c>
    </row>
    <row r="250" spans="1:13" ht="20.100000000000001" customHeight="1" x14ac:dyDescent="0.15">
      <c r="A250" s="1" t="s">
        <v>4043</v>
      </c>
      <c r="B250" s="1" t="s">
        <v>4161</v>
      </c>
      <c r="C250" s="1" t="s">
        <v>4164</v>
      </c>
      <c r="D250" s="1" t="s">
        <v>78</v>
      </c>
      <c r="E250" s="1" t="s">
        <v>51</v>
      </c>
      <c r="F250" s="1" t="s">
        <v>51</v>
      </c>
      <c r="G250" s="1" t="s">
        <v>82</v>
      </c>
      <c r="H250" s="1" t="s">
        <v>95</v>
      </c>
      <c r="I250" s="1" t="s">
        <v>84</v>
      </c>
      <c r="J250" s="1" t="s">
        <v>96</v>
      </c>
      <c r="K250" s="1" t="s">
        <v>4165</v>
      </c>
      <c r="L250" s="1"/>
      <c r="M250" s="21">
        <f t="shared" si="3"/>
        <v>1</v>
      </c>
    </row>
    <row r="251" spans="1:13" ht="20.100000000000001" customHeight="1" x14ac:dyDescent="0.15">
      <c r="A251" s="1" t="s">
        <v>4043</v>
      </c>
      <c r="B251" s="1" t="s">
        <v>4166</v>
      </c>
      <c r="C251" s="1" t="s">
        <v>4167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95</v>
      </c>
      <c r="I251" s="1" t="s">
        <v>84</v>
      </c>
      <c r="J251" s="1" t="s">
        <v>96</v>
      </c>
      <c r="K251" s="1" t="s">
        <v>4168</v>
      </c>
      <c r="L251" s="1"/>
      <c r="M251" s="21">
        <f t="shared" si="3"/>
        <v>1</v>
      </c>
    </row>
    <row r="252" spans="1:13" ht="20.100000000000001" customHeight="1" x14ac:dyDescent="0.15">
      <c r="A252" s="1" t="s">
        <v>4043</v>
      </c>
      <c r="B252" s="1" t="s">
        <v>4166</v>
      </c>
      <c r="C252" s="1" t="s">
        <v>4169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95</v>
      </c>
      <c r="I252" s="1" t="s">
        <v>84</v>
      </c>
      <c r="J252" s="1" t="s">
        <v>96</v>
      </c>
      <c r="K252" s="1" t="s">
        <v>4170</v>
      </c>
      <c r="L252" s="1"/>
      <c r="M252" s="21">
        <f t="shared" si="3"/>
        <v>1</v>
      </c>
    </row>
    <row r="253" spans="1:13" ht="20.100000000000001" customHeight="1" x14ac:dyDescent="0.15">
      <c r="A253" s="1" t="s">
        <v>4043</v>
      </c>
      <c r="B253" s="1" t="s">
        <v>4166</v>
      </c>
      <c r="C253" s="1" t="s">
        <v>4171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95</v>
      </c>
      <c r="I253" s="1" t="s">
        <v>84</v>
      </c>
      <c r="J253" s="1" t="s">
        <v>96</v>
      </c>
      <c r="K253" s="1" t="s">
        <v>4172</v>
      </c>
      <c r="L253" s="1"/>
      <c r="M253" s="21">
        <f t="shared" si="3"/>
        <v>1</v>
      </c>
    </row>
    <row r="254" spans="1:13" ht="20.100000000000001" customHeight="1" x14ac:dyDescent="0.15">
      <c r="A254" s="1" t="s">
        <v>4043</v>
      </c>
      <c r="B254" s="1" t="s">
        <v>4173</v>
      </c>
      <c r="C254" s="1" t="s">
        <v>4174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4175</v>
      </c>
      <c r="L254" s="1"/>
      <c r="M254" s="21">
        <f t="shared" si="3"/>
        <v>1</v>
      </c>
    </row>
    <row r="255" spans="1:13" ht="20.100000000000001" customHeight="1" x14ac:dyDescent="0.15">
      <c r="A255" s="1" t="s">
        <v>4043</v>
      </c>
      <c r="B255" s="1" t="s">
        <v>4173</v>
      </c>
      <c r="C255" s="1" t="s">
        <v>4176</v>
      </c>
      <c r="D255" s="1" t="s">
        <v>78</v>
      </c>
      <c r="E255" s="1" t="s">
        <v>51</v>
      </c>
      <c r="F255" s="1" t="s">
        <v>179</v>
      </c>
      <c r="G255" s="1" t="s">
        <v>82</v>
      </c>
      <c r="H255" s="1" t="s">
        <v>180</v>
      </c>
      <c r="I255" s="1" t="s">
        <v>181</v>
      </c>
      <c r="J255" s="1" t="s">
        <v>182</v>
      </c>
      <c r="K255" s="1" t="s">
        <v>4177</v>
      </c>
      <c r="L255" s="1"/>
      <c r="M255" s="21">
        <f t="shared" si="3"/>
        <v>0</v>
      </c>
    </row>
    <row r="256" spans="1:13" ht="20.100000000000001" customHeight="1" x14ac:dyDescent="0.15">
      <c r="A256" s="1" t="s">
        <v>4043</v>
      </c>
      <c r="B256" s="1" t="s">
        <v>4173</v>
      </c>
      <c r="C256" s="1" t="s">
        <v>4178</v>
      </c>
      <c r="D256" s="1" t="s">
        <v>78</v>
      </c>
      <c r="E256" s="1" t="s">
        <v>51</v>
      </c>
      <c r="F256" s="1" t="s">
        <v>179</v>
      </c>
      <c r="G256" s="1" t="s">
        <v>82</v>
      </c>
      <c r="H256" s="1" t="s">
        <v>180</v>
      </c>
      <c r="I256" s="1" t="s">
        <v>181</v>
      </c>
      <c r="J256" s="1" t="s">
        <v>182</v>
      </c>
      <c r="K256" s="1" t="s">
        <v>4179</v>
      </c>
      <c r="L256" s="1"/>
      <c r="M256" s="21">
        <f t="shared" si="3"/>
        <v>0</v>
      </c>
    </row>
    <row r="257" spans="1:13" ht="20.100000000000001" customHeight="1" x14ac:dyDescent="0.15">
      <c r="A257" s="1" t="s">
        <v>4043</v>
      </c>
      <c r="B257" s="1" t="s">
        <v>4173</v>
      </c>
      <c r="C257" s="1" t="s">
        <v>4180</v>
      </c>
      <c r="D257" s="1" t="s">
        <v>78</v>
      </c>
      <c r="E257" s="1" t="s">
        <v>51</v>
      </c>
      <c r="F257" s="1" t="s">
        <v>179</v>
      </c>
      <c r="G257" s="1" t="s">
        <v>82</v>
      </c>
      <c r="H257" s="1" t="s">
        <v>83</v>
      </c>
      <c r="I257" s="1" t="s">
        <v>84</v>
      </c>
      <c r="J257" s="1" t="s">
        <v>85</v>
      </c>
      <c r="K257" s="1" t="s">
        <v>4181</v>
      </c>
      <c r="L257" s="1"/>
      <c r="M257" s="21">
        <f t="shared" si="3"/>
        <v>0</v>
      </c>
    </row>
    <row r="258" spans="1:13" ht="20.100000000000001" customHeight="1" x14ac:dyDescent="0.15">
      <c r="A258" s="1" t="s">
        <v>4043</v>
      </c>
      <c r="B258" s="1" t="s">
        <v>4182</v>
      </c>
      <c r="C258" s="1" t="s">
        <v>4183</v>
      </c>
      <c r="D258" s="1" t="s">
        <v>78</v>
      </c>
      <c r="E258" s="1" t="s">
        <v>51</v>
      </c>
      <c r="F258" s="1" t="s">
        <v>51</v>
      </c>
      <c r="G258" s="1" t="s">
        <v>82</v>
      </c>
      <c r="H258" s="1" t="s">
        <v>95</v>
      </c>
      <c r="I258" s="1" t="s">
        <v>84</v>
      </c>
      <c r="J258" s="1" t="s">
        <v>96</v>
      </c>
      <c r="K258" s="1" t="s">
        <v>4184</v>
      </c>
      <c r="L258" s="1"/>
      <c r="M258" s="21">
        <f t="shared" si="3"/>
        <v>1</v>
      </c>
    </row>
    <row r="259" spans="1:13" ht="20.100000000000001" customHeight="1" x14ac:dyDescent="0.15">
      <c r="A259" s="1" t="s">
        <v>4043</v>
      </c>
      <c r="B259" s="1" t="s">
        <v>4182</v>
      </c>
      <c r="C259" s="1" t="s">
        <v>4185</v>
      </c>
      <c r="D259" s="1" t="s">
        <v>78</v>
      </c>
      <c r="E259" s="1" t="s">
        <v>51</v>
      </c>
      <c r="F259" s="1" t="s">
        <v>179</v>
      </c>
      <c r="G259" s="1" t="s">
        <v>82</v>
      </c>
      <c r="H259" s="1" t="s">
        <v>83</v>
      </c>
      <c r="I259" s="1" t="s">
        <v>84</v>
      </c>
      <c r="J259" s="1" t="s">
        <v>85</v>
      </c>
      <c r="K259" s="1" t="s">
        <v>4186</v>
      </c>
      <c r="L259" s="1"/>
      <c r="M259" s="21">
        <f t="shared" si="3"/>
        <v>0</v>
      </c>
    </row>
    <row r="260" spans="1:13" ht="20.100000000000001" customHeight="1" x14ac:dyDescent="0.15">
      <c r="A260" s="1" t="s">
        <v>4043</v>
      </c>
      <c r="B260" s="1" t="s">
        <v>4182</v>
      </c>
      <c r="C260" s="1" t="s">
        <v>4187</v>
      </c>
      <c r="D260" s="1" t="s">
        <v>849</v>
      </c>
      <c r="E260" s="1" t="s">
        <v>51</v>
      </c>
      <c r="F260" s="1" t="s">
        <v>26832</v>
      </c>
      <c r="G260" s="1" t="s">
        <v>82</v>
      </c>
      <c r="H260" s="1" t="s">
        <v>83</v>
      </c>
      <c r="I260" s="1" t="s">
        <v>84</v>
      </c>
      <c r="J260" s="1" t="s">
        <v>85</v>
      </c>
      <c r="K260" s="1" t="s">
        <v>4188</v>
      </c>
      <c r="L260" s="1"/>
      <c r="M260" s="21">
        <f t="shared" si="3"/>
        <v>0</v>
      </c>
    </row>
    <row r="261" spans="1:13" ht="20.100000000000001" customHeight="1" x14ac:dyDescent="0.15">
      <c r="A261" s="1" t="s">
        <v>4043</v>
      </c>
      <c r="B261" s="1" t="s">
        <v>4189</v>
      </c>
      <c r="C261" s="1" t="s">
        <v>4190</v>
      </c>
      <c r="D261" s="1" t="s">
        <v>78</v>
      </c>
      <c r="E261" s="1" t="s">
        <v>51</v>
      </c>
      <c r="F261" s="1" t="s">
        <v>179</v>
      </c>
      <c r="G261" s="1" t="s">
        <v>82</v>
      </c>
      <c r="H261" s="1" t="s">
        <v>83</v>
      </c>
      <c r="I261" s="1" t="s">
        <v>84</v>
      </c>
      <c r="J261" s="1" t="s">
        <v>85</v>
      </c>
      <c r="K261" s="1" t="s">
        <v>4191</v>
      </c>
      <c r="L261" s="1"/>
      <c r="M261" s="21">
        <f t="shared" si="3"/>
        <v>0</v>
      </c>
    </row>
    <row r="262" spans="1:13" ht="20.100000000000001" customHeight="1" x14ac:dyDescent="0.15">
      <c r="A262" s="1" t="s">
        <v>4043</v>
      </c>
      <c r="B262" s="1" t="s">
        <v>4189</v>
      </c>
      <c r="C262" s="1" t="s">
        <v>4192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4193</v>
      </c>
      <c r="L262" s="1"/>
      <c r="M262" s="21">
        <f t="shared" si="3"/>
        <v>1</v>
      </c>
    </row>
    <row r="263" spans="1:13" ht="20.100000000000001" customHeight="1" x14ac:dyDescent="0.15">
      <c r="A263" s="1" t="s">
        <v>4043</v>
      </c>
      <c r="B263" s="1" t="s">
        <v>4194</v>
      </c>
      <c r="C263" s="1" t="s">
        <v>4195</v>
      </c>
      <c r="D263" s="1" t="s">
        <v>50</v>
      </c>
      <c r="E263" s="1" t="s">
        <v>51</v>
      </c>
      <c r="F263" s="1" t="s">
        <v>51</v>
      </c>
      <c r="G263" s="1" t="s">
        <v>82</v>
      </c>
      <c r="H263" s="1" t="s">
        <v>95</v>
      </c>
      <c r="I263" s="1" t="s">
        <v>84</v>
      </c>
      <c r="J263" s="1" t="s">
        <v>96</v>
      </c>
      <c r="K263" s="1" t="s">
        <v>4196</v>
      </c>
      <c r="L263" s="1"/>
      <c r="M263" s="21">
        <f t="shared" si="3"/>
        <v>1</v>
      </c>
    </row>
    <row r="264" spans="1:13" ht="20.100000000000001" customHeight="1" x14ac:dyDescent="0.15">
      <c r="A264" s="1" t="s">
        <v>4043</v>
      </c>
      <c r="B264" s="1" t="s">
        <v>4194</v>
      </c>
      <c r="C264" s="1" t="s">
        <v>4197</v>
      </c>
      <c r="D264" s="1" t="s">
        <v>78</v>
      </c>
      <c r="E264" s="1" t="s">
        <v>51</v>
      </c>
      <c r="F264" s="1" t="s">
        <v>179</v>
      </c>
      <c r="G264" s="1" t="s">
        <v>82</v>
      </c>
      <c r="H264" s="1" t="s">
        <v>2038</v>
      </c>
      <c r="I264" s="1" t="s">
        <v>84</v>
      </c>
      <c r="J264" s="1" t="s">
        <v>2039</v>
      </c>
      <c r="K264" s="1" t="s">
        <v>4198</v>
      </c>
      <c r="L264" s="1"/>
      <c r="M264" s="21">
        <f t="shared" si="3"/>
        <v>0</v>
      </c>
    </row>
    <row r="265" spans="1:13" ht="20.100000000000001" customHeight="1" x14ac:dyDescent="0.15">
      <c r="A265" s="1" t="s">
        <v>4043</v>
      </c>
      <c r="B265" s="1" t="s">
        <v>4194</v>
      </c>
      <c r="C265" s="1" t="s">
        <v>4199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2038</v>
      </c>
      <c r="I265" s="1" t="s">
        <v>84</v>
      </c>
      <c r="J265" s="1" t="s">
        <v>2039</v>
      </c>
      <c r="K265" s="1" t="s">
        <v>4200</v>
      </c>
      <c r="L265" s="1"/>
      <c r="M265" s="21">
        <f t="shared" ref="M265:M306" si="4">IF(F265="○",1,0)</f>
        <v>0</v>
      </c>
    </row>
    <row r="266" spans="1:13" ht="20.100000000000001" customHeight="1" x14ac:dyDescent="0.15">
      <c r="A266" s="1" t="s">
        <v>4043</v>
      </c>
      <c r="B266" s="1" t="s">
        <v>4201</v>
      </c>
      <c r="C266" s="1" t="s">
        <v>4202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95</v>
      </c>
      <c r="I266" s="1" t="s">
        <v>84</v>
      </c>
      <c r="J266" s="1" t="s">
        <v>96</v>
      </c>
      <c r="K266" s="1" t="s">
        <v>4203</v>
      </c>
      <c r="L266" s="1"/>
      <c r="M266" s="21">
        <f t="shared" si="4"/>
        <v>1</v>
      </c>
    </row>
    <row r="267" spans="1:13" ht="20.100000000000001" customHeight="1" x14ac:dyDescent="0.15">
      <c r="A267" s="1" t="s">
        <v>4043</v>
      </c>
      <c r="B267" s="1" t="s">
        <v>4201</v>
      </c>
      <c r="C267" s="1" t="s">
        <v>4204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95</v>
      </c>
      <c r="I267" s="1" t="s">
        <v>84</v>
      </c>
      <c r="J267" s="1" t="s">
        <v>96</v>
      </c>
      <c r="K267" s="1" t="s">
        <v>4205</v>
      </c>
      <c r="L267" s="1"/>
      <c r="M267" s="21">
        <f t="shared" si="4"/>
        <v>1</v>
      </c>
    </row>
    <row r="268" spans="1:13" ht="20.100000000000001" customHeight="1" x14ac:dyDescent="0.15">
      <c r="A268" s="1" t="s">
        <v>4043</v>
      </c>
      <c r="B268" s="1" t="s">
        <v>4201</v>
      </c>
      <c r="C268" s="1" t="s">
        <v>4206</v>
      </c>
      <c r="D268" s="1" t="s">
        <v>50</v>
      </c>
      <c r="E268" s="1" t="s">
        <v>51</v>
      </c>
      <c r="F268" s="1" t="s">
        <v>51</v>
      </c>
      <c r="G268" s="1" t="s">
        <v>82</v>
      </c>
      <c r="H268" s="1" t="s">
        <v>95</v>
      </c>
      <c r="I268" s="1" t="s">
        <v>84</v>
      </c>
      <c r="J268" s="1" t="s">
        <v>96</v>
      </c>
      <c r="K268" s="1" t="s">
        <v>4207</v>
      </c>
      <c r="L268" s="1"/>
      <c r="M268" s="21">
        <f t="shared" si="4"/>
        <v>1</v>
      </c>
    </row>
    <row r="269" spans="1:13" ht="20.100000000000001" customHeight="1" x14ac:dyDescent="0.15">
      <c r="A269" s="1" t="s">
        <v>4043</v>
      </c>
      <c r="B269" s="1" t="s">
        <v>4201</v>
      </c>
      <c r="C269" s="1" t="s">
        <v>4208</v>
      </c>
      <c r="D269" s="1" t="s">
        <v>78</v>
      </c>
      <c r="E269" s="1" t="s">
        <v>51</v>
      </c>
      <c r="F269" s="1" t="s">
        <v>51</v>
      </c>
      <c r="G269" s="1" t="s">
        <v>82</v>
      </c>
      <c r="H269" s="1" t="s">
        <v>95</v>
      </c>
      <c r="I269" s="1" t="s">
        <v>84</v>
      </c>
      <c r="J269" s="1" t="s">
        <v>96</v>
      </c>
      <c r="K269" s="1" t="s">
        <v>4209</v>
      </c>
      <c r="L269" s="1"/>
      <c r="M269" s="21">
        <f t="shared" si="4"/>
        <v>1</v>
      </c>
    </row>
    <row r="270" spans="1:13" ht="20.100000000000001" customHeight="1" x14ac:dyDescent="0.15">
      <c r="A270" s="1" t="s">
        <v>4043</v>
      </c>
      <c r="B270" s="1" t="s">
        <v>4201</v>
      </c>
      <c r="C270" s="1" t="s">
        <v>4210</v>
      </c>
      <c r="D270" s="1" t="s">
        <v>78</v>
      </c>
      <c r="E270" s="1" t="s">
        <v>51</v>
      </c>
      <c r="F270" s="1" t="s">
        <v>51</v>
      </c>
      <c r="G270" s="1" t="s">
        <v>82</v>
      </c>
      <c r="H270" s="1" t="s">
        <v>95</v>
      </c>
      <c r="I270" s="1" t="s">
        <v>84</v>
      </c>
      <c r="J270" s="1" t="s">
        <v>96</v>
      </c>
      <c r="K270" s="1" t="s">
        <v>4211</v>
      </c>
      <c r="L270" s="1"/>
      <c r="M270" s="21">
        <f t="shared" si="4"/>
        <v>1</v>
      </c>
    </row>
    <row r="271" spans="1:13" ht="20.100000000000001" customHeight="1" x14ac:dyDescent="0.15">
      <c r="A271" s="1" t="s">
        <v>4043</v>
      </c>
      <c r="B271" s="1" t="s">
        <v>4201</v>
      </c>
      <c r="C271" s="1" t="s">
        <v>4212</v>
      </c>
      <c r="D271" s="1" t="s">
        <v>78</v>
      </c>
      <c r="E271" s="1" t="s">
        <v>51</v>
      </c>
      <c r="F271" s="1" t="s">
        <v>51</v>
      </c>
      <c r="G271" s="1" t="s">
        <v>82</v>
      </c>
      <c r="H271" s="1" t="s">
        <v>95</v>
      </c>
      <c r="I271" s="1" t="s">
        <v>84</v>
      </c>
      <c r="J271" s="1" t="s">
        <v>96</v>
      </c>
      <c r="K271" s="1" t="s">
        <v>4213</v>
      </c>
      <c r="L271" s="1"/>
      <c r="M271" s="21">
        <f t="shared" si="4"/>
        <v>1</v>
      </c>
    </row>
    <row r="272" spans="1:13" ht="20.100000000000001" customHeight="1" x14ac:dyDescent="0.15">
      <c r="A272" s="1" t="s">
        <v>4043</v>
      </c>
      <c r="B272" s="1" t="s">
        <v>4201</v>
      </c>
      <c r="C272" s="1" t="s">
        <v>4214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95</v>
      </c>
      <c r="I272" s="1" t="s">
        <v>84</v>
      </c>
      <c r="J272" s="1" t="s">
        <v>96</v>
      </c>
      <c r="K272" s="1" t="s">
        <v>4215</v>
      </c>
      <c r="L272" s="1"/>
      <c r="M272" s="21">
        <f t="shared" si="4"/>
        <v>1</v>
      </c>
    </row>
    <row r="273" spans="1:13" ht="20.100000000000001" customHeight="1" x14ac:dyDescent="0.15">
      <c r="A273" s="1" t="s">
        <v>4043</v>
      </c>
      <c r="B273" s="1" t="s">
        <v>4201</v>
      </c>
      <c r="C273" s="1" t="s">
        <v>4216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95</v>
      </c>
      <c r="I273" s="1" t="s">
        <v>84</v>
      </c>
      <c r="J273" s="1" t="s">
        <v>96</v>
      </c>
      <c r="K273" s="1" t="s">
        <v>4217</v>
      </c>
      <c r="L273" s="1"/>
      <c r="M273" s="21">
        <f t="shared" si="4"/>
        <v>1</v>
      </c>
    </row>
    <row r="274" spans="1:13" ht="20.100000000000001" customHeight="1" x14ac:dyDescent="0.15">
      <c r="A274" s="1" t="s">
        <v>4043</v>
      </c>
      <c r="B274" s="1" t="s">
        <v>4201</v>
      </c>
      <c r="C274" s="1" t="s">
        <v>4218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95</v>
      </c>
      <c r="I274" s="1" t="s">
        <v>84</v>
      </c>
      <c r="J274" s="1" t="s">
        <v>96</v>
      </c>
      <c r="K274" s="1" t="s">
        <v>4219</v>
      </c>
      <c r="L274" s="1"/>
      <c r="M274" s="21">
        <f t="shared" si="4"/>
        <v>1</v>
      </c>
    </row>
    <row r="275" spans="1:13" ht="20.100000000000001" customHeight="1" x14ac:dyDescent="0.15">
      <c r="A275" s="1" t="s">
        <v>4043</v>
      </c>
      <c r="B275" s="1" t="s">
        <v>4201</v>
      </c>
      <c r="C275" s="1" t="s">
        <v>4220</v>
      </c>
      <c r="D275" s="1" t="s">
        <v>78</v>
      </c>
      <c r="E275" s="1" t="s">
        <v>51</v>
      </c>
      <c r="F275" s="1" t="s">
        <v>51</v>
      </c>
      <c r="G275" s="1" t="s">
        <v>82</v>
      </c>
      <c r="H275" s="1" t="s">
        <v>95</v>
      </c>
      <c r="I275" s="1" t="s">
        <v>84</v>
      </c>
      <c r="J275" s="1" t="s">
        <v>96</v>
      </c>
      <c r="K275" s="1" t="s">
        <v>4221</v>
      </c>
      <c r="L275" s="1"/>
      <c r="M275" s="21">
        <f t="shared" si="4"/>
        <v>1</v>
      </c>
    </row>
    <row r="276" spans="1:13" ht="20.100000000000001" customHeight="1" x14ac:dyDescent="0.15">
      <c r="A276" s="1" t="s">
        <v>4043</v>
      </c>
      <c r="B276" s="1" t="s">
        <v>4222</v>
      </c>
      <c r="C276" s="1" t="s">
        <v>4223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95</v>
      </c>
      <c r="I276" s="1" t="s">
        <v>84</v>
      </c>
      <c r="J276" s="1" t="s">
        <v>96</v>
      </c>
      <c r="K276" s="1" t="s">
        <v>4224</v>
      </c>
      <c r="L276" s="1"/>
      <c r="M276" s="21">
        <f t="shared" si="4"/>
        <v>1</v>
      </c>
    </row>
    <row r="277" spans="1:13" ht="20.100000000000001" customHeight="1" x14ac:dyDescent="0.15">
      <c r="A277" s="1" t="s">
        <v>4043</v>
      </c>
      <c r="B277" s="1" t="s">
        <v>4225</v>
      </c>
      <c r="C277" s="1" t="s">
        <v>4226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4227</v>
      </c>
      <c r="L277" s="1"/>
      <c r="M277" s="21">
        <f t="shared" si="4"/>
        <v>1</v>
      </c>
    </row>
    <row r="278" spans="1:13" ht="20.100000000000001" customHeight="1" x14ac:dyDescent="0.15">
      <c r="A278" s="1" t="s">
        <v>4043</v>
      </c>
      <c r="B278" s="1" t="s">
        <v>4228</v>
      </c>
      <c r="C278" s="1" t="s">
        <v>4229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4230</v>
      </c>
      <c r="L278" s="1"/>
      <c r="M278" s="21">
        <f t="shared" si="4"/>
        <v>1</v>
      </c>
    </row>
    <row r="279" spans="1:13" ht="20.100000000000001" customHeight="1" x14ac:dyDescent="0.15">
      <c r="A279" s="1" t="s">
        <v>4043</v>
      </c>
      <c r="B279" s="1" t="s">
        <v>4231</v>
      </c>
      <c r="C279" s="1" t="s">
        <v>4232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95</v>
      </c>
      <c r="I279" s="1" t="s">
        <v>84</v>
      </c>
      <c r="J279" s="1" t="s">
        <v>96</v>
      </c>
      <c r="K279" s="1" t="s">
        <v>4233</v>
      </c>
      <c r="L279" s="1"/>
      <c r="M279" s="21">
        <f t="shared" si="4"/>
        <v>1</v>
      </c>
    </row>
    <row r="280" spans="1:13" ht="20.100000000000001" customHeight="1" x14ac:dyDescent="0.15">
      <c r="A280" s="1" t="s">
        <v>4043</v>
      </c>
      <c r="B280" s="1" t="s">
        <v>4231</v>
      </c>
      <c r="C280" s="1" t="s">
        <v>4234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83</v>
      </c>
      <c r="I280" s="1" t="s">
        <v>84</v>
      </c>
      <c r="J280" s="1" t="s">
        <v>85</v>
      </c>
      <c r="K280" s="1" t="s">
        <v>4235</v>
      </c>
      <c r="L280" s="1"/>
      <c r="M280" s="21">
        <f t="shared" si="4"/>
        <v>0</v>
      </c>
    </row>
    <row r="281" spans="1:13" ht="20.100000000000001" customHeight="1" x14ac:dyDescent="0.15">
      <c r="A281" s="1" t="s">
        <v>4043</v>
      </c>
      <c r="B281" s="1" t="s">
        <v>4231</v>
      </c>
      <c r="C281" s="1" t="s">
        <v>4236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95</v>
      </c>
      <c r="I281" s="1" t="s">
        <v>84</v>
      </c>
      <c r="J281" s="1" t="s">
        <v>96</v>
      </c>
      <c r="K281" s="1" t="s">
        <v>4237</v>
      </c>
      <c r="L281" s="1"/>
      <c r="M281" s="21">
        <f t="shared" si="4"/>
        <v>1</v>
      </c>
    </row>
    <row r="282" spans="1:13" ht="20.100000000000001" customHeight="1" x14ac:dyDescent="0.15">
      <c r="A282" s="1" t="s">
        <v>4043</v>
      </c>
      <c r="B282" s="1" t="s">
        <v>4231</v>
      </c>
      <c r="C282" s="1" t="s">
        <v>4238</v>
      </c>
      <c r="D282" s="1" t="s">
        <v>849</v>
      </c>
      <c r="E282" s="1" t="s">
        <v>51</v>
      </c>
      <c r="F282" s="1" t="s">
        <v>26832</v>
      </c>
      <c r="G282" s="1" t="s">
        <v>82</v>
      </c>
      <c r="H282" s="1" t="s">
        <v>129</v>
      </c>
      <c r="I282" s="1" t="s">
        <v>84</v>
      </c>
      <c r="J282" s="1" t="s">
        <v>130</v>
      </c>
      <c r="K282" s="1" t="s">
        <v>4239</v>
      </c>
      <c r="L282" s="1"/>
      <c r="M282" s="21">
        <f t="shared" si="4"/>
        <v>0</v>
      </c>
    </row>
    <row r="283" spans="1:13" ht="20.100000000000001" customHeight="1" x14ac:dyDescent="0.15">
      <c r="A283" s="1" t="s">
        <v>4043</v>
      </c>
      <c r="B283" s="1" t="s">
        <v>4240</v>
      </c>
      <c r="C283" s="1" t="s">
        <v>4241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4242</v>
      </c>
      <c r="L283" s="1"/>
      <c r="M283" s="21">
        <f t="shared" si="4"/>
        <v>1</v>
      </c>
    </row>
    <row r="284" spans="1:13" ht="20.100000000000001" customHeight="1" x14ac:dyDescent="0.15">
      <c r="A284" s="1" t="s">
        <v>4043</v>
      </c>
      <c r="B284" s="1" t="s">
        <v>4240</v>
      </c>
      <c r="C284" s="1" t="s">
        <v>4243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121</v>
      </c>
      <c r="I284" s="1" t="s">
        <v>84</v>
      </c>
      <c r="J284" s="1" t="s">
        <v>122</v>
      </c>
      <c r="K284" s="1" t="s">
        <v>4244</v>
      </c>
      <c r="L284" s="1"/>
      <c r="M284" s="21">
        <f t="shared" si="4"/>
        <v>1</v>
      </c>
    </row>
    <row r="285" spans="1:13" ht="20.100000000000001" customHeight="1" x14ac:dyDescent="0.15">
      <c r="A285" s="1" t="s">
        <v>4043</v>
      </c>
      <c r="B285" s="1" t="s">
        <v>4240</v>
      </c>
      <c r="C285" s="1" t="s">
        <v>4245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4246</v>
      </c>
      <c r="L285" s="1"/>
      <c r="M285" s="21">
        <f t="shared" si="4"/>
        <v>1</v>
      </c>
    </row>
    <row r="286" spans="1:13" ht="20.100000000000001" customHeight="1" x14ac:dyDescent="0.15">
      <c r="A286" s="1" t="s">
        <v>4043</v>
      </c>
      <c r="B286" s="1" t="s">
        <v>4240</v>
      </c>
      <c r="C286" s="1" t="s">
        <v>4247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4248</v>
      </c>
      <c r="L286" s="1"/>
      <c r="M286" s="21">
        <f t="shared" si="4"/>
        <v>1</v>
      </c>
    </row>
    <row r="287" spans="1:13" ht="20.100000000000001" customHeight="1" x14ac:dyDescent="0.15">
      <c r="A287" s="1" t="s">
        <v>4043</v>
      </c>
      <c r="B287" s="1" t="s">
        <v>4249</v>
      </c>
      <c r="C287" s="1" t="s">
        <v>4250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4251</v>
      </c>
      <c r="L287" s="1"/>
      <c r="M287" s="21">
        <f t="shared" si="4"/>
        <v>1</v>
      </c>
    </row>
    <row r="288" spans="1:13" ht="20.100000000000001" customHeight="1" x14ac:dyDescent="0.15">
      <c r="A288" s="1" t="s">
        <v>4043</v>
      </c>
      <c r="B288" s="1" t="s">
        <v>4249</v>
      </c>
      <c r="C288" s="1" t="s">
        <v>4252</v>
      </c>
      <c r="D288" s="1" t="s">
        <v>78</v>
      </c>
      <c r="E288" s="1" t="s">
        <v>51</v>
      </c>
      <c r="F288" s="1" t="s">
        <v>179</v>
      </c>
      <c r="G288" s="1" t="s">
        <v>82</v>
      </c>
      <c r="H288" s="1" t="s">
        <v>129</v>
      </c>
      <c r="I288" s="1" t="s">
        <v>84</v>
      </c>
      <c r="J288" s="1" t="s">
        <v>130</v>
      </c>
      <c r="K288" s="1" t="s">
        <v>4253</v>
      </c>
      <c r="L288" s="1"/>
      <c r="M288" s="21">
        <f t="shared" si="4"/>
        <v>0</v>
      </c>
    </row>
    <row r="289" spans="1:13" ht="20.100000000000001" customHeight="1" x14ac:dyDescent="0.15">
      <c r="A289" s="1" t="s">
        <v>4043</v>
      </c>
      <c r="B289" s="1" t="s">
        <v>4249</v>
      </c>
      <c r="C289" s="1" t="s">
        <v>4254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4255</v>
      </c>
      <c r="L289" s="1"/>
      <c r="M289" s="21">
        <f t="shared" si="4"/>
        <v>1</v>
      </c>
    </row>
    <row r="290" spans="1:13" ht="20.100000000000001" customHeight="1" x14ac:dyDescent="0.15">
      <c r="A290" s="1" t="s">
        <v>4043</v>
      </c>
      <c r="B290" s="1" t="s">
        <v>4256</v>
      </c>
      <c r="C290" s="1" t="s">
        <v>4257</v>
      </c>
      <c r="D290" s="1" t="s">
        <v>78</v>
      </c>
      <c r="E290" s="1" t="s">
        <v>51</v>
      </c>
      <c r="F290" s="1" t="s">
        <v>51</v>
      </c>
      <c r="G290" s="1" t="s">
        <v>82</v>
      </c>
      <c r="H290" s="1" t="s">
        <v>95</v>
      </c>
      <c r="I290" s="1" t="s">
        <v>84</v>
      </c>
      <c r="J290" s="1" t="s">
        <v>96</v>
      </c>
      <c r="K290" s="1" t="s">
        <v>4258</v>
      </c>
      <c r="L290" s="1"/>
      <c r="M290" s="21">
        <f t="shared" si="4"/>
        <v>1</v>
      </c>
    </row>
    <row r="291" spans="1:13" ht="20.100000000000001" customHeight="1" x14ac:dyDescent="0.15">
      <c r="A291" s="1" t="s">
        <v>4043</v>
      </c>
      <c r="B291" s="1" t="s">
        <v>4256</v>
      </c>
      <c r="C291" s="1" t="s">
        <v>4259</v>
      </c>
      <c r="D291" s="1" t="s">
        <v>78</v>
      </c>
      <c r="E291" s="1" t="s">
        <v>51</v>
      </c>
      <c r="F291" s="1" t="s">
        <v>179</v>
      </c>
      <c r="G291" s="1" t="s">
        <v>82</v>
      </c>
      <c r="H291" s="1" t="s">
        <v>83</v>
      </c>
      <c r="I291" s="1" t="s">
        <v>84</v>
      </c>
      <c r="J291" s="1" t="s">
        <v>85</v>
      </c>
      <c r="K291" s="1" t="s">
        <v>4260</v>
      </c>
      <c r="L291" s="1"/>
      <c r="M291" s="21">
        <f t="shared" si="4"/>
        <v>0</v>
      </c>
    </row>
    <row r="292" spans="1:13" ht="20.100000000000001" customHeight="1" x14ac:dyDescent="0.15">
      <c r="A292" s="1" t="s">
        <v>4043</v>
      </c>
      <c r="B292" s="1" t="s">
        <v>4256</v>
      </c>
      <c r="C292" s="1" t="s">
        <v>4261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83</v>
      </c>
      <c r="I292" s="1" t="s">
        <v>84</v>
      </c>
      <c r="J292" s="1" t="s">
        <v>85</v>
      </c>
      <c r="K292" s="1" t="s">
        <v>4262</v>
      </c>
      <c r="L292" s="1"/>
      <c r="M292" s="21">
        <f t="shared" si="4"/>
        <v>0</v>
      </c>
    </row>
    <row r="293" spans="1:13" ht="20.100000000000001" customHeight="1" x14ac:dyDescent="0.15">
      <c r="A293" s="1" t="s">
        <v>4043</v>
      </c>
      <c r="B293" s="1" t="s">
        <v>4263</v>
      </c>
      <c r="C293" s="1" t="s">
        <v>4264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4265</v>
      </c>
      <c r="L293" s="1"/>
      <c r="M293" s="21">
        <f t="shared" si="4"/>
        <v>1</v>
      </c>
    </row>
    <row r="294" spans="1:13" ht="20.100000000000001" customHeight="1" x14ac:dyDescent="0.15">
      <c r="A294" s="1" t="s">
        <v>4043</v>
      </c>
      <c r="B294" s="1" t="s">
        <v>4263</v>
      </c>
      <c r="C294" s="1" t="s">
        <v>4266</v>
      </c>
      <c r="D294" s="1" t="s">
        <v>50</v>
      </c>
      <c r="E294" s="1" t="s">
        <v>51</v>
      </c>
      <c r="F294" s="1" t="s">
        <v>26832</v>
      </c>
      <c r="G294" s="1" t="s">
        <v>82</v>
      </c>
      <c r="H294" s="1" t="s">
        <v>180</v>
      </c>
      <c r="I294" s="1" t="s">
        <v>181</v>
      </c>
      <c r="J294" s="1" t="s">
        <v>182</v>
      </c>
      <c r="K294" s="1" t="s">
        <v>4267</v>
      </c>
      <c r="L294" s="1"/>
      <c r="M294" s="21">
        <f t="shared" si="4"/>
        <v>0</v>
      </c>
    </row>
    <row r="295" spans="1:13" ht="20.100000000000001" customHeight="1" x14ac:dyDescent="0.15">
      <c r="A295" s="1" t="s">
        <v>4043</v>
      </c>
      <c r="B295" s="1" t="s">
        <v>4263</v>
      </c>
      <c r="C295" s="1" t="s">
        <v>4268</v>
      </c>
      <c r="D295" s="1" t="s">
        <v>50</v>
      </c>
      <c r="E295" s="1" t="s">
        <v>51</v>
      </c>
      <c r="F295" s="1" t="s">
        <v>26832</v>
      </c>
      <c r="G295" s="1" t="s">
        <v>82</v>
      </c>
      <c r="H295" s="1" t="s">
        <v>180</v>
      </c>
      <c r="I295" s="1" t="s">
        <v>181</v>
      </c>
      <c r="J295" s="1" t="s">
        <v>182</v>
      </c>
      <c r="K295" s="1" t="s">
        <v>4269</v>
      </c>
      <c r="L295" s="1"/>
      <c r="M295" s="21">
        <f t="shared" si="4"/>
        <v>0</v>
      </c>
    </row>
    <row r="296" spans="1:13" ht="20.100000000000001" customHeight="1" x14ac:dyDescent="0.15">
      <c r="A296" s="1" t="s">
        <v>4043</v>
      </c>
      <c r="B296" s="1" t="s">
        <v>4263</v>
      </c>
      <c r="C296" s="1" t="s">
        <v>4270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4271</v>
      </c>
      <c r="L296" s="1"/>
      <c r="M296" s="21">
        <f t="shared" si="4"/>
        <v>1</v>
      </c>
    </row>
    <row r="297" spans="1:13" ht="20.100000000000001" customHeight="1" x14ac:dyDescent="0.15">
      <c r="A297" s="1" t="s">
        <v>4043</v>
      </c>
      <c r="B297" s="1" t="s">
        <v>4263</v>
      </c>
      <c r="C297" s="1" t="s">
        <v>4272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4273</v>
      </c>
      <c r="L297" s="1"/>
      <c r="M297" s="21">
        <f t="shared" si="4"/>
        <v>1</v>
      </c>
    </row>
    <row r="298" spans="1:13" ht="20.100000000000001" customHeight="1" x14ac:dyDescent="0.15">
      <c r="A298" s="1" t="s">
        <v>4043</v>
      </c>
      <c r="B298" s="1" t="s">
        <v>4263</v>
      </c>
      <c r="C298" s="1" t="s">
        <v>4274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4275</v>
      </c>
      <c r="L298" s="1"/>
      <c r="M298" s="21">
        <f t="shared" si="4"/>
        <v>1</v>
      </c>
    </row>
    <row r="299" spans="1:13" ht="20.100000000000001" customHeight="1" x14ac:dyDescent="0.15">
      <c r="A299" s="1" t="s">
        <v>4043</v>
      </c>
      <c r="B299" s="1" t="s">
        <v>4263</v>
      </c>
      <c r="C299" s="1" t="s">
        <v>4276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4277</v>
      </c>
      <c r="L299" s="1"/>
      <c r="M299" s="21">
        <f t="shared" si="4"/>
        <v>1</v>
      </c>
    </row>
    <row r="300" spans="1:13" ht="20.100000000000001" customHeight="1" x14ac:dyDescent="0.15">
      <c r="A300" s="1" t="s">
        <v>4043</v>
      </c>
      <c r="B300" s="1" t="s">
        <v>4263</v>
      </c>
      <c r="C300" s="1" t="s">
        <v>4278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4279</v>
      </c>
      <c r="L300" s="1"/>
      <c r="M300" s="21">
        <f t="shared" si="4"/>
        <v>1</v>
      </c>
    </row>
    <row r="301" spans="1:13" ht="20.100000000000001" customHeight="1" x14ac:dyDescent="0.15">
      <c r="A301" s="1" t="s">
        <v>4043</v>
      </c>
      <c r="B301" s="1" t="s">
        <v>4263</v>
      </c>
      <c r="C301" s="1" t="s">
        <v>4280</v>
      </c>
      <c r="D301" s="1" t="s">
        <v>78</v>
      </c>
      <c r="E301" s="1" t="s">
        <v>51</v>
      </c>
      <c r="F301" s="1" t="s">
        <v>179</v>
      </c>
      <c r="G301" s="1" t="s">
        <v>82</v>
      </c>
      <c r="H301" s="1" t="s">
        <v>180</v>
      </c>
      <c r="I301" s="1" t="s">
        <v>181</v>
      </c>
      <c r="J301" s="1" t="s">
        <v>182</v>
      </c>
      <c r="K301" s="1" t="s">
        <v>4281</v>
      </c>
      <c r="L301" s="1"/>
      <c r="M301" s="21">
        <f t="shared" si="4"/>
        <v>0</v>
      </c>
    </row>
    <row r="302" spans="1:13" ht="20.100000000000001" customHeight="1" x14ac:dyDescent="0.15">
      <c r="A302" s="1" t="s">
        <v>4043</v>
      </c>
      <c r="B302" s="1" t="s">
        <v>4263</v>
      </c>
      <c r="C302" s="1" t="s">
        <v>4282</v>
      </c>
      <c r="D302" s="1" t="s">
        <v>78</v>
      </c>
      <c r="E302" s="1" t="s">
        <v>51</v>
      </c>
      <c r="F302" s="1" t="s">
        <v>179</v>
      </c>
      <c r="G302" s="1" t="s">
        <v>82</v>
      </c>
      <c r="H302" s="1" t="s">
        <v>180</v>
      </c>
      <c r="I302" s="1" t="s">
        <v>181</v>
      </c>
      <c r="J302" s="1" t="s">
        <v>182</v>
      </c>
      <c r="K302" s="1" t="s">
        <v>4283</v>
      </c>
      <c r="L302" s="1"/>
      <c r="M302" s="21">
        <f t="shared" si="4"/>
        <v>0</v>
      </c>
    </row>
    <row r="303" spans="1:13" ht="20.100000000000001" customHeight="1" x14ac:dyDescent="0.15">
      <c r="A303" s="1" t="s">
        <v>4043</v>
      </c>
      <c r="B303" s="1" t="s">
        <v>4263</v>
      </c>
      <c r="C303" s="1" t="s">
        <v>4284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4285</v>
      </c>
      <c r="L303" s="1"/>
      <c r="M303" s="21">
        <f t="shared" si="4"/>
        <v>1</v>
      </c>
    </row>
    <row r="304" spans="1:13" ht="20.100000000000001" customHeight="1" x14ac:dyDescent="0.15">
      <c r="A304" s="1" t="s">
        <v>4043</v>
      </c>
      <c r="B304" s="1" t="s">
        <v>4263</v>
      </c>
      <c r="C304" s="1" t="s">
        <v>4286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4287</v>
      </c>
      <c r="L304" s="1"/>
      <c r="M304" s="21">
        <f t="shared" si="4"/>
        <v>1</v>
      </c>
    </row>
    <row r="305" spans="1:13" ht="20.100000000000001" customHeight="1" x14ac:dyDescent="0.15">
      <c r="A305" s="1" t="s">
        <v>4043</v>
      </c>
      <c r="B305" s="1" t="s">
        <v>4263</v>
      </c>
      <c r="C305" s="1" t="s">
        <v>4288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4289</v>
      </c>
      <c r="L305" s="1"/>
      <c r="M305" s="21">
        <f t="shared" si="4"/>
        <v>1</v>
      </c>
    </row>
    <row r="306" spans="1:13" ht="20.100000000000001" customHeight="1" x14ac:dyDescent="0.15">
      <c r="A306" s="1" t="s">
        <v>4043</v>
      </c>
      <c r="B306" s="1" t="s">
        <v>4263</v>
      </c>
      <c r="C306" s="1" t="s">
        <v>4290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4291</v>
      </c>
      <c r="L306" s="1"/>
      <c r="M306" s="21">
        <f t="shared" si="4"/>
        <v>1</v>
      </c>
    </row>
    <row r="307" spans="1:13" ht="39.950000000000003" customHeight="1" x14ac:dyDescent="0.15">
      <c r="A307" s="120" t="s">
        <v>26972</v>
      </c>
      <c r="B307" s="120" t="s">
        <v>27157</v>
      </c>
      <c r="C307" s="51" t="s">
        <v>26973</v>
      </c>
      <c r="D307" s="51" t="s">
        <v>849</v>
      </c>
      <c r="E307" s="51" t="s">
        <v>51</v>
      </c>
      <c r="F307" s="121" t="s">
        <v>26832</v>
      </c>
      <c r="G307" s="51" t="s">
        <v>82</v>
      </c>
      <c r="H307" s="51" t="s">
        <v>446</v>
      </c>
      <c r="I307" s="51" t="s">
        <v>84</v>
      </c>
      <c r="J307" s="51" t="s">
        <v>96</v>
      </c>
      <c r="K307" s="51" t="s">
        <v>16326</v>
      </c>
      <c r="L307" s="121" t="s">
        <v>26974</v>
      </c>
      <c r="M307" s="21">
        <v>0</v>
      </c>
    </row>
    <row r="308" spans="1:13" ht="39.950000000000003" customHeight="1" x14ac:dyDescent="0.15">
      <c r="A308" s="120" t="s">
        <v>26983</v>
      </c>
      <c r="B308" s="120" t="s">
        <v>26984</v>
      </c>
      <c r="C308" s="51" t="s">
        <v>26985</v>
      </c>
      <c r="D308" s="51" t="s">
        <v>78</v>
      </c>
      <c r="E308" s="51" t="s">
        <v>51</v>
      </c>
      <c r="F308" s="121" t="s">
        <v>51</v>
      </c>
      <c r="G308" s="51" t="s">
        <v>52</v>
      </c>
      <c r="H308" s="51" t="s">
        <v>121</v>
      </c>
      <c r="I308" s="51" t="s">
        <v>84</v>
      </c>
      <c r="J308" s="51" t="s">
        <v>15518</v>
      </c>
      <c r="K308" s="51" t="s">
        <v>16184</v>
      </c>
      <c r="L308" s="122" t="s">
        <v>26974</v>
      </c>
      <c r="M308" s="21">
        <v>1</v>
      </c>
    </row>
  </sheetData>
  <autoFilter ref="A7:L30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6"/>
  <sheetViews>
    <sheetView topLeftCell="A157" workbookViewId="0">
      <selection activeCell="A88" sqref="A88:L8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0" style="21" hidden="1" customWidth="1"/>
    <col min="14" max="16384" width="9" style="21"/>
  </cols>
  <sheetData>
    <row r="1" spans="1:14" ht="20.100000000000001" customHeight="1" x14ac:dyDescent="0.15">
      <c r="A1" s="3" t="s">
        <v>4293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2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SUBTOTAL(3,E8:E166)</f>
        <v>159</v>
      </c>
      <c r="F6" s="24">
        <f>SUBTOTAL(9,M8:M166)</f>
        <v>141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31</v>
      </c>
      <c r="B8" s="1" t="s">
        <v>4294</v>
      </c>
      <c r="C8" s="1" t="s">
        <v>4295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84</v>
      </c>
      <c r="J8" s="1" t="s">
        <v>122</v>
      </c>
      <c r="K8" s="1" t="s">
        <v>4296</v>
      </c>
      <c r="L8" s="1"/>
      <c r="M8" s="21">
        <f>IF(F8="○",1,0)</f>
        <v>1</v>
      </c>
    </row>
    <row r="9" spans="1:14" ht="20.100000000000001" customHeight="1" x14ac:dyDescent="0.15">
      <c r="A9" s="1" t="s">
        <v>31</v>
      </c>
      <c r="B9" s="1" t="s">
        <v>4294</v>
      </c>
      <c r="C9" s="1" t="s">
        <v>4297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84</v>
      </c>
      <c r="J9" s="1" t="s">
        <v>122</v>
      </c>
      <c r="K9" s="1" t="s">
        <v>4298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31</v>
      </c>
      <c r="B10" s="1" t="s">
        <v>4294</v>
      </c>
      <c r="C10" s="1" t="s">
        <v>4299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4300</v>
      </c>
      <c r="L10" s="1"/>
      <c r="M10" s="21">
        <f t="shared" si="0"/>
        <v>1</v>
      </c>
    </row>
    <row r="11" spans="1:14" ht="20.100000000000001" customHeight="1" x14ac:dyDescent="0.15">
      <c r="A11" s="1" t="s">
        <v>31</v>
      </c>
      <c r="B11" s="1" t="s">
        <v>4294</v>
      </c>
      <c r="C11" s="1" t="s">
        <v>4301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4302</v>
      </c>
      <c r="L11" s="1"/>
      <c r="M11" s="21">
        <f t="shared" si="0"/>
        <v>1</v>
      </c>
    </row>
    <row r="12" spans="1:14" ht="20.100000000000001" customHeight="1" x14ac:dyDescent="0.15">
      <c r="A12" s="1" t="s">
        <v>31</v>
      </c>
      <c r="B12" s="1" t="s">
        <v>4294</v>
      </c>
      <c r="C12" s="1" t="s">
        <v>4303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4304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4294</v>
      </c>
      <c r="C13" s="1" t="s">
        <v>4305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4306</v>
      </c>
      <c r="L13" s="1"/>
      <c r="M13" s="21">
        <f t="shared" si="0"/>
        <v>1</v>
      </c>
    </row>
    <row r="14" spans="1:14" ht="20.100000000000001" customHeight="1" x14ac:dyDescent="0.15">
      <c r="A14" s="1" t="s">
        <v>31</v>
      </c>
      <c r="B14" s="1" t="s">
        <v>4294</v>
      </c>
      <c r="C14" s="1" t="s">
        <v>4307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122</v>
      </c>
      <c r="K14" s="1" t="s">
        <v>4308</v>
      </c>
      <c r="L14" s="1"/>
      <c r="M14" s="21">
        <f t="shared" si="0"/>
        <v>1</v>
      </c>
    </row>
    <row r="15" spans="1:14" ht="20.100000000000001" customHeight="1" x14ac:dyDescent="0.15">
      <c r="A15" s="1" t="s">
        <v>31</v>
      </c>
      <c r="B15" s="1" t="s">
        <v>4294</v>
      </c>
      <c r="C15" s="1" t="s">
        <v>4309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4310</v>
      </c>
      <c r="L15" s="1"/>
      <c r="M15" s="21">
        <f t="shared" si="0"/>
        <v>1</v>
      </c>
    </row>
    <row r="16" spans="1:14" ht="20.100000000000001" customHeight="1" x14ac:dyDescent="0.15">
      <c r="A16" s="1" t="s">
        <v>31</v>
      </c>
      <c r="B16" s="1" t="s">
        <v>4294</v>
      </c>
      <c r="C16" s="1" t="s">
        <v>4311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4312</v>
      </c>
      <c r="L16" s="1"/>
      <c r="M16" s="21">
        <f t="shared" si="0"/>
        <v>1</v>
      </c>
    </row>
    <row r="17" spans="1:13" ht="20.100000000000001" customHeight="1" x14ac:dyDescent="0.15">
      <c r="A17" s="1" t="s">
        <v>31</v>
      </c>
      <c r="B17" s="1" t="s">
        <v>4294</v>
      </c>
      <c r="C17" s="1" t="s">
        <v>4313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4314</v>
      </c>
      <c r="L17" s="1"/>
      <c r="M17" s="21">
        <f t="shared" si="0"/>
        <v>1</v>
      </c>
    </row>
    <row r="18" spans="1:13" ht="20.100000000000001" customHeight="1" x14ac:dyDescent="0.15">
      <c r="A18" s="1" t="s">
        <v>31</v>
      </c>
      <c r="B18" s="1" t="s">
        <v>4294</v>
      </c>
      <c r="C18" s="1" t="s">
        <v>4315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4316</v>
      </c>
      <c r="L18" s="1"/>
      <c r="M18" s="21">
        <f t="shared" si="0"/>
        <v>1</v>
      </c>
    </row>
    <row r="19" spans="1:13" ht="20.100000000000001" customHeight="1" x14ac:dyDescent="0.15">
      <c r="A19" s="1" t="s">
        <v>31</v>
      </c>
      <c r="B19" s="1" t="s">
        <v>4294</v>
      </c>
      <c r="C19" s="1" t="s">
        <v>4317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2038</v>
      </c>
      <c r="I19" s="1" t="s">
        <v>84</v>
      </c>
      <c r="J19" s="1" t="s">
        <v>2039</v>
      </c>
      <c r="K19" s="1" t="s">
        <v>4318</v>
      </c>
      <c r="L19" s="1"/>
      <c r="M19" s="21">
        <f t="shared" si="0"/>
        <v>0</v>
      </c>
    </row>
    <row r="20" spans="1:13" ht="20.100000000000001" customHeight="1" x14ac:dyDescent="0.15">
      <c r="A20" s="1" t="s">
        <v>31</v>
      </c>
      <c r="B20" s="1" t="s">
        <v>4294</v>
      </c>
      <c r="C20" s="1" t="s">
        <v>4319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4320</v>
      </c>
      <c r="L20" s="1"/>
      <c r="M20" s="21">
        <f t="shared" si="0"/>
        <v>1</v>
      </c>
    </row>
    <row r="21" spans="1:13" ht="20.100000000000001" customHeight="1" x14ac:dyDescent="0.15">
      <c r="A21" s="1" t="s">
        <v>31</v>
      </c>
      <c r="B21" s="1" t="s">
        <v>4294</v>
      </c>
      <c r="C21" s="1" t="s">
        <v>4321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180</v>
      </c>
      <c r="I21" s="1" t="s">
        <v>84</v>
      </c>
      <c r="J21" s="1" t="s">
        <v>632</v>
      </c>
      <c r="K21" s="1" t="s">
        <v>4322</v>
      </c>
      <c r="L21" s="1"/>
      <c r="M21" s="21">
        <f t="shared" si="0"/>
        <v>0</v>
      </c>
    </row>
    <row r="22" spans="1:13" ht="20.100000000000001" customHeight="1" x14ac:dyDescent="0.15">
      <c r="A22" s="1" t="s">
        <v>31</v>
      </c>
      <c r="B22" s="1" t="s">
        <v>4294</v>
      </c>
      <c r="C22" s="1" t="s">
        <v>4323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4324</v>
      </c>
      <c r="L22" s="1"/>
      <c r="M22" s="21">
        <f t="shared" si="0"/>
        <v>1</v>
      </c>
    </row>
    <row r="23" spans="1:13" ht="20.100000000000001" customHeight="1" x14ac:dyDescent="0.15">
      <c r="A23" s="1" t="s">
        <v>31</v>
      </c>
      <c r="B23" s="1" t="s">
        <v>4294</v>
      </c>
      <c r="C23" s="1" t="s">
        <v>4325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4326</v>
      </c>
      <c r="L23" s="1"/>
      <c r="M23" s="21">
        <f t="shared" si="0"/>
        <v>1</v>
      </c>
    </row>
    <row r="24" spans="1:13" ht="20.100000000000001" customHeight="1" x14ac:dyDescent="0.15">
      <c r="A24" s="1" t="s">
        <v>31</v>
      </c>
      <c r="B24" s="1" t="s">
        <v>4294</v>
      </c>
      <c r="C24" s="1" t="s">
        <v>4327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4328</v>
      </c>
      <c r="L24" s="1"/>
      <c r="M24" s="21">
        <f t="shared" si="0"/>
        <v>1</v>
      </c>
    </row>
    <row r="25" spans="1:13" ht="20.100000000000001" customHeight="1" x14ac:dyDescent="0.15">
      <c r="A25" s="1" t="s">
        <v>31</v>
      </c>
      <c r="B25" s="1" t="s">
        <v>4294</v>
      </c>
      <c r="C25" s="1" t="s">
        <v>4329</v>
      </c>
      <c r="D25" s="1" t="s">
        <v>78</v>
      </c>
      <c r="E25" s="1" t="s">
        <v>51</v>
      </c>
      <c r="F25" s="1" t="s">
        <v>179</v>
      </c>
      <c r="G25" s="1" t="s">
        <v>82</v>
      </c>
      <c r="H25" s="1" t="s">
        <v>83</v>
      </c>
      <c r="I25" s="1" t="s">
        <v>84</v>
      </c>
      <c r="J25" s="1" t="s">
        <v>85</v>
      </c>
      <c r="K25" s="1" t="s">
        <v>4330</v>
      </c>
      <c r="L25" s="1"/>
      <c r="M25" s="21">
        <f t="shared" si="0"/>
        <v>0</v>
      </c>
    </row>
    <row r="26" spans="1:13" ht="20.100000000000001" customHeight="1" x14ac:dyDescent="0.15">
      <c r="A26" s="1" t="s">
        <v>31</v>
      </c>
      <c r="B26" s="1" t="s">
        <v>4294</v>
      </c>
      <c r="C26" s="1" t="s">
        <v>4331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4332</v>
      </c>
      <c r="L26" s="1"/>
      <c r="M26" s="21">
        <f t="shared" si="0"/>
        <v>1</v>
      </c>
    </row>
    <row r="27" spans="1:13" ht="20.100000000000001" customHeight="1" x14ac:dyDescent="0.15">
      <c r="A27" s="1" t="s">
        <v>31</v>
      </c>
      <c r="B27" s="1" t="s">
        <v>4333</v>
      </c>
      <c r="C27" s="1" t="s">
        <v>4334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4335</v>
      </c>
      <c r="L27" s="1"/>
      <c r="M27" s="21">
        <f t="shared" si="0"/>
        <v>1</v>
      </c>
    </row>
    <row r="28" spans="1:13" ht="20.100000000000001" customHeight="1" x14ac:dyDescent="0.15">
      <c r="A28" s="1" t="s">
        <v>31</v>
      </c>
      <c r="B28" s="1" t="s">
        <v>4333</v>
      </c>
      <c r="C28" s="1" t="s">
        <v>4336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4337</v>
      </c>
      <c r="L28" s="1"/>
      <c r="M28" s="21">
        <f t="shared" si="0"/>
        <v>1</v>
      </c>
    </row>
    <row r="29" spans="1:13" ht="20.100000000000001" customHeight="1" x14ac:dyDescent="0.15">
      <c r="A29" s="1" t="s">
        <v>31</v>
      </c>
      <c r="B29" s="1" t="s">
        <v>4333</v>
      </c>
      <c r="C29" s="1" t="s">
        <v>4338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4339</v>
      </c>
      <c r="L29" s="1"/>
      <c r="M29" s="21">
        <f t="shared" si="0"/>
        <v>1</v>
      </c>
    </row>
    <row r="30" spans="1:13" ht="20.100000000000001" customHeight="1" x14ac:dyDescent="0.15">
      <c r="A30" s="1" t="s">
        <v>31</v>
      </c>
      <c r="B30" s="1" t="s">
        <v>4333</v>
      </c>
      <c r="C30" s="1" t="s">
        <v>4340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4341</v>
      </c>
      <c r="L30" s="1"/>
      <c r="M30" s="21">
        <f t="shared" si="0"/>
        <v>1</v>
      </c>
    </row>
    <row r="31" spans="1:13" ht="20.100000000000001" customHeight="1" x14ac:dyDescent="0.15">
      <c r="A31" s="1" t="s">
        <v>31</v>
      </c>
      <c r="B31" s="1" t="s">
        <v>4333</v>
      </c>
      <c r="C31" s="1" t="s">
        <v>4342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4343</v>
      </c>
      <c r="L31" s="1"/>
      <c r="M31" s="21">
        <f t="shared" si="0"/>
        <v>1</v>
      </c>
    </row>
    <row r="32" spans="1:13" ht="20.100000000000001" customHeight="1" x14ac:dyDescent="0.15">
      <c r="A32" s="1" t="s">
        <v>31</v>
      </c>
      <c r="B32" s="1" t="s">
        <v>4333</v>
      </c>
      <c r="C32" s="1" t="s">
        <v>4344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4345</v>
      </c>
      <c r="L32" s="1"/>
      <c r="M32" s="21">
        <f t="shared" si="0"/>
        <v>1</v>
      </c>
    </row>
    <row r="33" spans="1:13" ht="20.100000000000001" customHeight="1" x14ac:dyDescent="0.15">
      <c r="A33" s="1" t="s">
        <v>31</v>
      </c>
      <c r="B33" s="1" t="s">
        <v>4333</v>
      </c>
      <c r="C33" s="1" t="s">
        <v>4346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4347</v>
      </c>
      <c r="L33" s="1"/>
      <c r="M33" s="21">
        <f t="shared" si="0"/>
        <v>1</v>
      </c>
    </row>
    <row r="34" spans="1:13" ht="20.100000000000001" customHeight="1" x14ac:dyDescent="0.15">
      <c r="A34" s="1" t="s">
        <v>31</v>
      </c>
      <c r="B34" s="1" t="s">
        <v>4333</v>
      </c>
      <c r="C34" s="1" t="s">
        <v>4348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4349</v>
      </c>
      <c r="L34" s="1"/>
      <c r="M34" s="21">
        <f t="shared" si="0"/>
        <v>1</v>
      </c>
    </row>
    <row r="35" spans="1:13" ht="20.100000000000001" customHeight="1" x14ac:dyDescent="0.15">
      <c r="A35" s="1" t="s">
        <v>31</v>
      </c>
      <c r="B35" s="1" t="s">
        <v>4333</v>
      </c>
      <c r="C35" s="1" t="s">
        <v>4350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4351</v>
      </c>
      <c r="L35" s="1"/>
      <c r="M35" s="21">
        <f t="shared" si="0"/>
        <v>1</v>
      </c>
    </row>
    <row r="36" spans="1:13" ht="20.100000000000001" customHeight="1" x14ac:dyDescent="0.15">
      <c r="A36" s="1" t="s">
        <v>31</v>
      </c>
      <c r="B36" s="1" t="s">
        <v>4333</v>
      </c>
      <c r="C36" s="1" t="s">
        <v>4352</v>
      </c>
      <c r="D36" s="1" t="s">
        <v>78</v>
      </c>
      <c r="E36" s="1" t="s">
        <v>51</v>
      </c>
      <c r="F36" s="1" t="s">
        <v>26832</v>
      </c>
      <c r="G36" s="1" t="s">
        <v>82</v>
      </c>
      <c r="H36" s="1" t="s">
        <v>180</v>
      </c>
      <c r="I36" s="1" t="s">
        <v>84</v>
      </c>
      <c r="J36" s="1" t="s">
        <v>632</v>
      </c>
      <c r="K36" s="1" t="s">
        <v>4353</v>
      </c>
      <c r="L36" s="1"/>
      <c r="M36" s="21">
        <f t="shared" si="0"/>
        <v>0</v>
      </c>
    </row>
    <row r="37" spans="1:13" ht="20.100000000000001" customHeight="1" x14ac:dyDescent="0.15">
      <c r="A37" s="1" t="s">
        <v>31</v>
      </c>
      <c r="B37" s="1" t="s">
        <v>4333</v>
      </c>
      <c r="C37" s="1" t="s">
        <v>4354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4355</v>
      </c>
      <c r="L37" s="1"/>
      <c r="M37" s="21">
        <f t="shared" si="0"/>
        <v>1</v>
      </c>
    </row>
    <row r="38" spans="1:13" ht="20.100000000000001" customHeight="1" x14ac:dyDescent="0.15">
      <c r="A38" s="1" t="s">
        <v>31</v>
      </c>
      <c r="B38" s="1" t="s">
        <v>4333</v>
      </c>
      <c r="C38" s="1" t="s">
        <v>4356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4357</v>
      </c>
      <c r="L38" s="1"/>
      <c r="M38" s="21">
        <f t="shared" si="0"/>
        <v>1</v>
      </c>
    </row>
    <row r="39" spans="1:13" ht="20.100000000000001" customHeight="1" x14ac:dyDescent="0.15">
      <c r="A39" s="1" t="s">
        <v>31</v>
      </c>
      <c r="B39" s="1" t="s">
        <v>4333</v>
      </c>
      <c r="C39" s="1" t="s">
        <v>4358</v>
      </c>
      <c r="D39" s="1" t="s">
        <v>78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4359</v>
      </c>
      <c r="L39" s="1"/>
      <c r="M39" s="21">
        <f t="shared" si="0"/>
        <v>1</v>
      </c>
    </row>
    <row r="40" spans="1:13" ht="20.100000000000001" customHeight="1" x14ac:dyDescent="0.15">
      <c r="A40" s="1" t="s">
        <v>31</v>
      </c>
      <c r="B40" s="1" t="s">
        <v>4360</v>
      </c>
      <c r="C40" s="1" t="s">
        <v>4361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4362</v>
      </c>
      <c r="L40" s="1"/>
      <c r="M40" s="21">
        <f t="shared" si="0"/>
        <v>1</v>
      </c>
    </row>
    <row r="41" spans="1:13" ht="20.100000000000001" customHeight="1" x14ac:dyDescent="0.15">
      <c r="A41" s="1" t="s">
        <v>31</v>
      </c>
      <c r="B41" s="1" t="s">
        <v>4360</v>
      </c>
      <c r="C41" s="1" t="s">
        <v>4363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4364</v>
      </c>
      <c r="L41" s="1"/>
      <c r="M41" s="21">
        <f t="shared" si="0"/>
        <v>1</v>
      </c>
    </row>
    <row r="42" spans="1:13" ht="20.100000000000001" customHeight="1" x14ac:dyDescent="0.15">
      <c r="A42" s="1" t="s">
        <v>31</v>
      </c>
      <c r="B42" s="1" t="s">
        <v>4360</v>
      </c>
      <c r="C42" s="1" t="s">
        <v>4365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4366</v>
      </c>
      <c r="L42" s="1"/>
      <c r="M42" s="21">
        <f t="shared" si="0"/>
        <v>1</v>
      </c>
    </row>
    <row r="43" spans="1:13" ht="20.100000000000001" customHeight="1" x14ac:dyDescent="0.15">
      <c r="A43" s="1" t="s">
        <v>31</v>
      </c>
      <c r="B43" s="1" t="s">
        <v>4360</v>
      </c>
      <c r="C43" s="1" t="s">
        <v>4367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4368</v>
      </c>
      <c r="L43" s="1"/>
      <c r="M43" s="21">
        <f t="shared" si="0"/>
        <v>1</v>
      </c>
    </row>
    <row r="44" spans="1:13" ht="20.100000000000001" customHeight="1" x14ac:dyDescent="0.15">
      <c r="A44" s="1" t="s">
        <v>31</v>
      </c>
      <c r="B44" s="1" t="s">
        <v>4360</v>
      </c>
      <c r="C44" s="1" t="s">
        <v>4369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4370</v>
      </c>
      <c r="L44" s="1"/>
      <c r="M44" s="21">
        <f t="shared" si="0"/>
        <v>1</v>
      </c>
    </row>
    <row r="45" spans="1:13" ht="20.100000000000001" customHeight="1" x14ac:dyDescent="0.15">
      <c r="A45" s="1" t="s">
        <v>31</v>
      </c>
      <c r="B45" s="1" t="s">
        <v>4371</v>
      </c>
      <c r="C45" s="1" t="s">
        <v>4372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4373</v>
      </c>
      <c r="L45" s="1"/>
      <c r="M45" s="21">
        <f t="shared" si="0"/>
        <v>1</v>
      </c>
    </row>
    <row r="46" spans="1:13" ht="20.100000000000001" customHeight="1" x14ac:dyDescent="0.15">
      <c r="A46" s="1" t="s">
        <v>31</v>
      </c>
      <c r="B46" s="1" t="s">
        <v>4371</v>
      </c>
      <c r="C46" s="1" t="s">
        <v>4374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4375</v>
      </c>
      <c r="L46" s="1"/>
      <c r="M46" s="21">
        <f t="shared" si="0"/>
        <v>1</v>
      </c>
    </row>
    <row r="47" spans="1:13" ht="20.100000000000001" customHeight="1" x14ac:dyDescent="0.15">
      <c r="A47" s="1" t="s">
        <v>31</v>
      </c>
      <c r="B47" s="1" t="s">
        <v>4371</v>
      </c>
      <c r="C47" s="1" t="s">
        <v>4376</v>
      </c>
      <c r="D47" s="1" t="s">
        <v>50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4377</v>
      </c>
      <c r="L47" s="1"/>
      <c r="M47" s="21">
        <f t="shared" si="0"/>
        <v>1</v>
      </c>
    </row>
    <row r="48" spans="1:13" ht="20.100000000000001" customHeight="1" x14ac:dyDescent="0.15">
      <c r="A48" s="1" t="s">
        <v>31</v>
      </c>
      <c r="B48" s="1" t="s">
        <v>4371</v>
      </c>
      <c r="C48" s="1" t="s">
        <v>4378</v>
      </c>
      <c r="D48" s="1" t="s">
        <v>50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4379</v>
      </c>
      <c r="L48" s="1"/>
      <c r="M48" s="21">
        <f t="shared" si="0"/>
        <v>1</v>
      </c>
    </row>
    <row r="49" spans="1:13" ht="20.100000000000001" customHeight="1" x14ac:dyDescent="0.15">
      <c r="A49" s="1" t="s">
        <v>31</v>
      </c>
      <c r="B49" s="1" t="s">
        <v>4371</v>
      </c>
      <c r="C49" s="1" t="s">
        <v>4380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4381</v>
      </c>
      <c r="L49" s="1"/>
      <c r="M49" s="21">
        <f t="shared" si="0"/>
        <v>1</v>
      </c>
    </row>
    <row r="50" spans="1:13" ht="20.100000000000001" customHeight="1" x14ac:dyDescent="0.15">
      <c r="A50" s="1" t="s">
        <v>31</v>
      </c>
      <c r="B50" s="1" t="s">
        <v>4371</v>
      </c>
      <c r="C50" s="1" t="s">
        <v>4382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4383</v>
      </c>
      <c r="L50" s="1"/>
      <c r="M50" s="21">
        <f t="shared" si="0"/>
        <v>1</v>
      </c>
    </row>
    <row r="51" spans="1:13" ht="20.100000000000001" customHeight="1" x14ac:dyDescent="0.15">
      <c r="A51" s="1" t="s">
        <v>31</v>
      </c>
      <c r="B51" s="1" t="s">
        <v>4371</v>
      </c>
      <c r="C51" s="1" t="s">
        <v>4384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4385</v>
      </c>
      <c r="L51" s="1"/>
      <c r="M51" s="21">
        <f t="shared" si="0"/>
        <v>1</v>
      </c>
    </row>
    <row r="52" spans="1:13" ht="20.100000000000001" customHeight="1" x14ac:dyDescent="0.15">
      <c r="A52" s="1" t="s">
        <v>31</v>
      </c>
      <c r="B52" s="1" t="s">
        <v>4371</v>
      </c>
      <c r="C52" s="1" t="s">
        <v>4386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4387</v>
      </c>
      <c r="L52" s="1"/>
      <c r="M52" s="21">
        <f t="shared" si="0"/>
        <v>1</v>
      </c>
    </row>
    <row r="53" spans="1:13" ht="20.100000000000001" customHeight="1" x14ac:dyDescent="0.15">
      <c r="A53" s="1" t="s">
        <v>31</v>
      </c>
      <c r="B53" s="1" t="s">
        <v>4371</v>
      </c>
      <c r="C53" s="1" t="s">
        <v>4388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4389</v>
      </c>
      <c r="L53" s="1"/>
      <c r="M53" s="21">
        <f t="shared" si="0"/>
        <v>1</v>
      </c>
    </row>
    <row r="54" spans="1:13" ht="20.100000000000001" customHeight="1" x14ac:dyDescent="0.15">
      <c r="A54" s="1" t="s">
        <v>31</v>
      </c>
      <c r="B54" s="1" t="s">
        <v>4371</v>
      </c>
      <c r="C54" s="1" t="s">
        <v>4390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4391</v>
      </c>
      <c r="L54" s="1"/>
      <c r="M54" s="21">
        <f t="shared" si="0"/>
        <v>1</v>
      </c>
    </row>
    <row r="55" spans="1:13" ht="20.100000000000001" customHeight="1" x14ac:dyDescent="0.15">
      <c r="A55" s="1" t="s">
        <v>31</v>
      </c>
      <c r="B55" s="1" t="s">
        <v>4371</v>
      </c>
      <c r="C55" s="1" t="s">
        <v>4392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4393</v>
      </c>
      <c r="L55" s="1"/>
      <c r="M55" s="21">
        <f t="shared" si="0"/>
        <v>1</v>
      </c>
    </row>
    <row r="56" spans="1:13" ht="20.100000000000001" customHeight="1" x14ac:dyDescent="0.15">
      <c r="A56" s="1" t="s">
        <v>31</v>
      </c>
      <c r="B56" s="1" t="s">
        <v>4371</v>
      </c>
      <c r="C56" s="1" t="s">
        <v>4394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4395</v>
      </c>
      <c r="L56" s="1"/>
      <c r="M56" s="21">
        <f t="shared" si="0"/>
        <v>1</v>
      </c>
    </row>
    <row r="57" spans="1:13" ht="20.100000000000001" customHeight="1" x14ac:dyDescent="0.15">
      <c r="A57" s="1" t="s">
        <v>31</v>
      </c>
      <c r="B57" s="1" t="s">
        <v>4371</v>
      </c>
      <c r="C57" s="1" t="s">
        <v>4396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4397</v>
      </c>
      <c r="L57" s="1"/>
      <c r="M57" s="21">
        <f t="shared" si="0"/>
        <v>1</v>
      </c>
    </row>
    <row r="58" spans="1:13" ht="20.100000000000001" customHeight="1" x14ac:dyDescent="0.15">
      <c r="A58" s="1" t="s">
        <v>31</v>
      </c>
      <c r="B58" s="1" t="s">
        <v>4371</v>
      </c>
      <c r="C58" s="1" t="s">
        <v>4398</v>
      </c>
      <c r="D58" s="1" t="s">
        <v>849</v>
      </c>
      <c r="E58" s="1" t="s">
        <v>51</v>
      </c>
      <c r="F58" s="1" t="s">
        <v>26832</v>
      </c>
      <c r="G58" s="1" t="s">
        <v>82</v>
      </c>
      <c r="H58" s="1" t="s">
        <v>83</v>
      </c>
      <c r="I58" s="1" t="s">
        <v>84</v>
      </c>
      <c r="J58" s="1" t="s">
        <v>85</v>
      </c>
      <c r="K58" s="1" t="s">
        <v>4399</v>
      </c>
      <c r="L58" s="1"/>
      <c r="M58" s="21">
        <f t="shared" si="0"/>
        <v>0</v>
      </c>
    </row>
    <row r="59" spans="1:13" ht="20.100000000000001" customHeight="1" x14ac:dyDescent="0.15">
      <c r="A59" s="1" t="s">
        <v>31</v>
      </c>
      <c r="B59" s="1" t="s">
        <v>4400</v>
      </c>
      <c r="C59" s="1" t="s">
        <v>4401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4402</v>
      </c>
      <c r="L59" s="1"/>
      <c r="M59" s="21">
        <f t="shared" si="0"/>
        <v>1</v>
      </c>
    </row>
    <row r="60" spans="1:13" ht="20.100000000000001" customHeight="1" x14ac:dyDescent="0.15">
      <c r="A60" s="1" t="s">
        <v>31</v>
      </c>
      <c r="B60" s="1" t="s">
        <v>4400</v>
      </c>
      <c r="C60" s="1" t="s">
        <v>4403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4404</v>
      </c>
      <c r="L60" s="1"/>
      <c r="M60" s="21">
        <f t="shared" si="0"/>
        <v>1</v>
      </c>
    </row>
    <row r="61" spans="1:13" ht="20.100000000000001" customHeight="1" x14ac:dyDescent="0.15">
      <c r="A61" s="1" t="s">
        <v>31</v>
      </c>
      <c r="B61" s="1" t="s">
        <v>4400</v>
      </c>
      <c r="C61" s="1" t="s">
        <v>4405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4406</v>
      </c>
      <c r="L61" s="1"/>
      <c r="M61" s="21">
        <f t="shared" si="0"/>
        <v>1</v>
      </c>
    </row>
    <row r="62" spans="1:13" ht="20.100000000000001" customHeight="1" x14ac:dyDescent="0.15">
      <c r="A62" s="1" t="s">
        <v>31</v>
      </c>
      <c r="B62" s="1" t="s">
        <v>4400</v>
      </c>
      <c r="C62" s="1" t="s">
        <v>4407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4408</v>
      </c>
      <c r="L62" s="1"/>
      <c r="M62" s="21">
        <f t="shared" si="0"/>
        <v>1</v>
      </c>
    </row>
    <row r="63" spans="1:13" ht="20.100000000000001" customHeight="1" x14ac:dyDescent="0.15">
      <c r="A63" s="1" t="s">
        <v>31</v>
      </c>
      <c r="B63" s="1" t="s">
        <v>4400</v>
      </c>
      <c r="C63" s="1" t="s">
        <v>4409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4410</v>
      </c>
      <c r="L63" s="1"/>
      <c r="M63" s="21">
        <f t="shared" si="0"/>
        <v>1</v>
      </c>
    </row>
    <row r="64" spans="1:13" ht="20.100000000000001" customHeight="1" x14ac:dyDescent="0.15">
      <c r="A64" s="1" t="s">
        <v>31</v>
      </c>
      <c r="B64" s="1" t="s">
        <v>4400</v>
      </c>
      <c r="C64" s="1" t="s">
        <v>4411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4412</v>
      </c>
      <c r="L64" s="1"/>
      <c r="M64" s="21">
        <f t="shared" si="0"/>
        <v>1</v>
      </c>
    </row>
    <row r="65" spans="1:13" ht="20.100000000000001" customHeight="1" x14ac:dyDescent="0.15">
      <c r="A65" s="1" t="s">
        <v>31</v>
      </c>
      <c r="B65" s="1" t="s">
        <v>4400</v>
      </c>
      <c r="C65" s="1" t="s">
        <v>4413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4414</v>
      </c>
      <c r="L65" s="1"/>
      <c r="M65" s="21">
        <f t="shared" si="0"/>
        <v>1</v>
      </c>
    </row>
    <row r="66" spans="1:13" ht="20.100000000000001" customHeight="1" x14ac:dyDescent="0.15">
      <c r="A66" s="1" t="s">
        <v>31</v>
      </c>
      <c r="B66" s="1" t="s">
        <v>4400</v>
      </c>
      <c r="C66" s="1" t="s">
        <v>4415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4416</v>
      </c>
      <c r="L66" s="1"/>
      <c r="M66" s="21">
        <f t="shared" si="0"/>
        <v>1</v>
      </c>
    </row>
    <row r="67" spans="1:13" ht="20.100000000000001" customHeight="1" x14ac:dyDescent="0.15">
      <c r="A67" s="1" t="s">
        <v>31</v>
      </c>
      <c r="B67" s="1" t="s">
        <v>4400</v>
      </c>
      <c r="C67" s="1" t="s">
        <v>4417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4418</v>
      </c>
      <c r="L67" s="1"/>
      <c r="M67" s="21">
        <f t="shared" si="0"/>
        <v>1</v>
      </c>
    </row>
    <row r="68" spans="1:13" ht="20.100000000000001" customHeight="1" x14ac:dyDescent="0.15">
      <c r="A68" s="1" t="s">
        <v>31</v>
      </c>
      <c r="B68" s="1" t="s">
        <v>4400</v>
      </c>
      <c r="C68" s="1" t="s">
        <v>4419</v>
      </c>
      <c r="D68" s="1" t="s">
        <v>50</v>
      </c>
      <c r="E68" s="1" t="s">
        <v>51</v>
      </c>
      <c r="F68" s="1" t="s">
        <v>26832</v>
      </c>
      <c r="G68" s="1" t="s">
        <v>82</v>
      </c>
      <c r="H68" s="1" t="s">
        <v>2038</v>
      </c>
      <c r="I68" s="1" t="s">
        <v>84</v>
      </c>
      <c r="J68" s="1" t="s">
        <v>2039</v>
      </c>
      <c r="K68" s="1" t="s">
        <v>4420</v>
      </c>
      <c r="L68" s="1"/>
      <c r="M68" s="21">
        <f t="shared" si="0"/>
        <v>0</v>
      </c>
    </row>
    <row r="69" spans="1:13" ht="20.100000000000001" customHeight="1" x14ac:dyDescent="0.15">
      <c r="A69" s="1" t="s">
        <v>31</v>
      </c>
      <c r="B69" s="1" t="s">
        <v>4400</v>
      </c>
      <c r="C69" s="1" t="s">
        <v>4421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4422</v>
      </c>
      <c r="L69" s="1"/>
      <c r="M69" s="21">
        <f t="shared" si="0"/>
        <v>1</v>
      </c>
    </row>
    <row r="70" spans="1:13" ht="20.100000000000001" customHeight="1" x14ac:dyDescent="0.15">
      <c r="A70" s="1" t="s">
        <v>31</v>
      </c>
      <c r="B70" s="1" t="s">
        <v>4400</v>
      </c>
      <c r="C70" s="1" t="s">
        <v>4423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4424</v>
      </c>
      <c r="L70" s="1"/>
      <c r="M70" s="21">
        <f t="shared" si="0"/>
        <v>1</v>
      </c>
    </row>
    <row r="71" spans="1:13" ht="20.100000000000001" customHeight="1" x14ac:dyDescent="0.15">
      <c r="A71" s="1" t="s">
        <v>31</v>
      </c>
      <c r="B71" s="1" t="s">
        <v>4400</v>
      </c>
      <c r="C71" s="1" t="s">
        <v>4425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4426</v>
      </c>
      <c r="L71" s="1"/>
      <c r="M71" s="21">
        <f t="shared" si="0"/>
        <v>1</v>
      </c>
    </row>
    <row r="72" spans="1:13" ht="20.100000000000001" customHeight="1" x14ac:dyDescent="0.15">
      <c r="A72" s="1" t="s">
        <v>31</v>
      </c>
      <c r="B72" s="1" t="s">
        <v>4400</v>
      </c>
      <c r="C72" s="1" t="s">
        <v>4427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4428</v>
      </c>
      <c r="L72" s="1"/>
      <c r="M72" s="21">
        <f t="shared" si="0"/>
        <v>1</v>
      </c>
    </row>
    <row r="73" spans="1:13" ht="20.100000000000001" customHeight="1" x14ac:dyDescent="0.15">
      <c r="A73" s="1" t="s">
        <v>31</v>
      </c>
      <c r="B73" s="1" t="s">
        <v>4400</v>
      </c>
      <c r="C73" s="1" t="s">
        <v>4429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4430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31</v>
      </c>
      <c r="B74" s="1" t="s">
        <v>4400</v>
      </c>
      <c r="C74" s="1" t="s">
        <v>4431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4432</v>
      </c>
      <c r="L74" s="1"/>
      <c r="M74" s="21">
        <f t="shared" si="1"/>
        <v>1</v>
      </c>
    </row>
    <row r="75" spans="1:13" ht="20.100000000000001" customHeight="1" x14ac:dyDescent="0.15">
      <c r="A75" s="1" t="s">
        <v>31</v>
      </c>
      <c r="B75" s="1" t="s">
        <v>4400</v>
      </c>
      <c r="C75" s="1" t="s">
        <v>4433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4434</v>
      </c>
      <c r="L75" s="1"/>
      <c r="M75" s="21">
        <f t="shared" si="1"/>
        <v>1</v>
      </c>
    </row>
    <row r="76" spans="1:13" ht="20.100000000000001" customHeight="1" x14ac:dyDescent="0.15">
      <c r="A76" s="1" t="s">
        <v>31</v>
      </c>
      <c r="B76" s="1" t="s">
        <v>4400</v>
      </c>
      <c r="C76" s="1" t="s">
        <v>4435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180</v>
      </c>
      <c r="I76" s="1" t="s">
        <v>181</v>
      </c>
      <c r="J76" s="1" t="s">
        <v>182</v>
      </c>
      <c r="K76" s="1" t="s">
        <v>4436</v>
      </c>
      <c r="L76" s="1"/>
      <c r="M76" s="21">
        <f t="shared" si="1"/>
        <v>0</v>
      </c>
    </row>
    <row r="77" spans="1:13" ht="20.100000000000001" customHeight="1" x14ac:dyDescent="0.15">
      <c r="A77" s="1" t="s">
        <v>31</v>
      </c>
      <c r="B77" s="1" t="s">
        <v>4400</v>
      </c>
      <c r="C77" s="1" t="s">
        <v>4437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4438</v>
      </c>
      <c r="L77" s="1"/>
      <c r="M77" s="21">
        <f t="shared" si="1"/>
        <v>1</v>
      </c>
    </row>
    <row r="78" spans="1:13" ht="20.100000000000001" customHeight="1" x14ac:dyDescent="0.15">
      <c r="A78" s="1" t="s">
        <v>31</v>
      </c>
      <c r="B78" s="1" t="s">
        <v>4400</v>
      </c>
      <c r="C78" s="1" t="s">
        <v>4439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4440</v>
      </c>
      <c r="L78" s="1"/>
      <c r="M78" s="21">
        <f t="shared" si="1"/>
        <v>1</v>
      </c>
    </row>
    <row r="79" spans="1:13" ht="20.100000000000001" customHeight="1" x14ac:dyDescent="0.15">
      <c r="A79" s="1" t="s">
        <v>31</v>
      </c>
      <c r="B79" s="1" t="s">
        <v>4400</v>
      </c>
      <c r="C79" s="1" t="s">
        <v>4441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207</v>
      </c>
      <c r="I79" s="1" t="s">
        <v>84</v>
      </c>
      <c r="J79" s="1" t="s">
        <v>122</v>
      </c>
      <c r="K79" s="1" t="s">
        <v>4442</v>
      </c>
      <c r="L79" s="1"/>
      <c r="M79" s="21">
        <f t="shared" si="1"/>
        <v>1</v>
      </c>
    </row>
    <row r="80" spans="1:13" ht="20.100000000000001" customHeight="1" x14ac:dyDescent="0.15">
      <c r="A80" s="1" t="s">
        <v>31</v>
      </c>
      <c r="B80" s="1" t="s">
        <v>4400</v>
      </c>
      <c r="C80" s="1" t="s">
        <v>4443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207</v>
      </c>
      <c r="I80" s="1" t="s">
        <v>84</v>
      </c>
      <c r="J80" s="1" t="s">
        <v>122</v>
      </c>
      <c r="K80" s="1" t="s">
        <v>4444</v>
      </c>
      <c r="L80" s="1"/>
      <c r="M80" s="21">
        <f t="shared" si="1"/>
        <v>1</v>
      </c>
    </row>
    <row r="81" spans="1:13" ht="20.100000000000001" customHeight="1" x14ac:dyDescent="0.15">
      <c r="A81" s="1" t="s">
        <v>31</v>
      </c>
      <c r="B81" s="1" t="s">
        <v>4445</v>
      </c>
      <c r="C81" s="1" t="s">
        <v>4446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4447</v>
      </c>
      <c r="L81" s="1"/>
      <c r="M81" s="21">
        <f t="shared" si="1"/>
        <v>1</v>
      </c>
    </row>
    <row r="82" spans="1:13" ht="20.100000000000001" customHeight="1" x14ac:dyDescent="0.15">
      <c r="A82" s="1" t="s">
        <v>31</v>
      </c>
      <c r="B82" s="1" t="s">
        <v>4445</v>
      </c>
      <c r="C82" s="1" t="s">
        <v>4448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4449</v>
      </c>
      <c r="L82" s="1"/>
      <c r="M82" s="21">
        <f t="shared" si="1"/>
        <v>1</v>
      </c>
    </row>
    <row r="83" spans="1:13" ht="20.100000000000001" customHeight="1" x14ac:dyDescent="0.15">
      <c r="A83" s="1" t="s">
        <v>31</v>
      </c>
      <c r="B83" s="1" t="s">
        <v>4445</v>
      </c>
      <c r="C83" s="1" t="s">
        <v>4450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4451</v>
      </c>
      <c r="L83" s="1"/>
      <c r="M83" s="21">
        <f t="shared" si="1"/>
        <v>1</v>
      </c>
    </row>
    <row r="84" spans="1:13" ht="20.100000000000001" customHeight="1" x14ac:dyDescent="0.15">
      <c r="A84" s="1" t="s">
        <v>31</v>
      </c>
      <c r="B84" s="1" t="s">
        <v>4452</v>
      </c>
      <c r="C84" s="1" t="s">
        <v>4453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207</v>
      </c>
      <c r="I84" s="1" t="s">
        <v>84</v>
      </c>
      <c r="J84" s="1" t="s">
        <v>122</v>
      </c>
      <c r="K84" s="1" t="s">
        <v>4454</v>
      </c>
      <c r="L84" s="1"/>
      <c r="M84" s="21">
        <f t="shared" si="1"/>
        <v>1</v>
      </c>
    </row>
    <row r="85" spans="1:13" ht="20.100000000000001" customHeight="1" x14ac:dyDescent="0.15">
      <c r="A85" s="1" t="s">
        <v>31</v>
      </c>
      <c r="B85" s="1" t="s">
        <v>4452</v>
      </c>
      <c r="C85" s="1" t="s">
        <v>4455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207</v>
      </c>
      <c r="I85" s="1" t="s">
        <v>84</v>
      </c>
      <c r="J85" s="1" t="s">
        <v>122</v>
      </c>
      <c r="K85" s="1" t="s">
        <v>4456</v>
      </c>
      <c r="L85" s="1"/>
      <c r="M85" s="21">
        <f t="shared" si="1"/>
        <v>1</v>
      </c>
    </row>
    <row r="86" spans="1:13" ht="20.100000000000001" customHeight="1" x14ac:dyDescent="0.15">
      <c r="A86" s="1" t="s">
        <v>31</v>
      </c>
      <c r="B86" s="1" t="s">
        <v>4457</v>
      </c>
      <c r="C86" s="1" t="s">
        <v>4458</v>
      </c>
      <c r="D86" s="1" t="s">
        <v>50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4459</v>
      </c>
      <c r="L86" s="1"/>
      <c r="M86" s="21">
        <f t="shared" si="1"/>
        <v>1</v>
      </c>
    </row>
    <row r="87" spans="1:13" ht="20.100000000000001" customHeight="1" x14ac:dyDescent="0.15">
      <c r="A87" s="1" t="s">
        <v>31</v>
      </c>
      <c r="B87" s="1" t="s">
        <v>4457</v>
      </c>
      <c r="C87" s="1" t="s">
        <v>4460</v>
      </c>
      <c r="D87" s="1" t="s">
        <v>50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4461</v>
      </c>
      <c r="L87" s="1"/>
      <c r="M87" s="21">
        <f t="shared" si="1"/>
        <v>1</v>
      </c>
    </row>
    <row r="88" spans="1:13" ht="39.950000000000003" customHeight="1" x14ac:dyDescent="0.15">
      <c r="A88" s="120" t="s">
        <v>26990</v>
      </c>
      <c r="B88" s="120" t="s">
        <v>26991</v>
      </c>
      <c r="C88" s="51" t="s">
        <v>4462</v>
      </c>
      <c r="D88" s="51" t="s">
        <v>50</v>
      </c>
      <c r="E88" s="51" t="s">
        <v>51</v>
      </c>
      <c r="F88" s="51" t="s">
        <v>51</v>
      </c>
      <c r="G88" s="51" t="s">
        <v>82</v>
      </c>
      <c r="H88" s="51" t="s">
        <v>95</v>
      </c>
      <c r="I88" s="51" t="s">
        <v>84</v>
      </c>
      <c r="J88" s="51" t="s">
        <v>96</v>
      </c>
      <c r="K88" s="51" t="s">
        <v>4463</v>
      </c>
      <c r="L88" s="121" t="s">
        <v>26992</v>
      </c>
      <c r="M88" s="21">
        <f t="shared" si="1"/>
        <v>1</v>
      </c>
    </row>
    <row r="89" spans="1:13" ht="20.100000000000001" customHeight="1" x14ac:dyDescent="0.15">
      <c r="A89" s="1" t="s">
        <v>31</v>
      </c>
      <c r="B89" s="1" t="s">
        <v>4464</v>
      </c>
      <c r="C89" s="1" t="s">
        <v>4465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4466</v>
      </c>
      <c r="L89" s="1"/>
      <c r="M89" s="21">
        <f t="shared" si="1"/>
        <v>1</v>
      </c>
    </row>
    <row r="90" spans="1:13" ht="20.100000000000001" customHeight="1" x14ac:dyDescent="0.15">
      <c r="A90" s="1" t="s">
        <v>31</v>
      </c>
      <c r="B90" s="1" t="s">
        <v>4464</v>
      </c>
      <c r="C90" s="1" t="s">
        <v>4467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4468</v>
      </c>
      <c r="L90" s="1"/>
      <c r="M90" s="21">
        <f t="shared" si="1"/>
        <v>1</v>
      </c>
    </row>
    <row r="91" spans="1:13" ht="20.100000000000001" customHeight="1" x14ac:dyDescent="0.15">
      <c r="A91" s="1" t="s">
        <v>31</v>
      </c>
      <c r="B91" s="1" t="s">
        <v>4464</v>
      </c>
      <c r="C91" s="1" t="s">
        <v>4469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4470</v>
      </c>
      <c r="L91" s="1"/>
      <c r="M91" s="21">
        <f t="shared" si="1"/>
        <v>1</v>
      </c>
    </row>
    <row r="92" spans="1:13" ht="20.100000000000001" customHeight="1" x14ac:dyDescent="0.15">
      <c r="A92" s="1" t="s">
        <v>31</v>
      </c>
      <c r="B92" s="1" t="s">
        <v>4464</v>
      </c>
      <c r="C92" s="1" t="s">
        <v>4471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4472</v>
      </c>
      <c r="L92" s="1"/>
      <c r="M92" s="21">
        <f t="shared" si="1"/>
        <v>1</v>
      </c>
    </row>
    <row r="93" spans="1:13" ht="20.100000000000001" customHeight="1" x14ac:dyDescent="0.15">
      <c r="A93" s="1" t="s">
        <v>31</v>
      </c>
      <c r="B93" s="1" t="s">
        <v>4464</v>
      </c>
      <c r="C93" s="1" t="s">
        <v>4473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4474</v>
      </c>
      <c r="L93" s="1"/>
      <c r="M93" s="21">
        <f t="shared" si="1"/>
        <v>1</v>
      </c>
    </row>
    <row r="94" spans="1:13" ht="20.100000000000001" customHeight="1" x14ac:dyDescent="0.15">
      <c r="A94" s="1" t="s">
        <v>31</v>
      </c>
      <c r="B94" s="1" t="s">
        <v>4464</v>
      </c>
      <c r="C94" s="1" t="s">
        <v>4475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4476</v>
      </c>
      <c r="L94" s="1"/>
      <c r="M94" s="21">
        <f t="shared" si="1"/>
        <v>1</v>
      </c>
    </row>
    <row r="95" spans="1:13" ht="20.100000000000001" customHeight="1" x14ac:dyDescent="0.15">
      <c r="A95" s="1" t="s">
        <v>31</v>
      </c>
      <c r="B95" s="1" t="s">
        <v>4464</v>
      </c>
      <c r="C95" s="1" t="s">
        <v>4477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4478</v>
      </c>
      <c r="L95" s="1"/>
      <c r="M95" s="21">
        <f t="shared" si="1"/>
        <v>1</v>
      </c>
    </row>
    <row r="96" spans="1:13" ht="20.100000000000001" customHeight="1" x14ac:dyDescent="0.15">
      <c r="A96" s="1" t="s">
        <v>31</v>
      </c>
      <c r="B96" s="1" t="s">
        <v>4464</v>
      </c>
      <c r="C96" s="1" t="s">
        <v>4479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4480</v>
      </c>
      <c r="L96" s="1"/>
      <c r="M96" s="21">
        <f t="shared" si="1"/>
        <v>1</v>
      </c>
    </row>
    <row r="97" spans="1:13" ht="20.100000000000001" customHeight="1" x14ac:dyDescent="0.15">
      <c r="A97" s="1" t="s">
        <v>31</v>
      </c>
      <c r="B97" s="1" t="s">
        <v>4464</v>
      </c>
      <c r="C97" s="1" t="s">
        <v>4481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4482</v>
      </c>
      <c r="L97" s="1"/>
      <c r="M97" s="21">
        <f t="shared" si="1"/>
        <v>1</v>
      </c>
    </row>
    <row r="98" spans="1:13" ht="20.100000000000001" customHeight="1" x14ac:dyDescent="0.15">
      <c r="A98" s="1" t="s">
        <v>31</v>
      </c>
      <c r="B98" s="1" t="s">
        <v>4464</v>
      </c>
      <c r="C98" s="1" t="s">
        <v>4483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4484</v>
      </c>
      <c r="L98" s="1"/>
      <c r="M98" s="21">
        <f t="shared" si="1"/>
        <v>1</v>
      </c>
    </row>
    <row r="99" spans="1:13" ht="20.100000000000001" customHeight="1" x14ac:dyDescent="0.15">
      <c r="A99" s="1" t="s">
        <v>31</v>
      </c>
      <c r="B99" s="1" t="s">
        <v>4464</v>
      </c>
      <c r="C99" s="1" t="s">
        <v>4485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4486</v>
      </c>
      <c r="L99" s="1"/>
      <c r="M99" s="21">
        <f t="shared" si="1"/>
        <v>1</v>
      </c>
    </row>
    <row r="100" spans="1:13" ht="20.100000000000001" customHeight="1" x14ac:dyDescent="0.15">
      <c r="A100" s="1" t="s">
        <v>31</v>
      </c>
      <c r="B100" s="1" t="s">
        <v>4464</v>
      </c>
      <c r="C100" s="1" t="s">
        <v>4487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4488</v>
      </c>
      <c r="L100" s="1"/>
      <c r="M100" s="21">
        <f t="shared" si="1"/>
        <v>1</v>
      </c>
    </row>
    <row r="101" spans="1:13" ht="20.100000000000001" customHeight="1" x14ac:dyDescent="0.15">
      <c r="A101" s="1" t="s">
        <v>31</v>
      </c>
      <c r="B101" s="1" t="s">
        <v>4464</v>
      </c>
      <c r="C101" s="1" t="s">
        <v>4489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4490</v>
      </c>
      <c r="L101" s="1"/>
      <c r="M101" s="21">
        <f t="shared" si="1"/>
        <v>1</v>
      </c>
    </row>
    <row r="102" spans="1:13" ht="20.100000000000001" customHeight="1" x14ac:dyDescent="0.15">
      <c r="A102" s="1" t="s">
        <v>31</v>
      </c>
      <c r="B102" s="1" t="s">
        <v>4464</v>
      </c>
      <c r="C102" s="1" t="s">
        <v>4491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4492</v>
      </c>
      <c r="L102" s="1"/>
      <c r="M102" s="21">
        <f t="shared" si="1"/>
        <v>1</v>
      </c>
    </row>
    <row r="103" spans="1:13" ht="20.100000000000001" customHeight="1" x14ac:dyDescent="0.15">
      <c r="A103" s="1" t="s">
        <v>31</v>
      </c>
      <c r="B103" s="1" t="s">
        <v>4464</v>
      </c>
      <c r="C103" s="1" t="s">
        <v>4493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4494</v>
      </c>
      <c r="L103" s="1"/>
      <c r="M103" s="21">
        <f t="shared" si="1"/>
        <v>1</v>
      </c>
    </row>
    <row r="104" spans="1:13" ht="20.100000000000001" customHeight="1" x14ac:dyDescent="0.15">
      <c r="A104" s="1" t="s">
        <v>31</v>
      </c>
      <c r="B104" s="1" t="s">
        <v>4464</v>
      </c>
      <c r="C104" s="1" t="s">
        <v>4495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4496</v>
      </c>
      <c r="L104" s="1"/>
      <c r="M104" s="21">
        <f t="shared" si="1"/>
        <v>1</v>
      </c>
    </row>
    <row r="105" spans="1:13" ht="20.100000000000001" customHeight="1" x14ac:dyDescent="0.15">
      <c r="A105" s="1" t="s">
        <v>31</v>
      </c>
      <c r="B105" s="1" t="s">
        <v>4464</v>
      </c>
      <c r="C105" s="1" t="s">
        <v>4497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4498</v>
      </c>
      <c r="L105" s="1"/>
      <c r="M105" s="21">
        <f t="shared" si="1"/>
        <v>1</v>
      </c>
    </row>
    <row r="106" spans="1:13" ht="20.100000000000001" customHeight="1" x14ac:dyDescent="0.15">
      <c r="A106" s="1" t="s">
        <v>31</v>
      </c>
      <c r="B106" s="1" t="s">
        <v>4464</v>
      </c>
      <c r="C106" s="1" t="s">
        <v>4499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4500</v>
      </c>
      <c r="L106" s="1"/>
      <c r="M106" s="21">
        <f t="shared" si="1"/>
        <v>1</v>
      </c>
    </row>
    <row r="107" spans="1:13" ht="20.100000000000001" customHeight="1" x14ac:dyDescent="0.15">
      <c r="A107" s="1" t="s">
        <v>31</v>
      </c>
      <c r="B107" s="1" t="s">
        <v>4464</v>
      </c>
      <c r="C107" s="1" t="s">
        <v>4501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4502</v>
      </c>
      <c r="L107" s="1"/>
      <c r="M107" s="21">
        <f t="shared" si="1"/>
        <v>1</v>
      </c>
    </row>
    <row r="108" spans="1:13" ht="20.100000000000001" customHeight="1" x14ac:dyDescent="0.15">
      <c r="A108" s="1" t="s">
        <v>31</v>
      </c>
      <c r="B108" s="1" t="s">
        <v>4464</v>
      </c>
      <c r="C108" s="1" t="s">
        <v>4503</v>
      </c>
      <c r="D108" s="1" t="s">
        <v>78</v>
      </c>
      <c r="E108" s="1" t="s">
        <v>51</v>
      </c>
      <c r="F108" s="1" t="s">
        <v>26832</v>
      </c>
      <c r="G108" s="1" t="s">
        <v>82</v>
      </c>
      <c r="H108" s="1" t="s">
        <v>180</v>
      </c>
      <c r="I108" s="1" t="s">
        <v>181</v>
      </c>
      <c r="J108" s="1" t="s">
        <v>182</v>
      </c>
      <c r="K108" s="1" t="s">
        <v>4504</v>
      </c>
      <c r="L108" s="1"/>
      <c r="M108" s="21">
        <f t="shared" si="1"/>
        <v>0</v>
      </c>
    </row>
    <row r="109" spans="1:13" ht="20.100000000000001" customHeight="1" x14ac:dyDescent="0.15">
      <c r="A109" s="1" t="s">
        <v>31</v>
      </c>
      <c r="B109" s="1" t="s">
        <v>4464</v>
      </c>
      <c r="C109" s="1" t="s">
        <v>4505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4506</v>
      </c>
      <c r="L109" s="1"/>
      <c r="M109" s="21">
        <f t="shared" si="1"/>
        <v>1</v>
      </c>
    </row>
    <row r="110" spans="1:13" ht="20.100000000000001" customHeight="1" x14ac:dyDescent="0.15">
      <c r="A110" s="1" t="s">
        <v>31</v>
      </c>
      <c r="B110" s="1" t="s">
        <v>4507</v>
      </c>
      <c r="C110" s="1" t="s">
        <v>4508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4509</v>
      </c>
      <c r="L110" s="1"/>
      <c r="M110" s="21">
        <f t="shared" si="1"/>
        <v>1</v>
      </c>
    </row>
    <row r="111" spans="1:13" ht="20.100000000000001" customHeight="1" x14ac:dyDescent="0.15">
      <c r="A111" s="1" t="s">
        <v>31</v>
      </c>
      <c r="B111" s="1" t="s">
        <v>4507</v>
      </c>
      <c r="C111" s="1" t="s">
        <v>4510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4511</v>
      </c>
      <c r="L111" s="1"/>
      <c r="M111" s="21">
        <f t="shared" si="1"/>
        <v>1</v>
      </c>
    </row>
    <row r="112" spans="1:13" ht="20.100000000000001" customHeight="1" x14ac:dyDescent="0.15">
      <c r="A112" s="1" t="s">
        <v>31</v>
      </c>
      <c r="B112" s="1" t="s">
        <v>4507</v>
      </c>
      <c r="C112" s="1" t="s">
        <v>4512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401</v>
      </c>
      <c r="L112" s="1"/>
      <c r="M112" s="21">
        <f t="shared" si="1"/>
        <v>1</v>
      </c>
    </row>
    <row r="113" spans="1:13" ht="20.100000000000001" customHeight="1" x14ac:dyDescent="0.15">
      <c r="A113" s="1" t="s">
        <v>31</v>
      </c>
      <c r="B113" s="1" t="s">
        <v>4507</v>
      </c>
      <c r="C113" s="1" t="s">
        <v>4513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4514</v>
      </c>
      <c r="L113" s="1"/>
      <c r="M113" s="21">
        <f t="shared" si="1"/>
        <v>1</v>
      </c>
    </row>
    <row r="114" spans="1:13" ht="20.100000000000001" customHeight="1" x14ac:dyDescent="0.15">
      <c r="A114" s="1" t="s">
        <v>31</v>
      </c>
      <c r="B114" s="1" t="s">
        <v>4507</v>
      </c>
      <c r="C114" s="1" t="s">
        <v>4515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4516</v>
      </c>
      <c r="L114" s="1"/>
      <c r="M114" s="21">
        <f t="shared" si="1"/>
        <v>1</v>
      </c>
    </row>
    <row r="115" spans="1:13" ht="20.100000000000001" customHeight="1" x14ac:dyDescent="0.15">
      <c r="A115" s="1" t="s">
        <v>4517</v>
      </c>
      <c r="B115" s="1" t="s">
        <v>4518</v>
      </c>
      <c r="C115" s="1" t="s">
        <v>4519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729</v>
      </c>
      <c r="I115" s="1" t="s">
        <v>84</v>
      </c>
      <c r="J115" s="1" t="s">
        <v>730</v>
      </c>
      <c r="K115" s="1" t="s">
        <v>4520</v>
      </c>
      <c r="L115" s="1"/>
      <c r="M115" s="21">
        <f t="shared" si="1"/>
        <v>1</v>
      </c>
    </row>
    <row r="116" spans="1:13" ht="20.100000000000001" customHeight="1" x14ac:dyDescent="0.15">
      <c r="A116" s="1" t="s">
        <v>4517</v>
      </c>
      <c r="B116" s="1" t="s">
        <v>4518</v>
      </c>
      <c r="C116" s="1" t="s">
        <v>4521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729</v>
      </c>
      <c r="I116" s="1" t="s">
        <v>84</v>
      </c>
      <c r="J116" s="1" t="s">
        <v>730</v>
      </c>
      <c r="K116" s="1" t="s">
        <v>4522</v>
      </c>
      <c r="L116" s="1"/>
      <c r="M116" s="21">
        <f t="shared" si="1"/>
        <v>1</v>
      </c>
    </row>
    <row r="117" spans="1:13" ht="20.100000000000001" customHeight="1" x14ac:dyDescent="0.15">
      <c r="A117" s="1" t="s">
        <v>4517</v>
      </c>
      <c r="B117" s="1" t="s">
        <v>4518</v>
      </c>
      <c r="C117" s="1" t="s">
        <v>4523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729</v>
      </c>
      <c r="I117" s="1" t="s">
        <v>84</v>
      </c>
      <c r="J117" s="1" t="s">
        <v>730</v>
      </c>
      <c r="K117" s="1" t="s">
        <v>4524</v>
      </c>
      <c r="L117" s="1"/>
      <c r="M117" s="21">
        <f t="shared" si="1"/>
        <v>1</v>
      </c>
    </row>
    <row r="118" spans="1:13" ht="20.100000000000001" customHeight="1" x14ac:dyDescent="0.15">
      <c r="A118" s="1" t="s">
        <v>4517</v>
      </c>
      <c r="B118" s="1" t="s">
        <v>4525</v>
      </c>
      <c r="C118" s="1" t="s">
        <v>4526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729</v>
      </c>
      <c r="I118" s="1" t="s">
        <v>84</v>
      </c>
      <c r="J118" s="1" t="s">
        <v>730</v>
      </c>
      <c r="K118" s="1" t="s">
        <v>4527</v>
      </c>
      <c r="L118" s="1"/>
      <c r="M118" s="21">
        <f t="shared" si="1"/>
        <v>1</v>
      </c>
    </row>
    <row r="119" spans="1:13" ht="20.100000000000001" customHeight="1" x14ac:dyDescent="0.15">
      <c r="A119" s="1" t="s">
        <v>4517</v>
      </c>
      <c r="B119" s="1" t="s">
        <v>4525</v>
      </c>
      <c r="C119" s="1" t="s">
        <v>4528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729</v>
      </c>
      <c r="I119" s="1" t="s">
        <v>84</v>
      </c>
      <c r="J119" s="1" t="s">
        <v>730</v>
      </c>
      <c r="K119" s="1" t="s">
        <v>4529</v>
      </c>
      <c r="L119" s="1"/>
      <c r="M119" s="21">
        <f t="shared" si="1"/>
        <v>1</v>
      </c>
    </row>
    <row r="120" spans="1:13" ht="20.100000000000001" customHeight="1" x14ac:dyDescent="0.15">
      <c r="A120" s="1" t="s">
        <v>4517</v>
      </c>
      <c r="B120" s="1" t="s">
        <v>4525</v>
      </c>
      <c r="C120" s="1" t="s">
        <v>4530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729</v>
      </c>
      <c r="I120" s="1" t="s">
        <v>84</v>
      </c>
      <c r="J120" s="1" t="s">
        <v>730</v>
      </c>
      <c r="K120" s="1" t="s">
        <v>4531</v>
      </c>
      <c r="L120" s="1"/>
      <c r="M120" s="21">
        <f t="shared" si="1"/>
        <v>1</v>
      </c>
    </row>
    <row r="121" spans="1:13" ht="20.100000000000001" customHeight="1" x14ac:dyDescent="0.15">
      <c r="A121" s="1" t="s">
        <v>4517</v>
      </c>
      <c r="B121" s="1" t="s">
        <v>4525</v>
      </c>
      <c r="C121" s="1" t="s">
        <v>4532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2140</v>
      </c>
      <c r="I121" s="1" t="s">
        <v>84</v>
      </c>
      <c r="J121" s="1" t="s">
        <v>4533</v>
      </c>
      <c r="K121" s="1" t="s">
        <v>4534</v>
      </c>
      <c r="L121" s="1"/>
      <c r="M121" s="21">
        <f t="shared" si="1"/>
        <v>0</v>
      </c>
    </row>
    <row r="122" spans="1:13" ht="20.100000000000001" customHeight="1" x14ac:dyDescent="0.15">
      <c r="A122" s="1" t="s">
        <v>4517</v>
      </c>
      <c r="B122" s="1" t="s">
        <v>4525</v>
      </c>
      <c r="C122" s="1" t="s">
        <v>4535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729</v>
      </c>
      <c r="I122" s="1" t="s">
        <v>84</v>
      </c>
      <c r="J122" s="1" t="s">
        <v>730</v>
      </c>
      <c r="K122" s="1" t="s">
        <v>4536</v>
      </c>
      <c r="L122" s="1"/>
      <c r="M122" s="21">
        <f t="shared" si="1"/>
        <v>1</v>
      </c>
    </row>
    <row r="123" spans="1:13" ht="20.100000000000001" customHeight="1" x14ac:dyDescent="0.15">
      <c r="A123" s="1" t="s">
        <v>4517</v>
      </c>
      <c r="B123" s="1" t="s">
        <v>4525</v>
      </c>
      <c r="C123" s="1" t="s">
        <v>4537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2140</v>
      </c>
      <c r="I123" s="1" t="s">
        <v>84</v>
      </c>
      <c r="J123" s="1" t="s">
        <v>4533</v>
      </c>
      <c r="K123" s="1" t="s">
        <v>4538</v>
      </c>
      <c r="L123" s="1"/>
      <c r="M123" s="21">
        <f t="shared" si="1"/>
        <v>0</v>
      </c>
    </row>
    <row r="124" spans="1:13" ht="20.100000000000001" customHeight="1" x14ac:dyDescent="0.15">
      <c r="A124" s="1" t="s">
        <v>4517</v>
      </c>
      <c r="B124" s="1" t="s">
        <v>4525</v>
      </c>
      <c r="C124" s="1" t="s">
        <v>4539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729</v>
      </c>
      <c r="I124" s="1" t="s">
        <v>84</v>
      </c>
      <c r="J124" s="1" t="s">
        <v>730</v>
      </c>
      <c r="K124" s="1" t="s">
        <v>4540</v>
      </c>
      <c r="L124" s="1"/>
      <c r="M124" s="21">
        <f t="shared" si="1"/>
        <v>1</v>
      </c>
    </row>
    <row r="125" spans="1:13" ht="20.100000000000001" customHeight="1" x14ac:dyDescent="0.15">
      <c r="A125" s="1" t="s">
        <v>4517</v>
      </c>
      <c r="B125" s="1" t="s">
        <v>4525</v>
      </c>
      <c r="C125" s="1" t="s">
        <v>4541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729</v>
      </c>
      <c r="I125" s="1" t="s">
        <v>84</v>
      </c>
      <c r="J125" s="1" t="s">
        <v>730</v>
      </c>
      <c r="K125" s="1" t="s">
        <v>4542</v>
      </c>
      <c r="L125" s="1"/>
      <c r="M125" s="21">
        <f t="shared" si="1"/>
        <v>1</v>
      </c>
    </row>
    <row r="126" spans="1:13" ht="20.100000000000001" customHeight="1" x14ac:dyDescent="0.15">
      <c r="A126" s="1" t="s">
        <v>4517</v>
      </c>
      <c r="B126" s="1" t="s">
        <v>4525</v>
      </c>
      <c r="C126" s="1" t="s">
        <v>4543</v>
      </c>
      <c r="D126" s="1" t="s">
        <v>78</v>
      </c>
      <c r="E126" s="1" t="s">
        <v>51</v>
      </c>
      <c r="F126" s="1" t="s">
        <v>179</v>
      </c>
      <c r="G126" s="1" t="s">
        <v>82</v>
      </c>
      <c r="H126" s="1" t="s">
        <v>2140</v>
      </c>
      <c r="I126" s="1" t="s">
        <v>84</v>
      </c>
      <c r="J126" s="1" t="s">
        <v>4533</v>
      </c>
      <c r="K126" s="1" t="s">
        <v>4544</v>
      </c>
      <c r="L126" s="1"/>
      <c r="M126" s="21">
        <f t="shared" si="1"/>
        <v>0</v>
      </c>
    </row>
    <row r="127" spans="1:13" ht="20.100000000000001" customHeight="1" x14ac:dyDescent="0.15">
      <c r="A127" s="1" t="s">
        <v>4517</v>
      </c>
      <c r="B127" s="1" t="s">
        <v>4525</v>
      </c>
      <c r="C127" s="1" t="s">
        <v>4545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729</v>
      </c>
      <c r="I127" s="1" t="s">
        <v>84</v>
      </c>
      <c r="J127" s="1" t="s">
        <v>730</v>
      </c>
      <c r="K127" s="1" t="s">
        <v>4546</v>
      </c>
      <c r="L127" s="1"/>
      <c r="M127" s="21">
        <f t="shared" si="1"/>
        <v>1</v>
      </c>
    </row>
    <row r="128" spans="1:13" ht="20.100000000000001" customHeight="1" x14ac:dyDescent="0.15">
      <c r="A128" s="1" t="s">
        <v>4517</v>
      </c>
      <c r="B128" s="1" t="s">
        <v>4525</v>
      </c>
      <c r="C128" s="1" t="s">
        <v>4547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729</v>
      </c>
      <c r="I128" s="1" t="s">
        <v>84</v>
      </c>
      <c r="J128" s="1" t="s">
        <v>730</v>
      </c>
      <c r="K128" s="1" t="s">
        <v>4548</v>
      </c>
      <c r="L128" s="1"/>
      <c r="M128" s="21">
        <f t="shared" si="1"/>
        <v>1</v>
      </c>
    </row>
    <row r="129" spans="1:13" ht="20.100000000000001" customHeight="1" x14ac:dyDescent="0.15">
      <c r="A129" s="1" t="s">
        <v>4517</v>
      </c>
      <c r="B129" s="1" t="s">
        <v>4525</v>
      </c>
      <c r="C129" s="1" t="s">
        <v>4549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2140</v>
      </c>
      <c r="I129" s="1" t="s">
        <v>84</v>
      </c>
      <c r="J129" s="1" t="s">
        <v>4533</v>
      </c>
      <c r="K129" s="1" t="s">
        <v>4550</v>
      </c>
      <c r="L129" s="1"/>
      <c r="M129" s="21">
        <f t="shared" si="1"/>
        <v>0</v>
      </c>
    </row>
    <row r="130" spans="1:13" ht="20.100000000000001" customHeight="1" x14ac:dyDescent="0.15">
      <c r="A130" s="1" t="s">
        <v>4517</v>
      </c>
      <c r="B130" s="1" t="s">
        <v>4525</v>
      </c>
      <c r="C130" s="1" t="s">
        <v>4551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729</v>
      </c>
      <c r="I130" s="1" t="s">
        <v>84</v>
      </c>
      <c r="J130" s="1" t="s">
        <v>730</v>
      </c>
      <c r="K130" s="1" t="s">
        <v>4552</v>
      </c>
      <c r="L130" s="1"/>
      <c r="M130" s="21">
        <f t="shared" si="1"/>
        <v>1</v>
      </c>
    </row>
    <row r="131" spans="1:13" ht="20.100000000000001" customHeight="1" x14ac:dyDescent="0.15">
      <c r="A131" s="1" t="s">
        <v>4517</v>
      </c>
      <c r="B131" s="1" t="s">
        <v>4525</v>
      </c>
      <c r="C131" s="1" t="s">
        <v>4553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2140</v>
      </c>
      <c r="I131" s="1" t="s">
        <v>84</v>
      </c>
      <c r="J131" s="1" t="s">
        <v>4533</v>
      </c>
      <c r="K131" s="1" t="s">
        <v>4554</v>
      </c>
      <c r="L131" s="1"/>
      <c r="M131" s="21">
        <f t="shared" si="1"/>
        <v>0</v>
      </c>
    </row>
    <row r="132" spans="1:13" ht="20.100000000000001" customHeight="1" x14ac:dyDescent="0.15">
      <c r="A132" s="1" t="s">
        <v>4517</v>
      </c>
      <c r="B132" s="1" t="s">
        <v>4525</v>
      </c>
      <c r="C132" s="1" t="s">
        <v>4555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729</v>
      </c>
      <c r="I132" s="1" t="s">
        <v>84</v>
      </c>
      <c r="J132" s="1" t="s">
        <v>730</v>
      </c>
      <c r="K132" s="1" t="s">
        <v>4556</v>
      </c>
      <c r="L132" s="1"/>
      <c r="M132" s="21">
        <f t="shared" si="1"/>
        <v>1</v>
      </c>
    </row>
    <row r="133" spans="1:13" ht="20.100000000000001" customHeight="1" x14ac:dyDescent="0.15">
      <c r="A133" s="1" t="s">
        <v>4517</v>
      </c>
      <c r="B133" s="1" t="s">
        <v>4525</v>
      </c>
      <c r="C133" s="1" t="s">
        <v>4557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2140</v>
      </c>
      <c r="I133" s="1" t="s">
        <v>84</v>
      </c>
      <c r="J133" s="1" t="s">
        <v>4533</v>
      </c>
      <c r="K133" s="1" t="s">
        <v>4558</v>
      </c>
      <c r="L133" s="1"/>
      <c r="M133" s="21">
        <f t="shared" si="1"/>
        <v>0</v>
      </c>
    </row>
    <row r="134" spans="1:13" ht="20.100000000000001" customHeight="1" x14ac:dyDescent="0.15">
      <c r="A134" s="1" t="s">
        <v>4517</v>
      </c>
      <c r="B134" s="1" t="s">
        <v>4525</v>
      </c>
      <c r="C134" s="1" t="s">
        <v>4559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729</v>
      </c>
      <c r="I134" s="1" t="s">
        <v>84</v>
      </c>
      <c r="J134" s="1" t="s">
        <v>730</v>
      </c>
      <c r="K134" s="1" t="s">
        <v>4560</v>
      </c>
      <c r="L134" s="1"/>
      <c r="M134" s="21">
        <f t="shared" si="1"/>
        <v>1</v>
      </c>
    </row>
    <row r="135" spans="1:13" ht="20.100000000000001" customHeight="1" x14ac:dyDescent="0.15">
      <c r="A135" s="1" t="s">
        <v>4517</v>
      </c>
      <c r="B135" s="1" t="s">
        <v>4525</v>
      </c>
      <c r="C135" s="1" t="s">
        <v>4561</v>
      </c>
      <c r="D135" s="1" t="s">
        <v>78</v>
      </c>
      <c r="E135" s="1" t="s">
        <v>51</v>
      </c>
      <c r="F135" s="1" t="s">
        <v>51</v>
      </c>
      <c r="G135" s="1" t="s">
        <v>82</v>
      </c>
      <c r="H135" s="1" t="s">
        <v>729</v>
      </c>
      <c r="I135" s="1" t="s">
        <v>84</v>
      </c>
      <c r="J135" s="1" t="s">
        <v>730</v>
      </c>
      <c r="K135" s="1" t="s">
        <v>4562</v>
      </c>
      <c r="L135" s="1"/>
      <c r="M135" s="21">
        <f t="shared" si="1"/>
        <v>1</v>
      </c>
    </row>
    <row r="136" spans="1:13" ht="20.100000000000001" customHeight="1" x14ac:dyDescent="0.15">
      <c r="A136" s="1" t="s">
        <v>4517</v>
      </c>
      <c r="B136" s="1" t="s">
        <v>4563</v>
      </c>
      <c r="C136" s="1" t="s">
        <v>4564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729</v>
      </c>
      <c r="I136" s="1" t="s">
        <v>84</v>
      </c>
      <c r="J136" s="1" t="s">
        <v>730</v>
      </c>
      <c r="K136" s="1" t="s">
        <v>4565</v>
      </c>
      <c r="L136" s="1"/>
      <c r="M136" s="21">
        <f t="shared" si="1"/>
        <v>1</v>
      </c>
    </row>
    <row r="137" spans="1:13" ht="20.100000000000001" customHeight="1" x14ac:dyDescent="0.15">
      <c r="A137" s="1" t="s">
        <v>4517</v>
      </c>
      <c r="B137" s="1" t="s">
        <v>4563</v>
      </c>
      <c r="C137" s="1" t="s">
        <v>4566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729</v>
      </c>
      <c r="I137" s="1" t="s">
        <v>84</v>
      </c>
      <c r="J137" s="1" t="s">
        <v>730</v>
      </c>
      <c r="K137" s="1" t="s">
        <v>4567</v>
      </c>
      <c r="L137" s="1"/>
      <c r="M137" s="21">
        <f t="shared" ref="M137:M166" si="2">IF(F137="○",1,0)</f>
        <v>1</v>
      </c>
    </row>
    <row r="138" spans="1:13" ht="20.100000000000001" customHeight="1" x14ac:dyDescent="0.15">
      <c r="A138" s="1" t="s">
        <v>4517</v>
      </c>
      <c r="B138" s="1" t="s">
        <v>4568</v>
      </c>
      <c r="C138" s="1" t="s">
        <v>4569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729</v>
      </c>
      <c r="I138" s="1" t="s">
        <v>84</v>
      </c>
      <c r="J138" s="1" t="s">
        <v>730</v>
      </c>
      <c r="K138" s="1" t="s">
        <v>4570</v>
      </c>
      <c r="L138" s="1"/>
      <c r="M138" s="21">
        <f t="shared" si="2"/>
        <v>1</v>
      </c>
    </row>
    <row r="139" spans="1:13" ht="20.100000000000001" customHeight="1" x14ac:dyDescent="0.15">
      <c r="A139" s="1" t="s">
        <v>4517</v>
      </c>
      <c r="B139" s="1" t="s">
        <v>4568</v>
      </c>
      <c r="C139" s="1" t="s">
        <v>4571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729</v>
      </c>
      <c r="I139" s="1" t="s">
        <v>84</v>
      </c>
      <c r="J139" s="1" t="s">
        <v>730</v>
      </c>
      <c r="K139" s="1" t="s">
        <v>4572</v>
      </c>
      <c r="L139" s="1"/>
      <c r="M139" s="21">
        <f t="shared" si="2"/>
        <v>1</v>
      </c>
    </row>
    <row r="140" spans="1:13" ht="20.100000000000001" customHeight="1" x14ac:dyDescent="0.15">
      <c r="A140" s="1" t="s">
        <v>4517</v>
      </c>
      <c r="B140" s="1" t="s">
        <v>4568</v>
      </c>
      <c r="C140" s="1" t="s">
        <v>4573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2140</v>
      </c>
      <c r="I140" s="1" t="s">
        <v>84</v>
      </c>
      <c r="J140" s="1" t="s">
        <v>4533</v>
      </c>
      <c r="K140" s="1" t="s">
        <v>4574</v>
      </c>
      <c r="L140" s="1"/>
      <c r="M140" s="21">
        <f t="shared" si="2"/>
        <v>0</v>
      </c>
    </row>
    <row r="141" spans="1:13" ht="20.100000000000001" customHeight="1" x14ac:dyDescent="0.15">
      <c r="A141" s="1" t="s">
        <v>4517</v>
      </c>
      <c r="B141" s="1" t="s">
        <v>4575</v>
      </c>
      <c r="C141" s="1" t="s">
        <v>4576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729</v>
      </c>
      <c r="I141" s="1" t="s">
        <v>84</v>
      </c>
      <c r="J141" s="1" t="s">
        <v>730</v>
      </c>
      <c r="K141" s="1" t="s">
        <v>4577</v>
      </c>
      <c r="L141" s="1"/>
      <c r="M141" s="21">
        <f t="shared" si="2"/>
        <v>1</v>
      </c>
    </row>
    <row r="142" spans="1:13" ht="20.100000000000001" customHeight="1" x14ac:dyDescent="0.15">
      <c r="A142" s="1" t="s">
        <v>4517</v>
      </c>
      <c r="B142" s="1" t="s">
        <v>4575</v>
      </c>
      <c r="C142" s="1" t="s">
        <v>4578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729</v>
      </c>
      <c r="I142" s="1" t="s">
        <v>84</v>
      </c>
      <c r="J142" s="1" t="s">
        <v>730</v>
      </c>
      <c r="K142" s="1" t="s">
        <v>4579</v>
      </c>
      <c r="L142" s="1"/>
      <c r="M142" s="21">
        <f t="shared" si="2"/>
        <v>1</v>
      </c>
    </row>
    <row r="143" spans="1:13" ht="20.100000000000001" customHeight="1" x14ac:dyDescent="0.15">
      <c r="A143" s="1" t="s">
        <v>4517</v>
      </c>
      <c r="B143" s="1" t="s">
        <v>4575</v>
      </c>
      <c r="C143" s="1" t="s">
        <v>4580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729</v>
      </c>
      <c r="I143" s="1" t="s">
        <v>84</v>
      </c>
      <c r="J143" s="1" t="s">
        <v>730</v>
      </c>
      <c r="K143" s="1" t="s">
        <v>4581</v>
      </c>
      <c r="L143" s="1"/>
      <c r="M143" s="21">
        <f t="shared" si="2"/>
        <v>1</v>
      </c>
    </row>
    <row r="144" spans="1:13" ht="20.100000000000001" customHeight="1" x14ac:dyDescent="0.15">
      <c r="A144" s="1" t="s">
        <v>4517</v>
      </c>
      <c r="B144" s="1" t="s">
        <v>4575</v>
      </c>
      <c r="C144" s="1" t="s">
        <v>4582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729</v>
      </c>
      <c r="I144" s="1" t="s">
        <v>84</v>
      </c>
      <c r="J144" s="1" t="s">
        <v>730</v>
      </c>
      <c r="K144" s="1" t="s">
        <v>4583</v>
      </c>
      <c r="L144" s="1"/>
      <c r="M144" s="21">
        <f t="shared" si="2"/>
        <v>1</v>
      </c>
    </row>
    <row r="145" spans="1:13" ht="20.100000000000001" customHeight="1" x14ac:dyDescent="0.15">
      <c r="A145" s="1" t="s">
        <v>4517</v>
      </c>
      <c r="B145" s="1" t="s">
        <v>4575</v>
      </c>
      <c r="C145" s="1" t="s">
        <v>4584</v>
      </c>
      <c r="D145" s="1" t="s">
        <v>78</v>
      </c>
      <c r="E145" s="1" t="s">
        <v>51</v>
      </c>
      <c r="F145" s="1" t="s">
        <v>51</v>
      </c>
      <c r="G145" s="1" t="s">
        <v>82</v>
      </c>
      <c r="H145" s="1" t="s">
        <v>729</v>
      </c>
      <c r="I145" s="1" t="s">
        <v>84</v>
      </c>
      <c r="J145" s="1" t="s">
        <v>730</v>
      </c>
      <c r="K145" s="1" t="s">
        <v>4585</v>
      </c>
      <c r="L145" s="1"/>
      <c r="M145" s="21">
        <f t="shared" si="2"/>
        <v>1</v>
      </c>
    </row>
    <row r="146" spans="1:13" ht="20.100000000000001" customHeight="1" x14ac:dyDescent="0.15">
      <c r="A146" s="1" t="s">
        <v>4517</v>
      </c>
      <c r="B146" s="1" t="s">
        <v>4586</v>
      </c>
      <c r="C146" s="1" t="s">
        <v>4587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729</v>
      </c>
      <c r="I146" s="1" t="s">
        <v>84</v>
      </c>
      <c r="J146" s="1" t="s">
        <v>730</v>
      </c>
      <c r="K146" s="1" t="s">
        <v>4588</v>
      </c>
      <c r="L146" s="1"/>
      <c r="M146" s="21">
        <f t="shared" si="2"/>
        <v>1</v>
      </c>
    </row>
    <row r="147" spans="1:13" ht="20.100000000000001" customHeight="1" x14ac:dyDescent="0.15">
      <c r="A147" s="1" t="s">
        <v>4517</v>
      </c>
      <c r="B147" s="1" t="s">
        <v>4586</v>
      </c>
      <c r="C147" s="1" t="s">
        <v>4589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729</v>
      </c>
      <c r="I147" s="1" t="s">
        <v>84</v>
      </c>
      <c r="J147" s="1" t="s">
        <v>730</v>
      </c>
      <c r="K147" s="1" t="s">
        <v>4590</v>
      </c>
      <c r="L147" s="1"/>
      <c r="M147" s="21">
        <f t="shared" si="2"/>
        <v>1</v>
      </c>
    </row>
    <row r="148" spans="1:13" ht="20.100000000000001" customHeight="1" x14ac:dyDescent="0.15">
      <c r="A148" s="1" t="s">
        <v>4517</v>
      </c>
      <c r="B148" s="1" t="s">
        <v>4586</v>
      </c>
      <c r="C148" s="1" t="s">
        <v>4591</v>
      </c>
      <c r="D148" s="1" t="s">
        <v>78</v>
      </c>
      <c r="E148" s="1" t="s">
        <v>51</v>
      </c>
      <c r="F148" s="1" t="s">
        <v>179</v>
      </c>
      <c r="G148" s="1" t="s">
        <v>82</v>
      </c>
      <c r="H148" s="1" t="s">
        <v>2140</v>
      </c>
      <c r="I148" s="1" t="s">
        <v>84</v>
      </c>
      <c r="J148" s="1" t="s">
        <v>4533</v>
      </c>
      <c r="K148" s="1" t="s">
        <v>4592</v>
      </c>
      <c r="L148" s="1"/>
      <c r="M148" s="21">
        <f t="shared" si="2"/>
        <v>0</v>
      </c>
    </row>
    <row r="149" spans="1:13" ht="20.100000000000001" customHeight="1" x14ac:dyDescent="0.15">
      <c r="A149" s="1" t="s">
        <v>4517</v>
      </c>
      <c r="B149" s="1" t="s">
        <v>4586</v>
      </c>
      <c r="C149" s="1" t="s">
        <v>4593</v>
      </c>
      <c r="D149" s="1" t="s">
        <v>78</v>
      </c>
      <c r="E149" s="1" t="s">
        <v>51</v>
      </c>
      <c r="F149" s="1" t="s">
        <v>51</v>
      </c>
      <c r="G149" s="1" t="s">
        <v>82</v>
      </c>
      <c r="H149" s="1" t="s">
        <v>729</v>
      </c>
      <c r="I149" s="1" t="s">
        <v>84</v>
      </c>
      <c r="J149" s="1" t="s">
        <v>730</v>
      </c>
      <c r="K149" s="1" t="s">
        <v>4594</v>
      </c>
      <c r="L149" s="1"/>
      <c r="M149" s="21">
        <f t="shared" si="2"/>
        <v>1</v>
      </c>
    </row>
    <row r="150" spans="1:13" ht="20.100000000000001" customHeight="1" x14ac:dyDescent="0.15">
      <c r="A150" s="1" t="s">
        <v>4517</v>
      </c>
      <c r="B150" s="1" t="s">
        <v>4586</v>
      </c>
      <c r="C150" s="1" t="s">
        <v>4595</v>
      </c>
      <c r="D150" s="1" t="s">
        <v>78</v>
      </c>
      <c r="E150" s="1" t="s">
        <v>51</v>
      </c>
      <c r="F150" s="1" t="s">
        <v>51</v>
      </c>
      <c r="G150" s="1" t="s">
        <v>82</v>
      </c>
      <c r="H150" s="1" t="s">
        <v>729</v>
      </c>
      <c r="I150" s="1" t="s">
        <v>84</v>
      </c>
      <c r="J150" s="1" t="s">
        <v>730</v>
      </c>
      <c r="K150" s="1" t="s">
        <v>4596</v>
      </c>
      <c r="L150" s="1"/>
      <c r="M150" s="21">
        <f t="shared" si="2"/>
        <v>1</v>
      </c>
    </row>
    <row r="151" spans="1:13" ht="20.100000000000001" customHeight="1" x14ac:dyDescent="0.15">
      <c r="A151" s="1" t="s">
        <v>4517</v>
      </c>
      <c r="B151" s="1" t="s">
        <v>4586</v>
      </c>
      <c r="C151" s="1" t="s">
        <v>4597</v>
      </c>
      <c r="D151" s="1" t="s">
        <v>78</v>
      </c>
      <c r="E151" s="1" t="s">
        <v>51</v>
      </c>
      <c r="F151" s="1" t="s">
        <v>51</v>
      </c>
      <c r="G151" s="1" t="s">
        <v>82</v>
      </c>
      <c r="H151" s="1" t="s">
        <v>729</v>
      </c>
      <c r="I151" s="1" t="s">
        <v>84</v>
      </c>
      <c r="J151" s="1" t="s">
        <v>730</v>
      </c>
      <c r="K151" s="1" t="s">
        <v>4598</v>
      </c>
      <c r="L151" s="1"/>
      <c r="M151" s="21">
        <f t="shared" si="2"/>
        <v>1</v>
      </c>
    </row>
    <row r="152" spans="1:13" ht="20.100000000000001" customHeight="1" x14ac:dyDescent="0.15">
      <c r="A152" s="1" t="s">
        <v>4517</v>
      </c>
      <c r="B152" s="1" t="s">
        <v>4586</v>
      </c>
      <c r="C152" s="1" t="s">
        <v>4599</v>
      </c>
      <c r="D152" s="1" t="s">
        <v>78</v>
      </c>
      <c r="E152" s="1" t="s">
        <v>51</v>
      </c>
      <c r="F152" s="1" t="s">
        <v>51</v>
      </c>
      <c r="G152" s="1" t="s">
        <v>82</v>
      </c>
      <c r="H152" s="1" t="s">
        <v>729</v>
      </c>
      <c r="I152" s="1" t="s">
        <v>84</v>
      </c>
      <c r="J152" s="1" t="s">
        <v>730</v>
      </c>
      <c r="K152" s="1" t="s">
        <v>4600</v>
      </c>
      <c r="L152" s="1"/>
      <c r="M152" s="21">
        <f t="shared" si="2"/>
        <v>1</v>
      </c>
    </row>
    <row r="153" spans="1:13" ht="20.100000000000001" customHeight="1" x14ac:dyDescent="0.15">
      <c r="A153" s="1" t="s">
        <v>4517</v>
      </c>
      <c r="B153" s="1" t="s">
        <v>4586</v>
      </c>
      <c r="C153" s="1" t="s">
        <v>4601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2140</v>
      </c>
      <c r="I153" s="1" t="s">
        <v>84</v>
      </c>
      <c r="J153" s="1" t="s">
        <v>4533</v>
      </c>
      <c r="K153" s="1" t="s">
        <v>4602</v>
      </c>
      <c r="L153" s="1"/>
      <c r="M153" s="21">
        <f t="shared" si="2"/>
        <v>0</v>
      </c>
    </row>
    <row r="154" spans="1:13" ht="20.100000000000001" customHeight="1" x14ac:dyDescent="0.15">
      <c r="A154" s="1" t="s">
        <v>4517</v>
      </c>
      <c r="B154" s="1" t="s">
        <v>4603</v>
      </c>
      <c r="C154" s="1" t="s">
        <v>4604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729</v>
      </c>
      <c r="I154" s="1" t="s">
        <v>84</v>
      </c>
      <c r="J154" s="1" t="s">
        <v>730</v>
      </c>
      <c r="K154" s="1" t="s">
        <v>4605</v>
      </c>
      <c r="L154" s="1"/>
      <c r="M154" s="21">
        <f t="shared" si="2"/>
        <v>1</v>
      </c>
    </row>
    <row r="155" spans="1:13" ht="20.100000000000001" customHeight="1" x14ac:dyDescent="0.15">
      <c r="A155" s="1" t="s">
        <v>4517</v>
      </c>
      <c r="B155" s="1" t="s">
        <v>4603</v>
      </c>
      <c r="C155" s="1" t="s">
        <v>4606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729</v>
      </c>
      <c r="I155" s="1" t="s">
        <v>84</v>
      </c>
      <c r="J155" s="1" t="s">
        <v>730</v>
      </c>
      <c r="K155" s="1" t="s">
        <v>4607</v>
      </c>
      <c r="L155" s="1"/>
      <c r="M155" s="21">
        <f t="shared" si="2"/>
        <v>1</v>
      </c>
    </row>
    <row r="156" spans="1:13" ht="20.100000000000001" customHeight="1" x14ac:dyDescent="0.15">
      <c r="A156" s="1" t="s">
        <v>4517</v>
      </c>
      <c r="B156" s="1" t="s">
        <v>4603</v>
      </c>
      <c r="C156" s="1" t="s">
        <v>4608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729</v>
      </c>
      <c r="I156" s="1" t="s">
        <v>84</v>
      </c>
      <c r="J156" s="1" t="s">
        <v>730</v>
      </c>
      <c r="K156" s="1" t="s">
        <v>4609</v>
      </c>
      <c r="L156" s="1"/>
      <c r="M156" s="21">
        <f t="shared" si="2"/>
        <v>1</v>
      </c>
    </row>
    <row r="157" spans="1:13" ht="20.100000000000001" customHeight="1" x14ac:dyDescent="0.15">
      <c r="A157" s="1" t="s">
        <v>4517</v>
      </c>
      <c r="B157" s="1" t="s">
        <v>4603</v>
      </c>
      <c r="C157" s="1" t="s">
        <v>4610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729</v>
      </c>
      <c r="I157" s="1" t="s">
        <v>84</v>
      </c>
      <c r="J157" s="1" t="s">
        <v>730</v>
      </c>
      <c r="K157" s="1" t="s">
        <v>4611</v>
      </c>
      <c r="L157" s="1"/>
      <c r="M157" s="21">
        <f t="shared" si="2"/>
        <v>1</v>
      </c>
    </row>
    <row r="158" spans="1:13" ht="20.100000000000001" customHeight="1" x14ac:dyDescent="0.15">
      <c r="A158" s="1" t="s">
        <v>4517</v>
      </c>
      <c r="B158" s="1" t="s">
        <v>4603</v>
      </c>
      <c r="C158" s="1" t="s">
        <v>4612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729</v>
      </c>
      <c r="I158" s="1" t="s">
        <v>84</v>
      </c>
      <c r="J158" s="1" t="s">
        <v>730</v>
      </c>
      <c r="K158" s="1" t="s">
        <v>4613</v>
      </c>
      <c r="L158" s="1"/>
      <c r="M158" s="21">
        <f t="shared" si="2"/>
        <v>1</v>
      </c>
    </row>
    <row r="159" spans="1:13" ht="20.100000000000001" customHeight="1" x14ac:dyDescent="0.15">
      <c r="A159" s="1" t="s">
        <v>4517</v>
      </c>
      <c r="B159" s="1" t="s">
        <v>4603</v>
      </c>
      <c r="C159" s="1" t="s">
        <v>4614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729</v>
      </c>
      <c r="I159" s="1" t="s">
        <v>84</v>
      </c>
      <c r="J159" s="1" t="s">
        <v>730</v>
      </c>
      <c r="K159" s="1" t="s">
        <v>4615</v>
      </c>
      <c r="L159" s="1"/>
      <c r="M159" s="21">
        <f t="shared" si="2"/>
        <v>1</v>
      </c>
    </row>
    <row r="160" spans="1:13" ht="20.100000000000001" customHeight="1" x14ac:dyDescent="0.15">
      <c r="A160" s="1" t="s">
        <v>4517</v>
      </c>
      <c r="B160" s="1" t="s">
        <v>4603</v>
      </c>
      <c r="C160" s="1" t="s">
        <v>4616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729</v>
      </c>
      <c r="I160" s="1" t="s">
        <v>84</v>
      </c>
      <c r="J160" s="1" t="s">
        <v>730</v>
      </c>
      <c r="K160" s="1" t="s">
        <v>4617</v>
      </c>
      <c r="L160" s="1"/>
      <c r="M160" s="21">
        <f t="shared" si="2"/>
        <v>1</v>
      </c>
    </row>
    <row r="161" spans="1:13" ht="20.100000000000001" customHeight="1" x14ac:dyDescent="0.15">
      <c r="A161" s="1" t="s">
        <v>4517</v>
      </c>
      <c r="B161" s="1" t="s">
        <v>4603</v>
      </c>
      <c r="C161" s="1" t="s">
        <v>4618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729</v>
      </c>
      <c r="I161" s="1" t="s">
        <v>84</v>
      </c>
      <c r="J161" s="1" t="s">
        <v>730</v>
      </c>
      <c r="K161" s="1" t="s">
        <v>4619</v>
      </c>
      <c r="L161" s="1"/>
      <c r="M161" s="21">
        <f t="shared" si="2"/>
        <v>1</v>
      </c>
    </row>
    <row r="162" spans="1:13" ht="20.100000000000001" customHeight="1" x14ac:dyDescent="0.15">
      <c r="A162" s="1" t="s">
        <v>4517</v>
      </c>
      <c r="B162" s="1" t="s">
        <v>4603</v>
      </c>
      <c r="C162" s="1" t="s">
        <v>4620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729</v>
      </c>
      <c r="I162" s="1" t="s">
        <v>84</v>
      </c>
      <c r="J162" s="1" t="s">
        <v>730</v>
      </c>
      <c r="K162" s="1" t="s">
        <v>4621</v>
      </c>
      <c r="L162" s="1"/>
      <c r="M162" s="21">
        <f t="shared" si="2"/>
        <v>1</v>
      </c>
    </row>
    <row r="163" spans="1:13" ht="20.100000000000001" customHeight="1" x14ac:dyDescent="0.15">
      <c r="A163" s="1" t="s">
        <v>4517</v>
      </c>
      <c r="B163" s="1" t="s">
        <v>4603</v>
      </c>
      <c r="C163" s="1" t="s">
        <v>4622</v>
      </c>
      <c r="D163" s="1" t="s">
        <v>78</v>
      </c>
      <c r="E163" s="1" t="s">
        <v>51</v>
      </c>
      <c r="F163" s="1" t="s">
        <v>51</v>
      </c>
      <c r="G163" s="1" t="s">
        <v>82</v>
      </c>
      <c r="H163" s="1" t="s">
        <v>729</v>
      </c>
      <c r="I163" s="1" t="s">
        <v>84</v>
      </c>
      <c r="J163" s="1" t="s">
        <v>730</v>
      </c>
      <c r="K163" s="1" t="s">
        <v>4623</v>
      </c>
      <c r="L163" s="1"/>
      <c r="M163" s="21">
        <f t="shared" si="2"/>
        <v>1</v>
      </c>
    </row>
    <row r="164" spans="1:13" ht="20.100000000000001" customHeight="1" x14ac:dyDescent="0.15">
      <c r="A164" s="1" t="s">
        <v>4517</v>
      </c>
      <c r="B164" s="1" t="s">
        <v>4603</v>
      </c>
      <c r="C164" s="1" t="s">
        <v>4624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729</v>
      </c>
      <c r="I164" s="1" t="s">
        <v>84</v>
      </c>
      <c r="J164" s="1" t="s">
        <v>730</v>
      </c>
      <c r="K164" s="1" t="s">
        <v>4625</v>
      </c>
      <c r="L164" s="1"/>
      <c r="M164" s="21">
        <f t="shared" si="2"/>
        <v>1</v>
      </c>
    </row>
    <row r="165" spans="1:13" ht="20.100000000000001" customHeight="1" x14ac:dyDescent="0.15">
      <c r="A165" s="1" t="s">
        <v>4517</v>
      </c>
      <c r="B165" s="1" t="s">
        <v>4603</v>
      </c>
      <c r="C165" s="1" t="s">
        <v>4626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729</v>
      </c>
      <c r="I165" s="1" t="s">
        <v>84</v>
      </c>
      <c r="J165" s="1" t="s">
        <v>730</v>
      </c>
      <c r="K165" s="1" t="s">
        <v>4627</v>
      </c>
      <c r="L165" s="1"/>
      <c r="M165" s="21">
        <f t="shared" si="2"/>
        <v>1</v>
      </c>
    </row>
    <row r="166" spans="1:13" ht="20.100000000000001" customHeight="1" x14ac:dyDescent="0.15">
      <c r="A166" s="1" t="s">
        <v>4517</v>
      </c>
      <c r="B166" s="1" t="s">
        <v>4628</v>
      </c>
      <c r="C166" s="1" t="s">
        <v>4629</v>
      </c>
      <c r="D166" s="1" t="s">
        <v>849</v>
      </c>
      <c r="E166" s="1" t="s">
        <v>51</v>
      </c>
      <c r="F166" s="1" t="s">
        <v>26832</v>
      </c>
      <c r="G166" s="1" t="s">
        <v>82</v>
      </c>
      <c r="H166" s="1" t="s">
        <v>83</v>
      </c>
      <c r="I166" s="1" t="s">
        <v>84</v>
      </c>
      <c r="J166" s="1" t="s">
        <v>85</v>
      </c>
      <c r="K166" s="1" t="s">
        <v>4630</v>
      </c>
      <c r="L166" s="1"/>
      <c r="M166" s="21">
        <f t="shared" si="2"/>
        <v>0</v>
      </c>
    </row>
  </sheetData>
  <autoFilter ref="A7:L166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6"/>
  <sheetViews>
    <sheetView topLeftCell="A621" workbookViewId="0">
      <selection activeCell="C628" sqref="C628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2141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8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SUBTOTAL(3,E8:E626)</f>
        <v>619</v>
      </c>
      <c r="F6" s="24">
        <f>SUBTOTAL(9,M8:M626)</f>
        <v>452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1" t="s">
        <v>2136</v>
      </c>
      <c r="B8" s="1" t="s">
        <v>2142</v>
      </c>
      <c r="C8" s="1" t="s">
        <v>2143</v>
      </c>
      <c r="D8" s="1" t="s">
        <v>50</v>
      </c>
      <c r="E8" s="1" t="s">
        <v>51</v>
      </c>
      <c r="F8" s="1" t="s">
        <v>51</v>
      </c>
      <c r="G8" s="1" t="s">
        <v>52</v>
      </c>
      <c r="H8" s="18" t="s">
        <v>121</v>
      </c>
      <c r="I8" s="18" t="s">
        <v>181</v>
      </c>
      <c r="J8" s="1" t="s">
        <v>122</v>
      </c>
      <c r="K8" s="1" t="s">
        <v>2144</v>
      </c>
      <c r="L8" s="1"/>
      <c r="M8" s="21">
        <f>IF(F8="○",1,0)</f>
        <v>1</v>
      </c>
    </row>
    <row r="9" spans="1:14" ht="20.100000000000001" customHeight="1" x14ac:dyDescent="0.15">
      <c r="A9" s="1" t="s">
        <v>2136</v>
      </c>
      <c r="B9" s="1" t="s">
        <v>2142</v>
      </c>
      <c r="C9" s="1" t="s">
        <v>2145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181</v>
      </c>
      <c r="J9" s="1" t="s">
        <v>122</v>
      </c>
      <c r="K9" s="1" t="s">
        <v>2146</v>
      </c>
      <c r="L9" s="1"/>
      <c r="M9" s="21">
        <f t="shared" ref="M9:M72" si="0">IF(F9="○",1,0)</f>
        <v>1</v>
      </c>
    </row>
    <row r="10" spans="1:14" ht="20.100000000000001" customHeight="1" x14ac:dyDescent="0.15">
      <c r="A10" s="1" t="s">
        <v>2136</v>
      </c>
      <c r="B10" s="1" t="s">
        <v>2142</v>
      </c>
      <c r="C10" s="1" t="s">
        <v>2147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181</v>
      </c>
      <c r="J10" s="1" t="s">
        <v>122</v>
      </c>
      <c r="K10" s="1" t="s">
        <v>2148</v>
      </c>
      <c r="L10" s="1"/>
      <c r="M10" s="21">
        <f t="shared" si="0"/>
        <v>1</v>
      </c>
    </row>
    <row r="11" spans="1:14" ht="20.100000000000001" customHeight="1" x14ac:dyDescent="0.15">
      <c r="A11" s="1" t="s">
        <v>2136</v>
      </c>
      <c r="B11" s="1" t="s">
        <v>2142</v>
      </c>
      <c r="C11" s="1" t="s">
        <v>2149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181</v>
      </c>
      <c r="J11" s="1" t="s">
        <v>122</v>
      </c>
      <c r="K11" s="1" t="s">
        <v>2150</v>
      </c>
      <c r="L11" s="1"/>
      <c r="M11" s="21">
        <f t="shared" si="0"/>
        <v>1</v>
      </c>
    </row>
    <row r="12" spans="1:14" ht="20.100000000000001" customHeight="1" x14ac:dyDescent="0.15">
      <c r="A12" s="1" t="s">
        <v>2136</v>
      </c>
      <c r="B12" s="1" t="s">
        <v>2142</v>
      </c>
      <c r="C12" s="1" t="s">
        <v>2151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181</v>
      </c>
      <c r="J12" s="1" t="s">
        <v>122</v>
      </c>
      <c r="K12" s="1" t="s">
        <v>2152</v>
      </c>
      <c r="L12" s="1"/>
      <c r="M12" s="21">
        <f t="shared" si="0"/>
        <v>1</v>
      </c>
      <c r="N12" s="3"/>
    </row>
    <row r="13" spans="1:14" ht="20.100000000000001" customHeight="1" x14ac:dyDescent="0.15">
      <c r="A13" s="1" t="s">
        <v>2136</v>
      </c>
      <c r="B13" s="1" t="s">
        <v>2142</v>
      </c>
      <c r="C13" s="1" t="s">
        <v>26816</v>
      </c>
      <c r="D13" s="1" t="s">
        <v>50</v>
      </c>
      <c r="E13" s="1" t="s">
        <v>51</v>
      </c>
      <c r="F13" s="1" t="s">
        <v>26827</v>
      </c>
      <c r="G13" s="1" t="s">
        <v>52</v>
      </c>
      <c r="H13" s="1" t="s">
        <v>121</v>
      </c>
      <c r="I13" s="1" t="s">
        <v>26804</v>
      </c>
      <c r="J13" s="1" t="s">
        <v>26801</v>
      </c>
      <c r="K13" s="1" t="s">
        <v>26817</v>
      </c>
      <c r="L13" s="1"/>
      <c r="M13" s="21">
        <f t="shared" si="0"/>
        <v>1</v>
      </c>
      <c r="N13" s="3"/>
    </row>
    <row r="14" spans="1:14" ht="20.100000000000001" customHeight="1" x14ac:dyDescent="0.15">
      <c r="A14" s="1" t="s">
        <v>26815</v>
      </c>
      <c r="B14" s="1" t="s">
        <v>2142</v>
      </c>
      <c r="C14" s="1" t="s">
        <v>2153</v>
      </c>
      <c r="D14" s="1" t="s">
        <v>78</v>
      </c>
      <c r="E14" s="1" t="s">
        <v>51</v>
      </c>
      <c r="F14" s="1" t="s">
        <v>26827</v>
      </c>
      <c r="G14" s="1" t="s">
        <v>52</v>
      </c>
      <c r="H14" s="1" t="s">
        <v>121</v>
      </c>
      <c r="I14" s="1" t="s">
        <v>181</v>
      </c>
      <c r="J14" s="1" t="s">
        <v>122</v>
      </c>
      <c r="K14" s="1" t="s">
        <v>2154</v>
      </c>
      <c r="L14" s="1"/>
      <c r="M14" s="21">
        <f t="shared" si="0"/>
        <v>1</v>
      </c>
    </row>
    <row r="15" spans="1:14" ht="20.100000000000001" customHeight="1" x14ac:dyDescent="0.15">
      <c r="A15" s="1" t="s">
        <v>2136</v>
      </c>
      <c r="B15" s="1" t="s">
        <v>2142</v>
      </c>
      <c r="C15" s="1" t="s">
        <v>2155</v>
      </c>
      <c r="D15" s="1" t="s">
        <v>78</v>
      </c>
      <c r="E15" s="1" t="s">
        <v>51</v>
      </c>
      <c r="F15" s="1" t="s">
        <v>26827</v>
      </c>
      <c r="G15" s="1" t="s">
        <v>52</v>
      </c>
      <c r="H15" s="1" t="s">
        <v>121</v>
      </c>
      <c r="I15" s="1" t="s">
        <v>181</v>
      </c>
      <c r="J15" s="1" t="s">
        <v>122</v>
      </c>
      <c r="K15" s="1" t="s">
        <v>2156</v>
      </c>
      <c r="L15" s="1"/>
      <c r="M15" s="21">
        <f t="shared" si="0"/>
        <v>1</v>
      </c>
    </row>
    <row r="16" spans="1:14" ht="20.100000000000001" customHeight="1" x14ac:dyDescent="0.15">
      <c r="A16" s="1" t="s">
        <v>2136</v>
      </c>
      <c r="B16" s="1" t="s">
        <v>2142</v>
      </c>
      <c r="C16" s="1" t="s">
        <v>2157</v>
      </c>
      <c r="D16" s="1" t="s">
        <v>78</v>
      </c>
      <c r="E16" s="1" t="s">
        <v>51</v>
      </c>
      <c r="F16" s="1" t="s">
        <v>26827</v>
      </c>
      <c r="G16" s="1" t="s">
        <v>52</v>
      </c>
      <c r="H16" s="1" t="s">
        <v>121</v>
      </c>
      <c r="I16" s="1" t="s">
        <v>181</v>
      </c>
      <c r="J16" s="1" t="s">
        <v>122</v>
      </c>
      <c r="K16" s="1" t="s">
        <v>2158</v>
      </c>
      <c r="L16" s="1"/>
      <c r="M16" s="21">
        <f t="shared" si="0"/>
        <v>1</v>
      </c>
    </row>
    <row r="17" spans="1:13" ht="20.100000000000001" customHeight="1" x14ac:dyDescent="0.15">
      <c r="A17" s="1" t="s">
        <v>2136</v>
      </c>
      <c r="B17" s="1" t="s">
        <v>2159</v>
      </c>
      <c r="C17" s="1" t="s">
        <v>2160</v>
      </c>
      <c r="D17" s="1" t="s">
        <v>50</v>
      </c>
      <c r="E17" s="1" t="s">
        <v>51</v>
      </c>
      <c r="F17" s="1" t="s">
        <v>26827</v>
      </c>
      <c r="G17" s="1" t="s">
        <v>52</v>
      </c>
      <c r="H17" s="1" t="s">
        <v>121</v>
      </c>
      <c r="I17" s="1" t="s">
        <v>181</v>
      </c>
      <c r="J17" s="1" t="s">
        <v>122</v>
      </c>
      <c r="K17" s="1" t="s">
        <v>2159</v>
      </c>
      <c r="L17" s="1"/>
      <c r="M17" s="21">
        <f t="shared" si="0"/>
        <v>1</v>
      </c>
    </row>
    <row r="18" spans="1:13" ht="20.100000000000001" customHeight="1" x14ac:dyDescent="0.15">
      <c r="A18" s="1" t="s">
        <v>2136</v>
      </c>
      <c r="B18" s="1" t="s">
        <v>2161</v>
      </c>
      <c r="C18" s="1" t="s">
        <v>2162</v>
      </c>
      <c r="D18" s="1" t="s">
        <v>50</v>
      </c>
      <c r="E18" s="1" t="s">
        <v>51</v>
      </c>
      <c r="F18" s="1" t="s">
        <v>81</v>
      </c>
      <c r="G18" s="1" t="s">
        <v>82</v>
      </c>
      <c r="H18" s="1" t="s">
        <v>83</v>
      </c>
      <c r="I18" s="1" t="s">
        <v>84</v>
      </c>
      <c r="J18" s="1" t="s">
        <v>85</v>
      </c>
      <c r="K18" s="1" t="s">
        <v>2163</v>
      </c>
      <c r="L18" s="1"/>
      <c r="M18" s="21">
        <f t="shared" si="0"/>
        <v>0</v>
      </c>
    </row>
    <row r="19" spans="1:13" ht="20.100000000000001" customHeight="1" x14ac:dyDescent="0.15">
      <c r="A19" s="1" t="s">
        <v>2136</v>
      </c>
      <c r="B19" s="1" t="s">
        <v>2164</v>
      </c>
      <c r="C19" s="1" t="s">
        <v>2165</v>
      </c>
      <c r="D19" s="1" t="s">
        <v>50</v>
      </c>
      <c r="E19" s="1" t="s">
        <v>51</v>
      </c>
      <c r="F19" s="1" t="s">
        <v>26827</v>
      </c>
      <c r="G19" s="1" t="s">
        <v>52</v>
      </c>
      <c r="H19" s="1" t="s">
        <v>121</v>
      </c>
      <c r="I19" s="1" t="s">
        <v>181</v>
      </c>
      <c r="J19" s="1" t="s">
        <v>122</v>
      </c>
      <c r="K19" s="1" t="s">
        <v>2166</v>
      </c>
      <c r="L19" s="1"/>
      <c r="M19" s="21">
        <f t="shared" si="0"/>
        <v>1</v>
      </c>
    </row>
    <row r="20" spans="1:13" ht="20.100000000000001" customHeight="1" x14ac:dyDescent="0.15">
      <c r="A20" s="1" t="s">
        <v>2136</v>
      </c>
      <c r="B20" s="1" t="s">
        <v>2164</v>
      </c>
      <c r="C20" s="1" t="s">
        <v>26818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181</v>
      </c>
      <c r="J20" s="1" t="s">
        <v>122</v>
      </c>
      <c r="K20" s="1" t="s">
        <v>26821</v>
      </c>
      <c r="L20" s="1"/>
      <c r="M20" s="21">
        <f t="shared" si="0"/>
        <v>1</v>
      </c>
    </row>
    <row r="21" spans="1:13" ht="20.100000000000001" customHeight="1" x14ac:dyDescent="0.15">
      <c r="A21" s="1" t="s">
        <v>2136</v>
      </c>
      <c r="B21" s="1" t="s">
        <v>2164</v>
      </c>
      <c r="C21" s="1" t="s">
        <v>26819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181</v>
      </c>
      <c r="J21" s="1" t="s">
        <v>122</v>
      </c>
      <c r="K21" s="1" t="s">
        <v>26822</v>
      </c>
      <c r="L21" s="1"/>
      <c r="M21" s="21">
        <f t="shared" si="0"/>
        <v>1</v>
      </c>
    </row>
    <row r="22" spans="1:13" ht="20.100000000000001" customHeight="1" x14ac:dyDescent="0.15">
      <c r="A22" s="1" t="s">
        <v>2136</v>
      </c>
      <c r="B22" s="1" t="s">
        <v>2164</v>
      </c>
      <c r="C22" s="1" t="s">
        <v>26820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181</v>
      </c>
      <c r="J22" s="1" t="s">
        <v>122</v>
      </c>
      <c r="K22" s="1" t="s">
        <v>26823</v>
      </c>
      <c r="L22" s="1"/>
      <c r="M22" s="21">
        <f t="shared" si="0"/>
        <v>1</v>
      </c>
    </row>
    <row r="23" spans="1:13" ht="20.100000000000001" customHeight="1" x14ac:dyDescent="0.15">
      <c r="A23" s="1" t="s">
        <v>26815</v>
      </c>
      <c r="B23" s="1" t="s">
        <v>2164</v>
      </c>
      <c r="C23" s="1" t="s">
        <v>2167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181</v>
      </c>
      <c r="J23" s="1" t="s">
        <v>122</v>
      </c>
      <c r="K23" s="1" t="s">
        <v>2168</v>
      </c>
      <c r="L23" s="1"/>
      <c r="M23" s="21">
        <f t="shared" si="0"/>
        <v>1</v>
      </c>
    </row>
    <row r="24" spans="1:13" ht="20.100000000000001" customHeight="1" x14ac:dyDescent="0.15">
      <c r="A24" s="1" t="s">
        <v>2136</v>
      </c>
      <c r="B24" s="1" t="s">
        <v>2164</v>
      </c>
      <c r="C24" s="1" t="s">
        <v>2169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181</v>
      </c>
      <c r="J24" s="1" t="s">
        <v>122</v>
      </c>
      <c r="K24" s="1" t="s">
        <v>2170</v>
      </c>
      <c r="L24" s="1"/>
      <c r="M24" s="21">
        <f t="shared" si="0"/>
        <v>1</v>
      </c>
    </row>
    <row r="25" spans="1:13" ht="20.100000000000001" customHeight="1" x14ac:dyDescent="0.15">
      <c r="A25" s="1" t="s">
        <v>2136</v>
      </c>
      <c r="B25" s="1" t="s">
        <v>2171</v>
      </c>
      <c r="C25" s="1" t="s">
        <v>2172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181</v>
      </c>
      <c r="J25" s="1" t="s">
        <v>122</v>
      </c>
      <c r="K25" s="1" t="s">
        <v>704</v>
      </c>
      <c r="L25" s="1"/>
      <c r="M25" s="21">
        <f t="shared" si="0"/>
        <v>1</v>
      </c>
    </row>
    <row r="26" spans="1:13" ht="20.100000000000001" customHeight="1" x14ac:dyDescent="0.15">
      <c r="A26" s="1" t="s">
        <v>2136</v>
      </c>
      <c r="B26" s="1" t="s">
        <v>2171</v>
      </c>
      <c r="C26" s="1" t="s">
        <v>2173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181</v>
      </c>
      <c r="J26" s="1" t="s">
        <v>122</v>
      </c>
      <c r="K26" s="1" t="s">
        <v>2174</v>
      </c>
      <c r="L26" s="1"/>
      <c r="M26" s="21">
        <f t="shared" si="0"/>
        <v>1</v>
      </c>
    </row>
    <row r="27" spans="1:13" ht="20.100000000000001" customHeight="1" x14ac:dyDescent="0.15">
      <c r="A27" s="1" t="s">
        <v>2136</v>
      </c>
      <c r="B27" s="1" t="s">
        <v>2171</v>
      </c>
      <c r="C27" s="1" t="s">
        <v>2175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181</v>
      </c>
      <c r="J27" s="1" t="s">
        <v>122</v>
      </c>
      <c r="K27" s="1" t="s">
        <v>2176</v>
      </c>
      <c r="L27" s="1"/>
      <c r="M27" s="21">
        <f t="shared" si="0"/>
        <v>1</v>
      </c>
    </row>
    <row r="28" spans="1:13" ht="20.100000000000001" customHeight="1" x14ac:dyDescent="0.15">
      <c r="A28" s="1" t="s">
        <v>2136</v>
      </c>
      <c r="B28" s="1" t="s">
        <v>2177</v>
      </c>
      <c r="C28" s="1" t="s">
        <v>2178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181</v>
      </c>
      <c r="J28" s="1" t="s">
        <v>122</v>
      </c>
      <c r="K28" s="1" t="s">
        <v>2179</v>
      </c>
      <c r="L28" s="1"/>
      <c r="M28" s="21">
        <f t="shared" si="0"/>
        <v>1</v>
      </c>
    </row>
    <row r="29" spans="1:13" ht="20.100000000000001" customHeight="1" x14ac:dyDescent="0.15">
      <c r="A29" s="1" t="s">
        <v>2136</v>
      </c>
      <c r="B29" s="1" t="s">
        <v>2177</v>
      </c>
      <c r="C29" s="1" t="s">
        <v>2180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181</v>
      </c>
      <c r="J29" s="1" t="s">
        <v>122</v>
      </c>
      <c r="K29" s="1" t="s">
        <v>2181</v>
      </c>
      <c r="L29" s="1"/>
      <c r="M29" s="21">
        <f t="shared" si="0"/>
        <v>1</v>
      </c>
    </row>
    <row r="30" spans="1:13" ht="20.100000000000001" customHeight="1" x14ac:dyDescent="0.15">
      <c r="A30" s="1" t="s">
        <v>2136</v>
      </c>
      <c r="B30" s="1" t="s">
        <v>2177</v>
      </c>
      <c r="C30" s="1" t="s">
        <v>2182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181</v>
      </c>
      <c r="J30" s="1" t="s">
        <v>122</v>
      </c>
      <c r="K30" s="1" t="s">
        <v>2183</v>
      </c>
      <c r="L30" s="1"/>
      <c r="M30" s="21">
        <f t="shared" si="0"/>
        <v>1</v>
      </c>
    </row>
    <row r="31" spans="1:13" ht="20.100000000000001" customHeight="1" x14ac:dyDescent="0.15">
      <c r="A31" s="1" t="s">
        <v>2136</v>
      </c>
      <c r="B31" s="1" t="s">
        <v>2184</v>
      </c>
      <c r="C31" s="1" t="s">
        <v>2185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2186</v>
      </c>
      <c r="L31" s="1"/>
      <c r="M31" s="21">
        <f t="shared" si="0"/>
        <v>1</v>
      </c>
    </row>
    <row r="32" spans="1:13" ht="20.100000000000001" customHeight="1" x14ac:dyDescent="0.15">
      <c r="A32" s="1" t="s">
        <v>2136</v>
      </c>
      <c r="B32" s="1" t="s">
        <v>2187</v>
      </c>
      <c r="C32" s="1" t="s">
        <v>2188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2038</v>
      </c>
      <c r="I32" s="1" t="s">
        <v>84</v>
      </c>
      <c r="J32" s="1" t="s">
        <v>96</v>
      </c>
      <c r="K32" s="1" t="s">
        <v>2189</v>
      </c>
      <c r="L32" s="1"/>
      <c r="M32" s="21">
        <f t="shared" si="0"/>
        <v>1</v>
      </c>
    </row>
    <row r="33" spans="1:13" ht="20.100000000000001" customHeight="1" x14ac:dyDescent="0.15">
      <c r="A33" s="1" t="s">
        <v>2136</v>
      </c>
      <c r="B33" s="1" t="s">
        <v>2190</v>
      </c>
      <c r="C33" s="1" t="s">
        <v>2191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662</v>
      </c>
      <c r="J33" s="1" t="s">
        <v>663</v>
      </c>
      <c r="K33" s="1" t="s">
        <v>2192</v>
      </c>
      <c r="L33" s="1"/>
      <c r="M33" s="21">
        <f t="shared" si="0"/>
        <v>1</v>
      </c>
    </row>
    <row r="34" spans="1:13" ht="20.100000000000001" customHeight="1" x14ac:dyDescent="0.15">
      <c r="A34" s="1" t="s">
        <v>2136</v>
      </c>
      <c r="B34" s="1" t="s">
        <v>2190</v>
      </c>
      <c r="C34" s="1" t="s">
        <v>2193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662</v>
      </c>
      <c r="J34" s="1" t="s">
        <v>663</v>
      </c>
      <c r="K34" s="1" t="s">
        <v>2194</v>
      </c>
      <c r="L34" s="1"/>
      <c r="M34" s="21">
        <f t="shared" si="0"/>
        <v>1</v>
      </c>
    </row>
    <row r="35" spans="1:13" ht="20.100000000000001" customHeight="1" x14ac:dyDescent="0.15">
      <c r="A35" s="1" t="s">
        <v>2136</v>
      </c>
      <c r="B35" s="1" t="s">
        <v>2190</v>
      </c>
      <c r="C35" s="1" t="s">
        <v>2195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662</v>
      </c>
      <c r="J35" s="1" t="s">
        <v>663</v>
      </c>
      <c r="K35" s="1" t="s">
        <v>2196</v>
      </c>
      <c r="L35" s="1"/>
      <c r="M35" s="21">
        <f t="shared" si="0"/>
        <v>1</v>
      </c>
    </row>
    <row r="36" spans="1:13" ht="20.100000000000001" customHeight="1" x14ac:dyDescent="0.15">
      <c r="A36" s="1" t="s">
        <v>2136</v>
      </c>
      <c r="B36" s="1" t="s">
        <v>2190</v>
      </c>
      <c r="C36" s="1" t="s">
        <v>2197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662</v>
      </c>
      <c r="J36" s="1" t="s">
        <v>663</v>
      </c>
      <c r="K36" s="1" t="s">
        <v>2198</v>
      </c>
      <c r="L36" s="1"/>
      <c r="M36" s="21">
        <f t="shared" si="0"/>
        <v>1</v>
      </c>
    </row>
    <row r="37" spans="1:13" ht="20.100000000000001" customHeight="1" x14ac:dyDescent="0.15">
      <c r="A37" s="1" t="s">
        <v>2136</v>
      </c>
      <c r="B37" s="1" t="s">
        <v>2190</v>
      </c>
      <c r="C37" s="1" t="s">
        <v>2199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662</v>
      </c>
      <c r="J37" s="1" t="s">
        <v>663</v>
      </c>
      <c r="K37" s="1" t="s">
        <v>2200</v>
      </c>
      <c r="L37" s="1"/>
      <c r="M37" s="21">
        <f t="shared" si="0"/>
        <v>1</v>
      </c>
    </row>
    <row r="38" spans="1:13" ht="20.100000000000001" customHeight="1" x14ac:dyDescent="0.15">
      <c r="A38" s="1" t="s">
        <v>2136</v>
      </c>
      <c r="B38" s="1" t="s">
        <v>2190</v>
      </c>
      <c r="C38" s="1" t="s">
        <v>2201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662</v>
      </c>
      <c r="J38" s="1" t="s">
        <v>663</v>
      </c>
      <c r="K38" s="1" t="s">
        <v>2202</v>
      </c>
      <c r="L38" s="1"/>
      <c r="M38" s="21">
        <f t="shared" si="0"/>
        <v>1</v>
      </c>
    </row>
    <row r="39" spans="1:13" ht="20.100000000000001" customHeight="1" x14ac:dyDescent="0.15">
      <c r="A39" s="1" t="s">
        <v>2136</v>
      </c>
      <c r="B39" s="1" t="s">
        <v>2190</v>
      </c>
      <c r="C39" s="1" t="s">
        <v>2203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2204</v>
      </c>
      <c r="L39" s="1"/>
      <c r="M39" s="21">
        <f t="shared" si="0"/>
        <v>1</v>
      </c>
    </row>
    <row r="40" spans="1:13" ht="20.100000000000001" customHeight="1" x14ac:dyDescent="0.15">
      <c r="A40" s="1" t="s">
        <v>2136</v>
      </c>
      <c r="B40" s="1" t="s">
        <v>2190</v>
      </c>
      <c r="C40" s="1" t="s">
        <v>2205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2206</v>
      </c>
      <c r="L40" s="1"/>
      <c r="M40" s="21">
        <f t="shared" si="0"/>
        <v>1</v>
      </c>
    </row>
    <row r="41" spans="1:13" ht="20.100000000000001" customHeight="1" x14ac:dyDescent="0.15">
      <c r="A41" s="1" t="s">
        <v>2136</v>
      </c>
      <c r="B41" s="1" t="s">
        <v>2190</v>
      </c>
      <c r="C41" s="1" t="s">
        <v>2207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2208</v>
      </c>
      <c r="L41" s="1"/>
      <c r="M41" s="21">
        <f t="shared" si="0"/>
        <v>1</v>
      </c>
    </row>
    <row r="42" spans="1:13" ht="20.100000000000001" customHeight="1" x14ac:dyDescent="0.15">
      <c r="A42" s="1" t="s">
        <v>2136</v>
      </c>
      <c r="B42" s="1" t="s">
        <v>2190</v>
      </c>
      <c r="C42" s="1" t="s">
        <v>2209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662</v>
      </c>
      <c r="J42" s="1" t="s">
        <v>663</v>
      </c>
      <c r="K42" s="1" t="s">
        <v>2210</v>
      </c>
      <c r="L42" s="1"/>
      <c r="M42" s="21">
        <f t="shared" si="0"/>
        <v>1</v>
      </c>
    </row>
    <row r="43" spans="1:13" ht="20.100000000000001" customHeight="1" x14ac:dyDescent="0.15">
      <c r="A43" s="1" t="s">
        <v>2136</v>
      </c>
      <c r="B43" s="1" t="s">
        <v>2190</v>
      </c>
      <c r="C43" s="1" t="s">
        <v>2211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662</v>
      </c>
      <c r="J43" s="1" t="s">
        <v>663</v>
      </c>
      <c r="K43" s="1" t="s">
        <v>2212</v>
      </c>
      <c r="L43" s="1"/>
      <c r="M43" s="21">
        <f t="shared" si="0"/>
        <v>1</v>
      </c>
    </row>
    <row r="44" spans="1:13" ht="20.100000000000001" customHeight="1" x14ac:dyDescent="0.15">
      <c r="A44" s="1" t="s">
        <v>2136</v>
      </c>
      <c r="B44" s="1" t="s">
        <v>2190</v>
      </c>
      <c r="C44" s="1" t="s">
        <v>2213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662</v>
      </c>
      <c r="J44" s="1" t="s">
        <v>663</v>
      </c>
      <c r="K44" s="1" t="s">
        <v>2214</v>
      </c>
      <c r="L44" s="1"/>
      <c r="M44" s="21">
        <f t="shared" si="0"/>
        <v>1</v>
      </c>
    </row>
    <row r="45" spans="1:13" ht="20.100000000000001" customHeight="1" x14ac:dyDescent="0.15">
      <c r="A45" s="1" t="s">
        <v>2136</v>
      </c>
      <c r="B45" s="1" t="s">
        <v>2190</v>
      </c>
      <c r="C45" s="1" t="s">
        <v>2215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662</v>
      </c>
      <c r="J45" s="1" t="s">
        <v>663</v>
      </c>
      <c r="K45" s="1" t="s">
        <v>2216</v>
      </c>
      <c r="L45" s="1"/>
      <c r="M45" s="21">
        <f t="shared" si="0"/>
        <v>1</v>
      </c>
    </row>
    <row r="46" spans="1:13" ht="20.100000000000001" customHeight="1" x14ac:dyDescent="0.15">
      <c r="A46" s="1" t="s">
        <v>2136</v>
      </c>
      <c r="B46" s="1" t="s">
        <v>2190</v>
      </c>
      <c r="C46" s="1" t="s">
        <v>2217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662</v>
      </c>
      <c r="J46" s="1" t="s">
        <v>663</v>
      </c>
      <c r="K46" s="1" t="s">
        <v>2218</v>
      </c>
      <c r="L46" s="1"/>
      <c r="M46" s="21">
        <f t="shared" si="0"/>
        <v>1</v>
      </c>
    </row>
    <row r="47" spans="1:13" ht="20.100000000000001" customHeight="1" x14ac:dyDescent="0.15">
      <c r="A47" s="1" t="s">
        <v>2136</v>
      </c>
      <c r="B47" s="1" t="s">
        <v>2190</v>
      </c>
      <c r="C47" s="1" t="s">
        <v>2219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662</v>
      </c>
      <c r="J47" s="1" t="s">
        <v>663</v>
      </c>
      <c r="K47" s="1" t="s">
        <v>2220</v>
      </c>
      <c r="L47" s="1"/>
      <c r="M47" s="21">
        <f t="shared" si="0"/>
        <v>1</v>
      </c>
    </row>
    <row r="48" spans="1:13" ht="20.100000000000001" customHeight="1" x14ac:dyDescent="0.15">
      <c r="A48" s="1" t="s">
        <v>2136</v>
      </c>
      <c r="B48" s="1" t="s">
        <v>2221</v>
      </c>
      <c r="C48" s="1" t="s">
        <v>2222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446</v>
      </c>
      <c r="I48" s="1" t="s">
        <v>84</v>
      </c>
      <c r="J48" s="1" t="s">
        <v>96</v>
      </c>
      <c r="K48" s="1" t="s">
        <v>2223</v>
      </c>
      <c r="L48" s="1"/>
      <c r="M48" s="21">
        <f t="shared" si="0"/>
        <v>0</v>
      </c>
    </row>
    <row r="49" spans="1:13" ht="20.100000000000001" customHeight="1" x14ac:dyDescent="0.15">
      <c r="A49" s="1" t="s">
        <v>2136</v>
      </c>
      <c r="B49" s="1" t="s">
        <v>2221</v>
      </c>
      <c r="C49" s="1" t="s">
        <v>2224</v>
      </c>
      <c r="D49" s="1" t="s">
        <v>50</v>
      </c>
      <c r="E49" s="1" t="s">
        <v>51</v>
      </c>
      <c r="F49" s="1" t="s">
        <v>81</v>
      </c>
      <c r="G49" s="1" t="s">
        <v>82</v>
      </c>
      <c r="H49" s="1" t="s">
        <v>446</v>
      </c>
      <c r="I49" s="1" t="s">
        <v>84</v>
      </c>
      <c r="J49" s="1" t="s">
        <v>96</v>
      </c>
      <c r="K49" s="1" t="s">
        <v>2225</v>
      </c>
      <c r="L49" s="1"/>
      <c r="M49" s="21">
        <f t="shared" si="0"/>
        <v>0</v>
      </c>
    </row>
    <row r="50" spans="1:13" ht="20.100000000000001" customHeight="1" x14ac:dyDescent="0.15">
      <c r="A50" s="1" t="s">
        <v>2136</v>
      </c>
      <c r="B50" s="1" t="s">
        <v>2226</v>
      </c>
      <c r="C50" s="1" t="s">
        <v>2227</v>
      </c>
      <c r="D50" s="1" t="s">
        <v>50</v>
      </c>
      <c r="E50" s="1" t="s">
        <v>51</v>
      </c>
      <c r="F50" s="1" t="s">
        <v>26832</v>
      </c>
      <c r="G50" s="1" t="s">
        <v>82</v>
      </c>
      <c r="H50" s="1" t="s">
        <v>83</v>
      </c>
      <c r="I50" s="1" t="s">
        <v>84</v>
      </c>
      <c r="J50" s="1" t="s">
        <v>85</v>
      </c>
      <c r="K50" s="1" t="s">
        <v>2228</v>
      </c>
      <c r="L50" s="1"/>
      <c r="M50" s="21">
        <f t="shared" si="0"/>
        <v>0</v>
      </c>
    </row>
    <row r="51" spans="1:13" ht="20.100000000000001" customHeight="1" x14ac:dyDescent="0.15">
      <c r="A51" s="1" t="s">
        <v>2136</v>
      </c>
      <c r="B51" s="1" t="s">
        <v>2229</v>
      </c>
      <c r="C51" s="1" t="s">
        <v>2230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180</v>
      </c>
      <c r="I51" s="1" t="s">
        <v>181</v>
      </c>
      <c r="J51" s="1" t="s">
        <v>182</v>
      </c>
      <c r="K51" s="1" t="s">
        <v>2231</v>
      </c>
      <c r="L51" s="1"/>
      <c r="M51" s="21">
        <f t="shared" si="0"/>
        <v>0</v>
      </c>
    </row>
    <row r="52" spans="1:13" ht="20.100000000000001" customHeight="1" x14ac:dyDescent="0.15">
      <c r="A52" s="1" t="s">
        <v>2136</v>
      </c>
      <c r="B52" s="1" t="s">
        <v>2232</v>
      </c>
      <c r="C52" s="1" t="s">
        <v>2233</v>
      </c>
      <c r="D52" s="1" t="s">
        <v>50</v>
      </c>
      <c r="E52" s="1" t="s">
        <v>51</v>
      </c>
      <c r="F52" s="1" t="s">
        <v>51</v>
      </c>
      <c r="G52" s="1" t="s">
        <v>82</v>
      </c>
      <c r="H52" s="1" t="s">
        <v>2234</v>
      </c>
      <c r="I52" s="1" t="s">
        <v>84</v>
      </c>
      <c r="J52" s="1" t="s">
        <v>182</v>
      </c>
      <c r="K52" s="1" t="s">
        <v>2235</v>
      </c>
      <c r="L52" s="1"/>
      <c r="M52" s="21">
        <f t="shared" si="0"/>
        <v>1</v>
      </c>
    </row>
    <row r="53" spans="1:13" ht="20.100000000000001" customHeight="1" x14ac:dyDescent="0.15">
      <c r="A53" s="1" t="s">
        <v>2136</v>
      </c>
      <c r="B53" s="1" t="s">
        <v>2232</v>
      </c>
      <c r="C53" s="1" t="s">
        <v>2236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2237</v>
      </c>
      <c r="L53" s="1"/>
      <c r="M53" s="21">
        <f t="shared" si="0"/>
        <v>1</v>
      </c>
    </row>
    <row r="54" spans="1:13" ht="20.100000000000001" customHeight="1" x14ac:dyDescent="0.15">
      <c r="A54" s="1" t="s">
        <v>2136</v>
      </c>
      <c r="B54" s="1" t="s">
        <v>2232</v>
      </c>
      <c r="C54" s="1" t="s">
        <v>2238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2239</v>
      </c>
      <c r="L54" s="1"/>
      <c r="M54" s="21">
        <f t="shared" si="0"/>
        <v>1</v>
      </c>
    </row>
    <row r="55" spans="1:13" ht="20.100000000000001" customHeight="1" x14ac:dyDescent="0.15">
      <c r="A55" s="1" t="s">
        <v>2136</v>
      </c>
      <c r="B55" s="1" t="s">
        <v>2232</v>
      </c>
      <c r="C55" s="1" t="s">
        <v>2240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2234</v>
      </c>
      <c r="I55" s="1" t="s">
        <v>84</v>
      </c>
      <c r="J55" s="1" t="s">
        <v>182</v>
      </c>
      <c r="K55" s="1" t="s">
        <v>2241</v>
      </c>
      <c r="L55" s="1"/>
      <c r="M55" s="21">
        <f t="shared" si="0"/>
        <v>1</v>
      </c>
    </row>
    <row r="56" spans="1:13" ht="20.100000000000001" customHeight="1" x14ac:dyDescent="0.15">
      <c r="A56" s="1" t="s">
        <v>2136</v>
      </c>
      <c r="B56" s="1" t="s">
        <v>2232</v>
      </c>
      <c r="C56" s="1" t="s">
        <v>2242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2234</v>
      </c>
      <c r="I56" s="1" t="s">
        <v>84</v>
      </c>
      <c r="J56" s="1" t="s">
        <v>182</v>
      </c>
      <c r="K56" s="1" t="s">
        <v>2243</v>
      </c>
      <c r="L56" s="1"/>
      <c r="M56" s="21">
        <f t="shared" si="0"/>
        <v>1</v>
      </c>
    </row>
    <row r="57" spans="1:13" ht="20.100000000000001" customHeight="1" x14ac:dyDescent="0.15">
      <c r="A57" s="1" t="s">
        <v>2136</v>
      </c>
      <c r="B57" s="1" t="s">
        <v>2232</v>
      </c>
      <c r="C57" s="1" t="s">
        <v>2244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2234</v>
      </c>
      <c r="I57" s="1" t="s">
        <v>84</v>
      </c>
      <c r="J57" s="1" t="s">
        <v>182</v>
      </c>
      <c r="K57" s="1" t="s">
        <v>2245</v>
      </c>
      <c r="L57" s="1"/>
      <c r="M57" s="21">
        <f t="shared" si="0"/>
        <v>1</v>
      </c>
    </row>
    <row r="58" spans="1:13" ht="20.100000000000001" customHeight="1" x14ac:dyDescent="0.15">
      <c r="A58" s="1" t="s">
        <v>2136</v>
      </c>
      <c r="B58" s="1" t="s">
        <v>2232</v>
      </c>
      <c r="C58" s="1" t="s">
        <v>2246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2234</v>
      </c>
      <c r="I58" s="1" t="s">
        <v>84</v>
      </c>
      <c r="J58" s="1" t="s">
        <v>182</v>
      </c>
      <c r="K58" s="1" t="s">
        <v>2247</v>
      </c>
      <c r="L58" s="1"/>
      <c r="M58" s="21">
        <f t="shared" si="0"/>
        <v>0</v>
      </c>
    </row>
    <row r="59" spans="1:13" ht="20.100000000000001" customHeight="1" x14ac:dyDescent="0.15">
      <c r="A59" s="1" t="s">
        <v>2136</v>
      </c>
      <c r="B59" s="1" t="s">
        <v>2232</v>
      </c>
      <c r="C59" s="1" t="s">
        <v>2248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2234</v>
      </c>
      <c r="I59" s="1" t="s">
        <v>84</v>
      </c>
      <c r="J59" s="1" t="s">
        <v>182</v>
      </c>
      <c r="K59" s="1" t="s">
        <v>2249</v>
      </c>
      <c r="L59" s="1"/>
      <c r="M59" s="21">
        <f t="shared" si="0"/>
        <v>0</v>
      </c>
    </row>
    <row r="60" spans="1:13" ht="20.100000000000001" customHeight="1" x14ac:dyDescent="0.15">
      <c r="A60" s="1" t="s">
        <v>2136</v>
      </c>
      <c r="B60" s="1" t="s">
        <v>2232</v>
      </c>
      <c r="C60" s="1" t="s">
        <v>2250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2234</v>
      </c>
      <c r="I60" s="1" t="s">
        <v>84</v>
      </c>
      <c r="J60" s="1" t="s">
        <v>182</v>
      </c>
      <c r="K60" s="1" t="s">
        <v>2251</v>
      </c>
      <c r="L60" s="1"/>
      <c r="M60" s="21">
        <f t="shared" si="0"/>
        <v>1</v>
      </c>
    </row>
    <row r="61" spans="1:13" ht="20.100000000000001" customHeight="1" x14ac:dyDescent="0.15">
      <c r="A61" s="1" t="s">
        <v>2136</v>
      </c>
      <c r="B61" s="1" t="s">
        <v>2232</v>
      </c>
      <c r="C61" s="1" t="s">
        <v>2252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2234</v>
      </c>
      <c r="I61" s="1" t="s">
        <v>84</v>
      </c>
      <c r="J61" s="1" t="s">
        <v>182</v>
      </c>
      <c r="K61" s="1" t="s">
        <v>2253</v>
      </c>
      <c r="L61" s="1"/>
      <c r="M61" s="21">
        <f t="shared" si="0"/>
        <v>0</v>
      </c>
    </row>
    <row r="62" spans="1:13" ht="20.100000000000001" customHeight="1" x14ac:dyDescent="0.15">
      <c r="A62" s="1" t="s">
        <v>2136</v>
      </c>
      <c r="B62" s="1" t="s">
        <v>2232</v>
      </c>
      <c r="C62" s="1" t="s">
        <v>2254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2234</v>
      </c>
      <c r="I62" s="1" t="s">
        <v>84</v>
      </c>
      <c r="J62" s="1" t="s">
        <v>182</v>
      </c>
      <c r="K62" s="1" t="s">
        <v>2255</v>
      </c>
      <c r="L62" s="1"/>
      <c r="M62" s="21">
        <f t="shared" si="0"/>
        <v>1</v>
      </c>
    </row>
    <row r="63" spans="1:13" ht="20.100000000000001" customHeight="1" x14ac:dyDescent="0.15">
      <c r="A63" s="1" t="s">
        <v>2136</v>
      </c>
      <c r="B63" s="1" t="s">
        <v>2232</v>
      </c>
      <c r="C63" s="1" t="s">
        <v>2256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2234</v>
      </c>
      <c r="I63" s="1" t="s">
        <v>84</v>
      </c>
      <c r="J63" s="1" t="s">
        <v>182</v>
      </c>
      <c r="K63" s="1" t="s">
        <v>2257</v>
      </c>
      <c r="L63" s="1"/>
      <c r="M63" s="21">
        <f t="shared" si="0"/>
        <v>0</v>
      </c>
    </row>
    <row r="64" spans="1:13" ht="20.100000000000001" customHeight="1" x14ac:dyDescent="0.15">
      <c r="A64" s="1" t="s">
        <v>2136</v>
      </c>
      <c r="B64" s="1" t="s">
        <v>2232</v>
      </c>
      <c r="C64" s="1" t="s">
        <v>2258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2234</v>
      </c>
      <c r="I64" s="1" t="s">
        <v>84</v>
      </c>
      <c r="J64" s="1" t="s">
        <v>182</v>
      </c>
      <c r="K64" s="1" t="s">
        <v>2259</v>
      </c>
      <c r="L64" s="1"/>
      <c r="M64" s="21">
        <f t="shared" si="0"/>
        <v>0</v>
      </c>
    </row>
    <row r="65" spans="1:13" ht="20.100000000000001" customHeight="1" x14ac:dyDescent="0.15">
      <c r="A65" s="1" t="s">
        <v>2136</v>
      </c>
      <c r="B65" s="1" t="s">
        <v>2232</v>
      </c>
      <c r="C65" s="1" t="s">
        <v>2260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2234</v>
      </c>
      <c r="I65" s="1" t="s">
        <v>84</v>
      </c>
      <c r="J65" s="1" t="s">
        <v>182</v>
      </c>
      <c r="K65" s="1" t="s">
        <v>2261</v>
      </c>
      <c r="L65" s="1"/>
      <c r="M65" s="21">
        <f t="shared" si="0"/>
        <v>0</v>
      </c>
    </row>
    <row r="66" spans="1:13" ht="20.100000000000001" customHeight="1" x14ac:dyDescent="0.15">
      <c r="A66" s="1" t="s">
        <v>2136</v>
      </c>
      <c r="B66" s="1" t="s">
        <v>2232</v>
      </c>
      <c r="C66" s="1" t="s">
        <v>2262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2234</v>
      </c>
      <c r="I66" s="1" t="s">
        <v>84</v>
      </c>
      <c r="J66" s="1" t="s">
        <v>182</v>
      </c>
      <c r="K66" s="1" t="s">
        <v>2263</v>
      </c>
      <c r="L66" s="1"/>
      <c r="M66" s="21">
        <f t="shared" si="0"/>
        <v>1</v>
      </c>
    </row>
    <row r="67" spans="1:13" ht="20.100000000000001" customHeight="1" x14ac:dyDescent="0.15">
      <c r="A67" s="1" t="s">
        <v>2136</v>
      </c>
      <c r="B67" s="1" t="s">
        <v>2232</v>
      </c>
      <c r="C67" s="1" t="s">
        <v>2264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2234</v>
      </c>
      <c r="I67" s="1" t="s">
        <v>84</v>
      </c>
      <c r="J67" s="1" t="s">
        <v>182</v>
      </c>
      <c r="K67" s="1" t="s">
        <v>2265</v>
      </c>
      <c r="L67" s="1"/>
      <c r="M67" s="21">
        <f t="shared" si="0"/>
        <v>0</v>
      </c>
    </row>
    <row r="68" spans="1:13" ht="20.100000000000001" customHeight="1" x14ac:dyDescent="0.15">
      <c r="A68" s="1" t="s">
        <v>2136</v>
      </c>
      <c r="B68" s="1" t="s">
        <v>2266</v>
      </c>
      <c r="C68" s="1" t="s">
        <v>2267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2268</v>
      </c>
      <c r="L68" s="1"/>
      <c r="M68" s="21">
        <f t="shared" si="0"/>
        <v>1</v>
      </c>
    </row>
    <row r="69" spans="1:13" ht="20.100000000000001" customHeight="1" x14ac:dyDescent="0.15">
      <c r="A69" s="1" t="s">
        <v>2136</v>
      </c>
      <c r="B69" s="1" t="s">
        <v>2266</v>
      </c>
      <c r="C69" s="1" t="s">
        <v>2269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662</v>
      </c>
      <c r="J69" s="1" t="s">
        <v>663</v>
      </c>
      <c r="K69" s="1" t="s">
        <v>2270</v>
      </c>
      <c r="L69" s="1"/>
      <c r="M69" s="21">
        <f t="shared" si="0"/>
        <v>1</v>
      </c>
    </row>
    <row r="70" spans="1:13" ht="20.100000000000001" customHeight="1" x14ac:dyDescent="0.15">
      <c r="A70" s="1" t="s">
        <v>2136</v>
      </c>
      <c r="B70" s="1" t="s">
        <v>2266</v>
      </c>
      <c r="C70" s="1" t="s">
        <v>2271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662</v>
      </c>
      <c r="J70" s="1" t="s">
        <v>663</v>
      </c>
      <c r="K70" s="1" t="s">
        <v>2272</v>
      </c>
      <c r="L70" s="1"/>
      <c r="M70" s="21">
        <f t="shared" si="0"/>
        <v>1</v>
      </c>
    </row>
    <row r="71" spans="1:13" ht="20.100000000000001" customHeight="1" x14ac:dyDescent="0.15">
      <c r="A71" s="1" t="s">
        <v>2136</v>
      </c>
      <c r="B71" s="1" t="s">
        <v>2266</v>
      </c>
      <c r="C71" s="1" t="s">
        <v>2273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662</v>
      </c>
      <c r="J71" s="1" t="s">
        <v>663</v>
      </c>
      <c r="K71" s="1" t="s">
        <v>2274</v>
      </c>
      <c r="L71" s="1"/>
      <c r="M71" s="21">
        <f t="shared" si="0"/>
        <v>1</v>
      </c>
    </row>
    <row r="72" spans="1:13" ht="20.100000000000001" customHeight="1" x14ac:dyDescent="0.15">
      <c r="A72" s="1" t="s">
        <v>2136</v>
      </c>
      <c r="B72" s="1" t="s">
        <v>2275</v>
      </c>
      <c r="C72" s="1" t="s">
        <v>2276</v>
      </c>
      <c r="D72" s="1" t="s">
        <v>50</v>
      </c>
      <c r="E72" s="1" t="s">
        <v>51</v>
      </c>
      <c r="F72" s="1" t="s">
        <v>81</v>
      </c>
      <c r="G72" s="1" t="s">
        <v>82</v>
      </c>
      <c r="H72" s="1" t="s">
        <v>446</v>
      </c>
      <c r="I72" s="1" t="s">
        <v>84</v>
      </c>
      <c r="J72" s="1" t="s">
        <v>96</v>
      </c>
      <c r="K72" s="1" t="s">
        <v>2277</v>
      </c>
      <c r="L72" s="1"/>
      <c r="M72" s="21">
        <f t="shared" si="0"/>
        <v>0</v>
      </c>
    </row>
    <row r="73" spans="1:13" ht="20.100000000000001" customHeight="1" x14ac:dyDescent="0.15">
      <c r="A73" s="1" t="s">
        <v>2136</v>
      </c>
      <c r="B73" s="1" t="s">
        <v>2278</v>
      </c>
      <c r="C73" s="1" t="s">
        <v>2279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181</v>
      </c>
      <c r="J73" s="1" t="s">
        <v>122</v>
      </c>
      <c r="K73" s="1" t="s">
        <v>2280</v>
      </c>
      <c r="L73" s="1"/>
      <c r="M73" s="21">
        <f t="shared" ref="M73:M136" si="1">IF(F73="○",1,0)</f>
        <v>1</v>
      </c>
    </row>
    <row r="74" spans="1:13" ht="20.100000000000001" customHeight="1" x14ac:dyDescent="0.15">
      <c r="A74" s="1" t="s">
        <v>2136</v>
      </c>
      <c r="B74" s="1" t="s">
        <v>2278</v>
      </c>
      <c r="C74" s="1" t="s">
        <v>2281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181</v>
      </c>
      <c r="J74" s="1" t="s">
        <v>122</v>
      </c>
      <c r="K74" s="1" t="s">
        <v>2282</v>
      </c>
      <c r="L74" s="1"/>
      <c r="M74" s="21">
        <f t="shared" si="1"/>
        <v>1</v>
      </c>
    </row>
    <row r="75" spans="1:13" ht="20.100000000000001" customHeight="1" x14ac:dyDescent="0.15">
      <c r="A75" s="1" t="s">
        <v>2136</v>
      </c>
      <c r="B75" s="1" t="s">
        <v>2278</v>
      </c>
      <c r="C75" s="1" t="s">
        <v>26824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181</v>
      </c>
      <c r="J75" s="1" t="s">
        <v>122</v>
      </c>
      <c r="K75" s="1" t="s">
        <v>2278</v>
      </c>
      <c r="L75" s="1"/>
      <c r="M75" s="21">
        <f t="shared" si="1"/>
        <v>1</v>
      </c>
    </row>
    <row r="76" spans="1:13" ht="20.100000000000001" customHeight="1" x14ac:dyDescent="0.15">
      <c r="A76" s="1" t="s">
        <v>26815</v>
      </c>
      <c r="B76" s="1" t="s">
        <v>2283</v>
      </c>
      <c r="C76" s="1" t="s">
        <v>2284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446</v>
      </c>
      <c r="I76" s="1" t="s">
        <v>84</v>
      </c>
      <c r="J76" s="1" t="s">
        <v>96</v>
      </c>
      <c r="K76" s="1" t="s">
        <v>2285</v>
      </c>
      <c r="L76" s="1"/>
      <c r="M76" s="21">
        <f t="shared" si="1"/>
        <v>0</v>
      </c>
    </row>
    <row r="77" spans="1:13" ht="20.100000000000001" customHeight="1" x14ac:dyDescent="0.15">
      <c r="A77" s="1" t="s">
        <v>2136</v>
      </c>
      <c r="B77" s="1" t="s">
        <v>2286</v>
      </c>
      <c r="C77" s="1" t="s">
        <v>2287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129</v>
      </c>
      <c r="I77" s="1" t="s">
        <v>84</v>
      </c>
      <c r="J77" s="1" t="s">
        <v>130</v>
      </c>
      <c r="K77" s="1" t="s">
        <v>2288</v>
      </c>
      <c r="L77" s="1"/>
      <c r="M77" s="21">
        <f t="shared" si="1"/>
        <v>1</v>
      </c>
    </row>
    <row r="78" spans="1:13" ht="20.100000000000001" customHeight="1" x14ac:dyDescent="0.15">
      <c r="A78" s="1" t="s">
        <v>2136</v>
      </c>
      <c r="B78" s="1" t="s">
        <v>2286</v>
      </c>
      <c r="C78" s="1" t="s">
        <v>2289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129</v>
      </c>
      <c r="I78" s="1" t="s">
        <v>84</v>
      </c>
      <c r="J78" s="1" t="s">
        <v>130</v>
      </c>
      <c r="K78" s="1" t="s">
        <v>2290</v>
      </c>
      <c r="L78" s="1"/>
      <c r="M78" s="21">
        <f t="shared" si="1"/>
        <v>1</v>
      </c>
    </row>
    <row r="79" spans="1:13" ht="20.100000000000001" customHeight="1" x14ac:dyDescent="0.15">
      <c r="A79" s="1" t="s">
        <v>2136</v>
      </c>
      <c r="B79" s="1" t="s">
        <v>2286</v>
      </c>
      <c r="C79" s="1" t="s">
        <v>2291</v>
      </c>
      <c r="D79" s="1" t="s">
        <v>50</v>
      </c>
      <c r="E79" s="1" t="s">
        <v>51</v>
      </c>
      <c r="F79" s="1" t="s">
        <v>81</v>
      </c>
      <c r="G79" s="1" t="s">
        <v>82</v>
      </c>
      <c r="H79" s="1" t="s">
        <v>180</v>
      </c>
      <c r="I79" s="1" t="s">
        <v>84</v>
      </c>
      <c r="J79" s="1" t="s">
        <v>632</v>
      </c>
      <c r="K79" s="1" t="s">
        <v>2292</v>
      </c>
      <c r="L79" s="1"/>
      <c r="M79" s="21">
        <f t="shared" si="1"/>
        <v>0</v>
      </c>
    </row>
    <row r="80" spans="1:13" ht="20.100000000000001" customHeight="1" x14ac:dyDescent="0.15">
      <c r="A80" s="1" t="s">
        <v>2136</v>
      </c>
      <c r="B80" s="1" t="s">
        <v>2286</v>
      </c>
      <c r="C80" s="1" t="s">
        <v>2293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739</v>
      </c>
      <c r="I80" s="1" t="s">
        <v>1230</v>
      </c>
      <c r="J80" s="1" t="s">
        <v>122</v>
      </c>
      <c r="K80" s="1" t="s">
        <v>2294</v>
      </c>
      <c r="L80" s="1"/>
      <c r="M80" s="21">
        <f t="shared" si="1"/>
        <v>1</v>
      </c>
    </row>
    <row r="81" spans="1:13" ht="20.100000000000001" customHeight="1" x14ac:dyDescent="0.15">
      <c r="A81" s="1" t="s">
        <v>2136</v>
      </c>
      <c r="B81" s="1" t="s">
        <v>2286</v>
      </c>
      <c r="C81" s="1" t="s">
        <v>2295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739</v>
      </c>
      <c r="I81" s="1" t="s">
        <v>1230</v>
      </c>
      <c r="J81" s="1" t="s">
        <v>122</v>
      </c>
      <c r="K81" s="1" t="s">
        <v>2296</v>
      </c>
      <c r="L81" s="1"/>
      <c r="M81" s="21">
        <f t="shared" si="1"/>
        <v>1</v>
      </c>
    </row>
    <row r="82" spans="1:13" ht="20.100000000000001" customHeight="1" x14ac:dyDescent="0.15">
      <c r="A82" s="1" t="s">
        <v>2136</v>
      </c>
      <c r="B82" s="1" t="s">
        <v>2297</v>
      </c>
      <c r="C82" s="1" t="s">
        <v>2298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129</v>
      </c>
      <c r="I82" s="1" t="s">
        <v>84</v>
      </c>
      <c r="J82" s="1" t="s">
        <v>130</v>
      </c>
      <c r="K82" s="1" t="s">
        <v>2299</v>
      </c>
      <c r="L82" s="1"/>
      <c r="M82" s="21">
        <f t="shared" si="1"/>
        <v>1</v>
      </c>
    </row>
    <row r="83" spans="1:13" ht="20.100000000000001" customHeight="1" x14ac:dyDescent="0.15">
      <c r="A83" s="1" t="s">
        <v>2136</v>
      </c>
      <c r="B83" s="1" t="s">
        <v>2297</v>
      </c>
      <c r="C83" s="1" t="s">
        <v>2300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129</v>
      </c>
      <c r="I83" s="1" t="s">
        <v>84</v>
      </c>
      <c r="J83" s="1" t="s">
        <v>130</v>
      </c>
      <c r="K83" s="1" t="s">
        <v>2301</v>
      </c>
      <c r="L83" s="1"/>
      <c r="M83" s="21">
        <f t="shared" si="1"/>
        <v>1</v>
      </c>
    </row>
    <row r="84" spans="1:13" ht="20.100000000000001" customHeight="1" x14ac:dyDescent="0.15">
      <c r="A84" s="1" t="s">
        <v>2136</v>
      </c>
      <c r="B84" s="1" t="s">
        <v>2297</v>
      </c>
      <c r="C84" s="1" t="s">
        <v>2302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2038</v>
      </c>
      <c r="I84" s="1" t="s">
        <v>84</v>
      </c>
      <c r="J84" s="1" t="s">
        <v>96</v>
      </c>
      <c r="K84" s="1" t="s">
        <v>2303</v>
      </c>
      <c r="L84" s="1"/>
      <c r="M84" s="21">
        <f t="shared" si="1"/>
        <v>1</v>
      </c>
    </row>
    <row r="85" spans="1:13" ht="20.100000000000001" customHeight="1" x14ac:dyDescent="0.15">
      <c r="A85" s="1" t="s">
        <v>2136</v>
      </c>
      <c r="B85" s="1" t="s">
        <v>2297</v>
      </c>
      <c r="C85" s="1" t="s">
        <v>2304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207</v>
      </c>
      <c r="I85" s="1" t="s">
        <v>84</v>
      </c>
      <c r="J85" s="1" t="s">
        <v>122</v>
      </c>
      <c r="K85" s="1" t="s">
        <v>2297</v>
      </c>
      <c r="L85" s="1"/>
      <c r="M85" s="21">
        <f t="shared" si="1"/>
        <v>1</v>
      </c>
    </row>
    <row r="86" spans="1:13" ht="20.100000000000001" customHeight="1" x14ac:dyDescent="0.15">
      <c r="A86" s="1" t="s">
        <v>2136</v>
      </c>
      <c r="B86" s="1" t="s">
        <v>2305</v>
      </c>
      <c r="C86" s="1" t="s">
        <v>2306</v>
      </c>
      <c r="D86" s="1" t="s">
        <v>50</v>
      </c>
      <c r="E86" s="1" t="s">
        <v>51</v>
      </c>
      <c r="F86" s="1" t="s">
        <v>81</v>
      </c>
      <c r="G86" s="1" t="s">
        <v>82</v>
      </c>
      <c r="H86" s="1" t="s">
        <v>83</v>
      </c>
      <c r="I86" s="1" t="s">
        <v>84</v>
      </c>
      <c r="J86" s="1" t="s">
        <v>85</v>
      </c>
      <c r="K86" s="1" t="s">
        <v>2307</v>
      </c>
      <c r="L86" s="1"/>
      <c r="M86" s="21">
        <f t="shared" si="1"/>
        <v>0</v>
      </c>
    </row>
    <row r="87" spans="1:13" ht="20.100000000000001" customHeight="1" x14ac:dyDescent="0.15">
      <c r="A87" s="1" t="s">
        <v>2136</v>
      </c>
      <c r="B87" s="1" t="s">
        <v>2305</v>
      </c>
      <c r="C87" s="1" t="s">
        <v>2308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1230</v>
      </c>
      <c r="J87" s="1" t="s">
        <v>122</v>
      </c>
      <c r="K87" s="1" t="s">
        <v>2309</v>
      </c>
      <c r="L87" s="1"/>
      <c r="M87" s="21">
        <f t="shared" si="1"/>
        <v>1</v>
      </c>
    </row>
    <row r="88" spans="1:13" ht="20.100000000000001" customHeight="1" x14ac:dyDescent="0.15">
      <c r="A88" s="1" t="s">
        <v>2136</v>
      </c>
      <c r="B88" s="1" t="s">
        <v>2305</v>
      </c>
      <c r="C88" s="1" t="s">
        <v>2310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2311</v>
      </c>
      <c r="L88" s="1"/>
      <c r="M88" s="21">
        <f t="shared" si="1"/>
        <v>1</v>
      </c>
    </row>
    <row r="89" spans="1:13" ht="20.100000000000001" customHeight="1" x14ac:dyDescent="0.15">
      <c r="A89" s="1" t="s">
        <v>2136</v>
      </c>
      <c r="B89" s="1" t="s">
        <v>2305</v>
      </c>
      <c r="C89" s="1" t="s">
        <v>2312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739</v>
      </c>
      <c r="I89" s="1" t="s">
        <v>1230</v>
      </c>
      <c r="J89" s="1" t="s">
        <v>122</v>
      </c>
      <c r="K89" s="1" t="s">
        <v>2313</v>
      </c>
      <c r="L89" s="1"/>
      <c r="M89" s="21">
        <f t="shared" si="1"/>
        <v>1</v>
      </c>
    </row>
    <row r="90" spans="1:13" ht="20.100000000000001" customHeight="1" x14ac:dyDescent="0.15">
      <c r="A90" s="1" t="s">
        <v>2136</v>
      </c>
      <c r="B90" s="1" t="s">
        <v>2305</v>
      </c>
      <c r="C90" s="1" t="s">
        <v>2314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2315</v>
      </c>
      <c r="L90" s="1"/>
      <c r="M90" s="21">
        <f t="shared" si="1"/>
        <v>1</v>
      </c>
    </row>
    <row r="91" spans="1:13" ht="20.100000000000001" customHeight="1" x14ac:dyDescent="0.15">
      <c r="A91" s="1" t="s">
        <v>2136</v>
      </c>
      <c r="B91" s="1" t="s">
        <v>2305</v>
      </c>
      <c r="C91" s="1" t="s">
        <v>2316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2317</v>
      </c>
      <c r="L91" s="1"/>
      <c r="M91" s="21">
        <f t="shared" si="1"/>
        <v>1</v>
      </c>
    </row>
    <row r="92" spans="1:13" ht="20.100000000000001" customHeight="1" x14ac:dyDescent="0.15">
      <c r="A92" s="1" t="s">
        <v>2136</v>
      </c>
      <c r="B92" s="1" t="s">
        <v>2318</v>
      </c>
      <c r="C92" s="1" t="s">
        <v>2319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1151</v>
      </c>
      <c r="I92" s="1" t="s">
        <v>84</v>
      </c>
      <c r="J92" s="1" t="s">
        <v>130</v>
      </c>
      <c r="K92" s="1" t="s">
        <v>2320</v>
      </c>
      <c r="L92" s="1"/>
      <c r="M92" s="21">
        <f t="shared" si="1"/>
        <v>1</v>
      </c>
    </row>
    <row r="93" spans="1:13" ht="20.100000000000001" customHeight="1" x14ac:dyDescent="0.15">
      <c r="A93" s="1" t="s">
        <v>2136</v>
      </c>
      <c r="B93" s="1" t="s">
        <v>2318</v>
      </c>
      <c r="C93" s="1" t="s">
        <v>2321</v>
      </c>
      <c r="D93" s="1" t="s">
        <v>50</v>
      </c>
      <c r="E93" s="1" t="s">
        <v>51</v>
      </c>
      <c r="F93" s="1" t="s">
        <v>81</v>
      </c>
      <c r="G93" s="1" t="s">
        <v>82</v>
      </c>
      <c r="H93" s="1" t="s">
        <v>129</v>
      </c>
      <c r="I93" s="1" t="s">
        <v>84</v>
      </c>
      <c r="J93" s="1" t="s">
        <v>130</v>
      </c>
      <c r="K93" s="1" t="s">
        <v>2322</v>
      </c>
      <c r="L93" s="1"/>
      <c r="M93" s="21">
        <f t="shared" si="1"/>
        <v>0</v>
      </c>
    </row>
    <row r="94" spans="1:13" ht="20.100000000000001" customHeight="1" x14ac:dyDescent="0.15">
      <c r="A94" s="1" t="s">
        <v>2136</v>
      </c>
      <c r="B94" s="1" t="s">
        <v>2318</v>
      </c>
      <c r="C94" s="1" t="s">
        <v>2323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2324</v>
      </c>
      <c r="L94" s="1"/>
      <c r="M94" s="21">
        <f t="shared" si="1"/>
        <v>1</v>
      </c>
    </row>
    <row r="95" spans="1:13" ht="20.100000000000001" customHeight="1" x14ac:dyDescent="0.15">
      <c r="A95" s="1" t="s">
        <v>2136</v>
      </c>
      <c r="B95" s="1" t="s">
        <v>2318</v>
      </c>
      <c r="C95" s="1" t="s">
        <v>2325</v>
      </c>
      <c r="D95" s="1" t="s">
        <v>50</v>
      </c>
      <c r="E95" s="1" t="s">
        <v>51</v>
      </c>
      <c r="F95" s="1" t="s">
        <v>81</v>
      </c>
      <c r="G95" s="1" t="s">
        <v>82</v>
      </c>
      <c r="H95" s="1" t="s">
        <v>180</v>
      </c>
      <c r="I95" s="1" t="s">
        <v>84</v>
      </c>
      <c r="J95" s="1" t="s">
        <v>632</v>
      </c>
      <c r="K95" s="1" t="s">
        <v>2326</v>
      </c>
      <c r="L95" s="1"/>
      <c r="M95" s="21">
        <f t="shared" si="1"/>
        <v>0</v>
      </c>
    </row>
    <row r="96" spans="1:13" ht="20.100000000000001" customHeight="1" x14ac:dyDescent="0.15">
      <c r="A96" s="1" t="s">
        <v>2136</v>
      </c>
      <c r="B96" s="1" t="s">
        <v>2318</v>
      </c>
      <c r="C96" s="1" t="s">
        <v>2327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207</v>
      </c>
      <c r="I96" s="1" t="s">
        <v>84</v>
      </c>
      <c r="J96" s="1" t="s">
        <v>122</v>
      </c>
      <c r="K96" s="1" t="s">
        <v>2328</v>
      </c>
      <c r="L96" s="1"/>
      <c r="M96" s="21">
        <f t="shared" si="1"/>
        <v>1</v>
      </c>
    </row>
    <row r="97" spans="1:13" ht="20.100000000000001" customHeight="1" x14ac:dyDescent="0.15">
      <c r="A97" s="1" t="s">
        <v>2136</v>
      </c>
      <c r="B97" s="1" t="s">
        <v>2318</v>
      </c>
      <c r="C97" s="1" t="s">
        <v>2329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207</v>
      </c>
      <c r="I97" s="1" t="s">
        <v>84</v>
      </c>
      <c r="J97" s="1" t="s">
        <v>122</v>
      </c>
      <c r="K97" s="1" t="s">
        <v>2330</v>
      </c>
      <c r="L97" s="1"/>
      <c r="M97" s="21">
        <f t="shared" si="1"/>
        <v>1</v>
      </c>
    </row>
    <row r="98" spans="1:13" ht="20.100000000000001" customHeight="1" x14ac:dyDescent="0.15">
      <c r="A98" s="1" t="s">
        <v>2136</v>
      </c>
      <c r="B98" s="1" t="s">
        <v>2318</v>
      </c>
      <c r="C98" s="1" t="s">
        <v>2331</v>
      </c>
      <c r="D98" s="1" t="s">
        <v>50</v>
      </c>
      <c r="E98" s="1" t="s">
        <v>51</v>
      </c>
      <c r="F98" s="1" t="s">
        <v>81</v>
      </c>
      <c r="G98" s="1" t="s">
        <v>82</v>
      </c>
      <c r="H98" s="1" t="s">
        <v>446</v>
      </c>
      <c r="I98" s="1" t="s">
        <v>84</v>
      </c>
      <c r="J98" s="1" t="s">
        <v>96</v>
      </c>
      <c r="K98" s="1" t="s">
        <v>2332</v>
      </c>
      <c r="L98" s="1"/>
      <c r="M98" s="21">
        <f t="shared" si="1"/>
        <v>0</v>
      </c>
    </row>
    <row r="99" spans="1:13" ht="20.100000000000001" customHeight="1" x14ac:dyDescent="0.15">
      <c r="A99" s="1" t="s">
        <v>2136</v>
      </c>
      <c r="B99" s="1" t="s">
        <v>2318</v>
      </c>
      <c r="C99" s="1" t="s">
        <v>2333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2334</v>
      </c>
      <c r="L99" s="1"/>
      <c r="M99" s="21">
        <f t="shared" si="1"/>
        <v>1</v>
      </c>
    </row>
    <row r="100" spans="1:13" ht="20.100000000000001" customHeight="1" x14ac:dyDescent="0.15">
      <c r="A100" s="1" t="s">
        <v>2136</v>
      </c>
      <c r="B100" s="1" t="s">
        <v>2318</v>
      </c>
      <c r="C100" s="1" t="s">
        <v>2335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207</v>
      </c>
      <c r="I100" s="1" t="s">
        <v>84</v>
      </c>
      <c r="J100" s="1" t="s">
        <v>122</v>
      </c>
      <c r="K100" s="1" t="s">
        <v>2318</v>
      </c>
      <c r="L100" s="1"/>
      <c r="M100" s="21">
        <f t="shared" si="1"/>
        <v>1</v>
      </c>
    </row>
    <row r="101" spans="1:13" ht="20.100000000000001" customHeight="1" x14ac:dyDescent="0.15">
      <c r="A101" s="1" t="s">
        <v>2136</v>
      </c>
      <c r="B101" s="1" t="s">
        <v>2336</v>
      </c>
      <c r="C101" s="1" t="s">
        <v>2337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662</v>
      </c>
      <c r="J101" s="1" t="s">
        <v>663</v>
      </c>
      <c r="K101" s="1" t="s">
        <v>2338</v>
      </c>
      <c r="L101" s="1"/>
      <c r="M101" s="21">
        <f t="shared" si="1"/>
        <v>1</v>
      </c>
    </row>
    <row r="102" spans="1:13" ht="20.100000000000001" customHeight="1" x14ac:dyDescent="0.15">
      <c r="A102" s="1" t="s">
        <v>2136</v>
      </c>
      <c r="B102" s="1" t="s">
        <v>2336</v>
      </c>
      <c r="C102" s="1" t="s">
        <v>2339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662</v>
      </c>
      <c r="J102" s="1" t="s">
        <v>663</v>
      </c>
      <c r="K102" s="1" t="s">
        <v>2340</v>
      </c>
      <c r="L102" s="1"/>
      <c r="M102" s="21">
        <f t="shared" si="1"/>
        <v>1</v>
      </c>
    </row>
    <row r="103" spans="1:13" ht="20.100000000000001" customHeight="1" x14ac:dyDescent="0.15">
      <c r="A103" s="1" t="s">
        <v>2136</v>
      </c>
      <c r="B103" s="1" t="s">
        <v>2341</v>
      </c>
      <c r="C103" s="1" t="s">
        <v>2342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1151</v>
      </c>
      <c r="I103" s="1" t="s">
        <v>84</v>
      </c>
      <c r="J103" s="1" t="s">
        <v>130</v>
      </c>
      <c r="K103" s="1" t="s">
        <v>2343</v>
      </c>
      <c r="L103" s="1"/>
      <c r="M103" s="21">
        <f t="shared" si="1"/>
        <v>1</v>
      </c>
    </row>
    <row r="104" spans="1:13" ht="20.100000000000001" customHeight="1" x14ac:dyDescent="0.15">
      <c r="A104" s="1" t="s">
        <v>2136</v>
      </c>
      <c r="B104" s="1" t="s">
        <v>2341</v>
      </c>
      <c r="C104" s="1" t="s">
        <v>2344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739</v>
      </c>
      <c r="I104" s="1" t="s">
        <v>1230</v>
      </c>
      <c r="J104" s="1" t="s">
        <v>122</v>
      </c>
      <c r="K104" s="1" t="s">
        <v>2345</v>
      </c>
      <c r="L104" s="1"/>
      <c r="M104" s="21">
        <f t="shared" si="1"/>
        <v>1</v>
      </c>
    </row>
    <row r="105" spans="1:13" ht="20.100000000000001" customHeight="1" x14ac:dyDescent="0.15">
      <c r="A105" s="1" t="s">
        <v>2136</v>
      </c>
      <c r="B105" s="1" t="s">
        <v>2341</v>
      </c>
      <c r="C105" s="1" t="s">
        <v>2346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739</v>
      </c>
      <c r="I105" s="1" t="s">
        <v>1230</v>
      </c>
      <c r="J105" s="1" t="s">
        <v>122</v>
      </c>
      <c r="K105" s="1" t="s">
        <v>2347</v>
      </c>
      <c r="L105" s="1"/>
      <c r="M105" s="21">
        <f t="shared" si="1"/>
        <v>1</v>
      </c>
    </row>
    <row r="106" spans="1:13" ht="20.100000000000001" customHeight="1" x14ac:dyDescent="0.15">
      <c r="A106" s="1" t="s">
        <v>2136</v>
      </c>
      <c r="B106" s="1" t="s">
        <v>2341</v>
      </c>
      <c r="C106" s="1" t="s">
        <v>2348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739</v>
      </c>
      <c r="I106" s="1" t="s">
        <v>1230</v>
      </c>
      <c r="J106" s="1" t="s">
        <v>122</v>
      </c>
      <c r="K106" s="1" t="s">
        <v>2349</v>
      </c>
      <c r="L106" s="1"/>
      <c r="M106" s="21">
        <f t="shared" si="1"/>
        <v>1</v>
      </c>
    </row>
    <row r="107" spans="1:13" ht="20.100000000000001" customHeight="1" x14ac:dyDescent="0.15">
      <c r="A107" s="1" t="s">
        <v>2136</v>
      </c>
      <c r="B107" s="1" t="s">
        <v>2341</v>
      </c>
      <c r="C107" s="1" t="s">
        <v>2350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739</v>
      </c>
      <c r="I107" s="1" t="s">
        <v>1230</v>
      </c>
      <c r="J107" s="1" t="s">
        <v>122</v>
      </c>
      <c r="K107" s="1" t="s">
        <v>2351</v>
      </c>
      <c r="L107" s="1"/>
      <c r="M107" s="21">
        <f t="shared" si="1"/>
        <v>1</v>
      </c>
    </row>
    <row r="108" spans="1:13" ht="20.100000000000001" customHeight="1" x14ac:dyDescent="0.15">
      <c r="A108" s="1" t="s">
        <v>2136</v>
      </c>
      <c r="B108" s="1" t="s">
        <v>2341</v>
      </c>
      <c r="C108" s="1" t="s">
        <v>2352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662</v>
      </c>
      <c r="J108" s="1" t="s">
        <v>663</v>
      </c>
      <c r="K108" s="1" t="s">
        <v>2353</v>
      </c>
      <c r="L108" s="1"/>
      <c r="M108" s="21">
        <f t="shared" si="1"/>
        <v>1</v>
      </c>
    </row>
    <row r="109" spans="1:13" ht="20.100000000000001" customHeight="1" x14ac:dyDescent="0.15">
      <c r="A109" s="1" t="s">
        <v>2136</v>
      </c>
      <c r="B109" s="1" t="s">
        <v>2354</v>
      </c>
      <c r="C109" s="1" t="s">
        <v>2355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1135</v>
      </c>
      <c r="I109" s="1" t="s">
        <v>84</v>
      </c>
      <c r="J109" s="1" t="s">
        <v>1137</v>
      </c>
      <c r="K109" s="1" t="s">
        <v>2356</v>
      </c>
      <c r="L109" s="1"/>
      <c r="M109" s="21">
        <f t="shared" si="1"/>
        <v>1</v>
      </c>
    </row>
    <row r="110" spans="1:13" ht="20.100000000000001" customHeight="1" x14ac:dyDescent="0.15">
      <c r="A110" s="1" t="s">
        <v>2136</v>
      </c>
      <c r="B110" s="1" t="s">
        <v>2354</v>
      </c>
      <c r="C110" s="1" t="s">
        <v>2357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1135</v>
      </c>
      <c r="I110" s="1" t="s">
        <v>84</v>
      </c>
      <c r="J110" s="1" t="s">
        <v>1137</v>
      </c>
      <c r="K110" s="1" t="s">
        <v>2358</v>
      </c>
      <c r="L110" s="1"/>
      <c r="M110" s="21">
        <f t="shared" si="1"/>
        <v>1</v>
      </c>
    </row>
    <row r="111" spans="1:13" ht="20.100000000000001" customHeight="1" x14ac:dyDescent="0.15">
      <c r="A111" s="1" t="s">
        <v>2136</v>
      </c>
      <c r="B111" s="1" t="s">
        <v>2354</v>
      </c>
      <c r="C111" s="1" t="s">
        <v>2359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1135</v>
      </c>
      <c r="I111" s="1" t="s">
        <v>84</v>
      </c>
      <c r="J111" s="1" t="s">
        <v>1137</v>
      </c>
      <c r="K111" s="1" t="s">
        <v>2360</v>
      </c>
      <c r="L111" s="1"/>
      <c r="M111" s="21">
        <f t="shared" si="1"/>
        <v>1</v>
      </c>
    </row>
    <row r="112" spans="1:13" ht="20.100000000000001" customHeight="1" x14ac:dyDescent="0.15">
      <c r="A112" s="1" t="s">
        <v>2136</v>
      </c>
      <c r="B112" s="1" t="s">
        <v>2354</v>
      </c>
      <c r="C112" s="1" t="s">
        <v>2361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2140</v>
      </c>
      <c r="I112" s="1" t="s">
        <v>84</v>
      </c>
      <c r="J112" s="1" t="s">
        <v>2362</v>
      </c>
      <c r="K112" s="1" t="s">
        <v>2363</v>
      </c>
      <c r="L112" s="1"/>
      <c r="M112" s="21">
        <f t="shared" si="1"/>
        <v>1</v>
      </c>
    </row>
    <row r="113" spans="1:13" ht="20.100000000000001" customHeight="1" x14ac:dyDescent="0.15">
      <c r="A113" s="1" t="s">
        <v>2136</v>
      </c>
      <c r="B113" s="1" t="s">
        <v>2354</v>
      </c>
      <c r="C113" s="1" t="s">
        <v>2364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129</v>
      </c>
      <c r="I113" s="1" t="s">
        <v>84</v>
      </c>
      <c r="J113" s="1" t="s">
        <v>130</v>
      </c>
      <c r="K113" s="1" t="s">
        <v>2365</v>
      </c>
      <c r="L113" s="1"/>
      <c r="M113" s="21">
        <f t="shared" si="1"/>
        <v>1</v>
      </c>
    </row>
    <row r="114" spans="1:13" ht="20.100000000000001" customHeight="1" x14ac:dyDescent="0.15">
      <c r="A114" s="1" t="s">
        <v>2136</v>
      </c>
      <c r="B114" s="1" t="s">
        <v>2354</v>
      </c>
      <c r="C114" s="1" t="s">
        <v>2366</v>
      </c>
      <c r="D114" s="1" t="s">
        <v>50</v>
      </c>
      <c r="E114" s="1" t="s">
        <v>51</v>
      </c>
      <c r="F114" s="1" t="s">
        <v>81</v>
      </c>
      <c r="G114" s="1" t="s">
        <v>82</v>
      </c>
      <c r="H114" s="1" t="s">
        <v>180</v>
      </c>
      <c r="I114" s="1" t="s">
        <v>84</v>
      </c>
      <c r="J114" s="1" t="s">
        <v>632</v>
      </c>
      <c r="K114" s="1" t="s">
        <v>2367</v>
      </c>
      <c r="L114" s="1"/>
      <c r="M114" s="21">
        <f t="shared" si="1"/>
        <v>0</v>
      </c>
    </row>
    <row r="115" spans="1:13" ht="20.100000000000001" customHeight="1" x14ac:dyDescent="0.15">
      <c r="A115" s="1" t="s">
        <v>2136</v>
      </c>
      <c r="B115" s="1" t="s">
        <v>2354</v>
      </c>
      <c r="C115" s="1" t="s">
        <v>2368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1135</v>
      </c>
      <c r="I115" s="1" t="s">
        <v>84</v>
      </c>
      <c r="J115" s="1" t="s">
        <v>1137</v>
      </c>
      <c r="K115" s="1" t="s">
        <v>2369</v>
      </c>
      <c r="L115" s="1"/>
      <c r="M115" s="21">
        <f t="shared" si="1"/>
        <v>1</v>
      </c>
    </row>
    <row r="116" spans="1:13" ht="20.100000000000001" customHeight="1" x14ac:dyDescent="0.15">
      <c r="A116" s="1" t="s">
        <v>2136</v>
      </c>
      <c r="B116" s="1" t="s">
        <v>2354</v>
      </c>
      <c r="C116" s="1" t="s">
        <v>2370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1135</v>
      </c>
      <c r="I116" s="1" t="s">
        <v>84</v>
      </c>
      <c r="J116" s="1" t="s">
        <v>1137</v>
      </c>
      <c r="K116" s="1" t="s">
        <v>2371</v>
      </c>
      <c r="L116" s="1"/>
      <c r="M116" s="21">
        <f t="shared" si="1"/>
        <v>1</v>
      </c>
    </row>
    <row r="117" spans="1:13" ht="20.100000000000001" customHeight="1" x14ac:dyDescent="0.15">
      <c r="A117" s="1" t="s">
        <v>2136</v>
      </c>
      <c r="B117" s="1" t="s">
        <v>2354</v>
      </c>
      <c r="C117" s="1" t="s">
        <v>2372</v>
      </c>
      <c r="D117" s="1" t="s">
        <v>78</v>
      </c>
      <c r="E117" s="1" t="s">
        <v>51</v>
      </c>
      <c r="F117" s="1" t="s">
        <v>179</v>
      </c>
      <c r="G117" s="1" t="s">
        <v>82</v>
      </c>
      <c r="H117" s="1" t="s">
        <v>1135</v>
      </c>
      <c r="I117" s="1" t="s">
        <v>84</v>
      </c>
      <c r="J117" s="1" t="s">
        <v>1137</v>
      </c>
      <c r="K117" s="1" t="s">
        <v>2373</v>
      </c>
      <c r="L117" s="1"/>
      <c r="M117" s="21">
        <f t="shared" si="1"/>
        <v>0</v>
      </c>
    </row>
    <row r="118" spans="1:13" ht="20.100000000000001" customHeight="1" x14ac:dyDescent="0.15">
      <c r="A118" s="1" t="s">
        <v>2136</v>
      </c>
      <c r="B118" s="1" t="s">
        <v>2354</v>
      </c>
      <c r="C118" s="1" t="s">
        <v>2374</v>
      </c>
      <c r="D118" s="1" t="s">
        <v>78</v>
      </c>
      <c r="E118" s="1" t="s">
        <v>51</v>
      </c>
      <c r="F118" s="1" t="s">
        <v>179</v>
      </c>
      <c r="G118" s="1" t="s">
        <v>82</v>
      </c>
      <c r="H118" s="1" t="s">
        <v>1135</v>
      </c>
      <c r="I118" s="1" t="s">
        <v>84</v>
      </c>
      <c r="J118" s="1" t="s">
        <v>1137</v>
      </c>
      <c r="K118" s="1" t="s">
        <v>2375</v>
      </c>
      <c r="L118" s="1"/>
      <c r="M118" s="21">
        <f t="shared" si="1"/>
        <v>0</v>
      </c>
    </row>
    <row r="119" spans="1:13" ht="20.100000000000001" customHeight="1" x14ac:dyDescent="0.15">
      <c r="A119" s="1" t="s">
        <v>2136</v>
      </c>
      <c r="B119" s="1" t="s">
        <v>2354</v>
      </c>
      <c r="C119" s="1" t="s">
        <v>2376</v>
      </c>
      <c r="D119" s="1" t="s">
        <v>78</v>
      </c>
      <c r="E119" s="1" t="s">
        <v>51</v>
      </c>
      <c r="F119" s="1" t="s">
        <v>179</v>
      </c>
      <c r="G119" s="1" t="s">
        <v>82</v>
      </c>
      <c r="H119" s="1" t="s">
        <v>1135</v>
      </c>
      <c r="I119" s="1" t="s">
        <v>84</v>
      </c>
      <c r="J119" s="1" t="s">
        <v>1137</v>
      </c>
      <c r="K119" s="1" t="s">
        <v>2377</v>
      </c>
      <c r="L119" s="1"/>
      <c r="M119" s="21">
        <f t="shared" si="1"/>
        <v>0</v>
      </c>
    </row>
    <row r="120" spans="1:13" ht="20.100000000000001" customHeight="1" x14ac:dyDescent="0.15">
      <c r="A120" s="1" t="s">
        <v>2136</v>
      </c>
      <c r="B120" s="1" t="s">
        <v>2354</v>
      </c>
      <c r="C120" s="1" t="s">
        <v>2378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1135</v>
      </c>
      <c r="I120" s="1" t="s">
        <v>84</v>
      </c>
      <c r="J120" s="1" t="s">
        <v>1137</v>
      </c>
      <c r="K120" s="1" t="s">
        <v>2379</v>
      </c>
      <c r="L120" s="1"/>
      <c r="M120" s="21">
        <f t="shared" si="1"/>
        <v>1</v>
      </c>
    </row>
    <row r="121" spans="1:13" ht="20.100000000000001" customHeight="1" x14ac:dyDescent="0.15">
      <c r="A121" s="1" t="s">
        <v>2136</v>
      </c>
      <c r="B121" s="1" t="s">
        <v>2354</v>
      </c>
      <c r="C121" s="1" t="s">
        <v>2380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2140</v>
      </c>
      <c r="I121" s="1" t="s">
        <v>84</v>
      </c>
      <c r="J121" s="1" t="s">
        <v>2362</v>
      </c>
      <c r="K121" s="1" t="s">
        <v>2381</v>
      </c>
      <c r="L121" s="1"/>
      <c r="M121" s="21">
        <f t="shared" si="1"/>
        <v>0</v>
      </c>
    </row>
    <row r="122" spans="1:13" ht="20.100000000000001" customHeight="1" x14ac:dyDescent="0.15">
      <c r="A122" s="1" t="s">
        <v>2136</v>
      </c>
      <c r="B122" s="1" t="s">
        <v>2354</v>
      </c>
      <c r="C122" s="1" t="s">
        <v>2382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2140</v>
      </c>
      <c r="I122" s="1" t="s">
        <v>84</v>
      </c>
      <c r="J122" s="1" t="s">
        <v>2362</v>
      </c>
      <c r="K122" s="1" t="s">
        <v>2383</v>
      </c>
      <c r="L122" s="1"/>
      <c r="M122" s="21">
        <f t="shared" si="1"/>
        <v>1</v>
      </c>
    </row>
    <row r="123" spans="1:13" ht="20.100000000000001" customHeight="1" x14ac:dyDescent="0.15">
      <c r="A123" s="1" t="s">
        <v>2136</v>
      </c>
      <c r="B123" s="1" t="s">
        <v>2354</v>
      </c>
      <c r="C123" s="1" t="s">
        <v>2384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2140</v>
      </c>
      <c r="I123" s="1" t="s">
        <v>84</v>
      </c>
      <c r="J123" s="1" t="s">
        <v>2362</v>
      </c>
      <c r="K123" s="1" t="s">
        <v>2385</v>
      </c>
      <c r="L123" s="1"/>
      <c r="M123" s="21">
        <f t="shared" si="1"/>
        <v>0</v>
      </c>
    </row>
    <row r="124" spans="1:13" ht="20.100000000000001" customHeight="1" x14ac:dyDescent="0.15">
      <c r="A124" s="1" t="s">
        <v>2136</v>
      </c>
      <c r="B124" s="1" t="s">
        <v>2386</v>
      </c>
      <c r="C124" s="1" t="s">
        <v>2387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129</v>
      </c>
      <c r="I124" s="1" t="s">
        <v>84</v>
      </c>
      <c r="J124" s="1" t="s">
        <v>130</v>
      </c>
      <c r="K124" s="1" t="s">
        <v>2388</v>
      </c>
      <c r="L124" s="1"/>
      <c r="M124" s="21">
        <f t="shared" si="1"/>
        <v>1</v>
      </c>
    </row>
    <row r="125" spans="1:13" ht="20.100000000000001" customHeight="1" x14ac:dyDescent="0.15">
      <c r="A125" s="1" t="s">
        <v>2136</v>
      </c>
      <c r="B125" s="1" t="s">
        <v>2386</v>
      </c>
      <c r="C125" s="1" t="s">
        <v>2389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129</v>
      </c>
      <c r="I125" s="1" t="s">
        <v>84</v>
      </c>
      <c r="J125" s="1" t="s">
        <v>130</v>
      </c>
      <c r="K125" s="1" t="s">
        <v>2390</v>
      </c>
      <c r="L125" s="1"/>
      <c r="M125" s="21">
        <f t="shared" si="1"/>
        <v>1</v>
      </c>
    </row>
    <row r="126" spans="1:13" ht="20.100000000000001" customHeight="1" x14ac:dyDescent="0.15">
      <c r="A126" s="1" t="s">
        <v>2136</v>
      </c>
      <c r="B126" s="1" t="s">
        <v>2391</v>
      </c>
      <c r="C126" s="1" t="s">
        <v>2392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739</v>
      </c>
      <c r="I126" s="1" t="s">
        <v>1230</v>
      </c>
      <c r="J126" s="1" t="s">
        <v>122</v>
      </c>
      <c r="K126" s="1" t="s">
        <v>2393</v>
      </c>
      <c r="L126" s="1"/>
      <c r="M126" s="21">
        <f t="shared" si="1"/>
        <v>1</v>
      </c>
    </row>
    <row r="127" spans="1:13" ht="20.100000000000001" customHeight="1" x14ac:dyDescent="0.15">
      <c r="A127" s="1" t="s">
        <v>2136</v>
      </c>
      <c r="B127" s="1" t="s">
        <v>2391</v>
      </c>
      <c r="C127" s="1" t="s">
        <v>2394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739</v>
      </c>
      <c r="I127" s="1" t="s">
        <v>1230</v>
      </c>
      <c r="J127" s="1" t="s">
        <v>122</v>
      </c>
      <c r="K127" s="1" t="s">
        <v>2395</v>
      </c>
      <c r="L127" s="1"/>
      <c r="M127" s="21">
        <f t="shared" si="1"/>
        <v>1</v>
      </c>
    </row>
    <row r="128" spans="1:13" ht="20.100000000000001" customHeight="1" x14ac:dyDescent="0.15">
      <c r="A128" s="1" t="s">
        <v>2136</v>
      </c>
      <c r="B128" s="1" t="s">
        <v>2391</v>
      </c>
      <c r="C128" s="1" t="s">
        <v>2396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739</v>
      </c>
      <c r="I128" s="1" t="s">
        <v>1230</v>
      </c>
      <c r="J128" s="1" t="s">
        <v>122</v>
      </c>
      <c r="K128" s="1" t="s">
        <v>2397</v>
      </c>
      <c r="L128" s="1"/>
      <c r="M128" s="21">
        <f t="shared" si="1"/>
        <v>1</v>
      </c>
    </row>
    <row r="129" spans="1:13" ht="20.100000000000001" customHeight="1" x14ac:dyDescent="0.15">
      <c r="A129" s="1" t="s">
        <v>2136</v>
      </c>
      <c r="B129" s="1" t="s">
        <v>2391</v>
      </c>
      <c r="C129" s="1" t="s">
        <v>2398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739</v>
      </c>
      <c r="I129" s="1" t="s">
        <v>1230</v>
      </c>
      <c r="J129" s="1" t="s">
        <v>122</v>
      </c>
      <c r="K129" s="1" t="s">
        <v>2399</v>
      </c>
      <c r="L129" s="1"/>
      <c r="M129" s="21">
        <f t="shared" si="1"/>
        <v>1</v>
      </c>
    </row>
    <row r="130" spans="1:13" ht="20.100000000000001" customHeight="1" x14ac:dyDescent="0.15">
      <c r="A130" s="1" t="s">
        <v>2136</v>
      </c>
      <c r="B130" s="1" t="s">
        <v>2391</v>
      </c>
      <c r="C130" s="1" t="s">
        <v>2400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739</v>
      </c>
      <c r="I130" s="1" t="s">
        <v>1230</v>
      </c>
      <c r="J130" s="1" t="s">
        <v>122</v>
      </c>
      <c r="K130" s="1" t="s">
        <v>2401</v>
      </c>
      <c r="L130" s="1"/>
      <c r="M130" s="21">
        <f t="shared" si="1"/>
        <v>1</v>
      </c>
    </row>
    <row r="131" spans="1:13" ht="20.100000000000001" customHeight="1" x14ac:dyDescent="0.15">
      <c r="A131" s="1" t="s">
        <v>2136</v>
      </c>
      <c r="B131" s="1" t="s">
        <v>2402</v>
      </c>
      <c r="C131" s="1" t="s">
        <v>2403</v>
      </c>
      <c r="D131" s="1" t="s">
        <v>50</v>
      </c>
      <c r="E131" s="1" t="s">
        <v>51</v>
      </c>
      <c r="F131" s="1" t="s">
        <v>81</v>
      </c>
      <c r="G131" s="1" t="s">
        <v>82</v>
      </c>
      <c r="H131" s="1" t="s">
        <v>180</v>
      </c>
      <c r="I131" s="1" t="s">
        <v>84</v>
      </c>
      <c r="J131" s="1" t="s">
        <v>632</v>
      </c>
      <c r="K131" s="1" t="s">
        <v>2404</v>
      </c>
      <c r="L131" s="1"/>
      <c r="M131" s="21">
        <f t="shared" si="1"/>
        <v>0</v>
      </c>
    </row>
    <row r="132" spans="1:13" ht="20.100000000000001" customHeight="1" x14ac:dyDescent="0.15">
      <c r="A132" s="1" t="s">
        <v>2136</v>
      </c>
      <c r="B132" s="1" t="s">
        <v>2402</v>
      </c>
      <c r="C132" s="1" t="s">
        <v>2405</v>
      </c>
      <c r="D132" s="1" t="s">
        <v>50</v>
      </c>
      <c r="E132" s="1" t="s">
        <v>51</v>
      </c>
      <c r="F132" s="1" t="s">
        <v>81</v>
      </c>
      <c r="G132" s="1" t="s">
        <v>82</v>
      </c>
      <c r="H132" s="1" t="s">
        <v>180</v>
      </c>
      <c r="I132" s="1" t="s">
        <v>84</v>
      </c>
      <c r="J132" s="1" t="s">
        <v>632</v>
      </c>
      <c r="K132" s="1" t="s">
        <v>2406</v>
      </c>
      <c r="L132" s="1"/>
      <c r="M132" s="21">
        <f t="shared" si="1"/>
        <v>0</v>
      </c>
    </row>
    <row r="133" spans="1:13" ht="20.100000000000001" customHeight="1" x14ac:dyDescent="0.15">
      <c r="A133" s="1" t="s">
        <v>2136</v>
      </c>
      <c r="B133" s="1" t="s">
        <v>2402</v>
      </c>
      <c r="C133" s="1" t="s">
        <v>2407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662</v>
      </c>
      <c r="J133" s="1" t="s">
        <v>663</v>
      </c>
      <c r="K133" s="1" t="s">
        <v>2408</v>
      </c>
      <c r="L133" s="1"/>
      <c r="M133" s="21">
        <f t="shared" si="1"/>
        <v>1</v>
      </c>
    </row>
    <row r="134" spans="1:13" ht="20.100000000000001" customHeight="1" x14ac:dyDescent="0.15">
      <c r="A134" s="1" t="s">
        <v>2136</v>
      </c>
      <c r="B134" s="1" t="s">
        <v>2402</v>
      </c>
      <c r="C134" s="1" t="s">
        <v>2409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662</v>
      </c>
      <c r="J134" s="1" t="s">
        <v>663</v>
      </c>
      <c r="K134" s="1" t="s">
        <v>2410</v>
      </c>
      <c r="L134" s="1"/>
      <c r="M134" s="21">
        <f t="shared" si="1"/>
        <v>1</v>
      </c>
    </row>
    <row r="135" spans="1:13" ht="20.100000000000001" customHeight="1" x14ac:dyDescent="0.15">
      <c r="A135" s="1" t="s">
        <v>2136</v>
      </c>
      <c r="B135" s="1" t="s">
        <v>2402</v>
      </c>
      <c r="C135" s="1" t="s">
        <v>2411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2412</v>
      </c>
      <c r="L135" s="1"/>
      <c r="M135" s="21">
        <f t="shared" si="1"/>
        <v>1</v>
      </c>
    </row>
    <row r="136" spans="1:13" ht="20.100000000000001" customHeight="1" x14ac:dyDescent="0.15">
      <c r="A136" s="1" t="s">
        <v>2136</v>
      </c>
      <c r="B136" s="1" t="s">
        <v>2402</v>
      </c>
      <c r="C136" s="1" t="s">
        <v>2413</v>
      </c>
      <c r="D136" s="1" t="s">
        <v>50</v>
      </c>
      <c r="E136" s="1" t="s">
        <v>51</v>
      </c>
      <c r="F136" s="1" t="s">
        <v>81</v>
      </c>
      <c r="G136" s="1" t="s">
        <v>82</v>
      </c>
      <c r="H136" s="1" t="s">
        <v>180</v>
      </c>
      <c r="I136" s="1" t="s">
        <v>84</v>
      </c>
      <c r="J136" s="1" t="s">
        <v>632</v>
      </c>
      <c r="K136" s="1" t="s">
        <v>2414</v>
      </c>
      <c r="L136" s="1"/>
      <c r="M136" s="21">
        <f t="shared" si="1"/>
        <v>0</v>
      </c>
    </row>
    <row r="137" spans="1:13" ht="20.100000000000001" customHeight="1" x14ac:dyDescent="0.15">
      <c r="A137" s="1" t="s">
        <v>2136</v>
      </c>
      <c r="B137" s="1" t="s">
        <v>2402</v>
      </c>
      <c r="C137" s="1" t="s">
        <v>2415</v>
      </c>
      <c r="D137" s="1" t="s">
        <v>50</v>
      </c>
      <c r="E137" s="1" t="s">
        <v>51</v>
      </c>
      <c r="F137" s="1" t="s">
        <v>81</v>
      </c>
      <c r="G137" s="1" t="s">
        <v>82</v>
      </c>
      <c r="H137" s="1" t="s">
        <v>180</v>
      </c>
      <c r="I137" s="1" t="s">
        <v>84</v>
      </c>
      <c r="J137" s="1" t="s">
        <v>632</v>
      </c>
      <c r="K137" s="1" t="s">
        <v>2416</v>
      </c>
      <c r="L137" s="1"/>
      <c r="M137" s="21">
        <f t="shared" ref="M137:M200" si="2">IF(F137="○",1,0)</f>
        <v>0</v>
      </c>
    </row>
    <row r="138" spans="1:13" ht="20.100000000000001" customHeight="1" x14ac:dyDescent="0.15">
      <c r="A138" s="1" t="s">
        <v>2136</v>
      </c>
      <c r="B138" s="1" t="s">
        <v>2402</v>
      </c>
      <c r="C138" s="1" t="s">
        <v>2417</v>
      </c>
      <c r="D138" s="1" t="s">
        <v>50</v>
      </c>
      <c r="E138" s="1" t="s">
        <v>51</v>
      </c>
      <c r="F138" s="1" t="s">
        <v>81</v>
      </c>
      <c r="G138" s="1" t="s">
        <v>82</v>
      </c>
      <c r="H138" s="1" t="s">
        <v>180</v>
      </c>
      <c r="I138" s="1" t="s">
        <v>84</v>
      </c>
      <c r="J138" s="1" t="s">
        <v>632</v>
      </c>
      <c r="K138" s="1" t="s">
        <v>2418</v>
      </c>
      <c r="L138" s="1"/>
      <c r="M138" s="21">
        <f t="shared" si="2"/>
        <v>0</v>
      </c>
    </row>
    <row r="139" spans="1:13" ht="20.100000000000001" customHeight="1" x14ac:dyDescent="0.15">
      <c r="A139" s="1" t="s">
        <v>2136</v>
      </c>
      <c r="B139" s="1" t="s">
        <v>2402</v>
      </c>
      <c r="C139" s="1" t="s">
        <v>2419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662</v>
      </c>
      <c r="J139" s="1" t="s">
        <v>663</v>
      </c>
      <c r="K139" s="1" t="s">
        <v>2420</v>
      </c>
      <c r="L139" s="1"/>
      <c r="M139" s="21">
        <f t="shared" si="2"/>
        <v>1</v>
      </c>
    </row>
    <row r="140" spans="1:13" ht="20.100000000000001" customHeight="1" x14ac:dyDescent="0.15">
      <c r="A140" s="1" t="s">
        <v>2136</v>
      </c>
      <c r="B140" s="1" t="s">
        <v>2402</v>
      </c>
      <c r="C140" s="1" t="s">
        <v>2421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180</v>
      </c>
      <c r="I140" s="1" t="s">
        <v>84</v>
      </c>
      <c r="J140" s="1" t="s">
        <v>632</v>
      </c>
      <c r="K140" s="1" t="s">
        <v>2422</v>
      </c>
      <c r="L140" s="1"/>
      <c r="M140" s="21">
        <f t="shared" si="2"/>
        <v>0</v>
      </c>
    </row>
    <row r="141" spans="1:13" ht="20.100000000000001" customHeight="1" x14ac:dyDescent="0.15">
      <c r="A141" s="1" t="s">
        <v>2136</v>
      </c>
      <c r="B141" s="1" t="s">
        <v>2402</v>
      </c>
      <c r="C141" s="1" t="s">
        <v>2423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2424</v>
      </c>
      <c r="L141" s="1"/>
      <c r="M141" s="21">
        <f t="shared" si="2"/>
        <v>1</v>
      </c>
    </row>
    <row r="142" spans="1:13" ht="20.100000000000001" customHeight="1" x14ac:dyDescent="0.15">
      <c r="A142" s="1" t="s">
        <v>2136</v>
      </c>
      <c r="B142" s="1" t="s">
        <v>2425</v>
      </c>
      <c r="C142" s="1" t="s">
        <v>2426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212</v>
      </c>
      <c r="I142" s="1" t="s">
        <v>84</v>
      </c>
      <c r="J142" s="1" t="s">
        <v>1137</v>
      </c>
      <c r="K142" s="1" t="s">
        <v>2427</v>
      </c>
      <c r="L142" s="1"/>
      <c r="M142" s="21">
        <f t="shared" si="2"/>
        <v>1</v>
      </c>
    </row>
    <row r="143" spans="1:13" ht="20.100000000000001" customHeight="1" x14ac:dyDescent="0.15">
      <c r="A143" s="1" t="s">
        <v>2136</v>
      </c>
      <c r="B143" s="1" t="s">
        <v>2425</v>
      </c>
      <c r="C143" s="1" t="s">
        <v>2428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212</v>
      </c>
      <c r="I143" s="1" t="s">
        <v>84</v>
      </c>
      <c r="J143" s="1" t="s">
        <v>1137</v>
      </c>
      <c r="K143" s="1" t="s">
        <v>2429</v>
      </c>
      <c r="L143" s="1"/>
      <c r="M143" s="21">
        <f t="shared" si="2"/>
        <v>1</v>
      </c>
    </row>
    <row r="144" spans="1:13" ht="20.100000000000001" customHeight="1" x14ac:dyDescent="0.15">
      <c r="A144" s="1" t="s">
        <v>2136</v>
      </c>
      <c r="B144" s="1" t="s">
        <v>2425</v>
      </c>
      <c r="C144" s="1" t="s">
        <v>2430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212</v>
      </c>
      <c r="I144" s="1" t="s">
        <v>84</v>
      </c>
      <c r="J144" s="1" t="s">
        <v>1137</v>
      </c>
      <c r="K144" s="1" t="s">
        <v>2431</v>
      </c>
      <c r="L144" s="1"/>
      <c r="M144" s="21">
        <f t="shared" si="2"/>
        <v>1</v>
      </c>
    </row>
    <row r="145" spans="1:13" ht="20.100000000000001" customHeight="1" x14ac:dyDescent="0.15">
      <c r="A145" s="1" t="s">
        <v>2136</v>
      </c>
      <c r="B145" s="1" t="s">
        <v>2425</v>
      </c>
      <c r="C145" s="1" t="s">
        <v>2432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212</v>
      </c>
      <c r="I145" s="1" t="s">
        <v>84</v>
      </c>
      <c r="J145" s="1" t="s">
        <v>1137</v>
      </c>
      <c r="K145" s="1" t="s">
        <v>2433</v>
      </c>
      <c r="L145" s="1"/>
      <c r="M145" s="21">
        <f t="shared" si="2"/>
        <v>1</v>
      </c>
    </row>
    <row r="146" spans="1:13" ht="20.100000000000001" customHeight="1" x14ac:dyDescent="0.15">
      <c r="A146" s="1" t="s">
        <v>2136</v>
      </c>
      <c r="B146" s="1" t="s">
        <v>2425</v>
      </c>
      <c r="C146" s="1" t="s">
        <v>2434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212</v>
      </c>
      <c r="I146" s="1" t="s">
        <v>84</v>
      </c>
      <c r="J146" s="1" t="s">
        <v>1137</v>
      </c>
      <c r="K146" s="1" t="s">
        <v>2435</v>
      </c>
      <c r="L146" s="1"/>
      <c r="M146" s="21">
        <f t="shared" si="2"/>
        <v>1</v>
      </c>
    </row>
    <row r="147" spans="1:13" ht="20.100000000000001" customHeight="1" x14ac:dyDescent="0.15">
      <c r="A147" s="1" t="s">
        <v>2136</v>
      </c>
      <c r="B147" s="1" t="s">
        <v>2436</v>
      </c>
      <c r="C147" s="1" t="s">
        <v>2437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212</v>
      </c>
      <c r="I147" s="1" t="s">
        <v>84</v>
      </c>
      <c r="J147" s="1" t="s">
        <v>1137</v>
      </c>
      <c r="K147" s="1" t="s">
        <v>2438</v>
      </c>
      <c r="L147" s="1"/>
      <c r="M147" s="21">
        <f t="shared" si="2"/>
        <v>1</v>
      </c>
    </row>
    <row r="148" spans="1:13" ht="20.100000000000001" customHeight="1" x14ac:dyDescent="0.15">
      <c r="A148" s="1" t="s">
        <v>2136</v>
      </c>
      <c r="B148" s="1" t="s">
        <v>2436</v>
      </c>
      <c r="C148" s="1" t="s">
        <v>2439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212</v>
      </c>
      <c r="I148" s="1" t="s">
        <v>84</v>
      </c>
      <c r="J148" s="1" t="s">
        <v>1137</v>
      </c>
      <c r="K148" s="1" t="s">
        <v>2440</v>
      </c>
      <c r="L148" s="1"/>
      <c r="M148" s="21">
        <f t="shared" si="2"/>
        <v>1</v>
      </c>
    </row>
    <row r="149" spans="1:13" ht="20.100000000000001" customHeight="1" x14ac:dyDescent="0.15">
      <c r="A149" s="1" t="s">
        <v>2136</v>
      </c>
      <c r="B149" s="1" t="s">
        <v>2436</v>
      </c>
      <c r="C149" s="1" t="s">
        <v>2441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212</v>
      </c>
      <c r="I149" s="1" t="s">
        <v>84</v>
      </c>
      <c r="J149" s="1" t="s">
        <v>1137</v>
      </c>
      <c r="K149" s="1" t="s">
        <v>2442</v>
      </c>
      <c r="L149" s="1"/>
      <c r="M149" s="21">
        <f t="shared" si="2"/>
        <v>1</v>
      </c>
    </row>
    <row r="150" spans="1:13" ht="20.100000000000001" customHeight="1" x14ac:dyDescent="0.15">
      <c r="A150" s="1" t="s">
        <v>2136</v>
      </c>
      <c r="B150" s="1" t="s">
        <v>2436</v>
      </c>
      <c r="C150" s="1" t="s">
        <v>2443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212</v>
      </c>
      <c r="I150" s="1" t="s">
        <v>84</v>
      </c>
      <c r="J150" s="1" t="s">
        <v>1137</v>
      </c>
      <c r="K150" s="1" t="s">
        <v>2444</v>
      </c>
      <c r="L150" s="1"/>
      <c r="M150" s="21">
        <f t="shared" si="2"/>
        <v>1</v>
      </c>
    </row>
    <row r="151" spans="1:13" ht="20.100000000000001" customHeight="1" x14ac:dyDescent="0.15">
      <c r="A151" s="1" t="s">
        <v>2136</v>
      </c>
      <c r="B151" s="1" t="s">
        <v>2436</v>
      </c>
      <c r="C151" s="1" t="s">
        <v>2445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212</v>
      </c>
      <c r="I151" s="1" t="s">
        <v>84</v>
      </c>
      <c r="J151" s="1" t="s">
        <v>1137</v>
      </c>
      <c r="K151" s="1" t="s">
        <v>2446</v>
      </c>
      <c r="L151" s="1"/>
      <c r="M151" s="21">
        <f t="shared" si="2"/>
        <v>1</v>
      </c>
    </row>
    <row r="152" spans="1:13" ht="20.100000000000001" customHeight="1" x14ac:dyDescent="0.15">
      <c r="A152" s="1" t="s">
        <v>2136</v>
      </c>
      <c r="B152" s="1" t="s">
        <v>2436</v>
      </c>
      <c r="C152" s="1" t="s">
        <v>2447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212</v>
      </c>
      <c r="I152" s="1" t="s">
        <v>84</v>
      </c>
      <c r="J152" s="1" t="s">
        <v>1137</v>
      </c>
      <c r="K152" s="1" t="s">
        <v>2448</v>
      </c>
      <c r="L152" s="1"/>
      <c r="M152" s="21">
        <f t="shared" si="2"/>
        <v>1</v>
      </c>
    </row>
    <row r="153" spans="1:13" ht="20.100000000000001" customHeight="1" x14ac:dyDescent="0.15">
      <c r="A153" s="1" t="s">
        <v>2136</v>
      </c>
      <c r="B153" s="1" t="s">
        <v>2436</v>
      </c>
      <c r="C153" s="1" t="s">
        <v>2449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212</v>
      </c>
      <c r="I153" s="1" t="s">
        <v>84</v>
      </c>
      <c r="J153" s="1" t="s">
        <v>1137</v>
      </c>
      <c r="K153" s="1" t="s">
        <v>2450</v>
      </c>
      <c r="L153" s="1"/>
      <c r="M153" s="21">
        <f t="shared" si="2"/>
        <v>1</v>
      </c>
    </row>
    <row r="154" spans="1:13" ht="20.100000000000001" customHeight="1" x14ac:dyDescent="0.15">
      <c r="A154" s="1" t="s">
        <v>2136</v>
      </c>
      <c r="B154" s="1" t="s">
        <v>2436</v>
      </c>
      <c r="C154" s="1" t="s">
        <v>2451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212</v>
      </c>
      <c r="I154" s="1" t="s">
        <v>84</v>
      </c>
      <c r="J154" s="1" t="s">
        <v>1137</v>
      </c>
      <c r="K154" s="1" t="s">
        <v>2452</v>
      </c>
      <c r="L154" s="1"/>
      <c r="M154" s="21">
        <f t="shared" si="2"/>
        <v>1</v>
      </c>
    </row>
    <row r="155" spans="1:13" ht="20.100000000000001" customHeight="1" x14ac:dyDescent="0.15">
      <c r="A155" s="1" t="s">
        <v>2136</v>
      </c>
      <c r="B155" s="1" t="s">
        <v>2436</v>
      </c>
      <c r="C155" s="1" t="s">
        <v>2453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212</v>
      </c>
      <c r="I155" s="1" t="s">
        <v>84</v>
      </c>
      <c r="J155" s="1" t="s">
        <v>1137</v>
      </c>
      <c r="K155" s="1" t="s">
        <v>2454</v>
      </c>
      <c r="L155" s="1"/>
      <c r="M155" s="21">
        <f t="shared" si="2"/>
        <v>1</v>
      </c>
    </row>
    <row r="156" spans="1:13" ht="20.100000000000001" customHeight="1" x14ac:dyDescent="0.15">
      <c r="A156" s="1" t="s">
        <v>2136</v>
      </c>
      <c r="B156" s="1" t="s">
        <v>2436</v>
      </c>
      <c r="C156" s="1" t="s">
        <v>2455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212</v>
      </c>
      <c r="I156" s="1" t="s">
        <v>84</v>
      </c>
      <c r="J156" s="1" t="s">
        <v>1137</v>
      </c>
      <c r="K156" s="1" t="s">
        <v>2456</v>
      </c>
      <c r="L156" s="1"/>
      <c r="M156" s="21">
        <f t="shared" si="2"/>
        <v>1</v>
      </c>
    </row>
    <row r="157" spans="1:13" ht="20.100000000000001" customHeight="1" x14ac:dyDescent="0.15">
      <c r="A157" s="1" t="s">
        <v>2136</v>
      </c>
      <c r="B157" s="1" t="s">
        <v>2436</v>
      </c>
      <c r="C157" s="1" t="s">
        <v>2457</v>
      </c>
      <c r="D157" s="1" t="s">
        <v>50</v>
      </c>
      <c r="E157" s="1" t="s">
        <v>51</v>
      </c>
      <c r="F157" s="1" t="s">
        <v>51</v>
      </c>
      <c r="G157" s="1" t="s">
        <v>82</v>
      </c>
      <c r="H157" s="1" t="s">
        <v>212</v>
      </c>
      <c r="I157" s="1" t="s">
        <v>84</v>
      </c>
      <c r="J157" s="1" t="s">
        <v>1137</v>
      </c>
      <c r="K157" s="1" t="s">
        <v>2458</v>
      </c>
      <c r="L157" s="1"/>
      <c r="M157" s="21">
        <f t="shared" si="2"/>
        <v>1</v>
      </c>
    </row>
    <row r="158" spans="1:13" ht="20.100000000000001" customHeight="1" x14ac:dyDescent="0.15">
      <c r="A158" s="1" t="s">
        <v>2136</v>
      </c>
      <c r="B158" s="1" t="s">
        <v>2436</v>
      </c>
      <c r="C158" s="1" t="s">
        <v>2459</v>
      </c>
      <c r="D158" s="1" t="s">
        <v>50</v>
      </c>
      <c r="E158" s="1" t="s">
        <v>51</v>
      </c>
      <c r="F158" s="1" t="s">
        <v>51</v>
      </c>
      <c r="G158" s="1" t="s">
        <v>82</v>
      </c>
      <c r="H158" s="1" t="s">
        <v>212</v>
      </c>
      <c r="I158" s="1" t="s">
        <v>84</v>
      </c>
      <c r="J158" s="1" t="s">
        <v>1137</v>
      </c>
      <c r="K158" s="1" t="s">
        <v>2460</v>
      </c>
      <c r="L158" s="1"/>
      <c r="M158" s="21">
        <f t="shared" si="2"/>
        <v>1</v>
      </c>
    </row>
    <row r="159" spans="1:13" ht="20.100000000000001" customHeight="1" x14ac:dyDescent="0.15">
      <c r="A159" s="1" t="s">
        <v>2136</v>
      </c>
      <c r="B159" s="1" t="s">
        <v>2436</v>
      </c>
      <c r="C159" s="1" t="s">
        <v>2461</v>
      </c>
      <c r="D159" s="1" t="s">
        <v>50</v>
      </c>
      <c r="E159" s="1" t="s">
        <v>51</v>
      </c>
      <c r="F159" s="1" t="s">
        <v>51</v>
      </c>
      <c r="G159" s="1" t="s">
        <v>82</v>
      </c>
      <c r="H159" s="1" t="s">
        <v>212</v>
      </c>
      <c r="I159" s="1" t="s">
        <v>84</v>
      </c>
      <c r="J159" s="1" t="s">
        <v>1137</v>
      </c>
      <c r="K159" s="1" t="s">
        <v>2462</v>
      </c>
      <c r="L159" s="1"/>
      <c r="M159" s="21">
        <f t="shared" si="2"/>
        <v>1</v>
      </c>
    </row>
    <row r="160" spans="1:13" ht="20.100000000000001" customHeight="1" x14ac:dyDescent="0.15">
      <c r="A160" s="1" t="s">
        <v>2136</v>
      </c>
      <c r="B160" s="1" t="s">
        <v>2436</v>
      </c>
      <c r="C160" s="1" t="s">
        <v>2463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212</v>
      </c>
      <c r="I160" s="1" t="s">
        <v>84</v>
      </c>
      <c r="J160" s="1" t="s">
        <v>1137</v>
      </c>
      <c r="K160" s="1" t="s">
        <v>2464</v>
      </c>
      <c r="L160" s="1"/>
      <c r="M160" s="21">
        <f t="shared" si="2"/>
        <v>1</v>
      </c>
    </row>
    <row r="161" spans="1:13" ht="20.100000000000001" customHeight="1" x14ac:dyDescent="0.15">
      <c r="A161" s="1" t="s">
        <v>2136</v>
      </c>
      <c r="B161" s="1" t="s">
        <v>2436</v>
      </c>
      <c r="C161" s="1" t="s">
        <v>2465</v>
      </c>
      <c r="D161" s="1" t="s">
        <v>50</v>
      </c>
      <c r="E161" s="1" t="s">
        <v>51</v>
      </c>
      <c r="F161" s="1" t="s">
        <v>51</v>
      </c>
      <c r="G161" s="1" t="s">
        <v>82</v>
      </c>
      <c r="H161" s="1" t="s">
        <v>212</v>
      </c>
      <c r="I161" s="1" t="s">
        <v>84</v>
      </c>
      <c r="J161" s="1" t="s">
        <v>1137</v>
      </c>
      <c r="K161" s="1" t="s">
        <v>2466</v>
      </c>
      <c r="L161" s="1"/>
      <c r="M161" s="21">
        <f t="shared" si="2"/>
        <v>1</v>
      </c>
    </row>
    <row r="162" spans="1:13" ht="20.100000000000001" customHeight="1" x14ac:dyDescent="0.15">
      <c r="A162" s="1" t="s">
        <v>2136</v>
      </c>
      <c r="B162" s="1" t="s">
        <v>2436</v>
      </c>
      <c r="C162" s="1" t="s">
        <v>2467</v>
      </c>
      <c r="D162" s="1" t="s">
        <v>50</v>
      </c>
      <c r="E162" s="1" t="s">
        <v>51</v>
      </c>
      <c r="F162" s="1" t="s">
        <v>51</v>
      </c>
      <c r="G162" s="1" t="s">
        <v>82</v>
      </c>
      <c r="H162" s="1" t="s">
        <v>129</v>
      </c>
      <c r="I162" s="1" t="s">
        <v>84</v>
      </c>
      <c r="J162" s="1" t="s">
        <v>130</v>
      </c>
      <c r="K162" s="1" t="s">
        <v>2468</v>
      </c>
      <c r="L162" s="1"/>
      <c r="M162" s="21">
        <f t="shared" si="2"/>
        <v>1</v>
      </c>
    </row>
    <row r="163" spans="1:13" ht="20.100000000000001" customHeight="1" x14ac:dyDescent="0.15">
      <c r="A163" s="1" t="s">
        <v>2136</v>
      </c>
      <c r="B163" s="1" t="s">
        <v>2436</v>
      </c>
      <c r="C163" s="1" t="s">
        <v>2469</v>
      </c>
      <c r="D163" s="1" t="s">
        <v>50</v>
      </c>
      <c r="E163" s="1" t="s">
        <v>51</v>
      </c>
      <c r="F163" s="1" t="s">
        <v>81</v>
      </c>
      <c r="G163" s="1" t="s">
        <v>82</v>
      </c>
      <c r="H163" s="1" t="s">
        <v>180</v>
      </c>
      <c r="I163" s="1" t="s">
        <v>84</v>
      </c>
      <c r="J163" s="1" t="s">
        <v>632</v>
      </c>
      <c r="K163" s="1" t="s">
        <v>2470</v>
      </c>
      <c r="L163" s="1"/>
      <c r="M163" s="21">
        <f t="shared" si="2"/>
        <v>0</v>
      </c>
    </row>
    <row r="164" spans="1:13" ht="20.100000000000001" customHeight="1" x14ac:dyDescent="0.15">
      <c r="A164" s="1" t="s">
        <v>2136</v>
      </c>
      <c r="B164" s="1" t="s">
        <v>2436</v>
      </c>
      <c r="C164" s="1" t="s">
        <v>2471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662</v>
      </c>
      <c r="J164" s="1" t="s">
        <v>663</v>
      </c>
      <c r="K164" s="1" t="s">
        <v>2472</v>
      </c>
      <c r="L164" s="1"/>
      <c r="M164" s="21">
        <f t="shared" si="2"/>
        <v>1</v>
      </c>
    </row>
    <row r="165" spans="1:13" ht="20.100000000000001" customHeight="1" x14ac:dyDescent="0.15">
      <c r="A165" s="1" t="s">
        <v>2136</v>
      </c>
      <c r="B165" s="1" t="s">
        <v>2436</v>
      </c>
      <c r="C165" s="1" t="s">
        <v>2473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121</v>
      </c>
      <c r="I165" s="1" t="s">
        <v>662</v>
      </c>
      <c r="J165" s="1" t="s">
        <v>663</v>
      </c>
      <c r="K165" s="1" t="s">
        <v>2474</v>
      </c>
      <c r="L165" s="1"/>
      <c r="M165" s="21">
        <f t="shared" si="2"/>
        <v>1</v>
      </c>
    </row>
    <row r="166" spans="1:13" ht="20.100000000000001" customHeight="1" x14ac:dyDescent="0.15">
      <c r="A166" s="1" t="s">
        <v>2136</v>
      </c>
      <c r="B166" s="1" t="s">
        <v>2436</v>
      </c>
      <c r="C166" s="1" t="s">
        <v>2475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662</v>
      </c>
      <c r="J166" s="1" t="s">
        <v>663</v>
      </c>
      <c r="K166" s="1" t="s">
        <v>2476</v>
      </c>
      <c r="L166" s="1"/>
      <c r="M166" s="21">
        <f t="shared" si="2"/>
        <v>1</v>
      </c>
    </row>
    <row r="167" spans="1:13" ht="20.100000000000001" customHeight="1" x14ac:dyDescent="0.15">
      <c r="A167" s="1" t="s">
        <v>2136</v>
      </c>
      <c r="B167" s="1" t="s">
        <v>2436</v>
      </c>
      <c r="C167" s="1" t="s">
        <v>2477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662</v>
      </c>
      <c r="J167" s="1" t="s">
        <v>663</v>
      </c>
      <c r="K167" s="1" t="s">
        <v>2478</v>
      </c>
      <c r="L167" s="1"/>
      <c r="M167" s="21">
        <f t="shared" si="2"/>
        <v>1</v>
      </c>
    </row>
    <row r="168" spans="1:13" ht="20.100000000000001" customHeight="1" x14ac:dyDescent="0.15">
      <c r="A168" s="1" t="s">
        <v>2136</v>
      </c>
      <c r="B168" s="1" t="s">
        <v>2436</v>
      </c>
      <c r="C168" s="1" t="s">
        <v>2479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212</v>
      </c>
      <c r="I168" s="1" t="s">
        <v>84</v>
      </c>
      <c r="J168" s="1" t="s">
        <v>1137</v>
      </c>
      <c r="K168" s="1" t="s">
        <v>2480</v>
      </c>
      <c r="L168" s="1"/>
      <c r="M168" s="21">
        <f t="shared" si="2"/>
        <v>1</v>
      </c>
    </row>
    <row r="169" spans="1:13" ht="20.100000000000001" customHeight="1" x14ac:dyDescent="0.15">
      <c r="A169" s="1" t="s">
        <v>2136</v>
      </c>
      <c r="B169" s="1" t="s">
        <v>2436</v>
      </c>
      <c r="C169" s="1" t="s">
        <v>2481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212</v>
      </c>
      <c r="I169" s="1" t="s">
        <v>84</v>
      </c>
      <c r="J169" s="1" t="s">
        <v>1137</v>
      </c>
      <c r="K169" s="1" t="s">
        <v>2482</v>
      </c>
      <c r="L169" s="1"/>
      <c r="M169" s="21">
        <f t="shared" si="2"/>
        <v>1</v>
      </c>
    </row>
    <row r="170" spans="1:13" ht="20.100000000000001" customHeight="1" x14ac:dyDescent="0.15">
      <c r="A170" s="1" t="s">
        <v>2136</v>
      </c>
      <c r="B170" s="1" t="s">
        <v>2436</v>
      </c>
      <c r="C170" s="1" t="s">
        <v>2483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212</v>
      </c>
      <c r="I170" s="1" t="s">
        <v>84</v>
      </c>
      <c r="J170" s="1" t="s">
        <v>1137</v>
      </c>
      <c r="K170" s="1" t="s">
        <v>2484</v>
      </c>
      <c r="L170" s="1"/>
      <c r="M170" s="21">
        <f t="shared" si="2"/>
        <v>1</v>
      </c>
    </row>
    <row r="171" spans="1:13" ht="20.100000000000001" customHeight="1" x14ac:dyDescent="0.15">
      <c r="A171" s="1" t="s">
        <v>2136</v>
      </c>
      <c r="B171" s="1" t="s">
        <v>2436</v>
      </c>
      <c r="C171" s="1" t="s">
        <v>2485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212</v>
      </c>
      <c r="I171" s="1" t="s">
        <v>84</v>
      </c>
      <c r="J171" s="1" t="s">
        <v>1137</v>
      </c>
      <c r="K171" s="1" t="s">
        <v>2486</v>
      </c>
      <c r="L171" s="1"/>
      <c r="M171" s="21">
        <f t="shared" si="2"/>
        <v>1</v>
      </c>
    </row>
    <row r="172" spans="1:13" ht="20.100000000000001" customHeight="1" x14ac:dyDescent="0.15">
      <c r="A172" s="1" t="s">
        <v>2136</v>
      </c>
      <c r="B172" s="1" t="s">
        <v>2436</v>
      </c>
      <c r="C172" s="1" t="s">
        <v>2487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212</v>
      </c>
      <c r="I172" s="1" t="s">
        <v>84</v>
      </c>
      <c r="J172" s="1" t="s">
        <v>1137</v>
      </c>
      <c r="K172" s="1" t="s">
        <v>2488</v>
      </c>
      <c r="L172" s="1"/>
      <c r="M172" s="21">
        <f t="shared" si="2"/>
        <v>1</v>
      </c>
    </row>
    <row r="173" spans="1:13" ht="20.100000000000001" customHeight="1" x14ac:dyDescent="0.15">
      <c r="A173" s="1" t="s">
        <v>2136</v>
      </c>
      <c r="B173" s="1" t="s">
        <v>2436</v>
      </c>
      <c r="C173" s="1" t="s">
        <v>2489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662</v>
      </c>
      <c r="J173" s="1" t="s">
        <v>663</v>
      </c>
      <c r="K173" s="1" t="s">
        <v>2490</v>
      </c>
      <c r="L173" s="1"/>
      <c r="M173" s="21">
        <f t="shared" si="2"/>
        <v>1</v>
      </c>
    </row>
    <row r="174" spans="1:13" ht="20.100000000000001" customHeight="1" x14ac:dyDescent="0.15">
      <c r="A174" s="1" t="s">
        <v>2136</v>
      </c>
      <c r="B174" s="1" t="s">
        <v>2491</v>
      </c>
      <c r="C174" s="1" t="s">
        <v>2492</v>
      </c>
      <c r="D174" s="1" t="s">
        <v>50</v>
      </c>
      <c r="E174" s="1" t="s">
        <v>51</v>
      </c>
      <c r="F174" s="1" t="s">
        <v>51</v>
      </c>
      <c r="G174" s="1" t="s">
        <v>82</v>
      </c>
      <c r="H174" s="1" t="s">
        <v>2234</v>
      </c>
      <c r="I174" s="1" t="s">
        <v>84</v>
      </c>
      <c r="J174" s="1" t="s">
        <v>182</v>
      </c>
      <c r="K174" s="1" t="s">
        <v>2493</v>
      </c>
      <c r="L174" s="1"/>
      <c r="M174" s="21">
        <f t="shared" si="2"/>
        <v>1</v>
      </c>
    </row>
    <row r="175" spans="1:13" ht="20.100000000000001" customHeight="1" x14ac:dyDescent="0.15">
      <c r="A175" s="1" t="s">
        <v>2136</v>
      </c>
      <c r="B175" s="1" t="s">
        <v>2491</v>
      </c>
      <c r="C175" s="1" t="s">
        <v>2494</v>
      </c>
      <c r="D175" s="1" t="s">
        <v>50</v>
      </c>
      <c r="E175" s="1" t="s">
        <v>51</v>
      </c>
      <c r="F175" s="1" t="s">
        <v>51</v>
      </c>
      <c r="G175" s="1" t="s">
        <v>82</v>
      </c>
      <c r="H175" s="1" t="s">
        <v>2234</v>
      </c>
      <c r="I175" s="1" t="s">
        <v>84</v>
      </c>
      <c r="J175" s="1" t="s">
        <v>182</v>
      </c>
      <c r="K175" s="1" t="s">
        <v>2495</v>
      </c>
      <c r="L175" s="1"/>
      <c r="M175" s="21">
        <f t="shared" si="2"/>
        <v>1</v>
      </c>
    </row>
    <row r="176" spans="1:13" ht="20.100000000000001" customHeight="1" x14ac:dyDescent="0.15">
      <c r="A176" s="1" t="s">
        <v>2136</v>
      </c>
      <c r="B176" s="1" t="s">
        <v>2491</v>
      </c>
      <c r="C176" s="1" t="s">
        <v>2496</v>
      </c>
      <c r="D176" s="1" t="s">
        <v>50</v>
      </c>
      <c r="E176" s="1" t="s">
        <v>51</v>
      </c>
      <c r="F176" s="1" t="s">
        <v>51</v>
      </c>
      <c r="G176" s="1" t="s">
        <v>82</v>
      </c>
      <c r="H176" s="1" t="s">
        <v>2234</v>
      </c>
      <c r="I176" s="1" t="s">
        <v>84</v>
      </c>
      <c r="J176" s="1" t="s">
        <v>182</v>
      </c>
      <c r="K176" s="1" t="s">
        <v>2497</v>
      </c>
      <c r="L176" s="1"/>
      <c r="M176" s="21">
        <f t="shared" si="2"/>
        <v>1</v>
      </c>
    </row>
    <row r="177" spans="1:13" ht="20.100000000000001" customHeight="1" x14ac:dyDescent="0.15">
      <c r="A177" s="1" t="s">
        <v>2136</v>
      </c>
      <c r="B177" s="1" t="s">
        <v>2491</v>
      </c>
      <c r="C177" s="1" t="s">
        <v>2498</v>
      </c>
      <c r="D177" s="1" t="s">
        <v>50</v>
      </c>
      <c r="E177" s="1" t="s">
        <v>51</v>
      </c>
      <c r="F177" s="1" t="s">
        <v>51</v>
      </c>
      <c r="G177" s="1" t="s">
        <v>82</v>
      </c>
      <c r="H177" s="1" t="s">
        <v>2234</v>
      </c>
      <c r="I177" s="1" t="s">
        <v>84</v>
      </c>
      <c r="J177" s="1" t="s">
        <v>182</v>
      </c>
      <c r="K177" s="1" t="s">
        <v>2499</v>
      </c>
      <c r="L177" s="1"/>
      <c r="M177" s="21">
        <f t="shared" si="2"/>
        <v>1</v>
      </c>
    </row>
    <row r="178" spans="1:13" ht="20.100000000000001" customHeight="1" x14ac:dyDescent="0.15">
      <c r="A178" s="1" t="s">
        <v>2136</v>
      </c>
      <c r="B178" s="1" t="s">
        <v>2491</v>
      </c>
      <c r="C178" s="1" t="s">
        <v>2500</v>
      </c>
      <c r="D178" s="1" t="s">
        <v>50</v>
      </c>
      <c r="E178" s="1" t="s">
        <v>51</v>
      </c>
      <c r="F178" s="1" t="s">
        <v>51</v>
      </c>
      <c r="G178" s="1" t="s">
        <v>82</v>
      </c>
      <c r="H178" s="1" t="s">
        <v>2234</v>
      </c>
      <c r="I178" s="1" t="s">
        <v>84</v>
      </c>
      <c r="J178" s="1" t="s">
        <v>182</v>
      </c>
      <c r="K178" s="1" t="s">
        <v>2501</v>
      </c>
      <c r="L178" s="1"/>
      <c r="M178" s="21">
        <f t="shared" si="2"/>
        <v>1</v>
      </c>
    </row>
    <row r="179" spans="1:13" ht="20.100000000000001" customHeight="1" x14ac:dyDescent="0.15">
      <c r="A179" s="1" t="s">
        <v>2136</v>
      </c>
      <c r="B179" s="1" t="s">
        <v>2491</v>
      </c>
      <c r="C179" s="1" t="s">
        <v>2502</v>
      </c>
      <c r="D179" s="1" t="s">
        <v>50</v>
      </c>
      <c r="E179" s="1" t="s">
        <v>51</v>
      </c>
      <c r="F179" s="1" t="s">
        <v>51</v>
      </c>
      <c r="G179" s="1" t="s">
        <v>82</v>
      </c>
      <c r="H179" s="1" t="s">
        <v>2234</v>
      </c>
      <c r="I179" s="1" t="s">
        <v>84</v>
      </c>
      <c r="J179" s="1" t="s">
        <v>182</v>
      </c>
      <c r="K179" s="1" t="s">
        <v>2503</v>
      </c>
      <c r="L179" s="1"/>
      <c r="M179" s="21">
        <f t="shared" si="2"/>
        <v>1</v>
      </c>
    </row>
    <row r="180" spans="1:13" ht="20.100000000000001" customHeight="1" x14ac:dyDescent="0.15">
      <c r="A180" s="1" t="s">
        <v>2136</v>
      </c>
      <c r="B180" s="1" t="s">
        <v>2491</v>
      </c>
      <c r="C180" s="1" t="s">
        <v>2504</v>
      </c>
      <c r="D180" s="1" t="s">
        <v>50</v>
      </c>
      <c r="E180" s="1" t="s">
        <v>51</v>
      </c>
      <c r="F180" s="1" t="s">
        <v>51</v>
      </c>
      <c r="G180" s="1" t="s">
        <v>82</v>
      </c>
      <c r="H180" s="1" t="s">
        <v>2234</v>
      </c>
      <c r="I180" s="1" t="s">
        <v>84</v>
      </c>
      <c r="J180" s="1" t="s">
        <v>182</v>
      </c>
      <c r="K180" s="1" t="s">
        <v>2505</v>
      </c>
      <c r="L180" s="1"/>
      <c r="M180" s="21">
        <f t="shared" si="2"/>
        <v>1</v>
      </c>
    </row>
    <row r="181" spans="1:13" ht="20.100000000000001" customHeight="1" x14ac:dyDescent="0.15">
      <c r="A181" s="1" t="s">
        <v>2136</v>
      </c>
      <c r="B181" s="1" t="s">
        <v>2491</v>
      </c>
      <c r="C181" s="1" t="s">
        <v>2506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2234</v>
      </c>
      <c r="I181" s="1" t="s">
        <v>84</v>
      </c>
      <c r="J181" s="1" t="s">
        <v>182</v>
      </c>
      <c r="K181" s="1" t="s">
        <v>2507</v>
      </c>
      <c r="L181" s="1"/>
      <c r="M181" s="21">
        <f t="shared" si="2"/>
        <v>1</v>
      </c>
    </row>
    <row r="182" spans="1:13" ht="20.100000000000001" customHeight="1" x14ac:dyDescent="0.15">
      <c r="A182" s="1" t="s">
        <v>2136</v>
      </c>
      <c r="B182" s="1" t="s">
        <v>2491</v>
      </c>
      <c r="C182" s="1" t="s">
        <v>2508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2234</v>
      </c>
      <c r="I182" s="1" t="s">
        <v>84</v>
      </c>
      <c r="J182" s="1" t="s">
        <v>182</v>
      </c>
      <c r="K182" s="1" t="s">
        <v>2509</v>
      </c>
      <c r="L182" s="1"/>
      <c r="M182" s="21">
        <f t="shared" si="2"/>
        <v>1</v>
      </c>
    </row>
    <row r="183" spans="1:13" ht="20.100000000000001" customHeight="1" x14ac:dyDescent="0.15">
      <c r="A183" s="1" t="s">
        <v>2136</v>
      </c>
      <c r="B183" s="1" t="s">
        <v>2491</v>
      </c>
      <c r="C183" s="1" t="s">
        <v>2510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2234</v>
      </c>
      <c r="I183" s="1" t="s">
        <v>84</v>
      </c>
      <c r="J183" s="1" t="s">
        <v>182</v>
      </c>
      <c r="K183" s="1" t="s">
        <v>2511</v>
      </c>
      <c r="L183" s="1"/>
      <c r="M183" s="21">
        <f t="shared" si="2"/>
        <v>1</v>
      </c>
    </row>
    <row r="184" spans="1:13" ht="20.100000000000001" customHeight="1" x14ac:dyDescent="0.15">
      <c r="A184" s="1" t="s">
        <v>2136</v>
      </c>
      <c r="B184" s="1" t="s">
        <v>2491</v>
      </c>
      <c r="C184" s="1" t="s">
        <v>2512</v>
      </c>
      <c r="D184" s="1" t="s">
        <v>78</v>
      </c>
      <c r="E184" s="1" t="s">
        <v>51</v>
      </c>
      <c r="F184" s="1" t="s">
        <v>179</v>
      </c>
      <c r="G184" s="1" t="s">
        <v>82</v>
      </c>
      <c r="H184" s="1" t="s">
        <v>2234</v>
      </c>
      <c r="I184" s="1" t="s">
        <v>84</v>
      </c>
      <c r="J184" s="1" t="s">
        <v>182</v>
      </c>
      <c r="K184" s="1" t="s">
        <v>2513</v>
      </c>
      <c r="L184" s="1"/>
      <c r="M184" s="21">
        <f t="shared" si="2"/>
        <v>0</v>
      </c>
    </row>
    <row r="185" spans="1:13" ht="20.100000000000001" customHeight="1" x14ac:dyDescent="0.15">
      <c r="A185" s="1" t="s">
        <v>2136</v>
      </c>
      <c r="B185" s="1" t="s">
        <v>2491</v>
      </c>
      <c r="C185" s="1" t="s">
        <v>2514</v>
      </c>
      <c r="D185" s="1" t="s">
        <v>78</v>
      </c>
      <c r="E185" s="1" t="s">
        <v>51</v>
      </c>
      <c r="F185" s="1" t="s">
        <v>51</v>
      </c>
      <c r="G185" s="1" t="s">
        <v>82</v>
      </c>
      <c r="H185" s="1" t="s">
        <v>2234</v>
      </c>
      <c r="I185" s="1" t="s">
        <v>84</v>
      </c>
      <c r="J185" s="1" t="s">
        <v>182</v>
      </c>
      <c r="K185" s="1" t="s">
        <v>2515</v>
      </c>
      <c r="L185" s="1"/>
      <c r="M185" s="21">
        <f t="shared" si="2"/>
        <v>1</v>
      </c>
    </row>
    <row r="186" spans="1:13" ht="20.100000000000001" customHeight="1" x14ac:dyDescent="0.15">
      <c r="A186" s="1" t="s">
        <v>2136</v>
      </c>
      <c r="B186" s="1" t="s">
        <v>2491</v>
      </c>
      <c r="C186" s="1" t="s">
        <v>2516</v>
      </c>
      <c r="D186" s="1" t="s">
        <v>78</v>
      </c>
      <c r="E186" s="1" t="s">
        <v>51</v>
      </c>
      <c r="F186" s="1" t="s">
        <v>51</v>
      </c>
      <c r="G186" s="1" t="s">
        <v>82</v>
      </c>
      <c r="H186" s="1" t="s">
        <v>2234</v>
      </c>
      <c r="I186" s="1" t="s">
        <v>84</v>
      </c>
      <c r="J186" s="1" t="s">
        <v>182</v>
      </c>
      <c r="K186" s="1" t="s">
        <v>2517</v>
      </c>
      <c r="L186" s="1"/>
      <c r="M186" s="21">
        <f t="shared" si="2"/>
        <v>1</v>
      </c>
    </row>
    <row r="187" spans="1:13" ht="20.100000000000001" customHeight="1" x14ac:dyDescent="0.15">
      <c r="A187" s="1" t="s">
        <v>2136</v>
      </c>
      <c r="B187" s="1" t="s">
        <v>2491</v>
      </c>
      <c r="C187" s="1" t="s">
        <v>2518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2234</v>
      </c>
      <c r="I187" s="1" t="s">
        <v>84</v>
      </c>
      <c r="J187" s="1" t="s">
        <v>182</v>
      </c>
      <c r="K187" s="1" t="s">
        <v>2519</v>
      </c>
      <c r="L187" s="1"/>
      <c r="M187" s="21">
        <f t="shared" si="2"/>
        <v>1</v>
      </c>
    </row>
    <row r="188" spans="1:13" ht="20.100000000000001" customHeight="1" x14ac:dyDescent="0.15">
      <c r="A188" s="1" t="s">
        <v>2136</v>
      </c>
      <c r="B188" s="1" t="s">
        <v>2491</v>
      </c>
      <c r="C188" s="1" t="s">
        <v>2520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2234</v>
      </c>
      <c r="I188" s="1" t="s">
        <v>84</v>
      </c>
      <c r="J188" s="1" t="s">
        <v>182</v>
      </c>
      <c r="K188" s="1" t="s">
        <v>2521</v>
      </c>
      <c r="L188" s="1"/>
      <c r="M188" s="21">
        <f t="shared" si="2"/>
        <v>0</v>
      </c>
    </row>
    <row r="189" spans="1:13" ht="20.100000000000001" customHeight="1" x14ac:dyDescent="0.15">
      <c r="A189" s="1" t="s">
        <v>2136</v>
      </c>
      <c r="B189" s="1" t="s">
        <v>2522</v>
      </c>
      <c r="C189" s="1" t="s">
        <v>2523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739</v>
      </c>
      <c r="I189" s="1" t="s">
        <v>1230</v>
      </c>
      <c r="J189" s="1" t="s">
        <v>122</v>
      </c>
      <c r="K189" s="1" t="s">
        <v>2524</v>
      </c>
      <c r="L189" s="1"/>
      <c r="M189" s="21">
        <f t="shared" si="2"/>
        <v>1</v>
      </c>
    </row>
    <row r="190" spans="1:13" ht="20.100000000000001" customHeight="1" x14ac:dyDescent="0.15">
      <c r="A190" s="1" t="s">
        <v>2136</v>
      </c>
      <c r="B190" s="1" t="s">
        <v>2525</v>
      </c>
      <c r="C190" s="1" t="s">
        <v>2526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54</v>
      </c>
      <c r="J190" s="1" t="s">
        <v>55</v>
      </c>
      <c r="K190" s="1" t="s">
        <v>2527</v>
      </c>
      <c r="L190" s="1"/>
      <c r="M190" s="21">
        <f t="shared" si="2"/>
        <v>1</v>
      </c>
    </row>
    <row r="191" spans="1:13" ht="20.100000000000001" customHeight="1" x14ac:dyDescent="0.15">
      <c r="A191" s="1" t="s">
        <v>2136</v>
      </c>
      <c r="B191" s="1" t="s">
        <v>2525</v>
      </c>
      <c r="C191" s="1" t="s">
        <v>2528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2529</v>
      </c>
      <c r="L191" s="1"/>
      <c r="M191" s="21">
        <f t="shared" si="2"/>
        <v>1</v>
      </c>
    </row>
    <row r="192" spans="1:13" ht="20.100000000000001" customHeight="1" x14ac:dyDescent="0.15">
      <c r="A192" s="1" t="s">
        <v>2136</v>
      </c>
      <c r="B192" s="1" t="s">
        <v>2525</v>
      </c>
      <c r="C192" s="1" t="s">
        <v>2530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2531</v>
      </c>
      <c r="L192" s="1"/>
      <c r="M192" s="21">
        <f t="shared" si="2"/>
        <v>1</v>
      </c>
    </row>
    <row r="193" spans="1:13" ht="20.100000000000001" customHeight="1" x14ac:dyDescent="0.15">
      <c r="A193" s="1" t="s">
        <v>2136</v>
      </c>
      <c r="B193" s="1" t="s">
        <v>2525</v>
      </c>
      <c r="C193" s="1" t="s">
        <v>2532</v>
      </c>
      <c r="D193" s="1" t="s">
        <v>50</v>
      </c>
      <c r="E193" s="1" t="s">
        <v>51</v>
      </c>
      <c r="F193" s="1" t="s">
        <v>81</v>
      </c>
      <c r="G193" s="1" t="s">
        <v>82</v>
      </c>
      <c r="H193" s="1" t="s">
        <v>83</v>
      </c>
      <c r="I193" s="1" t="s">
        <v>84</v>
      </c>
      <c r="J193" s="1" t="s">
        <v>85</v>
      </c>
      <c r="K193" s="1" t="s">
        <v>2533</v>
      </c>
      <c r="L193" s="1"/>
      <c r="M193" s="21">
        <f t="shared" si="2"/>
        <v>0</v>
      </c>
    </row>
    <row r="194" spans="1:13" ht="20.100000000000001" customHeight="1" x14ac:dyDescent="0.15">
      <c r="A194" s="1" t="s">
        <v>2136</v>
      </c>
      <c r="B194" s="1" t="s">
        <v>2525</v>
      </c>
      <c r="C194" s="1" t="s">
        <v>2534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2535</v>
      </c>
      <c r="L194" s="1"/>
      <c r="M194" s="21">
        <f t="shared" si="2"/>
        <v>1</v>
      </c>
    </row>
    <row r="195" spans="1:13" ht="20.100000000000001" customHeight="1" x14ac:dyDescent="0.15">
      <c r="A195" s="1" t="s">
        <v>2136</v>
      </c>
      <c r="B195" s="1" t="s">
        <v>2525</v>
      </c>
      <c r="C195" s="1" t="s">
        <v>2536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2537</v>
      </c>
      <c r="L195" s="1"/>
      <c r="M195" s="21">
        <f t="shared" si="2"/>
        <v>1</v>
      </c>
    </row>
    <row r="196" spans="1:13" ht="20.100000000000001" customHeight="1" x14ac:dyDescent="0.15">
      <c r="A196" s="1" t="s">
        <v>2136</v>
      </c>
      <c r="B196" s="1" t="s">
        <v>2525</v>
      </c>
      <c r="C196" s="1" t="s">
        <v>2538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2539</v>
      </c>
      <c r="L196" s="1"/>
      <c r="M196" s="21">
        <f t="shared" si="2"/>
        <v>1</v>
      </c>
    </row>
    <row r="197" spans="1:13" ht="20.100000000000001" customHeight="1" x14ac:dyDescent="0.15">
      <c r="A197" s="1" t="s">
        <v>2136</v>
      </c>
      <c r="B197" s="1" t="s">
        <v>2525</v>
      </c>
      <c r="C197" s="1" t="s">
        <v>2540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2541</v>
      </c>
      <c r="L197" s="1"/>
      <c r="M197" s="21">
        <f t="shared" si="2"/>
        <v>1</v>
      </c>
    </row>
    <row r="198" spans="1:13" ht="20.100000000000001" customHeight="1" x14ac:dyDescent="0.15">
      <c r="A198" s="1" t="s">
        <v>2136</v>
      </c>
      <c r="B198" s="1" t="s">
        <v>2525</v>
      </c>
      <c r="C198" s="1" t="s">
        <v>2542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2543</v>
      </c>
      <c r="L198" s="1"/>
      <c r="M198" s="21">
        <f t="shared" si="2"/>
        <v>1</v>
      </c>
    </row>
    <row r="199" spans="1:13" ht="20.100000000000001" customHeight="1" x14ac:dyDescent="0.15">
      <c r="A199" s="1" t="s">
        <v>2136</v>
      </c>
      <c r="B199" s="1" t="s">
        <v>2525</v>
      </c>
      <c r="C199" s="1" t="s">
        <v>2544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2545</v>
      </c>
      <c r="L199" s="1"/>
      <c r="M199" s="21">
        <f t="shared" si="2"/>
        <v>1</v>
      </c>
    </row>
    <row r="200" spans="1:13" ht="20.100000000000001" customHeight="1" x14ac:dyDescent="0.15">
      <c r="A200" s="1" t="s">
        <v>2136</v>
      </c>
      <c r="B200" s="1" t="s">
        <v>2525</v>
      </c>
      <c r="C200" s="1" t="s">
        <v>2546</v>
      </c>
      <c r="D200" s="1" t="s">
        <v>78</v>
      </c>
      <c r="E200" s="1" t="s">
        <v>51</v>
      </c>
      <c r="F200" s="1" t="s">
        <v>179</v>
      </c>
      <c r="G200" s="1" t="s">
        <v>82</v>
      </c>
      <c r="H200" s="1" t="s">
        <v>446</v>
      </c>
      <c r="I200" s="1" t="s">
        <v>84</v>
      </c>
      <c r="J200" s="1" t="s">
        <v>96</v>
      </c>
      <c r="K200" s="1" t="s">
        <v>2547</v>
      </c>
      <c r="L200" s="1"/>
      <c r="M200" s="21">
        <f t="shared" si="2"/>
        <v>0</v>
      </c>
    </row>
    <row r="201" spans="1:13" ht="20.100000000000001" customHeight="1" x14ac:dyDescent="0.15">
      <c r="A201" s="1" t="s">
        <v>2136</v>
      </c>
      <c r="B201" s="1" t="s">
        <v>2525</v>
      </c>
      <c r="C201" s="1" t="s">
        <v>2548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2549</v>
      </c>
      <c r="L201" s="1"/>
      <c r="M201" s="21">
        <f t="shared" ref="M201:M264" si="3">IF(F201="○",1,0)</f>
        <v>1</v>
      </c>
    </row>
    <row r="202" spans="1:13" ht="20.100000000000001" customHeight="1" x14ac:dyDescent="0.15">
      <c r="A202" s="1" t="s">
        <v>2136</v>
      </c>
      <c r="B202" s="1" t="s">
        <v>2550</v>
      </c>
      <c r="C202" s="1" t="s">
        <v>2551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207</v>
      </c>
      <c r="I202" s="1" t="s">
        <v>84</v>
      </c>
      <c r="J202" s="1" t="s">
        <v>122</v>
      </c>
      <c r="K202" s="1" t="s">
        <v>2552</v>
      </c>
      <c r="L202" s="1"/>
      <c r="M202" s="21">
        <f t="shared" si="3"/>
        <v>1</v>
      </c>
    </row>
    <row r="203" spans="1:13" ht="20.100000000000001" customHeight="1" x14ac:dyDescent="0.15">
      <c r="A203" s="1" t="s">
        <v>2136</v>
      </c>
      <c r="B203" s="1" t="s">
        <v>2550</v>
      </c>
      <c r="C203" s="1" t="s">
        <v>2553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207</v>
      </c>
      <c r="I203" s="1" t="s">
        <v>84</v>
      </c>
      <c r="J203" s="1" t="s">
        <v>122</v>
      </c>
      <c r="K203" s="1" t="s">
        <v>2554</v>
      </c>
      <c r="L203" s="1"/>
      <c r="M203" s="21">
        <f t="shared" si="3"/>
        <v>1</v>
      </c>
    </row>
    <row r="204" spans="1:13" ht="20.100000000000001" customHeight="1" x14ac:dyDescent="0.15">
      <c r="A204" s="1" t="s">
        <v>2136</v>
      </c>
      <c r="B204" s="1" t="s">
        <v>2550</v>
      </c>
      <c r="C204" s="1" t="s">
        <v>2555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207</v>
      </c>
      <c r="I204" s="1" t="s">
        <v>84</v>
      </c>
      <c r="J204" s="1" t="s">
        <v>122</v>
      </c>
      <c r="K204" s="1" t="s">
        <v>2556</v>
      </c>
      <c r="L204" s="1"/>
      <c r="M204" s="21">
        <f t="shared" si="3"/>
        <v>1</v>
      </c>
    </row>
    <row r="205" spans="1:13" ht="20.100000000000001" customHeight="1" x14ac:dyDescent="0.15">
      <c r="A205" s="1" t="s">
        <v>2136</v>
      </c>
      <c r="B205" s="1" t="s">
        <v>2557</v>
      </c>
      <c r="C205" s="1" t="s">
        <v>2558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181</v>
      </c>
      <c r="J205" s="1" t="s">
        <v>122</v>
      </c>
      <c r="K205" s="1" t="s">
        <v>2559</v>
      </c>
      <c r="L205" s="1"/>
      <c r="M205" s="21">
        <f t="shared" si="3"/>
        <v>1</v>
      </c>
    </row>
    <row r="206" spans="1:13" ht="20.100000000000001" customHeight="1" x14ac:dyDescent="0.15">
      <c r="A206" s="1" t="s">
        <v>2136</v>
      </c>
      <c r="B206" s="1" t="s">
        <v>2557</v>
      </c>
      <c r="C206" s="1" t="s">
        <v>2560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181</v>
      </c>
      <c r="J206" s="1" t="s">
        <v>122</v>
      </c>
      <c r="K206" s="1" t="s">
        <v>2561</v>
      </c>
      <c r="L206" s="1"/>
      <c r="M206" s="21">
        <f t="shared" si="3"/>
        <v>1</v>
      </c>
    </row>
    <row r="207" spans="1:13" ht="20.100000000000001" customHeight="1" x14ac:dyDescent="0.15">
      <c r="A207" s="1" t="s">
        <v>2136</v>
      </c>
      <c r="B207" s="1" t="s">
        <v>2562</v>
      </c>
      <c r="C207" s="1" t="s">
        <v>2563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181</v>
      </c>
      <c r="J207" s="1" t="s">
        <v>122</v>
      </c>
      <c r="K207" s="1" t="s">
        <v>26828</v>
      </c>
      <c r="L207" s="1"/>
      <c r="M207" s="21">
        <f t="shared" si="3"/>
        <v>1</v>
      </c>
    </row>
    <row r="208" spans="1:13" ht="20.100000000000001" customHeight="1" x14ac:dyDescent="0.15">
      <c r="A208" s="1" t="s">
        <v>2136</v>
      </c>
      <c r="B208" s="1" t="s">
        <v>2562</v>
      </c>
      <c r="C208" s="1" t="s">
        <v>2564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181</v>
      </c>
      <c r="J208" s="1" t="s">
        <v>122</v>
      </c>
      <c r="K208" s="1" t="s">
        <v>2565</v>
      </c>
      <c r="L208" s="1"/>
      <c r="M208" s="21">
        <f t="shared" si="3"/>
        <v>1</v>
      </c>
    </row>
    <row r="209" spans="1:13" ht="20.100000000000001" customHeight="1" x14ac:dyDescent="0.15">
      <c r="A209" s="1" t="s">
        <v>2136</v>
      </c>
      <c r="B209" s="1" t="s">
        <v>2562</v>
      </c>
      <c r="C209" s="1" t="s">
        <v>2566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181</v>
      </c>
      <c r="J209" s="1" t="s">
        <v>122</v>
      </c>
      <c r="K209" s="1" t="s">
        <v>2567</v>
      </c>
      <c r="L209" s="1"/>
      <c r="M209" s="21">
        <f t="shared" si="3"/>
        <v>1</v>
      </c>
    </row>
    <row r="210" spans="1:13" ht="20.100000000000001" customHeight="1" x14ac:dyDescent="0.15">
      <c r="A210" s="1" t="s">
        <v>2136</v>
      </c>
      <c r="B210" s="1" t="s">
        <v>2562</v>
      </c>
      <c r="C210" s="1" t="s">
        <v>2568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181</v>
      </c>
      <c r="J210" s="1" t="s">
        <v>122</v>
      </c>
      <c r="K210" s="1" t="s">
        <v>2569</v>
      </c>
      <c r="L210" s="1"/>
      <c r="M210" s="21">
        <f t="shared" si="3"/>
        <v>1</v>
      </c>
    </row>
    <row r="211" spans="1:13" ht="20.100000000000001" customHeight="1" x14ac:dyDescent="0.15">
      <c r="A211" s="1" t="s">
        <v>2136</v>
      </c>
      <c r="B211" s="1" t="s">
        <v>2570</v>
      </c>
      <c r="C211" s="1" t="s">
        <v>2571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129</v>
      </c>
      <c r="I211" s="1" t="s">
        <v>84</v>
      </c>
      <c r="J211" s="1" t="s">
        <v>130</v>
      </c>
      <c r="K211" s="1" t="s">
        <v>2572</v>
      </c>
      <c r="L211" s="1"/>
      <c r="M211" s="21">
        <f t="shared" si="3"/>
        <v>1</v>
      </c>
    </row>
    <row r="212" spans="1:13" ht="20.100000000000001" customHeight="1" x14ac:dyDescent="0.15">
      <c r="A212" s="1" t="s">
        <v>2136</v>
      </c>
      <c r="B212" s="1" t="s">
        <v>2570</v>
      </c>
      <c r="C212" s="1" t="s">
        <v>2573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129</v>
      </c>
      <c r="I212" s="1" t="s">
        <v>84</v>
      </c>
      <c r="J212" s="1" t="s">
        <v>130</v>
      </c>
      <c r="K212" s="1" t="s">
        <v>2574</v>
      </c>
      <c r="L212" s="1"/>
      <c r="M212" s="21">
        <f t="shared" si="3"/>
        <v>1</v>
      </c>
    </row>
    <row r="213" spans="1:13" ht="20.100000000000001" customHeight="1" x14ac:dyDescent="0.15">
      <c r="A213" s="1" t="s">
        <v>2136</v>
      </c>
      <c r="B213" s="1" t="s">
        <v>2570</v>
      </c>
      <c r="C213" s="1" t="s">
        <v>2575</v>
      </c>
      <c r="D213" s="1" t="s">
        <v>50</v>
      </c>
      <c r="E213" s="1" t="s">
        <v>51</v>
      </c>
      <c r="F213" s="1" t="s">
        <v>51</v>
      </c>
      <c r="G213" s="1" t="s">
        <v>82</v>
      </c>
      <c r="H213" s="1" t="s">
        <v>2038</v>
      </c>
      <c r="I213" s="1" t="s">
        <v>84</v>
      </c>
      <c r="J213" s="1" t="s">
        <v>96</v>
      </c>
      <c r="K213" s="1" t="s">
        <v>2576</v>
      </c>
      <c r="L213" s="1"/>
      <c r="M213" s="21">
        <f t="shared" si="3"/>
        <v>1</v>
      </c>
    </row>
    <row r="214" spans="1:13" ht="20.100000000000001" customHeight="1" x14ac:dyDescent="0.15">
      <c r="A214" s="1" t="s">
        <v>2136</v>
      </c>
      <c r="B214" s="1" t="s">
        <v>2570</v>
      </c>
      <c r="C214" s="1" t="s">
        <v>2577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739</v>
      </c>
      <c r="I214" s="1" t="s">
        <v>1230</v>
      </c>
      <c r="J214" s="1" t="s">
        <v>122</v>
      </c>
      <c r="K214" s="1" t="s">
        <v>2578</v>
      </c>
      <c r="L214" s="1"/>
      <c r="M214" s="21">
        <f t="shared" si="3"/>
        <v>1</v>
      </c>
    </row>
    <row r="215" spans="1:13" ht="20.100000000000001" customHeight="1" x14ac:dyDescent="0.15">
      <c r="A215" s="1" t="s">
        <v>2136</v>
      </c>
      <c r="B215" s="1" t="s">
        <v>2570</v>
      </c>
      <c r="C215" s="1" t="s">
        <v>2579</v>
      </c>
      <c r="D215" s="1" t="s">
        <v>50</v>
      </c>
      <c r="E215" s="1" t="s">
        <v>51</v>
      </c>
      <c r="F215" s="1" t="s">
        <v>81</v>
      </c>
      <c r="G215" s="1" t="s">
        <v>82</v>
      </c>
      <c r="H215" s="1" t="s">
        <v>180</v>
      </c>
      <c r="I215" s="1" t="s">
        <v>84</v>
      </c>
      <c r="J215" s="1" t="s">
        <v>632</v>
      </c>
      <c r="K215" s="1" t="s">
        <v>2580</v>
      </c>
      <c r="L215" s="1"/>
      <c r="M215" s="21">
        <f t="shared" si="3"/>
        <v>0</v>
      </c>
    </row>
    <row r="216" spans="1:13" ht="20.100000000000001" customHeight="1" x14ac:dyDescent="0.15">
      <c r="A216" s="1" t="s">
        <v>2136</v>
      </c>
      <c r="B216" s="1" t="s">
        <v>2570</v>
      </c>
      <c r="C216" s="1" t="s">
        <v>2581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739</v>
      </c>
      <c r="I216" s="1" t="s">
        <v>1230</v>
      </c>
      <c r="J216" s="1" t="s">
        <v>122</v>
      </c>
      <c r="K216" s="1" t="s">
        <v>2582</v>
      </c>
      <c r="L216" s="1"/>
      <c r="M216" s="21">
        <f t="shared" si="3"/>
        <v>1</v>
      </c>
    </row>
    <row r="217" spans="1:13" ht="20.100000000000001" customHeight="1" x14ac:dyDescent="0.15">
      <c r="A217" s="1" t="s">
        <v>2136</v>
      </c>
      <c r="B217" s="1" t="s">
        <v>2570</v>
      </c>
      <c r="C217" s="1" t="s">
        <v>2583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739</v>
      </c>
      <c r="I217" s="1" t="s">
        <v>1230</v>
      </c>
      <c r="J217" s="1" t="s">
        <v>122</v>
      </c>
      <c r="K217" s="1" t="s">
        <v>2584</v>
      </c>
      <c r="L217" s="1"/>
      <c r="M217" s="21">
        <f t="shared" si="3"/>
        <v>1</v>
      </c>
    </row>
    <row r="218" spans="1:13" ht="20.100000000000001" customHeight="1" x14ac:dyDescent="0.15">
      <c r="A218" s="1" t="s">
        <v>2136</v>
      </c>
      <c r="B218" s="1" t="s">
        <v>2570</v>
      </c>
      <c r="C218" s="1" t="s">
        <v>2585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739</v>
      </c>
      <c r="I218" s="1" t="s">
        <v>1230</v>
      </c>
      <c r="J218" s="1" t="s">
        <v>122</v>
      </c>
      <c r="K218" s="1" t="s">
        <v>2586</v>
      </c>
      <c r="L218" s="1"/>
      <c r="M218" s="21">
        <f t="shared" si="3"/>
        <v>1</v>
      </c>
    </row>
    <row r="219" spans="1:13" ht="20.100000000000001" customHeight="1" x14ac:dyDescent="0.15">
      <c r="A219" s="1" t="s">
        <v>2136</v>
      </c>
      <c r="B219" s="1" t="s">
        <v>2570</v>
      </c>
      <c r="C219" s="1" t="s">
        <v>2587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739</v>
      </c>
      <c r="I219" s="1" t="s">
        <v>1230</v>
      </c>
      <c r="J219" s="1" t="s">
        <v>122</v>
      </c>
      <c r="K219" s="1" t="s">
        <v>2588</v>
      </c>
      <c r="L219" s="1"/>
      <c r="M219" s="21">
        <f t="shared" si="3"/>
        <v>1</v>
      </c>
    </row>
    <row r="220" spans="1:13" ht="20.100000000000001" customHeight="1" x14ac:dyDescent="0.15">
      <c r="A220" s="1" t="s">
        <v>2136</v>
      </c>
      <c r="B220" s="1" t="s">
        <v>2570</v>
      </c>
      <c r="C220" s="1" t="s">
        <v>2589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739</v>
      </c>
      <c r="I220" s="1" t="s">
        <v>1230</v>
      </c>
      <c r="J220" s="1" t="s">
        <v>122</v>
      </c>
      <c r="K220" s="1" t="s">
        <v>2590</v>
      </c>
      <c r="L220" s="1"/>
      <c r="M220" s="21">
        <f t="shared" si="3"/>
        <v>1</v>
      </c>
    </row>
    <row r="221" spans="1:13" ht="20.100000000000001" customHeight="1" x14ac:dyDescent="0.15">
      <c r="A221" s="1" t="s">
        <v>2136</v>
      </c>
      <c r="B221" s="1" t="s">
        <v>2570</v>
      </c>
      <c r="C221" s="1" t="s">
        <v>2591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739</v>
      </c>
      <c r="I221" s="1" t="s">
        <v>1230</v>
      </c>
      <c r="J221" s="1" t="s">
        <v>122</v>
      </c>
      <c r="K221" s="1" t="s">
        <v>2592</v>
      </c>
      <c r="L221" s="1"/>
      <c r="M221" s="21">
        <f t="shared" si="3"/>
        <v>1</v>
      </c>
    </row>
    <row r="222" spans="1:13" ht="20.100000000000001" customHeight="1" x14ac:dyDescent="0.15">
      <c r="A222" s="1" t="s">
        <v>2136</v>
      </c>
      <c r="B222" s="1" t="s">
        <v>2570</v>
      </c>
      <c r="C222" s="1" t="s">
        <v>2593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739</v>
      </c>
      <c r="I222" s="1" t="s">
        <v>1230</v>
      </c>
      <c r="J222" s="1" t="s">
        <v>122</v>
      </c>
      <c r="K222" s="1" t="s">
        <v>2594</v>
      </c>
      <c r="L222" s="1"/>
      <c r="M222" s="21">
        <f t="shared" si="3"/>
        <v>1</v>
      </c>
    </row>
    <row r="223" spans="1:13" ht="20.100000000000001" customHeight="1" x14ac:dyDescent="0.15">
      <c r="A223" s="1" t="s">
        <v>2136</v>
      </c>
      <c r="B223" s="1" t="s">
        <v>2595</v>
      </c>
      <c r="C223" s="1" t="s">
        <v>2596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54</v>
      </c>
      <c r="J223" s="1" t="s">
        <v>55</v>
      </c>
      <c r="K223" s="1" t="s">
        <v>2597</v>
      </c>
      <c r="L223" s="1"/>
      <c r="M223" s="21">
        <f t="shared" si="3"/>
        <v>1</v>
      </c>
    </row>
    <row r="224" spans="1:13" ht="20.100000000000001" customHeight="1" x14ac:dyDescent="0.15">
      <c r="A224" s="1" t="s">
        <v>2136</v>
      </c>
      <c r="B224" s="1" t="s">
        <v>2595</v>
      </c>
      <c r="C224" s="1" t="s">
        <v>2598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54</v>
      </c>
      <c r="J224" s="1" t="s">
        <v>55</v>
      </c>
      <c r="K224" s="1" t="s">
        <v>2599</v>
      </c>
      <c r="L224" s="1"/>
      <c r="M224" s="21">
        <f t="shared" si="3"/>
        <v>1</v>
      </c>
    </row>
    <row r="225" spans="1:13" ht="20.100000000000001" customHeight="1" x14ac:dyDescent="0.15">
      <c r="A225" s="1" t="s">
        <v>2136</v>
      </c>
      <c r="B225" s="1" t="s">
        <v>2595</v>
      </c>
      <c r="C225" s="1" t="s">
        <v>2600</v>
      </c>
      <c r="D225" s="1" t="s">
        <v>50</v>
      </c>
      <c r="E225" s="1" t="s">
        <v>51</v>
      </c>
      <c r="F225" s="1" t="s">
        <v>81</v>
      </c>
      <c r="G225" s="1" t="s">
        <v>82</v>
      </c>
      <c r="H225" s="1" t="s">
        <v>180</v>
      </c>
      <c r="I225" s="1" t="s">
        <v>181</v>
      </c>
      <c r="J225" s="1" t="s">
        <v>182</v>
      </c>
      <c r="K225" s="1" t="s">
        <v>2601</v>
      </c>
      <c r="L225" s="1"/>
      <c r="M225" s="21">
        <f t="shared" si="3"/>
        <v>0</v>
      </c>
    </row>
    <row r="226" spans="1:13" ht="20.100000000000001" customHeight="1" x14ac:dyDescent="0.15">
      <c r="A226" s="1" t="s">
        <v>2136</v>
      </c>
      <c r="B226" s="1" t="s">
        <v>2595</v>
      </c>
      <c r="C226" s="1" t="s">
        <v>2602</v>
      </c>
      <c r="D226" s="1" t="s">
        <v>50</v>
      </c>
      <c r="E226" s="1" t="s">
        <v>51</v>
      </c>
      <c r="F226" s="1" t="s">
        <v>81</v>
      </c>
      <c r="G226" s="1" t="s">
        <v>82</v>
      </c>
      <c r="H226" s="1" t="s">
        <v>180</v>
      </c>
      <c r="I226" s="1" t="s">
        <v>181</v>
      </c>
      <c r="J226" s="1" t="s">
        <v>182</v>
      </c>
      <c r="K226" s="1" t="s">
        <v>2603</v>
      </c>
      <c r="L226" s="1"/>
      <c r="M226" s="21">
        <f t="shared" si="3"/>
        <v>0</v>
      </c>
    </row>
    <row r="227" spans="1:13" ht="20.100000000000001" customHeight="1" x14ac:dyDescent="0.15">
      <c r="A227" s="1" t="s">
        <v>2136</v>
      </c>
      <c r="B227" s="1" t="s">
        <v>2604</v>
      </c>
      <c r="C227" s="1" t="s">
        <v>2605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129</v>
      </c>
      <c r="I227" s="1" t="s">
        <v>84</v>
      </c>
      <c r="J227" s="1" t="s">
        <v>130</v>
      </c>
      <c r="K227" s="1" t="s">
        <v>2606</v>
      </c>
      <c r="L227" s="1"/>
      <c r="M227" s="21">
        <f t="shared" si="3"/>
        <v>1</v>
      </c>
    </row>
    <row r="228" spans="1:13" ht="20.100000000000001" customHeight="1" x14ac:dyDescent="0.15">
      <c r="A228" s="1" t="s">
        <v>2136</v>
      </c>
      <c r="B228" s="1" t="s">
        <v>2604</v>
      </c>
      <c r="C228" s="1" t="s">
        <v>2607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129</v>
      </c>
      <c r="I228" s="1" t="s">
        <v>84</v>
      </c>
      <c r="J228" s="1" t="s">
        <v>130</v>
      </c>
      <c r="K228" s="1" t="s">
        <v>2608</v>
      </c>
      <c r="L228" s="1"/>
      <c r="M228" s="21">
        <f t="shared" si="3"/>
        <v>1</v>
      </c>
    </row>
    <row r="229" spans="1:13" ht="20.100000000000001" customHeight="1" x14ac:dyDescent="0.15">
      <c r="A229" s="1" t="s">
        <v>2136</v>
      </c>
      <c r="B229" s="1" t="s">
        <v>2604</v>
      </c>
      <c r="C229" s="1" t="s">
        <v>2609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54</v>
      </c>
      <c r="J229" s="1" t="s">
        <v>55</v>
      </c>
      <c r="K229" s="1" t="s">
        <v>2610</v>
      </c>
      <c r="L229" s="1"/>
      <c r="M229" s="21">
        <f t="shared" si="3"/>
        <v>1</v>
      </c>
    </row>
    <row r="230" spans="1:13" ht="20.100000000000001" customHeight="1" x14ac:dyDescent="0.15">
      <c r="A230" s="1" t="s">
        <v>2136</v>
      </c>
      <c r="B230" s="1" t="s">
        <v>2611</v>
      </c>
      <c r="C230" s="1" t="s">
        <v>2612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181</v>
      </c>
      <c r="J230" s="1" t="s">
        <v>122</v>
      </c>
      <c r="K230" s="1" t="s">
        <v>2613</v>
      </c>
      <c r="L230" s="1"/>
      <c r="M230" s="21">
        <f t="shared" si="3"/>
        <v>1</v>
      </c>
    </row>
    <row r="231" spans="1:13" ht="20.100000000000001" customHeight="1" x14ac:dyDescent="0.15">
      <c r="A231" s="1" t="s">
        <v>2136</v>
      </c>
      <c r="B231" s="1" t="s">
        <v>2614</v>
      </c>
      <c r="C231" s="1" t="s">
        <v>2615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181</v>
      </c>
      <c r="J231" s="1" t="s">
        <v>122</v>
      </c>
      <c r="K231" s="1" t="s">
        <v>2616</v>
      </c>
      <c r="L231" s="1"/>
      <c r="M231" s="21">
        <f t="shared" si="3"/>
        <v>1</v>
      </c>
    </row>
    <row r="232" spans="1:13" ht="20.100000000000001" customHeight="1" x14ac:dyDescent="0.15">
      <c r="A232" s="1" t="s">
        <v>2136</v>
      </c>
      <c r="B232" s="1" t="s">
        <v>2614</v>
      </c>
      <c r="C232" s="1" t="s">
        <v>2617</v>
      </c>
      <c r="D232" s="1" t="s">
        <v>50</v>
      </c>
      <c r="E232" s="1" t="s">
        <v>51</v>
      </c>
      <c r="F232" s="1" t="s">
        <v>81</v>
      </c>
      <c r="G232" s="1" t="s">
        <v>82</v>
      </c>
      <c r="H232" s="1" t="s">
        <v>446</v>
      </c>
      <c r="I232" s="1" t="s">
        <v>84</v>
      </c>
      <c r="J232" s="1" t="s">
        <v>96</v>
      </c>
      <c r="K232" s="1" t="s">
        <v>2618</v>
      </c>
      <c r="L232" s="1"/>
      <c r="M232" s="21">
        <f t="shared" si="3"/>
        <v>0</v>
      </c>
    </row>
    <row r="233" spans="1:13" ht="20.100000000000001" customHeight="1" x14ac:dyDescent="0.15">
      <c r="A233" s="1" t="s">
        <v>2136</v>
      </c>
      <c r="B233" s="1" t="s">
        <v>2619</v>
      </c>
      <c r="C233" s="1" t="s">
        <v>2620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662</v>
      </c>
      <c r="J233" s="1" t="s">
        <v>663</v>
      </c>
      <c r="K233" s="1" t="s">
        <v>2621</v>
      </c>
      <c r="L233" s="1"/>
      <c r="M233" s="21">
        <f t="shared" si="3"/>
        <v>1</v>
      </c>
    </row>
    <row r="234" spans="1:13" ht="20.100000000000001" customHeight="1" x14ac:dyDescent="0.15">
      <c r="A234" s="1" t="s">
        <v>2136</v>
      </c>
      <c r="B234" s="1" t="s">
        <v>2622</v>
      </c>
      <c r="C234" s="1" t="s">
        <v>2623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740</v>
      </c>
      <c r="J234" s="1" t="s">
        <v>182</v>
      </c>
      <c r="K234" s="1" t="s">
        <v>2624</v>
      </c>
      <c r="L234" s="1"/>
      <c r="M234" s="21">
        <f t="shared" si="3"/>
        <v>1</v>
      </c>
    </row>
    <row r="235" spans="1:13" ht="20.100000000000001" customHeight="1" x14ac:dyDescent="0.15">
      <c r="A235" s="1" t="s">
        <v>2136</v>
      </c>
      <c r="B235" s="1" t="s">
        <v>2622</v>
      </c>
      <c r="C235" s="1" t="s">
        <v>2625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740</v>
      </c>
      <c r="J235" s="1" t="s">
        <v>182</v>
      </c>
      <c r="K235" s="1" t="s">
        <v>2626</v>
      </c>
      <c r="L235" s="1"/>
      <c r="M235" s="21">
        <f t="shared" si="3"/>
        <v>1</v>
      </c>
    </row>
    <row r="236" spans="1:13" ht="20.100000000000001" customHeight="1" x14ac:dyDescent="0.15">
      <c r="A236" s="1" t="s">
        <v>2136</v>
      </c>
      <c r="B236" s="1" t="s">
        <v>2622</v>
      </c>
      <c r="C236" s="1" t="s">
        <v>2627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740</v>
      </c>
      <c r="J236" s="1" t="s">
        <v>182</v>
      </c>
      <c r="K236" s="1" t="s">
        <v>2628</v>
      </c>
      <c r="L236" s="1"/>
      <c r="M236" s="21">
        <f t="shared" si="3"/>
        <v>1</v>
      </c>
    </row>
    <row r="237" spans="1:13" ht="20.100000000000001" customHeight="1" x14ac:dyDescent="0.15">
      <c r="A237" s="1" t="s">
        <v>2136</v>
      </c>
      <c r="B237" s="1" t="s">
        <v>2622</v>
      </c>
      <c r="C237" s="1" t="s">
        <v>2629</v>
      </c>
      <c r="D237" s="1" t="s">
        <v>50</v>
      </c>
      <c r="E237" s="1" t="s">
        <v>51</v>
      </c>
      <c r="F237" s="1" t="s">
        <v>26832</v>
      </c>
      <c r="G237" s="1" t="s">
        <v>82</v>
      </c>
      <c r="H237" s="1" t="s">
        <v>446</v>
      </c>
      <c r="I237" s="1" t="s">
        <v>84</v>
      </c>
      <c r="J237" s="1" t="s">
        <v>96</v>
      </c>
      <c r="K237" s="1" t="s">
        <v>2630</v>
      </c>
      <c r="L237" s="1"/>
      <c r="M237" s="21">
        <f t="shared" si="3"/>
        <v>0</v>
      </c>
    </row>
    <row r="238" spans="1:13" ht="20.100000000000001" customHeight="1" x14ac:dyDescent="0.15">
      <c r="A238" s="1" t="s">
        <v>2136</v>
      </c>
      <c r="B238" s="1" t="s">
        <v>2631</v>
      </c>
      <c r="C238" s="1" t="s">
        <v>2632</v>
      </c>
      <c r="D238" s="1" t="s">
        <v>50</v>
      </c>
      <c r="E238" s="1" t="s">
        <v>51</v>
      </c>
      <c r="F238" s="1" t="s">
        <v>51</v>
      </c>
      <c r="G238" s="1" t="s">
        <v>82</v>
      </c>
      <c r="H238" s="1" t="s">
        <v>2038</v>
      </c>
      <c r="I238" s="1" t="s">
        <v>84</v>
      </c>
      <c r="J238" s="1" t="s">
        <v>96</v>
      </c>
      <c r="K238" s="1" t="s">
        <v>2633</v>
      </c>
      <c r="L238" s="1"/>
      <c r="M238" s="21">
        <f t="shared" si="3"/>
        <v>1</v>
      </c>
    </row>
    <row r="239" spans="1:13" ht="20.100000000000001" customHeight="1" x14ac:dyDescent="0.15">
      <c r="A239" s="1" t="s">
        <v>2136</v>
      </c>
      <c r="B239" s="1" t="s">
        <v>2631</v>
      </c>
      <c r="C239" s="1" t="s">
        <v>2634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740</v>
      </c>
      <c r="J239" s="1" t="s">
        <v>182</v>
      </c>
      <c r="K239" s="1" t="s">
        <v>2635</v>
      </c>
      <c r="L239" s="1"/>
      <c r="M239" s="21">
        <f t="shared" si="3"/>
        <v>1</v>
      </c>
    </row>
    <row r="240" spans="1:13" ht="20.100000000000001" customHeight="1" x14ac:dyDescent="0.15">
      <c r="A240" s="1" t="s">
        <v>2136</v>
      </c>
      <c r="B240" s="1" t="s">
        <v>2631</v>
      </c>
      <c r="C240" s="1" t="s">
        <v>2636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740</v>
      </c>
      <c r="J240" s="1" t="s">
        <v>182</v>
      </c>
      <c r="K240" s="1" t="s">
        <v>2637</v>
      </c>
      <c r="L240" s="1"/>
      <c r="M240" s="21">
        <f t="shared" si="3"/>
        <v>1</v>
      </c>
    </row>
    <row r="241" spans="1:13" ht="20.100000000000001" customHeight="1" x14ac:dyDescent="0.15">
      <c r="A241" s="1" t="s">
        <v>2136</v>
      </c>
      <c r="B241" s="1" t="s">
        <v>2631</v>
      </c>
      <c r="C241" s="1" t="s">
        <v>2638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740</v>
      </c>
      <c r="J241" s="1" t="s">
        <v>182</v>
      </c>
      <c r="K241" s="1" t="s">
        <v>2639</v>
      </c>
      <c r="L241" s="1"/>
      <c r="M241" s="21">
        <f t="shared" si="3"/>
        <v>1</v>
      </c>
    </row>
    <row r="242" spans="1:13" ht="20.100000000000001" customHeight="1" x14ac:dyDescent="0.15">
      <c r="A242" s="1" t="s">
        <v>2136</v>
      </c>
      <c r="B242" s="1" t="s">
        <v>2631</v>
      </c>
      <c r="C242" s="1" t="s">
        <v>2640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740</v>
      </c>
      <c r="J242" s="1" t="s">
        <v>182</v>
      </c>
      <c r="K242" s="1" t="s">
        <v>2641</v>
      </c>
      <c r="L242" s="1"/>
      <c r="M242" s="21">
        <f t="shared" si="3"/>
        <v>1</v>
      </c>
    </row>
    <row r="243" spans="1:13" ht="20.100000000000001" customHeight="1" x14ac:dyDescent="0.15">
      <c r="A243" s="1" t="s">
        <v>2136</v>
      </c>
      <c r="B243" s="1" t="s">
        <v>2631</v>
      </c>
      <c r="C243" s="1" t="s">
        <v>2642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740</v>
      </c>
      <c r="J243" s="1" t="s">
        <v>182</v>
      </c>
      <c r="K243" s="1" t="s">
        <v>2643</v>
      </c>
      <c r="L243" s="1"/>
      <c r="M243" s="21">
        <f t="shared" si="3"/>
        <v>1</v>
      </c>
    </row>
    <row r="244" spans="1:13" ht="20.100000000000001" customHeight="1" x14ac:dyDescent="0.15">
      <c r="A244" s="1" t="s">
        <v>2136</v>
      </c>
      <c r="B244" s="1" t="s">
        <v>2644</v>
      </c>
      <c r="C244" s="1" t="s">
        <v>2645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740</v>
      </c>
      <c r="J244" s="1" t="s">
        <v>182</v>
      </c>
      <c r="K244" s="1" t="s">
        <v>2646</v>
      </c>
      <c r="L244" s="1"/>
      <c r="M244" s="21">
        <f t="shared" si="3"/>
        <v>1</v>
      </c>
    </row>
    <row r="245" spans="1:13" ht="20.100000000000001" customHeight="1" x14ac:dyDescent="0.15">
      <c r="A245" s="1" t="s">
        <v>2136</v>
      </c>
      <c r="B245" s="1" t="s">
        <v>2644</v>
      </c>
      <c r="C245" s="1" t="s">
        <v>2647</v>
      </c>
      <c r="D245" s="1" t="s">
        <v>50</v>
      </c>
      <c r="E245" s="1" t="s">
        <v>51</v>
      </c>
      <c r="F245" s="1" t="s">
        <v>26832</v>
      </c>
      <c r="G245" s="1" t="s">
        <v>82</v>
      </c>
      <c r="H245" s="1" t="s">
        <v>83</v>
      </c>
      <c r="I245" s="1" t="s">
        <v>84</v>
      </c>
      <c r="J245" s="1" t="s">
        <v>85</v>
      </c>
      <c r="K245" s="1" t="s">
        <v>2648</v>
      </c>
      <c r="L245" s="1"/>
      <c r="M245" s="21">
        <f t="shared" si="3"/>
        <v>0</v>
      </c>
    </row>
    <row r="246" spans="1:13" ht="20.100000000000001" customHeight="1" x14ac:dyDescent="0.15">
      <c r="A246" s="1" t="s">
        <v>2136</v>
      </c>
      <c r="B246" s="1" t="s">
        <v>2649</v>
      </c>
      <c r="C246" s="1" t="s">
        <v>2650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740</v>
      </c>
      <c r="J246" s="1" t="s">
        <v>182</v>
      </c>
      <c r="K246" s="1" t="s">
        <v>2651</v>
      </c>
      <c r="L246" s="1"/>
      <c r="M246" s="21">
        <f t="shared" si="3"/>
        <v>1</v>
      </c>
    </row>
    <row r="247" spans="1:13" ht="20.100000000000001" customHeight="1" x14ac:dyDescent="0.15">
      <c r="A247" s="1" t="s">
        <v>2136</v>
      </c>
      <c r="B247" s="1" t="s">
        <v>2649</v>
      </c>
      <c r="C247" s="1" t="s">
        <v>2652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740</v>
      </c>
      <c r="J247" s="1" t="s">
        <v>182</v>
      </c>
      <c r="K247" s="1" t="s">
        <v>2653</v>
      </c>
      <c r="L247" s="1"/>
      <c r="M247" s="21">
        <f t="shared" si="3"/>
        <v>1</v>
      </c>
    </row>
    <row r="248" spans="1:13" ht="20.100000000000001" customHeight="1" x14ac:dyDescent="0.15">
      <c r="A248" s="1" t="s">
        <v>2136</v>
      </c>
      <c r="B248" s="1" t="s">
        <v>2649</v>
      </c>
      <c r="C248" s="1" t="s">
        <v>2654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740</v>
      </c>
      <c r="J248" s="1" t="s">
        <v>182</v>
      </c>
      <c r="K248" s="1" t="s">
        <v>2655</v>
      </c>
      <c r="L248" s="1"/>
      <c r="M248" s="21">
        <f t="shared" si="3"/>
        <v>1</v>
      </c>
    </row>
    <row r="249" spans="1:13" ht="20.100000000000001" customHeight="1" x14ac:dyDescent="0.15">
      <c r="A249" s="1" t="s">
        <v>2136</v>
      </c>
      <c r="B249" s="1" t="s">
        <v>2649</v>
      </c>
      <c r="C249" s="1" t="s">
        <v>2656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740</v>
      </c>
      <c r="J249" s="1" t="s">
        <v>182</v>
      </c>
      <c r="K249" s="1" t="s">
        <v>2657</v>
      </c>
      <c r="L249" s="1"/>
      <c r="M249" s="21">
        <f t="shared" si="3"/>
        <v>1</v>
      </c>
    </row>
    <row r="250" spans="1:13" ht="20.100000000000001" customHeight="1" x14ac:dyDescent="0.15">
      <c r="A250" s="1" t="s">
        <v>2136</v>
      </c>
      <c r="B250" s="1" t="s">
        <v>2649</v>
      </c>
      <c r="C250" s="1" t="s">
        <v>2658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740</v>
      </c>
      <c r="J250" s="1" t="s">
        <v>182</v>
      </c>
      <c r="K250" s="1" t="s">
        <v>2659</v>
      </c>
      <c r="L250" s="1"/>
      <c r="M250" s="21">
        <f t="shared" si="3"/>
        <v>1</v>
      </c>
    </row>
    <row r="251" spans="1:13" ht="20.100000000000001" customHeight="1" x14ac:dyDescent="0.15">
      <c r="A251" s="1" t="s">
        <v>2136</v>
      </c>
      <c r="B251" s="1" t="s">
        <v>2649</v>
      </c>
      <c r="C251" s="1" t="s">
        <v>2660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740</v>
      </c>
      <c r="J251" s="1" t="s">
        <v>182</v>
      </c>
      <c r="K251" s="1" t="s">
        <v>2661</v>
      </c>
      <c r="L251" s="1"/>
      <c r="M251" s="21">
        <f t="shared" si="3"/>
        <v>1</v>
      </c>
    </row>
    <row r="252" spans="1:13" ht="20.100000000000001" customHeight="1" x14ac:dyDescent="0.15">
      <c r="A252" s="1" t="s">
        <v>2136</v>
      </c>
      <c r="B252" s="1" t="s">
        <v>2649</v>
      </c>
      <c r="C252" s="1" t="s">
        <v>2662</v>
      </c>
      <c r="D252" s="1" t="s">
        <v>50</v>
      </c>
      <c r="E252" s="1" t="s">
        <v>51</v>
      </c>
      <c r="F252" s="1" t="s">
        <v>26832</v>
      </c>
      <c r="G252" s="1" t="s">
        <v>82</v>
      </c>
      <c r="H252" s="1" t="s">
        <v>446</v>
      </c>
      <c r="I252" s="1" t="s">
        <v>84</v>
      </c>
      <c r="J252" s="1" t="s">
        <v>96</v>
      </c>
      <c r="K252" s="1" t="s">
        <v>2663</v>
      </c>
      <c r="L252" s="1"/>
      <c r="M252" s="21">
        <f t="shared" si="3"/>
        <v>0</v>
      </c>
    </row>
    <row r="253" spans="1:13" ht="20.100000000000001" customHeight="1" x14ac:dyDescent="0.15">
      <c r="A253" s="1" t="s">
        <v>2136</v>
      </c>
      <c r="B253" s="1" t="s">
        <v>2649</v>
      </c>
      <c r="C253" s="1" t="s">
        <v>2664</v>
      </c>
      <c r="D253" s="1" t="s">
        <v>50</v>
      </c>
      <c r="E253" s="1" t="s">
        <v>51</v>
      </c>
      <c r="F253" s="1" t="s">
        <v>26832</v>
      </c>
      <c r="G253" s="1" t="s">
        <v>82</v>
      </c>
      <c r="H253" s="1" t="s">
        <v>446</v>
      </c>
      <c r="I253" s="1" t="s">
        <v>84</v>
      </c>
      <c r="J253" s="1" t="s">
        <v>96</v>
      </c>
      <c r="K253" s="1" t="s">
        <v>2665</v>
      </c>
      <c r="L253" s="1"/>
      <c r="M253" s="21">
        <f t="shared" si="3"/>
        <v>0</v>
      </c>
    </row>
    <row r="254" spans="1:13" ht="20.100000000000001" customHeight="1" x14ac:dyDescent="0.15">
      <c r="A254" s="1" t="s">
        <v>2136</v>
      </c>
      <c r="B254" s="1" t="s">
        <v>2649</v>
      </c>
      <c r="C254" s="1" t="s">
        <v>2666</v>
      </c>
      <c r="D254" s="1" t="s">
        <v>50</v>
      </c>
      <c r="E254" s="1" t="s">
        <v>51</v>
      </c>
      <c r="F254" s="1" t="s">
        <v>26832</v>
      </c>
      <c r="G254" s="1" t="s">
        <v>82</v>
      </c>
      <c r="H254" s="1" t="s">
        <v>446</v>
      </c>
      <c r="I254" s="1" t="s">
        <v>84</v>
      </c>
      <c r="J254" s="1" t="s">
        <v>96</v>
      </c>
      <c r="K254" s="1" t="s">
        <v>2667</v>
      </c>
      <c r="L254" s="1"/>
      <c r="M254" s="21">
        <f t="shared" si="3"/>
        <v>0</v>
      </c>
    </row>
    <row r="255" spans="1:13" ht="20.100000000000001" customHeight="1" x14ac:dyDescent="0.15">
      <c r="A255" s="1" t="s">
        <v>2136</v>
      </c>
      <c r="B255" s="1" t="s">
        <v>2649</v>
      </c>
      <c r="C255" s="1" t="s">
        <v>2668</v>
      </c>
      <c r="D255" s="1" t="s">
        <v>50</v>
      </c>
      <c r="E255" s="1" t="s">
        <v>51</v>
      </c>
      <c r="F255" s="1" t="s">
        <v>26832</v>
      </c>
      <c r="G255" s="1" t="s">
        <v>82</v>
      </c>
      <c r="H255" s="1" t="s">
        <v>446</v>
      </c>
      <c r="I255" s="1" t="s">
        <v>84</v>
      </c>
      <c r="J255" s="1" t="s">
        <v>96</v>
      </c>
      <c r="K255" s="1" t="s">
        <v>2669</v>
      </c>
      <c r="L255" s="1"/>
      <c r="M255" s="21">
        <f t="shared" si="3"/>
        <v>0</v>
      </c>
    </row>
    <row r="256" spans="1:13" ht="20.100000000000001" customHeight="1" x14ac:dyDescent="0.15">
      <c r="A256" s="1" t="s">
        <v>2136</v>
      </c>
      <c r="B256" s="1" t="s">
        <v>2649</v>
      </c>
      <c r="C256" s="1" t="s">
        <v>2670</v>
      </c>
      <c r="D256" s="1" t="s">
        <v>50</v>
      </c>
      <c r="E256" s="1" t="s">
        <v>51</v>
      </c>
      <c r="F256" s="1" t="s">
        <v>26832</v>
      </c>
      <c r="G256" s="1" t="s">
        <v>82</v>
      </c>
      <c r="H256" s="1" t="s">
        <v>446</v>
      </c>
      <c r="I256" s="1" t="s">
        <v>84</v>
      </c>
      <c r="J256" s="1" t="s">
        <v>96</v>
      </c>
      <c r="K256" s="1" t="s">
        <v>2671</v>
      </c>
      <c r="L256" s="1"/>
      <c r="M256" s="21">
        <f t="shared" si="3"/>
        <v>0</v>
      </c>
    </row>
    <row r="257" spans="1:13" ht="20.100000000000001" customHeight="1" x14ac:dyDescent="0.15">
      <c r="A257" s="1" t="s">
        <v>2136</v>
      </c>
      <c r="B257" s="1" t="s">
        <v>2649</v>
      </c>
      <c r="C257" s="1" t="s">
        <v>2672</v>
      </c>
      <c r="D257" s="1" t="s">
        <v>50</v>
      </c>
      <c r="E257" s="1" t="s">
        <v>51</v>
      </c>
      <c r="F257" s="1" t="s">
        <v>26832</v>
      </c>
      <c r="G257" s="1" t="s">
        <v>82</v>
      </c>
      <c r="H257" s="1" t="s">
        <v>446</v>
      </c>
      <c r="I257" s="1" t="s">
        <v>84</v>
      </c>
      <c r="J257" s="1" t="s">
        <v>96</v>
      </c>
      <c r="K257" s="1" t="s">
        <v>2673</v>
      </c>
      <c r="L257" s="1"/>
      <c r="M257" s="21">
        <f t="shared" si="3"/>
        <v>0</v>
      </c>
    </row>
    <row r="258" spans="1:13" ht="20.100000000000001" customHeight="1" x14ac:dyDescent="0.15">
      <c r="A258" s="1" t="s">
        <v>2136</v>
      </c>
      <c r="B258" s="1" t="s">
        <v>2649</v>
      </c>
      <c r="C258" s="1" t="s">
        <v>2674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53</v>
      </c>
      <c r="I258" s="1" t="s">
        <v>740</v>
      </c>
      <c r="J258" s="1" t="s">
        <v>182</v>
      </c>
      <c r="K258" s="1" t="s">
        <v>2675</v>
      </c>
      <c r="L258" s="1"/>
      <c r="M258" s="21">
        <f t="shared" si="3"/>
        <v>1</v>
      </c>
    </row>
    <row r="259" spans="1:13" ht="20.100000000000001" customHeight="1" x14ac:dyDescent="0.15">
      <c r="A259" s="1" t="s">
        <v>2136</v>
      </c>
      <c r="B259" s="1" t="s">
        <v>2649</v>
      </c>
      <c r="C259" s="1" t="s">
        <v>2676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662</v>
      </c>
      <c r="J259" s="1" t="s">
        <v>663</v>
      </c>
      <c r="K259" s="1" t="s">
        <v>2677</v>
      </c>
      <c r="L259" s="1"/>
      <c r="M259" s="21">
        <f t="shared" si="3"/>
        <v>1</v>
      </c>
    </row>
    <row r="260" spans="1:13" ht="20.100000000000001" customHeight="1" x14ac:dyDescent="0.15">
      <c r="A260" s="1" t="s">
        <v>2136</v>
      </c>
      <c r="B260" s="1" t="s">
        <v>2649</v>
      </c>
      <c r="C260" s="1" t="s">
        <v>2678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662</v>
      </c>
      <c r="J260" s="1" t="s">
        <v>663</v>
      </c>
      <c r="K260" s="1" t="s">
        <v>2679</v>
      </c>
      <c r="L260" s="1"/>
      <c r="M260" s="21">
        <f t="shared" si="3"/>
        <v>1</v>
      </c>
    </row>
    <row r="261" spans="1:13" ht="20.100000000000001" customHeight="1" x14ac:dyDescent="0.15">
      <c r="A261" s="1" t="s">
        <v>2136</v>
      </c>
      <c r="B261" s="1" t="s">
        <v>2649</v>
      </c>
      <c r="C261" s="1" t="s">
        <v>2680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662</v>
      </c>
      <c r="J261" s="1" t="s">
        <v>663</v>
      </c>
      <c r="K261" s="1" t="s">
        <v>2681</v>
      </c>
      <c r="L261" s="1"/>
      <c r="M261" s="21">
        <f t="shared" si="3"/>
        <v>1</v>
      </c>
    </row>
    <row r="262" spans="1:13" ht="20.100000000000001" customHeight="1" x14ac:dyDescent="0.15">
      <c r="A262" s="1" t="s">
        <v>2136</v>
      </c>
      <c r="B262" s="1" t="s">
        <v>2682</v>
      </c>
      <c r="C262" s="1" t="s">
        <v>2683</v>
      </c>
      <c r="D262" s="1" t="s">
        <v>50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54</v>
      </c>
      <c r="J262" s="1" t="s">
        <v>96</v>
      </c>
      <c r="K262" s="1" t="s">
        <v>2684</v>
      </c>
      <c r="L262" s="1"/>
      <c r="M262" s="21">
        <f t="shared" si="3"/>
        <v>1</v>
      </c>
    </row>
    <row r="263" spans="1:13" ht="20.100000000000001" customHeight="1" x14ac:dyDescent="0.15">
      <c r="A263" s="1" t="s">
        <v>2136</v>
      </c>
      <c r="B263" s="1" t="s">
        <v>2682</v>
      </c>
      <c r="C263" s="1" t="s">
        <v>2685</v>
      </c>
      <c r="D263" s="1" t="s">
        <v>50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84</v>
      </c>
      <c r="J263" s="1" t="s">
        <v>85</v>
      </c>
      <c r="K263" s="1" t="s">
        <v>2686</v>
      </c>
      <c r="L263" s="1"/>
      <c r="M263" s="21">
        <f t="shared" si="3"/>
        <v>0</v>
      </c>
    </row>
    <row r="264" spans="1:13" ht="20.100000000000001" customHeight="1" x14ac:dyDescent="0.15">
      <c r="A264" s="1" t="s">
        <v>2136</v>
      </c>
      <c r="B264" s="1" t="s">
        <v>2682</v>
      </c>
      <c r="C264" s="1" t="s">
        <v>2687</v>
      </c>
      <c r="D264" s="1" t="s">
        <v>50</v>
      </c>
      <c r="E264" s="1" t="s">
        <v>51</v>
      </c>
      <c r="F264" s="1" t="s">
        <v>26832</v>
      </c>
      <c r="G264" s="1" t="s">
        <v>82</v>
      </c>
      <c r="H264" s="1" t="s">
        <v>83</v>
      </c>
      <c r="I264" s="1" t="s">
        <v>84</v>
      </c>
      <c r="J264" s="1" t="s">
        <v>85</v>
      </c>
      <c r="K264" s="1" t="s">
        <v>2688</v>
      </c>
      <c r="L264" s="1"/>
      <c r="M264" s="21">
        <f t="shared" si="3"/>
        <v>0</v>
      </c>
    </row>
    <row r="265" spans="1:13" ht="20.100000000000001" customHeight="1" x14ac:dyDescent="0.15">
      <c r="A265" s="1" t="s">
        <v>2136</v>
      </c>
      <c r="B265" s="1" t="s">
        <v>2682</v>
      </c>
      <c r="C265" s="1" t="s">
        <v>2689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54</v>
      </c>
      <c r="J265" s="1" t="s">
        <v>96</v>
      </c>
      <c r="K265" s="1" t="s">
        <v>2690</v>
      </c>
      <c r="L265" s="1"/>
      <c r="M265" s="21">
        <f t="shared" ref="M265:M328" si="4">IF(F265="○",1,0)</f>
        <v>1</v>
      </c>
    </row>
    <row r="266" spans="1:13" ht="20.100000000000001" customHeight="1" x14ac:dyDescent="0.15">
      <c r="A266" s="1" t="s">
        <v>2136</v>
      </c>
      <c r="B266" s="1" t="s">
        <v>2682</v>
      </c>
      <c r="C266" s="1" t="s">
        <v>2691</v>
      </c>
      <c r="D266" s="1" t="s">
        <v>50</v>
      </c>
      <c r="E266" s="1" t="s">
        <v>51</v>
      </c>
      <c r="F266" s="1" t="s">
        <v>26832</v>
      </c>
      <c r="G266" s="1" t="s">
        <v>82</v>
      </c>
      <c r="H266" s="1" t="s">
        <v>446</v>
      </c>
      <c r="I266" s="1" t="s">
        <v>84</v>
      </c>
      <c r="J266" s="1" t="s">
        <v>96</v>
      </c>
      <c r="K266" s="1" t="s">
        <v>2692</v>
      </c>
      <c r="L266" s="1"/>
      <c r="M266" s="21">
        <f t="shared" si="4"/>
        <v>0</v>
      </c>
    </row>
    <row r="267" spans="1:13" ht="20.100000000000001" customHeight="1" x14ac:dyDescent="0.15">
      <c r="A267" s="1" t="s">
        <v>2136</v>
      </c>
      <c r="B267" s="1" t="s">
        <v>2682</v>
      </c>
      <c r="C267" s="1" t="s">
        <v>2693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54</v>
      </c>
      <c r="J267" s="1" t="s">
        <v>96</v>
      </c>
      <c r="K267" s="1" t="s">
        <v>2694</v>
      </c>
      <c r="L267" s="1"/>
      <c r="M267" s="21">
        <f t="shared" si="4"/>
        <v>1</v>
      </c>
    </row>
    <row r="268" spans="1:13" ht="20.100000000000001" customHeight="1" x14ac:dyDescent="0.15">
      <c r="A268" s="1" t="s">
        <v>2136</v>
      </c>
      <c r="B268" s="1" t="s">
        <v>2682</v>
      </c>
      <c r="C268" s="1" t="s">
        <v>2695</v>
      </c>
      <c r="D268" s="1" t="s">
        <v>50</v>
      </c>
      <c r="E268" s="1" t="s">
        <v>51</v>
      </c>
      <c r="F268" s="1" t="s">
        <v>26832</v>
      </c>
      <c r="G268" s="1" t="s">
        <v>82</v>
      </c>
      <c r="H268" s="1" t="s">
        <v>446</v>
      </c>
      <c r="I268" s="1" t="s">
        <v>84</v>
      </c>
      <c r="J268" s="1" t="s">
        <v>96</v>
      </c>
      <c r="K268" s="1" t="s">
        <v>2696</v>
      </c>
      <c r="L268" s="1"/>
      <c r="M268" s="21">
        <f t="shared" si="4"/>
        <v>0</v>
      </c>
    </row>
    <row r="269" spans="1:13" ht="20.100000000000001" customHeight="1" x14ac:dyDescent="0.15">
      <c r="A269" s="1" t="s">
        <v>2136</v>
      </c>
      <c r="B269" s="1" t="s">
        <v>2682</v>
      </c>
      <c r="C269" s="1" t="s">
        <v>2697</v>
      </c>
      <c r="D269" s="1" t="s">
        <v>50</v>
      </c>
      <c r="E269" s="1" t="s">
        <v>51</v>
      </c>
      <c r="F269" s="1" t="s">
        <v>51</v>
      </c>
      <c r="G269" s="1" t="s">
        <v>82</v>
      </c>
      <c r="H269" s="1" t="s">
        <v>207</v>
      </c>
      <c r="I269" s="1" t="s">
        <v>54</v>
      </c>
      <c r="J269" s="1" t="s">
        <v>96</v>
      </c>
      <c r="K269" s="1" t="s">
        <v>2698</v>
      </c>
      <c r="L269" s="1"/>
      <c r="M269" s="21">
        <f t="shared" si="4"/>
        <v>1</v>
      </c>
    </row>
    <row r="270" spans="1:13" ht="20.100000000000001" customHeight="1" x14ac:dyDescent="0.15">
      <c r="A270" s="1" t="s">
        <v>2136</v>
      </c>
      <c r="B270" s="1" t="s">
        <v>2682</v>
      </c>
      <c r="C270" s="1" t="s">
        <v>2699</v>
      </c>
      <c r="D270" s="1" t="s">
        <v>50</v>
      </c>
      <c r="E270" s="1" t="s">
        <v>51</v>
      </c>
      <c r="F270" s="1" t="s">
        <v>51</v>
      </c>
      <c r="G270" s="1" t="s">
        <v>82</v>
      </c>
      <c r="H270" s="1" t="s">
        <v>207</v>
      </c>
      <c r="I270" s="1" t="s">
        <v>54</v>
      </c>
      <c r="J270" s="1" t="s">
        <v>96</v>
      </c>
      <c r="K270" s="1" t="s">
        <v>2700</v>
      </c>
      <c r="L270" s="1"/>
      <c r="M270" s="21">
        <f t="shared" si="4"/>
        <v>1</v>
      </c>
    </row>
    <row r="271" spans="1:13" ht="20.100000000000001" customHeight="1" x14ac:dyDescent="0.15">
      <c r="A271" s="1" t="s">
        <v>2136</v>
      </c>
      <c r="B271" s="1" t="s">
        <v>2682</v>
      </c>
      <c r="C271" s="1" t="s">
        <v>2701</v>
      </c>
      <c r="D271" s="1" t="s">
        <v>50</v>
      </c>
      <c r="E271" s="1" t="s">
        <v>51</v>
      </c>
      <c r="F271" s="1" t="s">
        <v>51</v>
      </c>
      <c r="G271" s="1" t="s">
        <v>82</v>
      </c>
      <c r="H271" s="1" t="s">
        <v>207</v>
      </c>
      <c r="I271" s="1" t="s">
        <v>54</v>
      </c>
      <c r="J271" s="1" t="s">
        <v>96</v>
      </c>
      <c r="K271" s="1" t="s">
        <v>2702</v>
      </c>
      <c r="L271" s="1"/>
      <c r="M271" s="21">
        <f t="shared" si="4"/>
        <v>1</v>
      </c>
    </row>
    <row r="272" spans="1:13" ht="20.100000000000001" customHeight="1" x14ac:dyDescent="0.15">
      <c r="A272" s="1" t="s">
        <v>2136</v>
      </c>
      <c r="B272" s="1" t="s">
        <v>2682</v>
      </c>
      <c r="C272" s="1" t="s">
        <v>2703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740</v>
      </c>
      <c r="J272" s="1" t="s">
        <v>182</v>
      </c>
      <c r="K272" s="1" t="s">
        <v>2704</v>
      </c>
      <c r="L272" s="1"/>
      <c r="M272" s="21">
        <f t="shared" si="4"/>
        <v>1</v>
      </c>
    </row>
    <row r="273" spans="1:13" ht="20.100000000000001" customHeight="1" x14ac:dyDescent="0.15">
      <c r="A273" s="1" t="s">
        <v>2136</v>
      </c>
      <c r="B273" s="1" t="s">
        <v>2705</v>
      </c>
      <c r="C273" s="1" t="s">
        <v>2706</v>
      </c>
      <c r="D273" s="1" t="s">
        <v>50</v>
      </c>
      <c r="E273" s="1" t="s">
        <v>51</v>
      </c>
      <c r="F273" s="1" t="s">
        <v>26832</v>
      </c>
      <c r="G273" s="1" t="s">
        <v>82</v>
      </c>
      <c r="H273" s="1" t="s">
        <v>180</v>
      </c>
      <c r="I273" s="1" t="s">
        <v>84</v>
      </c>
      <c r="J273" s="1" t="s">
        <v>632</v>
      </c>
      <c r="K273" s="1" t="s">
        <v>2707</v>
      </c>
      <c r="L273" s="1"/>
      <c r="M273" s="21">
        <f t="shared" si="4"/>
        <v>0</v>
      </c>
    </row>
    <row r="274" spans="1:13" ht="20.100000000000001" customHeight="1" x14ac:dyDescent="0.15">
      <c r="A274" s="1" t="s">
        <v>2136</v>
      </c>
      <c r="B274" s="1" t="s">
        <v>2705</v>
      </c>
      <c r="C274" s="1" t="s">
        <v>2708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54</v>
      </c>
      <c r="J274" s="1" t="s">
        <v>96</v>
      </c>
      <c r="K274" s="1" t="s">
        <v>2709</v>
      </c>
      <c r="L274" s="1"/>
      <c r="M274" s="21">
        <f t="shared" si="4"/>
        <v>1</v>
      </c>
    </row>
    <row r="275" spans="1:13" ht="20.100000000000001" customHeight="1" x14ac:dyDescent="0.15">
      <c r="A275" s="1" t="s">
        <v>2136</v>
      </c>
      <c r="B275" s="1" t="s">
        <v>2705</v>
      </c>
      <c r="C275" s="1" t="s">
        <v>2710</v>
      </c>
      <c r="D275" s="1" t="s">
        <v>50</v>
      </c>
      <c r="E275" s="1" t="s">
        <v>51</v>
      </c>
      <c r="F275" s="1" t="s">
        <v>26832</v>
      </c>
      <c r="G275" s="1" t="s">
        <v>82</v>
      </c>
      <c r="H275" s="1" t="s">
        <v>180</v>
      </c>
      <c r="I275" s="1" t="s">
        <v>84</v>
      </c>
      <c r="J275" s="1" t="s">
        <v>632</v>
      </c>
      <c r="K275" s="1" t="s">
        <v>2711</v>
      </c>
      <c r="L275" s="1"/>
      <c r="M275" s="21">
        <f t="shared" si="4"/>
        <v>0</v>
      </c>
    </row>
    <row r="276" spans="1:13" ht="20.100000000000001" customHeight="1" x14ac:dyDescent="0.15">
      <c r="A276" s="1" t="s">
        <v>2136</v>
      </c>
      <c r="B276" s="1" t="s">
        <v>2705</v>
      </c>
      <c r="C276" s="1" t="s">
        <v>2712</v>
      </c>
      <c r="D276" s="1" t="s">
        <v>50</v>
      </c>
      <c r="E276" s="1" t="s">
        <v>51</v>
      </c>
      <c r="F276" s="1" t="s">
        <v>51</v>
      </c>
      <c r="G276" s="1" t="s">
        <v>82</v>
      </c>
      <c r="H276" s="1" t="s">
        <v>207</v>
      </c>
      <c r="I276" s="1" t="s">
        <v>54</v>
      </c>
      <c r="J276" s="1" t="s">
        <v>96</v>
      </c>
      <c r="K276" s="1" t="s">
        <v>2713</v>
      </c>
      <c r="L276" s="1"/>
      <c r="M276" s="21">
        <f t="shared" si="4"/>
        <v>1</v>
      </c>
    </row>
    <row r="277" spans="1:13" ht="20.100000000000001" customHeight="1" x14ac:dyDescent="0.15">
      <c r="A277" s="1" t="s">
        <v>2136</v>
      </c>
      <c r="B277" s="1" t="s">
        <v>2705</v>
      </c>
      <c r="C277" s="1" t="s">
        <v>2714</v>
      </c>
      <c r="D277" s="1" t="s">
        <v>50</v>
      </c>
      <c r="E277" s="1" t="s">
        <v>51</v>
      </c>
      <c r="F277" s="1" t="s">
        <v>26832</v>
      </c>
      <c r="G277" s="1" t="s">
        <v>82</v>
      </c>
      <c r="H277" s="1" t="s">
        <v>180</v>
      </c>
      <c r="I277" s="1" t="s">
        <v>181</v>
      </c>
      <c r="J277" s="1" t="s">
        <v>182</v>
      </c>
      <c r="K277" s="1" t="s">
        <v>2715</v>
      </c>
      <c r="L277" s="1"/>
      <c r="M277" s="21">
        <f t="shared" si="4"/>
        <v>0</v>
      </c>
    </row>
    <row r="278" spans="1:13" ht="20.100000000000001" customHeight="1" x14ac:dyDescent="0.15">
      <c r="A278" s="1" t="s">
        <v>2136</v>
      </c>
      <c r="B278" s="1" t="s">
        <v>2705</v>
      </c>
      <c r="C278" s="1" t="s">
        <v>2716</v>
      </c>
      <c r="D278" s="1" t="s">
        <v>50</v>
      </c>
      <c r="E278" s="1" t="s">
        <v>51</v>
      </c>
      <c r="F278" s="1" t="s">
        <v>51</v>
      </c>
      <c r="G278" s="1" t="s">
        <v>82</v>
      </c>
      <c r="H278" s="1" t="s">
        <v>207</v>
      </c>
      <c r="I278" s="1" t="s">
        <v>54</v>
      </c>
      <c r="J278" s="1" t="s">
        <v>96</v>
      </c>
      <c r="K278" s="1" t="s">
        <v>2717</v>
      </c>
      <c r="L278" s="1"/>
      <c r="M278" s="21">
        <f t="shared" si="4"/>
        <v>1</v>
      </c>
    </row>
    <row r="279" spans="1:13" ht="20.100000000000001" customHeight="1" x14ac:dyDescent="0.15">
      <c r="A279" s="1" t="s">
        <v>2136</v>
      </c>
      <c r="B279" s="1" t="s">
        <v>2705</v>
      </c>
      <c r="C279" s="1" t="s">
        <v>2718</v>
      </c>
      <c r="D279" s="1" t="s">
        <v>50</v>
      </c>
      <c r="E279" s="1" t="s">
        <v>51</v>
      </c>
      <c r="F279" s="1" t="s">
        <v>26832</v>
      </c>
      <c r="G279" s="1" t="s">
        <v>82</v>
      </c>
      <c r="H279" s="1" t="s">
        <v>83</v>
      </c>
      <c r="I279" s="1" t="s">
        <v>84</v>
      </c>
      <c r="J279" s="1" t="s">
        <v>85</v>
      </c>
      <c r="K279" s="1" t="s">
        <v>2719</v>
      </c>
      <c r="L279" s="1"/>
      <c r="M279" s="21">
        <f t="shared" si="4"/>
        <v>0</v>
      </c>
    </row>
    <row r="280" spans="1:13" ht="20.100000000000001" customHeight="1" x14ac:dyDescent="0.15">
      <c r="A280" s="1" t="s">
        <v>2136</v>
      </c>
      <c r="B280" s="1" t="s">
        <v>2705</v>
      </c>
      <c r="C280" s="1" t="s">
        <v>2720</v>
      </c>
      <c r="D280" s="1" t="s">
        <v>50</v>
      </c>
      <c r="E280" s="1" t="s">
        <v>51</v>
      </c>
      <c r="F280" s="1" t="s">
        <v>51</v>
      </c>
      <c r="G280" s="1" t="s">
        <v>82</v>
      </c>
      <c r="H280" s="1" t="s">
        <v>207</v>
      </c>
      <c r="I280" s="1" t="s">
        <v>54</v>
      </c>
      <c r="J280" s="1" t="s">
        <v>96</v>
      </c>
      <c r="K280" s="1" t="s">
        <v>2721</v>
      </c>
      <c r="L280" s="1"/>
      <c r="M280" s="21">
        <f t="shared" si="4"/>
        <v>1</v>
      </c>
    </row>
    <row r="281" spans="1:13" ht="20.100000000000001" customHeight="1" x14ac:dyDescent="0.15">
      <c r="A281" s="1" t="s">
        <v>2136</v>
      </c>
      <c r="B281" s="1" t="s">
        <v>2705</v>
      </c>
      <c r="C281" s="1" t="s">
        <v>2722</v>
      </c>
      <c r="D281" s="1" t="s">
        <v>50</v>
      </c>
      <c r="E281" s="1" t="s">
        <v>51</v>
      </c>
      <c r="F281" s="1" t="s">
        <v>51</v>
      </c>
      <c r="G281" s="1" t="s">
        <v>82</v>
      </c>
      <c r="H281" s="1" t="s">
        <v>207</v>
      </c>
      <c r="I281" s="1" t="s">
        <v>54</v>
      </c>
      <c r="J281" s="1" t="s">
        <v>96</v>
      </c>
      <c r="K281" s="1" t="s">
        <v>2723</v>
      </c>
      <c r="L281" s="1"/>
      <c r="M281" s="21">
        <f t="shared" si="4"/>
        <v>1</v>
      </c>
    </row>
    <row r="282" spans="1:13" ht="20.100000000000001" customHeight="1" x14ac:dyDescent="0.15">
      <c r="A282" s="1" t="s">
        <v>2136</v>
      </c>
      <c r="B282" s="1" t="s">
        <v>2705</v>
      </c>
      <c r="C282" s="1" t="s">
        <v>2724</v>
      </c>
      <c r="D282" s="1" t="s">
        <v>50</v>
      </c>
      <c r="E282" s="1" t="s">
        <v>51</v>
      </c>
      <c r="F282" s="1" t="s">
        <v>26832</v>
      </c>
      <c r="G282" s="1" t="s">
        <v>82</v>
      </c>
      <c r="H282" s="1" t="s">
        <v>446</v>
      </c>
      <c r="I282" s="1" t="s">
        <v>84</v>
      </c>
      <c r="J282" s="1" t="s">
        <v>96</v>
      </c>
      <c r="K282" s="1" t="s">
        <v>2725</v>
      </c>
      <c r="L282" s="1"/>
      <c r="M282" s="21">
        <f t="shared" si="4"/>
        <v>0</v>
      </c>
    </row>
    <row r="283" spans="1:13" ht="20.100000000000001" customHeight="1" x14ac:dyDescent="0.15">
      <c r="A283" s="1" t="s">
        <v>2136</v>
      </c>
      <c r="B283" s="1" t="s">
        <v>2705</v>
      </c>
      <c r="C283" s="1" t="s">
        <v>2726</v>
      </c>
      <c r="D283" s="1" t="s">
        <v>50</v>
      </c>
      <c r="E283" s="1" t="s">
        <v>51</v>
      </c>
      <c r="F283" s="1" t="s">
        <v>26832</v>
      </c>
      <c r="G283" s="1" t="s">
        <v>82</v>
      </c>
      <c r="H283" s="1" t="s">
        <v>446</v>
      </c>
      <c r="I283" s="1" t="s">
        <v>84</v>
      </c>
      <c r="J283" s="1" t="s">
        <v>96</v>
      </c>
      <c r="K283" s="1" t="s">
        <v>2727</v>
      </c>
      <c r="L283" s="1"/>
      <c r="M283" s="21">
        <f t="shared" si="4"/>
        <v>0</v>
      </c>
    </row>
    <row r="284" spans="1:13" ht="20.100000000000001" customHeight="1" x14ac:dyDescent="0.15">
      <c r="A284" s="1" t="s">
        <v>2136</v>
      </c>
      <c r="B284" s="1" t="s">
        <v>2705</v>
      </c>
      <c r="C284" s="1" t="s">
        <v>2728</v>
      </c>
      <c r="D284" s="1" t="s">
        <v>50</v>
      </c>
      <c r="E284" s="1" t="s">
        <v>51</v>
      </c>
      <c r="F284" s="1" t="s">
        <v>51</v>
      </c>
      <c r="G284" s="1" t="s">
        <v>82</v>
      </c>
      <c r="H284" s="1" t="s">
        <v>207</v>
      </c>
      <c r="I284" s="1" t="s">
        <v>54</v>
      </c>
      <c r="J284" s="1" t="s">
        <v>96</v>
      </c>
      <c r="K284" s="1" t="s">
        <v>2729</v>
      </c>
      <c r="L284" s="1"/>
      <c r="M284" s="21">
        <f t="shared" si="4"/>
        <v>1</v>
      </c>
    </row>
    <row r="285" spans="1:13" ht="20.100000000000001" customHeight="1" x14ac:dyDescent="0.15">
      <c r="A285" s="1" t="s">
        <v>2136</v>
      </c>
      <c r="B285" s="1" t="s">
        <v>2705</v>
      </c>
      <c r="C285" s="1" t="s">
        <v>2730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54</v>
      </c>
      <c r="J285" s="1" t="s">
        <v>96</v>
      </c>
      <c r="K285" s="1" t="s">
        <v>2731</v>
      </c>
      <c r="L285" s="1"/>
      <c r="M285" s="21">
        <f t="shared" si="4"/>
        <v>1</v>
      </c>
    </row>
    <row r="286" spans="1:13" ht="20.100000000000001" customHeight="1" x14ac:dyDescent="0.15">
      <c r="A286" s="1" t="s">
        <v>2136</v>
      </c>
      <c r="B286" s="1" t="s">
        <v>2705</v>
      </c>
      <c r="C286" s="1" t="s">
        <v>2732</v>
      </c>
      <c r="D286" s="1" t="s">
        <v>50</v>
      </c>
      <c r="E286" s="1" t="s">
        <v>51</v>
      </c>
      <c r="F286" s="1" t="s">
        <v>51</v>
      </c>
      <c r="G286" s="1" t="s">
        <v>82</v>
      </c>
      <c r="H286" s="1" t="s">
        <v>207</v>
      </c>
      <c r="I286" s="1" t="s">
        <v>54</v>
      </c>
      <c r="J286" s="1" t="s">
        <v>96</v>
      </c>
      <c r="K286" s="1" t="s">
        <v>2733</v>
      </c>
      <c r="L286" s="1"/>
      <c r="M286" s="21">
        <f t="shared" si="4"/>
        <v>1</v>
      </c>
    </row>
    <row r="287" spans="1:13" ht="20.100000000000001" customHeight="1" x14ac:dyDescent="0.15">
      <c r="A287" s="1" t="s">
        <v>2136</v>
      </c>
      <c r="B287" s="1" t="s">
        <v>2705</v>
      </c>
      <c r="C287" s="1" t="s">
        <v>2734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54</v>
      </c>
      <c r="J287" s="1" t="s">
        <v>96</v>
      </c>
      <c r="K287" s="1" t="s">
        <v>2735</v>
      </c>
      <c r="L287" s="1"/>
      <c r="M287" s="21">
        <f t="shared" si="4"/>
        <v>1</v>
      </c>
    </row>
    <row r="288" spans="1:13" ht="20.100000000000001" customHeight="1" x14ac:dyDescent="0.15">
      <c r="A288" s="1" t="s">
        <v>2136</v>
      </c>
      <c r="B288" s="1" t="s">
        <v>2705</v>
      </c>
      <c r="C288" s="1" t="s">
        <v>2736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207</v>
      </c>
      <c r="I288" s="1" t="s">
        <v>54</v>
      </c>
      <c r="J288" s="1" t="s">
        <v>96</v>
      </c>
      <c r="K288" s="1" t="s">
        <v>2737</v>
      </c>
      <c r="L288" s="1"/>
      <c r="M288" s="21">
        <f t="shared" si="4"/>
        <v>1</v>
      </c>
    </row>
    <row r="289" spans="1:13" ht="20.100000000000001" customHeight="1" x14ac:dyDescent="0.15">
      <c r="A289" s="1" t="s">
        <v>2136</v>
      </c>
      <c r="B289" s="1" t="s">
        <v>2705</v>
      </c>
      <c r="C289" s="1" t="s">
        <v>2738</v>
      </c>
      <c r="D289" s="1" t="s">
        <v>78</v>
      </c>
      <c r="E289" s="1" t="s">
        <v>51</v>
      </c>
      <c r="F289" s="1" t="s">
        <v>51</v>
      </c>
      <c r="G289" s="1" t="s">
        <v>82</v>
      </c>
      <c r="H289" s="1" t="s">
        <v>129</v>
      </c>
      <c r="I289" s="1" t="s">
        <v>84</v>
      </c>
      <c r="J289" s="1" t="s">
        <v>130</v>
      </c>
      <c r="K289" s="1" t="s">
        <v>2739</v>
      </c>
      <c r="L289" s="1"/>
      <c r="M289" s="21">
        <f t="shared" si="4"/>
        <v>1</v>
      </c>
    </row>
    <row r="290" spans="1:13" ht="20.100000000000001" customHeight="1" x14ac:dyDescent="0.15">
      <c r="A290" s="1" t="s">
        <v>2136</v>
      </c>
      <c r="B290" s="1" t="s">
        <v>2705</v>
      </c>
      <c r="C290" s="1" t="s">
        <v>2740</v>
      </c>
      <c r="D290" s="1" t="s">
        <v>78</v>
      </c>
      <c r="E290" s="1" t="s">
        <v>51</v>
      </c>
      <c r="F290" s="1" t="s">
        <v>51</v>
      </c>
      <c r="G290" s="1" t="s">
        <v>82</v>
      </c>
      <c r="H290" s="1" t="s">
        <v>129</v>
      </c>
      <c r="I290" s="1" t="s">
        <v>84</v>
      </c>
      <c r="J290" s="1" t="s">
        <v>130</v>
      </c>
      <c r="K290" s="1" t="s">
        <v>2741</v>
      </c>
      <c r="L290" s="1"/>
      <c r="M290" s="21">
        <f t="shared" si="4"/>
        <v>1</v>
      </c>
    </row>
    <row r="291" spans="1:13" ht="20.100000000000001" customHeight="1" x14ac:dyDescent="0.15">
      <c r="A291" s="1" t="s">
        <v>2136</v>
      </c>
      <c r="B291" s="1" t="s">
        <v>2705</v>
      </c>
      <c r="C291" s="1" t="s">
        <v>2742</v>
      </c>
      <c r="D291" s="1" t="s">
        <v>78</v>
      </c>
      <c r="E291" s="1" t="s">
        <v>51</v>
      </c>
      <c r="F291" s="1" t="s">
        <v>179</v>
      </c>
      <c r="G291" s="1" t="s">
        <v>82</v>
      </c>
      <c r="H291" s="1" t="s">
        <v>129</v>
      </c>
      <c r="I291" s="1" t="s">
        <v>84</v>
      </c>
      <c r="J291" s="1" t="s">
        <v>130</v>
      </c>
      <c r="K291" s="1" t="s">
        <v>2743</v>
      </c>
      <c r="L291" s="1"/>
      <c r="M291" s="21">
        <f t="shared" si="4"/>
        <v>0</v>
      </c>
    </row>
    <row r="292" spans="1:13" ht="20.100000000000001" customHeight="1" x14ac:dyDescent="0.15">
      <c r="A292" s="1" t="s">
        <v>2136</v>
      </c>
      <c r="B292" s="1" t="s">
        <v>2705</v>
      </c>
      <c r="C292" s="1" t="s">
        <v>2744</v>
      </c>
      <c r="D292" s="1" t="s">
        <v>78</v>
      </c>
      <c r="E292" s="1" t="s">
        <v>51</v>
      </c>
      <c r="F292" s="1" t="s">
        <v>51</v>
      </c>
      <c r="G292" s="1" t="s">
        <v>82</v>
      </c>
      <c r="H292" s="1" t="s">
        <v>129</v>
      </c>
      <c r="I292" s="1" t="s">
        <v>84</v>
      </c>
      <c r="J292" s="1" t="s">
        <v>130</v>
      </c>
      <c r="K292" s="1" t="s">
        <v>2745</v>
      </c>
      <c r="L292" s="1"/>
      <c r="M292" s="21">
        <f t="shared" si="4"/>
        <v>1</v>
      </c>
    </row>
    <row r="293" spans="1:13" ht="20.100000000000001" customHeight="1" x14ac:dyDescent="0.15">
      <c r="A293" s="1" t="s">
        <v>2136</v>
      </c>
      <c r="B293" s="1" t="s">
        <v>2705</v>
      </c>
      <c r="C293" s="1" t="s">
        <v>2746</v>
      </c>
      <c r="D293" s="1" t="s">
        <v>78</v>
      </c>
      <c r="E293" s="1" t="s">
        <v>51</v>
      </c>
      <c r="F293" s="1" t="s">
        <v>26832</v>
      </c>
      <c r="G293" s="1" t="s">
        <v>82</v>
      </c>
      <c r="H293" s="1" t="s">
        <v>180</v>
      </c>
      <c r="I293" s="1" t="s">
        <v>84</v>
      </c>
      <c r="J293" s="1" t="s">
        <v>632</v>
      </c>
      <c r="K293" s="1" t="s">
        <v>2747</v>
      </c>
      <c r="L293" s="1"/>
      <c r="M293" s="21">
        <f t="shared" si="4"/>
        <v>0</v>
      </c>
    </row>
    <row r="294" spans="1:13" ht="20.100000000000001" customHeight="1" x14ac:dyDescent="0.15">
      <c r="A294" s="1" t="s">
        <v>2136</v>
      </c>
      <c r="B294" s="1" t="s">
        <v>2705</v>
      </c>
      <c r="C294" s="1" t="s">
        <v>2748</v>
      </c>
      <c r="D294" s="1" t="s">
        <v>78</v>
      </c>
      <c r="E294" s="1" t="s">
        <v>51</v>
      </c>
      <c r="F294" s="1" t="s">
        <v>26832</v>
      </c>
      <c r="G294" s="1" t="s">
        <v>82</v>
      </c>
      <c r="H294" s="1" t="s">
        <v>180</v>
      </c>
      <c r="I294" s="1" t="s">
        <v>84</v>
      </c>
      <c r="J294" s="1" t="s">
        <v>632</v>
      </c>
      <c r="K294" s="1" t="s">
        <v>2749</v>
      </c>
      <c r="L294" s="1"/>
      <c r="M294" s="21">
        <f t="shared" si="4"/>
        <v>0</v>
      </c>
    </row>
    <row r="295" spans="1:13" ht="20.100000000000001" customHeight="1" x14ac:dyDescent="0.15">
      <c r="A295" s="1" t="s">
        <v>2136</v>
      </c>
      <c r="B295" s="1" t="s">
        <v>2705</v>
      </c>
      <c r="C295" s="1" t="s">
        <v>2750</v>
      </c>
      <c r="D295" s="1" t="s">
        <v>78</v>
      </c>
      <c r="E295" s="1" t="s">
        <v>51</v>
      </c>
      <c r="F295" s="1" t="s">
        <v>26832</v>
      </c>
      <c r="G295" s="1" t="s">
        <v>82</v>
      </c>
      <c r="H295" s="1" t="s">
        <v>180</v>
      </c>
      <c r="I295" s="1" t="s">
        <v>84</v>
      </c>
      <c r="J295" s="1" t="s">
        <v>632</v>
      </c>
      <c r="K295" s="1" t="s">
        <v>2751</v>
      </c>
      <c r="L295" s="1"/>
      <c r="M295" s="21">
        <f t="shared" si="4"/>
        <v>0</v>
      </c>
    </row>
    <row r="296" spans="1:13" ht="20.100000000000001" customHeight="1" x14ac:dyDescent="0.15">
      <c r="A296" s="1" t="s">
        <v>2136</v>
      </c>
      <c r="B296" s="1" t="s">
        <v>2705</v>
      </c>
      <c r="C296" s="1" t="s">
        <v>2752</v>
      </c>
      <c r="D296" s="1" t="s">
        <v>78</v>
      </c>
      <c r="E296" s="1" t="s">
        <v>51</v>
      </c>
      <c r="F296" s="1" t="s">
        <v>26832</v>
      </c>
      <c r="G296" s="1" t="s">
        <v>82</v>
      </c>
      <c r="H296" s="1" t="s">
        <v>180</v>
      </c>
      <c r="I296" s="1" t="s">
        <v>84</v>
      </c>
      <c r="J296" s="1" t="s">
        <v>632</v>
      </c>
      <c r="K296" s="1" t="s">
        <v>2753</v>
      </c>
      <c r="L296" s="1"/>
      <c r="M296" s="21">
        <f t="shared" si="4"/>
        <v>0</v>
      </c>
    </row>
    <row r="297" spans="1:13" ht="20.100000000000001" customHeight="1" x14ac:dyDescent="0.15">
      <c r="A297" s="1" t="s">
        <v>2136</v>
      </c>
      <c r="B297" s="1" t="s">
        <v>2705</v>
      </c>
      <c r="C297" s="1" t="s">
        <v>2754</v>
      </c>
      <c r="D297" s="1" t="s">
        <v>78</v>
      </c>
      <c r="E297" s="1" t="s">
        <v>51</v>
      </c>
      <c r="F297" s="1" t="s">
        <v>26832</v>
      </c>
      <c r="G297" s="1" t="s">
        <v>82</v>
      </c>
      <c r="H297" s="1" t="s">
        <v>180</v>
      </c>
      <c r="I297" s="1" t="s">
        <v>84</v>
      </c>
      <c r="J297" s="1" t="s">
        <v>632</v>
      </c>
      <c r="K297" s="1" t="s">
        <v>2755</v>
      </c>
      <c r="L297" s="1"/>
      <c r="M297" s="21">
        <f t="shared" si="4"/>
        <v>0</v>
      </c>
    </row>
    <row r="298" spans="1:13" ht="20.100000000000001" customHeight="1" x14ac:dyDescent="0.15">
      <c r="A298" s="1" t="s">
        <v>2136</v>
      </c>
      <c r="B298" s="1" t="s">
        <v>2705</v>
      </c>
      <c r="C298" s="1" t="s">
        <v>2756</v>
      </c>
      <c r="D298" s="1" t="s">
        <v>78</v>
      </c>
      <c r="E298" s="1" t="s">
        <v>51</v>
      </c>
      <c r="F298" s="1" t="s">
        <v>26832</v>
      </c>
      <c r="G298" s="1" t="s">
        <v>82</v>
      </c>
      <c r="H298" s="1" t="s">
        <v>180</v>
      </c>
      <c r="I298" s="1" t="s">
        <v>84</v>
      </c>
      <c r="J298" s="1" t="s">
        <v>632</v>
      </c>
      <c r="K298" s="1" t="s">
        <v>2757</v>
      </c>
      <c r="L298" s="1"/>
      <c r="M298" s="21">
        <f t="shared" si="4"/>
        <v>0</v>
      </c>
    </row>
    <row r="299" spans="1:13" ht="20.100000000000001" customHeight="1" x14ac:dyDescent="0.15">
      <c r="A299" s="1" t="s">
        <v>2136</v>
      </c>
      <c r="B299" s="1" t="s">
        <v>2705</v>
      </c>
      <c r="C299" s="1" t="s">
        <v>2758</v>
      </c>
      <c r="D299" s="1" t="s">
        <v>78</v>
      </c>
      <c r="E299" s="1" t="s">
        <v>51</v>
      </c>
      <c r="F299" s="1" t="s">
        <v>26832</v>
      </c>
      <c r="G299" s="1" t="s">
        <v>82</v>
      </c>
      <c r="H299" s="1" t="s">
        <v>180</v>
      </c>
      <c r="I299" s="1" t="s">
        <v>84</v>
      </c>
      <c r="J299" s="1" t="s">
        <v>632</v>
      </c>
      <c r="K299" s="1" t="s">
        <v>2759</v>
      </c>
      <c r="L299" s="1"/>
      <c r="M299" s="21">
        <f t="shared" si="4"/>
        <v>0</v>
      </c>
    </row>
    <row r="300" spans="1:13" ht="20.100000000000001" customHeight="1" x14ac:dyDescent="0.15">
      <c r="A300" s="1" t="s">
        <v>2136</v>
      </c>
      <c r="B300" s="1" t="s">
        <v>2705</v>
      </c>
      <c r="C300" s="1" t="s">
        <v>2760</v>
      </c>
      <c r="D300" s="1" t="s">
        <v>78</v>
      </c>
      <c r="E300" s="1" t="s">
        <v>51</v>
      </c>
      <c r="F300" s="1" t="s">
        <v>26832</v>
      </c>
      <c r="G300" s="1" t="s">
        <v>82</v>
      </c>
      <c r="H300" s="1" t="s">
        <v>180</v>
      </c>
      <c r="I300" s="1" t="s">
        <v>84</v>
      </c>
      <c r="J300" s="1" t="s">
        <v>632</v>
      </c>
      <c r="K300" s="1" t="s">
        <v>2761</v>
      </c>
      <c r="L300" s="1"/>
      <c r="M300" s="21">
        <f t="shared" si="4"/>
        <v>0</v>
      </c>
    </row>
    <row r="301" spans="1:13" ht="20.100000000000001" customHeight="1" x14ac:dyDescent="0.15">
      <c r="A301" s="1" t="s">
        <v>2136</v>
      </c>
      <c r="B301" s="1" t="s">
        <v>2705</v>
      </c>
      <c r="C301" s="1" t="s">
        <v>2762</v>
      </c>
      <c r="D301" s="1" t="s">
        <v>78</v>
      </c>
      <c r="E301" s="1" t="s">
        <v>51</v>
      </c>
      <c r="F301" s="1" t="s">
        <v>26832</v>
      </c>
      <c r="G301" s="1" t="s">
        <v>82</v>
      </c>
      <c r="H301" s="1" t="s">
        <v>180</v>
      </c>
      <c r="I301" s="1" t="s">
        <v>84</v>
      </c>
      <c r="J301" s="1" t="s">
        <v>632</v>
      </c>
      <c r="K301" s="1" t="s">
        <v>2763</v>
      </c>
      <c r="L301" s="1"/>
      <c r="M301" s="21">
        <f t="shared" si="4"/>
        <v>0</v>
      </c>
    </row>
    <row r="302" spans="1:13" ht="20.100000000000001" customHeight="1" x14ac:dyDescent="0.15">
      <c r="A302" s="1" t="s">
        <v>2136</v>
      </c>
      <c r="B302" s="1" t="s">
        <v>2705</v>
      </c>
      <c r="C302" s="1" t="s">
        <v>2764</v>
      </c>
      <c r="D302" s="1" t="s">
        <v>78</v>
      </c>
      <c r="E302" s="1" t="s">
        <v>51</v>
      </c>
      <c r="F302" s="1" t="s">
        <v>26832</v>
      </c>
      <c r="G302" s="1" t="s">
        <v>82</v>
      </c>
      <c r="H302" s="1" t="s">
        <v>180</v>
      </c>
      <c r="I302" s="1" t="s">
        <v>84</v>
      </c>
      <c r="J302" s="1" t="s">
        <v>632</v>
      </c>
      <c r="K302" s="1" t="s">
        <v>2765</v>
      </c>
      <c r="L302" s="1"/>
      <c r="M302" s="21">
        <f t="shared" si="4"/>
        <v>0</v>
      </c>
    </row>
    <row r="303" spans="1:13" ht="20.100000000000001" customHeight="1" x14ac:dyDescent="0.15">
      <c r="A303" s="1" t="s">
        <v>2136</v>
      </c>
      <c r="B303" s="1" t="s">
        <v>2705</v>
      </c>
      <c r="C303" s="1" t="s">
        <v>2766</v>
      </c>
      <c r="D303" s="1" t="s">
        <v>78</v>
      </c>
      <c r="E303" s="1" t="s">
        <v>51</v>
      </c>
      <c r="F303" s="1" t="s">
        <v>26832</v>
      </c>
      <c r="G303" s="1" t="s">
        <v>82</v>
      </c>
      <c r="H303" s="1" t="s">
        <v>180</v>
      </c>
      <c r="I303" s="1" t="s">
        <v>84</v>
      </c>
      <c r="J303" s="1" t="s">
        <v>632</v>
      </c>
      <c r="K303" s="1" t="s">
        <v>2767</v>
      </c>
      <c r="L303" s="1"/>
      <c r="M303" s="21">
        <f t="shared" si="4"/>
        <v>0</v>
      </c>
    </row>
    <row r="304" spans="1:13" ht="20.100000000000001" customHeight="1" x14ac:dyDescent="0.15">
      <c r="A304" s="1" t="s">
        <v>2136</v>
      </c>
      <c r="B304" s="1" t="s">
        <v>2768</v>
      </c>
      <c r="C304" s="1" t="s">
        <v>2769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2770</v>
      </c>
      <c r="L304" s="1"/>
      <c r="M304" s="21">
        <f t="shared" si="4"/>
        <v>1</v>
      </c>
    </row>
    <row r="305" spans="1:13" ht="20.100000000000001" customHeight="1" x14ac:dyDescent="0.15">
      <c r="A305" s="1" t="s">
        <v>2136</v>
      </c>
      <c r="B305" s="1" t="s">
        <v>2768</v>
      </c>
      <c r="C305" s="1" t="s">
        <v>2771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2772</v>
      </c>
      <c r="L305" s="1"/>
      <c r="M305" s="21">
        <f t="shared" si="4"/>
        <v>1</v>
      </c>
    </row>
    <row r="306" spans="1:13" ht="20.100000000000001" customHeight="1" x14ac:dyDescent="0.15">
      <c r="A306" s="1" t="s">
        <v>2136</v>
      </c>
      <c r="B306" s="1" t="s">
        <v>2768</v>
      </c>
      <c r="C306" s="1" t="s">
        <v>2773</v>
      </c>
      <c r="D306" s="1" t="s">
        <v>50</v>
      </c>
      <c r="E306" s="1" t="s">
        <v>51</v>
      </c>
      <c r="F306" s="1" t="s">
        <v>51</v>
      </c>
      <c r="G306" s="1" t="s">
        <v>82</v>
      </c>
      <c r="H306" s="1" t="s">
        <v>207</v>
      </c>
      <c r="I306" s="1" t="s">
        <v>84</v>
      </c>
      <c r="J306" s="1" t="s">
        <v>122</v>
      </c>
      <c r="K306" s="1" t="s">
        <v>2774</v>
      </c>
      <c r="L306" s="1"/>
      <c r="M306" s="21">
        <f t="shared" si="4"/>
        <v>1</v>
      </c>
    </row>
    <row r="307" spans="1:13" ht="20.100000000000001" customHeight="1" x14ac:dyDescent="0.15">
      <c r="A307" s="1" t="s">
        <v>2136</v>
      </c>
      <c r="B307" s="1" t="s">
        <v>2768</v>
      </c>
      <c r="C307" s="1" t="s">
        <v>2775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2776</v>
      </c>
      <c r="L307" s="1"/>
      <c r="M307" s="21">
        <f t="shared" si="4"/>
        <v>1</v>
      </c>
    </row>
    <row r="308" spans="1:13" ht="20.100000000000001" customHeight="1" x14ac:dyDescent="0.15">
      <c r="A308" s="1" t="s">
        <v>2136</v>
      </c>
      <c r="B308" s="1" t="s">
        <v>2768</v>
      </c>
      <c r="C308" s="1" t="s">
        <v>2777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2778</v>
      </c>
      <c r="L308" s="1"/>
      <c r="M308" s="21">
        <f t="shared" si="4"/>
        <v>1</v>
      </c>
    </row>
    <row r="309" spans="1:13" ht="20.100000000000001" customHeight="1" x14ac:dyDescent="0.15">
      <c r="A309" s="1" t="s">
        <v>2136</v>
      </c>
      <c r="B309" s="1" t="s">
        <v>2768</v>
      </c>
      <c r="C309" s="1" t="s">
        <v>2779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207</v>
      </c>
      <c r="I309" s="1" t="s">
        <v>84</v>
      </c>
      <c r="J309" s="1" t="s">
        <v>122</v>
      </c>
      <c r="K309" s="1" t="s">
        <v>2780</v>
      </c>
      <c r="L309" s="1"/>
      <c r="M309" s="21">
        <f t="shared" si="4"/>
        <v>1</v>
      </c>
    </row>
    <row r="310" spans="1:13" ht="20.100000000000001" customHeight="1" x14ac:dyDescent="0.15">
      <c r="A310" s="1" t="s">
        <v>2136</v>
      </c>
      <c r="B310" s="1" t="s">
        <v>2768</v>
      </c>
      <c r="C310" s="1" t="s">
        <v>2781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2782</v>
      </c>
      <c r="L310" s="1"/>
      <c r="M310" s="21">
        <f t="shared" si="4"/>
        <v>1</v>
      </c>
    </row>
    <row r="311" spans="1:13" ht="20.100000000000001" customHeight="1" x14ac:dyDescent="0.15">
      <c r="A311" s="1" t="s">
        <v>2136</v>
      </c>
      <c r="B311" s="1" t="s">
        <v>2768</v>
      </c>
      <c r="C311" s="1" t="s">
        <v>2783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2784</v>
      </c>
      <c r="L311" s="1"/>
      <c r="M311" s="21">
        <f t="shared" si="4"/>
        <v>1</v>
      </c>
    </row>
    <row r="312" spans="1:13" ht="20.100000000000001" customHeight="1" x14ac:dyDescent="0.15">
      <c r="A312" s="1" t="s">
        <v>2136</v>
      </c>
      <c r="B312" s="1" t="s">
        <v>2768</v>
      </c>
      <c r="C312" s="1" t="s">
        <v>2785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2786</v>
      </c>
      <c r="L312" s="1"/>
      <c r="M312" s="21">
        <f t="shared" si="4"/>
        <v>1</v>
      </c>
    </row>
    <row r="313" spans="1:13" ht="20.100000000000001" customHeight="1" x14ac:dyDescent="0.15">
      <c r="A313" s="1" t="s">
        <v>2136</v>
      </c>
      <c r="B313" s="1" t="s">
        <v>2768</v>
      </c>
      <c r="C313" s="1" t="s">
        <v>2787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2788</v>
      </c>
      <c r="L313" s="1"/>
      <c r="M313" s="21">
        <f t="shared" si="4"/>
        <v>1</v>
      </c>
    </row>
    <row r="314" spans="1:13" ht="20.100000000000001" customHeight="1" x14ac:dyDescent="0.15">
      <c r="A314" s="1" t="s">
        <v>2136</v>
      </c>
      <c r="B314" s="1" t="s">
        <v>2768</v>
      </c>
      <c r="C314" s="1" t="s">
        <v>2789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2790</v>
      </c>
      <c r="L314" s="1"/>
      <c r="M314" s="21">
        <f t="shared" si="4"/>
        <v>1</v>
      </c>
    </row>
    <row r="315" spans="1:13" ht="20.100000000000001" customHeight="1" x14ac:dyDescent="0.15">
      <c r="A315" s="1" t="s">
        <v>2136</v>
      </c>
      <c r="B315" s="1" t="s">
        <v>2768</v>
      </c>
      <c r="C315" s="1" t="s">
        <v>2791</v>
      </c>
      <c r="D315" s="1" t="s">
        <v>78</v>
      </c>
      <c r="E315" s="1" t="s">
        <v>51</v>
      </c>
      <c r="F315" s="1" t="s">
        <v>51</v>
      </c>
      <c r="G315" s="1" t="s">
        <v>82</v>
      </c>
      <c r="H315" s="1" t="s">
        <v>2140</v>
      </c>
      <c r="I315" s="1" t="s">
        <v>84</v>
      </c>
      <c r="J315" s="1" t="s">
        <v>2362</v>
      </c>
      <c r="K315" s="1" t="s">
        <v>2792</v>
      </c>
      <c r="L315" s="1"/>
      <c r="M315" s="21">
        <f t="shared" si="4"/>
        <v>1</v>
      </c>
    </row>
    <row r="316" spans="1:13" ht="20.100000000000001" customHeight="1" x14ac:dyDescent="0.15">
      <c r="A316" s="1" t="s">
        <v>2136</v>
      </c>
      <c r="B316" s="1" t="s">
        <v>2768</v>
      </c>
      <c r="C316" s="1" t="s">
        <v>2793</v>
      </c>
      <c r="D316" s="1" t="s">
        <v>78</v>
      </c>
      <c r="E316" s="1" t="s">
        <v>51</v>
      </c>
      <c r="F316" s="1" t="s">
        <v>51</v>
      </c>
      <c r="G316" s="1" t="s">
        <v>82</v>
      </c>
      <c r="H316" s="1" t="s">
        <v>2140</v>
      </c>
      <c r="I316" s="1" t="s">
        <v>84</v>
      </c>
      <c r="J316" s="1" t="s">
        <v>2362</v>
      </c>
      <c r="K316" s="1" t="s">
        <v>2794</v>
      </c>
      <c r="L316" s="1"/>
      <c r="M316" s="21">
        <f t="shared" si="4"/>
        <v>1</v>
      </c>
    </row>
    <row r="317" spans="1:13" ht="20.100000000000001" customHeight="1" x14ac:dyDescent="0.15">
      <c r="A317" s="1" t="s">
        <v>2136</v>
      </c>
      <c r="B317" s="1" t="s">
        <v>2768</v>
      </c>
      <c r="C317" s="1" t="s">
        <v>2795</v>
      </c>
      <c r="D317" s="1" t="s">
        <v>78</v>
      </c>
      <c r="E317" s="1" t="s">
        <v>51</v>
      </c>
      <c r="F317" s="1" t="s">
        <v>51</v>
      </c>
      <c r="G317" s="1" t="s">
        <v>82</v>
      </c>
      <c r="H317" s="1" t="s">
        <v>2140</v>
      </c>
      <c r="I317" s="1" t="s">
        <v>84</v>
      </c>
      <c r="J317" s="1" t="s">
        <v>2362</v>
      </c>
      <c r="K317" s="1" t="s">
        <v>2796</v>
      </c>
      <c r="L317" s="1"/>
      <c r="M317" s="21">
        <f t="shared" si="4"/>
        <v>1</v>
      </c>
    </row>
    <row r="318" spans="1:13" ht="20.100000000000001" customHeight="1" x14ac:dyDescent="0.15">
      <c r="A318" s="1" t="s">
        <v>2136</v>
      </c>
      <c r="B318" s="1" t="s">
        <v>2768</v>
      </c>
      <c r="C318" s="1" t="s">
        <v>2797</v>
      </c>
      <c r="D318" s="1" t="s">
        <v>78</v>
      </c>
      <c r="E318" s="1" t="s">
        <v>51</v>
      </c>
      <c r="F318" s="1" t="s">
        <v>51</v>
      </c>
      <c r="G318" s="1" t="s">
        <v>82</v>
      </c>
      <c r="H318" s="1" t="s">
        <v>2140</v>
      </c>
      <c r="I318" s="1" t="s">
        <v>84</v>
      </c>
      <c r="J318" s="1" t="s">
        <v>2362</v>
      </c>
      <c r="K318" s="1" t="s">
        <v>2798</v>
      </c>
      <c r="L318" s="1"/>
      <c r="M318" s="21">
        <f t="shared" si="4"/>
        <v>1</v>
      </c>
    </row>
    <row r="319" spans="1:13" ht="20.100000000000001" customHeight="1" x14ac:dyDescent="0.15">
      <c r="A319" s="1" t="s">
        <v>2136</v>
      </c>
      <c r="B319" s="1" t="s">
        <v>2768</v>
      </c>
      <c r="C319" s="1" t="s">
        <v>2799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2140</v>
      </c>
      <c r="I319" s="1" t="s">
        <v>84</v>
      </c>
      <c r="J319" s="1" t="s">
        <v>2362</v>
      </c>
      <c r="K319" s="1" t="s">
        <v>2800</v>
      </c>
      <c r="L319" s="1"/>
      <c r="M319" s="21">
        <f t="shared" si="4"/>
        <v>1</v>
      </c>
    </row>
    <row r="320" spans="1:13" ht="20.100000000000001" customHeight="1" x14ac:dyDescent="0.15">
      <c r="A320" s="1" t="s">
        <v>2136</v>
      </c>
      <c r="B320" s="1" t="s">
        <v>2768</v>
      </c>
      <c r="C320" s="1" t="s">
        <v>2801</v>
      </c>
      <c r="D320" s="1" t="s">
        <v>78</v>
      </c>
      <c r="E320" s="1" t="s">
        <v>51</v>
      </c>
      <c r="F320" s="1" t="s">
        <v>26832</v>
      </c>
      <c r="G320" s="1" t="s">
        <v>82</v>
      </c>
      <c r="H320" s="1" t="s">
        <v>180</v>
      </c>
      <c r="I320" s="1" t="s">
        <v>84</v>
      </c>
      <c r="J320" s="1" t="s">
        <v>632</v>
      </c>
      <c r="K320" s="1" t="s">
        <v>2802</v>
      </c>
      <c r="L320" s="1"/>
      <c r="M320" s="21">
        <f t="shared" si="4"/>
        <v>0</v>
      </c>
    </row>
    <row r="321" spans="1:13" ht="20.100000000000001" customHeight="1" x14ac:dyDescent="0.15">
      <c r="A321" s="1" t="s">
        <v>2136</v>
      </c>
      <c r="B321" s="1" t="s">
        <v>2768</v>
      </c>
      <c r="C321" s="1" t="s">
        <v>2803</v>
      </c>
      <c r="D321" s="1" t="s">
        <v>78</v>
      </c>
      <c r="E321" s="1" t="s">
        <v>51</v>
      </c>
      <c r="F321" s="1" t="s">
        <v>26832</v>
      </c>
      <c r="G321" s="1" t="s">
        <v>82</v>
      </c>
      <c r="H321" s="1" t="s">
        <v>180</v>
      </c>
      <c r="I321" s="1" t="s">
        <v>84</v>
      </c>
      <c r="J321" s="1" t="s">
        <v>632</v>
      </c>
      <c r="K321" s="1" t="s">
        <v>2804</v>
      </c>
      <c r="L321" s="1"/>
      <c r="M321" s="21">
        <f t="shared" si="4"/>
        <v>0</v>
      </c>
    </row>
    <row r="322" spans="1:13" ht="20.100000000000001" customHeight="1" x14ac:dyDescent="0.15">
      <c r="A322" s="1" t="s">
        <v>2136</v>
      </c>
      <c r="B322" s="1" t="s">
        <v>2768</v>
      </c>
      <c r="C322" s="1" t="s">
        <v>2805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207</v>
      </c>
      <c r="I322" s="1" t="s">
        <v>84</v>
      </c>
      <c r="J322" s="1" t="s">
        <v>122</v>
      </c>
      <c r="K322" s="1" t="s">
        <v>2806</v>
      </c>
      <c r="L322" s="1"/>
      <c r="M322" s="21">
        <f t="shared" si="4"/>
        <v>1</v>
      </c>
    </row>
    <row r="323" spans="1:13" ht="20.100000000000001" customHeight="1" x14ac:dyDescent="0.15">
      <c r="A323" s="1" t="s">
        <v>2136</v>
      </c>
      <c r="B323" s="1" t="s">
        <v>2807</v>
      </c>
      <c r="C323" s="1" t="s">
        <v>2808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740</v>
      </c>
      <c r="J323" s="1" t="s">
        <v>182</v>
      </c>
      <c r="K323" s="1" t="s">
        <v>2809</v>
      </c>
      <c r="L323" s="1"/>
      <c r="M323" s="21">
        <f t="shared" si="4"/>
        <v>1</v>
      </c>
    </row>
    <row r="324" spans="1:13" ht="20.100000000000001" customHeight="1" x14ac:dyDescent="0.15">
      <c r="A324" s="1" t="s">
        <v>2136</v>
      </c>
      <c r="B324" s="1" t="s">
        <v>2810</v>
      </c>
      <c r="C324" s="1" t="s">
        <v>2811</v>
      </c>
      <c r="D324" s="1" t="s">
        <v>50</v>
      </c>
      <c r="E324" s="1" t="s">
        <v>51</v>
      </c>
      <c r="F324" s="1" t="s">
        <v>26832</v>
      </c>
      <c r="G324" s="1" t="s">
        <v>82</v>
      </c>
      <c r="H324" s="1" t="s">
        <v>180</v>
      </c>
      <c r="I324" s="1" t="s">
        <v>181</v>
      </c>
      <c r="J324" s="1" t="s">
        <v>182</v>
      </c>
      <c r="K324" s="1" t="s">
        <v>2812</v>
      </c>
      <c r="L324" s="1"/>
      <c r="M324" s="21">
        <f t="shared" si="4"/>
        <v>0</v>
      </c>
    </row>
    <row r="325" spans="1:13" ht="20.100000000000001" customHeight="1" x14ac:dyDescent="0.15">
      <c r="A325" s="1" t="s">
        <v>2136</v>
      </c>
      <c r="B325" s="1" t="s">
        <v>2813</v>
      </c>
      <c r="C325" s="1" t="s">
        <v>2814</v>
      </c>
      <c r="D325" s="1" t="s">
        <v>50</v>
      </c>
      <c r="E325" s="1" t="s">
        <v>51</v>
      </c>
      <c r="F325" s="1" t="s">
        <v>26832</v>
      </c>
      <c r="G325" s="1" t="s">
        <v>82</v>
      </c>
      <c r="H325" s="1" t="s">
        <v>180</v>
      </c>
      <c r="I325" s="1" t="s">
        <v>84</v>
      </c>
      <c r="J325" s="1" t="s">
        <v>632</v>
      </c>
      <c r="K325" s="1" t="s">
        <v>2815</v>
      </c>
      <c r="L325" s="1"/>
      <c r="M325" s="21">
        <f t="shared" si="4"/>
        <v>0</v>
      </c>
    </row>
    <row r="326" spans="1:13" ht="20.100000000000001" customHeight="1" x14ac:dyDescent="0.15">
      <c r="A326" s="1" t="s">
        <v>2136</v>
      </c>
      <c r="B326" s="1" t="s">
        <v>2813</v>
      </c>
      <c r="C326" s="1" t="s">
        <v>2816</v>
      </c>
      <c r="D326" s="1" t="s">
        <v>50</v>
      </c>
      <c r="E326" s="1" t="s">
        <v>51</v>
      </c>
      <c r="F326" s="1" t="s">
        <v>26832</v>
      </c>
      <c r="G326" s="1" t="s">
        <v>82</v>
      </c>
      <c r="H326" s="1" t="s">
        <v>446</v>
      </c>
      <c r="I326" s="1" t="s">
        <v>84</v>
      </c>
      <c r="J326" s="1" t="s">
        <v>96</v>
      </c>
      <c r="K326" s="1" t="s">
        <v>2817</v>
      </c>
      <c r="L326" s="1"/>
      <c r="M326" s="21">
        <f t="shared" si="4"/>
        <v>0</v>
      </c>
    </row>
    <row r="327" spans="1:13" ht="20.100000000000001" customHeight="1" x14ac:dyDescent="0.15">
      <c r="A327" s="1" t="s">
        <v>2136</v>
      </c>
      <c r="B327" s="1" t="s">
        <v>2813</v>
      </c>
      <c r="C327" s="1" t="s">
        <v>2818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2234</v>
      </c>
      <c r="I327" s="1" t="s">
        <v>84</v>
      </c>
      <c r="J327" s="1" t="s">
        <v>182</v>
      </c>
      <c r="K327" s="1" t="s">
        <v>2819</v>
      </c>
      <c r="L327" s="1"/>
      <c r="M327" s="21">
        <f t="shared" si="4"/>
        <v>1</v>
      </c>
    </row>
    <row r="328" spans="1:13" ht="20.100000000000001" customHeight="1" x14ac:dyDescent="0.15">
      <c r="A328" s="1" t="s">
        <v>2136</v>
      </c>
      <c r="B328" s="1" t="s">
        <v>2813</v>
      </c>
      <c r="C328" s="1" t="s">
        <v>2820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2234</v>
      </c>
      <c r="I328" s="1" t="s">
        <v>84</v>
      </c>
      <c r="J328" s="1" t="s">
        <v>182</v>
      </c>
      <c r="K328" s="1" t="s">
        <v>2821</v>
      </c>
      <c r="L328" s="1"/>
      <c r="M328" s="21">
        <f t="shared" si="4"/>
        <v>1</v>
      </c>
    </row>
    <row r="329" spans="1:13" ht="20.100000000000001" customHeight="1" x14ac:dyDescent="0.15">
      <c r="A329" s="1" t="s">
        <v>2136</v>
      </c>
      <c r="B329" s="1" t="s">
        <v>2813</v>
      </c>
      <c r="C329" s="1" t="s">
        <v>2822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2234</v>
      </c>
      <c r="I329" s="1" t="s">
        <v>84</v>
      </c>
      <c r="J329" s="1" t="s">
        <v>182</v>
      </c>
      <c r="K329" s="1" t="s">
        <v>2823</v>
      </c>
      <c r="L329" s="1"/>
      <c r="M329" s="21">
        <f t="shared" ref="M329:M392" si="5">IF(F329="○",1,0)</f>
        <v>1</v>
      </c>
    </row>
    <row r="330" spans="1:13" ht="20.100000000000001" customHeight="1" x14ac:dyDescent="0.15">
      <c r="A330" s="1" t="s">
        <v>2136</v>
      </c>
      <c r="B330" s="1" t="s">
        <v>2813</v>
      </c>
      <c r="C330" s="1" t="s">
        <v>2824</v>
      </c>
      <c r="D330" s="1" t="s">
        <v>78</v>
      </c>
      <c r="E330" s="1" t="s">
        <v>51</v>
      </c>
      <c r="F330" s="1" t="s">
        <v>179</v>
      </c>
      <c r="G330" s="1" t="s">
        <v>82</v>
      </c>
      <c r="H330" s="1" t="s">
        <v>2234</v>
      </c>
      <c r="I330" s="1" t="s">
        <v>84</v>
      </c>
      <c r="J330" s="1" t="s">
        <v>182</v>
      </c>
      <c r="K330" s="1" t="s">
        <v>2825</v>
      </c>
      <c r="L330" s="1"/>
      <c r="M330" s="21">
        <f t="shared" si="5"/>
        <v>0</v>
      </c>
    </row>
    <row r="331" spans="1:13" ht="20.100000000000001" customHeight="1" x14ac:dyDescent="0.15">
      <c r="A331" s="1" t="s">
        <v>2136</v>
      </c>
      <c r="B331" s="1" t="s">
        <v>2826</v>
      </c>
      <c r="C331" s="1" t="s">
        <v>2827</v>
      </c>
      <c r="D331" s="1" t="s">
        <v>50</v>
      </c>
      <c r="E331" s="1" t="s">
        <v>51</v>
      </c>
      <c r="F331" s="1" t="s">
        <v>26832</v>
      </c>
      <c r="G331" s="1" t="s">
        <v>82</v>
      </c>
      <c r="H331" s="1" t="s">
        <v>180</v>
      </c>
      <c r="I331" s="1" t="s">
        <v>181</v>
      </c>
      <c r="J331" s="1" t="s">
        <v>182</v>
      </c>
      <c r="K331" s="1" t="s">
        <v>2828</v>
      </c>
      <c r="L331" s="1"/>
      <c r="M331" s="21">
        <f t="shared" si="5"/>
        <v>0</v>
      </c>
    </row>
    <row r="332" spans="1:13" ht="20.100000000000001" customHeight="1" x14ac:dyDescent="0.15">
      <c r="A332" s="1" t="s">
        <v>2136</v>
      </c>
      <c r="B332" s="1" t="s">
        <v>2826</v>
      </c>
      <c r="C332" s="1" t="s">
        <v>2829</v>
      </c>
      <c r="D332" s="1" t="s">
        <v>50</v>
      </c>
      <c r="E332" s="1" t="s">
        <v>51</v>
      </c>
      <c r="F332" s="1" t="s">
        <v>26832</v>
      </c>
      <c r="G332" s="1" t="s">
        <v>82</v>
      </c>
      <c r="H332" s="1" t="s">
        <v>180</v>
      </c>
      <c r="I332" s="1" t="s">
        <v>181</v>
      </c>
      <c r="J332" s="1" t="s">
        <v>182</v>
      </c>
      <c r="K332" s="1" t="s">
        <v>2830</v>
      </c>
      <c r="L332" s="1"/>
      <c r="M332" s="21">
        <f t="shared" si="5"/>
        <v>0</v>
      </c>
    </row>
    <row r="333" spans="1:13" ht="20.100000000000001" customHeight="1" x14ac:dyDescent="0.15">
      <c r="A333" s="1" t="s">
        <v>2136</v>
      </c>
      <c r="B333" s="1" t="s">
        <v>2826</v>
      </c>
      <c r="C333" s="1" t="s">
        <v>2831</v>
      </c>
      <c r="D333" s="1" t="s">
        <v>50</v>
      </c>
      <c r="E333" s="1" t="s">
        <v>51</v>
      </c>
      <c r="F333" s="1" t="s">
        <v>81</v>
      </c>
      <c r="G333" s="1" t="s">
        <v>82</v>
      </c>
      <c r="H333" s="1" t="s">
        <v>180</v>
      </c>
      <c r="I333" s="1" t="s">
        <v>181</v>
      </c>
      <c r="J333" s="1" t="s">
        <v>182</v>
      </c>
      <c r="K333" s="1" t="s">
        <v>2832</v>
      </c>
      <c r="L333" s="1"/>
      <c r="M333" s="21">
        <f t="shared" si="5"/>
        <v>0</v>
      </c>
    </row>
    <row r="334" spans="1:13" ht="20.100000000000001" customHeight="1" x14ac:dyDescent="0.15">
      <c r="A334" s="1" t="s">
        <v>2136</v>
      </c>
      <c r="B334" s="1" t="s">
        <v>2826</v>
      </c>
      <c r="C334" s="1" t="s">
        <v>2833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740</v>
      </c>
      <c r="J334" s="1" t="s">
        <v>182</v>
      </c>
      <c r="K334" s="1" t="s">
        <v>2834</v>
      </c>
      <c r="L334" s="1"/>
      <c r="M334" s="21">
        <f t="shared" si="5"/>
        <v>1</v>
      </c>
    </row>
    <row r="335" spans="1:13" ht="20.100000000000001" customHeight="1" x14ac:dyDescent="0.15">
      <c r="A335" s="1" t="s">
        <v>2136</v>
      </c>
      <c r="B335" s="1" t="s">
        <v>2826</v>
      </c>
      <c r="C335" s="1" t="s">
        <v>2835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740</v>
      </c>
      <c r="J335" s="1" t="s">
        <v>182</v>
      </c>
      <c r="K335" s="1" t="s">
        <v>2836</v>
      </c>
      <c r="L335" s="1"/>
      <c r="M335" s="21">
        <f t="shared" si="5"/>
        <v>1</v>
      </c>
    </row>
    <row r="336" spans="1:13" ht="20.100000000000001" customHeight="1" x14ac:dyDescent="0.15">
      <c r="A336" s="1" t="s">
        <v>2136</v>
      </c>
      <c r="B336" s="1" t="s">
        <v>2826</v>
      </c>
      <c r="C336" s="1" t="s">
        <v>2837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740</v>
      </c>
      <c r="J336" s="1" t="s">
        <v>182</v>
      </c>
      <c r="K336" s="1" t="s">
        <v>2838</v>
      </c>
      <c r="L336" s="1"/>
      <c r="M336" s="21">
        <f t="shared" si="5"/>
        <v>1</v>
      </c>
    </row>
    <row r="337" spans="1:13" ht="20.100000000000001" customHeight="1" x14ac:dyDescent="0.15">
      <c r="A337" s="1" t="s">
        <v>2136</v>
      </c>
      <c r="B337" s="1" t="s">
        <v>2839</v>
      </c>
      <c r="C337" s="1" t="s">
        <v>2840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2841</v>
      </c>
      <c r="L337" s="1"/>
      <c r="M337" s="21">
        <f t="shared" si="5"/>
        <v>1</v>
      </c>
    </row>
    <row r="338" spans="1:13" ht="20.100000000000001" customHeight="1" x14ac:dyDescent="0.15">
      <c r="A338" s="1" t="s">
        <v>2136</v>
      </c>
      <c r="B338" s="1" t="s">
        <v>2839</v>
      </c>
      <c r="C338" s="1" t="s">
        <v>2842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2843</v>
      </c>
      <c r="L338" s="1"/>
      <c r="M338" s="21">
        <f t="shared" si="5"/>
        <v>1</v>
      </c>
    </row>
    <row r="339" spans="1:13" ht="20.100000000000001" customHeight="1" x14ac:dyDescent="0.15">
      <c r="A339" s="1" t="s">
        <v>2136</v>
      </c>
      <c r="B339" s="1" t="s">
        <v>2839</v>
      </c>
      <c r="C339" s="1" t="s">
        <v>2844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2845</v>
      </c>
      <c r="L339" s="1"/>
      <c r="M339" s="21">
        <f t="shared" si="5"/>
        <v>1</v>
      </c>
    </row>
    <row r="340" spans="1:13" ht="20.100000000000001" customHeight="1" x14ac:dyDescent="0.15">
      <c r="A340" s="1" t="s">
        <v>2136</v>
      </c>
      <c r="B340" s="1" t="s">
        <v>2839</v>
      </c>
      <c r="C340" s="1" t="s">
        <v>2846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2847</v>
      </c>
      <c r="L340" s="1"/>
      <c r="M340" s="21">
        <f t="shared" si="5"/>
        <v>1</v>
      </c>
    </row>
    <row r="341" spans="1:13" ht="20.100000000000001" customHeight="1" x14ac:dyDescent="0.15">
      <c r="A341" s="1" t="s">
        <v>2136</v>
      </c>
      <c r="B341" s="1" t="s">
        <v>2839</v>
      </c>
      <c r="C341" s="1" t="s">
        <v>2848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2849</v>
      </c>
      <c r="L341" s="1"/>
      <c r="M341" s="21">
        <f t="shared" si="5"/>
        <v>1</v>
      </c>
    </row>
    <row r="342" spans="1:13" ht="20.100000000000001" customHeight="1" x14ac:dyDescent="0.15">
      <c r="A342" s="1" t="s">
        <v>2136</v>
      </c>
      <c r="B342" s="1" t="s">
        <v>2839</v>
      </c>
      <c r="C342" s="1" t="s">
        <v>2850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2851</v>
      </c>
      <c r="L342" s="1"/>
      <c r="M342" s="21">
        <f t="shared" si="5"/>
        <v>1</v>
      </c>
    </row>
    <row r="343" spans="1:13" ht="20.100000000000001" customHeight="1" x14ac:dyDescent="0.15">
      <c r="A343" s="1" t="s">
        <v>2136</v>
      </c>
      <c r="B343" s="1" t="s">
        <v>2839</v>
      </c>
      <c r="C343" s="1" t="s">
        <v>2852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53</v>
      </c>
      <c r="I343" s="1" t="s">
        <v>740</v>
      </c>
      <c r="J343" s="1" t="s">
        <v>182</v>
      </c>
      <c r="K343" s="1" t="s">
        <v>2853</v>
      </c>
      <c r="L343" s="1"/>
      <c r="M343" s="21">
        <f t="shared" si="5"/>
        <v>1</v>
      </c>
    </row>
    <row r="344" spans="1:13" ht="20.100000000000001" customHeight="1" x14ac:dyDescent="0.15">
      <c r="A344" s="1" t="s">
        <v>2136</v>
      </c>
      <c r="B344" s="1" t="s">
        <v>2854</v>
      </c>
      <c r="C344" s="1" t="s">
        <v>2855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53</v>
      </c>
      <c r="I344" s="1" t="s">
        <v>740</v>
      </c>
      <c r="J344" s="1" t="s">
        <v>182</v>
      </c>
      <c r="K344" s="1" t="s">
        <v>2856</v>
      </c>
      <c r="L344" s="1"/>
      <c r="M344" s="21">
        <f t="shared" si="5"/>
        <v>1</v>
      </c>
    </row>
    <row r="345" spans="1:13" ht="20.100000000000001" customHeight="1" x14ac:dyDescent="0.15">
      <c r="A345" s="1" t="s">
        <v>2136</v>
      </c>
      <c r="B345" s="1" t="s">
        <v>2854</v>
      </c>
      <c r="C345" s="1" t="s">
        <v>2857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740</v>
      </c>
      <c r="J345" s="1" t="s">
        <v>182</v>
      </c>
      <c r="K345" s="1" t="s">
        <v>2858</v>
      </c>
      <c r="L345" s="1"/>
      <c r="M345" s="21">
        <f t="shared" si="5"/>
        <v>1</v>
      </c>
    </row>
    <row r="346" spans="1:13" ht="20.100000000000001" customHeight="1" x14ac:dyDescent="0.15">
      <c r="A346" s="1" t="s">
        <v>2136</v>
      </c>
      <c r="B346" s="1" t="s">
        <v>2854</v>
      </c>
      <c r="C346" s="1" t="s">
        <v>2859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740</v>
      </c>
      <c r="J346" s="1" t="s">
        <v>182</v>
      </c>
      <c r="K346" s="1" t="s">
        <v>2860</v>
      </c>
      <c r="L346" s="1"/>
      <c r="M346" s="21">
        <f t="shared" si="5"/>
        <v>1</v>
      </c>
    </row>
    <row r="347" spans="1:13" ht="20.100000000000001" customHeight="1" x14ac:dyDescent="0.15">
      <c r="A347" s="1" t="s">
        <v>2136</v>
      </c>
      <c r="B347" s="1" t="s">
        <v>2854</v>
      </c>
      <c r="C347" s="1" t="s">
        <v>2861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740</v>
      </c>
      <c r="J347" s="1" t="s">
        <v>182</v>
      </c>
      <c r="K347" s="1" t="s">
        <v>2862</v>
      </c>
      <c r="L347" s="1"/>
      <c r="M347" s="21">
        <f t="shared" si="5"/>
        <v>1</v>
      </c>
    </row>
    <row r="348" spans="1:13" ht="20.100000000000001" customHeight="1" x14ac:dyDescent="0.15">
      <c r="A348" s="1" t="s">
        <v>2136</v>
      </c>
      <c r="B348" s="1" t="s">
        <v>2854</v>
      </c>
      <c r="C348" s="1" t="s">
        <v>2863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740</v>
      </c>
      <c r="J348" s="1" t="s">
        <v>182</v>
      </c>
      <c r="K348" s="1" t="s">
        <v>2864</v>
      </c>
      <c r="L348" s="1"/>
      <c r="M348" s="21">
        <f t="shared" si="5"/>
        <v>1</v>
      </c>
    </row>
    <row r="349" spans="1:13" ht="20.100000000000001" customHeight="1" x14ac:dyDescent="0.15">
      <c r="A349" s="1" t="s">
        <v>2136</v>
      </c>
      <c r="B349" s="1" t="s">
        <v>2865</v>
      </c>
      <c r="C349" s="1" t="s">
        <v>2866</v>
      </c>
      <c r="D349" s="1" t="s">
        <v>50</v>
      </c>
      <c r="E349" s="1" t="s">
        <v>51</v>
      </c>
      <c r="F349" s="1" t="s">
        <v>51</v>
      </c>
      <c r="G349" s="1" t="s">
        <v>26857</v>
      </c>
      <c r="H349" s="1" t="s">
        <v>53</v>
      </c>
      <c r="I349" s="1" t="s">
        <v>740</v>
      </c>
      <c r="J349" s="1" t="s">
        <v>182</v>
      </c>
      <c r="K349" s="1" t="s">
        <v>2867</v>
      </c>
      <c r="L349" s="1"/>
      <c r="M349" s="21">
        <f t="shared" si="5"/>
        <v>1</v>
      </c>
    </row>
    <row r="350" spans="1:13" ht="20.100000000000001" customHeight="1" x14ac:dyDescent="0.15">
      <c r="A350" s="1" t="s">
        <v>2136</v>
      </c>
      <c r="B350" s="1" t="s">
        <v>2865</v>
      </c>
      <c r="C350" s="1" t="s">
        <v>2868</v>
      </c>
      <c r="D350" s="1" t="s">
        <v>50</v>
      </c>
      <c r="E350" s="1" t="s">
        <v>51</v>
      </c>
      <c r="F350" s="1" t="s">
        <v>26832</v>
      </c>
      <c r="G350" s="1" t="s">
        <v>82</v>
      </c>
      <c r="H350" s="1" t="s">
        <v>83</v>
      </c>
      <c r="I350" s="1" t="s">
        <v>84</v>
      </c>
      <c r="J350" s="1" t="s">
        <v>85</v>
      </c>
      <c r="K350" s="1" t="s">
        <v>2869</v>
      </c>
      <c r="L350" s="1"/>
      <c r="M350" s="21">
        <f t="shared" si="5"/>
        <v>0</v>
      </c>
    </row>
    <row r="351" spans="1:13" ht="20.100000000000001" customHeight="1" x14ac:dyDescent="0.15">
      <c r="A351" s="1" t="s">
        <v>2136</v>
      </c>
      <c r="B351" s="1" t="s">
        <v>2870</v>
      </c>
      <c r="C351" s="1" t="s">
        <v>2871</v>
      </c>
      <c r="D351" s="1" t="s">
        <v>50</v>
      </c>
      <c r="E351" s="1" t="s">
        <v>51</v>
      </c>
      <c r="F351" s="1" t="s">
        <v>26829</v>
      </c>
      <c r="G351" s="1" t="s">
        <v>26857</v>
      </c>
      <c r="H351" s="1" t="s">
        <v>26836</v>
      </c>
      <c r="I351" s="1" t="s">
        <v>26858</v>
      </c>
      <c r="J351" s="1" t="s">
        <v>26859</v>
      </c>
      <c r="K351" s="1" t="s">
        <v>2872</v>
      </c>
      <c r="L351" s="1"/>
      <c r="M351" s="21">
        <f t="shared" si="5"/>
        <v>0</v>
      </c>
    </row>
    <row r="352" spans="1:13" ht="20.100000000000001" customHeight="1" x14ac:dyDescent="0.15">
      <c r="A352" s="1" t="s">
        <v>2136</v>
      </c>
      <c r="B352" s="1" t="s">
        <v>2870</v>
      </c>
      <c r="C352" s="1" t="s">
        <v>2873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740</v>
      </c>
      <c r="J352" s="1" t="s">
        <v>182</v>
      </c>
      <c r="K352" s="1" t="s">
        <v>2874</v>
      </c>
      <c r="L352" s="1"/>
      <c r="M352" s="21">
        <f t="shared" si="5"/>
        <v>1</v>
      </c>
    </row>
    <row r="353" spans="1:13" ht="20.100000000000001" customHeight="1" x14ac:dyDescent="0.15">
      <c r="A353" s="1" t="s">
        <v>2136</v>
      </c>
      <c r="B353" s="1" t="s">
        <v>2870</v>
      </c>
      <c r="C353" s="1" t="s">
        <v>2875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740</v>
      </c>
      <c r="J353" s="1" t="s">
        <v>182</v>
      </c>
      <c r="K353" s="1" t="s">
        <v>2876</v>
      </c>
      <c r="L353" s="1"/>
      <c r="M353" s="21">
        <f t="shared" si="5"/>
        <v>1</v>
      </c>
    </row>
    <row r="354" spans="1:13" ht="20.100000000000001" customHeight="1" x14ac:dyDescent="0.15">
      <c r="A354" s="1" t="s">
        <v>2136</v>
      </c>
      <c r="B354" s="1" t="s">
        <v>2870</v>
      </c>
      <c r="C354" s="1" t="s">
        <v>2877</v>
      </c>
      <c r="D354" s="1" t="s">
        <v>50</v>
      </c>
      <c r="E354" s="1" t="s">
        <v>51</v>
      </c>
      <c r="F354" s="1" t="s">
        <v>179</v>
      </c>
      <c r="G354" s="1" t="s">
        <v>82</v>
      </c>
      <c r="H354" s="1" t="s">
        <v>83</v>
      </c>
      <c r="I354" s="1" t="s">
        <v>84</v>
      </c>
      <c r="J354" s="1" t="s">
        <v>85</v>
      </c>
      <c r="K354" s="1" t="s">
        <v>2878</v>
      </c>
      <c r="L354" s="1"/>
      <c r="M354" s="21">
        <f t="shared" si="5"/>
        <v>0</v>
      </c>
    </row>
    <row r="355" spans="1:13" ht="20.100000000000001" customHeight="1" x14ac:dyDescent="0.15">
      <c r="A355" s="1" t="s">
        <v>2136</v>
      </c>
      <c r="B355" s="1" t="s">
        <v>2870</v>
      </c>
      <c r="C355" s="1" t="s">
        <v>2879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740</v>
      </c>
      <c r="J355" s="1" t="s">
        <v>182</v>
      </c>
      <c r="K355" s="1" t="s">
        <v>2880</v>
      </c>
      <c r="L355" s="1"/>
      <c r="M355" s="21">
        <f t="shared" si="5"/>
        <v>1</v>
      </c>
    </row>
    <row r="356" spans="1:13" ht="20.100000000000001" customHeight="1" x14ac:dyDescent="0.15">
      <c r="A356" s="1" t="s">
        <v>2136</v>
      </c>
      <c r="B356" s="1" t="s">
        <v>2881</v>
      </c>
      <c r="C356" s="1" t="s">
        <v>2882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662</v>
      </c>
      <c r="J356" s="1" t="s">
        <v>663</v>
      </c>
      <c r="K356" s="1" t="s">
        <v>2883</v>
      </c>
      <c r="L356" s="1"/>
      <c r="M356" s="21">
        <f t="shared" si="5"/>
        <v>1</v>
      </c>
    </row>
    <row r="357" spans="1:13" ht="20.100000000000001" customHeight="1" x14ac:dyDescent="0.15">
      <c r="A357" s="1" t="s">
        <v>2136</v>
      </c>
      <c r="B357" s="1" t="s">
        <v>2881</v>
      </c>
      <c r="C357" s="1" t="s">
        <v>2884</v>
      </c>
      <c r="D357" s="1" t="s">
        <v>50</v>
      </c>
      <c r="E357" s="1" t="s">
        <v>51</v>
      </c>
      <c r="F357" s="1" t="s">
        <v>26832</v>
      </c>
      <c r="G357" s="1" t="s">
        <v>82</v>
      </c>
      <c r="H357" s="1" t="s">
        <v>446</v>
      </c>
      <c r="I357" s="1" t="s">
        <v>84</v>
      </c>
      <c r="J357" s="1" t="s">
        <v>96</v>
      </c>
      <c r="K357" s="1" t="s">
        <v>2885</v>
      </c>
      <c r="L357" s="1"/>
      <c r="M357" s="21">
        <f t="shared" si="5"/>
        <v>0</v>
      </c>
    </row>
    <row r="358" spans="1:13" ht="20.100000000000001" customHeight="1" x14ac:dyDescent="0.15">
      <c r="A358" s="1" t="s">
        <v>2136</v>
      </c>
      <c r="B358" s="1" t="s">
        <v>2881</v>
      </c>
      <c r="C358" s="1" t="s">
        <v>2886</v>
      </c>
      <c r="D358" s="1" t="s">
        <v>50</v>
      </c>
      <c r="E358" s="1" t="s">
        <v>51</v>
      </c>
      <c r="F358" s="1" t="s">
        <v>51</v>
      </c>
      <c r="G358" s="1" t="s">
        <v>82</v>
      </c>
      <c r="H358" s="1" t="s">
        <v>207</v>
      </c>
      <c r="I358" s="1" t="s">
        <v>54</v>
      </c>
      <c r="J358" s="1" t="s">
        <v>96</v>
      </c>
      <c r="K358" s="1" t="s">
        <v>2887</v>
      </c>
      <c r="L358" s="1"/>
      <c r="M358" s="21">
        <f t="shared" si="5"/>
        <v>1</v>
      </c>
    </row>
    <row r="359" spans="1:13" ht="20.100000000000001" customHeight="1" x14ac:dyDescent="0.15">
      <c r="A359" s="1" t="s">
        <v>2136</v>
      </c>
      <c r="B359" s="1" t="s">
        <v>2888</v>
      </c>
      <c r="C359" s="1" t="s">
        <v>2889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181</v>
      </c>
      <c r="J359" s="1" t="s">
        <v>122</v>
      </c>
      <c r="K359" s="1" t="s">
        <v>2890</v>
      </c>
      <c r="L359" s="1"/>
      <c r="M359" s="21">
        <f t="shared" si="5"/>
        <v>1</v>
      </c>
    </row>
    <row r="360" spans="1:13" ht="20.100000000000001" customHeight="1" x14ac:dyDescent="0.15">
      <c r="A360" s="1" t="s">
        <v>2136</v>
      </c>
      <c r="B360" s="1" t="s">
        <v>2888</v>
      </c>
      <c r="C360" s="1" t="s">
        <v>2891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181</v>
      </c>
      <c r="J360" s="1" t="s">
        <v>122</v>
      </c>
      <c r="K360" s="1" t="s">
        <v>2892</v>
      </c>
      <c r="L360" s="1"/>
      <c r="M360" s="21">
        <f t="shared" si="5"/>
        <v>1</v>
      </c>
    </row>
    <row r="361" spans="1:13" ht="20.100000000000001" customHeight="1" x14ac:dyDescent="0.15">
      <c r="A361" s="1" t="s">
        <v>2136</v>
      </c>
      <c r="B361" s="1" t="s">
        <v>2888</v>
      </c>
      <c r="C361" s="1" t="s">
        <v>2893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181</v>
      </c>
      <c r="J361" s="1" t="s">
        <v>122</v>
      </c>
      <c r="K361" s="1" t="s">
        <v>2894</v>
      </c>
      <c r="L361" s="1"/>
      <c r="M361" s="21">
        <f t="shared" si="5"/>
        <v>1</v>
      </c>
    </row>
    <row r="362" spans="1:13" ht="20.100000000000001" customHeight="1" x14ac:dyDescent="0.15">
      <c r="A362" s="1" t="s">
        <v>2136</v>
      </c>
      <c r="B362" s="1" t="s">
        <v>2895</v>
      </c>
      <c r="C362" s="1" t="s">
        <v>2896</v>
      </c>
      <c r="D362" s="1" t="s">
        <v>50</v>
      </c>
      <c r="E362" s="1" t="s">
        <v>51</v>
      </c>
      <c r="F362" s="1" t="s">
        <v>51</v>
      </c>
      <c r="G362" s="1" t="s">
        <v>82</v>
      </c>
      <c r="H362" s="1" t="s">
        <v>1151</v>
      </c>
      <c r="I362" s="1" t="s">
        <v>84</v>
      </c>
      <c r="J362" s="1" t="s">
        <v>130</v>
      </c>
      <c r="K362" s="1" t="s">
        <v>2897</v>
      </c>
      <c r="L362" s="1"/>
      <c r="M362" s="21">
        <f t="shared" si="5"/>
        <v>1</v>
      </c>
    </row>
    <row r="363" spans="1:13" ht="20.100000000000001" customHeight="1" x14ac:dyDescent="0.15">
      <c r="A363" s="1" t="s">
        <v>2136</v>
      </c>
      <c r="B363" s="1" t="s">
        <v>2895</v>
      </c>
      <c r="C363" s="1" t="s">
        <v>2898</v>
      </c>
      <c r="D363" s="1" t="s">
        <v>50</v>
      </c>
      <c r="E363" s="1" t="s">
        <v>51</v>
      </c>
      <c r="F363" s="1" t="s">
        <v>51</v>
      </c>
      <c r="G363" s="1" t="s">
        <v>82</v>
      </c>
      <c r="H363" s="1" t="s">
        <v>129</v>
      </c>
      <c r="I363" s="1" t="s">
        <v>84</v>
      </c>
      <c r="J363" s="1" t="s">
        <v>130</v>
      </c>
      <c r="K363" s="1" t="s">
        <v>2899</v>
      </c>
      <c r="L363" s="1"/>
      <c r="M363" s="21">
        <f t="shared" si="5"/>
        <v>1</v>
      </c>
    </row>
    <row r="364" spans="1:13" ht="20.100000000000001" customHeight="1" x14ac:dyDescent="0.15">
      <c r="A364" s="1" t="s">
        <v>2136</v>
      </c>
      <c r="B364" s="1" t="s">
        <v>2895</v>
      </c>
      <c r="C364" s="1" t="s">
        <v>2900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53</v>
      </c>
      <c r="I364" s="1" t="s">
        <v>54</v>
      </c>
      <c r="J364" s="1" t="s">
        <v>55</v>
      </c>
      <c r="K364" s="1" t="s">
        <v>1123</v>
      </c>
      <c r="L364" s="1"/>
      <c r="M364" s="21">
        <f t="shared" si="5"/>
        <v>1</v>
      </c>
    </row>
    <row r="365" spans="1:13" ht="20.100000000000001" customHeight="1" x14ac:dyDescent="0.15">
      <c r="A365" s="1" t="s">
        <v>2136</v>
      </c>
      <c r="B365" s="1" t="s">
        <v>2895</v>
      </c>
      <c r="C365" s="1" t="s">
        <v>2901</v>
      </c>
      <c r="D365" s="1" t="s">
        <v>50</v>
      </c>
      <c r="E365" s="1" t="s">
        <v>51</v>
      </c>
      <c r="F365" s="1" t="s">
        <v>81</v>
      </c>
      <c r="G365" s="1" t="s">
        <v>82</v>
      </c>
      <c r="H365" s="1" t="s">
        <v>180</v>
      </c>
      <c r="I365" s="1" t="s">
        <v>181</v>
      </c>
      <c r="J365" s="1" t="s">
        <v>182</v>
      </c>
      <c r="K365" s="1" t="s">
        <v>2902</v>
      </c>
      <c r="L365" s="1"/>
      <c r="M365" s="21">
        <f t="shared" si="5"/>
        <v>0</v>
      </c>
    </row>
    <row r="366" spans="1:13" ht="20.100000000000001" customHeight="1" x14ac:dyDescent="0.15">
      <c r="A366" s="1" t="s">
        <v>2136</v>
      </c>
      <c r="B366" s="1" t="s">
        <v>2895</v>
      </c>
      <c r="C366" s="1" t="s">
        <v>2903</v>
      </c>
      <c r="D366" s="1" t="s">
        <v>50</v>
      </c>
      <c r="E366" s="1" t="s">
        <v>51</v>
      </c>
      <c r="F366" s="1" t="s">
        <v>81</v>
      </c>
      <c r="G366" s="1" t="s">
        <v>82</v>
      </c>
      <c r="H366" s="1" t="s">
        <v>180</v>
      </c>
      <c r="I366" s="1" t="s">
        <v>181</v>
      </c>
      <c r="J366" s="1" t="s">
        <v>182</v>
      </c>
      <c r="K366" s="1" t="s">
        <v>2904</v>
      </c>
      <c r="L366" s="1"/>
      <c r="M366" s="21">
        <f t="shared" si="5"/>
        <v>0</v>
      </c>
    </row>
    <row r="367" spans="1:13" ht="20.100000000000001" customHeight="1" x14ac:dyDescent="0.15">
      <c r="A367" s="1" t="s">
        <v>2136</v>
      </c>
      <c r="B367" s="1" t="s">
        <v>2895</v>
      </c>
      <c r="C367" s="1" t="s">
        <v>2905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53</v>
      </c>
      <c r="I367" s="1" t="s">
        <v>54</v>
      </c>
      <c r="J367" s="1" t="s">
        <v>55</v>
      </c>
      <c r="K367" s="1" t="s">
        <v>2906</v>
      </c>
      <c r="L367" s="1"/>
      <c r="M367" s="21">
        <f t="shared" si="5"/>
        <v>1</v>
      </c>
    </row>
    <row r="368" spans="1:13" ht="20.100000000000001" customHeight="1" x14ac:dyDescent="0.15">
      <c r="A368" s="1" t="s">
        <v>2136</v>
      </c>
      <c r="B368" s="1" t="s">
        <v>2895</v>
      </c>
      <c r="C368" s="1" t="s">
        <v>2907</v>
      </c>
      <c r="D368" s="1" t="s">
        <v>50</v>
      </c>
      <c r="E368" s="1" t="s">
        <v>51</v>
      </c>
      <c r="F368" s="1" t="s">
        <v>81</v>
      </c>
      <c r="G368" s="1" t="s">
        <v>82</v>
      </c>
      <c r="H368" s="1" t="s">
        <v>180</v>
      </c>
      <c r="I368" s="1" t="s">
        <v>181</v>
      </c>
      <c r="J368" s="1" t="s">
        <v>182</v>
      </c>
      <c r="K368" s="1" t="s">
        <v>2908</v>
      </c>
      <c r="L368" s="1"/>
      <c r="M368" s="21">
        <f t="shared" si="5"/>
        <v>0</v>
      </c>
    </row>
    <row r="369" spans="1:13" ht="20.100000000000001" customHeight="1" x14ac:dyDescent="0.15">
      <c r="A369" s="1" t="s">
        <v>2136</v>
      </c>
      <c r="B369" s="1" t="s">
        <v>2895</v>
      </c>
      <c r="C369" s="1" t="s">
        <v>2909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54</v>
      </c>
      <c r="J369" s="1" t="s">
        <v>55</v>
      </c>
      <c r="K369" s="1" t="s">
        <v>2910</v>
      </c>
      <c r="L369" s="1"/>
      <c r="M369" s="21">
        <f t="shared" si="5"/>
        <v>1</v>
      </c>
    </row>
    <row r="370" spans="1:13" ht="20.100000000000001" customHeight="1" x14ac:dyDescent="0.15">
      <c r="A370" s="1" t="s">
        <v>2136</v>
      </c>
      <c r="B370" s="1" t="s">
        <v>2895</v>
      </c>
      <c r="C370" s="1" t="s">
        <v>2911</v>
      </c>
      <c r="D370" s="1" t="s">
        <v>50</v>
      </c>
      <c r="E370" s="1" t="s">
        <v>51</v>
      </c>
      <c r="F370" s="1" t="s">
        <v>81</v>
      </c>
      <c r="G370" s="1" t="s">
        <v>82</v>
      </c>
      <c r="H370" s="1" t="s">
        <v>180</v>
      </c>
      <c r="I370" s="1" t="s">
        <v>181</v>
      </c>
      <c r="J370" s="1" t="s">
        <v>182</v>
      </c>
      <c r="K370" s="1" t="s">
        <v>2912</v>
      </c>
      <c r="L370" s="1"/>
      <c r="M370" s="21">
        <f t="shared" si="5"/>
        <v>0</v>
      </c>
    </row>
    <row r="371" spans="1:13" ht="20.100000000000001" customHeight="1" x14ac:dyDescent="0.15">
      <c r="A371" s="1" t="s">
        <v>2136</v>
      </c>
      <c r="B371" s="1" t="s">
        <v>2895</v>
      </c>
      <c r="C371" s="1" t="s">
        <v>2913</v>
      </c>
      <c r="D371" s="1" t="s">
        <v>50</v>
      </c>
      <c r="E371" s="1" t="s">
        <v>51</v>
      </c>
      <c r="F371" s="1" t="s">
        <v>81</v>
      </c>
      <c r="G371" s="1" t="s">
        <v>82</v>
      </c>
      <c r="H371" s="1" t="s">
        <v>180</v>
      </c>
      <c r="I371" s="1" t="s">
        <v>181</v>
      </c>
      <c r="J371" s="1" t="s">
        <v>182</v>
      </c>
      <c r="K371" s="1" t="s">
        <v>2914</v>
      </c>
      <c r="L371" s="1"/>
      <c r="M371" s="21">
        <f t="shared" si="5"/>
        <v>0</v>
      </c>
    </row>
    <row r="372" spans="1:13" ht="20.100000000000001" customHeight="1" x14ac:dyDescent="0.15">
      <c r="A372" s="1" t="s">
        <v>2136</v>
      </c>
      <c r="B372" s="1" t="s">
        <v>2895</v>
      </c>
      <c r="C372" s="1" t="s">
        <v>2915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54</v>
      </c>
      <c r="J372" s="1" t="s">
        <v>55</v>
      </c>
      <c r="K372" s="1" t="s">
        <v>2916</v>
      </c>
      <c r="L372" s="1"/>
      <c r="M372" s="21">
        <f t="shared" si="5"/>
        <v>1</v>
      </c>
    </row>
    <row r="373" spans="1:13" ht="20.100000000000001" customHeight="1" x14ac:dyDescent="0.15">
      <c r="A373" s="1" t="s">
        <v>2136</v>
      </c>
      <c r="B373" s="1" t="s">
        <v>2895</v>
      </c>
      <c r="C373" s="1" t="s">
        <v>2917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54</v>
      </c>
      <c r="J373" s="1" t="s">
        <v>55</v>
      </c>
      <c r="K373" s="1" t="s">
        <v>2918</v>
      </c>
      <c r="L373" s="1"/>
      <c r="M373" s="21">
        <f t="shared" si="5"/>
        <v>1</v>
      </c>
    </row>
    <row r="374" spans="1:13" ht="20.100000000000001" customHeight="1" x14ac:dyDescent="0.15">
      <c r="A374" s="1" t="s">
        <v>2136</v>
      </c>
      <c r="B374" s="1" t="s">
        <v>2895</v>
      </c>
      <c r="C374" s="1" t="s">
        <v>2919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54</v>
      </c>
      <c r="J374" s="1" t="s">
        <v>55</v>
      </c>
      <c r="K374" s="1" t="s">
        <v>2920</v>
      </c>
      <c r="L374" s="1"/>
      <c r="M374" s="21">
        <f t="shared" si="5"/>
        <v>1</v>
      </c>
    </row>
    <row r="375" spans="1:13" ht="20.100000000000001" customHeight="1" x14ac:dyDescent="0.15">
      <c r="A375" s="1" t="s">
        <v>2136</v>
      </c>
      <c r="B375" s="1" t="s">
        <v>2895</v>
      </c>
      <c r="C375" s="1" t="s">
        <v>2921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53</v>
      </c>
      <c r="I375" s="1" t="s">
        <v>54</v>
      </c>
      <c r="J375" s="1" t="s">
        <v>55</v>
      </c>
      <c r="K375" s="1" t="s">
        <v>2922</v>
      </c>
      <c r="L375" s="1"/>
      <c r="M375" s="21">
        <f t="shared" si="5"/>
        <v>1</v>
      </c>
    </row>
    <row r="376" spans="1:13" ht="20.100000000000001" customHeight="1" x14ac:dyDescent="0.15">
      <c r="A376" s="1" t="s">
        <v>2136</v>
      </c>
      <c r="B376" s="1" t="s">
        <v>2923</v>
      </c>
      <c r="C376" s="1" t="s">
        <v>2924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53</v>
      </c>
      <c r="I376" s="1" t="s">
        <v>54</v>
      </c>
      <c r="J376" s="1" t="s">
        <v>55</v>
      </c>
      <c r="K376" s="1" t="s">
        <v>1105</v>
      </c>
      <c r="L376" s="1"/>
      <c r="M376" s="21">
        <f t="shared" si="5"/>
        <v>1</v>
      </c>
    </row>
    <row r="377" spans="1:13" ht="20.100000000000001" customHeight="1" x14ac:dyDescent="0.15">
      <c r="A377" s="1" t="s">
        <v>2136</v>
      </c>
      <c r="B377" s="1" t="s">
        <v>2923</v>
      </c>
      <c r="C377" s="1" t="s">
        <v>2925</v>
      </c>
      <c r="D377" s="1" t="s">
        <v>50</v>
      </c>
      <c r="E377" s="1" t="s">
        <v>51</v>
      </c>
      <c r="F377" s="1" t="s">
        <v>81</v>
      </c>
      <c r="G377" s="1" t="s">
        <v>82</v>
      </c>
      <c r="H377" s="1" t="s">
        <v>180</v>
      </c>
      <c r="I377" s="1" t="s">
        <v>181</v>
      </c>
      <c r="J377" s="1" t="s">
        <v>182</v>
      </c>
      <c r="K377" s="1" t="s">
        <v>2926</v>
      </c>
      <c r="L377" s="1"/>
      <c r="M377" s="21">
        <f t="shared" si="5"/>
        <v>0</v>
      </c>
    </row>
    <row r="378" spans="1:13" ht="20.100000000000001" customHeight="1" x14ac:dyDescent="0.15">
      <c r="A378" s="1" t="s">
        <v>2136</v>
      </c>
      <c r="B378" s="1" t="s">
        <v>2923</v>
      </c>
      <c r="C378" s="1" t="s">
        <v>2927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54</v>
      </c>
      <c r="J378" s="1" t="s">
        <v>55</v>
      </c>
      <c r="K378" s="1" t="s">
        <v>2928</v>
      </c>
      <c r="L378" s="1"/>
      <c r="M378" s="21">
        <f t="shared" si="5"/>
        <v>1</v>
      </c>
    </row>
    <row r="379" spans="1:13" ht="20.100000000000001" customHeight="1" x14ac:dyDescent="0.15">
      <c r="A379" s="1" t="s">
        <v>2136</v>
      </c>
      <c r="B379" s="1" t="s">
        <v>2923</v>
      </c>
      <c r="C379" s="1" t="s">
        <v>2929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54</v>
      </c>
      <c r="J379" s="1" t="s">
        <v>55</v>
      </c>
      <c r="K379" s="1" t="s">
        <v>2930</v>
      </c>
      <c r="L379" s="1"/>
      <c r="M379" s="21">
        <f t="shared" si="5"/>
        <v>1</v>
      </c>
    </row>
    <row r="380" spans="1:13" ht="20.100000000000001" customHeight="1" x14ac:dyDescent="0.15">
      <c r="A380" s="1" t="s">
        <v>2136</v>
      </c>
      <c r="B380" s="1" t="s">
        <v>2923</v>
      </c>
      <c r="C380" s="1" t="s">
        <v>2931</v>
      </c>
      <c r="D380" s="1" t="s">
        <v>50</v>
      </c>
      <c r="E380" s="1" t="s">
        <v>51</v>
      </c>
      <c r="F380" s="1" t="s">
        <v>81</v>
      </c>
      <c r="G380" s="1" t="s">
        <v>82</v>
      </c>
      <c r="H380" s="1" t="s">
        <v>180</v>
      </c>
      <c r="I380" s="1" t="s">
        <v>181</v>
      </c>
      <c r="J380" s="1" t="s">
        <v>182</v>
      </c>
      <c r="K380" s="1" t="s">
        <v>2932</v>
      </c>
      <c r="L380" s="1"/>
      <c r="M380" s="21">
        <f t="shared" si="5"/>
        <v>0</v>
      </c>
    </row>
    <row r="381" spans="1:13" ht="20.100000000000001" customHeight="1" x14ac:dyDescent="0.15">
      <c r="A381" s="1" t="s">
        <v>2136</v>
      </c>
      <c r="B381" s="1" t="s">
        <v>2923</v>
      </c>
      <c r="C381" s="1" t="s">
        <v>2933</v>
      </c>
      <c r="D381" s="1" t="s">
        <v>50</v>
      </c>
      <c r="E381" s="1" t="s">
        <v>51</v>
      </c>
      <c r="F381" s="1" t="s">
        <v>81</v>
      </c>
      <c r="G381" s="1" t="s">
        <v>82</v>
      </c>
      <c r="H381" s="1" t="s">
        <v>180</v>
      </c>
      <c r="I381" s="1" t="s">
        <v>181</v>
      </c>
      <c r="J381" s="1" t="s">
        <v>182</v>
      </c>
      <c r="K381" s="1" t="s">
        <v>2934</v>
      </c>
      <c r="L381" s="1"/>
      <c r="M381" s="21">
        <f t="shared" si="5"/>
        <v>0</v>
      </c>
    </row>
    <row r="382" spans="1:13" ht="20.100000000000001" customHeight="1" x14ac:dyDescent="0.15">
      <c r="A382" s="1" t="s">
        <v>2136</v>
      </c>
      <c r="B382" s="1" t="s">
        <v>2923</v>
      </c>
      <c r="C382" s="1" t="s">
        <v>2935</v>
      </c>
      <c r="D382" s="1" t="s">
        <v>50</v>
      </c>
      <c r="E382" s="1" t="s">
        <v>51</v>
      </c>
      <c r="F382" s="1" t="s">
        <v>81</v>
      </c>
      <c r="G382" s="1" t="s">
        <v>82</v>
      </c>
      <c r="H382" s="1" t="s">
        <v>180</v>
      </c>
      <c r="I382" s="1" t="s">
        <v>181</v>
      </c>
      <c r="J382" s="1" t="s">
        <v>182</v>
      </c>
      <c r="K382" s="1" t="s">
        <v>2936</v>
      </c>
      <c r="L382" s="1"/>
      <c r="M382" s="21">
        <f t="shared" si="5"/>
        <v>0</v>
      </c>
    </row>
    <row r="383" spans="1:13" ht="20.100000000000001" customHeight="1" x14ac:dyDescent="0.15">
      <c r="A383" s="1" t="s">
        <v>2136</v>
      </c>
      <c r="B383" s="1" t="s">
        <v>2923</v>
      </c>
      <c r="C383" s="1" t="s">
        <v>2937</v>
      </c>
      <c r="D383" s="1" t="s">
        <v>50</v>
      </c>
      <c r="E383" s="1" t="s">
        <v>51</v>
      </c>
      <c r="F383" s="1" t="s">
        <v>81</v>
      </c>
      <c r="G383" s="1" t="s">
        <v>82</v>
      </c>
      <c r="H383" s="1" t="s">
        <v>180</v>
      </c>
      <c r="I383" s="1" t="s">
        <v>181</v>
      </c>
      <c r="J383" s="1" t="s">
        <v>182</v>
      </c>
      <c r="K383" s="1" t="s">
        <v>2938</v>
      </c>
      <c r="L383" s="1"/>
      <c r="M383" s="21">
        <f t="shared" si="5"/>
        <v>0</v>
      </c>
    </row>
    <row r="384" spans="1:13" ht="20.100000000000001" customHeight="1" x14ac:dyDescent="0.15">
      <c r="A384" s="1" t="s">
        <v>2136</v>
      </c>
      <c r="B384" s="1" t="s">
        <v>2923</v>
      </c>
      <c r="C384" s="1" t="s">
        <v>2939</v>
      </c>
      <c r="D384" s="1" t="s">
        <v>50</v>
      </c>
      <c r="E384" s="1" t="s">
        <v>51</v>
      </c>
      <c r="F384" s="1" t="s">
        <v>26832</v>
      </c>
      <c r="G384" s="1" t="s">
        <v>82</v>
      </c>
      <c r="H384" s="1" t="s">
        <v>446</v>
      </c>
      <c r="I384" s="1" t="s">
        <v>84</v>
      </c>
      <c r="J384" s="1" t="s">
        <v>96</v>
      </c>
      <c r="K384" s="1" t="s">
        <v>2940</v>
      </c>
      <c r="L384" s="1"/>
      <c r="M384" s="21">
        <f t="shared" si="5"/>
        <v>0</v>
      </c>
    </row>
    <row r="385" spans="1:13" ht="20.100000000000001" customHeight="1" x14ac:dyDescent="0.15">
      <c r="A385" s="1" t="s">
        <v>2136</v>
      </c>
      <c r="B385" s="1" t="s">
        <v>2923</v>
      </c>
      <c r="C385" s="1" t="s">
        <v>2941</v>
      </c>
      <c r="D385" s="1" t="s">
        <v>50</v>
      </c>
      <c r="E385" s="1" t="s">
        <v>51</v>
      </c>
      <c r="F385" s="1" t="s">
        <v>81</v>
      </c>
      <c r="G385" s="1" t="s">
        <v>82</v>
      </c>
      <c r="H385" s="1" t="s">
        <v>446</v>
      </c>
      <c r="I385" s="1" t="s">
        <v>84</v>
      </c>
      <c r="J385" s="1" t="s">
        <v>96</v>
      </c>
      <c r="K385" s="1" t="s">
        <v>2942</v>
      </c>
      <c r="L385" s="1"/>
      <c r="M385" s="21">
        <f t="shared" si="5"/>
        <v>0</v>
      </c>
    </row>
    <row r="386" spans="1:13" ht="20.100000000000001" customHeight="1" x14ac:dyDescent="0.15">
      <c r="A386" s="1" t="s">
        <v>2136</v>
      </c>
      <c r="B386" s="1" t="s">
        <v>2923</v>
      </c>
      <c r="C386" s="1" t="s">
        <v>2943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53</v>
      </c>
      <c r="I386" s="1" t="s">
        <v>54</v>
      </c>
      <c r="J386" s="1" t="s">
        <v>55</v>
      </c>
      <c r="K386" s="1" t="s">
        <v>2944</v>
      </c>
      <c r="L386" s="1"/>
      <c r="M386" s="21">
        <f t="shared" si="5"/>
        <v>1</v>
      </c>
    </row>
    <row r="387" spans="1:13" ht="20.100000000000001" customHeight="1" x14ac:dyDescent="0.15">
      <c r="A387" s="1" t="s">
        <v>2136</v>
      </c>
      <c r="B387" s="1" t="s">
        <v>2923</v>
      </c>
      <c r="C387" s="1" t="s">
        <v>2945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180</v>
      </c>
      <c r="I387" s="1" t="s">
        <v>181</v>
      </c>
      <c r="J387" s="1" t="s">
        <v>182</v>
      </c>
      <c r="K387" s="1" t="s">
        <v>2946</v>
      </c>
      <c r="L387" s="1"/>
      <c r="M387" s="21">
        <f t="shared" si="5"/>
        <v>0</v>
      </c>
    </row>
    <row r="388" spans="1:13" ht="20.100000000000001" customHeight="1" x14ac:dyDescent="0.15">
      <c r="A388" s="1" t="s">
        <v>2136</v>
      </c>
      <c r="B388" s="1" t="s">
        <v>2923</v>
      </c>
      <c r="C388" s="1" t="s">
        <v>2947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54</v>
      </c>
      <c r="J388" s="1" t="s">
        <v>55</v>
      </c>
      <c r="K388" s="1" t="s">
        <v>2948</v>
      </c>
      <c r="L388" s="1"/>
      <c r="M388" s="21">
        <f t="shared" si="5"/>
        <v>1</v>
      </c>
    </row>
    <row r="389" spans="1:13" ht="20.100000000000001" customHeight="1" x14ac:dyDescent="0.15">
      <c r="A389" s="1" t="s">
        <v>2136</v>
      </c>
      <c r="B389" s="1" t="s">
        <v>2949</v>
      </c>
      <c r="C389" s="1" t="s">
        <v>2950</v>
      </c>
      <c r="D389" s="1" t="s">
        <v>50</v>
      </c>
      <c r="E389" s="1" t="s">
        <v>51</v>
      </c>
      <c r="F389" s="1" t="s">
        <v>51</v>
      </c>
      <c r="G389" s="1" t="s">
        <v>82</v>
      </c>
      <c r="H389" s="1" t="s">
        <v>129</v>
      </c>
      <c r="I389" s="1" t="s">
        <v>84</v>
      </c>
      <c r="J389" s="1" t="s">
        <v>130</v>
      </c>
      <c r="K389" s="1" t="s">
        <v>2951</v>
      </c>
      <c r="L389" s="1"/>
      <c r="M389" s="21">
        <f t="shared" si="5"/>
        <v>1</v>
      </c>
    </row>
    <row r="390" spans="1:13" ht="20.100000000000001" customHeight="1" x14ac:dyDescent="0.15">
      <c r="A390" s="1" t="s">
        <v>2136</v>
      </c>
      <c r="B390" s="1" t="s">
        <v>2949</v>
      </c>
      <c r="C390" s="1" t="s">
        <v>2952</v>
      </c>
      <c r="D390" s="1" t="s">
        <v>50</v>
      </c>
      <c r="E390" s="1" t="s">
        <v>51</v>
      </c>
      <c r="F390" s="1" t="s">
        <v>81</v>
      </c>
      <c r="G390" s="1" t="s">
        <v>82</v>
      </c>
      <c r="H390" s="1" t="s">
        <v>180</v>
      </c>
      <c r="I390" s="1" t="s">
        <v>181</v>
      </c>
      <c r="J390" s="1" t="s">
        <v>182</v>
      </c>
      <c r="K390" s="1" t="s">
        <v>2953</v>
      </c>
      <c r="L390" s="1"/>
      <c r="M390" s="21">
        <f t="shared" si="5"/>
        <v>0</v>
      </c>
    </row>
    <row r="391" spans="1:13" ht="20.100000000000001" customHeight="1" x14ac:dyDescent="0.15">
      <c r="A391" s="1" t="s">
        <v>2136</v>
      </c>
      <c r="B391" s="1" t="s">
        <v>2949</v>
      </c>
      <c r="C391" s="1" t="s">
        <v>2954</v>
      </c>
      <c r="D391" s="1" t="s">
        <v>50</v>
      </c>
      <c r="E391" s="1" t="s">
        <v>51</v>
      </c>
      <c r="F391" s="1" t="s">
        <v>81</v>
      </c>
      <c r="G391" s="1" t="s">
        <v>82</v>
      </c>
      <c r="H391" s="1" t="s">
        <v>180</v>
      </c>
      <c r="I391" s="1" t="s">
        <v>181</v>
      </c>
      <c r="J391" s="1" t="s">
        <v>182</v>
      </c>
      <c r="K391" s="1" t="s">
        <v>2955</v>
      </c>
      <c r="L391" s="1"/>
      <c r="M391" s="21">
        <f t="shared" si="5"/>
        <v>0</v>
      </c>
    </row>
    <row r="392" spans="1:13" ht="20.100000000000001" customHeight="1" x14ac:dyDescent="0.15">
      <c r="A392" s="1" t="s">
        <v>2136</v>
      </c>
      <c r="B392" s="1" t="s">
        <v>2956</v>
      </c>
      <c r="C392" s="1" t="s">
        <v>2957</v>
      </c>
      <c r="D392" s="1" t="s">
        <v>50</v>
      </c>
      <c r="E392" s="1" t="s">
        <v>51</v>
      </c>
      <c r="F392" s="1" t="s">
        <v>81</v>
      </c>
      <c r="G392" s="1" t="s">
        <v>82</v>
      </c>
      <c r="H392" s="1" t="s">
        <v>446</v>
      </c>
      <c r="I392" s="1" t="s">
        <v>84</v>
      </c>
      <c r="J392" s="1" t="s">
        <v>96</v>
      </c>
      <c r="K392" s="1" t="s">
        <v>2958</v>
      </c>
      <c r="L392" s="1"/>
      <c r="M392" s="21">
        <f t="shared" si="5"/>
        <v>0</v>
      </c>
    </row>
    <row r="393" spans="1:13" ht="20.100000000000001" customHeight="1" x14ac:dyDescent="0.15">
      <c r="A393" s="1" t="s">
        <v>2136</v>
      </c>
      <c r="B393" s="1" t="s">
        <v>2956</v>
      </c>
      <c r="C393" s="1" t="s">
        <v>2959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181</v>
      </c>
      <c r="J393" s="1" t="s">
        <v>122</v>
      </c>
      <c r="K393" s="1" t="s">
        <v>2960</v>
      </c>
      <c r="L393" s="1"/>
      <c r="M393" s="21">
        <f t="shared" ref="M393:M456" si="6">IF(F393="○",1,0)</f>
        <v>1</v>
      </c>
    </row>
    <row r="394" spans="1:13" ht="20.100000000000001" customHeight="1" x14ac:dyDescent="0.15">
      <c r="A394" s="1" t="s">
        <v>2136</v>
      </c>
      <c r="B394" s="1" t="s">
        <v>2956</v>
      </c>
      <c r="C394" s="1" t="s">
        <v>2961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181</v>
      </c>
      <c r="J394" s="1" t="s">
        <v>122</v>
      </c>
      <c r="K394" s="1" t="s">
        <v>2962</v>
      </c>
      <c r="L394" s="1"/>
      <c r="M394" s="21">
        <f t="shared" si="6"/>
        <v>1</v>
      </c>
    </row>
    <row r="395" spans="1:13" ht="20.100000000000001" customHeight="1" x14ac:dyDescent="0.15">
      <c r="A395" s="1" t="s">
        <v>2136</v>
      </c>
      <c r="B395" s="1" t="s">
        <v>2963</v>
      </c>
      <c r="C395" s="1" t="s">
        <v>2964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181</v>
      </c>
      <c r="J395" s="1" t="s">
        <v>122</v>
      </c>
      <c r="K395" s="1" t="s">
        <v>2965</v>
      </c>
      <c r="L395" s="1"/>
      <c r="M395" s="21">
        <f t="shared" si="6"/>
        <v>1</v>
      </c>
    </row>
    <row r="396" spans="1:13" ht="20.100000000000001" customHeight="1" x14ac:dyDescent="0.15">
      <c r="A396" s="1" t="s">
        <v>2136</v>
      </c>
      <c r="B396" s="1" t="s">
        <v>2966</v>
      </c>
      <c r="C396" s="1" t="s">
        <v>2967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181</v>
      </c>
      <c r="J396" s="1" t="s">
        <v>122</v>
      </c>
      <c r="K396" s="1" t="s">
        <v>2968</v>
      </c>
      <c r="L396" s="1"/>
      <c r="M396" s="21">
        <f t="shared" si="6"/>
        <v>1</v>
      </c>
    </row>
    <row r="397" spans="1:13" ht="20.100000000000001" customHeight="1" x14ac:dyDescent="0.15">
      <c r="A397" s="1" t="s">
        <v>2136</v>
      </c>
      <c r="B397" s="1" t="s">
        <v>2966</v>
      </c>
      <c r="C397" s="1" t="s">
        <v>26825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181</v>
      </c>
      <c r="J397" s="1" t="s">
        <v>122</v>
      </c>
      <c r="K397" s="1" t="s">
        <v>26826</v>
      </c>
      <c r="L397" s="1"/>
      <c r="M397" s="21">
        <f t="shared" si="6"/>
        <v>1</v>
      </c>
    </row>
    <row r="398" spans="1:13" ht="20.100000000000001" customHeight="1" x14ac:dyDescent="0.15">
      <c r="A398" s="1" t="s">
        <v>26815</v>
      </c>
      <c r="B398" s="1" t="s">
        <v>2969</v>
      </c>
      <c r="C398" s="1" t="s">
        <v>2970</v>
      </c>
      <c r="D398" s="1" t="s">
        <v>50</v>
      </c>
      <c r="E398" s="1" t="s">
        <v>51</v>
      </c>
      <c r="F398" s="1" t="s">
        <v>81</v>
      </c>
      <c r="G398" s="1" t="s">
        <v>82</v>
      </c>
      <c r="H398" s="1" t="s">
        <v>83</v>
      </c>
      <c r="I398" s="1" t="s">
        <v>84</v>
      </c>
      <c r="J398" s="1" t="s">
        <v>85</v>
      </c>
      <c r="K398" s="1" t="s">
        <v>2971</v>
      </c>
      <c r="L398" s="1"/>
      <c r="M398" s="21">
        <f t="shared" si="6"/>
        <v>0</v>
      </c>
    </row>
    <row r="399" spans="1:13" ht="20.100000000000001" customHeight="1" x14ac:dyDescent="0.15">
      <c r="A399" s="1" t="s">
        <v>2136</v>
      </c>
      <c r="B399" s="1" t="s">
        <v>2972</v>
      </c>
      <c r="C399" s="1" t="s">
        <v>2973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446</v>
      </c>
      <c r="I399" s="1" t="s">
        <v>84</v>
      </c>
      <c r="J399" s="1" t="s">
        <v>96</v>
      </c>
      <c r="K399" s="1" t="s">
        <v>2974</v>
      </c>
      <c r="L399" s="1"/>
      <c r="M399" s="21">
        <f t="shared" si="6"/>
        <v>0</v>
      </c>
    </row>
    <row r="400" spans="1:13" ht="20.100000000000001" customHeight="1" x14ac:dyDescent="0.15">
      <c r="A400" s="1" t="s">
        <v>2136</v>
      </c>
      <c r="B400" s="1" t="s">
        <v>2975</v>
      </c>
      <c r="C400" s="1" t="s">
        <v>2976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181</v>
      </c>
      <c r="J400" s="1" t="s">
        <v>122</v>
      </c>
      <c r="K400" s="1" t="s">
        <v>2977</v>
      </c>
      <c r="L400" s="1"/>
      <c r="M400" s="21">
        <f t="shared" si="6"/>
        <v>1</v>
      </c>
    </row>
    <row r="401" spans="1:13" ht="20.100000000000001" customHeight="1" x14ac:dyDescent="0.15">
      <c r="A401" s="1" t="s">
        <v>2136</v>
      </c>
      <c r="B401" s="1" t="s">
        <v>2975</v>
      </c>
      <c r="C401" s="1" t="s">
        <v>2978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181</v>
      </c>
      <c r="J401" s="1" t="s">
        <v>122</v>
      </c>
      <c r="K401" s="1" t="s">
        <v>2979</v>
      </c>
      <c r="L401" s="1"/>
      <c r="M401" s="21">
        <f t="shared" si="6"/>
        <v>1</v>
      </c>
    </row>
    <row r="402" spans="1:13" ht="20.100000000000001" customHeight="1" x14ac:dyDescent="0.15">
      <c r="A402" s="1" t="s">
        <v>2136</v>
      </c>
      <c r="B402" s="1" t="s">
        <v>2975</v>
      </c>
      <c r="C402" s="1" t="s">
        <v>2980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181</v>
      </c>
      <c r="J402" s="1" t="s">
        <v>122</v>
      </c>
      <c r="K402" s="1" t="s">
        <v>2981</v>
      </c>
      <c r="L402" s="1"/>
      <c r="M402" s="21">
        <f t="shared" si="6"/>
        <v>1</v>
      </c>
    </row>
    <row r="403" spans="1:13" ht="20.100000000000001" customHeight="1" x14ac:dyDescent="0.15">
      <c r="A403" s="1" t="s">
        <v>2136</v>
      </c>
      <c r="B403" s="1" t="s">
        <v>2982</v>
      </c>
      <c r="C403" s="1" t="s">
        <v>2983</v>
      </c>
      <c r="D403" s="1" t="s">
        <v>50</v>
      </c>
      <c r="E403" s="1" t="s">
        <v>51</v>
      </c>
      <c r="F403" s="1" t="s">
        <v>81</v>
      </c>
      <c r="G403" s="1" t="s">
        <v>82</v>
      </c>
      <c r="H403" s="1" t="s">
        <v>83</v>
      </c>
      <c r="I403" s="1" t="s">
        <v>84</v>
      </c>
      <c r="J403" s="1" t="s">
        <v>85</v>
      </c>
      <c r="K403" s="1" t="s">
        <v>2984</v>
      </c>
      <c r="L403" s="1"/>
      <c r="M403" s="21">
        <f t="shared" si="6"/>
        <v>0</v>
      </c>
    </row>
    <row r="404" spans="1:13" ht="20.100000000000001" customHeight="1" x14ac:dyDescent="0.15">
      <c r="A404" s="1" t="s">
        <v>2136</v>
      </c>
      <c r="B404" s="1" t="s">
        <v>2982</v>
      </c>
      <c r="C404" s="1" t="s">
        <v>2985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181</v>
      </c>
      <c r="J404" s="1" t="s">
        <v>122</v>
      </c>
      <c r="K404" s="1" t="s">
        <v>2986</v>
      </c>
      <c r="L404" s="1"/>
      <c r="M404" s="21">
        <f t="shared" si="6"/>
        <v>1</v>
      </c>
    </row>
    <row r="405" spans="1:13" ht="20.100000000000001" customHeight="1" x14ac:dyDescent="0.15">
      <c r="A405" s="1" t="s">
        <v>2136</v>
      </c>
      <c r="B405" s="1" t="s">
        <v>2982</v>
      </c>
      <c r="C405" s="1" t="s">
        <v>2987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181</v>
      </c>
      <c r="J405" s="1" t="s">
        <v>122</v>
      </c>
      <c r="K405" s="1" t="s">
        <v>2988</v>
      </c>
      <c r="L405" s="1"/>
      <c r="M405" s="21">
        <f t="shared" si="6"/>
        <v>1</v>
      </c>
    </row>
    <row r="406" spans="1:13" ht="20.100000000000001" customHeight="1" x14ac:dyDescent="0.15">
      <c r="A406" s="1" t="s">
        <v>2136</v>
      </c>
      <c r="B406" s="1" t="s">
        <v>2982</v>
      </c>
      <c r="C406" s="1" t="s">
        <v>2989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181</v>
      </c>
      <c r="J406" s="1" t="s">
        <v>122</v>
      </c>
      <c r="K406" s="1" t="s">
        <v>2990</v>
      </c>
      <c r="L406" s="1"/>
      <c r="M406" s="21">
        <f t="shared" si="6"/>
        <v>1</v>
      </c>
    </row>
    <row r="407" spans="1:13" ht="20.100000000000001" customHeight="1" x14ac:dyDescent="0.15">
      <c r="A407" s="1" t="s">
        <v>2136</v>
      </c>
      <c r="B407" s="1" t="s">
        <v>2982</v>
      </c>
      <c r="C407" s="1" t="s">
        <v>2991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181</v>
      </c>
      <c r="J407" s="1" t="s">
        <v>122</v>
      </c>
      <c r="K407" s="1" t="s">
        <v>2992</v>
      </c>
      <c r="L407" s="1"/>
      <c r="M407" s="21">
        <f t="shared" si="6"/>
        <v>1</v>
      </c>
    </row>
    <row r="408" spans="1:13" ht="20.100000000000001" customHeight="1" x14ac:dyDescent="0.15">
      <c r="A408" s="1" t="s">
        <v>2136</v>
      </c>
      <c r="B408" s="1" t="s">
        <v>2982</v>
      </c>
      <c r="C408" s="1" t="s">
        <v>2993</v>
      </c>
      <c r="D408" s="1" t="s">
        <v>50</v>
      </c>
      <c r="E408" s="1" t="s">
        <v>51</v>
      </c>
      <c r="F408" s="1" t="s">
        <v>179</v>
      </c>
      <c r="G408" s="1" t="s">
        <v>82</v>
      </c>
      <c r="H408" s="1" t="s">
        <v>446</v>
      </c>
      <c r="I408" s="1" t="s">
        <v>84</v>
      </c>
      <c r="J408" s="1" t="s">
        <v>96</v>
      </c>
      <c r="K408" s="1" t="s">
        <v>706</v>
      </c>
      <c r="L408" s="1"/>
      <c r="M408" s="21">
        <f t="shared" si="6"/>
        <v>0</v>
      </c>
    </row>
    <row r="409" spans="1:13" ht="20.100000000000001" customHeight="1" x14ac:dyDescent="0.15">
      <c r="A409" s="1" t="s">
        <v>2136</v>
      </c>
      <c r="B409" s="1" t="s">
        <v>2982</v>
      </c>
      <c r="C409" s="1" t="s">
        <v>2994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181</v>
      </c>
      <c r="J409" s="1" t="s">
        <v>122</v>
      </c>
      <c r="K409" s="1" t="s">
        <v>2995</v>
      </c>
      <c r="L409" s="1"/>
      <c r="M409" s="21">
        <f t="shared" si="6"/>
        <v>1</v>
      </c>
    </row>
    <row r="410" spans="1:13" ht="20.100000000000001" customHeight="1" x14ac:dyDescent="0.15">
      <c r="A410" s="1" t="s">
        <v>2136</v>
      </c>
      <c r="B410" s="1" t="s">
        <v>2982</v>
      </c>
      <c r="C410" s="1" t="s">
        <v>2996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181</v>
      </c>
      <c r="J410" s="1" t="s">
        <v>122</v>
      </c>
      <c r="K410" s="1" t="s">
        <v>2997</v>
      </c>
      <c r="L410" s="1"/>
      <c r="M410" s="21">
        <f t="shared" si="6"/>
        <v>1</v>
      </c>
    </row>
    <row r="411" spans="1:13" ht="20.100000000000001" customHeight="1" x14ac:dyDescent="0.15">
      <c r="A411" s="1" t="s">
        <v>2136</v>
      </c>
      <c r="B411" s="1" t="s">
        <v>2998</v>
      </c>
      <c r="C411" s="1" t="s">
        <v>2999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3000</v>
      </c>
      <c r="L411" s="1"/>
      <c r="M411" s="21">
        <f t="shared" si="6"/>
        <v>1</v>
      </c>
    </row>
    <row r="412" spans="1:13" ht="20.100000000000001" customHeight="1" x14ac:dyDescent="0.15">
      <c r="A412" s="1" t="s">
        <v>2136</v>
      </c>
      <c r="B412" s="1" t="s">
        <v>2998</v>
      </c>
      <c r="C412" s="1" t="s">
        <v>3001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662</v>
      </c>
      <c r="J412" s="1" t="s">
        <v>663</v>
      </c>
      <c r="K412" s="1" t="s">
        <v>3002</v>
      </c>
      <c r="L412" s="1"/>
      <c r="M412" s="21">
        <f t="shared" si="6"/>
        <v>1</v>
      </c>
    </row>
    <row r="413" spans="1:13" ht="20.100000000000001" customHeight="1" x14ac:dyDescent="0.15">
      <c r="A413" s="1" t="s">
        <v>2136</v>
      </c>
      <c r="B413" s="1" t="s">
        <v>2998</v>
      </c>
      <c r="C413" s="1" t="s">
        <v>3003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662</v>
      </c>
      <c r="J413" s="1" t="s">
        <v>663</v>
      </c>
      <c r="K413" s="1" t="s">
        <v>3004</v>
      </c>
      <c r="L413" s="1"/>
      <c r="M413" s="21">
        <f t="shared" si="6"/>
        <v>1</v>
      </c>
    </row>
    <row r="414" spans="1:13" ht="20.100000000000001" customHeight="1" x14ac:dyDescent="0.15">
      <c r="A414" s="1" t="s">
        <v>2136</v>
      </c>
      <c r="B414" s="1" t="s">
        <v>2998</v>
      </c>
      <c r="C414" s="1" t="s">
        <v>3005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662</v>
      </c>
      <c r="J414" s="1" t="s">
        <v>663</v>
      </c>
      <c r="K414" s="1" t="s">
        <v>3006</v>
      </c>
      <c r="L414" s="1"/>
      <c r="M414" s="21">
        <f t="shared" si="6"/>
        <v>1</v>
      </c>
    </row>
    <row r="415" spans="1:13" ht="20.100000000000001" customHeight="1" x14ac:dyDescent="0.15">
      <c r="A415" s="1" t="s">
        <v>2136</v>
      </c>
      <c r="B415" s="1" t="s">
        <v>2998</v>
      </c>
      <c r="C415" s="1" t="s">
        <v>3007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662</v>
      </c>
      <c r="J415" s="1" t="s">
        <v>663</v>
      </c>
      <c r="K415" s="1" t="s">
        <v>3008</v>
      </c>
      <c r="L415" s="1"/>
      <c r="M415" s="21">
        <f t="shared" si="6"/>
        <v>1</v>
      </c>
    </row>
    <row r="416" spans="1:13" ht="20.100000000000001" customHeight="1" x14ac:dyDescent="0.15">
      <c r="A416" s="1" t="s">
        <v>2136</v>
      </c>
      <c r="B416" s="1" t="s">
        <v>2998</v>
      </c>
      <c r="C416" s="1" t="s">
        <v>3009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446</v>
      </c>
      <c r="I416" s="1" t="s">
        <v>84</v>
      </c>
      <c r="J416" s="1" t="s">
        <v>96</v>
      </c>
      <c r="K416" s="1" t="s">
        <v>3010</v>
      </c>
      <c r="L416" s="1"/>
      <c r="M416" s="21">
        <f t="shared" si="6"/>
        <v>0</v>
      </c>
    </row>
    <row r="417" spans="1:13" ht="20.100000000000001" customHeight="1" x14ac:dyDescent="0.15">
      <c r="A417" s="1" t="s">
        <v>2136</v>
      </c>
      <c r="B417" s="1" t="s">
        <v>3011</v>
      </c>
      <c r="C417" s="1" t="s">
        <v>3012</v>
      </c>
      <c r="D417" s="1" t="s">
        <v>50</v>
      </c>
      <c r="E417" s="1" t="s">
        <v>51</v>
      </c>
      <c r="F417" s="1" t="s">
        <v>51</v>
      </c>
      <c r="G417" s="1" t="s">
        <v>82</v>
      </c>
      <c r="H417" s="1" t="s">
        <v>1151</v>
      </c>
      <c r="I417" s="1" t="s">
        <v>84</v>
      </c>
      <c r="J417" s="1" t="s">
        <v>130</v>
      </c>
      <c r="K417" s="1" t="s">
        <v>3013</v>
      </c>
      <c r="L417" s="1"/>
      <c r="M417" s="21">
        <f t="shared" si="6"/>
        <v>1</v>
      </c>
    </row>
    <row r="418" spans="1:13" ht="20.100000000000001" customHeight="1" x14ac:dyDescent="0.15">
      <c r="A418" s="1" t="s">
        <v>2136</v>
      </c>
      <c r="B418" s="1" t="s">
        <v>3011</v>
      </c>
      <c r="C418" s="1" t="s">
        <v>3014</v>
      </c>
      <c r="D418" s="1" t="s">
        <v>50</v>
      </c>
      <c r="E418" s="1" t="s">
        <v>51</v>
      </c>
      <c r="F418" s="1" t="s">
        <v>179</v>
      </c>
      <c r="G418" s="1" t="s">
        <v>82</v>
      </c>
      <c r="H418" s="1" t="s">
        <v>1151</v>
      </c>
      <c r="I418" s="1" t="s">
        <v>84</v>
      </c>
      <c r="J418" s="1" t="s">
        <v>130</v>
      </c>
      <c r="K418" s="1" t="s">
        <v>3015</v>
      </c>
      <c r="L418" s="1"/>
      <c r="M418" s="21">
        <f t="shared" si="6"/>
        <v>0</v>
      </c>
    </row>
    <row r="419" spans="1:13" ht="20.100000000000001" customHeight="1" x14ac:dyDescent="0.15">
      <c r="A419" s="1" t="s">
        <v>2136</v>
      </c>
      <c r="B419" s="1" t="s">
        <v>3011</v>
      </c>
      <c r="C419" s="1" t="s">
        <v>3016</v>
      </c>
      <c r="D419" s="1" t="s">
        <v>50</v>
      </c>
      <c r="E419" s="1" t="s">
        <v>51</v>
      </c>
      <c r="F419" s="1" t="s">
        <v>81</v>
      </c>
      <c r="G419" s="1" t="s">
        <v>82</v>
      </c>
      <c r="H419" s="1" t="s">
        <v>180</v>
      </c>
      <c r="I419" s="1" t="s">
        <v>181</v>
      </c>
      <c r="J419" s="1" t="s">
        <v>182</v>
      </c>
      <c r="K419" s="1" t="s">
        <v>3017</v>
      </c>
      <c r="L419" s="1"/>
      <c r="M419" s="21">
        <f t="shared" si="6"/>
        <v>0</v>
      </c>
    </row>
    <row r="420" spans="1:13" ht="20.100000000000001" customHeight="1" x14ac:dyDescent="0.15">
      <c r="A420" s="1" t="s">
        <v>2136</v>
      </c>
      <c r="B420" s="1" t="s">
        <v>3011</v>
      </c>
      <c r="C420" s="1" t="s">
        <v>3018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53</v>
      </c>
      <c r="I420" s="1" t="s">
        <v>54</v>
      </c>
      <c r="J420" s="1" t="s">
        <v>55</v>
      </c>
      <c r="K420" s="1" t="s">
        <v>3019</v>
      </c>
      <c r="L420" s="1"/>
      <c r="M420" s="21">
        <f t="shared" si="6"/>
        <v>1</v>
      </c>
    </row>
    <row r="421" spans="1:13" ht="20.100000000000001" customHeight="1" x14ac:dyDescent="0.15">
      <c r="A421" s="1" t="s">
        <v>2136</v>
      </c>
      <c r="B421" s="1" t="s">
        <v>3011</v>
      </c>
      <c r="C421" s="1" t="s">
        <v>3020</v>
      </c>
      <c r="D421" s="1" t="s">
        <v>50</v>
      </c>
      <c r="E421" s="1" t="s">
        <v>51</v>
      </c>
      <c r="F421" s="1" t="s">
        <v>81</v>
      </c>
      <c r="G421" s="1" t="s">
        <v>82</v>
      </c>
      <c r="H421" s="1" t="s">
        <v>180</v>
      </c>
      <c r="I421" s="1" t="s">
        <v>181</v>
      </c>
      <c r="J421" s="1" t="s">
        <v>182</v>
      </c>
      <c r="K421" s="1" t="s">
        <v>3021</v>
      </c>
      <c r="L421" s="1"/>
      <c r="M421" s="21">
        <f t="shared" si="6"/>
        <v>0</v>
      </c>
    </row>
    <row r="422" spans="1:13" ht="20.100000000000001" customHeight="1" x14ac:dyDescent="0.15">
      <c r="A422" s="1" t="s">
        <v>2136</v>
      </c>
      <c r="B422" s="1" t="s">
        <v>3011</v>
      </c>
      <c r="C422" s="1" t="s">
        <v>3022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54</v>
      </c>
      <c r="J422" s="1" t="s">
        <v>55</v>
      </c>
      <c r="K422" s="1" t="s">
        <v>3023</v>
      </c>
      <c r="L422" s="1"/>
      <c r="M422" s="21">
        <f t="shared" si="6"/>
        <v>1</v>
      </c>
    </row>
    <row r="423" spans="1:13" ht="20.100000000000001" customHeight="1" x14ac:dyDescent="0.15">
      <c r="A423" s="1" t="s">
        <v>2136</v>
      </c>
      <c r="B423" s="1" t="s">
        <v>3011</v>
      </c>
      <c r="C423" s="1" t="s">
        <v>3024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53</v>
      </c>
      <c r="I423" s="1" t="s">
        <v>54</v>
      </c>
      <c r="J423" s="1" t="s">
        <v>55</v>
      </c>
      <c r="K423" s="1" t="s">
        <v>3025</v>
      </c>
      <c r="L423" s="1"/>
      <c r="M423" s="21">
        <f t="shared" si="6"/>
        <v>1</v>
      </c>
    </row>
    <row r="424" spans="1:13" ht="20.100000000000001" customHeight="1" x14ac:dyDescent="0.15">
      <c r="A424" s="1" t="s">
        <v>2136</v>
      </c>
      <c r="B424" s="1" t="s">
        <v>3011</v>
      </c>
      <c r="C424" s="1" t="s">
        <v>3026</v>
      </c>
      <c r="D424" s="1" t="s">
        <v>78</v>
      </c>
      <c r="E424" s="1" t="s">
        <v>51</v>
      </c>
      <c r="F424" s="1" t="s">
        <v>179</v>
      </c>
      <c r="G424" s="1" t="s">
        <v>82</v>
      </c>
      <c r="H424" s="1" t="s">
        <v>1151</v>
      </c>
      <c r="I424" s="1" t="s">
        <v>84</v>
      </c>
      <c r="J424" s="1" t="s">
        <v>130</v>
      </c>
      <c r="K424" s="1" t="s">
        <v>3027</v>
      </c>
      <c r="L424" s="1"/>
      <c r="M424" s="21">
        <f t="shared" si="6"/>
        <v>0</v>
      </c>
    </row>
    <row r="425" spans="1:13" ht="20.100000000000001" customHeight="1" x14ac:dyDescent="0.15">
      <c r="A425" s="1" t="s">
        <v>2136</v>
      </c>
      <c r="B425" s="1" t="s">
        <v>3011</v>
      </c>
      <c r="C425" s="1" t="s">
        <v>3028</v>
      </c>
      <c r="D425" s="1" t="s">
        <v>78</v>
      </c>
      <c r="E425" s="1" t="s">
        <v>51</v>
      </c>
      <c r="F425" s="1" t="s">
        <v>51</v>
      </c>
      <c r="G425" s="1" t="s">
        <v>82</v>
      </c>
      <c r="H425" s="1" t="s">
        <v>1151</v>
      </c>
      <c r="I425" s="1" t="s">
        <v>84</v>
      </c>
      <c r="J425" s="1" t="s">
        <v>130</v>
      </c>
      <c r="K425" s="1" t="s">
        <v>3029</v>
      </c>
      <c r="L425" s="1"/>
      <c r="M425" s="21">
        <f t="shared" si="6"/>
        <v>1</v>
      </c>
    </row>
    <row r="426" spans="1:13" ht="20.100000000000001" customHeight="1" x14ac:dyDescent="0.15">
      <c r="A426" s="1" t="s">
        <v>2136</v>
      </c>
      <c r="B426" s="1" t="s">
        <v>3011</v>
      </c>
      <c r="C426" s="1" t="s">
        <v>3030</v>
      </c>
      <c r="D426" s="1" t="s">
        <v>78</v>
      </c>
      <c r="E426" s="1" t="s">
        <v>51</v>
      </c>
      <c r="F426" s="1" t="s">
        <v>51</v>
      </c>
      <c r="G426" s="1" t="s">
        <v>82</v>
      </c>
      <c r="H426" s="1" t="s">
        <v>1151</v>
      </c>
      <c r="I426" s="1" t="s">
        <v>84</v>
      </c>
      <c r="J426" s="1" t="s">
        <v>130</v>
      </c>
      <c r="K426" s="1" t="s">
        <v>3031</v>
      </c>
      <c r="L426" s="1"/>
      <c r="M426" s="21">
        <f t="shared" si="6"/>
        <v>1</v>
      </c>
    </row>
    <row r="427" spans="1:13" ht="20.100000000000001" customHeight="1" x14ac:dyDescent="0.15">
      <c r="A427" s="1" t="s">
        <v>2136</v>
      </c>
      <c r="B427" s="1" t="s">
        <v>3011</v>
      </c>
      <c r="C427" s="1" t="s">
        <v>3032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54</v>
      </c>
      <c r="J427" s="1" t="s">
        <v>55</v>
      </c>
      <c r="K427" s="1" t="s">
        <v>3033</v>
      </c>
      <c r="L427" s="1"/>
      <c r="M427" s="21">
        <f t="shared" si="6"/>
        <v>1</v>
      </c>
    </row>
    <row r="428" spans="1:13" ht="20.100000000000001" customHeight="1" x14ac:dyDescent="0.15">
      <c r="A428" s="1" t="s">
        <v>2136</v>
      </c>
      <c r="B428" s="1" t="s">
        <v>2684</v>
      </c>
      <c r="C428" s="1" t="s">
        <v>3034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181</v>
      </c>
      <c r="J428" s="1" t="s">
        <v>122</v>
      </c>
      <c r="K428" s="1" t="s">
        <v>3035</v>
      </c>
      <c r="L428" s="1"/>
      <c r="M428" s="21">
        <f t="shared" si="6"/>
        <v>1</v>
      </c>
    </row>
    <row r="429" spans="1:13" ht="20.100000000000001" customHeight="1" x14ac:dyDescent="0.15">
      <c r="A429" s="1" t="s">
        <v>2136</v>
      </c>
      <c r="B429" s="1" t="s">
        <v>3036</v>
      </c>
      <c r="C429" s="1" t="s">
        <v>3037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3038</v>
      </c>
      <c r="L429" s="1"/>
      <c r="M429" s="21">
        <f t="shared" si="6"/>
        <v>1</v>
      </c>
    </row>
    <row r="430" spans="1:13" ht="20.100000000000001" customHeight="1" x14ac:dyDescent="0.15">
      <c r="A430" s="1" t="s">
        <v>2136</v>
      </c>
      <c r="B430" s="1" t="s">
        <v>3036</v>
      </c>
      <c r="C430" s="1" t="s">
        <v>3039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662</v>
      </c>
      <c r="J430" s="1" t="s">
        <v>663</v>
      </c>
      <c r="K430" s="1" t="s">
        <v>3040</v>
      </c>
      <c r="L430" s="1"/>
      <c r="M430" s="21">
        <f t="shared" si="6"/>
        <v>1</v>
      </c>
    </row>
    <row r="431" spans="1:13" ht="20.100000000000001" customHeight="1" x14ac:dyDescent="0.15">
      <c r="A431" s="1" t="s">
        <v>2136</v>
      </c>
      <c r="B431" s="1" t="s">
        <v>3036</v>
      </c>
      <c r="C431" s="1" t="s">
        <v>3041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662</v>
      </c>
      <c r="J431" s="1" t="s">
        <v>663</v>
      </c>
      <c r="K431" s="1" t="s">
        <v>3042</v>
      </c>
      <c r="L431" s="1"/>
      <c r="M431" s="21">
        <f t="shared" si="6"/>
        <v>1</v>
      </c>
    </row>
    <row r="432" spans="1:13" ht="20.100000000000001" customHeight="1" x14ac:dyDescent="0.15">
      <c r="A432" s="1" t="s">
        <v>2136</v>
      </c>
      <c r="B432" s="1" t="s">
        <v>3036</v>
      </c>
      <c r="C432" s="1" t="s">
        <v>3043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662</v>
      </c>
      <c r="J432" s="1" t="s">
        <v>663</v>
      </c>
      <c r="K432" s="1" t="s">
        <v>3044</v>
      </c>
      <c r="L432" s="1"/>
      <c r="M432" s="21">
        <f t="shared" si="6"/>
        <v>1</v>
      </c>
    </row>
    <row r="433" spans="1:13" ht="20.100000000000001" customHeight="1" x14ac:dyDescent="0.15">
      <c r="A433" s="1" t="s">
        <v>2136</v>
      </c>
      <c r="B433" s="1" t="s">
        <v>3036</v>
      </c>
      <c r="C433" s="1" t="s">
        <v>3045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662</v>
      </c>
      <c r="J433" s="1" t="s">
        <v>663</v>
      </c>
      <c r="K433" s="1" t="s">
        <v>3046</v>
      </c>
      <c r="L433" s="1"/>
      <c r="M433" s="21">
        <f t="shared" si="6"/>
        <v>1</v>
      </c>
    </row>
    <row r="434" spans="1:13" ht="20.100000000000001" customHeight="1" x14ac:dyDescent="0.15">
      <c r="A434" s="1" t="s">
        <v>2136</v>
      </c>
      <c r="B434" s="1" t="s">
        <v>3036</v>
      </c>
      <c r="C434" s="1" t="s">
        <v>3047</v>
      </c>
      <c r="D434" s="1" t="s">
        <v>78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662</v>
      </c>
      <c r="J434" s="1" t="s">
        <v>663</v>
      </c>
      <c r="K434" s="1" t="s">
        <v>3048</v>
      </c>
      <c r="L434" s="1"/>
      <c r="M434" s="21">
        <f t="shared" si="6"/>
        <v>1</v>
      </c>
    </row>
    <row r="435" spans="1:13" ht="20.100000000000001" customHeight="1" x14ac:dyDescent="0.15">
      <c r="A435" s="1" t="s">
        <v>2136</v>
      </c>
      <c r="B435" s="1" t="s">
        <v>3049</v>
      </c>
      <c r="C435" s="1" t="s">
        <v>3050</v>
      </c>
      <c r="D435" s="1" t="s">
        <v>50</v>
      </c>
      <c r="E435" s="1" t="s">
        <v>51</v>
      </c>
      <c r="F435" s="1" t="s">
        <v>51</v>
      </c>
      <c r="G435" s="1" t="s">
        <v>82</v>
      </c>
      <c r="H435" s="1" t="s">
        <v>1151</v>
      </c>
      <c r="I435" s="1" t="s">
        <v>84</v>
      </c>
      <c r="J435" s="1" t="s">
        <v>130</v>
      </c>
      <c r="K435" s="1" t="s">
        <v>3051</v>
      </c>
      <c r="L435" s="1"/>
      <c r="M435" s="21">
        <f t="shared" si="6"/>
        <v>1</v>
      </c>
    </row>
    <row r="436" spans="1:13" ht="20.100000000000001" customHeight="1" x14ac:dyDescent="0.15">
      <c r="A436" s="1" t="s">
        <v>2136</v>
      </c>
      <c r="B436" s="1" t="s">
        <v>3049</v>
      </c>
      <c r="C436" s="1" t="s">
        <v>3052</v>
      </c>
      <c r="D436" s="1" t="s">
        <v>50</v>
      </c>
      <c r="E436" s="1" t="s">
        <v>51</v>
      </c>
      <c r="F436" s="1" t="s">
        <v>51</v>
      </c>
      <c r="G436" s="1" t="s">
        <v>82</v>
      </c>
      <c r="H436" s="1" t="s">
        <v>1151</v>
      </c>
      <c r="I436" s="1" t="s">
        <v>84</v>
      </c>
      <c r="J436" s="1" t="s">
        <v>130</v>
      </c>
      <c r="K436" s="1" t="s">
        <v>3053</v>
      </c>
      <c r="L436" s="1"/>
      <c r="M436" s="21">
        <f t="shared" si="6"/>
        <v>1</v>
      </c>
    </row>
    <row r="437" spans="1:13" ht="20.100000000000001" customHeight="1" x14ac:dyDescent="0.15">
      <c r="A437" s="1" t="s">
        <v>2136</v>
      </c>
      <c r="B437" s="1" t="s">
        <v>3049</v>
      </c>
      <c r="C437" s="1" t="s">
        <v>3054</v>
      </c>
      <c r="D437" s="1" t="s">
        <v>50</v>
      </c>
      <c r="E437" s="1" t="s">
        <v>51</v>
      </c>
      <c r="F437" s="1" t="s">
        <v>51</v>
      </c>
      <c r="G437" s="1" t="s">
        <v>82</v>
      </c>
      <c r="H437" s="1" t="s">
        <v>1151</v>
      </c>
      <c r="I437" s="1" t="s">
        <v>84</v>
      </c>
      <c r="J437" s="1" t="s">
        <v>130</v>
      </c>
      <c r="K437" s="1" t="s">
        <v>3055</v>
      </c>
      <c r="L437" s="1"/>
      <c r="M437" s="21">
        <f t="shared" si="6"/>
        <v>1</v>
      </c>
    </row>
    <row r="438" spans="1:13" ht="20.100000000000001" customHeight="1" x14ac:dyDescent="0.15">
      <c r="A438" s="1" t="s">
        <v>2136</v>
      </c>
      <c r="B438" s="1" t="s">
        <v>3049</v>
      </c>
      <c r="C438" s="1" t="s">
        <v>3056</v>
      </c>
      <c r="D438" s="1" t="s">
        <v>50</v>
      </c>
      <c r="E438" s="1" t="s">
        <v>51</v>
      </c>
      <c r="F438" s="1" t="s">
        <v>51</v>
      </c>
      <c r="G438" s="1" t="s">
        <v>82</v>
      </c>
      <c r="H438" s="1" t="s">
        <v>1151</v>
      </c>
      <c r="I438" s="1" t="s">
        <v>84</v>
      </c>
      <c r="J438" s="1" t="s">
        <v>130</v>
      </c>
      <c r="K438" s="1" t="s">
        <v>3057</v>
      </c>
      <c r="L438" s="1"/>
      <c r="M438" s="21">
        <f t="shared" si="6"/>
        <v>1</v>
      </c>
    </row>
    <row r="439" spans="1:13" ht="20.100000000000001" customHeight="1" x14ac:dyDescent="0.15">
      <c r="A439" s="1" t="s">
        <v>2136</v>
      </c>
      <c r="B439" s="1" t="s">
        <v>3049</v>
      </c>
      <c r="C439" s="1" t="s">
        <v>3058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54</v>
      </c>
      <c r="J439" s="1" t="s">
        <v>55</v>
      </c>
      <c r="K439" s="1" t="s">
        <v>3059</v>
      </c>
      <c r="L439" s="1"/>
      <c r="M439" s="21">
        <f t="shared" si="6"/>
        <v>1</v>
      </c>
    </row>
    <row r="440" spans="1:13" ht="20.100000000000001" customHeight="1" x14ac:dyDescent="0.15">
      <c r="A440" s="1" t="s">
        <v>2136</v>
      </c>
      <c r="B440" s="1" t="s">
        <v>3049</v>
      </c>
      <c r="C440" s="1" t="s">
        <v>3060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53</v>
      </c>
      <c r="I440" s="1" t="s">
        <v>54</v>
      </c>
      <c r="J440" s="1" t="s">
        <v>55</v>
      </c>
      <c r="K440" s="1" t="s">
        <v>3061</v>
      </c>
      <c r="L440" s="1"/>
      <c r="M440" s="21">
        <f t="shared" si="6"/>
        <v>1</v>
      </c>
    </row>
    <row r="441" spans="1:13" ht="20.100000000000001" customHeight="1" x14ac:dyDescent="0.15">
      <c r="A441" s="1" t="s">
        <v>2136</v>
      </c>
      <c r="B441" s="1" t="s">
        <v>3049</v>
      </c>
      <c r="C441" s="1" t="s">
        <v>3062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53</v>
      </c>
      <c r="I441" s="1" t="s">
        <v>54</v>
      </c>
      <c r="J441" s="1" t="s">
        <v>55</v>
      </c>
      <c r="K441" s="1" t="s">
        <v>3063</v>
      </c>
      <c r="L441" s="1"/>
      <c r="M441" s="21">
        <f t="shared" si="6"/>
        <v>1</v>
      </c>
    </row>
    <row r="442" spans="1:13" ht="20.100000000000001" customHeight="1" x14ac:dyDescent="0.15">
      <c r="A442" s="1" t="s">
        <v>2136</v>
      </c>
      <c r="B442" s="1" t="s">
        <v>3049</v>
      </c>
      <c r="C442" s="1" t="s">
        <v>3064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53</v>
      </c>
      <c r="I442" s="1" t="s">
        <v>54</v>
      </c>
      <c r="J442" s="1" t="s">
        <v>55</v>
      </c>
      <c r="K442" s="1" t="s">
        <v>3065</v>
      </c>
      <c r="L442" s="1"/>
      <c r="M442" s="21">
        <f t="shared" si="6"/>
        <v>1</v>
      </c>
    </row>
    <row r="443" spans="1:13" ht="20.100000000000001" customHeight="1" x14ac:dyDescent="0.15">
      <c r="A443" s="1" t="s">
        <v>2136</v>
      </c>
      <c r="B443" s="1" t="s">
        <v>3066</v>
      </c>
      <c r="C443" s="1" t="s">
        <v>3067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2038</v>
      </c>
      <c r="I443" s="1" t="s">
        <v>84</v>
      </c>
      <c r="J443" s="1" t="s">
        <v>96</v>
      </c>
      <c r="K443" s="1" t="s">
        <v>3068</v>
      </c>
      <c r="L443" s="1"/>
      <c r="M443" s="21">
        <f t="shared" si="6"/>
        <v>1</v>
      </c>
    </row>
    <row r="444" spans="1:13" ht="20.100000000000001" customHeight="1" x14ac:dyDescent="0.15">
      <c r="A444" s="1" t="s">
        <v>2136</v>
      </c>
      <c r="B444" s="1" t="s">
        <v>3066</v>
      </c>
      <c r="C444" s="1" t="s">
        <v>3069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53</v>
      </c>
      <c r="I444" s="1" t="s">
        <v>54</v>
      </c>
      <c r="J444" s="1" t="s">
        <v>55</v>
      </c>
      <c r="K444" s="1" t="s">
        <v>3070</v>
      </c>
      <c r="L444" s="1"/>
      <c r="M444" s="21">
        <f t="shared" si="6"/>
        <v>1</v>
      </c>
    </row>
    <row r="445" spans="1:13" ht="20.100000000000001" customHeight="1" x14ac:dyDescent="0.15">
      <c r="A445" s="1" t="s">
        <v>2136</v>
      </c>
      <c r="B445" s="1" t="s">
        <v>3066</v>
      </c>
      <c r="C445" s="1" t="s">
        <v>3071</v>
      </c>
      <c r="D445" s="1" t="s">
        <v>50</v>
      </c>
      <c r="E445" s="1" t="s">
        <v>51</v>
      </c>
      <c r="F445" s="1" t="s">
        <v>81</v>
      </c>
      <c r="G445" s="1" t="s">
        <v>82</v>
      </c>
      <c r="H445" s="1" t="s">
        <v>83</v>
      </c>
      <c r="I445" s="1" t="s">
        <v>84</v>
      </c>
      <c r="J445" s="1" t="s">
        <v>85</v>
      </c>
      <c r="K445" s="1" t="s">
        <v>3072</v>
      </c>
      <c r="L445" s="1"/>
      <c r="M445" s="21">
        <f t="shared" si="6"/>
        <v>0</v>
      </c>
    </row>
    <row r="446" spans="1:13" ht="20.100000000000001" customHeight="1" x14ac:dyDescent="0.15">
      <c r="A446" s="1" t="s">
        <v>2136</v>
      </c>
      <c r="B446" s="1" t="s">
        <v>3066</v>
      </c>
      <c r="C446" s="1" t="s">
        <v>3073</v>
      </c>
      <c r="D446" s="1" t="s">
        <v>78</v>
      </c>
      <c r="E446" s="1" t="s">
        <v>51</v>
      </c>
      <c r="F446" s="1" t="s">
        <v>51</v>
      </c>
      <c r="G446" s="1" t="s">
        <v>82</v>
      </c>
      <c r="H446" s="1" t="s">
        <v>1151</v>
      </c>
      <c r="I446" s="1" t="s">
        <v>84</v>
      </c>
      <c r="J446" s="1" t="s">
        <v>130</v>
      </c>
      <c r="K446" s="1" t="s">
        <v>3074</v>
      </c>
      <c r="L446" s="1"/>
      <c r="M446" s="21">
        <f t="shared" si="6"/>
        <v>1</v>
      </c>
    </row>
    <row r="447" spans="1:13" ht="20.100000000000001" customHeight="1" x14ac:dyDescent="0.15">
      <c r="A447" s="1" t="s">
        <v>2136</v>
      </c>
      <c r="B447" s="1" t="s">
        <v>3075</v>
      </c>
      <c r="C447" s="1" t="s">
        <v>3076</v>
      </c>
      <c r="D447" s="1" t="s">
        <v>50</v>
      </c>
      <c r="E447" s="1" t="s">
        <v>51</v>
      </c>
      <c r="F447" s="1" t="s">
        <v>51</v>
      </c>
      <c r="G447" s="1" t="s">
        <v>82</v>
      </c>
      <c r="H447" s="1" t="s">
        <v>129</v>
      </c>
      <c r="I447" s="1" t="s">
        <v>84</v>
      </c>
      <c r="J447" s="1" t="s">
        <v>130</v>
      </c>
      <c r="K447" s="1" t="s">
        <v>3077</v>
      </c>
      <c r="L447" s="1"/>
      <c r="M447" s="21">
        <f t="shared" si="6"/>
        <v>1</v>
      </c>
    </row>
    <row r="448" spans="1:13" ht="20.100000000000001" customHeight="1" x14ac:dyDescent="0.15">
      <c r="A448" s="1" t="s">
        <v>2136</v>
      </c>
      <c r="B448" s="1" t="s">
        <v>3075</v>
      </c>
      <c r="C448" s="1" t="s">
        <v>3078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54</v>
      </c>
      <c r="J448" s="1" t="s">
        <v>55</v>
      </c>
      <c r="K448" s="1" t="s">
        <v>3079</v>
      </c>
      <c r="L448" s="1"/>
      <c r="M448" s="21">
        <f t="shared" si="6"/>
        <v>1</v>
      </c>
    </row>
    <row r="449" spans="1:13" ht="20.100000000000001" customHeight="1" x14ac:dyDescent="0.15">
      <c r="A449" s="1" t="s">
        <v>2136</v>
      </c>
      <c r="B449" s="1" t="s">
        <v>3075</v>
      </c>
      <c r="C449" s="1" t="s">
        <v>3080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662</v>
      </c>
      <c r="J449" s="1" t="s">
        <v>663</v>
      </c>
      <c r="K449" s="1" t="s">
        <v>3081</v>
      </c>
      <c r="L449" s="1"/>
      <c r="M449" s="21">
        <f t="shared" si="6"/>
        <v>1</v>
      </c>
    </row>
    <row r="450" spans="1:13" ht="20.100000000000001" customHeight="1" x14ac:dyDescent="0.15">
      <c r="A450" s="1" t="s">
        <v>2136</v>
      </c>
      <c r="B450" s="1" t="s">
        <v>3075</v>
      </c>
      <c r="C450" s="1" t="s">
        <v>3082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662</v>
      </c>
      <c r="J450" s="1" t="s">
        <v>663</v>
      </c>
      <c r="K450" s="1" t="s">
        <v>3083</v>
      </c>
      <c r="L450" s="1"/>
      <c r="M450" s="21">
        <f t="shared" si="6"/>
        <v>1</v>
      </c>
    </row>
    <row r="451" spans="1:13" ht="20.100000000000001" customHeight="1" x14ac:dyDescent="0.15">
      <c r="A451" s="1" t="s">
        <v>2136</v>
      </c>
      <c r="B451" s="1" t="s">
        <v>3075</v>
      </c>
      <c r="C451" s="1" t="s">
        <v>3084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53</v>
      </c>
      <c r="I451" s="1" t="s">
        <v>54</v>
      </c>
      <c r="J451" s="1" t="s">
        <v>55</v>
      </c>
      <c r="K451" s="1" t="s">
        <v>3085</v>
      </c>
      <c r="L451" s="1"/>
      <c r="M451" s="21">
        <f t="shared" si="6"/>
        <v>1</v>
      </c>
    </row>
    <row r="452" spans="1:13" ht="20.100000000000001" customHeight="1" x14ac:dyDescent="0.15">
      <c r="A452" s="1" t="s">
        <v>2136</v>
      </c>
      <c r="B452" s="1" t="s">
        <v>3075</v>
      </c>
      <c r="C452" s="1" t="s">
        <v>3086</v>
      </c>
      <c r="D452" s="1" t="s">
        <v>50</v>
      </c>
      <c r="E452" s="1" t="s">
        <v>51</v>
      </c>
      <c r="F452" s="1" t="s">
        <v>81</v>
      </c>
      <c r="G452" s="1" t="s">
        <v>82</v>
      </c>
      <c r="H452" s="1" t="s">
        <v>180</v>
      </c>
      <c r="I452" s="1" t="s">
        <v>181</v>
      </c>
      <c r="J452" s="1" t="s">
        <v>182</v>
      </c>
      <c r="K452" s="1" t="s">
        <v>3087</v>
      </c>
      <c r="L452" s="1"/>
      <c r="M452" s="21">
        <f t="shared" si="6"/>
        <v>0</v>
      </c>
    </row>
    <row r="453" spans="1:13" ht="20.100000000000001" customHeight="1" x14ac:dyDescent="0.15">
      <c r="A453" s="1" t="s">
        <v>2136</v>
      </c>
      <c r="B453" s="1" t="s">
        <v>3075</v>
      </c>
      <c r="C453" s="1" t="s">
        <v>3088</v>
      </c>
      <c r="D453" s="1" t="s">
        <v>50</v>
      </c>
      <c r="E453" s="1" t="s">
        <v>51</v>
      </c>
      <c r="F453" s="1" t="s">
        <v>81</v>
      </c>
      <c r="G453" s="1" t="s">
        <v>82</v>
      </c>
      <c r="H453" s="1" t="s">
        <v>180</v>
      </c>
      <c r="I453" s="1" t="s">
        <v>181</v>
      </c>
      <c r="J453" s="1" t="s">
        <v>182</v>
      </c>
      <c r="K453" s="1" t="s">
        <v>3089</v>
      </c>
      <c r="L453" s="1"/>
      <c r="M453" s="21">
        <f t="shared" si="6"/>
        <v>0</v>
      </c>
    </row>
    <row r="454" spans="1:13" ht="20.100000000000001" customHeight="1" x14ac:dyDescent="0.15">
      <c r="A454" s="1" t="s">
        <v>2136</v>
      </c>
      <c r="B454" s="1" t="s">
        <v>3075</v>
      </c>
      <c r="C454" s="1" t="s">
        <v>3090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3091</v>
      </c>
      <c r="L454" s="1"/>
      <c r="M454" s="21">
        <f t="shared" si="6"/>
        <v>1</v>
      </c>
    </row>
    <row r="455" spans="1:13" ht="20.100000000000001" customHeight="1" x14ac:dyDescent="0.15">
      <c r="A455" s="1" t="s">
        <v>2136</v>
      </c>
      <c r="B455" s="1" t="s">
        <v>3075</v>
      </c>
      <c r="C455" s="1" t="s">
        <v>3092</v>
      </c>
      <c r="D455" s="1" t="s">
        <v>78</v>
      </c>
      <c r="E455" s="1" t="s">
        <v>51</v>
      </c>
      <c r="F455" s="1" t="s">
        <v>179</v>
      </c>
      <c r="G455" s="1" t="s">
        <v>82</v>
      </c>
      <c r="H455" s="1" t="s">
        <v>1151</v>
      </c>
      <c r="I455" s="1" t="s">
        <v>84</v>
      </c>
      <c r="J455" s="1" t="s">
        <v>130</v>
      </c>
      <c r="K455" s="1" t="s">
        <v>3093</v>
      </c>
      <c r="L455" s="1"/>
      <c r="M455" s="21">
        <f t="shared" si="6"/>
        <v>0</v>
      </c>
    </row>
    <row r="456" spans="1:13" ht="20.100000000000001" customHeight="1" x14ac:dyDescent="0.15">
      <c r="A456" s="1" t="s">
        <v>2136</v>
      </c>
      <c r="B456" s="1" t="s">
        <v>3075</v>
      </c>
      <c r="C456" s="1" t="s">
        <v>3094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1151</v>
      </c>
      <c r="I456" s="1" t="s">
        <v>84</v>
      </c>
      <c r="J456" s="1" t="s">
        <v>130</v>
      </c>
      <c r="K456" s="1" t="s">
        <v>3095</v>
      </c>
      <c r="L456" s="1"/>
      <c r="M456" s="21">
        <f t="shared" si="6"/>
        <v>1</v>
      </c>
    </row>
    <row r="457" spans="1:13" ht="20.100000000000001" customHeight="1" x14ac:dyDescent="0.15">
      <c r="A457" s="1" t="s">
        <v>2136</v>
      </c>
      <c r="B457" s="1" t="s">
        <v>3075</v>
      </c>
      <c r="C457" s="1" t="s">
        <v>3096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53</v>
      </c>
      <c r="I457" s="1" t="s">
        <v>54</v>
      </c>
      <c r="J457" s="1" t="s">
        <v>55</v>
      </c>
      <c r="K457" s="1" t="s">
        <v>3097</v>
      </c>
      <c r="L457" s="1"/>
      <c r="M457" s="21">
        <f t="shared" ref="M457:M520" si="7">IF(F457="○",1,0)</f>
        <v>1</v>
      </c>
    </row>
    <row r="458" spans="1:13" ht="20.100000000000001" customHeight="1" x14ac:dyDescent="0.15">
      <c r="A458" s="1" t="s">
        <v>2136</v>
      </c>
      <c r="B458" s="1" t="s">
        <v>3075</v>
      </c>
      <c r="C458" s="1" t="s">
        <v>3098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53</v>
      </c>
      <c r="I458" s="1" t="s">
        <v>54</v>
      </c>
      <c r="J458" s="1" t="s">
        <v>55</v>
      </c>
      <c r="K458" s="1" t="s">
        <v>3099</v>
      </c>
      <c r="L458" s="1"/>
      <c r="M458" s="21">
        <f t="shared" si="7"/>
        <v>1</v>
      </c>
    </row>
    <row r="459" spans="1:13" ht="20.100000000000001" customHeight="1" x14ac:dyDescent="0.15">
      <c r="A459" s="1" t="s">
        <v>2136</v>
      </c>
      <c r="B459" s="1" t="s">
        <v>3100</v>
      </c>
      <c r="C459" s="1" t="s">
        <v>3101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181</v>
      </c>
      <c r="J459" s="1" t="s">
        <v>122</v>
      </c>
      <c r="K459" s="1" t="s">
        <v>3102</v>
      </c>
      <c r="L459" s="1"/>
      <c r="M459" s="21">
        <f t="shared" si="7"/>
        <v>1</v>
      </c>
    </row>
    <row r="460" spans="1:13" ht="20.100000000000001" customHeight="1" x14ac:dyDescent="0.15">
      <c r="A460" s="1" t="s">
        <v>2136</v>
      </c>
      <c r="B460" s="1" t="s">
        <v>3100</v>
      </c>
      <c r="C460" s="1" t="s">
        <v>3103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181</v>
      </c>
      <c r="J460" s="1" t="s">
        <v>122</v>
      </c>
      <c r="K460" s="1" t="s">
        <v>3104</v>
      </c>
      <c r="L460" s="1"/>
      <c r="M460" s="21">
        <f t="shared" si="7"/>
        <v>1</v>
      </c>
    </row>
    <row r="461" spans="1:13" ht="20.100000000000001" customHeight="1" x14ac:dyDescent="0.15">
      <c r="A461" s="1" t="s">
        <v>2136</v>
      </c>
      <c r="B461" s="1" t="s">
        <v>3100</v>
      </c>
      <c r="C461" s="1" t="s">
        <v>3105</v>
      </c>
      <c r="D461" s="1" t="s">
        <v>50</v>
      </c>
      <c r="E461" s="1" t="s">
        <v>51</v>
      </c>
      <c r="F461" s="1" t="s">
        <v>81</v>
      </c>
      <c r="G461" s="1" t="s">
        <v>82</v>
      </c>
      <c r="H461" s="1" t="s">
        <v>83</v>
      </c>
      <c r="I461" s="1" t="s">
        <v>84</v>
      </c>
      <c r="J461" s="1" t="s">
        <v>85</v>
      </c>
      <c r="K461" s="1" t="s">
        <v>3106</v>
      </c>
      <c r="L461" s="1"/>
      <c r="M461" s="21">
        <f t="shared" si="7"/>
        <v>0</v>
      </c>
    </row>
    <row r="462" spans="1:13" ht="20.100000000000001" customHeight="1" x14ac:dyDescent="0.15">
      <c r="A462" s="1" t="s">
        <v>2136</v>
      </c>
      <c r="B462" s="1" t="s">
        <v>3100</v>
      </c>
      <c r="C462" s="1" t="s">
        <v>3107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121</v>
      </c>
      <c r="I462" s="1" t="s">
        <v>181</v>
      </c>
      <c r="J462" s="1" t="s">
        <v>122</v>
      </c>
      <c r="K462" s="1" t="s">
        <v>3108</v>
      </c>
      <c r="L462" s="1"/>
      <c r="M462" s="21">
        <f t="shared" si="7"/>
        <v>1</v>
      </c>
    </row>
    <row r="463" spans="1:13" ht="20.100000000000001" customHeight="1" x14ac:dyDescent="0.15">
      <c r="A463" s="1" t="s">
        <v>2136</v>
      </c>
      <c r="B463" s="1" t="s">
        <v>3100</v>
      </c>
      <c r="C463" s="1" t="s">
        <v>3109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181</v>
      </c>
      <c r="J463" s="1" t="s">
        <v>122</v>
      </c>
      <c r="K463" s="1" t="s">
        <v>3110</v>
      </c>
      <c r="L463" s="1"/>
      <c r="M463" s="21">
        <f t="shared" si="7"/>
        <v>1</v>
      </c>
    </row>
    <row r="464" spans="1:13" ht="20.100000000000001" customHeight="1" x14ac:dyDescent="0.15">
      <c r="A464" s="1" t="s">
        <v>2136</v>
      </c>
      <c r="B464" s="1" t="s">
        <v>3100</v>
      </c>
      <c r="C464" s="1" t="s">
        <v>3111</v>
      </c>
      <c r="D464" s="1" t="s">
        <v>50</v>
      </c>
      <c r="E464" s="1" t="s">
        <v>51</v>
      </c>
      <c r="F464" s="1" t="s">
        <v>81</v>
      </c>
      <c r="G464" s="1" t="s">
        <v>82</v>
      </c>
      <c r="H464" s="1" t="s">
        <v>83</v>
      </c>
      <c r="I464" s="1" t="s">
        <v>84</v>
      </c>
      <c r="J464" s="1" t="s">
        <v>85</v>
      </c>
      <c r="K464" s="1" t="s">
        <v>3112</v>
      </c>
      <c r="L464" s="1"/>
      <c r="M464" s="21">
        <f t="shared" si="7"/>
        <v>0</v>
      </c>
    </row>
    <row r="465" spans="1:13" ht="20.100000000000001" customHeight="1" x14ac:dyDescent="0.15">
      <c r="A465" s="1" t="s">
        <v>2136</v>
      </c>
      <c r="B465" s="1" t="s">
        <v>3100</v>
      </c>
      <c r="C465" s="1" t="s">
        <v>3113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121</v>
      </c>
      <c r="I465" s="1" t="s">
        <v>181</v>
      </c>
      <c r="J465" s="1" t="s">
        <v>122</v>
      </c>
      <c r="K465" s="1" t="s">
        <v>3114</v>
      </c>
      <c r="L465" s="1"/>
      <c r="M465" s="21">
        <f t="shared" si="7"/>
        <v>1</v>
      </c>
    </row>
    <row r="466" spans="1:13" ht="20.100000000000001" customHeight="1" x14ac:dyDescent="0.15">
      <c r="A466" s="1" t="s">
        <v>2136</v>
      </c>
      <c r="B466" s="1" t="s">
        <v>3100</v>
      </c>
      <c r="C466" s="1" t="s">
        <v>3115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181</v>
      </c>
      <c r="J466" s="1" t="s">
        <v>122</v>
      </c>
      <c r="K466" s="1" t="s">
        <v>3116</v>
      </c>
      <c r="L466" s="1"/>
      <c r="M466" s="21">
        <f t="shared" si="7"/>
        <v>1</v>
      </c>
    </row>
    <row r="467" spans="1:13" ht="20.100000000000001" customHeight="1" x14ac:dyDescent="0.15">
      <c r="A467" s="1" t="s">
        <v>2136</v>
      </c>
      <c r="B467" s="1" t="s">
        <v>3100</v>
      </c>
      <c r="C467" s="1" t="s">
        <v>3117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181</v>
      </c>
      <c r="J467" s="1" t="s">
        <v>122</v>
      </c>
      <c r="K467" s="1" t="s">
        <v>3118</v>
      </c>
      <c r="L467" s="1"/>
      <c r="M467" s="21">
        <f t="shared" si="7"/>
        <v>1</v>
      </c>
    </row>
    <row r="468" spans="1:13" ht="20.100000000000001" customHeight="1" x14ac:dyDescent="0.15">
      <c r="A468" s="1" t="s">
        <v>2136</v>
      </c>
      <c r="B468" s="1" t="s">
        <v>3100</v>
      </c>
      <c r="C468" s="1" t="s">
        <v>3119</v>
      </c>
      <c r="D468" s="1" t="s">
        <v>50</v>
      </c>
      <c r="E468" s="1" t="s">
        <v>51</v>
      </c>
      <c r="F468" s="1" t="s">
        <v>51</v>
      </c>
      <c r="G468" s="1" t="s">
        <v>52</v>
      </c>
      <c r="H468" s="1" t="s">
        <v>121</v>
      </c>
      <c r="I468" s="1" t="s">
        <v>181</v>
      </c>
      <c r="J468" s="1" t="s">
        <v>122</v>
      </c>
      <c r="K468" s="1" t="s">
        <v>3120</v>
      </c>
      <c r="L468" s="1"/>
      <c r="M468" s="21">
        <f t="shared" si="7"/>
        <v>1</v>
      </c>
    </row>
    <row r="469" spans="1:13" ht="20.100000000000001" customHeight="1" x14ac:dyDescent="0.15">
      <c r="A469" s="1" t="s">
        <v>2136</v>
      </c>
      <c r="B469" s="1" t="s">
        <v>3100</v>
      </c>
      <c r="C469" s="1" t="s">
        <v>3121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121</v>
      </c>
      <c r="I469" s="1" t="s">
        <v>181</v>
      </c>
      <c r="J469" s="1" t="s">
        <v>122</v>
      </c>
      <c r="K469" s="1" t="s">
        <v>3122</v>
      </c>
      <c r="L469" s="1"/>
      <c r="M469" s="21">
        <f t="shared" si="7"/>
        <v>1</v>
      </c>
    </row>
    <row r="470" spans="1:13" ht="20.100000000000001" customHeight="1" x14ac:dyDescent="0.15">
      <c r="A470" s="1" t="s">
        <v>2136</v>
      </c>
      <c r="B470" s="1" t="s">
        <v>3100</v>
      </c>
      <c r="C470" s="1" t="s">
        <v>3123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121</v>
      </c>
      <c r="I470" s="1" t="s">
        <v>181</v>
      </c>
      <c r="J470" s="1" t="s">
        <v>122</v>
      </c>
      <c r="K470" s="1" t="s">
        <v>3124</v>
      </c>
      <c r="L470" s="1"/>
      <c r="M470" s="21">
        <f t="shared" si="7"/>
        <v>1</v>
      </c>
    </row>
    <row r="471" spans="1:13" ht="20.100000000000001" customHeight="1" x14ac:dyDescent="0.15">
      <c r="A471" s="1" t="s">
        <v>2136</v>
      </c>
      <c r="B471" s="1" t="s">
        <v>3100</v>
      </c>
      <c r="C471" s="1" t="s">
        <v>3125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121</v>
      </c>
      <c r="I471" s="1" t="s">
        <v>181</v>
      </c>
      <c r="J471" s="1" t="s">
        <v>122</v>
      </c>
      <c r="K471" s="1" t="s">
        <v>3126</v>
      </c>
      <c r="L471" s="1"/>
      <c r="M471" s="21">
        <f t="shared" si="7"/>
        <v>1</v>
      </c>
    </row>
    <row r="472" spans="1:13" ht="20.100000000000001" customHeight="1" x14ac:dyDescent="0.15">
      <c r="A472" s="1" t="s">
        <v>2136</v>
      </c>
      <c r="B472" s="1" t="s">
        <v>3127</v>
      </c>
      <c r="C472" s="1" t="s">
        <v>3128</v>
      </c>
      <c r="D472" s="1" t="s">
        <v>50</v>
      </c>
      <c r="E472" s="1" t="s">
        <v>51</v>
      </c>
      <c r="F472" s="1" t="s">
        <v>51</v>
      </c>
      <c r="G472" s="1" t="s">
        <v>82</v>
      </c>
      <c r="H472" s="1" t="s">
        <v>1151</v>
      </c>
      <c r="I472" s="1" t="s">
        <v>84</v>
      </c>
      <c r="J472" s="1" t="s">
        <v>130</v>
      </c>
      <c r="K472" s="1" t="s">
        <v>3129</v>
      </c>
      <c r="L472" s="1"/>
      <c r="M472" s="21">
        <f t="shared" si="7"/>
        <v>1</v>
      </c>
    </row>
    <row r="473" spans="1:13" ht="20.100000000000001" customHeight="1" x14ac:dyDescent="0.15">
      <c r="A473" s="1" t="s">
        <v>2136</v>
      </c>
      <c r="B473" s="1" t="s">
        <v>3127</v>
      </c>
      <c r="C473" s="1" t="s">
        <v>3130</v>
      </c>
      <c r="D473" s="1" t="s">
        <v>50</v>
      </c>
      <c r="E473" s="1" t="s">
        <v>51</v>
      </c>
      <c r="F473" s="1" t="s">
        <v>51</v>
      </c>
      <c r="G473" s="1" t="s">
        <v>82</v>
      </c>
      <c r="H473" s="1" t="s">
        <v>1151</v>
      </c>
      <c r="I473" s="1" t="s">
        <v>84</v>
      </c>
      <c r="J473" s="1" t="s">
        <v>130</v>
      </c>
      <c r="K473" s="1" t="s">
        <v>3131</v>
      </c>
      <c r="L473" s="1"/>
      <c r="M473" s="21">
        <f t="shared" si="7"/>
        <v>1</v>
      </c>
    </row>
    <row r="474" spans="1:13" ht="20.100000000000001" customHeight="1" x14ac:dyDescent="0.15">
      <c r="A474" s="1" t="s">
        <v>2136</v>
      </c>
      <c r="B474" s="1" t="s">
        <v>3127</v>
      </c>
      <c r="C474" s="1" t="s">
        <v>3132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1151</v>
      </c>
      <c r="I474" s="1" t="s">
        <v>84</v>
      </c>
      <c r="J474" s="1" t="s">
        <v>130</v>
      </c>
      <c r="K474" s="1" t="s">
        <v>3133</v>
      </c>
      <c r="L474" s="1"/>
      <c r="M474" s="21">
        <f t="shared" si="7"/>
        <v>1</v>
      </c>
    </row>
    <row r="475" spans="1:13" ht="20.100000000000001" customHeight="1" x14ac:dyDescent="0.15">
      <c r="A475" s="1" t="s">
        <v>2136</v>
      </c>
      <c r="B475" s="1" t="s">
        <v>3127</v>
      </c>
      <c r="C475" s="1" t="s">
        <v>3134</v>
      </c>
      <c r="D475" s="1" t="s">
        <v>50</v>
      </c>
      <c r="E475" s="1" t="s">
        <v>51</v>
      </c>
      <c r="F475" s="1" t="s">
        <v>51</v>
      </c>
      <c r="G475" s="1" t="s">
        <v>82</v>
      </c>
      <c r="H475" s="1" t="s">
        <v>1151</v>
      </c>
      <c r="I475" s="1" t="s">
        <v>84</v>
      </c>
      <c r="J475" s="1" t="s">
        <v>130</v>
      </c>
      <c r="K475" s="1" t="s">
        <v>3135</v>
      </c>
      <c r="L475" s="1"/>
      <c r="M475" s="21">
        <f t="shared" si="7"/>
        <v>1</v>
      </c>
    </row>
    <row r="476" spans="1:13" ht="20.100000000000001" customHeight="1" x14ac:dyDescent="0.15">
      <c r="A476" s="1" t="s">
        <v>2136</v>
      </c>
      <c r="B476" s="1" t="s">
        <v>3127</v>
      </c>
      <c r="C476" s="1" t="s">
        <v>3136</v>
      </c>
      <c r="D476" s="1" t="s">
        <v>50</v>
      </c>
      <c r="E476" s="1" t="s">
        <v>51</v>
      </c>
      <c r="F476" s="1" t="s">
        <v>51</v>
      </c>
      <c r="G476" s="1" t="s">
        <v>82</v>
      </c>
      <c r="H476" s="1" t="s">
        <v>1151</v>
      </c>
      <c r="I476" s="1" t="s">
        <v>84</v>
      </c>
      <c r="J476" s="1" t="s">
        <v>130</v>
      </c>
      <c r="K476" s="1" t="s">
        <v>3137</v>
      </c>
      <c r="L476" s="1"/>
      <c r="M476" s="21">
        <f t="shared" si="7"/>
        <v>1</v>
      </c>
    </row>
    <row r="477" spans="1:13" ht="20.100000000000001" customHeight="1" x14ac:dyDescent="0.15">
      <c r="A477" s="1" t="s">
        <v>2136</v>
      </c>
      <c r="B477" s="1" t="s">
        <v>3127</v>
      </c>
      <c r="C477" s="1" t="s">
        <v>3138</v>
      </c>
      <c r="D477" s="1" t="s">
        <v>50</v>
      </c>
      <c r="E477" s="1" t="s">
        <v>51</v>
      </c>
      <c r="F477" s="1" t="s">
        <v>51</v>
      </c>
      <c r="G477" s="1" t="s">
        <v>82</v>
      </c>
      <c r="H477" s="1" t="s">
        <v>1151</v>
      </c>
      <c r="I477" s="1" t="s">
        <v>84</v>
      </c>
      <c r="J477" s="1" t="s">
        <v>130</v>
      </c>
      <c r="K477" s="1" t="s">
        <v>3139</v>
      </c>
      <c r="L477" s="1"/>
      <c r="M477" s="21">
        <f t="shared" si="7"/>
        <v>1</v>
      </c>
    </row>
    <row r="478" spans="1:13" ht="20.100000000000001" customHeight="1" x14ac:dyDescent="0.15">
      <c r="A478" s="1" t="s">
        <v>2136</v>
      </c>
      <c r="B478" s="1" t="s">
        <v>3127</v>
      </c>
      <c r="C478" s="1" t="s">
        <v>3140</v>
      </c>
      <c r="D478" s="1" t="s">
        <v>50</v>
      </c>
      <c r="E478" s="1" t="s">
        <v>51</v>
      </c>
      <c r="F478" s="1" t="s">
        <v>81</v>
      </c>
      <c r="G478" s="1" t="s">
        <v>82</v>
      </c>
      <c r="H478" s="1" t="s">
        <v>83</v>
      </c>
      <c r="I478" s="1" t="s">
        <v>84</v>
      </c>
      <c r="J478" s="1" t="s">
        <v>85</v>
      </c>
      <c r="K478" s="1" t="s">
        <v>3141</v>
      </c>
      <c r="L478" s="1"/>
      <c r="M478" s="21">
        <f t="shared" si="7"/>
        <v>0</v>
      </c>
    </row>
    <row r="479" spans="1:13" ht="20.100000000000001" customHeight="1" x14ac:dyDescent="0.15">
      <c r="A479" s="1" t="s">
        <v>2136</v>
      </c>
      <c r="B479" s="1" t="s">
        <v>3142</v>
      </c>
      <c r="C479" s="1" t="s">
        <v>3143</v>
      </c>
      <c r="D479" s="1" t="s">
        <v>50</v>
      </c>
      <c r="E479" s="1" t="s">
        <v>51</v>
      </c>
      <c r="F479" s="1" t="s">
        <v>51</v>
      </c>
      <c r="G479" s="1" t="s">
        <v>82</v>
      </c>
      <c r="H479" s="1" t="s">
        <v>2140</v>
      </c>
      <c r="I479" s="1" t="s">
        <v>84</v>
      </c>
      <c r="J479" s="1" t="s">
        <v>2362</v>
      </c>
      <c r="K479" s="1" t="s">
        <v>3144</v>
      </c>
      <c r="L479" s="1"/>
      <c r="M479" s="21">
        <f t="shared" si="7"/>
        <v>1</v>
      </c>
    </row>
    <row r="480" spans="1:13" ht="20.100000000000001" customHeight="1" x14ac:dyDescent="0.15">
      <c r="A480" s="1" t="s">
        <v>2136</v>
      </c>
      <c r="B480" s="1" t="s">
        <v>3142</v>
      </c>
      <c r="C480" s="1" t="s">
        <v>3145</v>
      </c>
      <c r="D480" s="1" t="s">
        <v>50</v>
      </c>
      <c r="E480" s="1" t="s">
        <v>51</v>
      </c>
      <c r="F480" s="1" t="s">
        <v>51</v>
      </c>
      <c r="G480" s="1" t="s">
        <v>82</v>
      </c>
      <c r="H480" s="1" t="s">
        <v>2140</v>
      </c>
      <c r="I480" s="1" t="s">
        <v>84</v>
      </c>
      <c r="J480" s="1" t="s">
        <v>2362</v>
      </c>
      <c r="K480" s="1" t="s">
        <v>3146</v>
      </c>
      <c r="L480" s="1"/>
      <c r="M480" s="21">
        <f t="shared" si="7"/>
        <v>1</v>
      </c>
    </row>
    <row r="481" spans="1:13" ht="20.100000000000001" customHeight="1" x14ac:dyDescent="0.15">
      <c r="A481" s="1" t="s">
        <v>2136</v>
      </c>
      <c r="B481" s="1" t="s">
        <v>3142</v>
      </c>
      <c r="C481" s="1" t="s">
        <v>3147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121</v>
      </c>
      <c r="I481" s="1" t="s">
        <v>181</v>
      </c>
      <c r="J481" s="1" t="s">
        <v>122</v>
      </c>
      <c r="K481" s="1" t="s">
        <v>3148</v>
      </c>
      <c r="L481" s="1"/>
      <c r="M481" s="21">
        <f t="shared" si="7"/>
        <v>1</v>
      </c>
    </row>
    <row r="482" spans="1:13" ht="20.100000000000001" customHeight="1" x14ac:dyDescent="0.15">
      <c r="A482" s="1" t="s">
        <v>2136</v>
      </c>
      <c r="B482" s="1" t="s">
        <v>3142</v>
      </c>
      <c r="C482" s="1" t="s">
        <v>3149</v>
      </c>
      <c r="D482" s="1" t="s">
        <v>50</v>
      </c>
      <c r="E482" s="1" t="s">
        <v>51</v>
      </c>
      <c r="F482" s="1" t="s">
        <v>81</v>
      </c>
      <c r="G482" s="1" t="s">
        <v>82</v>
      </c>
      <c r="H482" s="1" t="s">
        <v>83</v>
      </c>
      <c r="I482" s="1" t="s">
        <v>84</v>
      </c>
      <c r="J482" s="1" t="s">
        <v>85</v>
      </c>
      <c r="K482" s="1" t="s">
        <v>3150</v>
      </c>
      <c r="L482" s="1"/>
      <c r="M482" s="21">
        <f t="shared" si="7"/>
        <v>0</v>
      </c>
    </row>
    <row r="483" spans="1:13" ht="20.100000000000001" customHeight="1" x14ac:dyDescent="0.15">
      <c r="A483" s="1" t="s">
        <v>2136</v>
      </c>
      <c r="B483" s="1" t="s">
        <v>3142</v>
      </c>
      <c r="C483" s="1" t="s">
        <v>3151</v>
      </c>
      <c r="D483" s="1" t="s">
        <v>78</v>
      </c>
      <c r="E483" s="1" t="s">
        <v>51</v>
      </c>
      <c r="F483" s="1" t="s">
        <v>51</v>
      </c>
      <c r="G483" s="1" t="s">
        <v>82</v>
      </c>
      <c r="H483" s="1" t="s">
        <v>2140</v>
      </c>
      <c r="I483" s="1" t="s">
        <v>84</v>
      </c>
      <c r="J483" s="1" t="s">
        <v>2362</v>
      </c>
      <c r="K483" s="1" t="s">
        <v>3152</v>
      </c>
      <c r="L483" s="1"/>
      <c r="M483" s="21">
        <f t="shared" si="7"/>
        <v>1</v>
      </c>
    </row>
    <row r="484" spans="1:13" ht="20.100000000000001" customHeight="1" x14ac:dyDescent="0.15">
      <c r="A484" s="1" t="s">
        <v>2136</v>
      </c>
      <c r="B484" s="1" t="s">
        <v>3142</v>
      </c>
      <c r="C484" s="1" t="s">
        <v>3153</v>
      </c>
      <c r="D484" s="1" t="s">
        <v>78</v>
      </c>
      <c r="E484" s="1" t="s">
        <v>51</v>
      </c>
      <c r="F484" s="1" t="s">
        <v>51</v>
      </c>
      <c r="G484" s="1" t="s">
        <v>82</v>
      </c>
      <c r="H484" s="1" t="s">
        <v>2140</v>
      </c>
      <c r="I484" s="1" t="s">
        <v>84</v>
      </c>
      <c r="J484" s="1" t="s">
        <v>2362</v>
      </c>
      <c r="K484" s="1" t="s">
        <v>3154</v>
      </c>
      <c r="L484" s="1"/>
      <c r="M484" s="21">
        <f t="shared" si="7"/>
        <v>1</v>
      </c>
    </row>
    <row r="485" spans="1:13" ht="20.100000000000001" customHeight="1" x14ac:dyDescent="0.15">
      <c r="A485" s="1" t="s">
        <v>2136</v>
      </c>
      <c r="B485" s="1" t="s">
        <v>3155</v>
      </c>
      <c r="C485" s="1" t="s">
        <v>3156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121</v>
      </c>
      <c r="I485" s="1" t="s">
        <v>181</v>
      </c>
      <c r="J485" s="1" t="s">
        <v>122</v>
      </c>
      <c r="K485" s="1" t="s">
        <v>3157</v>
      </c>
      <c r="L485" s="1"/>
      <c r="M485" s="21">
        <f t="shared" si="7"/>
        <v>1</v>
      </c>
    </row>
    <row r="486" spans="1:13" ht="20.100000000000001" customHeight="1" x14ac:dyDescent="0.15">
      <c r="A486" s="1" t="s">
        <v>2136</v>
      </c>
      <c r="B486" s="1" t="s">
        <v>3158</v>
      </c>
      <c r="C486" s="1" t="s">
        <v>3159</v>
      </c>
      <c r="D486" s="1" t="s">
        <v>50</v>
      </c>
      <c r="E486" s="1" t="s">
        <v>51</v>
      </c>
      <c r="F486" s="1" t="s">
        <v>51</v>
      </c>
      <c r="G486" s="1" t="s">
        <v>82</v>
      </c>
      <c r="H486" s="1" t="s">
        <v>129</v>
      </c>
      <c r="I486" s="1" t="s">
        <v>84</v>
      </c>
      <c r="J486" s="1" t="s">
        <v>130</v>
      </c>
      <c r="K486" s="1" t="s">
        <v>3160</v>
      </c>
      <c r="L486" s="1"/>
      <c r="M486" s="21">
        <f t="shared" si="7"/>
        <v>1</v>
      </c>
    </row>
    <row r="487" spans="1:13" ht="20.100000000000001" customHeight="1" x14ac:dyDescent="0.15">
      <c r="A487" s="1" t="s">
        <v>2136</v>
      </c>
      <c r="B487" s="1" t="s">
        <v>3158</v>
      </c>
      <c r="C487" s="1" t="s">
        <v>3161</v>
      </c>
      <c r="D487" s="1" t="s">
        <v>50</v>
      </c>
      <c r="E487" s="1" t="s">
        <v>51</v>
      </c>
      <c r="F487" s="1" t="s">
        <v>81</v>
      </c>
      <c r="G487" s="1" t="s">
        <v>82</v>
      </c>
      <c r="H487" s="1" t="s">
        <v>446</v>
      </c>
      <c r="I487" s="1" t="s">
        <v>84</v>
      </c>
      <c r="J487" s="1" t="s">
        <v>96</v>
      </c>
      <c r="K487" s="1" t="s">
        <v>3162</v>
      </c>
      <c r="L487" s="1"/>
      <c r="M487" s="21">
        <f t="shared" si="7"/>
        <v>0</v>
      </c>
    </row>
    <row r="488" spans="1:13" ht="20.100000000000001" customHeight="1" x14ac:dyDescent="0.15">
      <c r="A488" s="1" t="s">
        <v>2136</v>
      </c>
      <c r="B488" s="1" t="s">
        <v>3158</v>
      </c>
      <c r="C488" s="1" t="s">
        <v>3163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121</v>
      </c>
      <c r="I488" s="1" t="s">
        <v>181</v>
      </c>
      <c r="J488" s="1" t="s">
        <v>122</v>
      </c>
      <c r="K488" s="1" t="s">
        <v>3164</v>
      </c>
      <c r="L488" s="1"/>
      <c r="M488" s="21">
        <f t="shared" si="7"/>
        <v>1</v>
      </c>
    </row>
    <row r="489" spans="1:13" ht="20.100000000000001" customHeight="1" x14ac:dyDescent="0.15">
      <c r="A489" s="1" t="s">
        <v>2136</v>
      </c>
      <c r="B489" s="1" t="s">
        <v>3165</v>
      </c>
      <c r="C489" s="1" t="s">
        <v>3166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121</v>
      </c>
      <c r="I489" s="1" t="s">
        <v>181</v>
      </c>
      <c r="J489" s="1" t="s">
        <v>122</v>
      </c>
      <c r="K489" s="1" t="s">
        <v>3167</v>
      </c>
      <c r="L489" s="1"/>
      <c r="M489" s="21">
        <f t="shared" si="7"/>
        <v>1</v>
      </c>
    </row>
    <row r="490" spans="1:13" ht="20.100000000000001" customHeight="1" x14ac:dyDescent="0.15">
      <c r="A490" s="1" t="s">
        <v>2136</v>
      </c>
      <c r="B490" s="1" t="s">
        <v>3165</v>
      </c>
      <c r="C490" s="1" t="s">
        <v>3168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121</v>
      </c>
      <c r="I490" s="1" t="s">
        <v>181</v>
      </c>
      <c r="J490" s="1" t="s">
        <v>122</v>
      </c>
      <c r="K490" s="1" t="s">
        <v>3169</v>
      </c>
      <c r="L490" s="1"/>
      <c r="M490" s="21">
        <f t="shared" si="7"/>
        <v>1</v>
      </c>
    </row>
    <row r="491" spans="1:13" ht="20.100000000000001" customHeight="1" x14ac:dyDescent="0.15">
      <c r="A491" s="1" t="s">
        <v>2136</v>
      </c>
      <c r="B491" s="1" t="s">
        <v>3165</v>
      </c>
      <c r="C491" s="1" t="s">
        <v>3170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121</v>
      </c>
      <c r="I491" s="1" t="s">
        <v>181</v>
      </c>
      <c r="J491" s="1" t="s">
        <v>122</v>
      </c>
      <c r="K491" s="1" t="s">
        <v>3165</v>
      </c>
      <c r="L491" s="1"/>
      <c r="M491" s="21">
        <f t="shared" si="7"/>
        <v>1</v>
      </c>
    </row>
    <row r="492" spans="1:13" ht="20.100000000000001" customHeight="1" x14ac:dyDescent="0.15">
      <c r="A492" s="1" t="s">
        <v>2136</v>
      </c>
      <c r="B492" s="1" t="s">
        <v>3171</v>
      </c>
      <c r="C492" s="1" t="s">
        <v>3172</v>
      </c>
      <c r="D492" s="1" t="s">
        <v>50</v>
      </c>
      <c r="E492" s="1" t="s">
        <v>51</v>
      </c>
      <c r="F492" s="1" t="s">
        <v>81</v>
      </c>
      <c r="G492" s="1" t="s">
        <v>82</v>
      </c>
      <c r="H492" s="1" t="s">
        <v>180</v>
      </c>
      <c r="I492" s="1" t="s">
        <v>181</v>
      </c>
      <c r="J492" s="1" t="s">
        <v>182</v>
      </c>
      <c r="K492" s="1" t="s">
        <v>3173</v>
      </c>
      <c r="L492" s="1"/>
      <c r="M492" s="21">
        <f t="shared" si="7"/>
        <v>0</v>
      </c>
    </row>
    <row r="493" spans="1:13" ht="20.100000000000001" customHeight="1" x14ac:dyDescent="0.15">
      <c r="A493" s="1" t="s">
        <v>2136</v>
      </c>
      <c r="B493" s="1" t="s">
        <v>3171</v>
      </c>
      <c r="C493" s="1" t="s">
        <v>3174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3175</v>
      </c>
      <c r="L493" s="1"/>
      <c r="M493" s="21">
        <f t="shared" si="7"/>
        <v>1</v>
      </c>
    </row>
    <row r="494" spans="1:13" ht="20.100000000000001" customHeight="1" x14ac:dyDescent="0.15">
      <c r="A494" s="1" t="s">
        <v>2136</v>
      </c>
      <c r="B494" s="1" t="s">
        <v>3176</v>
      </c>
      <c r="C494" s="1" t="s">
        <v>3177</v>
      </c>
      <c r="D494" s="1" t="s">
        <v>50</v>
      </c>
      <c r="E494" s="1" t="s">
        <v>51</v>
      </c>
      <c r="F494" s="1" t="s">
        <v>81</v>
      </c>
      <c r="G494" s="1" t="s">
        <v>82</v>
      </c>
      <c r="H494" s="1" t="s">
        <v>83</v>
      </c>
      <c r="I494" s="1" t="s">
        <v>84</v>
      </c>
      <c r="J494" s="1" t="s">
        <v>85</v>
      </c>
      <c r="K494" s="1" t="s">
        <v>3178</v>
      </c>
      <c r="L494" s="1"/>
      <c r="M494" s="21">
        <f t="shared" si="7"/>
        <v>0</v>
      </c>
    </row>
    <row r="495" spans="1:13" ht="20.100000000000001" customHeight="1" x14ac:dyDescent="0.15">
      <c r="A495" s="1" t="s">
        <v>2136</v>
      </c>
      <c r="B495" s="1" t="s">
        <v>3176</v>
      </c>
      <c r="C495" s="1" t="s">
        <v>3179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121</v>
      </c>
      <c r="I495" s="1" t="s">
        <v>181</v>
      </c>
      <c r="J495" s="1" t="s">
        <v>122</v>
      </c>
      <c r="K495" s="1" t="s">
        <v>3180</v>
      </c>
      <c r="L495" s="1"/>
      <c r="M495" s="21">
        <f t="shared" si="7"/>
        <v>1</v>
      </c>
    </row>
    <row r="496" spans="1:13" ht="20.100000000000001" customHeight="1" x14ac:dyDescent="0.15">
      <c r="A496" s="1" t="s">
        <v>2136</v>
      </c>
      <c r="B496" s="1" t="s">
        <v>3176</v>
      </c>
      <c r="C496" s="1" t="s">
        <v>3181</v>
      </c>
      <c r="D496" s="1" t="s">
        <v>50</v>
      </c>
      <c r="E496" s="1" t="s">
        <v>51</v>
      </c>
      <c r="F496" s="1" t="s">
        <v>81</v>
      </c>
      <c r="G496" s="1" t="s">
        <v>82</v>
      </c>
      <c r="H496" s="1" t="s">
        <v>83</v>
      </c>
      <c r="I496" s="1" t="s">
        <v>84</v>
      </c>
      <c r="J496" s="1" t="s">
        <v>85</v>
      </c>
      <c r="K496" s="1" t="s">
        <v>3182</v>
      </c>
      <c r="L496" s="1"/>
      <c r="M496" s="21">
        <f t="shared" si="7"/>
        <v>0</v>
      </c>
    </row>
    <row r="497" spans="1:13" ht="20.100000000000001" customHeight="1" x14ac:dyDescent="0.15">
      <c r="A497" s="1" t="s">
        <v>2136</v>
      </c>
      <c r="B497" s="1" t="s">
        <v>3176</v>
      </c>
      <c r="C497" s="1" t="s">
        <v>3183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121</v>
      </c>
      <c r="I497" s="1" t="s">
        <v>181</v>
      </c>
      <c r="J497" s="1" t="s">
        <v>122</v>
      </c>
      <c r="K497" s="1" t="s">
        <v>3184</v>
      </c>
      <c r="L497" s="1"/>
      <c r="M497" s="21">
        <f t="shared" si="7"/>
        <v>1</v>
      </c>
    </row>
    <row r="498" spans="1:13" ht="20.100000000000001" customHeight="1" x14ac:dyDescent="0.15">
      <c r="A498" s="1" t="s">
        <v>2136</v>
      </c>
      <c r="B498" s="1" t="s">
        <v>3185</v>
      </c>
      <c r="C498" s="1" t="s">
        <v>3186</v>
      </c>
      <c r="D498" s="1" t="s">
        <v>50</v>
      </c>
      <c r="E498" s="1" t="s">
        <v>51</v>
      </c>
      <c r="F498" s="1" t="s">
        <v>26832</v>
      </c>
      <c r="G498" s="1" t="s">
        <v>82</v>
      </c>
      <c r="H498" s="1" t="s">
        <v>180</v>
      </c>
      <c r="I498" s="1" t="s">
        <v>181</v>
      </c>
      <c r="J498" s="1" t="s">
        <v>182</v>
      </c>
      <c r="K498" s="1" t="s">
        <v>3187</v>
      </c>
      <c r="L498" s="1"/>
      <c r="M498" s="21">
        <f t="shared" si="7"/>
        <v>0</v>
      </c>
    </row>
    <row r="499" spans="1:13" ht="20.100000000000001" customHeight="1" x14ac:dyDescent="0.15">
      <c r="A499" s="1" t="s">
        <v>2136</v>
      </c>
      <c r="B499" s="1" t="s">
        <v>3188</v>
      </c>
      <c r="C499" s="1" t="s">
        <v>3189</v>
      </c>
      <c r="D499" s="1" t="s">
        <v>78</v>
      </c>
      <c r="E499" s="1" t="s">
        <v>51</v>
      </c>
      <c r="F499" s="1" t="s">
        <v>51</v>
      </c>
      <c r="G499" s="1" t="s">
        <v>82</v>
      </c>
      <c r="H499" s="1" t="s">
        <v>2140</v>
      </c>
      <c r="I499" s="1" t="s">
        <v>84</v>
      </c>
      <c r="J499" s="1" t="s">
        <v>2362</v>
      </c>
      <c r="K499" s="1" t="s">
        <v>3190</v>
      </c>
      <c r="L499" s="1"/>
      <c r="M499" s="21">
        <f t="shared" si="7"/>
        <v>1</v>
      </c>
    </row>
    <row r="500" spans="1:13" ht="20.100000000000001" customHeight="1" x14ac:dyDescent="0.15">
      <c r="A500" s="1" t="s">
        <v>2136</v>
      </c>
      <c r="B500" s="1" t="s">
        <v>3188</v>
      </c>
      <c r="C500" s="1" t="s">
        <v>3191</v>
      </c>
      <c r="D500" s="1" t="s">
        <v>78</v>
      </c>
      <c r="E500" s="1" t="s">
        <v>51</v>
      </c>
      <c r="F500" s="1" t="s">
        <v>51</v>
      </c>
      <c r="G500" s="1" t="s">
        <v>82</v>
      </c>
      <c r="H500" s="1" t="s">
        <v>2140</v>
      </c>
      <c r="I500" s="1" t="s">
        <v>84</v>
      </c>
      <c r="J500" s="1" t="s">
        <v>2362</v>
      </c>
      <c r="K500" s="1" t="s">
        <v>3192</v>
      </c>
      <c r="L500" s="1"/>
      <c r="M500" s="21">
        <f t="shared" si="7"/>
        <v>1</v>
      </c>
    </row>
    <row r="501" spans="1:13" ht="20.100000000000001" customHeight="1" x14ac:dyDescent="0.15">
      <c r="A501" s="1" t="s">
        <v>2136</v>
      </c>
      <c r="B501" s="1" t="s">
        <v>3188</v>
      </c>
      <c r="C501" s="1" t="s">
        <v>3193</v>
      </c>
      <c r="D501" s="1" t="s">
        <v>78</v>
      </c>
      <c r="E501" s="1" t="s">
        <v>51</v>
      </c>
      <c r="F501" s="1" t="s">
        <v>51</v>
      </c>
      <c r="G501" s="1" t="s">
        <v>82</v>
      </c>
      <c r="H501" s="1" t="s">
        <v>2140</v>
      </c>
      <c r="I501" s="1" t="s">
        <v>84</v>
      </c>
      <c r="J501" s="1" t="s">
        <v>2362</v>
      </c>
      <c r="K501" s="1" t="s">
        <v>3194</v>
      </c>
      <c r="L501" s="1"/>
      <c r="M501" s="21">
        <f t="shared" si="7"/>
        <v>1</v>
      </c>
    </row>
    <row r="502" spans="1:13" ht="20.100000000000001" customHeight="1" x14ac:dyDescent="0.15">
      <c r="A502" s="1" t="s">
        <v>2136</v>
      </c>
      <c r="B502" s="1" t="s">
        <v>3195</v>
      </c>
      <c r="C502" s="1" t="s">
        <v>3196</v>
      </c>
      <c r="D502" s="1" t="s">
        <v>50</v>
      </c>
      <c r="E502" s="1" t="s">
        <v>51</v>
      </c>
      <c r="F502" s="1" t="s">
        <v>179</v>
      </c>
      <c r="G502" s="1" t="s">
        <v>82</v>
      </c>
      <c r="H502" s="1" t="s">
        <v>446</v>
      </c>
      <c r="I502" s="1" t="s">
        <v>84</v>
      </c>
      <c r="J502" s="1" t="s">
        <v>96</v>
      </c>
      <c r="K502" s="1" t="s">
        <v>3197</v>
      </c>
      <c r="L502" s="1"/>
      <c r="M502" s="21">
        <f t="shared" si="7"/>
        <v>0</v>
      </c>
    </row>
    <row r="503" spans="1:13" ht="20.100000000000001" customHeight="1" x14ac:dyDescent="0.15">
      <c r="A503" s="1" t="s">
        <v>2136</v>
      </c>
      <c r="B503" s="1" t="s">
        <v>3198</v>
      </c>
      <c r="C503" s="1" t="s">
        <v>3199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3200</v>
      </c>
      <c r="L503" s="1"/>
      <c r="M503" s="21">
        <f t="shared" si="7"/>
        <v>1</v>
      </c>
    </row>
    <row r="504" spans="1:13" ht="20.100000000000001" customHeight="1" x14ac:dyDescent="0.15">
      <c r="A504" s="1" t="s">
        <v>2136</v>
      </c>
      <c r="B504" s="1" t="s">
        <v>3198</v>
      </c>
      <c r="C504" s="1" t="s">
        <v>3201</v>
      </c>
      <c r="D504" s="1" t="s">
        <v>78</v>
      </c>
      <c r="E504" s="1" t="s">
        <v>51</v>
      </c>
      <c r="F504" s="1" t="s">
        <v>179</v>
      </c>
      <c r="G504" s="1" t="s">
        <v>82</v>
      </c>
      <c r="H504" s="1" t="s">
        <v>129</v>
      </c>
      <c r="I504" s="1" t="s">
        <v>84</v>
      </c>
      <c r="J504" s="1" t="s">
        <v>130</v>
      </c>
      <c r="K504" s="1" t="s">
        <v>3202</v>
      </c>
      <c r="L504" s="1"/>
      <c r="M504" s="21">
        <f t="shared" si="7"/>
        <v>0</v>
      </c>
    </row>
    <row r="505" spans="1:13" ht="20.100000000000001" customHeight="1" x14ac:dyDescent="0.15">
      <c r="A505" s="1" t="s">
        <v>2136</v>
      </c>
      <c r="B505" s="1" t="s">
        <v>3198</v>
      </c>
      <c r="C505" s="1" t="s">
        <v>3203</v>
      </c>
      <c r="D505" s="1" t="s">
        <v>78</v>
      </c>
      <c r="E505" s="1" t="s">
        <v>51</v>
      </c>
      <c r="F505" s="1" t="s">
        <v>51</v>
      </c>
      <c r="G505" s="1" t="s">
        <v>82</v>
      </c>
      <c r="H505" s="1" t="s">
        <v>129</v>
      </c>
      <c r="I505" s="1" t="s">
        <v>84</v>
      </c>
      <c r="J505" s="1" t="s">
        <v>130</v>
      </c>
      <c r="K505" s="1" t="s">
        <v>3204</v>
      </c>
      <c r="L505" s="1"/>
      <c r="M505" s="21">
        <f t="shared" si="7"/>
        <v>1</v>
      </c>
    </row>
    <row r="506" spans="1:13" ht="20.100000000000001" customHeight="1" x14ac:dyDescent="0.15">
      <c r="A506" s="1" t="s">
        <v>3205</v>
      </c>
      <c r="B506" s="1" t="s">
        <v>3206</v>
      </c>
      <c r="C506" s="1" t="s">
        <v>3207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739</v>
      </c>
      <c r="I506" s="1" t="s">
        <v>1230</v>
      </c>
      <c r="J506" s="1" t="s">
        <v>122</v>
      </c>
      <c r="K506" s="1" t="s">
        <v>3208</v>
      </c>
      <c r="L506" s="1"/>
      <c r="M506" s="21">
        <f t="shared" si="7"/>
        <v>1</v>
      </c>
    </row>
    <row r="507" spans="1:13" ht="20.100000000000001" customHeight="1" x14ac:dyDescent="0.15">
      <c r="A507" s="1" t="s">
        <v>3205</v>
      </c>
      <c r="B507" s="1" t="s">
        <v>3206</v>
      </c>
      <c r="C507" s="1" t="s">
        <v>3209</v>
      </c>
      <c r="D507" s="1" t="s">
        <v>50</v>
      </c>
      <c r="E507" s="1" t="s">
        <v>51</v>
      </c>
      <c r="F507" s="1" t="s">
        <v>26832</v>
      </c>
      <c r="G507" s="1" t="s">
        <v>82</v>
      </c>
      <c r="H507" s="1" t="s">
        <v>180</v>
      </c>
      <c r="I507" s="1" t="s">
        <v>84</v>
      </c>
      <c r="J507" s="1" t="s">
        <v>632</v>
      </c>
      <c r="K507" s="1" t="s">
        <v>3210</v>
      </c>
      <c r="L507" s="1"/>
      <c r="M507" s="21">
        <f t="shared" si="7"/>
        <v>0</v>
      </c>
    </row>
    <row r="508" spans="1:13" ht="20.100000000000001" customHeight="1" x14ac:dyDescent="0.15">
      <c r="A508" s="1" t="s">
        <v>3205</v>
      </c>
      <c r="B508" s="1" t="s">
        <v>3206</v>
      </c>
      <c r="C508" s="1" t="s">
        <v>3211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1230</v>
      </c>
      <c r="J508" s="1" t="s">
        <v>122</v>
      </c>
      <c r="K508" s="1" t="s">
        <v>3212</v>
      </c>
      <c r="L508" s="1"/>
      <c r="M508" s="21">
        <f t="shared" si="7"/>
        <v>1</v>
      </c>
    </row>
    <row r="509" spans="1:13" ht="20.100000000000001" customHeight="1" x14ac:dyDescent="0.15">
      <c r="A509" s="1" t="s">
        <v>3205</v>
      </c>
      <c r="B509" s="1" t="s">
        <v>3206</v>
      </c>
      <c r="C509" s="1" t="s">
        <v>3213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1230</v>
      </c>
      <c r="J509" s="1" t="s">
        <v>122</v>
      </c>
      <c r="K509" s="1" t="s">
        <v>3214</v>
      </c>
      <c r="L509" s="1"/>
      <c r="M509" s="21">
        <f t="shared" si="7"/>
        <v>1</v>
      </c>
    </row>
    <row r="510" spans="1:13" ht="20.100000000000001" customHeight="1" x14ac:dyDescent="0.15">
      <c r="A510" s="1" t="s">
        <v>3205</v>
      </c>
      <c r="B510" s="1" t="s">
        <v>3206</v>
      </c>
      <c r="C510" s="1" t="s">
        <v>3215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1230</v>
      </c>
      <c r="J510" s="1" t="s">
        <v>122</v>
      </c>
      <c r="K510" s="1" t="s">
        <v>3216</v>
      </c>
      <c r="L510" s="1"/>
      <c r="M510" s="21">
        <f t="shared" si="7"/>
        <v>1</v>
      </c>
    </row>
    <row r="511" spans="1:13" ht="20.100000000000001" customHeight="1" x14ac:dyDescent="0.15">
      <c r="A511" s="1" t="s">
        <v>3205</v>
      </c>
      <c r="B511" s="1" t="s">
        <v>3206</v>
      </c>
      <c r="C511" s="1" t="s">
        <v>3217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1230</v>
      </c>
      <c r="J511" s="1" t="s">
        <v>122</v>
      </c>
      <c r="K511" s="1" t="s">
        <v>3218</v>
      </c>
      <c r="L511" s="1"/>
      <c r="M511" s="21">
        <f t="shared" si="7"/>
        <v>1</v>
      </c>
    </row>
    <row r="512" spans="1:13" ht="20.100000000000001" customHeight="1" x14ac:dyDescent="0.15">
      <c r="A512" s="1" t="s">
        <v>3205</v>
      </c>
      <c r="B512" s="1" t="s">
        <v>3206</v>
      </c>
      <c r="C512" s="1" t="s">
        <v>3219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662</v>
      </c>
      <c r="J512" s="1" t="s">
        <v>663</v>
      </c>
      <c r="K512" s="1" t="s">
        <v>3220</v>
      </c>
      <c r="L512" s="1"/>
      <c r="M512" s="21">
        <f t="shared" si="7"/>
        <v>1</v>
      </c>
    </row>
    <row r="513" spans="1:13" ht="20.100000000000001" customHeight="1" x14ac:dyDescent="0.15">
      <c r="A513" s="1" t="s">
        <v>3205</v>
      </c>
      <c r="B513" s="1" t="s">
        <v>3206</v>
      </c>
      <c r="C513" s="1" t="s">
        <v>3221</v>
      </c>
      <c r="D513" s="1" t="s">
        <v>849</v>
      </c>
      <c r="E513" s="1" t="s">
        <v>51</v>
      </c>
      <c r="F513" s="1" t="s">
        <v>26832</v>
      </c>
      <c r="G513" s="1" t="s">
        <v>52</v>
      </c>
      <c r="H513" s="1" t="s">
        <v>121</v>
      </c>
      <c r="I513" s="1" t="s">
        <v>662</v>
      </c>
      <c r="J513" s="1" t="s">
        <v>663</v>
      </c>
      <c r="K513" s="1" t="s">
        <v>3222</v>
      </c>
      <c r="L513" s="1"/>
      <c r="M513" s="21">
        <f t="shared" si="7"/>
        <v>0</v>
      </c>
    </row>
    <row r="514" spans="1:13" ht="20.100000000000001" customHeight="1" x14ac:dyDescent="0.15">
      <c r="A514" s="1" t="s">
        <v>3205</v>
      </c>
      <c r="B514" s="1" t="s">
        <v>3223</v>
      </c>
      <c r="C514" s="1" t="s">
        <v>3224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1230</v>
      </c>
      <c r="J514" s="1" t="s">
        <v>122</v>
      </c>
      <c r="K514" s="1" t="s">
        <v>3225</v>
      </c>
      <c r="L514" s="1"/>
      <c r="M514" s="21">
        <f t="shared" si="7"/>
        <v>1</v>
      </c>
    </row>
    <row r="515" spans="1:13" ht="20.100000000000001" customHeight="1" x14ac:dyDescent="0.15">
      <c r="A515" s="1" t="s">
        <v>3205</v>
      </c>
      <c r="B515" s="1" t="s">
        <v>3223</v>
      </c>
      <c r="C515" s="1" t="s">
        <v>3226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1230</v>
      </c>
      <c r="J515" s="1" t="s">
        <v>122</v>
      </c>
      <c r="K515" s="1" t="s">
        <v>3227</v>
      </c>
      <c r="L515" s="1"/>
      <c r="M515" s="21">
        <f t="shared" si="7"/>
        <v>1</v>
      </c>
    </row>
    <row r="516" spans="1:13" ht="20.100000000000001" customHeight="1" x14ac:dyDescent="0.15">
      <c r="A516" s="1" t="s">
        <v>3205</v>
      </c>
      <c r="B516" s="1" t="s">
        <v>3223</v>
      </c>
      <c r="C516" s="1" t="s">
        <v>3228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739</v>
      </c>
      <c r="I516" s="1" t="s">
        <v>1230</v>
      </c>
      <c r="J516" s="1" t="s">
        <v>122</v>
      </c>
      <c r="K516" s="1" t="s">
        <v>3229</v>
      </c>
      <c r="L516" s="1"/>
      <c r="M516" s="21">
        <f t="shared" si="7"/>
        <v>1</v>
      </c>
    </row>
    <row r="517" spans="1:13" ht="20.100000000000001" customHeight="1" x14ac:dyDescent="0.15">
      <c r="A517" s="1" t="s">
        <v>3205</v>
      </c>
      <c r="B517" s="1" t="s">
        <v>3230</v>
      </c>
      <c r="C517" s="1" t="s">
        <v>3231</v>
      </c>
      <c r="D517" s="1" t="s">
        <v>50</v>
      </c>
      <c r="E517" s="1" t="s">
        <v>51</v>
      </c>
      <c r="F517" s="1" t="s">
        <v>26832</v>
      </c>
      <c r="G517" s="1" t="s">
        <v>82</v>
      </c>
      <c r="H517" s="1" t="s">
        <v>180</v>
      </c>
      <c r="I517" s="1" t="s">
        <v>84</v>
      </c>
      <c r="J517" s="1" t="s">
        <v>632</v>
      </c>
      <c r="K517" s="1" t="s">
        <v>3232</v>
      </c>
      <c r="L517" s="1"/>
      <c r="M517" s="21">
        <f t="shared" si="7"/>
        <v>0</v>
      </c>
    </row>
    <row r="518" spans="1:13" ht="20.100000000000001" customHeight="1" x14ac:dyDescent="0.15">
      <c r="A518" s="1" t="s">
        <v>3205</v>
      </c>
      <c r="B518" s="1" t="s">
        <v>3230</v>
      </c>
      <c r="C518" s="1" t="s">
        <v>3233</v>
      </c>
      <c r="D518" s="1" t="s">
        <v>50</v>
      </c>
      <c r="E518" s="1" t="s">
        <v>51</v>
      </c>
      <c r="F518" s="1" t="s">
        <v>26832</v>
      </c>
      <c r="G518" s="1" t="s">
        <v>82</v>
      </c>
      <c r="H518" s="1" t="s">
        <v>180</v>
      </c>
      <c r="I518" s="1" t="s">
        <v>84</v>
      </c>
      <c r="J518" s="1" t="s">
        <v>632</v>
      </c>
      <c r="K518" s="1" t="s">
        <v>3234</v>
      </c>
      <c r="L518" s="1"/>
      <c r="M518" s="21">
        <f t="shared" si="7"/>
        <v>0</v>
      </c>
    </row>
    <row r="519" spans="1:13" ht="20.100000000000001" customHeight="1" x14ac:dyDescent="0.15">
      <c r="A519" s="1" t="s">
        <v>3205</v>
      </c>
      <c r="B519" s="1" t="s">
        <v>3230</v>
      </c>
      <c r="C519" s="1" t="s">
        <v>3235</v>
      </c>
      <c r="D519" s="1" t="s">
        <v>50</v>
      </c>
      <c r="E519" s="1" t="s">
        <v>51</v>
      </c>
      <c r="F519" s="1" t="s">
        <v>26832</v>
      </c>
      <c r="G519" s="1" t="s">
        <v>82</v>
      </c>
      <c r="H519" s="1" t="s">
        <v>180</v>
      </c>
      <c r="I519" s="1" t="s">
        <v>181</v>
      </c>
      <c r="J519" s="1" t="s">
        <v>182</v>
      </c>
      <c r="K519" s="1" t="s">
        <v>3236</v>
      </c>
      <c r="L519" s="1"/>
      <c r="M519" s="21">
        <f t="shared" si="7"/>
        <v>0</v>
      </c>
    </row>
    <row r="520" spans="1:13" ht="20.100000000000001" customHeight="1" x14ac:dyDescent="0.15">
      <c r="A520" s="1" t="s">
        <v>3205</v>
      </c>
      <c r="B520" s="1" t="s">
        <v>3230</v>
      </c>
      <c r="C520" s="1" t="s">
        <v>3237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3238</v>
      </c>
      <c r="L520" s="1"/>
      <c r="M520" s="21">
        <f t="shared" si="7"/>
        <v>1</v>
      </c>
    </row>
    <row r="521" spans="1:13" ht="20.100000000000001" customHeight="1" x14ac:dyDescent="0.15">
      <c r="A521" s="1" t="s">
        <v>3205</v>
      </c>
      <c r="B521" s="1" t="s">
        <v>3230</v>
      </c>
      <c r="C521" s="1" t="s">
        <v>3239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3240</v>
      </c>
      <c r="L521" s="1"/>
      <c r="M521" s="21">
        <f t="shared" ref="M521:M584" si="8">IF(F521="○",1,0)</f>
        <v>1</v>
      </c>
    </row>
    <row r="522" spans="1:13" ht="20.100000000000001" customHeight="1" x14ac:dyDescent="0.15">
      <c r="A522" s="1" t="s">
        <v>3205</v>
      </c>
      <c r="B522" s="1" t="s">
        <v>3230</v>
      </c>
      <c r="C522" s="1" t="s">
        <v>3241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3242</v>
      </c>
      <c r="L522" s="1"/>
      <c r="M522" s="21">
        <f t="shared" si="8"/>
        <v>1</v>
      </c>
    </row>
    <row r="523" spans="1:13" ht="20.100000000000001" customHeight="1" x14ac:dyDescent="0.15">
      <c r="A523" s="1" t="s">
        <v>3205</v>
      </c>
      <c r="B523" s="1" t="s">
        <v>3230</v>
      </c>
      <c r="C523" s="1" t="s">
        <v>3243</v>
      </c>
      <c r="D523" s="1" t="s">
        <v>78</v>
      </c>
      <c r="E523" s="1" t="s">
        <v>51</v>
      </c>
      <c r="F523" s="1" t="s">
        <v>26832</v>
      </c>
      <c r="G523" s="1" t="s">
        <v>82</v>
      </c>
      <c r="H523" s="1" t="s">
        <v>180</v>
      </c>
      <c r="I523" s="1" t="s">
        <v>181</v>
      </c>
      <c r="J523" s="1" t="s">
        <v>182</v>
      </c>
      <c r="K523" s="1" t="s">
        <v>3244</v>
      </c>
      <c r="L523" s="1"/>
      <c r="M523" s="21">
        <f t="shared" si="8"/>
        <v>0</v>
      </c>
    </row>
    <row r="524" spans="1:13" ht="20.100000000000001" customHeight="1" x14ac:dyDescent="0.15">
      <c r="A524" s="1" t="s">
        <v>3205</v>
      </c>
      <c r="B524" s="1" t="s">
        <v>3230</v>
      </c>
      <c r="C524" s="1" t="s">
        <v>3245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3246</v>
      </c>
      <c r="L524" s="1"/>
      <c r="M524" s="21">
        <f t="shared" si="8"/>
        <v>1</v>
      </c>
    </row>
    <row r="525" spans="1:13" ht="20.100000000000001" customHeight="1" x14ac:dyDescent="0.15">
      <c r="A525" s="1" t="s">
        <v>3205</v>
      </c>
      <c r="B525" s="1" t="s">
        <v>3230</v>
      </c>
      <c r="C525" s="1" t="s">
        <v>3247</v>
      </c>
      <c r="D525" s="1" t="s">
        <v>849</v>
      </c>
      <c r="E525" s="1" t="s">
        <v>51</v>
      </c>
      <c r="F525" s="1" t="s">
        <v>26832</v>
      </c>
      <c r="G525" s="1" t="s">
        <v>82</v>
      </c>
      <c r="H525" s="1" t="s">
        <v>446</v>
      </c>
      <c r="I525" s="1" t="s">
        <v>84</v>
      </c>
      <c r="J525" s="1" t="s">
        <v>96</v>
      </c>
      <c r="K525" s="1">
        <v>31</v>
      </c>
      <c r="L525" s="1"/>
      <c r="M525" s="21">
        <f t="shared" si="8"/>
        <v>0</v>
      </c>
    </row>
    <row r="526" spans="1:13" ht="20.100000000000001" customHeight="1" x14ac:dyDescent="0.15">
      <c r="A526" s="1" t="s">
        <v>3205</v>
      </c>
      <c r="B526" s="1" t="s">
        <v>3230</v>
      </c>
      <c r="C526" s="1" t="s">
        <v>3248</v>
      </c>
      <c r="D526" s="1" t="s">
        <v>849</v>
      </c>
      <c r="E526" s="1" t="s">
        <v>51</v>
      </c>
      <c r="F526" s="1" t="s">
        <v>26832</v>
      </c>
      <c r="G526" s="1" t="s">
        <v>52</v>
      </c>
      <c r="H526" s="1" t="s">
        <v>121</v>
      </c>
      <c r="I526" s="1" t="s">
        <v>662</v>
      </c>
      <c r="J526" s="1" t="s">
        <v>663</v>
      </c>
      <c r="K526" s="1" t="s">
        <v>3249</v>
      </c>
      <c r="L526" s="1"/>
      <c r="M526" s="21">
        <f t="shared" si="8"/>
        <v>0</v>
      </c>
    </row>
    <row r="527" spans="1:13" ht="20.100000000000001" customHeight="1" x14ac:dyDescent="0.15">
      <c r="A527" s="1" t="s">
        <v>3250</v>
      </c>
      <c r="B527" s="1" t="s">
        <v>3251</v>
      </c>
      <c r="C527" s="1" t="s">
        <v>3252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1141</v>
      </c>
      <c r="J527" s="1" t="s">
        <v>96</v>
      </c>
      <c r="K527" s="1" t="s">
        <v>3253</v>
      </c>
      <c r="L527" s="1"/>
      <c r="M527" s="21">
        <f t="shared" si="8"/>
        <v>1</v>
      </c>
    </row>
    <row r="528" spans="1:13" ht="20.100000000000001" customHeight="1" x14ac:dyDescent="0.15">
      <c r="A528" s="1" t="s">
        <v>3250</v>
      </c>
      <c r="B528" s="1" t="s">
        <v>3251</v>
      </c>
      <c r="C528" s="1" t="s">
        <v>3254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1141</v>
      </c>
      <c r="J528" s="1" t="s">
        <v>96</v>
      </c>
      <c r="K528" s="1" t="s">
        <v>3255</v>
      </c>
      <c r="L528" s="1"/>
      <c r="M528" s="21">
        <f t="shared" si="8"/>
        <v>1</v>
      </c>
    </row>
    <row r="529" spans="1:13" ht="20.100000000000001" customHeight="1" x14ac:dyDescent="0.15">
      <c r="A529" s="1" t="s">
        <v>3250</v>
      </c>
      <c r="B529" s="1" t="s">
        <v>3251</v>
      </c>
      <c r="C529" s="1" t="s">
        <v>3256</v>
      </c>
      <c r="D529" s="1" t="s">
        <v>78</v>
      </c>
      <c r="E529" s="1" t="s">
        <v>51</v>
      </c>
      <c r="F529" s="1" t="s">
        <v>179</v>
      </c>
      <c r="G529" s="1" t="s">
        <v>82</v>
      </c>
      <c r="H529" s="1" t="s">
        <v>2234</v>
      </c>
      <c r="I529" s="1" t="s">
        <v>84</v>
      </c>
      <c r="J529" s="1" t="s">
        <v>182</v>
      </c>
      <c r="K529" s="1" t="s">
        <v>3257</v>
      </c>
      <c r="L529" s="1"/>
      <c r="M529" s="21">
        <f t="shared" si="8"/>
        <v>0</v>
      </c>
    </row>
    <row r="530" spans="1:13" ht="20.100000000000001" customHeight="1" x14ac:dyDescent="0.15">
      <c r="A530" s="1" t="s">
        <v>3250</v>
      </c>
      <c r="B530" s="1" t="s">
        <v>3251</v>
      </c>
      <c r="C530" s="1" t="s">
        <v>3258</v>
      </c>
      <c r="D530" s="1" t="s">
        <v>78</v>
      </c>
      <c r="E530" s="1" t="s">
        <v>51</v>
      </c>
      <c r="F530" s="1" t="s">
        <v>51</v>
      </c>
      <c r="G530" s="1" t="s">
        <v>82</v>
      </c>
      <c r="H530" s="1" t="s">
        <v>129</v>
      </c>
      <c r="I530" s="1" t="s">
        <v>84</v>
      </c>
      <c r="J530" s="1" t="s">
        <v>130</v>
      </c>
      <c r="K530" s="1" t="s">
        <v>3259</v>
      </c>
      <c r="L530" s="1"/>
      <c r="M530" s="21">
        <f t="shared" si="8"/>
        <v>1</v>
      </c>
    </row>
    <row r="531" spans="1:13" ht="20.100000000000001" customHeight="1" x14ac:dyDescent="0.15">
      <c r="A531" s="1" t="s">
        <v>3250</v>
      </c>
      <c r="B531" s="1" t="s">
        <v>3251</v>
      </c>
      <c r="C531" s="1" t="s">
        <v>3260</v>
      </c>
      <c r="D531" s="1" t="s">
        <v>78</v>
      </c>
      <c r="E531" s="1" t="s">
        <v>51</v>
      </c>
      <c r="F531" s="1" t="s">
        <v>51</v>
      </c>
      <c r="G531" s="1" t="s">
        <v>82</v>
      </c>
      <c r="H531" s="1" t="s">
        <v>129</v>
      </c>
      <c r="I531" s="1" t="s">
        <v>84</v>
      </c>
      <c r="J531" s="1" t="s">
        <v>130</v>
      </c>
      <c r="K531" s="1" t="s">
        <v>3261</v>
      </c>
      <c r="L531" s="1"/>
      <c r="M531" s="21">
        <f t="shared" si="8"/>
        <v>1</v>
      </c>
    </row>
    <row r="532" spans="1:13" ht="20.100000000000001" customHeight="1" x14ac:dyDescent="0.15">
      <c r="A532" s="1" t="s">
        <v>3250</v>
      </c>
      <c r="B532" s="1" t="s">
        <v>3251</v>
      </c>
      <c r="C532" s="1" t="s">
        <v>3262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1141</v>
      </c>
      <c r="J532" s="1" t="s">
        <v>96</v>
      </c>
      <c r="K532" s="1" t="s">
        <v>3263</v>
      </c>
      <c r="L532" s="1"/>
      <c r="M532" s="21">
        <f t="shared" si="8"/>
        <v>1</v>
      </c>
    </row>
    <row r="533" spans="1:13" ht="20.100000000000001" customHeight="1" x14ac:dyDescent="0.15">
      <c r="A533" s="1" t="s">
        <v>3250</v>
      </c>
      <c r="B533" s="1" t="s">
        <v>3251</v>
      </c>
      <c r="C533" s="1" t="s">
        <v>3264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1141</v>
      </c>
      <c r="J533" s="1" t="s">
        <v>96</v>
      </c>
      <c r="K533" s="1" t="s">
        <v>3265</v>
      </c>
      <c r="L533" s="1"/>
      <c r="M533" s="21">
        <f t="shared" si="8"/>
        <v>1</v>
      </c>
    </row>
    <row r="534" spans="1:13" ht="20.100000000000001" customHeight="1" x14ac:dyDescent="0.15">
      <c r="A534" s="1" t="s">
        <v>3250</v>
      </c>
      <c r="B534" s="1" t="s">
        <v>3251</v>
      </c>
      <c r="C534" s="1" t="s">
        <v>3266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1141</v>
      </c>
      <c r="J534" s="1" t="s">
        <v>96</v>
      </c>
      <c r="K534" s="1" t="s">
        <v>3267</v>
      </c>
      <c r="L534" s="1"/>
      <c r="M534" s="21">
        <f t="shared" si="8"/>
        <v>1</v>
      </c>
    </row>
    <row r="535" spans="1:13" ht="20.100000000000001" customHeight="1" x14ac:dyDescent="0.15">
      <c r="A535" s="1" t="s">
        <v>3250</v>
      </c>
      <c r="B535" s="1" t="s">
        <v>3251</v>
      </c>
      <c r="C535" s="1" t="s">
        <v>3268</v>
      </c>
      <c r="D535" s="1" t="s">
        <v>78</v>
      </c>
      <c r="E535" s="1" t="s">
        <v>51</v>
      </c>
      <c r="F535" s="1" t="s">
        <v>26832</v>
      </c>
      <c r="G535" s="1" t="s">
        <v>82</v>
      </c>
      <c r="H535" s="1" t="s">
        <v>180</v>
      </c>
      <c r="I535" s="1" t="s">
        <v>84</v>
      </c>
      <c r="J535" s="1" t="s">
        <v>632</v>
      </c>
      <c r="K535" s="1" t="s">
        <v>3269</v>
      </c>
      <c r="L535" s="1"/>
      <c r="M535" s="21">
        <f t="shared" si="8"/>
        <v>0</v>
      </c>
    </row>
    <row r="536" spans="1:13" ht="20.100000000000001" customHeight="1" x14ac:dyDescent="0.15">
      <c r="A536" s="1" t="s">
        <v>3250</v>
      </c>
      <c r="B536" s="1" t="s">
        <v>3251</v>
      </c>
      <c r="C536" s="1" t="s">
        <v>3270</v>
      </c>
      <c r="D536" s="1" t="s">
        <v>78</v>
      </c>
      <c r="E536" s="1" t="s">
        <v>51</v>
      </c>
      <c r="F536" s="1" t="s">
        <v>26832</v>
      </c>
      <c r="G536" s="1" t="s">
        <v>82</v>
      </c>
      <c r="H536" s="1" t="s">
        <v>180</v>
      </c>
      <c r="I536" s="1" t="s">
        <v>84</v>
      </c>
      <c r="J536" s="1" t="s">
        <v>632</v>
      </c>
      <c r="K536" s="1" t="s">
        <v>3271</v>
      </c>
      <c r="L536" s="1"/>
      <c r="M536" s="21">
        <f t="shared" si="8"/>
        <v>0</v>
      </c>
    </row>
    <row r="537" spans="1:13" ht="20.100000000000001" customHeight="1" x14ac:dyDescent="0.15">
      <c r="A537" s="1" t="s">
        <v>3250</v>
      </c>
      <c r="B537" s="1" t="s">
        <v>3251</v>
      </c>
      <c r="C537" s="1" t="s">
        <v>3272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1141</v>
      </c>
      <c r="J537" s="1" t="s">
        <v>96</v>
      </c>
      <c r="K537" s="1" t="s">
        <v>3273</v>
      </c>
      <c r="L537" s="1"/>
      <c r="M537" s="21">
        <f t="shared" si="8"/>
        <v>1</v>
      </c>
    </row>
    <row r="538" spans="1:13" ht="20.100000000000001" customHeight="1" x14ac:dyDescent="0.15">
      <c r="A538" s="1" t="s">
        <v>3250</v>
      </c>
      <c r="B538" s="1" t="s">
        <v>3251</v>
      </c>
      <c r="C538" s="1" t="s">
        <v>3274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53</v>
      </c>
      <c r="I538" s="1" t="s">
        <v>1141</v>
      </c>
      <c r="J538" s="1" t="s">
        <v>96</v>
      </c>
      <c r="K538" s="1" t="s">
        <v>3275</v>
      </c>
      <c r="L538" s="1"/>
      <c r="M538" s="21">
        <f t="shared" si="8"/>
        <v>1</v>
      </c>
    </row>
    <row r="539" spans="1:13" ht="20.100000000000001" customHeight="1" x14ac:dyDescent="0.15">
      <c r="A539" s="1" t="s">
        <v>3250</v>
      </c>
      <c r="B539" s="1" t="s">
        <v>3251</v>
      </c>
      <c r="C539" s="1" t="s">
        <v>3276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53</v>
      </c>
      <c r="I539" s="1" t="s">
        <v>1141</v>
      </c>
      <c r="J539" s="1" t="s">
        <v>96</v>
      </c>
      <c r="K539" s="1" t="s">
        <v>3277</v>
      </c>
      <c r="L539" s="1"/>
      <c r="M539" s="21">
        <f t="shared" si="8"/>
        <v>1</v>
      </c>
    </row>
    <row r="540" spans="1:13" ht="20.100000000000001" customHeight="1" x14ac:dyDescent="0.15">
      <c r="A540" s="1" t="s">
        <v>3250</v>
      </c>
      <c r="B540" s="1" t="s">
        <v>3251</v>
      </c>
      <c r="C540" s="1" t="s">
        <v>3278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1141</v>
      </c>
      <c r="J540" s="1" t="s">
        <v>96</v>
      </c>
      <c r="K540" s="1" t="s">
        <v>3279</v>
      </c>
      <c r="L540" s="1"/>
      <c r="M540" s="21">
        <f t="shared" si="8"/>
        <v>1</v>
      </c>
    </row>
    <row r="541" spans="1:13" ht="20.100000000000001" customHeight="1" x14ac:dyDescent="0.15">
      <c r="A541" s="1" t="s">
        <v>3250</v>
      </c>
      <c r="B541" s="1" t="s">
        <v>3251</v>
      </c>
      <c r="C541" s="1" t="s">
        <v>3280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1141</v>
      </c>
      <c r="J541" s="1" t="s">
        <v>96</v>
      </c>
      <c r="K541" s="1" t="s">
        <v>3281</v>
      </c>
      <c r="L541" s="1"/>
      <c r="M541" s="21">
        <f t="shared" si="8"/>
        <v>1</v>
      </c>
    </row>
    <row r="542" spans="1:13" ht="20.100000000000001" customHeight="1" x14ac:dyDescent="0.15">
      <c r="A542" s="1" t="s">
        <v>3250</v>
      </c>
      <c r="B542" s="1" t="s">
        <v>3251</v>
      </c>
      <c r="C542" s="1" t="s">
        <v>3282</v>
      </c>
      <c r="D542" s="1" t="s">
        <v>78</v>
      </c>
      <c r="E542" s="1" t="s">
        <v>51</v>
      </c>
      <c r="F542" s="1" t="s">
        <v>26832</v>
      </c>
      <c r="G542" s="1" t="s">
        <v>82</v>
      </c>
      <c r="H542" s="1" t="s">
        <v>83</v>
      </c>
      <c r="I542" s="1" t="s">
        <v>84</v>
      </c>
      <c r="J542" s="1" t="s">
        <v>85</v>
      </c>
      <c r="K542" s="1" t="s">
        <v>3283</v>
      </c>
      <c r="L542" s="1"/>
      <c r="M542" s="21">
        <f t="shared" si="8"/>
        <v>0</v>
      </c>
    </row>
    <row r="543" spans="1:13" ht="20.100000000000001" customHeight="1" x14ac:dyDescent="0.15">
      <c r="A543" s="1" t="s">
        <v>3250</v>
      </c>
      <c r="B543" s="1" t="s">
        <v>3251</v>
      </c>
      <c r="C543" s="1" t="s">
        <v>3284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1141</v>
      </c>
      <c r="J543" s="1" t="s">
        <v>96</v>
      </c>
      <c r="K543" s="1" t="s">
        <v>3285</v>
      </c>
      <c r="L543" s="1"/>
      <c r="M543" s="21">
        <f t="shared" si="8"/>
        <v>1</v>
      </c>
    </row>
    <row r="544" spans="1:13" ht="20.100000000000001" customHeight="1" x14ac:dyDescent="0.15">
      <c r="A544" s="1" t="s">
        <v>3250</v>
      </c>
      <c r="B544" s="1" t="s">
        <v>3251</v>
      </c>
      <c r="C544" s="1" t="s">
        <v>3286</v>
      </c>
      <c r="D544" s="1" t="s">
        <v>78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1141</v>
      </c>
      <c r="J544" s="1" t="s">
        <v>96</v>
      </c>
      <c r="K544" s="1" t="s">
        <v>3287</v>
      </c>
      <c r="L544" s="1"/>
      <c r="M544" s="21">
        <f t="shared" si="8"/>
        <v>1</v>
      </c>
    </row>
    <row r="545" spans="1:13" ht="20.100000000000001" customHeight="1" x14ac:dyDescent="0.15">
      <c r="A545" s="1" t="s">
        <v>3250</v>
      </c>
      <c r="B545" s="1" t="s">
        <v>3251</v>
      </c>
      <c r="C545" s="1" t="s">
        <v>3288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1141</v>
      </c>
      <c r="J545" s="1" t="s">
        <v>96</v>
      </c>
      <c r="K545" s="1" t="s">
        <v>3289</v>
      </c>
      <c r="L545" s="1"/>
      <c r="M545" s="21">
        <f t="shared" si="8"/>
        <v>1</v>
      </c>
    </row>
    <row r="546" spans="1:13" ht="20.100000000000001" customHeight="1" x14ac:dyDescent="0.15">
      <c r="A546" s="1" t="s">
        <v>3250</v>
      </c>
      <c r="B546" s="1" t="s">
        <v>3251</v>
      </c>
      <c r="C546" s="1" t="s">
        <v>3290</v>
      </c>
      <c r="D546" s="1" t="s">
        <v>78</v>
      </c>
      <c r="E546" s="1" t="s">
        <v>51</v>
      </c>
      <c r="F546" s="1" t="s">
        <v>26832</v>
      </c>
      <c r="G546" s="1" t="s">
        <v>82</v>
      </c>
      <c r="H546" s="1" t="s">
        <v>83</v>
      </c>
      <c r="I546" s="1" t="s">
        <v>84</v>
      </c>
      <c r="J546" s="1" t="s">
        <v>85</v>
      </c>
      <c r="K546" s="1" t="s">
        <v>3291</v>
      </c>
      <c r="L546" s="1"/>
      <c r="M546" s="21">
        <f t="shared" si="8"/>
        <v>0</v>
      </c>
    </row>
    <row r="547" spans="1:13" ht="20.100000000000001" customHeight="1" x14ac:dyDescent="0.15">
      <c r="A547" s="1" t="s">
        <v>3250</v>
      </c>
      <c r="B547" s="1" t="s">
        <v>3251</v>
      </c>
      <c r="C547" s="1" t="s">
        <v>3292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1141</v>
      </c>
      <c r="J547" s="1" t="s">
        <v>96</v>
      </c>
      <c r="K547" s="1" t="s">
        <v>3293</v>
      </c>
      <c r="L547" s="1"/>
      <c r="M547" s="21">
        <f t="shared" si="8"/>
        <v>1</v>
      </c>
    </row>
    <row r="548" spans="1:13" ht="20.100000000000001" customHeight="1" x14ac:dyDescent="0.15">
      <c r="A548" s="1" t="s">
        <v>3250</v>
      </c>
      <c r="B548" s="1" t="s">
        <v>3251</v>
      </c>
      <c r="C548" s="1" t="s">
        <v>3294</v>
      </c>
      <c r="D548" s="1" t="s">
        <v>78</v>
      </c>
      <c r="E548" s="1" t="s">
        <v>51</v>
      </c>
      <c r="F548" s="1" t="s">
        <v>26832</v>
      </c>
      <c r="G548" s="1" t="s">
        <v>82</v>
      </c>
      <c r="H548" s="1" t="s">
        <v>83</v>
      </c>
      <c r="I548" s="1" t="s">
        <v>84</v>
      </c>
      <c r="J548" s="1" t="s">
        <v>85</v>
      </c>
      <c r="K548" s="1" t="s">
        <v>3295</v>
      </c>
      <c r="L548" s="1"/>
      <c r="M548" s="21">
        <f t="shared" si="8"/>
        <v>0</v>
      </c>
    </row>
    <row r="549" spans="1:13" ht="20.100000000000001" customHeight="1" x14ac:dyDescent="0.15">
      <c r="A549" s="1" t="s">
        <v>3250</v>
      </c>
      <c r="B549" s="1" t="s">
        <v>3251</v>
      </c>
      <c r="C549" s="1" t="s">
        <v>3296</v>
      </c>
      <c r="D549" s="1" t="s">
        <v>78</v>
      </c>
      <c r="E549" s="1" t="s">
        <v>51</v>
      </c>
      <c r="F549" s="1" t="s">
        <v>26832</v>
      </c>
      <c r="G549" s="1" t="s">
        <v>82</v>
      </c>
      <c r="H549" s="1" t="s">
        <v>83</v>
      </c>
      <c r="I549" s="1" t="s">
        <v>84</v>
      </c>
      <c r="J549" s="1" t="s">
        <v>85</v>
      </c>
      <c r="K549" s="1" t="s">
        <v>3297</v>
      </c>
      <c r="L549" s="1"/>
      <c r="M549" s="21">
        <f t="shared" si="8"/>
        <v>0</v>
      </c>
    </row>
    <row r="550" spans="1:13" ht="20.100000000000001" customHeight="1" x14ac:dyDescent="0.15">
      <c r="A550" s="1" t="s">
        <v>3250</v>
      </c>
      <c r="B550" s="1" t="s">
        <v>3298</v>
      </c>
      <c r="C550" s="1" t="s">
        <v>3299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2140</v>
      </c>
      <c r="I550" s="1" t="s">
        <v>84</v>
      </c>
      <c r="J550" s="1" t="s">
        <v>2362</v>
      </c>
      <c r="K550" s="1" t="s">
        <v>3300</v>
      </c>
      <c r="L550" s="1"/>
      <c r="M550" s="21">
        <f t="shared" si="8"/>
        <v>1</v>
      </c>
    </row>
    <row r="551" spans="1:13" ht="20.100000000000001" customHeight="1" x14ac:dyDescent="0.15">
      <c r="A551" s="1" t="s">
        <v>3250</v>
      </c>
      <c r="B551" s="1" t="s">
        <v>3298</v>
      </c>
      <c r="C551" s="1" t="s">
        <v>3301</v>
      </c>
      <c r="D551" s="1" t="s">
        <v>78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1141</v>
      </c>
      <c r="J551" s="1" t="s">
        <v>96</v>
      </c>
      <c r="K551" s="1" t="s">
        <v>3302</v>
      </c>
      <c r="L551" s="1"/>
      <c r="M551" s="21">
        <f t="shared" si="8"/>
        <v>1</v>
      </c>
    </row>
    <row r="552" spans="1:13" ht="20.100000000000001" customHeight="1" x14ac:dyDescent="0.15">
      <c r="A552" s="1" t="s">
        <v>3250</v>
      </c>
      <c r="B552" s="1" t="s">
        <v>3298</v>
      </c>
      <c r="C552" s="1" t="s">
        <v>3303</v>
      </c>
      <c r="D552" s="1" t="s">
        <v>78</v>
      </c>
      <c r="E552" s="1" t="s">
        <v>51</v>
      </c>
      <c r="F552" s="1" t="s">
        <v>26832</v>
      </c>
      <c r="G552" s="1" t="s">
        <v>82</v>
      </c>
      <c r="H552" s="1" t="s">
        <v>83</v>
      </c>
      <c r="I552" s="1" t="s">
        <v>84</v>
      </c>
      <c r="J552" s="1" t="s">
        <v>85</v>
      </c>
      <c r="K552" s="1" t="s">
        <v>3304</v>
      </c>
      <c r="L552" s="1"/>
      <c r="M552" s="21">
        <f t="shared" si="8"/>
        <v>0</v>
      </c>
    </row>
    <row r="553" spans="1:13" ht="20.100000000000001" customHeight="1" x14ac:dyDescent="0.15">
      <c r="A553" s="1" t="s">
        <v>3250</v>
      </c>
      <c r="B553" s="1" t="s">
        <v>3298</v>
      </c>
      <c r="C553" s="1" t="s">
        <v>3305</v>
      </c>
      <c r="D553" s="1" t="s">
        <v>78</v>
      </c>
      <c r="E553" s="1" t="s">
        <v>51</v>
      </c>
      <c r="F553" s="1" t="s">
        <v>26832</v>
      </c>
      <c r="G553" s="1" t="s">
        <v>82</v>
      </c>
      <c r="H553" s="1" t="s">
        <v>83</v>
      </c>
      <c r="I553" s="1" t="s">
        <v>84</v>
      </c>
      <c r="J553" s="1" t="s">
        <v>85</v>
      </c>
      <c r="K553" s="1" t="s">
        <v>3306</v>
      </c>
      <c r="L553" s="1"/>
      <c r="M553" s="21">
        <f t="shared" si="8"/>
        <v>0</v>
      </c>
    </row>
    <row r="554" spans="1:13" ht="20.100000000000001" customHeight="1" x14ac:dyDescent="0.15">
      <c r="A554" s="1" t="s">
        <v>3250</v>
      </c>
      <c r="B554" s="1" t="s">
        <v>3307</v>
      </c>
      <c r="C554" s="1" t="s">
        <v>3308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1141</v>
      </c>
      <c r="J554" s="1" t="s">
        <v>96</v>
      </c>
      <c r="K554" s="1" t="s">
        <v>3309</v>
      </c>
      <c r="L554" s="1"/>
      <c r="M554" s="21">
        <f t="shared" si="8"/>
        <v>1</v>
      </c>
    </row>
    <row r="555" spans="1:13" ht="20.100000000000001" customHeight="1" x14ac:dyDescent="0.15">
      <c r="A555" s="1" t="s">
        <v>3250</v>
      </c>
      <c r="B555" s="1" t="s">
        <v>3307</v>
      </c>
      <c r="C555" s="1" t="s">
        <v>3310</v>
      </c>
      <c r="D555" s="1" t="s">
        <v>50</v>
      </c>
      <c r="E555" s="1" t="s">
        <v>51</v>
      </c>
      <c r="F555" s="1" t="s">
        <v>51</v>
      </c>
      <c r="G555" s="1" t="s">
        <v>52</v>
      </c>
      <c r="H555" s="1" t="s">
        <v>53</v>
      </c>
      <c r="I555" s="1" t="s">
        <v>1141</v>
      </c>
      <c r="J555" s="1" t="s">
        <v>96</v>
      </c>
      <c r="K555" s="1" t="s">
        <v>3311</v>
      </c>
      <c r="L555" s="1"/>
      <c r="M555" s="21">
        <f t="shared" si="8"/>
        <v>1</v>
      </c>
    </row>
    <row r="556" spans="1:13" ht="20.100000000000001" customHeight="1" x14ac:dyDescent="0.15">
      <c r="A556" s="1" t="s">
        <v>3250</v>
      </c>
      <c r="B556" s="1" t="s">
        <v>3307</v>
      </c>
      <c r="C556" s="1" t="s">
        <v>3312</v>
      </c>
      <c r="D556" s="1" t="s">
        <v>78</v>
      </c>
      <c r="E556" s="1" t="s">
        <v>51</v>
      </c>
      <c r="F556" s="1" t="s">
        <v>51</v>
      </c>
      <c r="G556" s="1" t="s">
        <v>82</v>
      </c>
      <c r="H556" s="1" t="s">
        <v>2038</v>
      </c>
      <c r="I556" s="1" t="s">
        <v>84</v>
      </c>
      <c r="J556" s="1" t="s">
        <v>96</v>
      </c>
      <c r="K556" s="1" t="s">
        <v>3313</v>
      </c>
      <c r="L556" s="1"/>
      <c r="M556" s="21">
        <f t="shared" si="8"/>
        <v>1</v>
      </c>
    </row>
    <row r="557" spans="1:13" ht="20.100000000000001" customHeight="1" x14ac:dyDescent="0.15">
      <c r="A557" s="1" t="s">
        <v>3250</v>
      </c>
      <c r="B557" s="1" t="s">
        <v>3307</v>
      </c>
      <c r="C557" s="1" t="s">
        <v>3314</v>
      </c>
      <c r="D557" s="1" t="s">
        <v>78</v>
      </c>
      <c r="E557" s="1" t="s">
        <v>51</v>
      </c>
      <c r="F557" s="1" t="s">
        <v>51</v>
      </c>
      <c r="G557" s="1" t="s">
        <v>82</v>
      </c>
      <c r="H557" s="1" t="s">
        <v>2038</v>
      </c>
      <c r="I557" s="1" t="s">
        <v>84</v>
      </c>
      <c r="J557" s="1" t="s">
        <v>96</v>
      </c>
      <c r="K557" s="1" t="s">
        <v>3315</v>
      </c>
      <c r="L557" s="1"/>
      <c r="M557" s="21">
        <f t="shared" si="8"/>
        <v>1</v>
      </c>
    </row>
    <row r="558" spans="1:13" ht="20.100000000000001" customHeight="1" x14ac:dyDescent="0.15">
      <c r="A558" s="1" t="s">
        <v>3250</v>
      </c>
      <c r="B558" s="1" t="s">
        <v>3307</v>
      </c>
      <c r="C558" s="1" t="s">
        <v>3316</v>
      </c>
      <c r="D558" s="1" t="s">
        <v>78</v>
      </c>
      <c r="E558" s="1" t="s">
        <v>51</v>
      </c>
      <c r="F558" s="1" t="s">
        <v>51</v>
      </c>
      <c r="G558" s="1" t="s">
        <v>82</v>
      </c>
      <c r="H558" s="1" t="s">
        <v>2038</v>
      </c>
      <c r="I558" s="1" t="s">
        <v>84</v>
      </c>
      <c r="J558" s="1" t="s">
        <v>96</v>
      </c>
      <c r="K558" s="1" t="s">
        <v>3317</v>
      </c>
      <c r="L558" s="1"/>
      <c r="M558" s="21">
        <f t="shared" si="8"/>
        <v>1</v>
      </c>
    </row>
    <row r="559" spans="1:13" ht="20.100000000000001" customHeight="1" x14ac:dyDescent="0.15">
      <c r="A559" s="1" t="s">
        <v>3250</v>
      </c>
      <c r="B559" s="1" t="s">
        <v>3307</v>
      </c>
      <c r="C559" s="1" t="s">
        <v>3318</v>
      </c>
      <c r="D559" s="1" t="s">
        <v>78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1141</v>
      </c>
      <c r="J559" s="1" t="s">
        <v>96</v>
      </c>
      <c r="K559" s="1" t="s">
        <v>3319</v>
      </c>
      <c r="L559" s="1"/>
      <c r="M559" s="21">
        <f t="shared" si="8"/>
        <v>1</v>
      </c>
    </row>
    <row r="560" spans="1:13" ht="20.100000000000001" customHeight="1" x14ac:dyDescent="0.15">
      <c r="A560" s="1" t="s">
        <v>3250</v>
      </c>
      <c r="B560" s="1" t="s">
        <v>3307</v>
      </c>
      <c r="C560" s="1" t="s">
        <v>3320</v>
      </c>
      <c r="D560" s="1" t="s">
        <v>78</v>
      </c>
      <c r="E560" s="1" t="s">
        <v>51</v>
      </c>
      <c r="F560" s="1" t="s">
        <v>26832</v>
      </c>
      <c r="G560" s="1" t="s">
        <v>82</v>
      </c>
      <c r="H560" s="1" t="s">
        <v>180</v>
      </c>
      <c r="I560" s="1" t="s">
        <v>84</v>
      </c>
      <c r="J560" s="1" t="s">
        <v>632</v>
      </c>
      <c r="K560" s="1" t="s">
        <v>3321</v>
      </c>
      <c r="L560" s="1"/>
      <c r="M560" s="21">
        <f t="shared" si="8"/>
        <v>0</v>
      </c>
    </row>
    <row r="561" spans="1:13" ht="20.100000000000001" customHeight="1" x14ac:dyDescent="0.15">
      <c r="A561" s="1" t="s">
        <v>3250</v>
      </c>
      <c r="B561" s="1" t="s">
        <v>3307</v>
      </c>
      <c r="C561" s="1" t="s">
        <v>3322</v>
      </c>
      <c r="D561" s="1" t="s">
        <v>78</v>
      </c>
      <c r="E561" s="1" t="s">
        <v>51</v>
      </c>
      <c r="F561" s="1" t="s">
        <v>51</v>
      </c>
      <c r="G561" s="1" t="s">
        <v>52</v>
      </c>
      <c r="H561" s="1" t="s">
        <v>53</v>
      </c>
      <c r="I561" s="1" t="s">
        <v>1141</v>
      </c>
      <c r="J561" s="1" t="s">
        <v>96</v>
      </c>
      <c r="K561" s="1" t="s">
        <v>3323</v>
      </c>
      <c r="L561" s="1"/>
      <c r="M561" s="21">
        <f t="shared" si="8"/>
        <v>1</v>
      </c>
    </row>
    <row r="562" spans="1:13" ht="20.100000000000001" customHeight="1" x14ac:dyDescent="0.15">
      <c r="A562" s="1" t="s">
        <v>3250</v>
      </c>
      <c r="B562" s="1" t="s">
        <v>3307</v>
      </c>
      <c r="C562" s="1" t="s">
        <v>3324</v>
      </c>
      <c r="D562" s="1" t="s">
        <v>78</v>
      </c>
      <c r="E562" s="1" t="s">
        <v>51</v>
      </c>
      <c r="F562" s="1" t="s">
        <v>51</v>
      </c>
      <c r="G562" s="1" t="s">
        <v>52</v>
      </c>
      <c r="H562" s="1" t="s">
        <v>53</v>
      </c>
      <c r="I562" s="1" t="s">
        <v>1141</v>
      </c>
      <c r="J562" s="1" t="s">
        <v>96</v>
      </c>
      <c r="K562" s="1" t="s">
        <v>3325</v>
      </c>
      <c r="L562" s="1"/>
      <c r="M562" s="21">
        <f t="shared" si="8"/>
        <v>1</v>
      </c>
    </row>
    <row r="563" spans="1:13" ht="20.100000000000001" customHeight="1" x14ac:dyDescent="0.15">
      <c r="A563" s="1" t="s">
        <v>3250</v>
      </c>
      <c r="B563" s="1" t="s">
        <v>3307</v>
      </c>
      <c r="C563" s="1" t="s">
        <v>3326</v>
      </c>
      <c r="D563" s="1" t="s">
        <v>78</v>
      </c>
      <c r="E563" s="1" t="s">
        <v>51</v>
      </c>
      <c r="F563" s="1" t="s">
        <v>51</v>
      </c>
      <c r="G563" s="1" t="s">
        <v>52</v>
      </c>
      <c r="H563" s="1" t="s">
        <v>53</v>
      </c>
      <c r="I563" s="1" t="s">
        <v>1141</v>
      </c>
      <c r="J563" s="1" t="s">
        <v>96</v>
      </c>
      <c r="K563" s="1" t="s">
        <v>3327</v>
      </c>
      <c r="L563" s="1"/>
      <c r="M563" s="21">
        <f t="shared" si="8"/>
        <v>1</v>
      </c>
    </row>
    <row r="564" spans="1:13" ht="20.100000000000001" customHeight="1" x14ac:dyDescent="0.15">
      <c r="A564" s="1" t="s">
        <v>3250</v>
      </c>
      <c r="B564" s="1" t="s">
        <v>3307</v>
      </c>
      <c r="C564" s="1" t="s">
        <v>3328</v>
      </c>
      <c r="D564" s="1" t="s">
        <v>849</v>
      </c>
      <c r="E564" s="1" t="s">
        <v>51</v>
      </c>
      <c r="F564" s="1" t="s">
        <v>26832</v>
      </c>
      <c r="G564" s="1" t="s">
        <v>52</v>
      </c>
      <c r="H564" s="1" t="s">
        <v>121</v>
      </c>
      <c r="I564" s="1" t="s">
        <v>662</v>
      </c>
      <c r="J564" s="1" t="s">
        <v>663</v>
      </c>
      <c r="K564" s="1" t="s">
        <v>3329</v>
      </c>
      <c r="L564" s="1"/>
      <c r="M564" s="21">
        <f t="shared" si="8"/>
        <v>0</v>
      </c>
    </row>
    <row r="565" spans="1:13" ht="20.100000000000001" customHeight="1" x14ac:dyDescent="0.15">
      <c r="A565" s="1" t="s">
        <v>3250</v>
      </c>
      <c r="B565" s="1" t="s">
        <v>3330</v>
      </c>
      <c r="C565" s="1" t="s">
        <v>3331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53</v>
      </c>
      <c r="I565" s="1" t="s">
        <v>1141</v>
      </c>
      <c r="J565" s="1" t="s">
        <v>96</v>
      </c>
      <c r="K565" s="1" t="s">
        <v>3332</v>
      </c>
      <c r="L565" s="1"/>
      <c r="M565" s="21">
        <f t="shared" si="8"/>
        <v>1</v>
      </c>
    </row>
    <row r="566" spans="1:13" ht="20.100000000000001" customHeight="1" x14ac:dyDescent="0.15">
      <c r="A566" s="1" t="s">
        <v>3250</v>
      </c>
      <c r="B566" s="1" t="s">
        <v>3330</v>
      </c>
      <c r="C566" s="1" t="s">
        <v>3333</v>
      </c>
      <c r="D566" s="1" t="s">
        <v>78</v>
      </c>
      <c r="E566" s="1" t="s">
        <v>51</v>
      </c>
      <c r="F566" s="1" t="s">
        <v>179</v>
      </c>
      <c r="G566" s="1" t="s">
        <v>82</v>
      </c>
      <c r="H566" s="1" t="s">
        <v>83</v>
      </c>
      <c r="I566" s="1" t="s">
        <v>84</v>
      </c>
      <c r="J566" s="1" t="s">
        <v>85</v>
      </c>
      <c r="K566" s="1" t="s">
        <v>3334</v>
      </c>
      <c r="L566" s="1"/>
      <c r="M566" s="21">
        <f t="shared" si="8"/>
        <v>0</v>
      </c>
    </row>
    <row r="567" spans="1:13" ht="20.100000000000001" customHeight="1" x14ac:dyDescent="0.15">
      <c r="A567" s="1" t="s">
        <v>3250</v>
      </c>
      <c r="B567" s="1" t="s">
        <v>3335</v>
      </c>
      <c r="C567" s="1" t="s">
        <v>3336</v>
      </c>
      <c r="D567" s="1" t="s">
        <v>78</v>
      </c>
      <c r="E567" s="1" t="s">
        <v>51</v>
      </c>
      <c r="F567" s="1" t="s">
        <v>51</v>
      </c>
      <c r="G567" s="1" t="s">
        <v>82</v>
      </c>
      <c r="H567" s="1" t="s">
        <v>2038</v>
      </c>
      <c r="I567" s="1" t="s">
        <v>84</v>
      </c>
      <c r="J567" s="1" t="s">
        <v>96</v>
      </c>
      <c r="K567" s="1" t="s">
        <v>3337</v>
      </c>
      <c r="L567" s="1"/>
      <c r="M567" s="21">
        <f t="shared" si="8"/>
        <v>1</v>
      </c>
    </row>
    <row r="568" spans="1:13" ht="20.100000000000001" customHeight="1" x14ac:dyDescent="0.15">
      <c r="A568" s="1" t="s">
        <v>3250</v>
      </c>
      <c r="B568" s="1" t="s">
        <v>3335</v>
      </c>
      <c r="C568" s="1" t="s">
        <v>3338</v>
      </c>
      <c r="D568" s="1" t="s">
        <v>78</v>
      </c>
      <c r="E568" s="1" t="s">
        <v>51</v>
      </c>
      <c r="F568" s="1" t="s">
        <v>51</v>
      </c>
      <c r="G568" s="1" t="s">
        <v>82</v>
      </c>
      <c r="H568" s="1" t="s">
        <v>2038</v>
      </c>
      <c r="I568" s="1" t="s">
        <v>84</v>
      </c>
      <c r="J568" s="1" t="s">
        <v>96</v>
      </c>
      <c r="K568" s="1" t="s">
        <v>3339</v>
      </c>
      <c r="L568" s="1"/>
      <c r="M568" s="21">
        <f t="shared" si="8"/>
        <v>1</v>
      </c>
    </row>
    <row r="569" spans="1:13" ht="20.100000000000001" customHeight="1" x14ac:dyDescent="0.15">
      <c r="A569" s="1" t="s">
        <v>3250</v>
      </c>
      <c r="B569" s="1" t="s">
        <v>3335</v>
      </c>
      <c r="C569" s="1" t="s">
        <v>3340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1141</v>
      </c>
      <c r="J569" s="1" t="s">
        <v>96</v>
      </c>
      <c r="K569" s="1" t="s">
        <v>3341</v>
      </c>
      <c r="L569" s="1"/>
      <c r="M569" s="21">
        <f t="shared" si="8"/>
        <v>1</v>
      </c>
    </row>
    <row r="570" spans="1:13" ht="20.100000000000001" customHeight="1" x14ac:dyDescent="0.15">
      <c r="A570" s="1" t="s">
        <v>3250</v>
      </c>
      <c r="B570" s="1" t="s">
        <v>3335</v>
      </c>
      <c r="C570" s="1" t="s">
        <v>3342</v>
      </c>
      <c r="D570" s="1" t="s">
        <v>78</v>
      </c>
      <c r="E570" s="1" t="s">
        <v>51</v>
      </c>
      <c r="F570" s="1" t="s">
        <v>26832</v>
      </c>
      <c r="G570" s="1" t="s">
        <v>82</v>
      </c>
      <c r="H570" s="1" t="s">
        <v>180</v>
      </c>
      <c r="I570" s="1" t="s">
        <v>84</v>
      </c>
      <c r="J570" s="1" t="s">
        <v>632</v>
      </c>
      <c r="K570" s="1" t="s">
        <v>3343</v>
      </c>
      <c r="L570" s="1"/>
      <c r="M570" s="21">
        <f t="shared" si="8"/>
        <v>0</v>
      </c>
    </row>
    <row r="571" spans="1:13" ht="20.100000000000001" customHeight="1" x14ac:dyDescent="0.15">
      <c r="A571" s="1" t="s">
        <v>3250</v>
      </c>
      <c r="B571" s="1" t="s">
        <v>3335</v>
      </c>
      <c r="C571" s="1" t="s">
        <v>3344</v>
      </c>
      <c r="D571" s="1" t="s">
        <v>78</v>
      </c>
      <c r="E571" s="1" t="s">
        <v>51</v>
      </c>
      <c r="F571" s="1" t="s">
        <v>26832</v>
      </c>
      <c r="G571" s="1" t="s">
        <v>82</v>
      </c>
      <c r="H571" s="1" t="s">
        <v>180</v>
      </c>
      <c r="I571" s="1" t="s">
        <v>84</v>
      </c>
      <c r="J571" s="1" t="s">
        <v>632</v>
      </c>
      <c r="K571" s="1" t="s">
        <v>3345</v>
      </c>
      <c r="L571" s="1"/>
      <c r="M571" s="21">
        <f t="shared" si="8"/>
        <v>0</v>
      </c>
    </row>
    <row r="572" spans="1:13" ht="20.100000000000001" customHeight="1" x14ac:dyDescent="0.15">
      <c r="A572" s="1" t="s">
        <v>3250</v>
      </c>
      <c r="B572" s="1" t="s">
        <v>3335</v>
      </c>
      <c r="C572" s="1" t="s">
        <v>3346</v>
      </c>
      <c r="D572" s="1" t="s">
        <v>78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1141</v>
      </c>
      <c r="J572" s="1" t="s">
        <v>96</v>
      </c>
      <c r="K572" s="1" t="s">
        <v>3347</v>
      </c>
      <c r="L572" s="1"/>
      <c r="M572" s="21">
        <f t="shared" si="8"/>
        <v>1</v>
      </c>
    </row>
    <row r="573" spans="1:13" ht="20.100000000000001" customHeight="1" x14ac:dyDescent="0.15">
      <c r="A573" s="1" t="s">
        <v>3250</v>
      </c>
      <c r="B573" s="1" t="s">
        <v>3335</v>
      </c>
      <c r="C573" s="1" t="s">
        <v>3348</v>
      </c>
      <c r="D573" s="1" t="s">
        <v>849</v>
      </c>
      <c r="E573" s="1" t="s">
        <v>51</v>
      </c>
      <c r="F573" s="1" t="s">
        <v>26832</v>
      </c>
      <c r="G573" s="1" t="s">
        <v>82</v>
      </c>
      <c r="H573" s="1" t="s">
        <v>446</v>
      </c>
      <c r="I573" s="1" t="s">
        <v>84</v>
      </c>
      <c r="J573" s="1" t="s">
        <v>96</v>
      </c>
      <c r="K573" s="34">
        <v>30</v>
      </c>
      <c r="L573" s="1"/>
      <c r="M573" s="21">
        <f t="shared" si="8"/>
        <v>0</v>
      </c>
    </row>
    <row r="574" spans="1:13" s="123" customFormat="1" ht="39.950000000000003" customHeight="1" x14ac:dyDescent="0.15">
      <c r="A574" s="120" t="s">
        <v>27021</v>
      </c>
      <c r="B574" s="120" t="s">
        <v>27022</v>
      </c>
      <c r="C574" s="51" t="s">
        <v>3350</v>
      </c>
      <c r="D574" s="51" t="s">
        <v>50</v>
      </c>
      <c r="E574" s="51" t="s">
        <v>51</v>
      </c>
      <c r="F574" s="51" t="s">
        <v>51</v>
      </c>
      <c r="G574" s="51" t="s">
        <v>82</v>
      </c>
      <c r="H574" s="51" t="s">
        <v>2140</v>
      </c>
      <c r="I574" s="51" t="s">
        <v>84</v>
      </c>
      <c r="J574" s="51" t="s">
        <v>2362</v>
      </c>
      <c r="K574" s="51" t="s">
        <v>3351</v>
      </c>
      <c r="L574" s="51" t="s">
        <v>26943</v>
      </c>
      <c r="M574" s="123">
        <f t="shared" si="8"/>
        <v>1</v>
      </c>
    </row>
    <row r="575" spans="1:13" ht="20.100000000000001" customHeight="1" x14ac:dyDescent="0.15">
      <c r="A575" s="1" t="s">
        <v>3250</v>
      </c>
      <c r="B575" s="1" t="s">
        <v>3349</v>
      </c>
      <c r="C575" s="1" t="s">
        <v>3352</v>
      </c>
      <c r="D575" s="1" t="s">
        <v>78</v>
      </c>
      <c r="E575" s="1" t="s">
        <v>51</v>
      </c>
      <c r="F575" s="1" t="s">
        <v>51</v>
      </c>
      <c r="G575" s="1" t="s">
        <v>82</v>
      </c>
      <c r="H575" s="1" t="s">
        <v>2234</v>
      </c>
      <c r="I575" s="1" t="s">
        <v>84</v>
      </c>
      <c r="J575" s="1" t="s">
        <v>182</v>
      </c>
      <c r="K575" s="1" t="s">
        <v>3353</v>
      </c>
      <c r="L575" s="1"/>
      <c r="M575" s="21">
        <f t="shared" si="8"/>
        <v>1</v>
      </c>
    </row>
    <row r="576" spans="1:13" ht="20.100000000000001" customHeight="1" x14ac:dyDescent="0.15">
      <c r="A576" s="1" t="s">
        <v>3250</v>
      </c>
      <c r="B576" s="1" t="s">
        <v>3349</v>
      </c>
      <c r="C576" s="1" t="s">
        <v>3354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2038</v>
      </c>
      <c r="I576" s="1" t="s">
        <v>84</v>
      </c>
      <c r="J576" s="1" t="s">
        <v>96</v>
      </c>
      <c r="K576" s="1" t="s">
        <v>3355</v>
      </c>
      <c r="L576" s="1"/>
      <c r="M576" s="21">
        <f t="shared" si="8"/>
        <v>1</v>
      </c>
    </row>
    <row r="577" spans="1:13" ht="20.100000000000001" customHeight="1" x14ac:dyDescent="0.15">
      <c r="A577" s="1" t="s">
        <v>3250</v>
      </c>
      <c r="B577" s="1" t="s">
        <v>3349</v>
      </c>
      <c r="C577" s="1" t="s">
        <v>3356</v>
      </c>
      <c r="D577" s="1" t="s">
        <v>78</v>
      </c>
      <c r="E577" s="1" t="s">
        <v>51</v>
      </c>
      <c r="F577" s="1" t="s">
        <v>51</v>
      </c>
      <c r="G577" s="1" t="s">
        <v>82</v>
      </c>
      <c r="H577" s="1" t="s">
        <v>2038</v>
      </c>
      <c r="I577" s="1" t="s">
        <v>84</v>
      </c>
      <c r="J577" s="1" t="s">
        <v>96</v>
      </c>
      <c r="K577" s="1" t="s">
        <v>3357</v>
      </c>
      <c r="L577" s="1"/>
      <c r="M577" s="21">
        <f t="shared" si="8"/>
        <v>1</v>
      </c>
    </row>
    <row r="578" spans="1:13" ht="20.100000000000001" customHeight="1" x14ac:dyDescent="0.15">
      <c r="A578" s="1" t="s">
        <v>3250</v>
      </c>
      <c r="B578" s="1" t="s">
        <v>3349</v>
      </c>
      <c r="C578" s="1" t="s">
        <v>3358</v>
      </c>
      <c r="D578" s="1" t="s">
        <v>78</v>
      </c>
      <c r="E578" s="1" t="s">
        <v>51</v>
      </c>
      <c r="F578" s="1" t="s">
        <v>26832</v>
      </c>
      <c r="G578" s="1" t="s">
        <v>82</v>
      </c>
      <c r="H578" s="1" t="s">
        <v>180</v>
      </c>
      <c r="I578" s="1" t="s">
        <v>84</v>
      </c>
      <c r="J578" s="1" t="s">
        <v>632</v>
      </c>
      <c r="K578" s="1" t="s">
        <v>3359</v>
      </c>
      <c r="L578" s="1"/>
      <c r="M578" s="21">
        <f t="shared" si="8"/>
        <v>0</v>
      </c>
    </row>
    <row r="579" spans="1:13" ht="20.100000000000001" customHeight="1" x14ac:dyDescent="0.15">
      <c r="A579" s="1" t="s">
        <v>3250</v>
      </c>
      <c r="B579" s="1" t="s">
        <v>3349</v>
      </c>
      <c r="C579" s="1" t="s">
        <v>3360</v>
      </c>
      <c r="D579" s="1" t="s">
        <v>78</v>
      </c>
      <c r="E579" s="1" t="s">
        <v>51</v>
      </c>
      <c r="F579" s="1" t="s">
        <v>179</v>
      </c>
      <c r="G579" s="1" t="s">
        <v>82</v>
      </c>
      <c r="H579" s="1" t="s">
        <v>180</v>
      </c>
      <c r="I579" s="1" t="s">
        <v>84</v>
      </c>
      <c r="J579" s="1" t="s">
        <v>632</v>
      </c>
      <c r="K579" s="1" t="s">
        <v>3361</v>
      </c>
      <c r="L579" s="1"/>
      <c r="M579" s="21">
        <f t="shared" si="8"/>
        <v>0</v>
      </c>
    </row>
    <row r="580" spans="1:13" ht="20.100000000000001" customHeight="1" x14ac:dyDescent="0.15">
      <c r="A580" s="1" t="s">
        <v>3250</v>
      </c>
      <c r="B580" s="1" t="s">
        <v>3349</v>
      </c>
      <c r="C580" s="1" t="s">
        <v>3362</v>
      </c>
      <c r="D580" s="1" t="s">
        <v>78</v>
      </c>
      <c r="E580" s="1" t="s">
        <v>51</v>
      </c>
      <c r="F580" s="1" t="s">
        <v>51</v>
      </c>
      <c r="G580" s="1" t="s">
        <v>52</v>
      </c>
      <c r="H580" s="1" t="s">
        <v>53</v>
      </c>
      <c r="I580" s="1" t="s">
        <v>1141</v>
      </c>
      <c r="J580" s="1" t="s">
        <v>96</v>
      </c>
      <c r="K580" s="1" t="s">
        <v>3363</v>
      </c>
      <c r="L580" s="1"/>
      <c r="M580" s="21">
        <f t="shared" si="8"/>
        <v>1</v>
      </c>
    </row>
    <row r="581" spans="1:13" ht="20.100000000000001" customHeight="1" x14ac:dyDescent="0.15">
      <c r="A581" s="1" t="s">
        <v>3250</v>
      </c>
      <c r="B581" s="1" t="s">
        <v>3349</v>
      </c>
      <c r="C581" s="1" t="s">
        <v>3364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1141</v>
      </c>
      <c r="J581" s="1" t="s">
        <v>96</v>
      </c>
      <c r="K581" s="1" t="s">
        <v>3365</v>
      </c>
      <c r="L581" s="1"/>
      <c r="M581" s="21">
        <f t="shared" si="8"/>
        <v>1</v>
      </c>
    </row>
    <row r="582" spans="1:13" ht="20.100000000000001" customHeight="1" x14ac:dyDescent="0.15">
      <c r="A582" s="1" t="s">
        <v>3250</v>
      </c>
      <c r="B582" s="1" t="s">
        <v>3349</v>
      </c>
      <c r="C582" s="1" t="s">
        <v>3366</v>
      </c>
      <c r="D582" s="1" t="s">
        <v>78</v>
      </c>
      <c r="E582" s="1" t="s">
        <v>51</v>
      </c>
      <c r="F582" s="1" t="s">
        <v>179</v>
      </c>
      <c r="G582" s="1" t="s">
        <v>82</v>
      </c>
      <c r="H582" s="1" t="s">
        <v>180</v>
      </c>
      <c r="I582" s="1" t="s">
        <v>84</v>
      </c>
      <c r="J582" s="1" t="s">
        <v>632</v>
      </c>
      <c r="K582" s="1" t="s">
        <v>3367</v>
      </c>
      <c r="L582" s="1"/>
      <c r="M582" s="21">
        <f t="shared" si="8"/>
        <v>0</v>
      </c>
    </row>
    <row r="583" spans="1:13" ht="20.100000000000001" customHeight="1" x14ac:dyDescent="0.15">
      <c r="A583" s="1" t="s">
        <v>3250</v>
      </c>
      <c r="B583" s="1" t="s">
        <v>3349</v>
      </c>
      <c r="C583" s="1" t="s">
        <v>3368</v>
      </c>
      <c r="D583" s="1" t="s">
        <v>78</v>
      </c>
      <c r="E583" s="1" t="s">
        <v>51</v>
      </c>
      <c r="F583" s="1" t="s">
        <v>179</v>
      </c>
      <c r="G583" s="1" t="s">
        <v>82</v>
      </c>
      <c r="H583" s="1" t="s">
        <v>180</v>
      </c>
      <c r="I583" s="1" t="s">
        <v>84</v>
      </c>
      <c r="J583" s="1" t="s">
        <v>632</v>
      </c>
      <c r="K583" s="1" t="s">
        <v>3369</v>
      </c>
      <c r="L583" s="1"/>
      <c r="M583" s="21">
        <f t="shared" si="8"/>
        <v>0</v>
      </c>
    </row>
    <row r="584" spans="1:13" ht="20.100000000000001" customHeight="1" x14ac:dyDescent="0.15">
      <c r="A584" s="1" t="s">
        <v>3250</v>
      </c>
      <c r="B584" s="1" t="s">
        <v>3349</v>
      </c>
      <c r="C584" s="1" t="s">
        <v>3370</v>
      </c>
      <c r="D584" s="1" t="s">
        <v>78</v>
      </c>
      <c r="E584" s="1" t="s">
        <v>51</v>
      </c>
      <c r="F584" s="1" t="s">
        <v>179</v>
      </c>
      <c r="G584" s="1" t="s">
        <v>82</v>
      </c>
      <c r="H584" s="1" t="s">
        <v>180</v>
      </c>
      <c r="I584" s="1" t="s">
        <v>84</v>
      </c>
      <c r="J584" s="1" t="s">
        <v>632</v>
      </c>
      <c r="K584" s="1" t="s">
        <v>3371</v>
      </c>
      <c r="L584" s="1"/>
      <c r="M584" s="21">
        <f t="shared" si="8"/>
        <v>0</v>
      </c>
    </row>
    <row r="585" spans="1:13" ht="20.100000000000001" customHeight="1" x14ac:dyDescent="0.15">
      <c r="A585" s="1" t="s">
        <v>3250</v>
      </c>
      <c r="B585" s="1" t="s">
        <v>3349</v>
      </c>
      <c r="C585" s="1" t="s">
        <v>3372</v>
      </c>
      <c r="D585" s="1" t="s">
        <v>78</v>
      </c>
      <c r="E585" s="1" t="s">
        <v>51</v>
      </c>
      <c r="F585" s="1" t="s">
        <v>179</v>
      </c>
      <c r="G585" s="1" t="s">
        <v>82</v>
      </c>
      <c r="H585" s="1" t="s">
        <v>180</v>
      </c>
      <c r="I585" s="1" t="s">
        <v>84</v>
      </c>
      <c r="J585" s="1" t="s">
        <v>632</v>
      </c>
      <c r="K585" s="1" t="s">
        <v>3373</v>
      </c>
      <c r="L585" s="1"/>
      <c r="M585" s="21">
        <f t="shared" ref="M585:M626" si="9">IF(F585="○",1,0)</f>
        <v>0</v>
      </c>
    </row>
    <row r="586" spans="1:13" ht="20.100000000000001" customHeight="1" x14ac:dyDescent="0.15">
      <c r="A586" s="1" t="s">
        <v>3250</v>
      </c>
      <c r="B586" s="1" t="s">
        <v>3349</v>
      </c>
      <c r="C586" s="1" t="s">
        <v>3374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1141</v>
      </c>
      <c r="J586" s="1" t="s">
        <v>96</v>
      </c>
      <c r="K586" s="1" t="s">
        <v>3375</v>
      </c>
      <c r="L586" s="1"/>
      <c r="M586" s="21">
        <f t="shared" si="9"/>
        <v>1</v>
      </c>
    </row>
    <row r="587" spans="1:13" ht="20.100000000000001" customHeight="1" x14ac:dyDescent="0.15">
      <c r="A587" s="1" t="s">
        <v>3250</v>
      </c>
      <c r="B587" s="1" t="s">
        <v>3349</v>
      </c>
      <c r="C587" s="1" t="s">
        <v>3376</v>
      </c>
      <c r="D587" s="1" t="s">
        <v>78</v>
      </c>
      <c r="E587" s="1" t="s">
        <v>51</v>
      </c>
      <c r="F587" s="1" t="s">
        <v>179</v>
      </c>
      <c r="G587" s="1" t="s">
        <v>82</v>
      </c>
      <c r="H587" s="1" t="s">
        <v>180</v>
      </c>
      <c r="I587" s="1" t="s">
        <v>181</v>
      </c>
      <c r="J587" s="1" t="s">
        <v>182</v>
      </c>
      <c r="K587" s="1" t="s">
        <v>3377</v>
      </c>
      <c r="L587" s="1"/>
      <c r="M587" s="21">
        <f t="shared" si="9"/>
        <v>0</v>
      </c>
    </row>
    <row r="588" spans="1:13" ht="20.100000000000001" customHeight="1" x14ac:dyDescent="0.15">
      <c r="A588" s="1" t="s">
        <v>3250</v>
      </c>
      <c r="B588" s="1" t="s">
        <v>3349</v>
      </c>
      <c r="C588" s="1" t="s">
        <v>3378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53</v>
      </c>
      <c r="I588" s="1" t="s">
        <v>1141</v>
      </c>
      <c r="J588" s="1" t="s">
        <v>96</v>
      </c>
      <c r="K588" s="1" t="s">
        <v>3379</v>
      </c>
      <c r="L588" s="1"/>
      <c r="M588" s="21">
        <f t="shared" si="9"/>
        <v>1</v>
      </c>
    </row>
    <row r="589" spans="1:13" ht="20.100000000000001" customHeight="1" x14ac:dyDescent="0.15">
      <c r="A589" s="1" t="s">
        <v>3250</v>
      </c>
      <c r="B589" s="1" t="s">
        <v>3349</v>
      </c>
      <c r="C589" s="1" t="s">
        <v>3380</v>
      </c>
      <c r="D589" s="1" t="s">
        <v>78</v>
      </c>
      <c r="E589" s="1" t="s">
        <v>51</v>
      </c>
      <c r="F589" s="1" t="s">
        <v>51</v>
      </c>
      <c r="G589" s="1" t="s">
        <v>52</v>
      </c>
      <c r="H589" s="1" t="s">
        <v>53</v>
      </c>
      <c r="I589" s="1" t="s">
        <v>1141</v>
      </c>
      <c r="J589" s="1" t="s">
        <v>96</v>
      </c>
      <c r="K589" s="1" t="s">
        <v>3381</v>
      </c>
      <c r="L589" s="1"/>
      <c r="M589" s="21">
        <f t="shared" si="9"/>
        <v>1</v>
      </c>
    </row>
    <row r="590" spans="1:13" ht="20.100000000000001" customHeight="1" x14ac:dyDescent="0.15">
      <c r="A590" s="1" t="s">
        <v>3250</v>
      </c>
      <c r="B590" s="1" t="s">
        <v>3349</v>
      </c>
      <c r="C590" s="1" t="s">
        <v>3382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53</v>
      </c>
      <c r="I590" s="1" t="s">
        <v>1141</v>
      </c>
      <c r="J590" s="1" t="s">
        <v>96</v>
      </c>
      <c r="K590" s="1" t="s">
        <v>3383</v>
      </c>
      <c r="L590" s="1"/>
      <c r="M590" s="21">
        <f t="shared" si="9"/>
        <v>1</v>
      </c>
    </row>
    <row r="591" spans="1:13" ht="20.100000000000001" customHeight="1" x14ac:dyDescent="0.15">
      <c r="A591" s="1" t="s">
        <v>3250</v>
      </c>
      <c r="B591" s="1" t="s">
        <v>3349</v>
      </c>
      <c r="C591" s="1" t="s">
        <v>3384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53</v>
      </c>
      <c r="I591" s="1" t="s">
        <v>1141</v>
      </c>
      <c r="J591" s="1" t="s">
        <v>96</v>
      </c>
      <c r="K591" s="1" t="s">
        <v>3385</v>
      </c>
      <c r="L591" s="1"/>
      <c r="M591" s="21">
        <f t="shared" si="9"/>
        <v>1</v>
      </c>
    </row>
    <row r="592" spans="1:13" ht="20.100000000000001" customHeight="1" x14ac:dyDescent="0.15">
      <c r="A592" s="1" t="s">
        <v>3250</v>
      </c>
      <c r="B592" s="1" t="s">
        <v>3349</v>
      </c>
      <c r="C592" s="1" t="s">
        <v>3386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53</v>
      </c>
      <c r="I592" s="1" t="s">
        <v>1141</v>
      </c>
      <c r="J592" s="1" t="s">
        <v>96</v>
      </c>
      <c r="K592" s="1" t="s">
        <v>3387</v>
      </c>
      <c r="L592" s="1"/>
      <c r="M592" s="21">
        <f t="shared" si="9"/>
        <v>1</v>
      </c>
    </row>
    <row r="593" spans="1:13" ht="20.100000000000001" customHeight="1" x14ac:dyDescent="0.15">
      <c r="A593" s="1" t="s">
        <v>3250</v>
      </c>
      <c r="B593" s="1" t="s">
        <v>3349</v>
      </c>
      <c r="C593" s="1" t="s">
        <v>3388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53</v>
      </c>
      <c r="I593" s="1" t="s">
        <v>1141</v>
      </c>
      <c r="J593" s="1" t="s">
        <v>96</v>
      </c>
      <c r="K593" s="1" t="s">
        <v>3389</v>
      </c>
      <c r="L593" s="1"/>
      <c r="M593" s="21">
        <f t="shared" si="9"/>
        <v>1</v>
      </c>
    </row>
    <row r="594" spans="1:13" ht="20.100000000000001" customHeight="1" x14ac:dyDescent="0.15">
      <c r="A594" s="1" t="s">
        <v>3250</v>
      </c>
      <c r="B594" s="1" t="s">
        <v>3349</v>
      </c>
      <c r="C594" s="1" t="s">
        <v>3390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53</v>
      </c>
      <c r="I594" s="1" t="s">
        <v>1141</v>
      </c>
      <c r="J594" s="1" t="s">
        <v>96</v>
      </c>
      <c r="K594" s="1" t="s">
        <v>3391</v>
      </c>
      <c r="L594" s="1"/>
      <c r="M594" s="21">
        <f t="shared" si="9"/>
        <v>1</v>
      </c>
    </row>
    <row r="595" spans="1:13" ht="20.100000000000001" customHeight="1" x14ac:dyDescent="0.15">
      <c r="A595" s="1" t="s">
        <v>3250</v>
      </c>
      <c r="B595" s="1" t="s">
        <v>3349</v>
      </c>
      <c r="C595" s="1" t="s">
        <v>3392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1141</v>
      </c>
      <c r="J595" s="1" t="s">
        <v>96</v>
      </c>
      <c r="K595" s="1" t="s">
        <v>3393</v>
      </c>
      <c r="L595" s="1"/>
      <c r="M595" s="21">
        <f t="shared" si="9"/>
        <v>1</v>
      </c>
    </row>
    <row r="596" spans="1:13" ht="20.100000000000001" customHeight="1" x14ac:dyDescent="0.15">
      <c r="A596" s="1" t="s">
        <v>3250</v>
      </c>
      <c r="B596" s="1" t="s">
        <v>3349</v>
      </c>
      <c r="C596" s="1" t="s">
        <v>3394</v>
      </c>
      <c r="D596" s="1" t="s">
        <v>78</v>
      </c>
      <c r="E596" s="1" t="s">
        <v>51</v>
      </c>
      <c r="F596" s="1" t="s">
        <v>179</v>
      </c>
      <c r="G596" s="1" t="s">
        <v>82</v>
      </c>
      <c r="H596" s="1" t="s">
        <v>83</v>
      </c>
      <c r="I596" s="1" t="s">
        <v>84</v>
      </c>
      <c r="J596" s="1" t="s">
        <v>85</v>
      </c>
      <c r="K596" s="1" t="s">
        <v>3395</v>
      </c>
      <c r="L596" s="1"/>
      <c r="M596" s="21">
        <f t="shared" si="9"/>
        <v>0</v>
      </c>
    </row>
    <row r="597" spans="1:13" ht="20.100000000000001" customHeight="1" x14ac:dyDescent="0.15">
      <c r="A597" s="1" t="s">
        <v>3250</v>
      </c>
      <c r="B597" s="1" t="s">
        <v>3349</v>
      </c>
      <c r="C597" s="1" t="s">
        <v>3396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1141</v>
      </c>
      <c r="J597" s="1" t="s">
        <v>96</v>
      </c>
      <c r="K597" s="1" t="s">
        <v>3397</v>
      </c>
      <c r="L597" s="1"/>
      <c r="M597" s="21">
        <f t="shared" si="9"/>
        <v>1</v>
      </c>
    </row>
    <row r="598" spans="1:13" ht="20.100000000000001" customHeight="1" x14ac:dyDescent="0.15">
      <c r="A598" s="1" t="s">
        <v>3250</v>
      </c>
      <c r="B598" s="1" t="s">
        <v>3398</v>
      </c>
      <c r="C598" s="1" t="s">
        <v>3399</v>
      </c>
      <c r="D598" s="1" t="s">
        <v>50</v>
      </c>
      <c r="E598" s="1" t="s">
        <v>51</v>
      </c>
      <c r="F598" s="1" t="s">
        <v>51</v>
      </c>
      <c r="G598" s="1" t="s">
        <v>82</v>
      </c>
      <c r="H598" s="1" t="s">
        <v>129</v>
      </c>
      <c r="I598" s="1" t="s">
        <v>84</v>
      </c>
      <c r="J598" s="1" t="s">
        <v>130</v>
      </c>
      <c r="K598" s="1" t="s">
        <v>3400</v>
      </c>
      <c r="L598" s="1"/>
      <c r="M598" s="21">
        <f t="shared" si="9"/>
        <v>1</v>
      </c>
    </row>
    <row r="599" spans="1:13" ht="20.100000000000001" customHeight="1" x14ac:dyDescent="0.15">
      <c r="A599" s="1" t="s">
        <v>3250</v>
      </c>
      <c r="B599" s="1" t="s">
        <v>3398</v>
      </c>
      <c r="C599" s="1" t="s">
        <v>3401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1141</v>
      </c>
      <c r="J599" s="1" t="s">
        <v>96</v>
      </c>
      <c r="K599" s="1" t="s">
        <v>3402</v>
      </c>
      <c r="L599" s="1"/>
      <c r="M599" s="21">
        <f t="shared" si="9"/>
        <v>1</v>
      </c>
    </row>
    <row r="600" spans="1:13" ht="20.100000000000001" customHeight="1" x14ac:dyDescent="0.15">
      <c r="A600" s="1" t="s">
        <v>3250</v>
      </c>
      <c r="B600" s="1" t="s">
        <v>3398</v>
      </c>
      <c r="C600" s="1" t="s">
        <v>3403</v>
      </c>
      <c r="D600" s="1" t="s">
        <v>50</v>
      </c>
      <c r="E600" s="1" t="s">
        <v>51</v>
      </c>
      <c r="F600" s="1" t="s">
        <v>26832</v>
      </c>
      <c r="G600" s="1" t="s">
        <v>82</v>
      </c>
      <c r="H600" s="1" t="s">
        <v>446</v>
      </c>
      <c r="I600" s="1" t="s">
        <v>84</v>
      </c>
      <c r="J600" s="1" t="s">
        <v>96</v>
      </c>
      <c r="K600" s="1" t="s">
        <v>3404</v>
      </c>
      <c r="L600" s="1"/>
      <c r="M600" s="21">
        <f t="shared" si="9"/>
        <v>0</v>
      </c>
    </row>
    <row r="601" spans="1:13" ht="20.100000000000001" customHeight="1" x14ac:dyDescent="0.15">
      <c r="A601" s="1" t="s">
        <v>3250</v>
      </c>
      <c r="B601" s="1" t="s">
        <v>3398</v>
      </c>
      <c r="C601" s="1" t="s">
        <v>3405</v>
      </c>
      <c r="D601" s="1" t="s">
        <v>50</v>
      </c>
      <c r="E601" s="1" t="s">
        <v>51</v>
      </c>
      <c r="F601" s="1" t="s">
        <v>26832</v>
      </c>
      <c r="G601" s="1" t="s">
        <v>82</v>
      </c>
      <c r="H601" s="1" t="s">
        <v>446</v>
      </c>
      <c r="I601" s="1" t="s">
        <v>84</v>
      </c>
      <c r="J601" s="1" t="s">
        <v>96</v>
      </c>
      <c r="K601" s="1" t="s">
        <v>3406</v>
      </c>
      <c r="L601" s="1"/>
      <c r="M601" s="21">
        <f t="shared" si="9"/>
        <v>0</v>
      </c>
    </row>
    <row r="602" spans="1:13" ht="20.100000000000001" customHeight="1" x14ac:dyDescent="0.15">
      <c r="A602" s="1" t="s">
        <v>3250</v>
      </c>
      <c r="B602" s="1" t="s">
        <v>3407</v>
      </c>
      <c r="C602" s="1" t="s">
        <v>3408</v>
      </c>
      <c r="D602" s="1" t="s">
        <v>50</v>
      </c>
      <c r="E602" s="1" t="s">
        <v>51</v>
      </c>
      <c r="F602" s="1" t="s">
        <v>51</v>
      </c>
      <c r="G602" s="1" t="s">
        <v>82</v>
      </c>
      <c r="H602" s="1" t="s">
        <v>2140</v>
      </c>
      <c r="I602" s="1" t="s">
        <v>84</v>
      </c>
      <c r="J602" s="1" t="s">
        <v>2362</v>
      </c>
      <c r="K602" s="1" t="s">
        <v>3409</v>
      </c>
      <c r="L602" s="1"/>
      <c r="M602" s="21">
        <f t="shared" si="9"/>
        <v>1</v>
      </c>
    </row>
    <row r="603" spans="1:13" ht="20.100000000000001" customHeight="1" x14ac:dyDescent="0.15">
      <c r="A603" s="1" t="s">
        <v>3250</v>
      </c>
      <c r="B603" s="1" t="s">
        <v>3407</v>
      </c>
      <c r="C603" s="1" t="s">
        <v>3410</v>
      </c>
      <c r="D603" s="1" t="s">
        <v>78</v>
      </c>
      <c r="E603" s="1" t="s">
        <v>51</v>
      </c>
      <c r="F603" s="1" t="s">
        <v>51</v>
      </c>
      <c r="G603" s="1" t="s">
        <v>82</v>
      </c>
      <c r="H603" s="1" t="s">
        <v>2234</v>
      </c>
      <c r="I603" s="1" t="s">
        <v>84</v>
      </c>
      <c r="J603" s="1" t="s">
        <v>182</v>
      </c>
      <c r="K603" s="1" t="s">
        <v>3411</v>
      </c>
      <c r="L603" s="1"/>
      <c r="M603" s="21">
        <f t="shared" si="9"/>
        <v>1</v>
      </c>
    </row>
    <row r="604" spans="1:13" ht="20.100000000000001" customHeight="1" x14ac:dyDescent="0.15">
      <c r="A604" s="1" t="s">
        <v>3250</v>
      </c>
      <c r="B604" s="1" t="s">
        <v>3407</v>
      </c>
      <c r="C604" s="1" t="s">
        <v>3412</v>
      </c>
      <c r="D604" s="1" t="s">
        <v>78</v>
      </c>
      <c r="E604" s="1" t="s">
        <v>51</v>
      </c>
      <c r="F604" s="1" t="s">
        <v>51</v>
      </c>
      <c r="G604" s="1" t="s">
        <v>82</v>
      </c>
      <c r="H604" s="1" t="s">
        <v>2234</v>
      </c>
      <c r="I604" s="1" t="s">
        <v>84</v>
      </c>
      <c r="J604" s="1" t="s">
        <v>182</v>
      </c>
      <c r="K604" s="1" t="s">
        <v>3413</v>
      </c>
      <c r="L604" s="1"/>
      <c r="M604" s="21">
        <f t="shared" si="9"/>
        <v>1</v>
      </c>
    </row>
    <row r="605" spans="1:13" ht="20.100000000000001" customHeight="1" x14ac:dyDescent="0.15">
      <c r="A605" s="1" t="s">
        <v>3250</v>
      </c>
      <c r="B605" s="1" t="s">
        <v>3407</v>
      </c>
      <c r="C605" s="1" t="s">
        <v>3414</v>
      </c>
      <c r="D605" s="1" t="s">
        <v>78</v>
      </c>
      <c r="E605" s="1" t="s">
        <v>51</v>
      </c>
      <c r="F605" s="1" t="s">
        <v>51</v>
      </c>
      <c r="G605" s="1" t="s">
        <v>82</v>
      </c>
      <c r="H605" s="1" t="s">
        <v>2234</v>
      </c>
      <c r="I605" s="1" t="s">
        <v>84</v>
      </c>
      <c r="J605" s="1" t="s">
        <v>182</v>
      </c>
      <c r="K605" s="1" t="s">
        <v>3415</v>
      </c>
      <c r="L605" s="1"/>
      <c r="M605" s="21">
        <f t="shared" si="9"/>
        <v>1</v>
      </c>
    </row>
    <row r="606" spans="1:13" ht="20.100000000000001" customHeight="1" x14ac:dyDescent="0.15">
      <c r="A606" s="1" t="s">
        <v>3250</v>
      </c>
      <c r="B606" s="1" t="s">
        <v>3407</v>
      </c>
      <c r="C606" s="1" t="s">
        <v>3416</v>
      </c>
      <c r="D606" s="1" t="s">
        <v>78</v>
      </c>
      <c r="E606" s="1" t="s">
        <v>51</v>
      </c>
      <c r="F606" s="1" t="s">
        <v>51</v>
      </c>
      <c r="G606" s="1" t="s">
        <v>82</v>
      </c>
      <c r="H606" s="1" t="s">
        <v>2038</v>
      </c>
      <c r="I606" s="1" t="s">
        <v>84</v>
      </c>
      <c r="J606" s="1" t="s">
        <v>96</v>
      </c>
      <c r="K606" s="1" t="s">
        <v>3417</v>
      </c>
      <c r="L606" s="1"/>
      <c r="M606" s="21">
        <f t="shared" si="9"/>
        <v>1</v>
      </c>
    </row>
    <row r="607" spans="1:13" ht="20.100000000000001" customHeight="1" x14ac:dyDescent="0.15">
      <c r="A607" s="1" t="s">
        <v>3250</v>
      </c>
      <c r="B607" s="1" t="s">
        <v>3407</v>
      </c>
      <c r="C607" s="1" t="s">
        <v>3418</v>
      </c>
      <c r="D607" s="1" t="s">
        <v>78</v>
      </c>
      <c r="E607" s="1" t="s">
        <v>51</v>
      </c>
      <c r="F607" s="1" t="s">
        <v>51</v>
      </c>
      <c r="G607" s="1" t="s">
        <v>82</v>
      </c>
      <c r="H607" s="1" t="s">
        <v>2038</v>
      </c>
      <c r="I607" s="1" t="s">
        <v>84</v>
      </c>
      <c r="J607" s="1" t="s">
        <v>96</v>
      </c>
      <c r="K607" s="1" t="s">
        <v>3419</v>
      </c>
      <c r="L607" s="1"/>
      <c r="M607" s="21">
        <f t="shared" si="9"/>
        <v>1</v>
      </c>
    </row>
    <row r="608" spans="1:13" ht="20.100000000000001" customHeight="1" x14ac:dyDescent="0.15">
      <c r="A608" s="1" t="s">
        <v>3250</v>
      </c>
      <c r="B608" s="1" t="s">
        <v>3407</v>
      </c>
      <c r="C608" s="1" t="s">
        <v>3420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1141</v>
      </c>
      <c r="J608" s="1" t="s">
        <v>96</v>
      </c>
      <c r="K608" s="1" t="s">
        <v>3421</v>
      </c>
      <c r="L608" s="1"/>
      <c r="M608" s="21">
        <f t="shared" si="9"/>
        <v>1</v>
      </c>
    </row>
    <row r="609" spans="1:13" ht="20.100000000000001" customHeight="1" x14ac:dyDescent="0.15">
      <c r="A609" s="1" t="s">
        <v>3250</v>
      </c>
      <c r="B609" s="1" t="s">
        <v>3407</v>
      </c>
      <c r="C609" s="1" t="s">
        <v>3422</v>
      </c>
      <c r="D609" s="1" t="s">
        <v>78</v>
      </c>
      <c r="E609" s="1" t="s">
        <v>51</v>
      </c>
      <c r="F609" s="1" t="s">
        <v>179</v>
      </c>
      <c r="G609" s="1" t="s">
        <v>82</v>
      </c>
      <c r="H609" s="1" t="s">
        <v>180</v>
      </c>
      <c r="I609" s="1" t="s">
        <v>84</v>
      </c>
      <c r="J609" s="1" t="s">
        <v>632</v>
      </c>
      <c r="K609" s="1" t="s">
        <v>3423</v>
      </c>
      <c r="L609" s="1"/>
      <c r="M609" s="21">
        <f t="shared" si="9"/>
        <v>0</v>
      </c>
    </row>
    <row r="610" spans="1:13" ht="20.100000000000001" customHeight="1" x14ac:dyDescent="0.15">
      <c r="A610" s="1" t="s">
        <v>3250</v>
      </c>
      <c r="B610" s="1" t="s">
        <v>3424</v>
      </c>
      <c r="C610" s="1" t="s">
        <v>3425</v>
      </c>
      <c r="D610" s="1" t="s">
        <v>50</v>
      </c>
      <c r="E610" s="1" t="s">
        <v>51</v>
      </c>
      <c r="F610" s="1" t="s">
        <v>51</v>
      </c>
      <c r="G610" s="1" t="s">
        <v>82</v>
      </c>
      <c r="H610" s="1" t="s">
        <v>2140</v>
      </c>
      <c r="I610" s="1" t="s">
        <v>84</v>
      </c>
      <c r="J610" s="1" t="s">
        <v>2362</v>
      </c>
      <c r="K610" s="1" t="s">
        <v>3426</v>
      </c>
      <c r="L610" s="1"/>
      <c r="M610" s="21">
        <f t="shared" si="9"/>
        <v>1</v>
      </c>
    </row>
    <row r="611" spans="1:13" ht="20.100000000000001" customHeight="1" x14ac:dyDescent="0.15">
      <c r="A611" s="1" t="s">
        <v>3250</v>
      </c>
      <c r="B611" s="1" t="s">
        <v>3424</v>
      </c>
      <c r="C611" s="1" t="s">
        <v>3427</v>
      </c>
      <c r="D611" s="1" t="s">
        <v>50</v>
      </c>
      <c r="E611" s="1" t="s">
        <v>51</v>
      </c>
      <c r="F611" s="1" t="s">
        <v>51</v>
      </c>
      <c r="G611" s="1" t="s">
        <v>82</v>
      </c>
      <c r="H611" s="1" t="s">
        <v>2140</v>
      </c>
      <c r="I611" s="1" t="s">
        <v>84</v>
      </c>
      <c r="J611" s="1" t="s">
        <v>2362</v>
      </c>
      <c r="K611" s="1" t="s">
        <v>3428</v>
      </c>
      <c r="L611" s="1"/>
      <c r="M611" s="21">
        <f t="shared" si="9"/>
        <v>1</v>
      </c>
    </row>
    <row r="612" spans="1:13" ht="20.100000000000001" customHeight="1" x14ac:dyDescent="0.15">
      <c r="A612" s="1" t="s">
        <v>3250</v>
      </c>
      <c r="B612" s="1" t="s">
        <v>3424</v>
      </c>
      <c r="C612" s="1" t="s">
        <v>3429</v>
      </c>
      <c r="D612" s="1" t="s">
        <v>50</v>
      </c>
      <c r="E612" s="1" t="s">
        <v>51</v>
      </c>
      <c r="F612" s="1" t="s">
        <v>51</v>
      </c>
      <c r="G612" s="1" t="s">
        <v>82</v>
      </c>
      <c r="H612" s="1" t="s">
        <v>2140</v>
      </c>
      <c r="I612" s="1" t="s">
        <v>84</v>
      </c>
      <c r="J612" s="1" t="s">
        <v>2362</v>
      </c>
      <c r="K612" s="1" t="s">
        <v>3430</v>
      </c>
      <c r="L612" s="1"/>
      <c r="M612" s="21">
        <f t="shared" si="9"/>
        <v>1</v>
      </c>
    </row>
    <row r="613" spans="1:13" ht="20.100000000000001" customHeight="1" x14ac:dyDescent="0.15">
      <c r="A613" s="1" t="s">
        <v>3250</v>
      </c>
      <c r="B613" s="1" t="s">
        <v>3424</v>
      </c>
      <c r="C613" s="1" t="s">
        <v>3431</v>
      </c>
      <c r="D613" s="1" t="s">
        <v>50</v>
      </c>
      <c r="E613" s="1" t="s">
        <v>51</v>
      </c>
      <c r="F613" s="1" t="s">
        <v>51</v>
      </c>
      <c r="G613" s="1" t="s">
        <v>82</v>
      </c>
      <c r="H613" s="1" t="s">
        <v>2140</v>
      </c>
      <c r="I613" s="1" t="s">
        <v>84</v>
      </c>
      <c r="J613" s="1" t="s">
        <v>2362</v>
      </c>
      <c r="K613" s="1" t="s">
        <v>3432</v>
      </c>
      <c r="L613" s="1"/>
      <c r="M613" s="21">
        <f t="shared" si="9"/>
        <v>1</v>
      </c>
    </row>
    <row r="614" spans="1:13" ht="20.100000000000001" customHeight="1" x14ac:dyDescent="0.15">
      <c r="A614" s="1" t="s">
        <v>3250</v>
      </c>
      <c r="B614" s="1" t="s">
        <v>3424</v>
      </c>
      <c r="C614" s="1" t="s">
        <v>3433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1141</v>
      </c>
      <c r="J614" s="1" t="s">
        <v>96</v>
      </c>
      <c r="K614" s="1" t="s">
        <v>3434</v>
      </c>
      <c r="L614" s="1"/>
      <c r="M614" s="21">
        <f t="shared" si="9"/>
        <v>1</v>
      </c>
    </row>
    <row r="615" spans="1:13" ht="20.100000000000001" customHeight="1" x14ac:dyDescent="0.15">
      <c r="A615" s="1" t="s">
        <v>3250</v>
      </c>
      <c r="B615" s="1" t="s">
        <v>3424</v>
      </c>
      <c r="C615" s="1" t="s">
        <v>3435</v>
      </c>
      <c r="D615" s="1" t="s">
        <v>50</v>
      </c>
      <c r="E615" s="1" t="s">
        <v>51</v>
      </c>
      <c r="F615" s="1" t="s">
        <v>179</v>
      </c>
      <c r="G615" s="1" t="s">
        <v>82</v>
      </c>
      <c r="H615" s="1" t="s">
        <v>446</v>
      </c>
      <c r="I615" s="1" t="s">
        <v>84</v>
      </c>
      <c r="J615" s="1" t="s">
        <v>96</v>
      </c>
      <c r="K615" s="1" t="s">
        <v>3436</v>
      </c>
      <c r="L615" s="1"/>
      <c r="M615" s="21">
        <f t="shared" si="9"/>
        <v>0</v>
      </c>
    </row>
    <row r="616" spans="1:13" ht="20.100000000000001" customHeight="1" x14ac:dyDescent="0.15">
      <c r="A616" s="1" t="s">
        <v>3250</v>
      </c>
      <c r="B616" s="1" t="s">
        <v>3424</v>
      </c>
      <c r="C616" s="1" t="s">
        <v>3437</v>
      </c>
      <c r="D616" s="1" t="s">
        <v>78</v>
      </c>
      <c r="E616" s="1" t="s">
        <v>51</v>
      </c>
      <c r="F616" s="1" t="s">
        <v>51</v>
      </c>
      <c r="G616" s="1" t="s">
        <v>82</v>
      </c>
      <c r="H616" s="1" t="s">
        <v>2038</v>
      </c>
      <c r="I616" s="1" t="s">
        <v>84</v>
      </c>
      <c r="J616" s="1" t="s">
        <v>96</v>
      </c>
      <c r="K616" s="1" t="s">
        <v>3438</v>
      </c>
      <c r="L616" s="1"/>
      <c r="M616" s="21">
        <f t="shared" si="9"/>
        <v>1</v>
      </c>
    </row>
    <row r="617" spans="1:13" ht="20.100000000000001" customHeight="1" x14ac:dyDescent="0.15">
      <c r="A617" s="1" t="s">
        <v>3250</v>
      </c>
      <c r="B617" s="1" t="s">
        <v>3424</v>
      </c>
      <c r="C617" s="1" t="s">
        <v>3439</v>
      </c>
      <c r="D617" s="1" t="s">
        <v>78</v>
      </c>
      <c r="E617" s="1" t="s">
        <v>51</v>
      </c>
      <c r="F617" s="1" t="s">
        <v>179</v>
      </c>
      <c r="G617" s="1" t="s">
        <v>82</v>
      </c>
      <c r="H617" s="1" t="s">
        <v>180</v>
      </c>
      <c r="I617" s="1" t="s">
        <v>84</v>
      </c>
      <c r="J617" s="1" t="s">
        <v>632</v>
      </c>
      <c r="K617" s="1" t="s">
        <v>3440</v>
      </c>
      <c r="L617" s="1"/>
      <c r="M617" s="21">
        <f t="shared" si="9"/>
        <v>0</v>
      </c>
    </row>
    <row r="618" spans="1:13" ht="20.100000000000001" customHeight="1" x14ac:dyDescent="0.15">
      <c r="A618" s="1" t="s">
        <v>3250</v>
      </c>
      <c r="B618" s="1" t="s">
        <v>3424</v>
      </c>
      <c r="C618" s="1" t="s">
        <v>3441</v>
      </c>
      <c r="D618" s="1" t="s">
        <v>78</v>
      </c>
      <c r="E618" s="1" t="s">
        <v>51</v>
      </c>
      <c r="F618" s="1" t="s">
        <v>179</v>
      </c>
      <c r="G618" s="1" t="s">
        <v>82</v>
      </c>
      <c r="H618" s="1" t="s">
        <v>180</v>
      </c>
      <c r="I618" s="1" t="s">
        <v>84</v>
      </c>
      <c r="J618" s="1" t="s">
        <v>632</v>
      </c>
      <c r="K618" s="1" t="s">
        <v>3442</v>
      </c>
      <c r="L618" s="1"/>
      <c r="M618" s="21">
        <f t="shared" si="9"/>
        <v>0</v>
      </c>
    </row>
    <row r="619" spans="1:13" ht="20.100000000000001" customHeight="1" x14ac:dyDescent="0.15">
      <c r="A619" s="1" t="s">
        <v>3250</v>
      </c>
      <c r="B619" s="1" t="s">
        <v>3424</v>
      </c>
      <c r="C619" s="1" t="s">
        <v>3443</v>
      </c>
      <c r="D619" s="1" t="s">
        <v>78</v>
      </c>
      <c r="E619" s="1" t="s">
        <v>51</v>
      </c>
      <c r="F619" s="1" t="s">
        <v>179</v>
      </c>
      <c r="G619" s="1" t="s">
        <v>82</v>
      </c>
      <c r="H619" s="1" t="s">
        <v>180</v>
      </c>
      <c r="I619" s="1" t="s">
        <v>84</v>
      </c>
      <c r="J619" s="1" t="s">
        <v>632</v>
      </c>
      <c r="K619" s="1" t="s">
        <v>3444</v>
      </c>
      <c r="L619" s="1"/>
      <c r="M619" s="21">
        <f t="shared" si="9"/>
        <v>0</v>
      </c>
    </row>
    <row r="620" spans="1:13" ht="20.100000000000001" customHeight="1" x14ac:dyDescent="0.15">
      <c r="A620" s="1" t="s">
        <v>3250</v>
      </c>
      <c r="B620" s="1" t="s">
        <v>3424</v>
      </c>
      <c r="C620" s="1" t="s">
        <v>3445</v>
      </c>
      <c r="D620" s="1" t="s">
        <v>78</v>
      </c>
      <c r="E620" s="1" t="s">
        <v>51</v>
      </c>
      <c r="F620" s="1" t="s">
        <v>179</v>
      </c>
      <c r="G620" s="1" t="s">
        <v>82</v>
      </c>
      <c r="H620" s="1" t="s">
        <v>180</v>
      </c>
      <c r="I620" s="1" t="s">
        <v>84</v>
      </c>
      <c r="J620" s="1" t="s">
        <v>632</v>
      </c>
      <c r="K620" s="1" t="s">
        <v>3446</v>
      </c>
      <c r="L620" s="1"/>
      <c r="M620" s="21">
        <f t="shared" si="9"/>
        <v>0</v>
      </c>
    </row>
    <row r="621" spans="1:13" ht="20.100000000000001" customHeight="1" x14ac:dyDescent="0.15">
      <c r="A621" s="1" t="s">
        <v>3250</v>
      </c>
      <c r="B621" s="1" t="s">
        <v>3424</v>
      </c>
      <c r="C621" s="1" t="s">
        <v>3447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83</v>
      </c>
      <c r="I621" s="1" t="s">
        <v>84</v>
      </c>
      <c r="J621" s="1" t="s">
        <v>85</v>
      </c>
      <c r="K621" s="1" t="s">
        <v>3448</v>
      </c>
      <c r="L621" s="1"/>
      <c r="M621" s="21">
        <f t="shared" si="9"/>
        <v>0</v>
      </c>
    </row>
    <row r="622" spans="1:13" ht="20.100000000000001" customHeight="1" x14ac:dyDescent="0.15">
      <c r="A622" s="1" t="s">
        <v>3250</v>
      </c>
      <c r="B622" s="1" t="s">
        <v>3424</v>
      </c>
      <c r="C622" s="1" t="s">
        <v>3449</v>
      </c>
      <c r="D622" s="1" t="s">
        <v>78</v>
      </c>
      <c r="E622" s="1" t="s">
        <v>51</v>
      </c>
      <c r="F622" s="1" t="s">
        <v>179</v>
      </c>
      <c r="G622" s="1" t="s">
        <v>82</v>
      </c>
      <c r="H622" s="1" t="s">
        <v>83</v>
      </c>
      <c r="I622" s="1" t="s">
        <v>84</v>
      </c>
      <c r="J622" s="1" t="s">
        <v>85</v>
      </c>
      <c r="K622" s="1" t="s">
        <v>3450</v>
      </c>
      <c r="L622" s="1"/>
      <c r="M622" s="21">
        <f t="shared" si="9"/>
        <v>0</v>
      </c>
    </row>
    <row r="623" spans="1:13" ht="20.100000000000001" customHeight="1" x14ac:dyDescent="0.15">
      <c r="A623" s="1" t="s">
        <v>3250</v>
      </c>
      <c r="B623" s="1" t="s">
        <v>3424</v>
      </c>
      <c r="C623" s="1" t="s">
        <v>3451</v>
      </c>
      <c r="D623" s="1" t="s">
        <v>78</v>
      </c>
      <c r="E623" s="1" t="s">
        <v>51</v>
      </c>
      <c r="F623" s="1" t="s">
        <v>179</v>
      </c>
      <c r="G623" s="1" t="s">
        <v>82</v>
      </c>
      <c r="H623" s="1" t="s">
        <v>83</v>
      </c>
      <c r="I623" s="1" t="s">
        <v>84</v>
      </c>
      <c r="J623" s="1" t="s">
        <v>85</v>
      </c>
      <c r="K623" s="1" t="s">
        <v>3452</v>
      </c>
      <c r="L623" s="1"/>
      <c r="M623" s="21">
        <f t="shared" si="9"/>
        <v>0</v>
      </c>
    </row>
    <row r="624" spans="1:13" ht="20.100000000000001" customHeight="1" x14ac:dyDescent="0.15">
      <c r="A624" s="1" t="s">
        <v>3250</v>
      </c>
      <c r="B624" s="1" t="s">
        <v>3424</v>
      </c>
      <c r="C624" s="1" t="s">
        <v>3453</v>
      </c>
      <c r="D624" s="1" t="s">
        <v>78</v>
      </c>
      <c r="E624" s="1" t="s">
        <v>51</v>
      </c>
      <c r="F624" s="1" t="s">
        <v>179</v>
      </c>
      <c r="G624" s="1" t="s">
        <v>82</v>
      </c>
      <c r="H624" s="1" t="s">
        <v>83</v>
      </c>
      <c r="I624" s="1" t="s">
        <v>84</v>
      </c>
      <c r="J624" s="1" t="s">
        <v>85</v>
      </c>
      <c r="K624" s="1" t="s">
        <v>3454</v>
      </c>
      <c r="L624" s="1"/>
      <c r="M624" s="21">
        <f t="shared" si="9"/>
        <v>0</v>
      </c>
    </row>
    <row r="625" spans="1:13" ht="20.100000000000001" customHeight="1" x14ac:dyDescent="0.15">
      <c r="A625" s="1" t="s">
        <v>3250</v>
      </c>
      <c r="B625" s="1" t="s">
        <v>3424</v>
      </c>
      <c r="C625" s="1" t="s">
        <v>3455</v>
      </c>
      <c r="D625" s="1" t="s">
        <v>78</v>
      </c>
      <c r="E625" s="1" t="s">
        <v>51</v>
      </c>
      <c r="F625" s="1" t="s">
        <v>179</v>
      </c>
      <c r="G625" s="1" t="s">
        <v>82</v>
      </c>
      <c r="H625" s="1" t="s">
        <v>83</v>
      </c>
      <c r="I625" s="1" t="s">
        <v>84</v>
      </c>
      <c r="J625" s="1" t="s">
        <v>85</v>
      </c>
      <c r="K625" s="1" t="s">
        <v>3456</v>
      </c>
      <c r="L625" s="1"/>
      <c r="M625" s="21">
        <f t="shared" si="9"/>
        <v>0</v>
      </c>
    </row>
    <row r="626" spans="1:13" s="123" customFormat="1" ht="39.950000000000003" customHeight="1" x14ac:dyDescent="0.15">
      <c r="A626" s="124" t="s">
        <v>27018</v>
      </c>
      <c r="B626" s="124" t="s">
        <v>27019</v>
      </c>
      <c r="C626" s="51" t="s">
        <v>27020</v>
      </c>
      <c r="D626" s="51" t="s">
        <v>78</v>
      </c>
      <c r="E626" s="51" t="s">
        <v>51</v>
      </c>
      <c r="F626" s="121" t="s">
        <v>51</v>
      </c>
      <c r="G626" s="51" t="s">
        <v>52</v>
      </c>
      <c r="H626" s="51" t="s">
        <v>121</v>
      </c>
      <c r="I626" s="51" t="s">
        <v>662</v>
      </c>
      <c r="J626" s="51" t="s">
        <v>663</v>
      </c>
      <c r="K626" s="51" t="s">
        <v>22955</v>
      </c>
      <c r="L626" s="122" t="s">
        <v>26943</v>
      </c>
      <c r="M626" s="123">
        <f t="shared" si="9"/>
        <v>1</v>
      </c>
    </row>
  </sheetData>
  <autoFilter ref="A7:L626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8"/>
  <sheetViews>
    <sheetView topLeftCell="A669" workbookViewId="0">
      <selection activeCell="A341" sqref="A341:K385"/>
    </sheetView>
  </sheetViews>
  <sheetFormatPr defaultRowHeight="20.100000000000001" customHeight="1" x14ac:dyDescent="0.15"/>
  <cols>
    <col min="1" max="1" width="8.25" style="21" bestFit="1" customWidth="1"/>
    <col min="2" max="2" width="13.375" style="21" bestFit="1" customWidth="1"/>
    <col min="3" max="3" width="22.875" style="21" bestFit="1" customWidth="1"/>
    <col min="4" max="4" width="13.375" style="21" bestFit="1" customWidth="1"/>
    <col min="5" max="5" width="15.25" style="21" bestFit="1" customWidth="1"/>
    <col min="6" max="6" width="11.625" style="21" bestFit="1" customWidth="1"/>
    <col min="7" max="7" width="5.5" style="21" bestFit="1" customWidth="1"/>
    <col min="8" max="8" width="6.375" style="21" bestFit="1" customWidth="1"/>
    <col min="9" max="9" width="6.125" style="21" bestFit="1" customWidth="1"/>
    <col min="10" max="10" width="6.375" style="21" bestFit="1" customWidth="1"/>
    <col min="11" max="11" width="18.625" style="21" bestFit="1" customWidth="1"/>
    <col min="12" max="12" width="9" style="21"/>
    <col min="13" max="13" width="9" style="21" hidden="1" customWidth="1"/>
    <col min="14" max="16384" width="9" style="21"/>
  </cols>
  <sheetData>
    <row r="1" spans="1:14" ht="20.100000000000001" customHeight="1" x14ac:dyDescent="0.15">
      <c r="A1" s="3" t="s">
        <v>4631</v>
      </c>
    </row>
    <row r="3" spans="1:14" ht="20.100000000000001" customHeight="1" x14ac:dyDescent="0.15">
      <c r="A3" s="107" t="s">
        <v>40</v>
      </c>
      <c r="B3" s="106" t="s">
        <v>41</v>
      </c>
      <c r="C3" s="106" t="s">
        <v>42</v>
      </c>
      <c r="D3" s="106" t="s">
        <v>43</v>
      </c>
      <c r="E3" s="108" t="s">
        <v>44</v>
      </c>
      <c r="F3" s="28"/>
      <c r="G3" s="106" t="s">
        <v>46</v>
      </c>
      <c r="H3" s="106"/>
      <c r="I3" s="106"/>
      <c r="J3" s="106"/>
      <c r="K3" s="106" t="s">
        <v>47</v>
      </c>
      <c r="L3" s="106" t="s">
        <v>48</v>
      </c>
    </row>
    <row r="4" spans="1:14" ht="20.100000000000001" customHeight="1" x14ac:dyDescent="0.15">
      <c r="A4" s="107"/>
      <c r="B4" s="106"/>
      <c r="C4" s="106"/>
      <c r="D4" s="106"/>
      <c r="E4" s="109"/>
      <c r="F4" s="110" t="s">
        <v>45</v>
      </c>
      <c r="G4" s="106"/>
      <c r="H4" s="106"/>
      <c r="I4" s="106"/>
      <c r="J4" s="106"/>
      <c r="K4" s="106"/>
      <c r="L4" s="106"/>
    </row>
    <row r="5" spans="1:14" ht="20.100000000000001" customHeight="1" x14ac:dyDescent="0.15">
      <c r="A5" s="107"/>
      <c r="B5" s="106"/>
      <c r="C5" s="106"/>
      <c r="D5" s="106"/>
      <c r="E5" s="109"/>
      <c r="F5" s="110"/>
      <c r="G5" s="106"/>
      <c r="H5" s="106"/>
      <c r="I5" s="106"/>
      <c r="J5" s="106"/>
      <c r="K5" s="106"/>
      <c r="L5" s="106"/>
    </row>
    <row r="6" spans="1:14" ht="20.100000000000001" customHeight="1" thickBot="1" x14ac:dyDescent="0.2">
      <c r="A6" s="23" t="s">
        <v>33</v>
      </c>
      <c r="B6" s="24"/>
      <c r="C6" s="24"/>
      <c r="D6" s="24"/>
      <c r="E6" s="24">
        <f>SUBTOTAL(3,E8:E678)</f>
        <v>671</v>
      </c>
      <c r="F6" s="24">
        <f>SUBTOTAL(9,M8:M678)</f>
        <v>531</v>
      </c>
      <c r="G6" s="24"/>
      <c r="H6" s="24"/>
      <c r="I6" s="24"/>
      <c r="J6" s="25"/>
      <c r="K6" s="25"/>
      <c r="L6" s="25"/>
    </row>
    <row r="7" spans="1:14" ht="20.100000000000001" customHeight="1" thickTop="1" x14ac:dyDescent="0.15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4" ht="20.100000000000001" customHeight="1" x14ac:dyDescent="0.15">
      <c r="A8" s="29" t="s">
        <v>4632</v>
      </c>
      <c r="B8" s="29" t="s">
        <v>4633</v>
      </c>
      <c r="C8" s="1" t="s">
        <v>23236</v>
      </c>
      <c r="D8" s="1" t="s">
        <v>50</v>
      </c>
      <c r="E8" s="1" t="s">
        <v>51</v>
      </c>
      <c r="F8" s="1" t="s">
        <v>51</v>
      </c>
      <c r="G8" s="1" t="s">
        <v>82</v>
      </c>
      <c r="H8" s="18" t="s">
        <v>207</v>
      </c>
      <c r="I8" s="18" t="s">
        <v>84</v>
      </c>
      <c r="J8" s="1" t="s">
        <v>122</v>
      </c>
      <c r="K8" s="1" t="s">
        <v>23237</v>
      </c>
      <c r="L8" s="1"/>
      <c r="M8" s="21">
        <f>IF(F8="○",1,0)</f>
        <v>1</v>
      </c>
    </row>
    <row r="9" spans="1:14" ht="20.100000000000001" customHeight="1" x14ac:dyDescent="0.15">
      <c r="A9" s="29" t="s">
        <v>4632</v>
      </c>
      <c r="B9" s="29" t="s">
        <v>4633</v>
      </c>
      <c r="C9" s="1" t="s">
        <v>4634</v>
      </c>
      <c r="D9" s="1" t="s">
        <v>50</v>
      </c>
      <c r="E9" s="1" t="s">
        <v>51</v>
      </c>
      <c r="F9" s="1" t="s">
        <v>51</v>
      </c>
      <c r="G9" s="1" t="s">
        <v>82</v>
      </c>
      <c r="H9" s="18" t="s">
        <v>207</v>
      </c>
      <c r="I9" s="18" t="s">
        <v>84</v>
      </c>
      <c r="J9" s="1" t="s">
        <v>122</v>
      </c>
      <c r="K9" s="1" t="s">
        <v>4635</v>
      </c>
      <c r="L9" s="1"/>
      <c r="M9" s="21">
        <f t="shared" ref="M9:M74" si="0">IF(F9="○",1,0)</f>
        <v>1</v>
      </c>
    </row>
    <row r="10" spans="1:14" ht="20.100000000000001" customHeight="1" x14ac:dyDescent="0.15">
      <c r="A10" s="29" t="s">
        <v>4632</v>
      </c>
      <c r="B10" s="29" t="s">
        <v>4633</v>
      </c>
      <c r="C10" s="1" t="s">
        <v>4636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4637</v>
      </c>
      <c r="L10" s="1"/>
      <c r="M10" s="21">
        <f t="shared" si="0"/>
        <v>1</v>
      </c>
    </row>
    <row r="11" spans="1:14" ht="20.100000000000001" customHeight="1" x14ac:dyDescent="0.15">
      <c r="A11" s="29" t="s">
        <v>4632</v>
      </c>
      <c r="B11" s="29" t="s">
        <v>4633</v>
      </c>
      <c r="C11" s="1" t="s">
        <v>4638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4639</v>
      </c>
      <c r="L11" s="1"/>
      <c r="M11" s="21">
        <f t="shared" si="0"/>
        <v>1</v>
      </c>
    </row>
    <row r="12" spans="1:14" ht="20.100000000000001" customHeight="1" x14ac:dyDescent="0.15">
      <c r="A12" s="29" t="s">
        <v>4632</v>
      </c>
      <c r="B12" s="29" t="s">
        <v>4633</v>
      </c>
      <c r="C12" s="1" t="s">
        <v>4640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4641</v>
      </c>
      <c r="L12" s="1"/>
      <c r="M12" s="21">
        <f t="shared" si="0"/>
        <v>1</v>
      </c>
      <c r="N12" s="3"/>
    </row>
    <row r="13" spans="1:14" ht="20.100000000000001" customHeight="1" x14ac:dyDescent="0.15">
      <c r="A13" s="29" t="s">
        <v>4632</v>
      </c>
      <c r="B13" s="29" t="s">
        <v>4633</v>
      </c>
      <c r="C13" s="1" t="s">
        <v>4642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4643</v>
      </c>
      <c r="L13" s="1"/>
      <c r="M13" s="21">
        <f t="shared" si="0"/>
        <v>1</v>
      </c>
    </row>
    <row r="14" spans="1:14" ht="20.100000000000001" customHeight="1" x14ac:dyDescent="0.15">
      <c r="A14" s="29" t="s">
        <v>4632</v>
      </c>
      <c r="B14" s="29" t="s">
        <v>4633</v>
      </c>
      <c r="C14" s="1" t="s">
        <v>4644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4645</v>
      </c>
      <c r="L14" s="1"/>
      <c r="M14" s="21">
        <f t="shared" si="0"/>
        <v>1</v>
      </c>
    </row>
    <row r="15" spans="1:14" ht="20.100000000000001" customHeight="1" x14ac:dyDescent="0.15">
      <c r="A15" s="29" t="s">
        <v>4632</v>
      </c>
      <c r="B15" s="29" t="s">
        <v>4633</v>
      </c>
      <c r="C15" s="1" t="s">
        <v>4646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4647</v>
      </c>
      <c r="L15" s="1"/>
      <c r="M15" s="21">
        <f t="shared" si="0"/>
        <v>1</v>
      </c>
    </row>
    <row r="16" spans="1:14" ht="20.100000000000001" customHeight="1" x14ac:dyDescent="0.15">
      <c r="A16" s="1" t="s">
        <v>4632</v>
      </c>
      <c r="B16" s="1" t="s">
        <v>4633</v>
      </c>
      <c r="C16" s="1" t="s">
        <v>4648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4649</v>
      </c>
      <c r="L16" s="1"/>
      <c r="M16" s="21">
        <f t="shared" si="0"/>
        <v>1</v>
      </c>
    </row>
    <row r="17" spans="1:13" ht="20.100000000000001" customHeight="1" x14ac:dyDescent="0.15">
      <c r="A17" s="1" t="s">
        <v>4632</v>
      </c>
      <c r="B17" s="1" t="s">
        <v>4633</v>
      </c>
      <c r="C17" s="1" t="s">
        <v>4650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4651</v>
      </c>
      <c r="L17" s="1"/>
      <c r="M17" s="21">
        <f t="shared" si="0"/>
        <v>1</v>
      </c>
    </row>
    <row r="18" spans="1:13" ht="20.100000000000001" customHeight="1" x14ac:dyDescent="0.15">
      <c r="A18" s="1" t="s">
        <v>4632</v>
      </c>
      <c r="B18" s="1" t="s">
        <v>4633</v>
      </c>
      <c r="C18" s="1" t="s">
        <v>4652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4653</v>
      </c>
      <c r="L18" s="1"/>
      <c r="M18" s="21">
        <f t="shared" si="0"/>
        <v>1</v>
      </c>
    </row>
    <row r="19" spans="1:13" ht="20.100000000000001" customHeight="1" x14ac:dyDescent="0.15">
      <c r="A19" s="1" t="s">
        <v>4632</v>
      </c>
      <c r="B19" s="1" t="s">
        <v>4633</v>
      </c>
      <c r="C19" s="1" t="s">
        <v>4654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4655</v>
      </c>
      <c r="L19" s="1"/>
      <c r="M19" s="21">
        <f t="shared" si="0"/>
        <v>1</v>
      </c>
    </row>
    <row r="20" spans="1:13" ht="20.100000000000001" customHeight="1" x14ac:dyDescent="0.15">
      <c r="A20" s="1" t="s">
        <v>4632</v>
      </c>
      <c r="B20" s="1" t="s">
        <v>4633</v>
      </c>
      <c r="C20" s="1" t="s">
        <v>4656</v>
      </c>
      <c r="D20" s="1" t="s">
        <v>78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4657</v>
      </c>
      <c r="L20" s="1"/>
      <c r="M20" s="21">
        <f t="shared" si="0"/>
        <v>1</v>
      </c>
    </row>
    <row r="21" spans="1:13" ht="20.100000000000001" customHeight="1" x14ac:dyDescent="0.15">
      <c r="A21" s="1" t="s">
        <v>4632</v>
      </c>
      <c r="B21" s="1" t="s">
        <v>4633</v>
      </c>
      <c r="C21" s="1" t="s">
        <v>4658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4659</v>
      </c>
      <c r="L21" s="1"/>
      <c r="M21" s="21">
        <f t="shared" si="0"/>
        <v>1</v>
      </c>
    </row>
    <row r="22" spans="1:13" ht="20.100000000000001" customHeight="1" x14ac:dyDescent="0.15">
      <c r="A22" s="1" t="s">
        <v>4632</v>
      </c>
      <c r="B22" s="1" t="s">
        <v>4633</v>
      </c>
      <c r="C22" s="1" t="s">
        <v>4660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4661</v>
      </c>
      <c r="L22" s="1"/>
      <c r="M22" s="21">
        <f t="shared" si="0"/>
        <v>1</v>
      </c>
    </row>
    <row r="23" spans="1:13" ht="20.100000000000001" customHeight="1" x14ac:dyDescent="0.15">
      <c r="A23" s="1" t="s">
        <v>4632</v>
      </c>
      <c r="B23" s="1" t="s">
        <v>4633</v>
      </c>
      <c r="C23" s="1" t="s">
        <v>4662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207</v>
      </c>
      <c r="I23" s="1" t="s">
        <v>84</v>
      </c>
      <c r="J23" s="1" t="s">
        <v>122</v>
      </c>
      <c r="K23" s="1" t="s">
        <v>4663</v>
      </c>
      <c r="L23" s="1"/>
      <c r="M23" s="21">
        <f t="shared" si="0"/>
        <v>1</v>
      </c>
    </row>
    <row r="24" spans="1:13" ht="20.100000000000001" customHeight="1" x14ac:dyDescent="0.15">
      <c r="A24" s="1" t="s">
        <v>4632</v>
      </c>
      <c r="B24" s="1" t="s">
        <v>4633</v>
      </c>
      <c r="C24" s="1" t="s">
        <v>4664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4665</v>
      </c>
      <c r="L24" s="1"/>
      <c r="M24" s="21">
        <f t="shared" si="0"/>
        <v>1</v>
      </c>
    </row>
    <row r="25" spans="1:13" ht="20.100000000000001" customHeight="1" x14ac:dyDescent="0.15">
      <c r="A25" s="1" t="s">
        <v>4632</v>
      </c>
      <c r="B25" s="1" t="s">
        <v>4633</v>
      </c>
      <c r="C25" s="1" t="s">
        <v>4666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4667</v>
      </c>
      <c r="L25" s="1"/>
      <c r="M25" s="21">
        <f t="shared" si="0"/>
        <v>1</v>
      </c>
    </row>
    <row r="26" spans="1:13" ht="20.100000000000001" customHeight="1" x14ac:dyDescent="0.15">
      <c r="A26" s="1" t="s">
        <v>4632</v>
      </c>
      <c r="B26" s="1" t="s">
        <v>4633</v>
      </c>
      <c r="C26" s="1" t="s">
        <v>4668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4669</v>
      </c>
      <c r="L26" s="1"/>
      <c r="M26" s="21">
        <f t="shared" si="0"/>
        <v>1</v>
      </c>
    </row>
    <row r="27" spans="1:13" ht="20.100000000000001" customHeight="1" x14ac:dyDescent="0.15">
      <c r="A27" s="1" t="s">
        <v>4632</v>
      </c>
      <c r="B27" s="1" t="s">
        <v>4633</v>
      </c>
      <c r="C27" s="1" t="s">
        <v>4670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4671</v>
      </c>
      <c r="L27" s="1"/>
      <c r="M27" s="21">
        <f t="shared" si="0"/>
        <v>1</v>
      </c>
    </row>
    <row r="28" spans="1:13" ht="20.100000000000001" customHeight="1" x14ac:dyDescent="0.15">
      <c r="A28" s="1" t="s">
        <v>4632</v>
      </c>
      <c r="B28" s="1" t="s">
        <v>4633</v>
      </c>
      <c r="C28" s="1" t="s">
        <v>4672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4673</v>
      </c>
      <c r="L28" s="1"/>
      <c r="M28" s="21">
        <f t="shared" si="0"/>
        <v>1</v>
      </c>
    </row>
    <row r="29" spans="1:13" ht="20.100000000000001" customHeight="1" x14ac:dyDescent="0.15">
      <c r="A29" s="1" t="s">
        <v>4632</v>
      </c>
      <c r="B29" s="1" t="s">
        <v>4633</v>
      </c>
      <c r="C29" s="1" t="s">
        <v>4674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4675</v>
      </c>
      <c r="L29" s="1"/>
      <c r="M29" s="21">
        <f t="shared" si="0"/>
        <v>1</v>
      </c>
    </row>
    <row r="30" spans="1:13" ht="20.100000000000001" customHeight="1" x14ac:dyDescent="0.15">
      <c r="A30" s="1" t="s">
        <v>4632</v>
      </c>
      <c r="B30" s="1" t="s">
        <v>4633</v>
      </c>
      <c r="C30" s="1" t="s">
        <v>4676</v>
      </c>
      <c r="D30" s="1" t="s">
        <v>78</v>
      </c>
      <c r="E30" s="1" t="s">
        <v>51</v>
      </c>
      <c r="F30" s="1" t="s">
        <v>179</v>
      </c>
      <c r="G30" s="1" t="s">
        <v>82</v>
      </c>
      <c r="H30" s="1" t="s">
        <v>83</v>
      </c>
      <c r="I30" s="1" t="s">
        <v>84</v>
      </c>
      <c r="J30" s="1" t="s">
        <v>85</v>
      </c>
      <c r="K30" s="1" t="s">
        <v>4677</v>
      </c>
      <c r="L30" s="1"/>
      <c r="M30" s="21">
        <f t="shared" si="0"/>
        <v>0</v>
      </c>
    </row>
    <row r="31" spans="1:13" ht="20.100000000000001" customHeight="1" x14ac:dyDescent="0.15">
      <c r="A31" s="1" t="s">
        <v>4632</v>
      </c>
      <c r="B31" s="1" t="s">
        <v>4633</v>
      </c>
      <c r="C31" s="1" t="s">
        <v>4678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4679</v>
      </c>
      <c r="L31" s="1"/>
      <c r="M31" s="21">
        <f t="shared" si="0"/>
        <v>1</v>
      </c>
    </row>
    <row r="32" spans="1:13" ht="20.100000000000001" customHeight="1" x14ac:dyDescent="0.15">
      <c r="A32" s="1" t="s">
        <v>4632</v>
      </c>
      <c r="B32" s="1" t="s">
        <v>4633</v>
      </c>
      <c r="C32" s="1" t="s">
        <v>4680</v>
      </c>
      <c r="D32" s="1" t="s">
        <v>78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4681</v>
      </c>
      <c r="L32" s="1"/>
      <c r="M32" s="21">
        <f t="shared" si="0"/>
        <v>1</v>
      </c>
    </row>
    <row r="33" spans="1:13" ht="20.100000000000001" customHeight="1" x14ac:dyDescent="0.15">
      <c r="A33" s="1" t="s">
        <v>4632</v>
      </c>
      <c r="B33" s="1" t="s">
        <v>4633</v>
      </c>
      <c r="C33" s="1" t="s">
        <v>4682</v>
      </c>
      <c r="D33" s="1" t="s">
        <v>78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4683</v>
      </c>
      <c r="L33" s="1"/>
      <c r="M33" s="21">
        <f t="shared" si="0"/>
        <v>1</v>
      </c>
    </row>
    <row r="34" spans="1:13" ht="20.100000000000001" customHeight="1" x14ac:dyDescent="0.15">
      <c r="A34" s="1" t="s">
        <v>4632</v>
      </c>
      <c r="B34" s="1" t="s">
        <v>4633</v>
      </c>
      <c r="C34" s="1" t="s">
        <v>4684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4685</v>
      </c>
      <c r="L34" s="1"/>
      <c r="M34" s="21">
        <f t="shared" si="0"/>
        <v>1</v>
      </c>
    </row>
    <row r="35" spans="1:13" ht="20.100000000000001" customHeight="1" x14ac:dyDescent="0.15">
      <c r="A35" s="1" t="s">
        <v>4632</v>
      </c>
      <c r="B35" s="1" t="s">
        <v>4633</v>
      </c>
      <c r="C35" s="1" t="s">
        <v>4686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4687</v>
      </c>
      <c r="L35" s="1"/>
      <c r="M35" s="21">
        <f t="shared" si="0"/>
        <v>1</v>
      </c>
    </row>
    <row r="36" spans="1:13" ht="20.100000000000001" customHeight="1" x14ac:dyDescent="0.15">
      <c r="A36" s="1" t="s">
        <v>4632</v>
      </c>
      <c r="B36" s="1" t="s">
        <v>4633</v>
      </c>
      <c r="C36" s="1" t="s">
        <v>4688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4689</v>
      </c>
      <c r="L36" s="1"/>
      <c r="M36" s="21">
        <f t="shared" si="0"/>
        <v>1</v>
      </c>
    </row>
    <row r="37" spans="1:13" ht="20.100000000000001" customHeight="1" x14ac:dyDescent="0.15">
      <c r="A37" s="1" t="s">
        <v>4632</v>
      </c>
      <c r="B37" s="1" t="s">
        <v>4633</v>
      </c>
      <c r="C37" s="1" t="s">
        <v>4690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4691</v>
      </c>
      <c r="L37" s="1"/>
      <c r="M37" s="21">
        <f t="shared" si="0"/>
        <v>1</v>
      </c>
    </row>
    <row r="38" spans="1:13" ht="20.100000000000001" customHeight="1" x14ac:dyDescent="0.15">
      <c r="A38" s="1" t="s">
        <v>4632</v>
      </c>
      <c r="B38" s="1" t="s">
        <v>4633</v>
      </c>
      <c r="C38" s="1" t="s">
        <v>4692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4693</v>
      </c>
      <c r="L38" s="1"/>
      <c r="M38" s="21">
        <f t="shared" si="0"/>
        <v>1</v>
      </c>
    </row>
    <row r="39" spans="1:13" ht="20.100000000000001" customHeight="1" x14ac:dyDescent="0.15">
      <c r="A39" s="1" t="s">
        <v>4632</v>
      </c>
      <c r="B39" s="1" t="s">
        <v>4633</v>
      </c>
      <c r="C39" s="1" t="s">
        <v>4694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4695</v>
      </c>
      <c r="L39" s="1"/>
      <c r="M39" s="21">
        <f t="shared" si="0"/>
        <v>1</v>
      </c>
    </row>
    <row r="40" spans="1:13" ht="20.100000000000001" customHeight="1" x14ac:dyDescent="0.15">
      <c r="A40" s="1" t="s">
        <v>4632</v>
      </c>
      <c r="B40" s="1" t="s">
        <v>4633</v>
      </c>
      <c r="C40" s="1" t="s">
        <v>4696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4697</v>
      </c>
      <c r="L40" s="1"/>
      <c r="M40" s="21">
        <f t="shared" si="0"/>
        <v>1</v>
      </c>
    </row>
    <row r="41" spans="1:13" ht="20.100000000000001" customHeight="1" x14ac:dyDescent="0.15">
      <c r="A41" s="1" t="s">
        <v>4632</v>
      </c>
      <c r="B41" s="1" t="s">
        <v>4633</v>
      </c>
      <c r="C41" s="1" t="s">
        <v>4698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4699</v>
      </c>
      <c r="L41" s="1"/>
      <c r="M41" s="21">
        <f t="shared" si="0"/>
        <v>1</v>
      </c>
    </row>
    <row r="42" spans="1:13" ht="20.100000000000001" customHeight="1" x14ac:dyDescent="0.15">
      <c r="A42" s="1" t="s">
        <v>4632</v>
      </c>
      <c r="B42" s="1" t="s">
        <v>4633</v>
      </c>
      <c r="C42" s="1" t="s">
        <v>4700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662</v>
      </c>
      <c r="J42" s="1" t="s">
        <v>663</v>
      </c>
      <c r="K42" s="1" t="s">
        <v>4701</v>
      </c>
      <c r="L42" s="1"/>
      <c r="M42" s="21">
        <f t="shared" si="0"/>
        <v>1</v>
      </c>
    </row>
    <row r="43" spans="1:13" ht="20.100000000000001" customHeight="1" x14ac:dyDescent="0.15">
      <c r="A43" s="1" t="s">
        <v>4632</v>
      </c>
      <c r="B43" s="1" t="s">
        <v>4702</v>
      </c>
      <c r="C43" s="1" t="s">
        <v>4703</v>
      </c>
      <c r="D43" s="1" t="s">
        <v>78</v>
      </c>
      <c r="E43" s="1" t="s">
        <v>51</v>
      </c>
      <c r="F43" s="1" t="s">
        <v>26832</v>
      </c>
      <c r="G43" s="1" t="s">
        <v>82</v>
      </c>
      <c r="H43" s="1" t="s">
        <v>1151</v>
      </c>
      <c r="I43" s="1" t="s">
        <v>447</v>
      </c>
      <c r="J43" s="1" t="s">
        <v>4704</v>
      </c>
      <c r="K43" s="1" t="s">
        <v>4705</v>
      </c>
      <c r="L43" s="1"/>
      <c r="M43" s="21">
        <f t="shared" si="0"/>
        <v>0</v>
      </c>
    </row>
    <row r="44" spans="1:13" ht="20.100000000000001" customHeight="1" x14ac:dyDescent="0.15">
      <c r="A44" s="1" t="s">
        <v>4632</v>
      </c>
      <c r="B44" s="1" t="s">
        <v>4706</v>
      </c>
      <c r="C44" s="1" t="s">
        <v>4707</v>
      </c>
      <c r="D44" s="1" t="s">
        <v>78</v>
      </c>
      <c r="E44" s="1" t="s">
        <v>51</v>
      </c>
      <c r="F44" s="1" t="s">
        <v>26832</v>
      </c>
      <c r="G44" s="1" t="s">
        <v>82</v>
      </c>
      <c r="H44" s="1" t="s">
        <v>1151</v>
      </c>
      <c r="I44" s="1" t="s">
        <v>447</v>
      </c>
      <c r="J44" s="1" t="s">
        <v>4704</v>
      </c>
      <c r="K44" s="1" t="s">
        <v>4708</v>
      </c>
      <c r="L44" s="1"/>
      <c r="M44" s="21">
        <f t="shared" si="0"/>
        <v>0</v>
      </c>
    </row>
    <row r="45" spans="1:13" ht="20.100000000000001" customHeight="1" x14ac:dyDescent="0.15">
      <c r="A45" s="1" t="s">
        <v>4632</v>
      </c>
      <c r="B45" s="1" t="s">
        <v>4709</v>
      </c>
      <c r="C45" s="1" t="s">
        <v>4710</v>
      </c>
      <c r="D45" s="1" t="s">
        <v>78</v>
      </c>
      <c r="E45" s="1" t="s">
        <v>51</v>
      </c>
      <c r="F45" s="1" t="s">
        <v>26832</v>
      </c>
      <c r="G45" s="1" t="s">
        <v>82</v>
      </c>
      <c r="H45" s="1" t="s">
        <v>1151</v>
      </c>
      <c r="I45" s="1" t="s">
        <v>447</v>
      </c>
      <c r="J45" s="1" t="s">
        <v>4704</v>
      </c>
      <c r="K45" s="1" t="s">
        <v>4711</v>
      </c>
      <c r="L45" s="1"/>
      <c r="M45" s="21">
        <f t="shared" si="0"/>
        <v>0</v>
      </c>
    </row>
    <row r="46" spans="1:13" ht="20.100000000000001" customHeight="1" x14ac:dyDescent="0.15">
      <c r="A46" s="1" t="s">
        <v>4712</v>
      </c>
      <c r="B46" s="1" t="s">
        <v>4713</v>
      </c>
      <c r="C46" s="1" t="s">
        <v>4714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4715</v>
      </c>
      <c r="L46" s="1"/>
      <c r="M46" s="21">
        <f t="shared" si="0"/>
        <v>1</v>
      </c>
    </row>
    <row r="47" spans="1:13" ht="20.100000000000001" customHeight="1" x14ac:dyDescent="0.15">
      <c r="A47" s="1" t="s">
        <v>4712</v>
      </c>
      <c r="B47" s="1" t="s">
        <v>4713</v>
      </c>
      <c r="C47" s="1" t="s">
        <v>4716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4717</v>
      </c>
      <c r="L47" s="1"/>
      <c r="M47" s="21">
        <f t="shared" si="0"/>
        <v>1</v>
      </c>
    </row>
    <row r="48" spans="1:13" ht="20.100000000000001" customHeight="1" x14ac:dyDescent="0.15">
      <c r="A48" s="1" t="s">
        <v>4712</v>
      </c>
      <c r="B48" s="1" t="s">
        <v>4713</v>
      </c>
      <c r="C48" s="1" t="s">
        <v>4718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4719</v>
      </c>
      <c r="L48" s="1"/>
      <c r="M48" s="21">
        <f t="shared" si="0"/>
        <v>1</v>
      </c>
    </row>
    <row r="49" spans="1:13" ht="20.100000000000001" customHeight="1" x14ac:dyDescent="0.15">
      <c r="A49" s="1" t="s">
        <v>4712</v>
      </c>
      <c r="B49" s="1" t="s">
        <v>4713</v>
      </c>
      <c r="C49" s="1" t="s">
        <v>4720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4721</v>
      </c>
      <c r="L49" s="1"/>
      <c r="M49" s="21">
        <f t="shared" si="0"/>
        <v>1</v>
      </c>
    </row>
    <row r="50" spans="1:13" ht="20.100000000000001" customHeight="1" x14ac:dyDescent="0.15">
      <c r="A50" s="1" t="s">
        <v>4712</v>
      </c>
      <c r="B50" s="1" t="s">
        <v>4713</v>
      </c>
      <c r="C50" s="1" t="s">
        <v>4722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4723</v>
      </c>
      <c r="L50" s="1"/>
      <c r="M50" s="21">
        <f t="shared" si="0"/>
        <v>1</v>
      </c>
    </row>
    <row r="51" spans="1:13" ht="20.100000000000001" customHeight="1" x14ac:dyDescent="0.15">
      <c r="A51" s="1" t="s">
        <v>4712</v>
      </c>
      <c r="B51" s="1" t="s">
        <v>4713</v>
      </c>
      <c r="C51" s="1" t="s">
        <v>4724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95</v>
      </c>
      <c r="I51" s="1" t="s">
        <v>84</v>
      </c>
      <c r="J51" s="1" t="s">
        <v>96</v>
      </c>
      <c r="K51" s="1" t="s">
        <v>4725</v>
      </c>
      <c r="L51" s="1"/>
      <c r="M51" s="21">
        <f t="shared" si="0"/>
        <v>1</v>
      </c>
    </row>
    <row r="52" spans="1:13" ht="20.100000000000001" customHeight="1" x14ac:dyDescent="0.15">
      <c r="A52" s="1" t="s">
        <v>4712</v>
      </c>
      <c r="B52" s="1" t="s">
        <v>4713</v>
      </c>
      <c r="C52" s="1" t="s">
        <v>4726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4727</v>
      </c>
      <c r="I52" s="1" t="s">
        <v>84</v>
      </c>
      <c r="J52" s="1" t="s">
        <v>448</v>
      </c>
      <c r="K52" s="1" t="s">
        <v>4728</v>
      </c>
      <c r="L52" s="1"/>
      <c r="M52" s="21">
        <f t="shared" si="0"/>
        <v>0</v>
      </c>
    </row>
    <row r="53" spans="1:13" ht="20.100000000000001" customHeight="1" x14ac:dyDescent="0.15">
      <c r="A53" s="1" t="s">
        <v>4712</v>
      </c>
      <c r="B53" s="1" t="s">
        <v>4713</v>
      </c>
      <c r="C53" s="1" t="s">
        <v>4729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4730</v>
      </c>
      <c r="L53" s="1"/>
      <c r="M53" s="21">
        <f t="shared" si="0"/>
        <v>1</v>
      </c>
    </row>
    <row r="54" spans="1:13" ht="20.100000000000001" customHeight="1" x14ac:dyDescent="0.15">
      <c r="A54" s="1" t="s">
        <v>4712</v>
      </c>
      <c r="B54" s="1" t="s">
        <v>4713</v>
      </c>
      <c r="C54" s="1" t="s">
        <v>4731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4732</v>
      </c>
      <c r="L54" s="1"/>
      <c r="M54" s="21">
        <f t="shared" si="0"/>
        <v>1</v>
      </c>
    </row>
    <row r="55" spans="1:13" ht="20.100000000000001" customHeight="1" x14ac:dyDescent="0.15">
      <c r="A55" s="1" t="s">
        <v>4712</v>
      </c>
      <c r="B55" s="1" t="s">
        <v>4713</v>
      </c>
      <c r="C55" s="1" t="s">
        <v>4733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4734</v>
      </c>
      <c r="L55" s="1"/>
      <c r="M55" s="21">
        <f t="shared" si="0"/>
        <v>1</v>
      </c>
    </row>
    <row r="56" spans="1:13" ht="20.100000000000001" customHeight="1" x14ac:dyDescent="0.15">
      <c r="A56" s="1" t="s">
        <v>4712</v>
      </c>
      <c r="B56" s="1" t="s">
        <v>4713</v>
      </c>
      <c r="C56" s="1" t="s">
        <v>4735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4736</v>
      </c>
      <c r="L56" s="1"/>
      <c r="M56" s="21">
        <f t="shared" si="0"/>
        <v>1</v>
      </c>
    </row>
    <row r="57" spans="1:13" ht="20.100000000000001" customHeight="1" x14ac:dyDescent="0.15">
      <c r="A57" s="1" t="s">
        <v>4712</v>
      </c>
      <c r="B57" s="1" t="s">
        <v>4713</v>
      </c>
      <c r="C57" s="1" t="s">
        <v>4737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4738</v>
      </c>
      <c r="L57" s="1"/>
      <c r="M57" s="21">
        <f t="shared" si="0"/>
        <v>1</v>
      </c>
    </row>
    <row r="58" spans="1:13" ht="20.100000000000001" customHeight="1" x14ac:dyDescent="0.15">
      <c r="A58" s="1" t="s">
        <v>4712</v>
      </c>
      <c r="B58" s="1" t="s">
        <v>4739</v>
      </c>
      <c r="C58" s="1" t="s">
        <v>4740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4741</v>
      </c>
      <c r="L58" s="1"/>
      <c r="M58" s="21">
        <f t="shared" si="0"/>
        <v>1</v>
      </c>
    </row>
    <row r="59" spans="1:13" ht="20.100000000000001" customHeight="1" x14ac:dyDescent="0.15">
      <c r="A59" s="1" t="s">
        <v>4712</v>
      </c>
      <c r="B59" s="1" t="s">
        <v>4739</v>
      </c>
      <c r="C59" s="1" t="s">
        <v>26905</v>
      </c>
      <c r="D59" s="1" t="s">
        <v>50</v>
      </c>
      <c r="E59" s="1" t="s">
        <v>51</v>
      </c>
      <c r="F59" s="1" t="s">
        <v>51</v>
      </c>
      <c r="G59" s="1" t="s">
        <v>26835</v>
      </c>
      <c r="H59" s="1" t="s">
        <v>26906</v>
      </c>
      <c r="I59" s="1" t="s">
        <v>26907</v>
      </c>
      <c r="J59" s="1" t="s">
        <v>26908</v>
      </c>
      <c r="K59" s="1" t="s">
        <v>26909</v>
      </c>
      <c r="L59" s="1"/>
      <c r="M59" s="21">
        <f>IF(F59="○",1,0)</f>
        <v>1</v>
      </c>
    </row>
    <row r="60" spans="1:13" ht="20.100000000000001" customHeight="1" x14ac:dyDescent="0.15">
      <c r="A60" s="1" t="s">
        <v>4712</v>
      </c>
      <c r="B60" s="1" t="s">
        <v>4739</v>
      </c>
      <c r="C60" s="1" t="s">
        <v>4742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4743</v>
      </c>
      <c r="L60" s="1"/>
      <c r="M60" s="21">
        <f t="shared" si="0"/>
        <v>1</v>
      </c>
    </row>
    <row r="61" spans="1:13" ht="20.100000000000001" customHeight="1" x14ac:dyDescent="0.15">
      <c r="A61" s="1" t="s">
        <v>4712</v>
      </c>
      <c r="B61" s="1" t="s">
        <v>4739</v>
      </c>
      <c r="C61" s="1" t="s">
        <v>4744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4745</v>
      </c>
      <c r="L61" s="1"/>
      <c r="M61" s="21">
        <f t="shared" si="0"/>
        <v>1</v>
      </c>
    </row>
    <row r="62" spans="1:13" ht="20.100000000000001" customHeight="1" x14ac:dyDescent="0.15">
      <c r="A62" s="1" t="s">
        <v>4712</v>
      </c>
      <c r="B62" s="1" t="s">
        <v>4739</v>
      </c>
      <c r="C62" s="1" t="s">
        <v>4746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4747</v>
      </c>
      <c r="L62" s="1"/>
      <c r="M62" s="21">
        <f t="shared" si="0"/>
        <v>1</v>
      </c>
    </row>
    <row r="63" spans="1:13" ht="20.100000000000001" customHeight="1" x14ac:dyDescent="0.15">
      <c r="A63" s="1" t="s">
        <v>4712</v>
      </c>
      <c r="B63" s="1" t="s">
        <v>4739</v>
      </c>
      <c r="C63" s="1" t="s">
        <v>4748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83</v>
      </c>
      <c r="I63" s="1" t="s">
        <v>84</v>
      </c>
      <c r="J63" s="1" t="s">
        <v>85</v>
      </c>
      <c r="K63" s="1" t="s">
        <v>4749</v>
      </c>
      <c r="L63" s="1"/>
      <c r="M63" s="21">
        <f t="shared" si="0"/>
        <v>0</v>
      </c>
    </row>
    <row r="64" spans="1:13" ht="20.100000000000001" customHeight="1" x14ac:dyDescent="0.15">
      <c r="A64" s="1" t="s">
        <v>4712</v>
      </c>
      <c r="B64" s="1" t="s">
        <v>4739</v>
      </c>
      <c r="C64" s="1" t="s">
        <v>4750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4751</v>
      </c>
      <c r="L64" s="1"/>
      <c r="M64" s="21">
        <f t="shared" si="0"/>
        <v>1</v>
      </c>
    </row>
    <row r="65" spans="1:13" ht="20.100000000000001" customHeight="1" x14ac:dyDescent="0.15">
      <c r="A65" s="1" t="s">
        <v>4712</v>
      </c>
      <c r="B65" s="1" t="s">
        <v>4739</v>
      </c>
      <c r="C65" s="1" t="s">
        <v>4752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4753</v>
      </c>
      <c r="L65" s="1"/>
      <c r="M65" s="21">
        <f t="shared" si="0"/>
        <v>1</v>
      </c>
    </row>
    <row r="66" spans="1:13" ht="20.100000000000001" customHeight="1" x14ac:dyDescent="0.15">
      <c r="A66" s="1" t="s">
        <v>4712</v>
      </c>
      <c r="B66" s="1" t="s">
        <v>4739</v>
      </c>
      <c r="C66" s="1" t="s">
        <v>4754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4755</v>
      </c>
      <c r="L66" s="1"/>
      <c r="M66" s="21">
        <f t="shared" si="0"/>
        <v>1</v>
      </c>
    </row>
    <row r="67" spans="1:13" ht="20.100000000000001" customHeight="1" x14ac:dyDescent="0.15">
      <c r="A67" s="1" t="s">
        <v>4712</v>
      </c>
      <c r="B67" s="1" t="s">
        <v>4739</v>
      </c>
      <c r="C67" s="1" t="s">
        <v>4756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83</v>
      </c>
      <c r="I67" s="1" t="s">
        <v>84</v>
      </c>
      <c r="J67" s="1" t="s">
        <v>85</v>
      </c>
      <c r="K67" s="1" t="s">
        <v>4757</v>
      </c>
      <c r="L67" s="1"/>
      <c r="M67" s="21">
        <f t="shared" si="0"/>
        <v>0</v>
      </c>
    </row>
    <row r="68" spans="1:13" ht="20.100000000000001" customHeight="1" x14ac:dyDescent="0.15">
      <c r="A68" s="1" t="s">
        <v>4712</v>
      </c>
      <c r="B68" s="1" t="s">
        <v>4739</v>
      </c>
      <c r="C68" s="1" t="s">
        <v>4758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4759</v>
      </c>
      <c r="L68" s="1"/>
      <c r="M68" s="21">
        <f t="shared" si="0"/>
        <v>1</v>
      </c>
    </row>
    <row r="69" spans="1:13" ht="20.100000000000001" customHeight="1" x14ac:dyDescent="0.15">
      <c r="A69" s="1" t="s">
        <v>4712</v>
      </c>
      <c r="B69" s="1" t="s">
        <v>4739</v>
      </c>
      <c r="C69" s="1" t="s">
        <v>4760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4761</v>
      </c>
      <c r="L69" s="1"/>
      <c r="M69" s="21">
        <f t="shared" si="0"/>
        <v>1</v>
      </c>
    </row>
    <row r="70" spans="1:13" ht="20.100000000000001" customHeight="1" x14ac:dyDescent="0.15">
      <c r="A70" s="1" t="s">
        <v>4712</v>
      </c>
      <c r="B70" s="1" t="s">
        <v>4739</v>
      </c>
      <c r="C70" s="1" t="s">
        <v>26910</v>
      </c>
      <c r="D70" s="1" t="s">
        <v>78</v>
      </c>
      <c r="E70" s="1" t="s">
        <v>51</v>
      </c>
      <c r="F70" s="1" t="s">
        <v>51</v>
      </c>
      <c r="G70" s="1" t="s">
        <v>26835</v>
      </c>
      <c r="H70" s="1" t="s">
        <v>26906</v>
      </c>
      <c r="I70" s="1" t="s">
        <v>26907</v>
      </c>
      <c r="J70" s="1" t="s">
        <v>26908</v>
      </c>
      <c r="K70" s="1" t="s">
        <v>26909</v>
      </c>
      <c r="L70" s="1"/>
      <c r="M70" s="21">
        <f>IF(F70="○",1,0)</f>
        <v>1</v>
      </c>
    </row>
    <row r="71" spans="1:13" ht="20.100000000000001" customHeight="1" x14ac:dyDescent="0.15">
      <c r="A71" s="1" t="s">
        <v>4712</v>
      </c>
      <c r="B71" s="1" t="s">
        <v>4762</v>
      </c>
      <c r="C71" s="1" t="s">
        <v>4763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4764</v>
      </c>
      <c r="L71" s="1"/>
      <c r="M71" s="21">
        <f t="shared" si="0"/>
        <v>1</v>
      </c>
    </row>
    <row r="72" spans="1:13" ht="20.100000000000001" customHeight="1" x14ac:dyDescent="0.15">
      <c r="A72" s="1" t="s">
        <v>4712</v>
      </c>
      <c r="B72" s="1" t="s">
        <v>4762</v>
      </c>
      <c r="C72" s="1" t="s">
        <v>4765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95</v>
      </c>
      <c r="I72" s="1" t="s">
        <v>84</v>
      </c>
      <c r="J72" s="1" t="s">
        <v>96</v>
      </c>
      <c r="K72" s="1" t="s">
        <v>4766</v>
      </c>
      <c r="L72" s="1"/>
      <c r="M72" s="21">
        <f t="shared" si="0"/>
        <v>1</v>
      </c>
    </row>
    <row r="73" spans="1:13" ht="20.100000000000001" customHeight="1" x14ac:dyDescent="0.15">
      <c r="A73" s="1" t="s">
        <v>4712</v>
      </c>
      <c r="B73" s="1" t="s">
        <v>4762</v>
      </c>
      <c r="C73" s="1" t="s">
        <v>4767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95</v>
      </c>
      <c r="I73" s="1" t="s">
        <v>84</v>
      </c>
      <c r="J73" s="1" t="s">
        <v>96</v>
      </c>
      <c r="K73" s="1" t="s">
        <v>4768</v>
      </c>
      <c r="L73" s="1"/>
      <c r="M73" s="21">
        <f t="shared" si="0"/>
        <v>1</v>
      </c>
    </row>
    <row r="74" spans="1:13" ht="20.100000000000001" customHeight="1" x14ac:dyDescent="0.15">
      <c r="A74" s="1" t="s">
        <v>4712</v>
      </c>
      <c r="B74" s="1" t="s">
        <v>4762</v>
      </c>
      <c r="C74" s="1" t="s">
        <v>4769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96</v>
      </c>
      <c r="K74" s="1" t="s">
        <v>4770</v>
      </c>
      <c r="L74" s="1"/>
      <c r="M74" s="21">
        <f t="shared" si="0"/>
        <v>1</v>
      </c>
    </row>
    <row r="75" spans="1:13" ht="20.100000000000001" customHeight="1" x14ac:dyDescent="0.15">
      <c r="A75" s="1" t="s">
        <v>4712</v>
      </c>
      <c r="B75" s="1" t="s">
        <v>4762</v>
      </c>
      <c r="C75" s="1" t="s">
        <v>4771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4772</v>
      </c>
      <c r="L75" s="1"/>
      <c r="M75" s="21">
        <f t="shared" ref="M75:M138" si="1">IF(F75="○",1,0)</f>
        <v>1</v>
      </c>
    </row>
    <row r="76" spans="1:13" ht="20.100000000000001" customHeight="1" x14ac:dyDescent="0.15">
      <c r="A76" s="1" t="s">
        <v>4712</v>
      </c>
      <c r="B76" s="1" t="s">
        <v>4762</v>
      </c>
      <c r="C76" s="1" t="s">
        <v>4773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4774</v>
      </c>
      <c r="L76" s="1"/>
      <c r="M76" s="21">
        <f t="shared" si="1"/>
        <v>1</v>
      </c>
    </row>
    <row r="77" spans="1:13" ht="20.100000000000001" customHeight="1" x14ac:dyDescent="0.15">
      <c r="A77" s="1" t="s">
        <v>4712</v>
      </c>
      <c r="B77" s="1" t="s">
        <v>4762</v>
      </c>
      <c r="C77" s="1" t="s">
        <v>4775</v>
      </c>
      <c r="D77" s="1" t="s">
        <v>78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4776</v>
      </c>
      <c r="L77" s="1"/>
      <c r="M77" s="21">
        <f t="shared" si="1"/>
        <v>1</v>
      </c>
    </row>
    <row r="78" spans="1:13" ht="20.100000000000001" customHeight="1" x14ac:dyDescent="0.15">
      <c r="A78" s="1" t="s">
        <v>4712</v>
      </c>
      <c r="B78" s="1" t="s">
        <v>4762</v>
      </c>
      <c r="C78" s="1" t="s">
        <v>4777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96</v>
      </c>
      <c r="K78" s="1" t="s">
        <v>4778</v>
      </c>
      <c r="L78" s="1"/>
      <c r="M78" s="21">
        <f t="shared" si="1"/>
        <v>1</v>
      </c>
    </row>
    <row r="79" spans="1:13" ht="20.100000000000001" customHeight="1" x14ac:dyDescent="0.15">
      <c r="A79" s="1" t="s">
        <v>4712</v>
      </c>
      <c r="B79" s="1" t="s">
        <v>4762</v>
      </c>
      <c r="C79" s="1" t="s">
        <v>4779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4780</v>
      </c>
      <c r="L79" s="1"/>
      <c r="M79" s="21">
        <f t="shared" si="1"/>
        <v>1</v>
      </c>
    </row>
    <row r="80" spans="1:13" ht="20.100000000000001" customHeight="1" x14ac:dyDescent="0.15">
      <c r="A80" s="1" t="s">
        <v>4712</v>
      </c>
      <c r="B80" s="1" t="s">
        <v>4762</v>
      </c>
      <c r="C80" s="1" t="s">
        <v>4781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4782</v>
      </c>
      <c r="L80" s="1"/>
      <c r="M80" s="21">
        <f t="shared" si="1"/>
        <v>1</v>
      </c>
    </row>
    <row r="81" spans="1:13" ht="20.100000000000001" customHeight="1" x14ac:dyDescent="0.15">
      <c r="A81" s="1" t="s">
        <v>4712</v>
      </c>
      <c r="B81" s="1" t="s">
        <v>4783</v>
      </c>
      <c r="C81" s="1" t="s">
        <v>4784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4785</v>
      </c>
      <c r="L81" s="1"/>
      <c r="M81" s="21">
        <f t="shared" si="1"/>
        <v>1</v>
      </c>
    </row>
    <row r="82" spans="1:13" ht="20.100000000000001" customHeight="1" x14ac:dyDescent="0.15">
      <c r="A82" s="1" t="s">
        <v>4712</v>
      </c>
      <c r="B82" s="1" t="s">
        <v>4783</v>
      </c>
      <c r="C82" s="1" t="s">
        <v>4786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4787</v>
      </c>
      <c r="L82" s="1"/>
      <c r="M82" s="21">
        <f t="shared" si="1"/>
        <v>1</v>
      </c>
    </row>
    <row r="83" spans="1:13" ht="20.100000000000001" customHeight="1" x14ac:dyDescent="0.15">
      <c r="A83" s="1" t="s">
        <v>4712</v>
      </c>
      <c r="B83" s="1" t="s">
        <v>4783</v>
      </c>
      <c r="C83" s="1" t="s">
        <v>4788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4789</v>
      </c>
      <c r="L83" s="1"/>
      <c r="M83" s="21">
        <f t="shared" si="1"/>
        <v>1</v>
      </c>
    </row>
    <row r="84" spans="1:13" ht="20.100000000000001" customHeight="1" x14ac:dyDescent="0.15">
      <c r="A84" s="1" t="s">
        <v>4712</v>
      </c>
      <c r="B84" s="1" t="s">
        <v>4783</v>
      </c>
      <c r="C84" s="1" t="s">
        <v>4790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4791</v>
      </c>
      <c r="L84" s="1"/>
      <c r="M84" s="21">
        <f t="shared" si="1"/>
        <v>1</v>
      </c>
    </row>
    <row r="85" spans="1:13" ht="20.100000000000001" customHeight="1" x14ac:dyDescent="0.15">
      <c r="A85" s="1" t="s">
        <v>4712</v>
      </c>
      <c r="B85" s="1" t="s">
        <v>4783</v>
      </c>
      <c r="C85" s="1" t="s">
        <v>4792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4793</v>
      </c>
      <c r="L85" s="1"/>
      <c r="M85" s="21">
        <f t="shared" si="1"/>
        <v>1</v>
      </c>
    </row>
    <row r="86" spans="1:13" ht="20.100000000000001" customHeight="1" x14ac:dyDescent="0.15">
      <c r="A86" s="1" t="s">
        <v>4712</v>
      </c>
      <c r="B86" s="1" t="s">
        <v>4783</v>
      </c>
      <c r="C86" s="1" t="s">
        <v>4794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4795</v>
      </c>
      <c r="L86" s="1"/>
      <c r="M86" s="21">
        <f t="shared" si="1"/>
        <v>1</v>
      </c>
    </row>
    <row r="87" spans="1:13" ht="20.100000000000001" customHeight="1" x14ac:dyDescent="0.15">
      <c r="A87" s="1" t="s">
        <v>4712</v>
      </c>
      <c r="B87" s="1" t="s">
        <v>4796</v>
      </c>
      <c r="C87" s="1" t="s">
        <v>4797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4798</v>
      </c>
      <c r="L87" s="1"/>
      <c r="M87" s="21">
        <f t="shared" si="1"/>
        <v>1</v>
      </c>
    </row>
    <row r="88" spans="1:13" ht="20.100000000000001" customHeight="1" x14ac:dyDescent="0.15">
      <c r="A88" s="1" t="s">
        <v>4712</v>
      </c>
      <c r="B88" s="1" t="s">
        <v>4796</v>
      </c>
      <c r="C88" s="1" t="s">
        <v>4799</v>
      </c>
      <c r="D88" s="1" t="s">
        <v>78</v>
      </c>
      <c r="E88" s="1" t="s">
        <v>51</v>
      </c>
      <c r="F88" s="1" t="s">
        <v>179</v>
      </c>
      <c r="G88" s="1" t="s">
        <v>82</v>
      </c>
      <c r="H88" s="1" t="s">
        <v>83</v>
      </c>
      <c r="I88" s="1" t="s">
        <v>84</v>
      </c>
      <c r="J88" s="1" t="s">
        <v>85</v>
      </c>
      <c r="K88" s="1" t="s">
        <v>4800</v>
      </c>
      <c r="L88" s="1"/>
      <c r="M88" s="21">
        <f t="shared" si="1"/>
        <v>0</v>
      </c>
    </row>
    <row r="89" spans="1:13" ht="20.100000000000001" customHeight="1" x14ac:dyDescent="0.15">
      <c r="A89" s="1" t="s">
        <v>4712</v>
      </c>
      <c r="B89" s="1" t="s">
        <v>4796</v>
      </c>
      <c r="C89" s="1" t="s">
        <v>4801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4802</v>
      </c>
      <c r="L89" s="1"/>
      <c r="M89" s="21">
        <f t="shared" si="1"/>
        <v>1</v>
      </c>
    </row>
    <row r="90" spans="1:13" ht="20.100000000000001" customHeight="1" x14ac:dyDescent="0.15">
      <c r="A90" s="1" t="s">
        <v>4712</v>
      </c>
      <c r="B90" s="1" t="s">
        <v>4796</v>
      </c>
      <c r="C90" s="1" t="s">
        <v>4803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662</v>
      </c>
      <c r="J90" s="1" t="s">
        <v>663</v>
      </c>
      <c r="K90" s="1" t="s">
        <v>4804</v>
      </c>
      <c r="L90" s="1"/>
      <c r="M90" s="21">
        <f t="shared" si="1"/>
        <v>1</v>
      </c>
    </row>
    <row r="91" spans="1:13" ht="20.100000000000001" customHeight="1" x14ac:dyDescent="0.15">
      <c r="A91" s="1" t="s">
        <v>4712</v>
      </c>
      <c r="B91" s="1" t="s">
        <v>4796</v>
      </c>
      <c r="C91" s="1" t="s">
        <v>4805</v>
      </c>
      <c r="D91" s="1" t="s">
        <v>78</v>
      </c>
      <c r="E91" s="1" t="s">
        <v>51</v>
      </c>
      <c r="F91" s="1" t="s">
        <v>179</v>
      </c>
      <c r="G91" s="1" t="s">
        <v>82</v>
      </c>
      <c r="H91" s="1" t="s">
        <v>83</v>
      </c>
      <c r="I91" s="1" t="s">
        <v>84</v>
      </c>
      <c r="J91" s="1" t="s">
        <v>85</v>
      </c>
      <c r="K91" s="1" t="s">
        <v>4806</v>
      </c>
      <c r="L91" s="1"/>
      <c r="M91" s="21">
        <f t="shared" si="1"/>
        <v>0</v>
      </c>
    </row>
    <row r="92" spans="1:13" ht="20.100000000000001" customHeight="1" x14ac:dyDescent="0.15">
      <c r="A92" s="1" t="s">
        <v>4712</v>
      </c>
      <c r="B92" s="1" t="s">
        <v>4796</v>
      </c>
      <c r="C92" s="1" t="s">
        <v>4807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83</v>
      </c>
      <c r="I92" s="1" t="s">
        <v>84</v>
      </c>
      <c r="J92" s="1" t="s">
        <v>85</v>
      </c>
      <c r="K92" s="1" t="s">
        <v>4808</v>
      </c>
      <c r="L92" s="1"/>
      <c r="M92" s="21">
        <f t="shared" si="1"/>
        <v>0</v>
      </c>
    </row>
    <row r="93" spans="1:13" ht="20.100000000000001" customHeight="1" x14ac:dyDescent="0.15">
      <c r="A93" s="1" t="s">
        <v>4712</v>
      </c>
      <c r="B93" s="1" t="s">
        <v>4796</v>
      </c>
      <c r="C93" s="1" t="s">
        <v>4809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4810</v>
      </c>
      <c r="L93" s="1"/>
      <c r="M93" s="21">
        <f t="shared" si="1"/>
        <v>1</v>
      </c>
    </row>
    <row r="94" spans="1:13" ht="20.100000000000001" customHeight="1" x14ac:dyDescent="0.15">
      <c r="A94" s="1" t="s">
        <v>4712</v>
      </c>
      <c r="B94" s="1" t="s">
        <v>4796</v>
      </c>
      <c r="C94" s="1" t="s">
        <v>4811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83</v>
      </c>
      <c r="I94" s="1" t="s">
        <v>84</v>
      </c>
      <c r="J94" s="1" t="s">
        <v>85</v>
      </c>
      <c r="K94" s="1" t="s">
        <v>4812</v>
      </c>
      <c r="L94" s="1"/>
      <c r="M94" s="21">
        <f t="shared" si="1"/>
        <v>0</v>
      </c>
    </row>
    <row r="95" spans="1:13" ht="20.100000000000001" customHeight="1" x14ac:dyDescent="0.15">
      <c r="A95" s="1" t="s">
        <v>4712</v>
      </c>
      <c r="B95" s="1" t="s">
        <v>4796</v>
      </c>
      <c r="C95" s="1" t="s">
        <v>4813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95</v>
      </c>
      <c r="I95" s="1" t="s">
        <v>84</v>
      </c>
      <c r="J95" s="1" t="s">
        <v>96</v>
      </c>
      <c r="K95" s="1" t="s">
        <v>4814</v>
      </c>
      <c r="L95" s="1"/>
      <c r="M95" s="21">
        <f t="shared" si="1"/>
        <v>1</v>
      </c>
    </row>
    <row r="96" spans="1:13" ht="20.100000000000001" customHeight="1" x14ac:dyDescent="0.15">
      <c r="A96" s="1" t="s">
        <v>4712</v>
      </c>
      <c r="B96" s="1" t="s">
        <v>4796</v>
      </c>
      <c r="C96" s="1" t="s">
        <v>4815</v>
      </c>
      <c r="D96" s="1" t="s">
        <v>78</v>
      </c>
      <c r="E96" s="1" t="s">
        <v>51</v>
      </c>
      <c r="F96" s="1" t="s">
        <v>51</v>
      </c>
      <c r="G96" s="1" t="s">
        <v>82</v>
      </c>
      <c r="H96" s="1" t="s">
        <v>95</v>
      </c>
      <c r="I96" s="1" t="s">
        <v>84</v>
      </c>
      <c r="J96" s="1" t="s">
        <v>96</v>
      </c>
      <c r="K96" s="1" t="s">
        <v>4816</v>
      </c>
      <c r="L96" s="1"/>
      <c r="M96" s="21">
        <f t="shared" si="1"/>
        <v>1</v>
      </c>
    </row>
    <row r="97" spans="1:13" ht="20.100000000000001" customHeight="1" x14ac:dyDescent="0.15">
      <c r="A97" s="1" t="s">
        <v>4712</v>
      </c>
      <c r="B97" s="1" t="s">
        <v>4796</v>
      </c>
      <c r="C97" s="1" t="s">
        <v>4817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96</v>
      </c>
      <c r="K97" s="1" t="s">
        <v>4818</v>
      </c>
      <c r="L97" s="1"/>
      <c r="M97" s="21">
        <f t="shared" si="1"/>
        <v>1</v>
      </c>
    </row>
    <row r="98" spans="1:13" ht="20.100000000000001" customHeight="1" x14ac:dyDescent="0.15">
      <c r="A98" s="1" t="s">
        <v>4712</v>
      </c>
      <c r="B98" s="1" t="s">
        <v>4796</v>
      </c>
      <c r="C98" s="1" t="s">
        <v>4819</v>
      </c>
      <c r="D98" s="1" t="s">
        <v>78</v>
      </c>
      <c r="E98" s="1" t="s">
        <v>51</v>
      </c>
      <c r="F98" s="1" t="s">
        <v>51</v>
      </c>
      <c r="G98" s="1" t="s">
        <v>82</v>
      </c>
      <c r="H98" s="1" t="s">
        <v>95</v>
      </c>
      <c r="I98" s="1" t="s">
        <v>84</v>
      </c>
      <c r="J98" s="1" t="s">
        <v>96</v>
      </c>
      <c r="K98" s="1" t="s">
        <v>4820</v>
      </c>
      <c r="L98" s="1"/>
      <c r="M98" s="21">
        <f t="shared" si="1"/>
        <v>1</v>
      </c>
    </row>
    <row r="99" spans="1:13" ht="20.100000000000001" customHeight="1" x14ac:dyDescent="0.15">
      <c r="A99" s="1" t="s">
        <v>4712</v>
      </c>
      <c r="B99" s="1" t="s">
        <v>4796</v>
      </c>
      <c r="C99" s="1" t="s">
        <v>4821</v>
      </c>
      <c r="D99" s="1" t="s">
        <v>78</v>
      </c>
      <c r="E99" s="1" t="s">
        <v>51</v>
      </c>
      <c r="F99" s="1" t="s">
        <v>51</v>
      </c>
      <c r="G99" s="1" t="s">
        <v>82</v>
      </c>
      <c r="H99" s="1" t="s">
        <v>95</v>
      </c>
      <c r="I99" s="1" t="s">
        <v>84</v>
      </c>
      <c r="J99" s="1" t="s">
        <v>96</v>
      </c>
      <c r="K99" s="1" t="s">
        <v>4822</v>
      </c>
      <c r="L99" s="1"/>
      <c r="M99" s="21">
        <f t="shared" si="1"/>
        <v>1</v>
      </c>
    </row>
    <row r="100" spans="1:13" ht="20.100000000000001" customHeight="1" x14ac:dyDescent="0.15">
      <c r="A100" s="1" t="s">
        <v>4712</v>
      </c>
      <c r="B100" s="1" t="s">
        <v>4823</v>
      </c>
      <c r="C100" s="1" t="s">
        <v>4824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84</v>
      </c>
      <c r="J100" s="1" t="s">
        <v>96</v>
      </c>
      <c r="K100" s="1" t="s">
        <v>4825</v>
      </c>
      <c r="L100" s="1"/>
      <c r="M100" s="21">
        <f t="shared" si="1"/>
        <v>1</v>
      </c>
    </row>
    <row r="101" spans="1:13" ht="20.100000000000001" customHeight="1" x14ac:dyDescent="0.15">
      <c r="A101" s="1" t="s">
        <v>4712</v>
      </c>
      <c r="B101" s="1" t="s">
        <v>4823</v>
      </c>
      <c r="C101" s="1" t="s">
        <v>4826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96</v>
      </c>
      <c r="K101" s="1" t="s">
        <v>4827</v>
      </c>
      <c r="L101" s="1"/>
      <c r="M101" s="21">
        <f t="shared" si="1"/>
        <v>1</v>
      </c>
    </row>
    <row r="102" spans="1:13" ht="20.100000000000001" customHeight="1" x14ac:dyDescent="0.15">
      <c r="A102" s="1" t="s">
        <v>4712</v>
      </c>
      <c r="B102" s="1" t="s">
        <v>4823</v>
      </c>
      <c r="C102" s="1" t="s">
        <v>4828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4829</v>
      </c>
      <c r="L102" s="1"/>
      <c r="M102" s="21">
        <f t="shared" si="1"/>
        <v>1</v>
      </c>
    </row>
    <row r="103" spans="1:13" ht="20.100000000000001" customHeight="1" x14ac:dyDescent="0.15">
      <c r="A103" s="1" t="s">
        <v>4712</v>
      </c>
      <c r="B103" s="1" t="s">
        <v>4823</v>
      </c>
      <c r="C103" s="1" t="s">
        <v>4830</v>
      </c>
      <c r="D103" s="1" t="s">
        <v>78</v>
      </c>
      <c r="E103" s="1" t="s">
        <v>51</v>
      </c>
      <c r="F103" s="1" t="s">
        <v>51</v>
      </c>
      <c r="G103" s="1" t="s">
        <v>82</v>
      </c>
      <c r="H103" s="1" t="s">
        <v>95</v>
      </c>
      <c r="I103" s="1" t="s">
        <v>84</v>
      </c>
      <c r="J103" s="1" t="s">
        <v>96</v>
      </c>
      <c r="K103" s="1" t="s">
        <v>4831</v>
      </c>
      <c r="L103" s="1"/>
      <c r="M103" s="21">
        <f t="shared" si="1"/>
        <v>1</v>
      </c>
    </row>
    <row r="104" spans="1:13" ht="20.100000000000001" customHeight="1" x14ac:dyDescent="0.15">
      <c r="A104" s="1" t="s">
        <v>4712</v>
      </c>
      <c r="B104" s="1" t="s">
        <v>4823</v>
      </c>
      <c r="C104" s="1" t="s">
        <v>4832</v>
      </c>
      <c r="D104" s="1" t="s">
        <v>78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84</v>
      </c>
      <c r="J104" s="1" t="s">
        <v>96</v>
      </c>
      <c r="K104" s="1" t="s">
        <v>4833</v>
      </c>
      <c r="L104" s="1"/>
      <c r="M104" s="21">
        <f t="shared" si="1"/>
        <v>1</v>
      </c>
    </row>
    <row r="105" spans="1:13" ht="20.100000000000001" customHeight="1" x14ac:dyDescent="0.15">
      <c r="A105" s="1" t="s">
        <v>4712</v>
      </c>
      <c r="B105" s="1" t="s">
        <v>4823</v>
      </c>
      <c r="C105" s="1" t="s">
        <v>4834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662</v>
      </c>
      <c r="J105" s="1" t="s">
        <v>663</v>
      </c>
      <c r="K105" s="1" t="s">
        <v>4835</v>
      </c>
      <c r="L105" s="1"/>
      <c r="M105" s="21">
        <f t="shared" si="1"/>
        <v>1</v>
      </c>
    </row>
    <row r="106" spans="1:13" ht="20.100000000000001" customHeight="1" x14ac:dyDescent="0.15">
      <c r="A106" s="1" t="s">
        <v>4712</v>
      </c>
      <c r="B106" s="1" t="s">
        <v>4823</v>
      </c>
      <c r="C106" s="1" t="s">
        <v>4836</v>
      </c>
      <c r="D106" s="1" t="s">
        <v>78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84</v>
      </c>
      <c r="J106" s="1" t="s">
        <v>96</v>
      </c>
      <c r="K106" s="1" t="s">
        <v>4837</v>
      </c>
      <c r="L106" s="1"/>
      <c r="M106" s="21">
        <f t="shared" si="1"/>
        <v>1</v>
      </c>
    </row>
    <row r="107" spans="1:13" ht="20.100000000000001" customHeight="1" x14ac:dyDescent="0.15">
      <c r="A107" s="1" t="s">
        <v>4712</v>
      </c>
      <c r="B107" s="1" t="s">
        <v>4823</v>
      </c>
      <c r="C107" s="1" t="s">
        <v>4838</v>
      </c>
      <c r="D107" s="1" t="s">
        <v>78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4839</v>
      </c>
      <c r="L107" s="1"/>
      <c r="M107" s="21">
        <f t="shared" si="1"/>
        <v>1</v>
      </c>
    </row>
    <row r="108" spans="1:13" ht="20.100000000000001" customHeight="1" x14ac:dyDescent="0.15">
      <c r="A108" s="1" t="s">
        <v>4712</v>
      </c>
      <c r="B108" s="1" t="s">
        <v>4823</v>
      </c>
      <c r="C108" s="1" t="s">
        <v>4840</v>
      </c>
      <c r="D108" s="1" t="s">
        <v>78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84</v>
      </c>
      <c r="J108" s="1" t="s">
        <v>96</v>
      </c>
      <c r="K108" s="1" t="s">
        <v>4841</v>
      </c>
      <c r="L108" s="1"/>
      <c r="M108" s="21">
        <f t="shared" si="1"/>
        <v>1</v>
      </c>
    </row>
    <row r="109" spans="1:13" ht="20.100000000000001" customHeight="1" x14ac:dyDescent="0.15">
      <c r="A109" s="1" t="s">
        <v>4712</v>
      </c>
      <c r="B109" s="1" t="s">
        <v>4823</v>
      </c>
      <c r="C109" s="1" t="s">
        <v>4842</v>
      </c>
      <c r="D109" s="1" t="s">
        <v>78</v>
      </c>
      <c r="E109" s="1" t="s">
        <v>51</v>
      </c>
      <c r="F109" s="1" t="s">
        <v>51</v>
      </c>
      <c r="G109" s="1" t="s">
        <v>82</v>
      </c>
      <c r="H109" s="1" t="s">
        <v>95</v>
      </c>
      <c r="I109" s="1" t="s">
        <v>84</v>
      </c>
      <c r="J109" s="1" t="s">
        <v>96</v>
      </c>
      <c r="K109" s="1" t="s">
        <v>4843</v>
      </c>
      <c r="L109" s="1"/>
      <c r="M109" s="21">
        <f t="shared" si="1"/>
        <v>1</v>
      </c>
    </row>
    <row r="110" spans="1:13" ht="20.100000000000001" customHeight="1" x14ac:dyDescent="0.15">
      <c r="A110" s="1" t="s">
        <v>4712</v>
      </c>
      <c r="B110" s="1" t="s">
        <v>4823</v>
      </c>
      <c r="C110" s="1" t="s">
        <v>4844</v>
      </c>
      <c r="D110" s="1" t="s">
        <v>78</v>
      </c>
      <c r="E110" s="1" t="s">
        <v>51</v>
      </c>
      <c r="F110" s="1" t="s">
        <v>51</v>
      </c>
      <c r="G110" s="1" t="s">
        <v>82</v>
      </c>
      <c r="H110" s="1" t="s">
        <v>95</v>
      </c>
      <c r="I110" s="1" t="s">
        <v>84</v>
      </c>
      <c r="J110" s="1" t="s">
        <v>96</v>
      </c>
      <c r="K110" s="1" t="s">
        <v>4845</v>
      </c>
      <c r="L110" s="1"/>
      <c r="M110" s="21">
        <f t="shared" si="1"/>
        <v>1</v>
      </c>
    </row>
    <row r="111" spans="1:13" ht="20.100000000000001" customHeight="1" x14ac:dyDescent="0.15">
      <c r="A111" s="1" t="s">
        <v>4712</v>
      </c>
      <c r="B111" s="1" t="s">
        <v>4823</v>
      </c>
      <c r="C111" s="1" t="s">
        <v>4846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84</v>
      </c>
      <c r="J111" s="1" t="s">
        <v>96</v>
      </c>
      <c r="K111" s="1" t="s">
        <v>4847</v>
      </c>
      <c r="L111" s="1"/>
      <c r="M111" s="21">
        <f t="shared" si="1"/>
        <v>1</v>
      </c>
    </row>
    <row r="112" spans="1:13" ht="20.100000000000001" customHeight="1" x14ac:dyDescent="0.15">
      <c r="A112" s="1" t="s">
        <v>4712</v>
      </c>
      <c r="B112" s="1" t="s">
        <v>4823</v>
      </c>
      <c r="C112" s="1" t="s">
        <v>4848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95</v>
      </c>
      <c r="I112" s="1" t="s">
        <v>84</v>
      </c>
      <c r="J112" s="1" t="s">
        <v>96</v>
      </c>
      <c r="K112" s="1" t="s">
        <v>4849</v>
      </c>
      <c r="L112" s="1"/>
      <c r="M112" s="21">
        <f t="shared" si="1"/>
        <v>1</v>
      </c>
    </row>
    <row r="113" spans="1:13" ht="20.100000000000001" customHeight="1" x14ac:dyDescent="0.15">
      <c r="A113" s="1" t="s">
        <v>4712</v>
      </c>
      <c r="B113" s="1" t="s">
        <v>4823</v>
      </c>
      <c r="C113" s="1" t="s">
        <v>4850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84</v>
      </c>
      <c r="J113" s="1" t="s">
        <v>96</v>
      </c>
      <c r="K113" s="1" t="s">
        <v>4851</v>
      </c>
      <c r="L113" s="1"/>
      <c r="M113" s="21">
        <f t="shared" si="1"/>
        <v>1</v>
      </c>
    </row>
    <row r="114" spans="1:13" ht="20.100000000000001" customHeight="1" x14ac:dyDescent="0.15">
      <c r="A114" s="1" t="s">
        <v>4712</v>
      </c>
      <c r="B114" s="1" t="s">
        <v>4823</v>
      </c>
      <c r="C114" s="1" t="s">
        <v>4852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95</v>
      </c>
      <c r="I114" s="1" t="s">
        <v>84</v>
      </c>
      <c r="J114" s="1" t="s">
        <v>96</v>
      </c>
      <c r="K114" s="1" t="s">
        <v>4853</v>
      </c>
      <c r="L114" s="1"/>
      <c r="M114" s="21">
        <f t="shared" si="1"/>
        <v>1</v>
      </c>
    </row>
    <row r="115" spans="1:13" ht="20.100000000000001" customHeight="1" x14ac:dyDescent="0.15">
      <c r="A115" s="1" t="s">
        <v>4712</v>
      </c>
      <c r="B115" s="1" t="s">
        <v>4823</v>
      </c>
      <c r="C115" s="1" t="s">
        <v>4854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95</v>
      </c>
      <c r="I115" s="1" t="s">
        <v>84</v>
      </c>
      <c r="J115" s="1" t="s">
        <v>96</v>
      </c>
      <c r="K115" s="1" t="s">
        <v>4855</v>
      </c>
      <c r="L115" s="1"/>
      <c r="M115" s="21">
        <f t="shared" si="1"/>
        <v>1</v>
      </c>
    </row>
    <row r="116" spans="1:13" ht="20.100000000000001" customHeight="1" x14ac:dyDescent="0.15">
      <c r="A116" s="1" t="s">
        <v>4712</v>
      </c>
      <c r="B116" s="1" t="s">
        <v>4856</v>
      </c>
      <c r="C116" s="1" t="s">
        <v>4857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4858</v>
      </c>
      <c r="L116" s="1"/>
      <c r="M116" s="21">
        <f t="shared" si="1"/>
        <v>1</v>
      </c>
    </row>
    <row r="117" spans="1:13" ht="20.100000000000001" customHeight="1" x14ac:dyDescent="0.15">
      <c r="A117" s="1" t="s">
        <v>4712</v>
      </c>
      <c r="B117" s="1" t="s">
        <v>4856</v>
      </c>
      <c r="C117" s="1" t="s">
        <v>4859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95</v>
      </c>
      <c r="I117" s="1" t="s">
        <v>84</v>
      </c>
      <c r="J117" s="1" t="s">
        <v>96</v>
      </c>
      <c r="K117" s="1" t="s">
        <v>4860</v>
      </c>
      <c r="L117" s="1"/>
      <c r="M117" s="21">
        <f t="shared" si="1"/>
        <v>1</v>
      </c>
    </row>
    <row r="118" spans="1:13" ht="20.100000000000001" customHeight="1" x14ac:dyDescent="0.15">
      <c r="A118" s="1" t="s">
        <v>4712</v>
      </c>
      <c r="B118" s="1" t="s">
        <v>4856</v>
      </c>
      <c r="C118" s="1" t="s">
        <v>4861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84</v>
      </c>
      <c r="J118" s="1" t="s">
        <v>96</v>
      </c>
      <c r="K118" s="1" t="s">
        <v>4862</v>
      </c>
      <c r="L118" s="1"/>
      <c r="M118" s="21">
        <f t="shared" si="1"/>
        <v>1</v>
      </c>
    </row>
    <row r="119" spans="1:13" ht="20.100000000000001" customHeight="1" x14ac:dyDescent="0.15">
      <c r="A119" s="1" t="s">
        <v>4712</v>
      </c>
      <c r="B119" s="1" t="s">
        <v>4856</v>
      </c>
      <c r="C119" s="1" t="s">
        <v>4863</v>
      </c>
      <c r="D119" s="1" t="s">
        <v>78</v>
      </c>
      <c r="E119" s="1" t="s">
        <v>51</v>
      </c>
      <c r="F119" s="1" t="s">
        <v>179</v>
      </c>
      <c r="G119" s="1" t="s">
        <v>82</v>
      </c>
      <c r="H119" s="1" t="s">
        <v>180</v>
      </c>
      <c r="I119" s="1" t="s">
        <v>4864</v>
      </c>
      <c r="J119" s="1" t="s">
        <v>96</v>
      </c>
      <c r="K119" s="1" t="s">
        <v>4865</v>
      </c>
      <c r="L119" s="1"/>
      <c r="M119" s="21">
        <f t="shared" si="1"/>
        <v>0</v>
      </c>
    </row>
    <row r="120" spans="1:13" ht="20.100000000000001" customHeight="1" x14ac:dyDescent="0.15">
      <c r="A120" s="1" t="s">
        <v>4712</v>
      </c>
      <c r="B120" s="1" t="s">
        <v>4856</v>
      </c>
      <c r="C120" s="1" t="s">
        <v>4866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4867</v>
      </c>
      <c r="L120" s="1"/>
      <c r="M120" s="21">
        <f t="shared" si="1"/>
        <v>1</v>
      </c>
    </row>
    <row r="121" spans="1:13" ht="20.100000000000001" customHeight="1" x14ac:dyDescent="0.15">
      <c r="A121" s="1" t="s">
        <v>4712</v>
      </c>
      <c r="B121" s="1" t="s">
        <v>4856</v>
      </c>
      <c r="C121" s="1" t="s">
        <v>4868</v>
      </c>
      <c r="D121" s="1" t="s">
        <v>78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4869</v>
      </c>
      <c r="L121" s="1"/>
      <c r="M121" s="21">
        <f t="shared" si="1"/>
        <v>1</v>
      </c>
    </row>
    <row r="122" spans="1:13" ht="20.100000000000001" customHeight="1" x14ac:dyDescent="0.15">
      <c r="A122" s="1" t="s">
        <v>4712</v>
      </c>
      <c r="B122" s="1" t="s">
        <v>4856</v>
      </c>
      <c r="C122" s="1" t="s">
        <v>4870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4871</v>
      </c>
      <c r="L122" s="1"/>
      <c r="M122" s="21">
        <f t="shared" si="1"/>
        <v>1</v>
      </c>
    </row>
    <row r="123" spans="1:13" ht="20.100000000000001" customHeight="1" x14ac:dyDescent="0.15">
      <c r="A123" s="1" t="s">
        <v>4712</v>
      </c>
      <c r="B123" s="1" t="s">
        <v>4856</v>
      </c>
      <c r="C123" s="1" t="s">
        <v>4872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4873</v>
      </c>
      <c r="L123" s="1"/>
      <c r="M123" s="21">
        <f t="shared" si="1"/>
        <v>1</v>
      </c>
    </row>
    <row r="124" spans="1:13" ht="20.100000000000001" customHeight="1" x14ac:dyDescent="0.15">
      <c r="A124" s="1" t="s">
        <v>4712</v>
      </c>
      <c r="B124" s="1" t="s">
        <v>4856</v>
      </c>
      <c r="C124" s="1" t="s">
        <v>4874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4875</v>
      </c>
      <c r="L124" s="1"/>
      <c r="M124" s="21">
        <f t="shared" si="1"/>
        <v>1</v>
      </c>
    </row>
    <row r="125" spans="1:13" ht="20.100000000000001" customHeight="1" x14ac:dyDescent="0.15">
      <c r="A125" s="1" t="s">
        <v>4712</v>
      </c>
      <c r="B125" s="1" t="s">
        <v>4856</v>
      </c>
      <c r="C125" s="1" t="s">
        <v>4876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4877</v>
      </c>
      <c r="L125" s="1"/>
      <c r="M125" s="21">
        <f t="shared" si="1"/>
        <v>1</v>
      </c>
    </row>
    <row r="126" spans="1:13" ht="20.100000000000001" customHeight="1" x14ac:dyDescent="0.15">
      <c r="A126" s="1" t="s">
        <v>4712</v>
      </c>
      <c r="B126" s="1" t="s">
        <v>4856</v>
      </c>
      <c r="C126" s="1" t="s">
        <v>4878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4879</v>
      </c>
      <c r="L126" s="1"/>
      <c r="M126" s="21">
        <f t="shared" si="1"/>
        <v>1</v>
      </c>
    </row>
    <row r="127" spans="1:13" ht="20.100000000000001" customHeight="1" x14ac:dyDescent="0.15">
      <c r="A127" s="1" t="s">
        <v>4712</v>
      </c>
      <c r="B127" s="1" t="s">
        <v>4856</v>
      </c>
      <c r="C127" s="1" t="s">
        <v>4880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4881</v>
      </c>
      <c r="L127" s="1"/>
      <c r="M127" s="21">
        <f t="shared" si="1"/>
        <v>1</v>
      </c>
    </row>
    <row r="128" spans="1:13" ht="20.100000000000001" customHeight="1" x14ac:dyDescent="0.15">
      <c r="A128" s="1" t="s">
        <v>4712</v>
      </c>
      <c r="B128" s="1" t="s">
        <v>4856</v>
      </c>
      <c r="C128" s="1" t="s">
        <v>4882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4883</v>
      </c>
      <c r="L128" s="1"/>
      <c r="M128" s="21">
        <f t="shared" si="1"/>
        <v>1</v>
      </c>
    </row>
    <row r="129" spans="1:13" ht="20.100000000000001" customHeight="1" x14ac:dyDescent="0.15">
      <c r="A129" s="1" t="s">
        <v>4712</v>
      </c>
      <c r="B129" s="1" t="s">
        <v>4856</v>
      </c>
      <c r="C129" s="1" t="s">
        <v>4884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4885</v>
      </c>
      <c r="L129" s="1"/>
      <c r="M129" s="21">
        <f t="shared" si="1"/>
        <v>1</v>
      </c>
    </row>
    <row r="130" spans="1:13" ht="20.100000000000001" customHeight="1" x14ac:dyDescent="0.15">
      <c r="A130" s="1" t="s">
        <v>4712</v>
      </c>
      <c r="B130" s="1" t="s">
        <v>4856</v>
      </c>
      <c r="C130" s="1" t="s">
        <v>4886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4887</v>
      </c>
      <c r="L130" s="1"/>
      <c r="M130" s="21">
        <f t="shared" si="1"/>
        <v>1</v>
      </c>
    </row>
    <row r="131" spans="1:13" ht="20.100000000000001" customHeight="1" x14ac:dyDescent="0.15">
      <c r="A131" s="1" t="s">
        <v>4712</v>
      </c>
      <c r="B131" s="1" t="s">
        <v>4856</v>
      </c>
      <c r="C131" s="1" t="s">
        <v>4888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180</v>
      </c>
      <c r="I131" s="1" t="s">
        <v>4864</v>
      </c>
      <c r="J131" s="1" t="s">
        <v>96</v>
      </c>
      <c r="K131" s="1" t="s">
        <v>4889</v>
      </c>
      <c r="L131" s="1"/>
      <c r="M131" s="21">
        <f t="shared" si="1"/>
        <v>0</v>
      </c>
    </row>
    <row r="132" spans="1:13" ht="20.100000000000001" customHeight="1" x14ac:dyDescent="0.15">
      <c r="A132" s="1" t="s">
        <v>4712</v>
      </c>
      <c r="B132" s="1" t="s">
        <v>4890</v>
      </c>
      <c r="C132" s="1" t="s">
        <v>4891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4892</v>
      </c>
      <c r="L132" s="1"/>
      <c r="M132" s="21">
        <f t="shared" si="1"/>
        <v>1</v>
      </c>
    </row>
    <row r="133" spans="1:13" ht="20.100000000000001" customHeight="1" x14ac:dyDescent="0.15">
      <c r="A133" s="1" t="s">
        <v>4712</v>
      </c>
      <c r="B133" s="1" t="s">
        <v>4890</v>
      </c>
      <c r="C133" s="1" t="s">
        <v>4893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1109</v>
      </c>
      <c r="L133" s="1"/>
      <c r="M133" s="21">
        <f t="shared" si="1"/>
        <v>1</v>
      </c>
    </row>
    <row r="134" spans="1:13" ht="20.100000000000001" customHeight="1" x14ac:dyDescent="0.15">
      <c r="A134" s="1" t="s">
        <v>4712</v>
      </c>
      <c r="B134" s="1" t="s">
        <v>4890</v>
      </c>
      <c r="C134" s="1" t="s">
        <v>4894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95</v>
      </c>
      <c r="I134" s="1" t="s">
        <v>84</v>
      </c>
      <c r="J134" s="1" t="s">
        <v>96</v>
      </c>
      <c r="K134" s="1" t="s">
        <v>4895</v>
      </c>
      <c r="L134" s="1"/>
      <c r="M134" s="21">
        <f t="shared" si="1"/>
        <v>1</v>
      </c>
    </row>
    <row r="135" spans="1:13" ht="20.100000000000001" customHeight="1" x14ac:dyDescent="0.15">
      <c r="A135" s="1" t="s">
        <v>4712</v>
      </c>
      <c r="B135" s="1" t="s">
        <v>4890</v>
      </c>
      <c r="C135" s="1" t="s">
        <v>4896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4897</v>
      </c>
      <c r="L135" s="1"/>
      <c r="M135" s="21">
        <f t="shared" si="1"/>
        <v>1</v>
      </c>
    </row>
    <row r="136" spans="1:13" ht="20.100000000000001" customHeight="1" x14ac:dyDescent="0.15">
      <c r="A136" s="1" t="s">
        <v>4712</v>
      </c>
      <c r="B136" s="1" t="s">
        <v>4890</v>
      </c>
      <c r="C136" s="1" t="s">
        <v>4898</v>
      </c>
      <c r="D136" s="1" t="s">
        <v>78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4899</v>
      </c>
      <c r="L136" s="1"/>
      <c r="M136" s="21">
        <f t="shared" si="1"/>
        <v>1</v>
      </c>
    </row>
    <row r="137" spans="1:13" ht="20.100000000000001" customHeight="1" x14ac:dyDescent="0.15">
      <c r="A137" s="1" t="s">
        <v>4712</v>
      </c>
      <c r="B137" s="1" t="s">
        <v>4900</v>
      </c>
      <c r="C137" s="1" t="s">
        <v>4901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4902</v>
      </c>
      <c r="L137" s="1"/>
      <c r="M137" s="21">
        <f t="shared" si="1"/>
        <v>1</v>
      </c>
    </row>
    <row r="138" spans="1:13" ht="20.100000000000001" customHeight="1" x14ac:dyDescent="0.15">
      <c r="A138" s="1" t="s">
        <v>4712</v>
      </c>
      <c r="B138" s="1" t="s">
        <v>4903</v>
      </c>
      <c r="C138" s="1" t="s">
        <v>4904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4905</v>
      </c>
      <c r="L138" s="1"/>
      <c r="M138" s="21">
        <f t="shared" si="1"/>
        <v>1</v>
      </c>
    </row>
    <row r="139" spans="1:13" ht="20.100000000000001" customHeight="1" x14ac:dyDescent="0.15">
      <c r="A139" s="1" t="s">
        <v>4712</v>
      </c>
      <c r="B139" s="1" t="s">
        <v>4906</v>
      </c>
      <c r="C139" s="1" t="s">
        <v>4907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4908</v>
      </c>
      <c r="L139" s="1"/>
      <c r="M139" s="21">
        <f t="shared" ref="M139:M202" si="2">IF(F139="○",1,0)</f>
        <v>1</v>
      </c>
    </row>
    <row r="140" spans="1:13" ht="20.100000000000001" customHeight="1" x14ac:dyDescent="0.15">
      <c r="A140" s="1" t="s">
        <v>4712</v>
      </c>
      <c r="B140" s="1" t="s">
        <v>4906</v>
      </c>
      <c r="C140" s="1" t="s">
        <v>4909</v>
      </c>
      <c r="D140" s="1" t="s">
        <v>78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4910</v>
      </c>
      <c r="L140" s="1"/>
      <c r="M140" s="21">
        <f t="shared" si="2"/>
        <v>1</v>
      </c>
    </row>
    <row r="141" spans="1:13" ht="20.100000000000001" customHeight="1" x14ac:dyDescent="0.15">
      <c r="A141" s="1" t="s">
        <v>4712</v>
      </c>
      <c r="B141" s="1" t="s">
        <v>4911</v>
      </c>
      <c r="C141" s="1" t="s">
        <v>4912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4913</v>
      </c>
      <c r="L141" s="1"/>
      <c r="M141" s="21">
        <f t="shared" si="2"/>
        <v>1</v>
      </c>
    </row>
    <row r="142" spans="1:13" ht="20.100000000000001" customHeight="1" x14ac:dyDescent="0.15">
      <c r="A142" s="1" t="s">
        <v>4712</v>
      </c>
      <c r="B142" s="1" t="s">
        <v>4911</v>
      </c>
      <c r="C142" s="1" t="s">
        <v>4914</v>
      </c>
      <c r="D142" s="1" t="s">
        <v>78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4915</v>
      </c>
      <c r="L142" s="1"/>
      <c r="M142" s="21">
        <f t="shared" si="2"/>
        <v>1</v>
      </c>
    </row>
    <row r="143" spans="1:13" ht="20.100000000000001" customHeight="1" x14ac:dyDescent="0.15">
      <c r="A143" s="1" t="s">
        <v>4712</v>
      </c>
      <c r="B143" s="1" t="s">
        <v>4911</v>
      </c>
      <c r="C143" s="1" t="s">
        <v>4916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4917</v>
      </c>
      <c r="L143" s="1"/>
      <c r="M143" s="21">
        <f t="shared" si="2"/>
        <v>1</v>
      </c>
    </row>
    <row r="144" spans="1:13" ht="20.100000000000001" customHeight="1" x14ac:dyDescent="0.15">
      <c r="A144" s="1" t="s">
        <v>4712</v>
      </c>
      <c r="B144" s="1" t="s">
        <v>4911</v>
      </c>
      <c r="C144" s="1" t="s">
        <v>4918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4919</v>
      </c>
      <c r="L144" s="1"/>
      <c r="M144" s="21">
        <f t="shared" si="2"/>
        <v>1</v>
      </c>
    </row>
    <row r="145" spans="1:13" ht="20.100000000000001" customHeight="1" x14ac:dyDescent="0.15">
      <c r="A145" s="1" t="s">
        <v>4712</v>
      </c>
      <c r="B145" s="1" t="s">
        <v>4911</v>
      </c>
      <c r="C145" s="1" t="s">
        <v>4920</v>
      </c>
      <c r="D145" s="1" t="s">
        <v>849</v>
      </c>
      <c r="E145" s="1" t="s">
        <v>51</v>
      </c>
      <c r="F145" s="1" t="s">
        <v>26832</v>
      </c>
      <c r="G145" s="1" t="s">
        <v>82</v>
      </c>
      <c r="H145" s="1" t="s">
        <v>83</v>
      </c>
      <c r="I145" s="1" t="s">
        <v>84</v>
      </c>
      <c r="J145" s="1" t="s">
        <v>85</v>
      </c>
      <c r="K145" s="1" t="s">
        <v>4921</v>
      </c>
      <c r="L145" s="1"/>
      <c r="M145" s="21">
        <f t="shared" si="2"/>
        <v>0</v>
      </c>
    </row>
    <row r="146" spans="1:13" ht="20.100000000000001" customHeight="1" x14ac:dyDescent="0.15">
      <c r="A146" s="1" t="s">
        <v>4712</v>
      </c>
      <c r="B146" s="1" t="s">
        <v>4922</v>
      </c>
      <c r="C146" s="1" t="s">
        <v>4923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4924</v>
      </c>
      <c r="L146" s="1"/>
      <c r="M146" s="21">
        <f t="shared" si="2"/>
        <v>1</v>
      </c>
    </row>
    <row r="147" spans="1:13" ht="20.100000000000001" customHeight="1" x14ac:dyDescent="0.15">
      <c r="A147" s="1" t="s">
        <v>4712</v>
      </c>
      <c r="B147" s="1" t="s">
        <v>4922</v>
      </c>
      <c r="C147" s="1" t="s">
        <v>4925</v>
      </c>
      <c r="D147" s="1" t="s">
        <v>78</v>
      </c>
      <c r="E147" s="1" t="s">
        <v>51</v>
      </c>
      <c r="F147" s="1" t="s">
        <v>179</v>
      </c>
      <c r="G147" s="1" t="s">
        <v>82</v>
      </c>
      <c r="H147" s="1" t="s">
        <v>83</v>
      </c>
      <c r="I147" s="1" t="s">
        <v>84</v>
      </c>
      <c r="J147" s="1" t="s">
        <v>85</v>
      </c>
      <c r="K147" s="1" t="s">
        <v>4926</v>
      </c>
      <c r="L147" s="1"/>
      <c r="M147" s="21">
        <f t="shared" si="2"/>
        <v>0</v>
      </c>
    </row>
    <row r="148" spans="1:13" ht="20.100000000000001" customHeight="1" x14ac:dyDescent="0.15">
      <c r="A148" s="1" t="s">
        <v>4712</v>
      </c>
      <c r="B148" s="1" t="s">
        <v>4922</v>
      </c>
      <c r="C148" s="1" t="s">
        <v>4927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95</v>
      </c>
      <c r="I148" s="1" t="s">
        <v>84</v>
      </c>
      <c r="J148" s="1" t="s">
        <v>96</v>
      </c>
      <c r="K148" s="1" t="s">
        <v>4928</v>
      </c>
      <c r="L148" s="1"/>
      <c r="M148" s="21">
        <f t="shared" si="2"/>
        <v>1</v>
      </c>
    </row>
    <row r="149" spans="1:13" ht="20.100000000000001" customHeight="1" x14ac:dyDescent="0.15">
      <c r="A149" s="1" t="s">
        <v>4712</v>
      </c>
      <c r="B149" s="1" t="s">
        <v>4929</v>
      </c>
      <c r="C149" s="1" t="s">
        <v>4930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95</v>
      </c>
      <c r="I149" s="1" t="s">
        <v>84</v>
      </c>
      <c r="J149" s="1" t="s">
        <v>96</v>
      </c>
      <c r="K149" s="1" t="s">
        <v>4931</v>
      </c>
      <c r="L149" s="1"/>
      <c r="M149" s="21">
        <f t="shared" si="2"/>
        <v>1</v>
      </c>
    </row>
    <row r="150" spans="1:13" ht="20.100000000000001" customHeight="1" x14ac:dyDescent="0.15">
      <c r="A150" s="1" t="s">
        <v>4712</v>
      </c>
      <c r="B150" s="1" t="s">
        <v>4929</v>
      </c>
      <c r="C150" s="1" t="s">
        <v>4932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95</v>
      </c>
      <c r="I150" s="1" t="s">
        <v>84</v>
      </c>
      <c r="J150" s="1" t="s">
        <v>96</v>
      </c>
      <c r="K150" s="1" t="s">
        <v>4933</v>
      </c>
      <c r="L150" s="1"/>
      <c r="M150" s="21">
        <f t="shared" si="2"/>
        <v>1</v>
      </c>
    </row>
    <row r="151" spans="1:13" ht="20.100000000000001" customHeight="1" x14ac:dyDescent="0.15">
      <c r="A151" s="1" t="s">
        <v>4712</v>
      </c>
      <c r="B151" s="1" t="s">
        <v>4929</v>
      </c>
      <c r="C151" s="1" t="s">
        <v>4934</v>
      </c>
      <c r="D151" s="1" t="s">
        <v>78</v>
      </c>
      <c r="E151" s="1" t="s">
        <v>51</v>
      </c>
      <c r="F151" s="1" t="s">
        <v>179</v>
      </c>
      <c r="G151" s="1" t="s">
        <v>82</v>
      </c>
      <c r="H151" s="1" t="s">
        <v>4727</v>
      </c>
      <c r="I151" s="1" t="s">
        <v>84</v>
      </c>
      <c r="J151" s="1" t="s">
        <v>448</v>
      </c>
      <c r="K151" s="1" t="s">
        <v>4935</v>
      </c>
      <c r="L151" s="1"/>
      <c r="M151" s="21">
        <f t="shared" si="2"/>
        <v>0</v>
      </c>
    </row>
    <row r="152" spans="1:13" ht="20.100000000000001" customHeight="1" x14ac:dyDescent="0.15">
      <c r="A152" s="1" t="s">
        <v>4712</v>
      </c>
      <c r="B152" s="1" t="s">
        <v>4929</v>
      </c>
      <c r="C152" s="1" t="s">
        <v>4936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83</v>
      </c>
      <c r="I152" s="1" t="s">
        <v>84</v>
      </c>
      <c r="J152" s="1" t="s">
        <v>85</v>
      </c>
      <c r="K152" s="1" t="s">
        <v>4937</v>
      </c>
      <c r="L152" s="1"/>
      <c r="M152" s="21">
        <f t="shared" si="2"/>
        <v>0</v>
      </c>
    </row>
    <row r="153" spans="1:13" ht="20.100000000000001" customHeight="1" x14ac:dyDescent="0.15">
      <c r="A153" s="1" t="s">
        <v>4712</v>
      </c>
      <c r="B153" s="1" t="s">
        <v>4929</v>
      </c>
      <c r="C153" s="1" t="s">
        <v>4938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83</v>
      </c>
      <c r="I153" s="1" t="s">
        <v>84</v>
      </c>
      <c r="J153" s="1" t="s">
        <v>85</v>
      </c>
      <c r="K153" s="1" t="s">
        <v>4939</v>
      </c>
      <c r="L153" s="1"/>
      <c r="M153" s="21">
        <f t="shared" si="2"/>
        <v>0</v>
      </c>
    </row>
    <row r="154" spans="1:13" ht="20.100000000000001" customHeight="1" x14ac:dyDescent="0.15">
      <c r="A154" s="1" t="s">
        <v>4712</v>
      </c>
      <c r="B154" s="1" t="s">
        <v>4940</v>
      </c>
      <c r="C154" s="1" t="s">
        <v>4941</v>
      </c>
      <c r="D154" s="1" t="s">
        <v>78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4942</v>
      </c>
      <c r="L154" s="1"/>
      <c r="M154" s="21">
        <f t="shared" si="2"/>
        <v>1</v>
      </c>
    </row>
    <row r="155" spans="1:13" ht="20.100000000000001" customHeight="1" x14ac:dyDescent="0.15">
      <c r="A155" s="1" t="s">
        <v>4712</v>
      </c>
      <c r="B155" s="1" t="s">
        <v>4943</v>
      </c>
      <c r="C155" s="1" t="s">
        <v>4944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95</v>
      </c>
      <c r="I155" s="1" t="s">
        <v>84</v>
      </c>
      <c r="J155" s="1" t="s">
        <v>96</v>
      </c>
      <c r="K155" s="1" t="s">
        <v>4945</v>
      </c>
      <c r="L155" s="1"/>
      <c r="M155" s="21">
        <f t="shared" si="2"/>
        <v>1</v>
      </c>
    </row>
    <row r="156" spans="1:13" ht="20.100000000000001" customHeight="1" x14ac:dyDescent="0.15">
      <c r="A156" s="1" t="s">
        <v>4712</v>
      </c>
      <c r="B156" s="1" t="s">
        <v>4943</v>
      </c>
      <c r="C156" s="1" t="s">
        <v>4946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95</v>
      </c>
      <c r="I156" s="1" t="s">
        <v>84</v>
      </c>
      <c r="J156" s="1" t="s">
        <v>96</v>
      </c>
      <c r="K156" s="1" t="s">
        <v>4947</v>
      </c>
      <c r="L156" s="1"/>
      <c r="M156" s="21">
        <f t="shared" si="2"/>
        <v>1</v>
      </c>
    </row>
    <row r="157" spans="1:13" ht="20.100000000000001" customHeight="1" x14ac:dyDescent="0.15">
      <c r="A157" s="1" t="s">
        <v>4712</v>
      </c>
      <c r="B157" s="1" t="s">
        <v>4943</v>
      </c>
      <c r="C157" s="1" t="s">
        <v>4948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95</v>
      </c>
      <c r="I157" s="1" t="s">
        <v>84</v>
      </c>
      <c r="J157" s="1" t="s">
        <v>96</v>
      </c>
      <c r="K157" s="1" t="s">
        <v>4949</v>
      </c>
      <c r="L157" s="1"/>
      <c r="M157" s="21">
        <f t="shared" si="2"/>
        <v>1</v>
      </c>
    </row>
    <row r="158" spans="1:13" ht="20.100000000000001" customHeight="1" x14ac:dyDescent="0.15">
      <c r="A158" s="1" t="s">
        <v>4712</v>
      </c>
      <c r="B158" s="1" t="s">
        <v>4943</v>
      </c>
      <c r="C158" s="1" t="s">
        <v>4950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95</v>
      </c>
      <c r="I158" s="1" t="s">
        <v>84</v>
      </c>
      <c r="J158" s="1" t="s">
        <v>96</v>
      </c>
      <c r="K158" s="1" t="s">
        <v>4951</v>
      </c>
      <c r="L158" s="1"/>
      <c r="M158" s="21">
        <f t="shared" si="2"/>
        <v>1</v>
      </c>
    </row>
    <row r="159" spans="1:13" ht="20.100000000000001" customHeight="1" x14ac:dyDescent="0.15">
      <c r="A159" s="1" t="s">
        <v>4712</v>
      </c>
      <c r="B159" s="1" t="s">
        <v>4943</v>
      </c>
      <c r="C159" s="1" t="s">
        <v>4952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95</v>
      </c>
      <c r="I159" s="1" t="s">
        <v>84</v>
      </c>
      <c r="J159" s="1" t="s">
        <v>96</v>
      </c>
      <c r="K159" s="1" t="s">
        <v>4953</v>
      </c>
      <c r="L159" s="1"/>
      <c r="M159" s="21">
        <f t="shared" si="2"/>
        <v>1</v>
      </c>
    </row>
    <row r="160" spans="1:13" ht="20.100000000000001" customHeight="1" x14ac:dyDescent="0.15">
      <c r="A160" s="1" t="s">
        <v>4712</v>
      </c>
      <c r="B160" s="1" t="s">
        <v>4943</v>
      </c>
      <c r="C160" s="1" t="s">
        <v>4954</v>
      </c>
      <c r="D160" s="1" t="s">
        <v>78</v>
      </c>
      <c r="E160" s="1" t="s">
        <v>51</v>
      </c>
      <c r="F160" s="1" t="s">
        <v>179</v>
      </c>
      <c r="G160" s="1" t="s">
        <v>82</v>
      </c>
      <c r="H160" s="1" t="s">
        <v>180</v>
      </c>
      <c r="I160" s="1" t="s">
        <v>4864</v>
      </c>
      <c r="J160" s="1" t="s">
        <v>96</v>
      </c>
      <c r="K160" s="1" t="s">
        <v>4955</v>
      </c>
      <c r="L160" s="1"/>
      <c r="M160" s="21">
        <f t="shared" si="2"/>
        <v>0</v>
      </c>
    </row>
    <row r="161" spans="1:13" ht="20.100000000000001" customHeight="1" x14ac:dyDescent="0.15">
      <c r="A161" s="1" t="s">
        <v>4712</v>
      </c>
      <c r="B161" s="1" t="s">
        <v>4943</v>
      </c>
      <c r="C161" s="1" t="s">
        <v>4956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180</v>
      </c>
      <c r="I161" s="1" t="s">
        <v>4864</v>
      </c>
      <c r="J161" s="1" t="s">
        <v>96</v>
      </c>
      <c r="K161" s="1" t="s">
        <v>4957</v>
      </c>
      <c r="L161" s="1"/>
      <c r="M161" s="21">
        <f t="shared" si="2"/>
        <v>0</v>
      </c>
    </row>
    <row r="162" spans="1:13" ht="20.100000000000001" customHeight="1" x14ac:dyDescent="0.15">
      <c r="A162" s="1" t="s">
        <v>4712</v>
      </c>
      <c r="B162" s="1" t="s">
        <v>4958</v>
      </c>
      <c r="C162" s="1" t="s">
        <v>4959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4960</v>
      </c>
      <c r="L162" s="1"/>
      <c r="M162" s="21">
        <f t="shared" si="2"/>
        <v>1</v>
      </c>
    </row>
    <row r="163" spans="1:13" ht="20.100000000000001" customHeight="1" x14ac:dyDescent="0.15">
      <c r="A163" s="1" t="s">
        <v>4712</v>
      </c>
      <c r="B163" s="1" t="s">
        <v>4961</v>
      </c>
      <c r="C163" s="1" t="s">
        <v>4962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4963</v>
      </c>
      <c r="L163" s="1"/>
      <c r="M163" s="21">
        <f t="shared" si="2"/>
        <v>1</v>
      </c>
    </row>
    <row r="164" spans="1:13" ht="20.100000000000001" customHeight="1" x14ac:dyDescent="0.15">
      <c r="A164" s="1" t="s">
        <v>4712</v>
      </c>
      <c r="B164" s="1" t="s">
        <v>4961</v>
      </c>
      <c r="C164" s="1" t="s">
        <v>4964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4965</v>
      </c>
      <c r="L164" s="1"/>
      <c r="M164" s="21">
        <f t="shared" si="2"/>
        <v>1</v>
      </c>
    </row>
    <row r="165" spans="1:13" ht="20.100000000000001" customHeight="1" x14ac:dyDescent="0.15">
      <c r="A165" s="1" t="s">
        <v>4712</v>
      </c>
      <c r="B165" s="1" t="s">
        <v>4961</v>
      </c>
      <c r="C165" s="1" t="s">
        <v>4966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83</v>
      </c>
      <c r="I165" s="1" t="s">
        <v>84</v>
      </c>
      <c r="J165" s="1" t="s">
        <v>85</v>
      </c>
      <c r="K165" s="1" t="s">
        <v>4967</v>
      </c>
      <c r="L165" s="1"/>
      <c r="M165" s="21">
        <f t="shared" si="2"/>
        <v>0</v>
      </c>
    </row>
    <row r="166" spans="1:13" ht="20.100000000000001" customHeight="1" x14ac:dyDescent="0.15">
      <c r="A166" s="1" t="s">
        <v>4712</v>
      </c>
      <c r="B166" s="1" t="s">
        <v>4961</v>
      </c>
      <c r="C166" s="1" t="s">
        <v>4968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662</v>
      </c>
      <c r="J166" s="1" t="s">
        <v>663</v>
      </c>
      <c r="K166" s="1" t="s">
        <v>4969</v>
      </c>
      <c r="L166" s="1"/>
      <c r="M166" s="21">
        <f t="shared" si="2"/>
        <v>1</v>
      </c>
    </row>
    <row r="167" spans="1:13" ht="20.100000000000001" customHeight="1" x14ac:dyDescent="0.15">
      <c r="A167" s="1" t="s">
        <v>4712</v>
      </c>
      <c r="B167" s="1" t="s">
        <v>4961</v>
      </c>
      <c r="C167" s="1" t="s">
        <v>4970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4971</v>
      </c>
      <c r="L167" s="1"/>
      <c r="M167" s="21">
        <f t="shared" si="2"/>
        <v>1</v>
      </c>
    </row>
    <row r="168" spans="1:13" ht="20.100000000000001" customHeight="1" x14ac:dyDescent="0.15">
      <c r="A168" s="1" t="s">
        <v>4712</v>
      </c>
      <c r="B168" s="1" t="s">
        <v>4961</v>
      </c>
      <c r="C168" s="1" t="s">
        <v>4972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4973</v>
      </c>
      <c r="L168" s="1"/>
      <c r="M168" s="21">
        <f t="shared" si="2"/>
        <v>1</v>
      </c>
    </row>
    <row r="169" spans="1:13" ht="20.100000000000001" customHeight="1" x14ac:dyDescent="0.15">
      <c r="A169" s="1" t="s">
        <v>4712</v>
      </c>
      <c r="B169" s="1" t="s">
        <v>4961</v>
      </c>
      <c r="C169" s="1" t="s">
        <v>4974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4975</v>
      </c>
      <c r="L169" s="1"/>
      <c r="M169" s="21">
        <f t="shared" si="2"/>
        <v>1</v>
      </c>
    </row>
    <row r="170" spans="1:13" ht="20.100000000000001" customHeight="1" x14ac:dyDescent="0.15">
      <c r="A170" s="1" t="s">
        <v>4712</v>
      </c>
      <c r="B170" s="1" t="s">
        <v>4961</v>
      </c>
      <c r="C170" s="1" t="s">
        <v>4976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4977</v>
      </c>
      <c r="L170" s="1"/>
      <c r="M170" s="21">
        <f t="shared" si="2"/>
        <v>1</v>
      </c>
    </row>
    <row r="171" spans="1:13" ht="20.100000000000001" customHeight="1" x14ac:dyDescent="0.15">
      <c r="A171" s="1" t="s">
        <v>4712</v>
      </c>
      <c r="B171" s="1" t="s">
        <v>4961</v>
      </c>
      <c r="C171" s="1" t="s">
        <v>4978</v>
      </c>
      <c r="D171" s="1" t="s">
        <v>849</v>
      </c>
      <c r="E171" s="1" t="s">
        <v>51</v>
      </c>
      <c r="F171" s="1" t="s">
        <v>26832</v>
      </c>
      <c r="G171" s="1" t="s">
        <v>82</v>
      </c>
      <c r="H171" s="1" t="s">
        <v>83</v>
      </c>
      <c r="I171" s="1" t="s">
        <v>84</v>
      </c>
      <c r="J171" s="1" t="s">
        <v>85</v>
      </c>
      <c r="K171" s="1" t="s">
        <v>4979</v>
      </c>
      <c r="L171" s="1"/>
      <c r="M171" s="21">
        <f t="shared" si="2"/>
        <v>0</v>
      </c>
    </row>
    <row r="172" spans="1:13" ht="20.100000000000001" customHeight="1" x14ac:dyDescent="0.15">
      <c r="A172" s="1" t="s">
        <v>4712</v>
      </c>
      <c r="B172" s="1" t="s">
        <v>4980</v>
      </c>
      <c r="C172" s="1" t="s">
        <v>4981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4982</v>
      </c>
      <c r="L172" s="1"/>
      <c r="M172" s="21">
        <f t="shared" si="2"/>
        <v>1</v>
      </c>
    </row>
    <row r="173" spans="1:13" ht="20.100000000000001" customHeight="1" x14ac:dyDescent="0.15">
      <c r="A173" s="1" t="s">
        <v>4712</v>
      </c>
      <c r="B173" s="1" t="s">
        <v>4980</v>
      </c>
      <c r="C173" s="1" t="s">
        <v>4983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212</v>
      </c>
      <c r="I173" s="1" t="s">
        <v>1136</v>
      </c>
      <c r="J173" s="1" t="s">
        <v>122</v>
      </c>
      <c r="K173" s="1" t="s">
        <v>4984</v>
      </c>
      <c r="L173" s="1"/>
      <c r="M173" s="21">
        <f t="shared" si="2"/>
        <v>0</v>
      </c>
    </row>
    <row r="174" spans="1:13" ht="20.100000000000001" customHeight="1" x14ac:dyDescent="0.15">
      <c r="A174" s="1" t="s">
        <v>4712</v>
      </c>
      <c r="B174" s="1" t="s">
        <v>4980</v>
      </c>
      <c r="C174" s="1" t="s">
        <v>4985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212</v>
      </c>
      <c r="I174" s="1" t="s">
        <v>1136</v>
      </c>
      <c r="J174" s="1" t="s">
        <v>122</v>
      </c>
      <c r="K174" s="1" t="s">
        <v>4986</v>
      </c>
      <c r="L174" s="1"/>
      <c r="M174" s="21">
        <f t="shared" si="2"/>
        <v>0</v>
      </c>
    </row>
    <row r="175" spans="1:13" ht="20.100000000000001" customHeight="1" x14ac:dyDescent="0.15">
      <c r="A175" s="1" t="s">
        <v>4712</v>
      </c>
      <c r="B175" s="1" t="s">
        <v>4980</v>
      </c>
      <c r="C175" s="1" t="s">
        <v>4987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95</v>
      </c>
      <c r="I175" s="1" t="s">
        <v>84</v>
      </c>
      <c r="J175" s="1" t="s">
        <v>96</v>
      </c>
      <c r="K175" s="1" t="s">
        <v>4988</v>
      </c>
      <c r="L175" s="1"/>
      <c r="M175" s="21">
        <f t="shared" si="2"/>
        <v>1</v>
      </c>
    </row>
    <row r="176" spans="1:13" ht="20.100000000000001" customHeight="1" x14ac:dyDescent="0.15">
      <c r="A176" s="1" t="s">
        <v>4712</v>
      </c>
      <c r="B176" s="1" t="s">
        <v>4980</v>
      </c>
      <c r="C176" s="1" t="s">
        <v>4989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4990</v>
      </c>
      <c r="L176" s="1"/>
      <c r="M176" s="21">
        <f t="shared" si="2"/>
        <v>1</v>
      </c>
    </row>
    <row r="177" spans="1:13" ht="20.100000000000001" customHeight="1" x14ac:dyDescent="0.15">
      <c r="A177" s="1" t="s">
        <v>4712</v>
      </c>
      <c r="B177" s="1" t="s">
        <v>4980</v>
      </c>
      <c r="C177" s="1" t="s">
        <v>4991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662</v>
      </c>
      <c r="J177" s="1" t="s">
        <v>663</v>
      </c>
      <c r="K177" s="1" t="s">
        <v>4992</v>
      </c>
      <c r="L177" s="1"/>
      <c r="M177" s="21">
        <f t="shared" si="2"/>
        <v>1</v>
      </c>
    </row>
    <row r="178" spans="1:13" ht="20.100000000000001" customHeight="1" x14ac:dyDescent="0.15">
      <c r="A178" s="1" t="s">
        <v>4712</v>
      </c>
      <c r="B178" s="1" t="s">
        <v>4980</v>
      </c>
      <c r="C178" s="1" t="s">
        <v>4993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4994</v>
      </c>
      <c r="L178" s="1"/>
      <c r="M178" s="21">
        <f t="shared" si="2"/>
        <v>1</v>
      </c>
    </row>
    <row r="179" spans="1:13" ht="20.100000000000001" customHeight="1" x14ac:dyDescent="0.15">
      <c r="A179" s="1" t="s">
        <v>4712</v>
      </c>
      <c r="B179" s="1" t="s">
        <v>4980</v>
      </c>
      <c r="C179" s="1" t="s">
        <v>4995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662</v>
      </c>
      <c r="J179" s="1" t="s">
        <v>663</v>
      </c>
      <c r="K179" s="1" t="s">
        <v>4996</v>
      </c>
      <c r="L179" s="1"/>
      <c r="M179" s="21">
        <f t="shared" si="2"/>
        <v>1</v>
      </c>
    </row>
    <row r="180" spans="1:13" ht="20.100000000000001" customHeight="1" x14ac:dyDescent="0.15">
      <c r="A180" s="1" t="s">
        <v>4712</v>
      </c>
      <c r="B180" s="1" t="s">
        <v>4980</v>
      </c>
      <c r="C180" s="1" t="s">
        <v>4997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4998</v>
      </c>
      <c r="L180" s="1"/>
      <c r="M180" s="21">
        <f t="shared" si="2"/>
        <v>1</v>
      </c>
    </row>
    <row r="181" spans="1:13" ht="20.100000000000001" customHeight="1" x14ac:dyDescent="0.15">
      <c r="A181" s="1" t="s">
        <v>4712</v>
      </c>
      <c r="B181" s="1" t="s">
        <v>4980</v>
      </c>
      <c r="C181" s="1" t="s">
        <v>4999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5000</v>
      </c>
      <c r="L181" s="1"/>
      <c r="M181" s="21">
        <f t="shared" si="2"/>
        <v>1</v>
      </c>
    </row>
    <row r="182" spans="1:13" ht="20.100000000000001" customHeight="1" x14ac:dyDescent="0.15">
      <c r="A182" s="1" t="s">
        <v>4712</v>
      </c>
      <c r="B182" s="1" t="s">
        <v>5001</v>
      </c>
      <c r="C182" s="1" t="s">
        <v>5002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5003</v>
      </c>
      <c r="L182" s="1"/>
      <c r="M182" s="21">
        <f t="shared" si="2"/>
        <v>1</v>
      </c>
    </row>
    <row r="183" spans="1:13" ht="20.100000000000001" customHeight="1" x14ac:dyDescent="0.15">
      <c r="A183" s="1" t="s">
        <v>4712</v>
      </c>
      <c r="B183" s="1" t="s">
        <v>5001</v>
      </c>
      <c r="C183" s="1" t="s">
        <v>5004</v>
      </c>
      <c r="D183" s="1" t="s">
        <v>78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5005</v>
      </c>
      <c r="L183" s="1"/>
      <c r="M183" s="21">
        <f t="shared" si="2"/>
        <v>1</v>
      </c>
    </row>
    <row r="184" spans="1:13" ht="20.100000000000001" customHeight="1" x14ac:dyDescent="0.15">
      <c r="A184" s="1" t="s">
        <v>4712</v>
      </c>
      <c r="B184" s="1" t="s">
        <v>5001</v>
      </c>
      <c r="C184" s="1" t="s">
        <v>5006</v>
      </c>
      <c r="D184" s="1" t="s">
        <v>78</v>
      </c>
      <c r="E184" s="1" t="s">
        <v>51</v>
      </c>
      <c r="F184" s="1" t="s">
        <v>51</v>
      </c>
      <c r="G184" s="1" t="s">
        <v>82</v>
      </c>
      <c r="H184" s="1" t="s">
        <v>95</v>
      </c>
      <c r="I184" s="1" t="s">
        <v>84</v>
      </c>
      <c r="J184" s="1" t="s">
        <v>96</v>
      </c>
      <c r="K184" s="1" t="s">
        <v>5007</v>
      </c>
      <c r="L184" s="1"/>
      <c r="M184" s="21">
        <f t="shared" si="2"/>
        <v>1</v>
      </c>
    </row>
    <row r="185" spans="1:13" ht="20.100000000000001" customHeight="1" x14ac:dyDescent="0.15">
      <c r="A185" s="1" t="s">
        <v>4712</v>
      </c>
      <c r="B185" s="1" t="s">
        <v>5001</v>
      </c>
      <c r="C185" s="1" t="s">
        <v>5008</v>
      </c>
      <c r="D185" s="1" t="s">
        <v>78</v>
      </c>
      <c r="E185" s="1" t="s">
        <v>51</v>
      </c>
      <c r="F185" s="1" t="s">
        <v>51</v>
      </c>
      <c r="G185" s="1" t="s">
        <v>82</v>
      </c>
      <c r="H185" s="1" t="s">
        <v>95</v>
      </c>
      <c r="I185" s="1" t="s">
        <v>84</v>
      </c>
      <c r="J185" s="1" t="s">
        <v>96</v>
      </c>
      <c r="K185" s="1" t="s">
        <v>5009</v>
      </c>
      <c r="L185" s="1"/>
      <c r="M185" s="21">
        <f t="shared" si="2"/>
        <v>1</v>
      </c>
    </row>
    <row r="186" spans="1:13" ht="20.100000000000001" customHeight="1" x14ac:dyDescent="0.15">
      <c r="A186" s="1" t="s">
        <v>4712</v>
      </c>
      <c r="B186" s="1" t="s">
        <v>5001</v>
      </c>
      <c r="C186" s="1" t="s">
        <v>5010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662</v>
      </c>
      <c r="J186" s="1" t="s">
        <v>663</v>
      </c>
      <c r="K186" s="1" t="s">
        <v>5011</v>
      </c>
      <c r="L186" s="1"/>
      <c r="M186" s="21">
        <f t="shared" si="2"/>
        <v>1</v>
      </c>
    </row>
    <row r="187" spans="1:13" ht="20.100000000000001" customHeight="1" x14ac:dyDescent="0.15">
      <c r="A187" s="1" t="s">
        <v>4712</v>
      </c>
      <c r="B187" s="1" t="s">
        <v>5001</v>
      </c>
      <c r="C187" s="1" t="s">
        <v>5012</v>
      </c>
      <c r="D187" s="1" t="s">
        <v>78</v>
      </c>
      <c r="E187" s="1" t="s">
        <v>51</v>
      </c>
      <c r="F187" s="1" t="s">
        <v>179</v>
      </c>
      <c r="G187" s="1" t="s">
        <v>82</v>
      </c>
      <c r="H187" s="1" t="s">
        <v>180</v>
      </c>
      <c r="I187" s="1" t="s">
        <v>4864</v>
      </c>
      <c r="J187" s="1" t="s">
        <v>96</v>
      </c>
      <c r="K187" s="1" t="s">
        <v>5013</v>
      </c>
      <c r="L187" s="1"/>
      <c r="M187" s="21">
        <f t="shared" si="2"/>
        <v>0</v>
      </c>
    </row>
    <row r="188" spans="1:13" ht="20.100000000000001" customHeight="1" x14ac:dyDescent="0.15">
      <c r="A188" s="1" t="s">
        <v>4712</v>
      </c>
      <c r="B188" s="1" t="s">
        <v>5001</v>
      </c>
      <c r="C188" s="1" t="s">
        <v>5014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180</v>
      </c>
      <c r="I188" s="1" t="s">
        <v>4864</v>
      </c>
      <c r="J188" s="1" t="s">
        <v>96</v>
      </c>
      <c r="K188" s="1" t="s">
        <v>5015</v>
      </c>
      <c r="L188" s="1"/>
      <c r="M188" s="21">
        <f t="shared" si="2"/>
        <v>0</v>
      </c>
    </row>
    <row r="189" spans="1:13" ht="20.100000000000001" customHeight="1" x14ac:dyDescent="0.15">
      <c r="A189" s="1" t="s">
        <v>4712</v>
      </c>
      <c r="B189" s="1" t="s">
        <v>5001</v>
      </c>
      <c r="C189" s="1" t="s">
        <v>5016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662</v>
      </c>
      <c r="J189" s="1" t="s">
        <v>663</v>
      </c>
      <c r="K189" s="1" t="s">
        <v>5017</v>
      </c>
      <c r="L189" s="1"/>
      <c r="M189" s="21">
        <f t="shared" si="2"/>
        <v>1</v>
      </c>
    </row>
    <row r="190" spans="1:13" ht="20.100000000000001" customHeight="1" x14ac:dyDescent="0.15">
      <c r="A190" s="1" t="s">
        <v>4712</v>
      </c>
      <c r="B190" s="1" t="s">
        <v>5001</v>
      </c>
      <c r="C190" s="1" t="s">
        <v>5018</v>
      </c>
      <c r="D190" s="1" t="s">
        <v>78</v>
      </c>
      <c r="E190" s="1" t="s">
        <v>51</v>
      </c>
      <c r="F190" s="1" t="s">
        <v>51</v>
      </c>
      <c r="G190" s="1" t="s">
        <v>82</v>
      </c>
      <c r="H190" s="1" t="s">
        <v>95</v>
      </c>
      <c r="I190" s="1" t="s">
        <v>84</v>
      </c>
      <c r="J190" s="1" t="s">
        <v>96</v>
      </c>
      <c r="K190" s="1" t="s">
        <v>5019</v>
      </c>
      <c r="L190" s="1"/>
      <c r="M190" s="21">
        <f t="shared" si="2"/>
        <v>1</v>
      </c>
    </row>
    <row r="191" spans="1:13" ht="20.100000000000001" customHeight="1" x14ac:dyDescent="0.15">
      <c r="A191" s="1" t="s">
        <v>4712</v>
      </c>
      <c r="B191" s="1" t="s">
        <v>5001</v>
      </c>
      <c r="C191" s="1" t="s">
        <v>5020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5021</v>
      </c>
      <c r="L191" s="1"/>
      <c r="M191" s="21">
        <f t="shared" si="2"/>
        <v>1</v>
      </c>
    </row>
    <row r="192" spans="1:13" ht="20.100000000000001" customHeight="1" x14ac:dyDescent="0.15">
      <c r="A192" s="1" t="s">
        <v>4712</v>
      </c>
      <c r="B192" s="1" t="s">
        <v>5022</v>
      </c>
      <c r="C192" s="1" t="s">
        <v>5023</v>
      </c>
      <c r="D192" s="1" t="s">
        <v>50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5024</v>
      </c>
      <c r="L192" s="1"/>
      <c r="M192" s="21">
        <f t="shared" si="2"/>
        <v>1</v>
      </c>
    </row>
    <row r="193" spans="1:13" ht="20.100000000000001" customHeight="1" x14ac:dyDescent="0.15">
      <c r="A193" s="1" t="s">
        <v>4712</v>
      </c>
      <c r="B193" s="1" t="s">
        <v>5022</v>
      </c>
      <c r="C193" s="1" t="s">
        <v>5025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5026</v>
      </c>
      <c r="L193" s="1"/>
      <c r="M193" s="21">
        <f t="shared" si="2"/>
        <v>1</v>
      </c>
    </row>
    <row r="194" spans="1:13" ht="20.100000000000001" customHeight="1" x14ac:dyDescent="0.15">
      <c r="A194" s="1" t="s">
        <v>4712</v>
      </c>
      <c r="B194" s="1" t="s">
        <v>5022</v>
      </c>
      <c r="C194" s="1" t="s">
        <v>5027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5028</v>
      </c>
      <c r="L194" s="1"/>
      <c r="M194" s="21">
        <f t="shared" si="2"/>
        <v>1</v>
      </c>
    </row>
    <row r="195" spans="1:13" ht="20.100000000000001" customHeight="1" x14ac:dyDescent="0.15">
      <c r="A195" s="1" t="s">
        <v>4712</v>
      </c>
      <c r="B195" s="1" t="s">
        <v>5022</v>
      </c>
      <c r="C195" s="1" t="s">
        <v>5029</v>
      </c>
      <c r="D195" s="1" t="s">
        <v>78</v>
      </c>
      <c r="E195" s="1" t="s">
        <v>51</v>
      </c>
      <c r="F195" s="1" t="s">
        <v>51</v>
      </c>
      <c r="G195" s="1" t="s">
        <v>82</v>
      </c>
      <c r="H195" s="1" t="s">
        <v>95</v>
      </c>
      <c r="I195" s="1" t="s">
        <v>84</v>
      </c>
      <c r="J195" s="1" t="s">
        <v>96</v>
      </c>
      <c r="K195" s="1" t="s">
        <v>5030</v>
      </c>
      <c r="L195" s="1"/>
      <c r="M195" s="21">
        <f t="shared" si="2"/>
        <v>1</v>
      </c>
    </row>
    <row r="196" spans="1:13" ht="20.100000000000001" customHeight="1" x14ac:dyDescent="0.15">
      <c r="A196" s="1" t="s">
        <v>4712</v>
      </c>
      <c r="B196" s="1" t="s">
        <v>5022</v>
      </c>
      <c r="C196" s="1" t="s">
        <v>5031</v>
      </c>
      <c r="D196" s="1" t="s">
        <v>78</v>
      </c>
      <c r="E196" s="1" t="s">
        <v>51</v>
      </c>
      <c r="F196" s="1" t="s">
        <v>179</v>
      </c>
      <c r="G196" s="1" t="s">
        <v>82</v>
      </c>
      <c r="H196" s="1" t="s">
        <v>1151</v>
      </c>
      <c r="I196" s="1" t="s">
        <v>447</v>
      </c>
      <c r="J196" s="1" t="s">
        <v>4704</v>
      </c>
      <c r="K196" s="1" t="s">
        <v>5032</v>
      </c>
      <c r="L196" s="1"/>
      <c r="M196" s="21">
        <f t="shared" si="2"/>
        <v>0</v>
      </c>
    </row>
    <row r="197" spans="1:13" ht="20.100000000000001" customHeight="1" x14ac:dyDescent="0.15">
      <c r="A197" s="1" t="s">
        <v>4712</v>
      </c>
      <c r="B197" s="1" t="s">
        <v>5022</v>
      </c>
      <c r="C197" s="1" t="s">
        <v>5033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662</v>
      </c>
      <c r="J197" s="1" t="s">
        <v>663</v>
      </c>
      <c r="K197" s="1" t="s">
        <v>5034</v>
      </c>
      <c r="L197" s="1"/>
      <c r="M197" s="21">
        <f t="shared" si="2"/>
        <v>1</v>
      </c>
    </row>
    <row r="198" spans="1:13" ht="20.100000000000001" customHeight="1" x14ac:dyDescent="0.15">
      <c r="A198" s="1" t="s">
        <v>4712</v>
      </c>
      <c r="B198" s="1" t="s">
        <v>5022</v>
      </c>
      <c r="C198" s="1" t="s">
        <v>5035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662</v>
      </c>
      <c r="J198" s="1" t="s">
        <v>663</v>
      </c>
      <c r="K198" s="1" t="s">
        <v>5036</v>
      </c>
      <c r="L198" s="1"/>
      <c r="M198" s="21">
        <f t="shared" si="2"/>
        <v>1</v>
      </c>
    </row>
    <row r="199" spans="1:13" ht="20.100000000000001" customHeight="1" x14ac:dyDescent="0.15">
      <c r="A199" s="1" t="s">
        <v>4712</v>
      </c>
      <c r="B199" s="1" t="s">
        <v>5022</v>
      </c>
      <c r="C199" s="1" t="s">
        <v>5037</v>
      </c>
      <c r="D199" s="1" t="s">
        <v>78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5038</v>
      </c>
      <c r="L199" s="1"/>
      <c r="M199" s="21">
        <f t="shared" si="2"/>
        <v>1</v>
      </c>
    </row>
    <row r="200" spans="1:13" ht="20.100000000000001" customHeight="1" x14ac:dyDescent="0.15">
      <c r="A200" s="1" t="s">
        <v>4712</v>
      </c>
      <c r="B200" s="1" t="s">
        <v>5022</v>
      </c>
      <c r="C200" s="1" t="s">
        <v>5039</v>
      </c>
      <c r="D200" s="1" t="s">
        <v>78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5040</v>
      </c>
      <c r="L200" s="1"/>
      <c r="M200" s="21">
        <f t="shared" si="2"/>
        <v>1</v>
      </c>
    </row>
    <row r="201" spans="1:13" ht="20.100000000000001" customHeight="1" x14ac:dyDescent="0.15">
      <c r="A201" s="1" t="s">
        <v>4712</v>
      </c>
      <c r="B201" s="1" t="s">
        <v>5022</v>
      </c>
      <c r="C201" s="1" t="s">
        <v>5041</v>
      </c>
      <c r="D201" s="1" t="s">
        <v>78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5042</v>
      </c>
      <c r="L201" s="1"/>
      <c r="M201" s="21">
        <f t="shared" si="2"/>
        <v>1</v>
      </c>
    </row>
    <row r="202" spans="1:13" ht="20.100000000000001" customHeight="1" x14ac:dyDescent="0.15">
      <c r="A202" s="1" t="s">
        <v>4712</v>
      </c>
      <c r="B202" s="1" t="s">
        <v>5022</v>
      </c>
      <c r="C202" s="1" t="s">
        <v>5043</v>
      </c>
      <c r="D202" s="1" t="s">
        <v>78</v>
      </c>
      <c r="E202" s="1" t="s">
        <v>51</v>
      </c>
      <c r="F202" s="1" t="s">
        <v>179</v>
      </c>
      <c r="G202" s="1" t="s">
        <v>82</v>
      </c>
      <c r="H202" s="1" t="s">
        <v>4727</v>
      </c>
      <c r="I202" s="1" t="s">
        <v>84</v>
      </c>
      <c r="J202" s="1" t="s">
        <v>448</v>
      </c>
      <c r="K202" s="1" t="s">
        <v>5044</v>
      </c>
      <c r="L202" s="1"/>
      <c r="M202" s="21">
        <f t="shared" si="2"/>
        <v>0</v>
      </c>
    </row>
    <row r="203" spans="1:13" ht="20.100000000000001" customHeight="1" x14ac:dyDescent="0.15">
      <c r="A203" s="1" t="s">
        <v>4712</v>
      </c>
      <c r="B203" s="1" t="s">
        <v>5022</v>
      </c>
      <c r="C203" s="1" t="s">
        <v>5045</v>
      </c>
      <c r="D203" s="1" t="s">
        <v>78</v>
      </c>
      <c r="E203" s="1" t="s">
        <v>51</v>
      </c>
      <c r="F203" s="1" t="s">
        <v>179</v>
      </c>
      <c r="G203" s="1" t="s">
        <v>82</v>
      </c>
      <c r="H203" s="1" t="s">
        <v>4727</v>
      </c>
      <c r="I203" s="1" t="s">
        <v>84</v>
      </c>
      <c r="J203" s="1" t="s">
        <v>448</v>
      </c>
      <c r="K203" s="1" t="s">
        <v>5046</v>
      </c>
      <c r="L203" s="1"/>
      <c r="M203" s="21">
        <f t="shared" ref="M203:M266" si="3">IF(F203="○",1,0)</f>
        <v>0</v>
      </c>
    </row>
    <row r="204" spans="1:13" ht="20.100000000000001" customHeight="1" x14ac:dyDescent="0.15">
      <c r="A204" s="1" t="s">
        <v>4712</v>
      </c>
      <c r="B204" s="1" t="s">
        <v>5022</v>
      </c>
      <c r="C204" s="1" t="s">
        <v>5047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95</v>
      </c>
      <c r="I204" s="1" t="s">
        <v>84</v>
      </c>
      <c r="J204" s="1" t="s">
        <v>96</v>
      </c>
      <c r="K204" s="1" t="s">
        <v>5048</v>
      </c>
      <c r="L204" s="1"/>
      <c r="M204" s="21">
        <f t="shared" si="3"/>
        <v>1</v>
      </c>
    </row>
    <row r="205" spans="1:13" ht="20.100000000000001" customHeight="1" x14ac:dyDescent="0.15">
      <c r="A205" s="1" t="s">
        <v>4712</v>
      </c>
      <c r="B205" s="1" t="s">
        <v>5022</v>
      </c>
      <c r="C205" s="1" t="s">
        <v>5049</v>
      </c>
      <c r="D205" s="1" t="s">
        <v>78</v>
      </c>
      <c r="E205" s="1" t="s">
        <v>51</v>
      </c>
      <c r="F205" s="1" t="s">
        <v>51</v>
      </c>
      <c r="G205" s="1" t="s">
        <v>82</v>
      </c>
      <c r="H205" s="1" t="s">
        <v>95</v>
      </c>
      <c r="I205" s="1" t="s">
        <v>84</v>
      </c>
      <c r="J205" s="1" t="s">
        <v>96</v>
      </c>
      <c r="K205" s="1" t="s">
        <v>5050</v>
      </c>
      <c r="L205" s="1"/>
      <c r="M205" s="21">
        <f t="shared" si="3"/>
        <v>1</v>
      </c>
    </row>
    <row r="206" spans="1:13" ht="20.100000000000001" customHeight="1" x14ac:dyDescent="0.15">
      <c r="A206" s="1" t="s">
        <v>4712</v>
      </c>
      <c r="B206" s="1" t="s">
        <v>5022</v>
      </c>
      <c r="C206" s="1" t="s">
        <v>5051</v>
      </c>
      <c r="D206" s="1" t="s">
        <v>78</v>
      </c>
      <c r="E206" s="1" t="s">
        <v>51</v>
      </c>
      <c r="F206" s="1" t="s">
        <v>51</v>
      </c>
      <c r="G206" s="1" t="s">
        <v>82</v>
      </c>
      <c r="H206" s="1" t="s">
        <v>95</v>
      </c>
      <c r="I206" s="1" t="s">
        <v>84</v>
      </c>
      <c r="J206" s="1" t="s">
        <v>96</v>
      </c>
      <c r="K206" s="1" t="s">
        <v>5052</v>
      </c>
      <c r="L206" s="1"/>
      <c r="M206" s="21">
        <f t="shared" si="3"/>
        <v>1</v>
      </c>
    </row>
    <row r="207" spans="1:13" ht="20.100000000000001" customHeight="1" x14ac:dyDescent="0.15">
      <c r="A207" s="1" t="s">
        <v>4712</v>
      </c>
      <c r="B207" s="1" t="s">
        <v>5053</v>
      </c>
      <c r="C207" s="1" t="s">
        <v>5054</v>
      </c>
      <c r="D207" s="1" t="s">
        <v>50</v>
      </c>
      <c r="E207" s="1" t="s">
        <v>51</v>
      </c>
      <c r="F207" s="1" t="s">
        <v>51</v>
      </c>
      <c r="G207" s="1" t="s">
        <v>82</v>
      </c>
      <c r="H207" s="1" t="s">
        <v>95</v>
      </c>
      <c r="I207" s="1" t="s">
        <v>84</v>
      </c>
      <c r="J207" s="1" t="s">
        <v>96</v>
      </c>
      <c r="K207" s="1" t="s">
        <v>5055</v>
      </c>
      <c r="L207" s="1"/>
      <c r="M207" s="21">
        <f t="shared" si="3"/>
        <v>1</v>
      </c>
    </row>
    <row r="208" spans="1:13" ht="20.100000000000001" customHeight="1" x14ac:dyDescent="0.15">
      <c r="A208" s="1" t="s">
        <v>4712</v>
      </c>
      <c r="B208" s="1" t="s">
        <v>5053</v>
      </c>
      <c r="C208" s="1" t="s">
        <v>5056</v>
      </c>
      <c r="D208" s="1" t="s">
        <v>78</v>
      </c>
      <c r="E208" s="1" t="s">
        <v>51</v>
      </c>
      <c r="F208" s="1" t="s">
        <v>179</v>
      </c>
      <c r="G208" s="1" t="s">
        <v>82</v>
      </c>
      <c r="H208" s="1" t="s">
        <v>212</v>
      </c>
      <c r="I208" s="1" t="s">
        <v>1136</v>
      </c>
      <c r="J208" s="1" t="s">
        <v>122</v>
      </c>
      <c r="K208" s="1" t="s">
        <v>5057</v>
      </c>
      <c r="L208" s="1"/>
      <c r="M208" s="21">
        <f t="shared" si="3"/>
        <v>0</v>
      </c>
    </row>
    <row r="209" spans="1:13" ht="20.100000000000001" customHeight="1" x14ac:dyDescent="0.15">
      <c r="A209" s="1" t="s">
        <v>4712</v>
      </c>
      <c r="B209" s="1" t="s">
        <v>5053</v>
      </c>
      <c r="C209" s="1" t="s">
        <v>5058</v>
      </c>
      <c r="D209" s="1" t="s">
        <v>78</v>
      </c>
      <c r="E209" s="1" t="s">
        <v>51</v>
      </c>
      <c r="F209" s="1" t="s">
        <v>51</v>
      </c>
      <c r="G209" s="1" t="s">
        <v>82</v>
      </c>
      <c r="H209" s="1" t="s">
        <v>95</v>
      </c>
      <c r="I209" s="1" t="s">
        <v>84</v>
      </c>
      <c r="J209" s="1" t="s">
        <v>96</v>
      </c>
      <c r="K209" s="1" t="s">
        <v>5059</v>
      </c>
      <c r="L209" s="1"/>
      <c r="M209" s="21">
        <f t="shared" si="3"/>
        <v>1</v>
      </c>
    </row>
    <row r="210" spans="1:13" ht="20.100000000000001" customHeight="1" x14ac:dyDescent="0.15">
      <c r="A210" s="1" t="s">
        <v>4712</v>
      </c>
      <c r="B210" s="1" t="s">
        <v>5053</v>
      </c>
      <c r="C210" s="1" t="s">
        <v>5060</v>
      </c>
      <c r="D210" s="1" t="s">
        <v>78</v>
      </c>
      <c r="E210" s="1" t="s">
        <v>51</v>
      </c>
      <c r="F210" s="1" t="s">
        <v>51</v>
      </c>
      <c r="G210" s="1" t="s">
        <v>82</v>
      </c>
      <c r="H210" s="1" t="s">
        <v>95</v>
      </c>
      <c r="I210" s="1" t="s">
        <v>84</v>
      </c>
      <c r="J210" s="1" t="s">
        <v>96</v>
      </c>
      <c r="K210" s="1" t="s">
        <v>5061</v>
      </c>
      <c r="L210" s="1"/>
      <c r="M210" s="21">
        <f t="shared" si="3"/>
        <v>1</v>
      </c>
    </row>
    <row r="211" spans="1:13" ht="20.100000000000001" customHeight="1" x14ac:dyDescent="0.15">
      <c r="A211" s="1" t="s">
        <v>4712</v>
      </c>
      <c r="B211" s="1" t="s">
        <v>5053</v>
      </c>
      <c r="C211" s="1" t="s">
        <v>5062</v>
      </c>
      <c r="D211" s="1" t="s">
        <v>78</v>
      </c>
      <c r="E211" s="1" t="s">
        <v>51</v>
      </c>
      <c r="F211" s="1" t="s">
        <v>51</v>
      </c>
      <c r="G211" s="1" t="s">
        <v>82</v>
      </c>
      <c r="H211" s="1" t="s">
        <v>95</v>
      </c>
      <c r="I211" s="1" t="s">
        <v>84</v>
      </c>
      <c r="J211" s="1" t="s">
        <v>96</v>
      </c>
      <c r="K211" s="1" t="s">
        <v>5063</v>
      </c>
      <c r="L211" s="1"/>
      <c r="M211" s="21">
        <f t="shared" si="3"/>
        <v>1</v>
      </c>
    </row>
    <row r="212" spans="1:13" ht="20.100000000000001" customHeight="1" x14ac:dyDescent="0.15">
      <c r="A212" s="1" t="s">
        <v>4712</v>
      </c>
      <c r="B212" s="1" t="s">
        <v>5053</v>
      </c>
      <c r="C212" s="1" t="s">
        <v>5064</v>
      </c>
      <c r="D212" s="1" t="s">
        <v>78</v>
      </c>
      <c r="E212" s="1" t="s">
        <v>51</v>
      </c>
      <c r="F212" s="1" t="s">
        <v>51</v>
      </c>
      <c r="G212" s="1" t="s">
        <v>82</v>
      </c>
      <c r="H212" s="1" t="s">
        <v>95</v>
      </c>
      <c r="I212" s="1" t="s">
        <v>84</v>
      </c>
      <c r="J212" s="1" t="s">
        <v>96</v>
      </c>
      <c r="K212" s="1" t="s">
        <v>5065</v>
      </c>
      <c r="L212" s="1"/>
      <c r="M212" s="21">
        <f t="shared" si="3"/>
        <v>1</v>
      </c>
    </row>
    <row r="213" spans="1:13" ht="20.100000000000001" customHeight="1" x14ac:dyDescent="0.15">
      <c r="A213" s="1" t="s">
        <v>5066</v>
      </c>
      <c r="B213" s="1" t="s">
        <v>5067</v>
      </c>
      <c r="C213" s="1" t="s">
        <v>5068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5069</v>
      </c>
      <c r="L213" s="1"/>
      <c r="M213" s="21">
        <f t="shared" si="3"/>
        <v>1</v>
      </c>
    </row>
    <row r="214" spans="1:13" ht="20.100000000000001" customHeight="1" x14ac:dyDescent="0.15">
      <c r="A214" s="1" t="s">
        <v>5066</v>
      </c>
      <c r="B214" s="1" t="s">
        <v>5067</v>
      </c>
      <c r="C214" s="1" t="s">
        <v>5070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5071</v>
      </c>
      <c r="L214" s="1"/>
      <c r="M214" s="21">
        <f t="shared" si="3"/>
        <v>1</v>
      </c>
    </row>
    <row r="215" spans="1:13" ht="20.100000000000001" customHeight="1" x14ac:dyDescent="0.15">
      <c r="A215" s="1" t="s">
        <v>5066</v>
      </c>
      <c r="B215" s="1" t="s">
        <v>5067</v>
      </c>
      <c r="C215" s="1" t="s">
        <v>5072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5073</v>
      </c>
      <c r="L215" s="1"/>
      <c r="M215" s="21">
        <f t="shared" si="3"/>
        <v>1</v>
      </c>
    </row>
    <row r="216" spans="1:13" ht="20.100000000000001" customHeight="1" x14ac:dyDescent="0.15">
      <c r="A216" s="1" t="s">
        <v>5066</v>
      </c>
      <c r="B216" s="1" t="s">
        <v>5067</v>
      </c>
      <c r="C216" s="1" t="s">
        <v>5074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5075</v>
      </c>
      <c r="L216" s="1"/>
      <c r="M216" s="21">
        <f t="shared" si="3"/>
        <v>1</v>
      </c>
    </row>
    <row r="217" spans="1:13" ht="20.100000000000001" customHeight="1" x14ac:dyDescent="0.15">
      <c r="A217" s="1" t="s">
        <v>5066</v>
      </c>
      <c r="B217" s="1" t="s">
        <v>5067</v>
      </c>
      <c r="C217" s="1" t="s">
        <v>5076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1141</v>
      </c>
      <c r="J217" s="1" t="s">
        <v>96</v>
      </c>
      <c r="K217" s="1" t="s">
        <v>5077</v>
      </c>
      <c r="L217" s="1"/>
      <c r="M217" s="21">
        <f t="shared" si="3"/>
        <v>1</v>
      </c>
    </row>
    <row r="218" spans="1:13" ht="20.100000000000001" customHeight="1" x14ac:dyDescent="0.15">
      <c r="A218" s="1" t="s">
        <v>5066</v>
      </c>
      <c r="B218" s="1" t="s">
        <v>5067</v>
      </c>
      <c r="C218" s="1" t="s">
        <v>5078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5079</v>
      </c>
      <c r="L218" s="1"/>
      <c r="M218" s="21">
        <f t="shared" si="3"/>
        <v>1</v>
      </c>
    </row>
    <row r="219" spans="1:13" ht="20.100000000000001" customHeight="1" x14ac:dyDescent="0.15">
      <c r="A219" s="1" t="s">
        <v>5066</v>
      </c>
      <c r="B219" s="1" t="s">
        <v>5067</v>
      </c>
      <c r="C219" s="1" t="s">
        <v>5080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1141</v>
      </c>
      <c r="J219" s="1" t="s">
        <v>96</v>
      </c>
      <c r="K219" s="1" t="s">
        <v>5081</v>
      </c>
      <c r="L219" s="1"/>
      <c r="M219" s="21">
        <f t="shared" si="3"/>
        <v>1</v>
      </c>
    </row>
    <row r="220" spans="1:13" ht="20.100000000000001" customHeight="1" x14ac:dyDescent="0.15">
      <c r="A220" s="1" t="s">
        <v>5066</v>
      </c>
      <c r="B220" s="1" t="s">
        <v>5082</v>
      </c>
      <c r="C220" s="1" t="s">
        <v>5083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1141</v>
      </c>
      <c r="J220" s="1" t="s">
        <v>96</v>
      </c>
      <c r="K220" s="1" t="s">
        <v>5084</v>
      </c>
      <c r="L220" s="1"/>
      <c r="M220" s="21">
        <f t="shared" si="3"/>
        <v>1</v>
      </c>
    </row>
    <row r="221" spans="1:13" ht="20.100000000000001" customHeight="1" x14ac:dyDescent="0.15">
      <c r="A221" s="1" t="s">
        <v>5066</v>
      </c>
      <c r="B221" s="1" t="s">
        <v>5082</v>
      </c>
      <c r="C221" s="1" t="s">
        <v>5085</v>
      </c>
      <c r="D221" s="1" t="s">
        <v>78</v>
      </c>
      <c r="E221" s="1" t="s">
        <v>51</v>
      </c>
      <c r="F221" s="1" t="s">
        <v>81</v>
      </c>
      <c r="G221" s="1" t="s">
        <v>82</v>
      </c>
      <c r="H221" s="1" t="s">
        <v>212</v>
      </c>
      <c r="I221" s="1" t="s">
        <v>1136</v>
      </c>
      <c r="J221" s="1" t="s">
        <v>122</v>
      </c>
      <c r="K221" s="1" t="s">
        <v>5086</v>
      </c>
      <c r="L221" s="1"/>
      <c r="M221" s="21">
        <f t="shared" si="3"/>
        <v>0</v>
      </c>
    </row>
    <row r="222" spans="1:13" ht="20.100000000000001" customHeight="1" x14ac:dyDescent="0.15">
      <c r="A222" s="1" t="s">
        <v>5066</v>
      </c>
      <c r="B222" s="1" t="s">
        <v>5082</v>
      </c>
      <c r="C222" s="1" t="s">
        <v>5087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1141</v>
      </c>
      <c r="J222" s="1" t="s">
        <v>96</v>
      </c>
      <c r="K222" s="1" t="s">
        <v>5088</v>
      </c>
      <c r="L222" s="1"/>
      <c r="M222" s="21">
        <f t="shared" si="3"/>
        <v>1</v>
      </c>
    </row>
    <row r="223" spans="1:13" ht="20.100000000000001" customHeight="1" x14ac:dyDescent="0.15">
      <c r="A223" s="1" t="s">
        <v>5066</v>
      </c>
      <c r="B223" s="1" t="s">
        <v>5082</v>
      </c>
      <c r="C223" s="1" t="s">
        <v>5089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1141</v>
      </c>
      <c r="J223" s="1" t="s">
        <v>96</v>
      </c>
      <c r="K223" s="1" t="s">
        <v>5090</v>
      </c>
      <c r="L223" s="1"/>
      <c r="M223" s="21">
        <f t="shared" si="3"/>
        <v>1</v>
      </c>
    </row>
    <row r="224" spans="1:13" ht="20.100000000000001" customHeight="1" x14ac:dyDescent="0.15">
      <c r="A224" s="1" t="s">
        <v>5066</v>
      </c>
      <c r="B224" s="1" t="s">
        <v>5082</v>
      </c>
      <c r="C224" s="1" t="s">
        <v>5091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1141</v>
      </c>
      <c r="J224" s="1" t="s">
        <v>96</v>
      </c>
      <c r="K224" s="1" t="s">
        <v>5092</v>
      </c>
      <c r="L224" s="1"/>
      <c r="M224" s="21">
        <f t="shared" si="3"/>
        <v>1</v>
      </c>
    </row>
    <row r="225" spans="1:13" ht="20.100000000000001" customHeight="1" x14ac:dyDescent="0.15">
      <c r="A225" s="1" t="s">
        <v>5066</v>
      </c>
      <c r="B225" s="1" t="s">
        <v>5082</v>
      </c>
      <c r="C225" s="1" t="s">
        <v>5093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129</v>
      </c>
      <c r="I225" s="1" t="s">
        <v>84</v>
      </c>
      <c r="J225" s="1" t="s">
        <v>130</v>
      </c>
      <c r="K225" s="1" t="s">
        <v>5094</v>
      </c>
      <c r="L225" s="1"/>
      <c r="M225" s="21">
        <f t="shared" si="3"/>
        <v>0</v>
      </c>
    </row>
    <row r="226" spans="1:13" ht="20.100000000000001" customHeight="1" x14ac:dyDescent="0.15">
      <c r="A226" s="1" t="s">
        <v>5066</v>
      </c>
      <c r="B226" s="1" t="s">
        <v>5082</v>
      </c>
      <c r="C226" s="1" t="s">
        <v>5095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129</v>
      </c>
      <c r="I226" s="1" t="s">
        <v>84</v>
      </c>
      <c r="J226" s="1" t="s">
        <v>130</v>
      </c>
      <c r="K226" s="1" t="s">
        <v>5096</v>
      </c>
      <c r="L226" s="1"/>
      <c r="M226" s="21">
        <f t="shared" si="3"/>
        <v>0</v>
      </c>
    </row>
    <row r="227" spans="1:13" ht="20.100000000000001" customHeight="1" x14ac:dyDescent="0.15">
      <c r="A227" s="1" t="s">
        <v>5066</v>
      </c>
      <c r="B227" s="1" t="s">
        <v>5082</v>
      </c>
      <c r="C227" s="1" t="s">
        <v>5097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1141</v>
      </c>
      <c r="J227" s="1" t="s">
        <v>96</v>
      </c>
      <c r="K227" s="1" t="s">
        <v>5098</v>
      </c>
      <c r="L227" s="1"/>
      <c r="M227" s="21">
        <f t="shared" si="3"/>
        <v>1</v>
      </c>
    </row>
    <row r="228" spans="1:13" ht="20.100000000000001" customHeight="1" x14ac:dyDescent="0.15">
      <c r="A228" s="1" t="s">
        <v>5066</v>
      </c>
      <c r="B228" s="1" t="s">
        <v>5082</v>
      </c>
      <c r="C228" s="1" t="s">
        <v>5099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1141</v>
      </c>
      <c r="J228" s="1" t="s">
        <v>96</v>
      </c>
      <c r="K228" s="1" t="s">
        <v>5100</v>
      </c>
      <c r="L228" s="1"/>
      <c r="M228" s="21">
        <f t="shared" si="3"/>
        <v>1</v>
      </c>
    </row>
    <row r="229" spans="1:13" ht="20.100000000000001" customHeight="1" x14ac:dyDescent="0.15">
      <c r="A229" s="1" t="s">
        <v>5066</v>
      </c>
      <c r="B229" s="1" t="s">
        <v>5082</v>
      </c>
      <c r="C229" s="1" t="s">
        <v>5101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1141</v>
      </c>
      <c r="J229" s="1" t="s">
        <v>96</v>
      </c>
      <c r="K229" s="1" t="s">
        <v>5102</v>
      </c>
      <c r="L229" s="1"/>
      <c r="M229" s="21">
        <f t="shared" si="3"/>
        <v>1</v>
      </c>
    </row>
    <row r="230" spans="1:13" ht="20.100000000000001" customHeight="1" x14ac:dyDescent="0.15">
      <c r="A230" s="1" t="s">
        <v>5066</v>
      </c>
      <c r="B230" s="1" t="s">
        <v>5082</v>
      </c>
      <c r="C230" s="1" t="s">
        <v>5103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1141</v>
      </c>
      <c r="J230" s="1" t="s">
        <v>96</v>
      </c>
      <c r="K230" s="1" t="s">
        <v>5104</v>
      </c>
      <c r="L230" s="1"/>
      <c r="M230" s="21">
        <f t="shared" si="3"/>
        <v>1</v>
      </c>
    </row>
    <row r="231" spans="1:13" ht="20.100000000000001" customHeight="1" x14ac:dyDescent="0.15">
      <c r="A231" s="1" t="s">
        <v>5066</v>
      </c>
      <c r="B231" s="1" t="s">
        <v>5105</v>
      </c>
      <c r="C231" s="1" t="s">
        <v>5106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5107</v>
      </c>
      <c r="L231" s="1"/>
      <c r="M231" s="21">
        <f t="shared" si="3"/>
        <v>1</v>
      </c>
    </row>
    <row r="232" spans="1:13" ht="20.100000000000001" customHeight="1" x14ac:dyDescent="0.15">
      <c r="A232" s="1" t="s">
        <v>5066</v>
      </c>
      <c r="B232" s="1" t="s">
        <v>5108</v>
      </c>
      <c r="C232" s="1" t="s">
        <v>5109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5110</v>
      </c>
      <c r="L232" s="1"/>
      <c r="M232" s="21">
        <f t="shared" si="3"/>
        <v>1</v>
      </c>
    </row>
    <row r="233" spans="1:13" ht="20.100000000000001" customHeight="1" x14ac:dyDescent="0.15">
      <c r="A233" s="1" t="s">
        <v>5066</v>
      </c>
      <c r="B233" s="1" t="s">
        <v>5111</v>
      </c>
      <c r="C233" s="1" t="s">
        <v>5112</v>
      </c>
      <c r="D233" s="1" t="s">
        <v>50</v>
      </c>
      <c r="E233" s="1" t="s">
        <v>51</v>
      </c>
      <c r="F233" s="1" t="s">
        <v>81</v>
      </c>
      <c r="G233" s="1" t="s">
        <v>82</v>
      </c>
      <c r="H233" s="1" t="s">
        <v>1151</v>
      </c>
      <c r="I233" s="1" t="s">
        <v>447</v>
      </c>
      <c r="J233" s="1" t="s">
        <v>4704</v>
      </c>
      <c r="K233" s="1" t="s">
        <v>5113</v>
      </c>
      <c r="L233" s="1"/>
      <c r="M233" s="21">
        <f t="shared" si="3"/>
        <v>0</v>
      </c>
    </row>
    <row r="234" spans="1:13" ht="20.100000000000001" customHeight="1" x14ac:dyDescent="0.15">
      <c r="A234" s="1" t="s">
        <v>5066</v>
      </c>
      <c r="B234" s="1" t="s">
        <v>5111</v>
      </c>
      <c r="C234" s="1" t="s">
        <v>5114</v>
      </c>
      <c r="D234" s="1" t="s">
        <v>50</v>
      </c>
      <c r="E234" s="1" t="s">
        <v>51</v>
      </c>
      <c r="F234" s="1" t="s">
        <v>81</v>
      </c>
      <c r="G234" s="1" t="s">
        <v>82</v>
      </c>
      <c r="H234" s="1" t="s">
        <v>180</v>
      </c>
      <c r="I234" s="1" t="s">
        <v>4864</v>
      </c>
      <c r="J234" s="1" t="s">
        <v>96</v>
      </c>
      <c r="K234" s="1" t="s">
        <v>5115</v>
      </c>
      <c r="L234" s="1"/>
      <c r="M234" s="21">
        <f t="shared" si="3"/>
        <v>0</v>
      </c>
    </row>
    <row r="235" spans="1:13" ht="20.100000000000001" customHeight="1" x14ac:dyDescent="0.15">
      <c r="A235" s="1" t="s">
        <v>5066</v>
      </c>
      <c r="B235" s="1" t="s">
        <v>5111</v>
      </c>
      <c r="C235" s="1" t="s">
        <v>5116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5117</v>
      </c>
      <c r="L235" s="1"/>
      <c r="M235" s="21">
        <f t="shared" si="3"/>
        <v>1</v>
      </c>
    </row>
    <row r="236" spans="1:13" ht="20.100000000000001" customHeight="1" x14ac:dyDescent="0.15">
      <c r="A236" s="1" t="s">
        <v>5066</v>
      </c>
      <c r="B236" s="1" t="s">
        <v>5111</v>
      </c>
      <c r="C236" s="1" t="s">
        <v>5118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5119</v>
      </c>
      <c r="L236" s="1"/>
      <c r="M236" s="21">
        <f t="shared" si="3"/>
        <v>1</v>
      </c>
    </row>
    <row r="237" spans="1:13" ht="20.100000000000001" customHeight="1" x14ac:dyDescent="0.15">
      <c r="A237" s="1" t="s">
        <v>5066</v>
      </c>
      <c r="B237" s="1" t="s">
        <v>5111</v>
      </c>
      <c r="C237" s="1" t="s">
        <v>5120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5121</v>
      </c>
      <c r="L237" s="1"/>
      <c r="M237" s="21">
        <f t="shared" si="3"/>
        <v>1</v>
      </c>
    </row>
    <row r="238" spans="1:13" ht="20.100000000000001" customHeight="1" x14ac:dyDescent="0.15">
      <c r="A238" s="1" t="s">
        <v>5066</v>
      </c>
      <c r="B238" s="1" t="s">
        <v>5111</v>
      </c>
      <c r="C238" s="1" t="s">
        <v>5122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1141</v>
      </c>
      <c r="J238" s="1" t="s">
        <v>96</v>
      </c>
      <c r="K238" s="1" t="s">
        <v>5123</v>
      </c>
      <c r="L238" s="1"/>
      <c r="M238" s="21">
        <f t="shared" si="3"/>
        <v>1</v>
      </c>
    </row>
    <row r="239" spans="1:13" ht="20.100000000000001" customHeight="1" x14ac:dyDescent="0.15">
      <c r="A239" s="1" t="s">
        <v>5066</v>
      </c>
      <c r="B239" s="1" t="s">
        <v>5111</v>
      </c>
      <c r="C239" s="1" t="s">
        <v>5124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1141</v>
      </c>
      <c r="J239" s="1" t="s">
        <v>96</v>
      </c>
      <c r="K239" s="1" t="s">
        <v>5125</v>
      </c>
      <c r="L239" s="1"/>
      <c r="M239" s="21">
        <f t="shared" si="3"/>
        <v>1</v>
      </c>
    </row>
    <row r="240" spans="1:13" ht="20.100000000000001" customHeight="1" x14ac:dyDescent="0.15">
      <c r="A240" s="1" t="s">
        <v>5066</v>
      </c>
      <c r="B240" s="1" t="s">
        <v>5111</v>
      </c>
      <c r="C240" s="1" t="s">
        <v>5126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1141</v>
      </c>
      <c r="J240" s="1" t="s">
        <v>96</v>
      </c>
      <c r="K240" s="1" t="s">
        <v>5127</v>
      </c>
      <c r="L240" s="1"/>
      <c r="M240" s="21">
        <f t="shared" si="3"/>
        <v>1</v>
      </c>
    </row>
    <row r="241" spans="1:13" ht="20.100000000000001" customHeight="1" x14ac:dyDescent="0.15">
      <c r="A241" s="1" t="s">
        <v>5066</v>
      </c>
      <c r="B241" s="1" t="s">
        <v>5111</v>
      </c>
      <c r="C241" s="1" t="s">
        <v>5128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1141</v>
      </c>
      <c r="J241" s="1" t="s">
        <v>96</v>
      </c>
      <c r="K241" s="1" t="s">
        <v>5129</v>
      </c>
      <c r="L241" s="1"/>
      <c r="M241" s="21">
        <f t="shared" si="3"/>
        <v>1</v>
      </c>
    </row>
    <row r="242" spans="1:13" ht="20.100000000000001" customHeight="1" x14ac:dyDescent="0.15">
      <c r="A242" s="1" t="s">
        <v>5066</v>
      </c>
      <c r="B242" s="1" t="s">
        <v>5111</v>
      </c>
      <c r="C242" s="1" t="s">
        <v>5130</v>
      </c>
      <c r="D242" s="1" t="s">
        <v>78</v>
      </c>
      <c r="E242" s="1" t="s">
        <v>51</v>
      </c>
      <c r="F242" s="1" t="s">
        <v>81</v>
      </c>
      <c r="G242" s="1" t="s">
        <v>82</v>
      </c>
      <c r="H242" s="1" t="s">
        <v>180</v>
      </c>
      <c r="I242" s="1" t="s">
        <v>4864</v>
      </c>
      <c r="J242" s="1" t="s">
        <v>96</v>
      </c>
      <c r="K242" s="1" t="s">
        <v>5131</v>
      </c>
      <c r="L242" s="1"/>
      <c r="M242" s="21">
        <f t="shared" si="3"/>
        <v>0</v>
      </c>
    </row>
    <row r="243" spans="1:13" ht="20.100000000000001" customHeight="1" x14ac:dyDescent="0.15">
      <c r="A243" s="1" t="s">
        <v>5066</v>
      </c>
      <c r="B243" s="1" t="s">
        <v>5111</v>
      </c>
      <c r="C243" s="1" t="s">
        <v>5132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180</v>
      </c>
      <c r="I243" s="1" t="s">
        <v>4864</v>
      </c>
      <c r="J243" s="1" t="s">
        <v>96</v>
      </c>
      <c r="K243" s="1" t="s">
        <v>5133</v>
      </c>
      <c r="L243" s="1"/>
      <c r="M243" s="21">
        <f t="shared" si="3"/>
        <v>0</v>
      </c>
    </row>
    <row r="244" spans="1:13" ht="20.100000000000001" customHeight="1" x14ac:dyDescent="0.15">
      <c r="A244" s="1" t="s">
        <v>5066</v>
      </c>
      <c r="B244" s="1" t="s">
        <v>5111</v>
      </c>
      <c r="C244" s="1" t="s">
        <v>5134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1141</v>
      </c>
      <c r="J244" s="1" t="s">
        <v>96</v>
      </c>
      <c r="K244" s="1" t="s">
        <v>5135</v>
      </c>
      <c r="L244" s="1"/>
      <c r="M244" s="21">
        <f t="shared" si="3"/>
        <v>1</v>
      </c>
    </row>
    <row r="245" spans="1:13" ht="20.100000000000001" customHeight="1" x14ac:dyDescent="0.15">
      <c r="A245" s="1" t="s">
        <v>5066</v>
      </c>
      <c r="B245" s="1" t="s">
        <v>5111</v>
      </c>
      <c r="C245" s="1" t="s">
        <v>5136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1141</v>
      </c>
      <c r="J245" s="1" t="s">
        <v>96</v>
      </c>
      <c r="K245" s="1" t="s">
        <v>5137</v>
      </c>
      <c r="L245" s="1"/>
      <c r="M245" s="21">
        <f t="shared" si="3"/>
        <v>1</v>
      </c>
    </row>
    <row r="246" spans="1:13" ht="20.100000000000001" customHeight="1" x14ac:dyDescent="0.15">
      <c r="A246" s="1" t="s">
        <v>5066</v>
      </c>
      <c r="B246" s="1" t="s">
        <v>5111</v>
      </c>
      <c r="C246" s="1" t="s">
        <v>5138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1141</v>
      </c>
      <c r="J246" s="1" t="s">
        <v>96</v>
      </c>
      <c r="K246" s="1" t="s">
        <v>5139</v>
      </c>
      <c r="L246" s="1"/>
      <c r="M246" s="21">
        <f t="shared" si="3"/>
        <v>1</v>
      </c>
    </row>
    <row r="247" spans="1:13" ht="20.100000000000001" customHeight="1" x14ac:dyDescent="0.15">
      <c r="A247" s="1" t="s">
        <v>5066</v>
      </c>
      <c r="B247" s="1" t="s">
        <v>5111</v>
      </c>
      <c r="C247" s="1" t="s">
        <v>5140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1141</v>
      </c>
      <c r="J247" s="1" t="s">
        <v>96</v>
      </c>
      <c r="K247" s="1" t="s">
        <v>5141</v>
      </c>
      <c r="L247" s="1"/>
      <c r="M247" s="21">
        <f t="shared" si="3"/>
        <v>1</v>
      </c>
    </row>
    <row r="248" spans="1:13" ht="20.100000000000001" customHeight="1" x14ac:dyDescent="0.15">
      <c r="A248" s="1" t="s">
        <v>5066</v>
      </c>
      <c r="B248" s="1" t="s">
        <v>5142</v>
      </c>
      <c r="C248" s="1" t="s">
        <v>5143</v>
      </c>
      <c r="D248" s="1" t="s">
        <v>78</v>
      </c>
      <c r="E248" s="1" t="s">
        <v>51</v>
      </c>
      <c r="F248" s="1" t="s">
        <v>179</v>
      </c>
      <c r="G248" s="1" t="s">
        <v>82</v>
      </c>
      <c r="H248" s="1" t="s">
        <v>1151</v>
      </c>
      <c r="I248" s="1" t="s">
        <v>447</v>
      </c>
      <c r="J248" s="1" t="s">
        <v>4704</v>
      </c>
      <c r="K248" s="1" t="s">
        <v>5144</v>
      </c>
      <c r="L248" s="1"/>
      <c r="M248" s="21">
        <f t="shared" si="3"/>
        <v>0</v>
      </c>
    </row>
    <row r="249" spans="1:13" ht="20.100000000000001" customHeight="1" x14ac:dyDescent="0.15">
      <c r="A249" s="1" t="s">
        <v>5066</v>
      </c>
      <c r="B249" s="1" t="s">
        <v>5142</v>
      </c>
      <c r="C249" s="1" t="s">
        <v>5145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662</v>
      </c>
      <c r="J249" s="1" t="s">
        <v>663</v>
      </c>
      <c r="K249" s="1" t="s">
        <v>5146</v>
      </c>
      <c r="L249" s="1"/>
      <c r="M249" s="21">
        <f t="shared" si="3"/>
        <v>1</v>
      </c>
    </row>
    <row r="250" spans="1:13" ht="20.100000000000001" customHeight="1" x14ac:dyDescent="0.15">
      <c r="A250" s="1" t="s">
        <v>5066</v>
      </c>
      <c r="B250" s="1" t="s">
        <v>5142</v>
      </c>
      <c r="C250" s="1" t="s">
        <v>5147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662</v>
      </c>
      <c r="J250" s="1" t="s">
        <v>663</v>
      </c>
      <c r="K250" s="1" t="s">
        <v>5148</v>
      </c>
      <c r="L250" s="1"/>
      <c r="M250" s="21">
        <f t="shared" si="3"/>
        <v>1</v>
      </c>
    </row>
    <row r="251" spans="1:13" ht="20.100000000000001" customHeight="1" x14ac:dyDescent="0.15">
      <c r="A251" s="1" t="s">
        <v>5066</v>
      </c>
      <c r="B251" s="1" t="s">
        <v>5142</v>
      </c>
      <c r="C251" s="1" t="s">
        <v>5149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1141</v>
      </c>
      <c r="J251" s="1" t="s">
        <v>96</v>
      </c>
      <c r="K251" s="1" t="s">
        <v>5150</v>
      </c>
      <c r="L251" s="1"/>
      <c r="M251" s="21">
        <f t="shared" si="3"/>
        <v>1</v>
      </c>
    </row>
    <row r="252" spans="1:13" ht="20.100000000000001" customHeight="1" x14ac:dyDescent="0.15">
      <c r="A252" s="1" t="s">
        <v>5066</v>
      </c>
      <c r="B252" s="1" t="s">
        <v>5142</v>
      </c>
      <c r="C252" s="1" t="s">
        <v>5151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1141</v>
      </c>
      <c r="J252" s="1" t="s">
        <v>96</v>
      </c>
      <c r="K252" s="1" t="s">
        <v>5152</v>
      </c>
      <c r="L252" s="1"/>
      <c r="M252" s="21">
        <f t="shared" si="3"/>
        <v>1</v>
      </c>
    </row>
    <row r="253" spans="1:13" ht="20.100000000000001" customHeight="1" x14ac:dyDescent="0.15">
      <c r="A253" s="1" t="s">
        <v>5066</v>
      </c>
      <c r="B253" s="1" t="s">
        <v>5142</v>
      </c>
      <c r="C253" s="1" t="s">
        <v>5153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1141</v>
      </c>
      <c r="J253" s="1" t="s">
        <v>96</v>
      </c>
      <c r="K253" s="1" t="s">
        <v>5154</v>
      </c>
      <c r="L253" s="1"/>
      <c r="M253" s="21">
        <f t="shared" si="3"/>
        <v>1</v>
      </c>
    </row>
    <row r="254" spans="1:13" ht="20.100000000000001" customHeight="1" x14ac:dyDescent="0.15">
      <c r="A254" s="1" t="s">
        <v>5066</v>
      </c>
      <c r="B254" s="1" t="s">
        <v>5142</v>
      </c>
      <c r="C254" s="1" t="s">
        <v>5155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1141</v>
      </c>
      <c r="J254" s="1" t="s">
        <v>96</v>
      </c>
      <c r="K254" s="1" t="s">
        <v>5156</v>
      </c>
      <c r="L254" s="1"/>
      <c r="M254" s="21">
        <f t="shared" si="3"/>
        <v>1</v>
      </c>
    </row>
    <row r="255" spans="1:13" ht="20.100000000000001" customHeight="1" x14ac:dyDescent="0.15">
      <c r="A255" s="1" t="s">
        <v>5066</v>
      </c>
      <c r="B255" s="1" t="s">
        <v>5142</v>
      </c>
      <c r="C255" s="1" t="s">
        <v>5157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1141</v>
      </c>
      <c r="J255" s="1" t="s">
        <v>96</v>
      </c>
      <c r="K255" s="1" t="s">
        <v>5158</v>
      </c>
      <c r="L255" s="1"/>
      <c r="M255" s="21">
        <f t="shared" si="3"/>
        <v>1</v>
      </c>
    </row>
    <row r="256" spans="1:13" ht="20.100000000000001" customHeight="1" x14ac:dyDescent="0.15">
      <c r="A256" s="1" t="s">
        <v>5066</v>
      </c>
      <c r="B256" s="1" t="s">
        <v>5142</v>
      </c>
      <c r="C256" s="1" t="s">
        <v>5159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1141</v>
      </c>
      <c r="J256" s="1" t="s">
        <v>96</v>
      </c>
      <c r="K256" s="1" t="s">
        <v>5160</v>
      </c>
      <c r="L256" s="1"/>
      <c r="M256" s="21">
        <f t="shared" si="3"/>
        <v>1</v>
      </c>
    </row>
    <row r="257" spans="1:14" ht="20.100000000000001" customHeight="1" x14ac:dyDescent="0.15">
      <c r="A257" s="1" t="s">
        <v>5066</v>
      </c>
      <c r="B257" s="1" t="s">
        <v>5161</v>
      </c>
      <c r="C257" s="1" t="s">
        <v>5162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1141</v>
      </c>
      <c r="J257" s="1" t="s">
        <v>96</v>
      </c>
      <c r="K257" s="1" t="s">
        <v>5163</v>
      </c>
      <c r="L257" s="1"/>
      <c r="M257" s="21">
        <f t="shared" si="3"/>
        <v>1</v>
      </c>
    </row>
    <row r="258" spans="1:14" ht="20.100000000000001" customHeight="1" x14ac:dyDescent="0.15">
      <c r="A258" s="1" t="s">
        <v>5066</v>
      </c>
      <c r="B258" s="1" t="s">
        <v>5161</v>
      </c>
      <c r="C258" s="1" t="s">
        <v>5164</v>
      </c>
      <c r="D258" s="1" t="s">
        <v>50</v>
      </c>
      <c r="E258" s="1" t="s">
        <v>51</v>
      </c>
      <c r="F258" s="1" t="s">
        <v>81</v>
      </c>
      <c r="G258" s="1" t="s">
        <v>82</v>
      </c>
      <c r="H258" s="1" t="s">
        <v>1151</v>
      </c>
      <c r="I258" s="1" t="s">
        <v>447</v>
      </c>
      <c r="J258" s="1" t="s">
        <v>4704</v>
      </c>
      <c r="K258" s="1" t="s">
        <v>5165</v>
      </c>
      <c r="L258" s="1"/>
      <c r="M258" s="21">
        <f t="shared" si="3"/>
        <v>0</v>
      </c>
    </row>
    <row r="259" spans="1:14" ht="20.100000000000001" customHeight="1" x14ac:dyDescent="0.15">
      <c r="A259" s="1" t="s">
        <v>5066</v>
      </c>
      <c r="B259" s="1" t="s">
        <v>5161</v>
      </c>
      <c r="C259" s="1" t="s">
        <v>5166</v>
      </c>
      <c r="D259" s="1" t="s">
        <v>50</v>
      </c>
      <c r="E259" s="1" t="s">
        <v>51</v>
      </c>
      <c r="F259" s="1" t="s">
        <v>81</v>
      </c>
      <c r="G259" s="1" t="s">
        <v>82</v>
      </c>
      <c r="H259" s="1" t="s">
        <v>1151</v>
      </c>
      <c r="I259" s="1" t="s">
        <v>447</v>
      </c>
      <c r="J259" s="1" t="s">
        <v>4704</v>
      </c>
      <c r="K259" s="1" t="s">
        <v>5167</v>
      </c>
      <c r="L259" s="1"/>
      <c r="M259" s="21">
        <f t="shared" si="3"/>
        <v>0</v>
      </c>
    </row>
    <row r="260" spans="1:14" ht="20.100000000000001" customHeight="1" x14ac:dyDescent="0.15">
      <c r="A260" s="1" t="s">
        <v>5066</v>
      </c>
      <c r="B260" s="1" t="s">
        <v>5161</v>
      </c>
      <c r="C260" s="1" t="s">
        <v>5168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53</v>
      </c>
      <c r="I260" s="1" t="s">
        <v>1141</v>
      </c>
      <c r="J260" s="1" t="s">
        <v>96</v>
      </c>
      <c r="K260" s="1" t="s">
        <v>5169</v>
      </c>
      <c r="L260" s="1"/>
      <c r="M260" s="21">
        <f t="shared" si="3"/>
        <v>1</v>
      </c>
    </row>
    <row r="261" spans="1:14" ht="20.100000000000001" customHeight="1" x14ac:dyDescent="0.15">
      <c r="A261" s="1" t="s">
        <v>5066</v>
      </c>
      <c r="B261" s="1" t="s">
        <v>5161</v>
      </c>
      <c r="C261" s="1" t="s">
        <v>5170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53</v>
      </c>
      <c r="I261" s="1" t="s">
        <v>1141</v>
      </c>
      <c r="J261" s="1" t="s">
        <v>96</v>
      </c>
      <c r="K261" s="1" t="s">
        <v>5171</v>
      </c>
      <c r="L261" s="1"/>
      <c r="M261" s="21">
        <f t="shared" si="3"/>
        <v>1</v>
      </c>
    </row>
    <row r="262" spans="1:14" ht="39.950000000000003" customHeight="1" x14ac:dyDescent="0.15">
      <c r="A262" s="120" t="s">
        <v>26969</v>
      </c>
      <c r="B262" s="120" t="s">
        <v>26970</v>
      </c>
      <c r="C262" s="51" t="s">
        <v>5172</v>
      </c>
      <c r="D262" s="51" t="s">
        <v>50</v>
      </c>
      <c r="E262" s="51" t="s">
        <v>51</v>
      </c>
      <c r="F262" s="51" t="s">
        <v>51</v>
      </c>
      <c r="G262" s="51" t="s">
        <v>52</v>
      </c>
      <c r="H262" s="51" t="s">
        <v>53</v>
      </c>
      <c r="I262" s="51" t="s">
        <v>1141</v>
      </c>
      <c r="J262" s="51" t="s">
        <v>96</v>
      </c>
      <c r="K262" s="51" t="s">
        <v>5173</v>
      </c>
      <c r="L262" s="51" t="s">
        <v>26948</v>
      </c>
      <c r="M262" s="123">
        <f t="shared" si="3"/>
        <v>1</v>
      </c>
      <c r="N262" s="123"/>
    </row>
    <row r="263" spans="1:14" ht="20.100000000000001" customHeight="1" x14ac:dyDescent="0.15">
      <c r="A263" s="1" t="s">
        <v>5066</v>
      </c>
      <c r="B263" s="1" t="s">
        <v>5161</v>
      </c>
      <c r="C263" s="1" t="s">
        <v>5174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53</v>
      </c>
      <c r="I263" s="1" t="s">
        <v>1141</v>
      </c>
      <c r="J263" s="1" t="s">
        <v>96</v>
      </c>
      <c r="K263" s="1" t="s">
        <v>5175</v>
      </c>
      <c r="L263" s="1"/>
      <c r="M263" s="21">
        <f t="shared" si="3"/>
        <v>1</v>
      </c>
    </row>
    <row r="264" spans="1:14" ht="20.100000000000001" customHeight="1" x14ac:dyDescent="0.15">
      <c r="A264" s="1" t="s">
        <v>5066</v>
      </c>
      <c r="B264" s="1" t="s">
        <v>5161</v>
      </c>
      <c r="C264" s="1" t="s">
        <v>5176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53</v>
      </c>
      <c r="I264" s="1" t="s">
        <v>1141</v>
      </c>
      <c r="J264" s="1" t="s">
        <v>96</v>
      </c>
      <c r="K264" s="1" t="s">
        <v>5177</v>
      </c>
      <c r="L264" s="1"/>
      <c r="M264" s="21">
        <f t="shared" si="3"/>
        <v>1</v>
      </c>
    </row>
    <row r="265" spans="1:14" ht="20.100000000000001" customHeight="1" x14ac:dyDescent="0.15">
      <c r="A265" s="1" t="s">
        <v>5066</v>
      </c>
      <c r="B265" s="1" t="s">
        <v>5161</v>
      </c>
      <c r="C265" s="1" t="s">
        <v>5178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53</v>
      </c>
      <c r="I265" s="1" t="s">
        <v>1141</v>
      </c>
      <c r="J265" s="1" t="s">
        <v>96</v>
      </c>
      <c r="K265" s="1" t="s">
        <v>5179</v>
      </c>
      <c r="L265" s="1"/>
      <c r="M265" s="21">
        <f t="shared" si="3"/>
        <v>1</v>
      </c>
    </row>
    <row r="266" spans="1:14" ht="20.100000000000001" customHeight="1" x14ac:dyDescent="0.15">
      <c r="A266" s="1" t="s">
        <v>5066</v>
      </c>
      <c r="B266" s="1" t="s">
        <v>5161</v>
      </c>
      <c r="C266" s="1" t="s">
        <v>5180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53</v>
      </c>
      <c r="I266" s="1" t="s">
        <v>1141</v>
      </c>
      <c r="J266" s="1" t="s">
        <v>96</v>
      </c>
      <c r="K266" s="1" t="s">
        <v>5181</v>
      </c>
      <c r="L266" s="1"/>
      <c r="M266" s="21">
        <f t="shared" si="3"/>
        <v>1</v>
      </c>
    </row>
    <row r="267" spans="1:14" ht="20.100000000000001" customHeight="1" x14ac:dyDescent="0.15">
      <c r="A267" s="1" t="s">
        <v>5066</v>
      </c>
      <c r="B267" s="1" t="s">
        <v>5161</v>
      </c>
      <c r="C267" s="1" t="s">
        <v>5182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53</v>
      </c>
      <c r="I267" s="1" t="s">
        <v>1141</v>
      </c>
      <c r="J267" s="1" t="s">
        <v>96</v>
      </c>
      <c r="K267" s="1" t="s">
        <v>5183</v>
      </c>
      <c r="L267" s="1"/>
      <c r="M267" s="21">
        <f t="shared" ref="M267:M332" si="4">IF(F267="○",1,0)</f>
        <v>1</v>
      </c>
    </row>
    <row r="268" spans="1:14" ht="20.100000000000001" customHeight="1" x14ac:dyDescent="0.15">
      <c r="A268" s="1" t="s">
        <v>5066</v>
      </c>
      <c r="B268" s="1" t="s">
        <v>5161</v>
      </c>
      <c r="C268" s="1" t="s">
        <v>5184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1141</v>
      </c>
      <c r="J268" s="1" t="s">
        <v>96</v>
      </c>
      <c r="K268" s="1" t="s">
        <v>5185</v>
      </c>
      <c r="L268" s="1"/>
      <c r="M268" s="21">
        <f t="shared" si="4"/>
        <v>1</v>
      </c>
    </row>
    <row r="269" spans="1:14" ht="20.100000000000001" customHeight="1" x14ac:dyDescent="0.15">
      <c r="A269" s="1" t="s">
        <v>5066</v>
      </c>
      <c r="B269" s="1" t="s">
        <v>5161</v>
      </c>
      <c r="C269" s="1" t="s">
        <v>5186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1141</v>
      </c>
      <c r="J269" s="1" t="s">
        <v>96</v>
      </c>
      <c r="K269" s="1" t="s">
        <v>5187</v>
      </c>
      <c r="L269" s="1"/>
      <c r="M269" s="21">
        <f t="shared" si="4"/>
        <v>1</v>
      </c>
    </row>
    <row r="270" spans="1:14" ht="20.100000000000001" customHeight="1" x14ac:dyDescent="0.15">
      <c r="A270" s="1" t="s">
        <v>5066</v>
      </c>
      <c r="B270" s="1" t="s">
        <v>5161</v>
      </c>
      <c r="C270" s="1" t="s">
        <v>26911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26906</v>
      </c>
      <c r="I270" s="1" t="s">
        <v>26907</v>
      </c>
      <c r="J270" s="1" t="s">
        <v>26908</v>
      </c>
      <c r="K270" s="1" t="s">
        <v>26938</v>
      </c>
      <c r="L270" s="1"/>
      <c r="M270" s="21">
        <f>IF(F270="○",1,0)</f>
        <v>1</v>
      </c>
    </row>
    <row r="271" spans="1:14" ht="20.100000000000001" customHeight="1" x14ac:dyDescent="0.15">
      <c r="A271" s="1" t="s">
        <v>5066</v>
      </c>
      <c r="B271" s="1" t="s">
        <v>5161</v>
      </c>
      <c r="C271" s="1" t="s">
        <v>5188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662</v>
      </c>
      <c r="J271" s="1" t="s">
        <v>663</v>
      </c>
      <c r="K271" s="1" t="s">
        <v>5189</v>
      </c>
      <c r="L271" s="1"/>
      <c r="M271" s="21">
        <f t="shared" si="4"/>
        <v>1</v>
      </c>
    </row>
    <row r="272" spans="1:14" ht="20.100000000000001" customHeight="1" x14ac:dyDescent="0.15">
      <c r="A272" s="1" t="s">
        <v>5066</v>
      </c>
      <c r="B272" s="1" t="s">
        <v>5161</v>
      </c>
      <c r="C272" s="1" t="s">
        <v>5190</v>
      </c>
      <c r="D272" s="1" t="s">
        <v>78</v>
      </c>
      <c r="E272" s="1" t="s">
        <v>51</v>
      </c>
      <c r="F272" s="1" t="s">
        <v>179</v>
      </c>
      <c r="G272" s="1" t="s">
        <v>82</v>
      </c>
      <c r="H272" s="1" t="s">
        <v>212</v>
      </c>
      <c r="I272" s="1" t="s">
        <v>1136</v>
      </c>
      <c r="J272" s="1" t="s">
        <v>122</v>
      </c>
      <c r="K272" s="1" t="s">
        <v>5191</v>
      </c>
      <c r="L272" s="1"/>
      <c r="M272" s="21">
        <f t="shared" si="4"/>
        <v>0</v>
      </c>
    </row>
    <row r="273" spans="1:13" ht="20.100000000000001" customHeight="1" x14ac:dyDescent="0.15">
      <c r="A273" s="1" t="s">
        <v>5066</v>
      </c>
      <c r="B273" s="1" t="s">
        <v>5161</v>
      </c>
      <c r="C273" s="1" t="s">
        <v>5192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1141</v>
      </c>
      <c r="J273" s="1" t="s">
        <v>96</v>
      </c>
      <c r="K273" s="1" t="s">
        <v>5193</v>
      </c>
      <c r="L273" s="1"/>
      <c r="M273" s="21">
        <f t="shared" si="4"/>
        <v>1</v>
      </c>
    </row>
    <row r="274" spans="1:13" ht="20.100000000000001" customHeight="1" x14ac:dyDescent="0.15">
      <c r="A274" s="1" t="s">
        <v>5066</v>
      </c>
      <c r="B274" s="1" t="s">
        <v>5161</v>
      </c>
      <c r="C274" s="1" t="s">
        <v>5194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1141</v>
      </c>
      <c r="J274" s="1" t="s">
        <v>96</v>
      </c>
      <c r="K274" s="1" t="s">
        <v>5195</v>
      </c>
      <c r="L274" s="1"/>
      <c r="M274" s="21">
        <f t="shared" si="4"/>
        <v>1</v>
      </c>
    </row>
    <row r="275" spans="1:13" ht="20.100000000000001" customHeight="1" x14ac:dyDescent="0.15">
      <c r="A275" s="1" t="s">
        <v>5066</v>
      </c>
      <c r="B275" s="1" t="s">
        <v>5161</v>
      </c>
      <c r="C275" s="1" t="s">
        <v>5196</v>
      </c>
      <c r="D275" s="1" t="s">
        <v>78</v>
      </c>
      <c r="E275" s="1" t="s">
        <v>51</v>
      </c>
      <c r="F275" s="1" t="s">
        <v>179</v>
      </c>
      <c r="G275" s="1" t="s">
        <v>82</v>
      </c>
      <c r="H275" s="1" t="s">
        <v>129</v>
      </c>
      <c r="I275" s="1" t="s">
        <v>84</v>
      </c>
      <c r="J275" s="1" t="s">
        <v>130</v>
      </c>
      <c r="K275" s="1" t="s">
        <v>5197</v>
      </c>
      <c r="L275" s="1"/>
      <c r="M275" s="21">
        <f t="shared" si="4"/>
        <v>0</v>
      </c>
    </row>
    <row r="276" spans="1:13" ht="20.100000000000001" customHeight="1" x14ac:dyDescent="0.15">
      <c r="A276" s="1" t="s">
        <v>5066</v>
      </c>
      <c r="B276" s="1" t="s">
        <v>5161</v>
      </c>
      <c r="C276" s="1" t="s">
        <v>5198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1141</v>
      </c>
      <c r="J276" s="1" t="s">
        <v>96</v>
      </c>
      <c r="K276" s="1" t="s">
        <v>5199</v>
      </c>
      <c r="L276" s="1"/>
      <c r="M276" s="21">
        <f t="shared" si="4"/>
        <v>1</v>
      </c>
    </row>
    <row r="277" spans="1:13" ht="20.100000000000001" customHeight="1" x14ac:dyDescent="0.15">
      <c r="A277" s="1" t="s">
        <v>5066</v>
      </c>
      <c r="B277" s="1" t="s">
        <v>5161</v>
      </c>
      <c r="C277" s="1" t="s">
        <v>5200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180</v>
      </c>
      <c r="I277" s="1" t="s">
        <v>4864</v>
      </c>
      <c r="J277" s="1" t="s">
        <v>96</v>
      </c>
      <c r="K277" s="1" t="s">
        <v>5201</v>
      </c>
      <c r="L277" s="1"/>
      <c r="M277" s="21">
        <f t="shared" si="4"/>
        <v>0</v>
      </c>
    </row>
    <row r="278" spans="1:13" ht="20.100000000000001" customHeight="1" x14ac:dyDescent="0.15">
      <c r="A278" s="1" t="s">
        <v>5066</v>
      </c>
      <c r="B278" s="1" t="s">
        <v>5161</v>
      </c>
      <c r="C278" s="1" t="s">
        <v>5202</v>
      </c>
      <c r="D278" s="1" t="s">
        <v>78</v>
      </c>
      <c r="E278" s="1" t="s">
        <v>51</v>
      </c>
      <c r="F278" s="1" t="s">
        <v>179</v>
      </c>
      <c r="G278" s="1" t="s">
        <v>82</v>
      </c>
      <c r="H278" s="1" t="s">
        <v>180</v>
      </c>
      <c r="I278" s="1" t="s">
        <v>4864</v>
      </c>
      <c r="J278" s="1" t="s">
        <v>96</v>
      </c>
      <c r="K278" s="1" t="s">
        <v>5203</v>
      </c>
      <c r="L278" s="1"/>
      <c r="M278" s="21">
        <f t="shared" si="4"/>
        <v>0</v>
      </c>
    </row>
    <row r="279" spans="1:13" ht="20.100000000000001" customHeight="1" x14ac:dyDescent="0.15">
      <c r="A279" s="1" t="s">
        <v>5066</v>
      </c>
      <c r="B279" s="1" t="s">
        <v>5161</v>
      </c>
      <c r="C279" s="1" t="s">
        <v>5204</v>
      </c>
      <c r="D279" s="1" t="s">
        <v>78</v>
      </c>
      <c r="E279" s="1" t="s">
        <v>51</v>
      </c>
      <c r="F279" s="1" t="s">
        <v>179</v>
      </c>
      <c r="G279" s="1" t="s">
        <v>82</v>
      </c>
      <c r="H279" s="1" t="s">
        <v>180</v>
      </c>
      <c r="I279" s="1" t="s">
        <v>4864</v>
      </c>
      <c r="J279" s="1" t="s">
        <v>96</v>
      </c>
      <c r="K279" s="1" t="s">
        <v>5205</v>
      </c>
      <c r="L279" s="1"/>
      <c r="M279" s="21">
        <f t="shared" si="4"/>
        <v>0</v>
      </c>
    </row>
    <row r="280" spans="1:13" ht="20.100000000000001" customHeight="1" x14ac:dyDescent="0.15">
      <c r="A280" s="1" t="s">
        <v>5066</v>
      </c>
      <c r="B280" s="1" t="s">
        <v>5161</v>
      </c>
      <c r="C280" s="1" t="s">
        <v>5206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180</v>
      </c>
      <c r="I280" s="1" t="s">
        <v>4864</v>
      </c>
      <c r="J280" s="1" t="s">
        <v>96</v>
      </c>
      <c r="K280" s="1" t="s">
        <v>5207</v>
      </c>
      <c r="L280" s="1"/>
      <c r="M280" s="21">
        <f t="shared" si="4"/>
        <v>0</v>
      </c>
    </row>
    <row r="281" spans="1:13" ht="20.100000000000001" customHeight="1" x14ac:dyDescent="0.15">
      <c r="A281" s="1" t="s">
        <v>5066</v>
      </c>
      <c r="B281" s="1" t="s">
        <v>5161</v>
      </c>
      <c r="C281" s="1" t="s">
        <v>26913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26906</v>
      </c>
      <c r="I281" s="1" t="s">
        <v>26907</v>
      </c>
      <c r="J281" s="1" t="s">
        <v>26908</v>
      </c>
      <c r="K281" s="1" t="s">
        <v>26912</v>
      </c>
      <c r="L281" s="1"/>
      <c r="M281" s="21">
        <f>IF(F281="○",1,0)</f>
        <v>1</v>
      </c>
    </row>
    <row r="282" spans="1:13" ht="20.100000000000001" customHeight="1" x14ac:dyDescent="0.15">
      <c r="A282" s="1" t="s">
        <v>5066</v>
      </c>
      <c r="B282" s="1" t="s">
        <v>5208</v>
      </c>
      <c r="C282" s="1" t="s">
        <v>5209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1141</v>
      </c>
      <c r="J282" s="1" t="s">
        <v>96</v>
      </c>
      <c r="K282" s="1" t="s">
        <v>5210</v>
      </c>
      <c r="L282" s="1"/>
      <c r="M282" s="21">
        <f t="shared" si="4"/>
        <v>1</v>
      </c>
    </row>
    <row r="283" spans="1:13" ht="20.100000000000001" customHeight="1" x14ac:dyDescent="0.15">
      <c r="A283" s="1" t="s">
        <v>5066</v>
      </c>
      <c r="B283" s="1" t="s">
        <v>5211</v>
      </c>
      <c r="C283" s="1" t="s">
        <v>5212</v>
      </c>
      <c r="D283" s="1" t="s">
        <v>50</v>
      </c>
      <c r="E283" s="1" t="s">
        <v>51</v>
      </c>
      <c r="F283" s="1" t="s">
        <v>81</v>
      </c>
      <c r="G283" s="1" t="s">
        <v>82</v>
      </c>
      <c r="H283" s="1" t="s">
        <v>129</v>
      </c>
      <c r="I283" s="1" t="s">
        <v>84</v>
      </c>
      <c r="J283" s="1" t="s">
        <v>130</v>
      </c>
      <c r="K283" s="1" t="s">
        <v>5213</v>
      </c>
      <c r="L283" s="1"/>
      <c r="M283" s="21">
        <f t="shared" si="4"/>
        <v>0</v>
      </c>
    </row>
    <row r="284" spans="1:13" ht="20.100000000000001" customHeight="1" x14ac:dyDescent="0.15">
      <c r="A284" s="1" t="s">
        <v>5066</v>
      </c>
      <c r="B284" s="1" t="s">
        <v>5211</v>
      </c>
      <c r="C284" s="1" t="s">
        <v>5214</v>
      </c>
      <c r="D284" s="1" t="s">
        <v>50</v>
      </c>
      <c r="E284" s="1" t="s">
        <v>51</v>
      </c>
      <c r="F284" s="1" t="s">
        <v>81</v>
      </c>
      <c r="G284" s="1" t="s">
        <v>82</v>
      </c>
      <c r="H284" s="1" t="s">
        <v>129</v>
      </c>
      <c r="I284" s="1" t="s">
        <v>84</v>
      </c>
      <c r="J284" s="1" t="s">
        <v>130</v>
      </c>
      <c r="K284" s="1" t="s">
        <v>5215</v>
      </c>
      <c r="L284" s="1"/>
      <c r="M284" s="21">
        <f t="shared" si="4"/>
        <v>0</v>
      </c>
    </row>
    <row r="285" spans="1:13" ht="20.100000000000001" customHeight="1" x14ac:dyDescent="0.15">
      <c r="A285" s="1" t="s">
        <v>5066</v>
      </c>
      <c r="B285" s="1" t="s">
        <v>5211</v>
      </c>
      <c r="C285" s="1" t="s">
        <v>5216</v>
      </c>
      <c r="D285" s="1" t="s">
        <v>50</v>
      </c>
      <c r="E285" s="1" t="s">
        <v>51</v>
      </c>
      <c r="F285" s="1" t="s">
        <v>81</v>
      </c>
      <c r="G285" s="1" t="s">
        <v>82</v>
      </c>
      <c r="H285" s="1" t="s">
        <v>129</v>
      </c>
      <c r="I285" s="1" t="s">
        <v>84</v>
      </c>
      <c r="J285" s="1" t="s">
        <v>130</v>
      </c>
      <c r="K285" s="1" t="s">
        <v>5217</v>
      </c>
      <c r="L285" s="1"/>
      <c r="M285" s="21">
        <f t="shared" si="4"/>
        <v>0</v>
      </c>
    </row>
    <row r="286" spans="1:13" ht="20.100000000000001" customHeight="1" x14ac:dyDescent="0.15">
      <c r="A286" s="1" t="s">
        <v>5066</v>
      </c>
      <c r="B286" s="1" t="s">
        <v>5211</v>
      </c>
      <c r="C286" s="1" t="s">
        <v>5218</v>
      </c>
      <c r="D286" s="1" t="s">
        <v>50</v>
      </c>
      <c r="E286" s="1" t="s">
        <v>51</v>
      </c>
      <c r="F286" s="1" t="s">
        <v>81</v>
      </c>
      <c r="G286" s="1" t="s">
        <v>82</v>
      </c>
      <c r="H286" s="1" t="s">
        <v>129</v>
      </c>
      <c r="I286" s="1" t="s">
        <v>84</v>
      </c>
      <c r="J286" s="1" t="s">
        <v>130</v>
      </c>
      <c r="K286" s="1" t="s">
        <v>5219</v>
      </c>
      <c r="L286" s="1"/>
      <c r="M286" s="21">
        <f t="shared" si="4"/>
        <v>0</v>
      </c>
    </row>
    <row r="287" spans="1:13" ht="20.100000000000001" customHeight="1" x14ac:dyDescent="0.15">
      <c r="A287" s="1" t="s">
        <v>5066</v>
      </c>
      <c r="B287" s="1" t="s">
        <v>5211</v>
      </c>
      <c r="C287" s="1" t="s">
        <v>5220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1141</v>
      </c>
      <c r="J287" s="1" t="s">
        <v>96</v>
      </c>
      <c r="K287" s="1" t="s">
        <v>5221</v>
      </c>
      <c r="L287" s="1"/>
      <c r="M287" s="21">
        <f t="shared" si="4"/>
        <v>1</v>
      </c>
    </row>
    <row r="288" spans="1:13" ht="20.100000000000001" customHeight="1" x14ac:dyDescent="0.15">
      <c r="A288" s="1" t="s">
        <v>5066</v>
      </c>
      <c r="B288" s="1" t="s">
        <v>5211</v>
      </c>
      <c r="C288" s="1" t="s">
        <v>5222</v>
      </c>
      <c r="D288" s="1" t="s">
        <v>50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1141</v>
      </c>
      <c r="J288" s="1" t="s">
        <v>96</v>
      </c>
      <c r="K288" s="1" t="s">
        <v>5223</v>
      </c>
      <c r="L288" s="1"/>
      <c r="M288" s="21">
        <f t="shared" si="4"/>
        <v>1</v>
      </c>
    </row>
    <row r="289" spans="1:13" ht="20.100000000000001" customHeight="1" x14ac:dyDescent="0.15">
      <c r="A289" s="1" t="s">
        <v>5066</v>
      </c>
      <c r="B289" s="1" t="s">
        <v>5211</v>
      </c>
      <c r="C289" s="1" t="s">
        <v>5224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662</v>
      </c>
      <c r="J289" s="1" t="s">
        <v>663</v>
      </c>
      <c r="K289" s="1" t="s">
        <v>5225</v>
      </c>
      <c r="L289" s="1"/>
      <c r="M289" s="21">
        <f t="shared" si="4"/>
        <v>1</v>
      </c>
    </row>
    <row r="290" spans="1:13" ht="20.100000000000001" customHeight="1" x14ac:dyDescent="0.15">
      <c r="A290" s="1" t="s">
        <v>5066</v>
      </c>
      <c r="B290" s="1" t="s">
        <v>5211</v>
      </c>
      <c r="C290" s="1" t="s">
        <v>5226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1141</v>
      </c>
      <c r="J290" s="1" t="s">
        <v>96</v>
      </c>
      <c r="K290" s="1" t="s">
        <v>5227</v>
      </c>
      <c r="L290" s="1"/>
      <c r="M290" s="21">
        <f t="shared" si="4"/>
        <v>1</v>
      </c>
    </row>
    <row r="291" spans="1:13" ht="20.100000000000001" customHeight="1" x14ac:dyDescent="0.15">
      <c r="A291" s="1" t="s">
        <v>5066</v>
      </c>
      <c r="B291" s="1" t="s">
        <v>5211</v>
      </c>
      <c r="C291" s="1" t="s">
        <v>5228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1141</v>
      </c>
      <c r="J291" s="1" t="s">
        <v>96</v>
      </c>
      <c r="K291" s="1" t="s">
        <v>5229</v>
      </c>
      <c r="L291" s="1"/>
      <c r="M291" s="21">
        <f t="shared" si="4"/>
        <v>1</v>
      </c>
    </row>
    <row r="292" spans="1:13" ht="20.100000000000001" customHeight="1" x14ac:dyDescent="0.15">
      <c r="A292" s="1" t="s">
        <v>5066</v>
      </c>
      <c r="B292" s="1" t="s">
        <v>5211</v>
      </c>
      <c r="C292" s="1" t="s">
        <v>5230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1141</v>
      </c>
      <c r="J292" s="1" t="s">
        <v>96</v>
      </c>
      <c r="K292" s="1" t="s">
        <v>5231</v>
      </c>
      <c r="L292" s="1"/>
      <c r="M292" s="21">
        <f t="shared" si="4"/>
        <v>1</v>
      </c>
    </row>
    <row r="293" spans="1:13" ht="20.100000000000001" customHeight="1" x14ac:dyDescent="0.15">
      <c r="A293" s="1" t="s">
        <v>5066</v>
      </c>
      <c r="B293" s="1" t="s">
        <v>5211</v>
      </c>
      <c r="C293" s="1" t="s">
        <v>5232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53</v>
      </c>
      <c r="I293" s="1" t="s">
        <v>1141</v>
      </c>
      <c r="J293" s="1" t="s">
        <v>96</v>
      </c>
      <c r="K293" s="1" t="s">
        <v>5233</v>
      </c>
      <c r="L293" s="1"/>
      <c r="M293" s="21">
        <f t="shared" si="4"/>
        <v>1</v>
      </c>
    </row>
    <row r="294" spans="1:13" ht="20.100000000000001" customHeight="1" x14ac:dyDescent="0.15">
      <c r="A294" s="1" t="s">
        <v>5066</v>
      </c>
      <c r="B294" s="1" t="s">
        <v>5211</v>
      </c>
      <c r="C294" s="1" t="s">
        <v>5234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1141</v>
      </c>
      <c r="J294" s="1" t="s">
        <v>96</v>
      </c>
      <c r="K294" s="1" t="s">
        <v>5235</v>
      </c>
      <c r="L294" s="1"/>
      <c r="M294" s="21">
        <f t="shared" si="4"/>
        <v>1</v>
      </c>
    </row>
    <row r="295" spans="1:13" ht="20.100000000000001" customHeight="1" x14ac:dyDescent="0.15">
      <c r="A295" s="1" t="s">
        <v>5066</v>
      </c>
      <c r="B295" s="1" t="s">
        <v>5211</v>
      </c>
      <c r="C295" s="1" t="s">
        <v>5236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53</v>
      </c>
      <c r="I295" s="1" t="s">
        <v>1141</v>
      </c>
      <c r="J295" s="1" t="s">
        <v>96</v>
      </c>
      <c r="K295" s="1" t="s">
        <v>5237</v>
      </c>
      <c r="L295" s="1"/>
      <c r="M295" s="21">
        <f t="shared" si="4"/>
        <v>1</v>
      </c>
    </row>
    <row r="296" spans="1:13" ht="20.100000000000001" customHeight="1" x14ac:dyDescent="0.15">
      <c r="A296" s="1" t="s">
        <v>5066</v>
      </c>
      <c r="B296" s="1" t="s">
        <v>5238</v>
      </c>
      <c r="C296" s="1" t="s">
        <v>5239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53</v>
      </c>
      <c r="I296" s="1" t="s">
        <v>1141</v>
      </c>
      <c r="J296" s="1" t="s">
        <v>96</v>
      </c>
      <c r="K296" s="1" t="s">
        <v>5240</v>
      </c>
      <c r="L296" s="1"/>
      <c r="M296" s="21">
        <f t="shared" si="4"/>
        <v>1</v>
      </c>
    </row>
    <row r="297" spans="1:13" ht="20.100000000000001" customHeight="1" x14ac:dyDescent="0.15">
      <c r="A297" s="1" t="s">
        <v>5066</v>
      </c>
      <c r="B297" s="1" t="s">
        <v>5238</v>
      </c>
      <c r="C297" s="1" t="s">
        <v>5241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53</v>
      </c>
      <c r="I297" s="1" t="s">
        <v>1141</v>
      </c>
      <c r="J297" s="1" t="s">
        <v>96</v>
      </c>
      <c r="K297" s="1" t="s">
        <v>5242</v>
      </c>
      <c r="L297" s="1"/>
      <c r="M297" s="21">
        <f t="shared" si="4"/>
        <v>1</v>
      </c>
    </row>
    <row r="298" spans="1:13" ht="20.100000000000001" customHeight="1" x14ac:dyDescent="0.15">
      <c r="A298" s="1" t="s">
        <v>5066</v>
      </c>
      <c r="B298" s="1" t="s">
        <v>5238</v>
      </c>
      <c r="C298" s="1" t="s">
        <v>5243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53</v>
      </c>
      <c r="I298" s="1" t="s">
        <v>1141</v>
      </c>
      <c r="J298" s="1" t="s">
        <v>96</v>
      </c>
      <c r="K298" s="1" t="s">
        <v>5244</v>
      </c>
      <c r="L298" s="1"/>
      <c r="M298" s="21">
        <f t="shared" si="4"/>
        <v>1</v>
      </c>
    </row>
    <row r="299" spans="1:13" ht="20.100000000000001" customHeight="1" x14ac:dyDescent="0.15">
      <c r="A299" s="1" t="s">
        <v>5066</v>
      </c>
      <c r="B299" s="1" t="s">
        <v>5238</v>
      </c>
      <c r="C299" s="1" t="s">
        <v>5245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53</v>
      </c>
      <c r="I299" s="1" t="s">
        <v>1141</v>
      </c>
      <c r="J299" s="1" t="s">
        <v>96</v>
      </c>
      <c r="K299" s="1" t="s">
        <v>5246</v>
      </c>
      <c r="L299" s="1"/>
      <c r="M299" s="21">
        <f t="shared" si="4"/>
        <v>1</v>
      </c>
    </row>
    <row r="300" spans="1:13" ht="20.100000000000001" customHeight="1" x14ac:dyDescent="0.15">
      <c r="A300" s="1" t="s">
        <v>5066</v>
      </c>
      <c r="B300" s="1" t="s">
        <v>5238</v>
      </c>
      <c r="C300" s="1" t="s">
        <v>5247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53</v>
      </c>
      <c r="I300" s="1" t="s">
        <v>1141</v>
      </c>
      <c r="J300" s="1" t="s">
        <v>96</v>
      </c>
      <c r="K300" s="1" t="s">
        <v>5248</v>
      </c>
      <c r="L300" s="1"/>
      <c r="M300" s="21">
        <f t="shared" si="4"/>
        <v>1</v>
      </c>
    </row>
    <row r="301" spans="1:13" ht="20.100000000000001" customHeight="1" x14ac:dyDescent="0.15">
      <c r="A301" s="1" t="s">
        <v>5066</v>
      </c>
      <c r="B301" s="1" t="s">
        <v>5238</v>
      </c>
      <c r="C301" s="1" t="s">
        <v>5249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53</v>
      </c>
      <c r="I301" s="1" t="s">
        <v>1141</v>
      </c>
      <c r="J301" s="1" t="s">
        <v>96</v>
      </c>
      <c r="K301" s="1" t="s">
        <v>5250</v>
      </c>
      <c r="L301" s="1"/>
      <c r="M301" s="21">
        <f t="shared" si="4"/>
        <v>1</v>
      </c>
    </row>
    <row r="302" spans="1:13" ht="20.100000000000001" customHeight="1" x14ac:dyDescent="0.15">
      <c r="A302" s="1" t="s">
        <v>5066</v>
      </c>
      <c r="B302" s="1" t="s">
        <v>5238</v>
      </c>
      <c r="C302" s="1" t="s">
        <v>5251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53</v>
      </c>
      <c r="I302" s="1" t="s">
        <v>1141</v>
      </c>
      <c r="J302" s="1" t="s">
        <v>96</v>
      </c>
      <c r="K302" s="1" t="s">
        <v>5252</v>
      </c>
      <c r="L302" s="1"/>
      <c r="M302" s="21">
        <f t="shared" si="4"/>
        <v>1</v>
      </c>
    </row>
    <row r="303" spans="1:13" ht="20.100000000000001" customHeight="1" x14ac:dyDescent="0.15">
      <c r="A303" s="1" t="s">
        <v>5066</v>
      </c>
      <c r="B303" s="1" t="s">
        <v>5238</v>
      </c>
      <c r="C303" s="1" t="s">
        <v>5253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53</v>
      </c>
      <c r="I303" s="1" t="s">
        <v>1141</v>
      </c>
      <c r="J303" s="1" t="s">
        <v>96</v>
      </c>
      <c r="K303" s="1" t="s">
        <v>5254</v>
      </c>
      <c r="L303" s="1"/>
      <c r="M303" s="21">
        <f t="shared" si="4"/>
        <v>1</v>
      </c>
    </row>
    <row r="304" spans="1:13" ht="20.100000000000001" customHeight="1" x14ac:dyDescent="0.15">
      <c r="A304" s="1" t="s">
        <v>5066</v>
      </c>
      <c r="B304" s="1" t="s">
        <v>5238</v>
      </c>
      <c r="C304" s="1" t="s">
        <v>5255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53</v>
      </c>
      <c r="I304" s="1" t="s">
        <v>1141</v>
      </c>
      <c r="J304" s="1" t="s">
        <v>96</v>
      </c>
      <c r="K304" s="1" t="s">
        <v>5256</v>
      </c>
      <c r="L304" s="1"/>
      <c r="M304" s="21">
        <f t="shared" si="4"/>
        <v>1</v>
      </c>
    </row>
    <row r="305" spans="1:13" ht="20.100000000000001" customHeight="1" x14ac:dyDescent="0.15">
      <c r="A305" s="1" t="s">
        <v>5066</v>
      </c>
      <c r="B305" s="1" t="s">
        <v>5238</v>
      </c>
      <c r="C305" s="1" t="s">
        <v>5257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53</v>
      </c>
      <c r="I305" s="1" t="s">
        <v>1141</v>
      </c>
      <c r="J305" s="1" t="s">
        <v>96</v>
      </c>
      <c r="K305" s="1" t="s">
        <v>5258</v>
      </c>
      <c r="L305" s="1"/>
      <c r="M305" s="21">
        <f t="shared" si="4"/>
        <v>1</v>
      </c>
    </row>
    <row r="306" spans="1:13" ht="20.100000000000001" customHeight="1" x14ac:dyDescent="0.15">
      <c r="A306" s="1" t="s">
        <v>5066</v>
      </c>
      <c r="B306" s="1" t="s">
        <v>5238</v>
      </c>
      <c r="C306" s="1" t="s">
        <v>5259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53</v>
      </c>
      <c r="I306" s="1" t="s">
        <v>1141</v>
      </c>
      <c r="J306" s="1" t="s">
        <v>96</v>
      </c>
      <c r="K306" s="1" t="s">
        <v>5260</v>
      </c>
      <c r="L306" s="1"/>
      <c r="M306" s="21">
        <f t="shared" si="4"/>
        <v>1</v>
      </c>
    </row>
    <row r="307" spans="1:13" ht="20.100000000000001" customHeight="1" x14ac:dyDescent="0.15">
      <c r="A307" s="1" t="s">
        <v>5066</v>
      </c>
      <c r="B307" s="1" t="s">
        <v>5238</v>
      </c>
      <c r="C307" s="1" t="s">
        <v>5261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53</v>
      </c>
      <c r="I307" s="1" t="s">
        <v>1141</v>
      </c>
      <c r="J307" s="1" t="s">
        <v>96</v>
      </c>
      <c r="K307" s="1" t="s">
        <v>5262</v>
      </c>
      <c r="L307" s="1"/>
      <c r="M307" s="21">
        <f t="shared" si="4"/>
        <v>1</v>
      </c>
    </row>
    <row r="308" spans="1:13" ht="20.100000000000001" customHeight="1" x14ac:dyDescent="0.15">
      <c r="A308" s="1" t="s">
        <v>5066</v>
      </c>
      <c r="B308" s="1" t="s">
        <v>5238</v>
      </c>
      <c r="C308" s="1" t="s">
        <v>5263</v>
      </c>
      <c r="D308" s="1" t="s">
        <v>78</v>
      </c>
      <c r="E308" s="1" t="s">
        <v>51</v>
      </c>
      <c r="F308" s="1" t="s">
        <v>81</v>
      </c>
      <c r="G308" s="1" t="s">
        <v>82</v>
      </c>
      <c r="H308" s="1" t="s">
        <v>4727</v>
      </c>
      <c r="I308" s="1" t="s">
        <v>84</v>
      </c>
      <c r="J308" s="1" t="s">
        <v>448</v>
      </c>
      <c r="K308" s="1" t="s">
        <v>5264</v>
      </c>
      <c r="L308" s="1"/>
      <c r="M308" s="21">
        <f t="shared" si="4"/>
        <v>0</v>
      </c>
    </row>
    <row r="309" spans="1:13" ht="20.100000000000001" customHeight="1" x14ac:dyDescent="0.15">
      <c r="A309" s="1" t="s">
        <v>5066</v>
      </c>
      <c r="B309" s="1" t="s">
        <v>5238</v>
      </c>
      <c r="C309" s="1" t="s">
        <v>5265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53</v>
      </c>
      <c r="I309" s="1" t="s">
        <v>1141</v>
      </c>
      <c r="J309" s="1" t="s">
        <v>96</v>
      </c>
      <c r="K309" s="1" t="s">
        <v>5266</v>
      </c>
      <c r="L309" s="1"/>
      <c r="M309" s="21">
        <f t="shared" si="4"/>
        <v>1</v>
      </c>
    </row>
    <row r="310" spans="1:13" ht="20.100000000000001" customHeight="1" x14ac:dyDescent="0.15">
      <c r="A310" s="1" t="s">
        <v>5066</v>
      </c>
      <c r="B310" s="1" t="s">
        <v>5238</v>
      </c>
      <c r="C310" s="1" t="s">
        <v>5267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53</v>
      </c>
      <c r="I310" s="1" t="s">
        <v>1141</v>
      </c>
      <c r="J310" s="1" t="s">
        <v>96</v>
      </c>
      <c r="K310" s="1" t="s">
        <v>5268</v>
      </c>
      <c r="L310" s="1"/>
      <c r="M310" s="21">
        <f t="shared" si="4"/>
        <v>1</v>
      </c>
    </row>
    <row r="311" spans="1:13" ht="20.100000000000001" customHeight="1" x14ac:dyDescent="0.15">
      <c r="A311" s="1" t="s">
        <v>5066</v>
      </c>
      <c r="B311" s="1" t="s">
        <v>5238</v>
      </c>
      <c r="C311" s="1" t="s">
        <v>5269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53</v>
      </c>
      <c r="I311" s="1" t="s">
        <v>1141</v>
      </c>
      <c r="J311" s="1" t="s">
        <v>96</v>
      </c>
      <c r="K311" s="1" t="s">
        <v>5270</v>
      </c>
      <c r="L311" s="1"/>
      <c r="M311" s="21">
        <f t="shared" si="4"/>
        <v>1</v>
      </c>
    </row>
    <row r="312" spans="1:13" ht="20.100000000000001" customHeight="1" x14ac:dyDescent="0.15">
      <c r="A312" s="1" t="s">
        <v>5066</v>
      </c>
      <c r="B312" s="1" t="s">
        <v>5238</v>
      </c>
      <c r="C312" s="1" t="s">
        <v>5271</v>
      </c>
      <c r="D312" s="1" t="s">
        <v>78</v>
      </c>
      <c r="E312" s="1" t="s">
        <v>51</v>
      </c>
      <c r="F312" s="1" t="s">
        <v>179</v>
      </c>
      <c r="G312" s="1" t="s">
        <v>82</v>
      </c>
      <c r="H312" s="1" t="s">
        <v>4727</v>
      </c>
      <c r="I312" s="1" t="s">
        <v>84</v>
      </c>
      <c r="J312" s="1" t="s">
        <v>448</v>
      </c>
      <c r="K312" s="1" t="s">
        <v>5272</v>
      </c>
      <c r="L312" s="1"/>
      <c r="M312" s="21">
        <f t="shared" si="4"/>
        <v>0</v>
      </c>
    </row>
    <row r="313" spans="1:13" ht="20.100000000000001" customHeight="1" x14ac:dyDescent="0.15">
      <c r="A313" s="1" t="s">
        <v>5066</v>
      </c>
      <c r="B313" s="1" t="s">
        <v>5238</v>
      </c>
      <c r="C313" s="1" t="s">
        <v>5273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53</v>
      </c>
      <c r="I313" s="1" t="s">
        <v>1141</v>
      </c>
      <c r="J313" s="1" t="s">
        <v>96</v>
      </c>
      <c r="K313" s="1" t="s">
        <v>5274</v>
      </c>
      <c r="L313" s="1"/>
      <c r="M313" s="21">
        <f t="shared" si="4"/>
        <v>1</v>
      </c>
    </row>
    <row r="314" spans="1:13" ht="20.100000000000001" customHeight="1" x14ac:dyDescent="0.15">
      <c r="A314" s="1" t="s">
        <v>5066</v>
      </c>
      <c r="B314" s="1" t="s">
        <v>5238</v>
      </c>
      <c r="C314" s="1" t="s">
        <v>5275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53</v>
      </c>
      <c r="I314" s="1" t="s">
        <v>1141</v>
      </c>
      <c r="J314" s="1" t="s">
        <v>96</v>
      </c>
      <c r="K314" s="1" t="s">
        <v>5276</v>
      </c>
      <c r="L314" s="1"/>
      <c r="M314" s="21">
        <f t="shared" si="4"/>
        <v>1</v>
      </c>
    </row>
    <row r="315" spans="1:13" ht="20.100000000000001" customHeight="1" x14ac:dyDescent="0.15">
      <c r="A315" s="1" t="s">
        <v>5066</v>
      </c>
      <c r="B315" s="1" t="s">
        <v>5238</v>
      </c>
      <c r="C315" s="1" t="s">
        <v>5277</v>
      </c>
      <c r="D315" s="1" t="s">
        <v>78</v>
      </c>
      <c r="E315" s="1" t="s">
        <v>51</v>
      </c>
      <c r="F315" s="1" t="s">
        <v>81</v>
      </c>
      <c r="G315" s="1" t="s">
        <v>82</v>
      </c>
      <c r="H315" s="1" t="s">
        <v>4727</v>
      </c>
      <c r="I315" s="1" t="s">
        <v>84</v>
      </c>
      <c r="J315" s="1" t="s">
        <v>448</v>
      </c>
      <c r="K315" s="1" t="s">
        <v>5278</v>
      </c>
      <c r="L315" s="1"/>
      <c r="M315" s="21">
        <f t="shared" si="4"/>
        <v>0</v>
      </c>
    </row>
    <row r="316" spans="1:13" ht="20.100000000000001" customHeight="1" x14ac:dyDescent="0.15">
      <c r="A316" s="1" t="s">
        <v>5066</v>
      </c>
      <c r="B316" s="1" t="s">
        <v>5238</v>
      </c>
      <c r="C316" s="1" t="s">
        <v>5279</v>
      </c>
      <c r="D316" s="1" t="s">
        <v>78</v>
      </c>
      <c r="E316" s="1" t="s">
        <v>51</v>
      </c>
      <c r="F316" s="1" t="s">
        <v>179</v>
      </c>
      <c r="G316" s="1" t="s">
        <v>82</v>
      </c>
      <c r="H316" s="1" t="s">
        <v>4727</v>
      </c>
      <c r="I316" s="1" t="s">
        <v>84</v>
      </c>
      <c r="J316" s="1" t="s">
        <v>448</v>
      </c>
      <c r="K316" s="1" t="s">
        <v>5280</v>
      </c>
      <c r="L316" s="1"/>
      <c r="M316" s="21">
        <f t="shared" si="4"/>
        <v>0</v>
      </c>
    </row>
    <row r="317" spans="1:13" ht="20.100000000000001" customHeight="1" x14ac:dyDescent="0.15">
      <c r="A317" s="1" t="s">
        <v>5066</v>
      </c>
      <c r="B317" s="1" t="s">
        <v>5238</v>
      </c>
      <c r="C317" s="1" t="s">
        <v>5281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53</v>
      </c>
      <c r="I317" s="1" t="s">
        <v>1141</v>
      </c>
      <c r="J317" s="1" t="s">
        <v>96</v>
      </c>
      <c r="K317" s="1" t="s">
        <v>5282</v>
      </c>
      <c r="L317" s="1"/>
      <c r="M317" s="21">
        <f t="shared" si="4"/>
        <v>1</v>
      </c>
    </row>
    <row r="318" spans="1:13" ht="20.100000000000001" customHeight="1" x14ac:dyDescent="0.15">
      <c r="A318" s="1" t="s">
        <v>5066</v>
      </c>
      <c r="B318" s="1" t="s">
        <v>5238</v>
      </c>
      <c r="C318" s="1" t="s">
        <v>5283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53</v>
      </c>
      <c r="I318" s="1" t="s">
        <v>1141</v>
      </c>
      <c r="J318" s="1" t="s">
        <v>96</v>
      </c>
      <c r="K318" s="1" t="s">
        <v>5284</v>
      </c>
      <c r="L318" s="1"/>
      <c r="M318" s="21">
        <f t="shared" si="4"/>
        <v>1</v>
      </c>
    </row>
    <row r="319" spans="1:13" ht="20.100000000000001" customHeight="1" x14ac:dyDescent="0.15">
      <c r="A319" s="1" t="s">
        <v>5066</v>
      </c>
      <c r="B319" s="1" t="s">
        <v>5238</v>
      </c>
      <c r="C319" s="1" t="s">
        <v>5285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53</v>
      </c>
      <c r="I319" s="1" t="s">
        <v>1141</v>
      </c>
      <c r="J319" s="1" t="s">
        <v>96</v>
      </c>
      <c r="K319" s="1" t="s">
        <v>5286</v>
      </c>
      <c r="L319" s="1"/>
      <c r="M319" s="21">
        <f t="shared" si="4"/>
        <v>1</v>
      </c>
    </row>
    <row r="320" spans="1:13" ht="20.100000000000001" customHeight="1" x14ac:dyDescent="0.15">
      <c r="A320" s="1" t="s">
        <v>5066</v>
      </c>
      <c r="B320" s="1" t="s">
        <v>5287</v>
      </c>
      <c r="C320" s="1" t="s">
        <v>5288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53</v>
      </c>
      <c r="I320" s="1" t="s">
        <v>1141</v>
      </c>
      <c r="J320" s="1" t="s">
        <v>96</v>
      </c>
      <c r="K320" s="1" t="s">
        <v>5289</v>
      </c>
      <c r="L320" s="1"/>
      <c r="M320" s="21">
        <f t="shared" si="4"/>
        <v>1</v>
      </c>
    </row>
    <row r="321" spans="1:13" ht="20.100000000000001" customHeight="1" x14ac:dyDescent="0.15">
      <c r="A321" s="1" t="s">
        <v>5066</v>
      </c>
      <c r="B321" s="1" t="s">
        <v>5287</v>
      </c>
      <c r="C321" s="1" t="s">
        <v>5290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53</v>
      </c>
      <c r="I321" s="1" t="s">
        <v>1141</v>
      </c>
      <c r="J321" s="1" t="s">
        <v>96</v>
      </c>
      <c r="K321" s="1" t="s">
        <v>5291</v>
      </c>
      <c r="L321" s="1"/>
      <c r="M321" s="21">
        <f t="shared" si="4"/>
        <v>1</v>
      </c>
    </row>
    <row r="322" spans="1:13" ht="20.100000000000001" customHeight="1" x14ac:dyDescent="0.15">
      <c r="A322" s="1" t="s">
        <v>5066</v>
      </c>
      <c r="B322" s="1" t="s">
        <v>5287</v>
      </c>
      <c r="C322" s="1" t="s">
        <v>5292</v>
      </c>
      <c r="D322" s="1" t="s">
        <v>78</v>
      </c>
      <c r="E322" s="1" t="s">
        <v>51</v>
      </c>
      <c r="F322" s="1" t="s">
        <v>179</v>
      </c>
      <c r="G322" s="1" t="s">
        <v>82</v>
      </c>
      <c r="H322" s="1" t="s">
        <v>4727</v>
      </c>
      <c r="I322" s="1" t="s">
        <v>84</v>
      </c>
      <c r="J322" s="1" t="s">
        <v>448</v>
      </c>
      <c r="K322" s="1" t="s">
        <v>5293</v>
      </c>
      <c r="L322" s="1"/>
      <c r="M322" s="21">
        <f t="shared" si="4"/>
        <v>0</v>
      </c>
    </row>
    <row r="323" spans="1:13" ht="20.100000000000001" customHeight="1" x14ac:dyDescent="0.15">
      <c r="A323" s="1" t="s">
        <v>5066</v>
      </c>
      <c r="B323" s="1" t="s">
        <v>5287</v>
      </c>
      <c r="C323" s="1" t="s">
        <v>5294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1141</v>
      </c>
      <c r="J323" s="1" t="s">
        <v>96</v>
      </c>
      <c r="K323" s="1" t="s">
        <v>5295</v>
      </c>
      <c r="L323" s="1"/>
      <c r="M323" s="21">
        <f t="shared" si="4"/>
        <v>1</v>
      </c>
    </row>
    <row r="324" spans="1:13" ht="20.100000000000001" customHeight="1" x14ac:dyDescent="0.15">
      <c r="A324" s="1" t="s">
        <v>5066</v>
      </c>
      <c r="B324" s="1" t="s">
        <v>5287</v>
      </c>
      <c r="C324" s="1" t="s">
        <v>5296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1141</v>
      </c>
      <c r="J324" s="1" t="s">
        <v>96</v>
      </c>
      <c r="K324" s="1" t="s">
        <v>5297</v>
      </c>
      <c r="L324" s="1"/>
      <c r="M324" s="21">
        <f t="shared" si="4"/>
        <v>1</v>
      </c>
    </row>
    <row r="325" spans="1:13" ht="20.100000000000001" customHeight="1" x14ac:dyDescent="0.15">
      <c r="A325" s="1" t="s">
        <v>5066</v>
      </c>
      <c r="B325" s="1" t="s">
        <v>5298</v>
      </c>
      <c r="C325" s="1" t="s">
        <v>5299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1141</v>
      </c>
      <c r="J325" s="1" t="s">
        <v>96</v>
      </c>
      <c r="K325" s="1" t="s">
        <v>5300</v>
      </c>
      <c r="L325" s="1"/>
      <c r="M325" s="21">
        <f t="shared" si="4"/>
        <v>1</v>
      </c>
    </row>
    <row r="326" spans="1:13" ht="20.100000000000001" customHeight="1" x14ac:dyDescent="0.15">
      <c r="A326" s="1" t="s">
        <v>5066</v>
      </c>
      <c r="B326" s="1" t="s">
        <v>5298</v>
      </c>
      <c r="C326" s="1" t="s">
        <v>5301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1141</v>
      </c>
      <c r="J326" s="1" t="s">
        <v>96</v>
      </c>
      <c r="K326" s="1" t="s">
        <v>5302</v>
      </c>
      <c r="L326" s="1"/>
      <c r="M326" s="21">
        <f t="shared" si="4"/>
        <v>1</v>
      </c>
    </row>
    <row r="327" spans="1:13" ht="20.100000000000001" customHeight="1" x14ac:dyDescent="0.15">
      <c r="A327" s="1" t="s">
        <v>5066</v>
      </c>
      <c r="B327" s="1" t="s">
        <v>5298</v>
      </c>
      <c r="C327" s="1" t="s">
        <v>5303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1141</v>
      </c>
      <c r="J327" s="1" t="s">
        <v>96</v>
      </c>
      <c r="K327" s="1" t="s">
        <v>5304</v>
      </c>
      <c r="L327" s="1"/>
      <c r="M327" s="21">
        <f t="shared" si="4"/>
        <v>1</v>
      </c>
    </row>
    <row r="328" spans="1:13" ht="20.100000000000001" customHeight="1" x14ac:dyDescent="0.15">
      <c r="A328" s="1" t="s">
        <v>5066</v>
      </c>
      <c r="B328" s="1" t="s">
        <v>5298</v>
      </c>
      <c r="C328" s="1" t="s">
        <v>5305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5306</v>
      </c>
      <c r="L328" s="1"/>
      <c r="M328" s="21">
        <f t="shared" si="4"/>
        <v>1</v>
      </c>
    </row>
    <row r="329" spans="1:13" ht="20.100000000000001" customHeight="1" x14ac:dyDescent="0.15">
      <c r="A329" s="1" t="s">
        <v>5066</v>
      </c>
      <c r="B329" s="1" t="s">
        <v>5298</v>
      </c>
      <c r="C329" s="1" t="s">
        <v>5307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1151</v>
      </c>
      <c r="I329" s="1" t="s">
        <v>447</v>
      </c>
      <c r="J329" s="1" t="s">
        <v>4704</v>
      </c>
      <c r="K329" s="1" t="s">
        <v>5308</v>
      </c>
      <c r="L329" s="1"/>
      <c r="M329" s="21">
        <f t="shared" si="4"/>
        <v>0</v>
      </c>
    </row>
    <row r="330" spans="1:13" ht="20.100000000000001" customHeight="1" x14ac:dyDescent="0.15">
      <c r="A330" s="1" t="s">
        <v>5066</v>
      </c>
      <c r="B330" s="1" t="s">
        <v>5298</v>
      </c>
      <c r="C330" s="1" t="s">
        <v>5309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5310</v>
      </c>
      <c r="L330" s="1"/>
      <c r="M330" s="21">
        <f t="shared" si="4"/>
        <v>1</v>
      </c>
    </row>
    <row r="331" spans="1:13" ht="20.100000000000001" customHeight="1" x14ac:dyDescent="0.15">
      <c r="A331" s="1" t="s">
        <v>5066</v>
      </c>
      <c r="B331" s="1" t="s">
        <v>5298</v>
      </c>
      <c r="C331" s="1" t="s">
        <v>5311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1141</v>
      </c>
      <c r="J331" s="1" t="s">
        <v>96</v>
      </c>
      <c r="K331" s="1" t="s">
        <v>5312</v>
      </c>
      <c r="L331" s="1"/>
      <c r="M331" s="21">
        <f t="shared" si="4"/>
        <v>1</v>
      </c>
    </row>
    <row r="332" spans="1:13" ht="20.100000000000001" customHeight="1" x14ac:dyDescent="0.15">
      <c r="A332" s="1" t="s">
        <v>5066</v>
      </c>
      <c r="B332" s="1" t="s">
        <v>5298</v>
      </c>
      <c r="C332" s="1" t="s">
        <v>5313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1141</v>
      </c>
      <c r="J332" s="1" t="s">
        <v>96</v>
      </c>
      <c r="K332" s="1" t="s">
        <v>5314</v>
      </c>
      <c r="L332" s="1"/>
      <c r="M332" s="21">
        <f t="shared" si="4"/>
        <v>1</v>
      </c>
    </row>
    <row r="333" spans="1:13" ht="20.100000000000001" customHeight="1" x14ac:dyDescent="0.15">
      <c r="A333" s="1" t="s">
        <v>5066</v>
      </c>
      <c r="B333" s="1" t="s">
        <v>5298</v>
      </c>
      <c r="C333" s="1" t="s">
        <v>5315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53</v>
      </c>
      <c r="I333" s="1" t="s">
        <v>1141</v>
      </c>
      <c r="J333" s="1" t="s">
        <v>96</v>
      </c>
      <c r="K333" s="1" t="s">
        <v>5316</v>
      </c>
      <c r="L333" s="1"/>
      <c r="M333" s="21">
        <f t="shared" ref="M333:M401" si="5">IF(F333="○",1,0)</f>
        <v>1</v>
      </c>
    </row>
    <row r="334" spans="1:13" ht="20.100000000000001" customHeight="1" x14ac:dyDescent="0.15">
      <c r="A334" s="1" t="s">
        <v>5066</v>
      </c>
      <c r="B334" s="1" t="s">
        <v>5298</v>
      </c>
      <c r="C334" s="1" t="s">
        <v>5317</v>
      </c>
      <c r="D334" s="1" t="s">
        <v>78</v>
      </c>
      <c r="E334" s="1" t="s">
        <v>51</v>
      </c>
      <c r="F334" s="1" t="s">
        <v>81</v>
      </c>
      <c r="G334" s="1" t="s">
        <v>82</v>
      </c>
      <c r="H334" s="1" t="s">
        <v>180</v>
      </c>
      <c r="I334" s="1" t="s">
        <v>4864</v>
      </c>
      <c r="J334" s="1" t="s">
        <v>96</v>
      </c>
      <c r="K334" s="1" t="s">
        <v>5318</v>
      </c>
      <c r="L334" s="1"/>
      <c r="M334" s="21">
        <f t="shared" si="5"/>
        <v>0</v>
      </c>
    </row>
    <row r="335" spans="1:13" ht="20.100000000000001" customHeight="1" x14ac:dyDescent="0.15">
      <c r="A335" s="1" t="s">
        <v>5066</v>
      </c>
      <c r="B335" s="1" t="s">
        <v>5298</v>
      </c>
      <c r="C335" s="1" t="s">
        <v>5319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1141</v>
      </c>
      <c r="J335" s="1" t="s">
        <v>96</v>
      </c>
      <c r="K335" s="1" t="s">
        <v>5320</v>
      </c>
      <c r="L335" s="1"/>
      <c r="M335" s="21">
        <f t="shared" si="5"/>
        <v>1</v>
      </c>
    </row>
    <row r="336" spans="1:13" ht="20.100000000000001" customHeight="1" x14ac:dyDescent="0.15">
      <c r="A336" s="1" t="s">
        <v>5066</v>
      </c>
      <c r="B336" s="1" t="s">
        <v>5298</v>
      </c>
      <c r="C336" s="1" t="s">
        <v>5321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1141</v>
      </c>
      <c r="J336" s="1" t="s">
        <v>96</v>
      </c>
      <c r="K336" s="1" t="s">
        <v>5322</v>
      </c>
      <c r="L336" s="1"/>
      <c r="M336" s="21">
        <f t="shared" si="5"/>
        <v>1</v>
      </c>
    </row>
    <row r="337" spans="1:13" ht="20.100000000000001" customHeight="1" x14ac:dyDescent="0.15">
      <c r="A337" s="1" t="s">
        <v>5066</v>
      </c>
      <c r="B337" s="1" t="s">
        <v>5298</v>
      </c>
      <c r="C337" s="1" t="s">
        <v>5323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53</v>
      </c>
      <c r="I337" s="1" t="s">
        <v>1141</v>
      </c>
      <c r="J337" s="1" t="s">
        <v>96</v>
      </c>
      <c r="K337" s="1" t="s">
        <v>5324</v>
      </c>
      <c r="L337" s="1"/>
      <c r="M337" s="21">
        <f t="shared" si="5"/>
        <v>1</v>
      </c>
    </row>
    <row r="338" spans="1:13" ht="20.100000000000001" customHeight="1" x14ac:dyDescent="0.15">
      <c r="A338" s="1" t="s">
        <v>5066</v>
      </c>
      <c r="B338" s="1" t="s">
        <v>5298</v>
      </c>
      <c r="C338" s="1" t="s">
        <v>5325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53</v>
      </c>
      <c r="I338" s="1" t="s">
        <v>1141</v>
      </c>
      <c r="J338" s="1" t="s">
        <v>96</v>
      </c>
      <c r="K338" s="1" t="s">
        <v>5326</v>
      </c>
      <c r="L338" s="1"/>
      <c r="M338" s="21">
        <f t="shared" si="5"/>
        <v>1</v>
      </c>
    </row>
    <row r="339" spans="1:13" ht="20.100000000000001" customHeight="1" x14ac:dyDescent="0.15">
      <c r="A339" s="1" t="s">
        <v>5066</v>
      </c>
      <c r="B339" s="1" t="s">
        <v>5298</v>
      </c>
      <c r="C339" s="1" t="s">
        <v>5327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53</v>
      </c>
      <c r="I339" s="1" t="s">
        <v>1141</v>
      </c>
      <c r="J339" s="1" t="s">
        <v>96</v>
      </c>
      <c r="K339" s="1" t="s">
        <v>5328</v>
      </c>
      <c r="L339" s="1"/>
      <c r="M339" s="21">
        <f t="shared" si="5"/>
        <v>1</v>
      </c>
    </row>
    <row r="340" spans="1:13" ht="20.100000000000001" customHeight="1" x14ac:dyDescent="0.15">
      <c r="A340" s="1" t="s">
        <v>5066</v>
      </c>
      <c r="B340" s="1" t="s">
        <v>5298</v>
      </c>
      <c r="C340" s="1" t="s">
        <v>5329</v>
      </c>
      <c r="D340" s="1" t="s">
        <v>849</v>
      </c>
      <c r="E340" s="1" t="s">
        <v>51</v>
      </c>
      <c r="F340" s="1" t="s">
        <v>26832</v>
      </c>
      <c r="G340" s="1" t="s">
        <v>82</v>
      </c>
      <c r="H340" s="1" t="s">
        <v>83</v>
      </c>
      <c r="I340" s="1" t="s">
        <v>84</v>
      </c>
      <c r="J340" s="1" t="s">
        <v>85</v>
      </c>
      <c r="K340" s="1" t="s">
        <v>5330</v>
      </c>
      <c r="L340" s="1"/>
      <c r="M340" s="21">
        <f t="shared" si="5"/>
        <v>0</v>
      </c>
    </row>
    <row r="341" spans="1:13" ht="20.100000000000001" customHeight="1" x14ac:dyDescent="0.15">
      <c r="A341" s="1" t="s">
        <v>5066</v>
      </c>
      <c r="B341" s="1" t="s">
        <v>26915</v>
      </c>
      <c r="C341" s="1" t="s">
        <v>26914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26906</v>
      </c>
      <c r="I341" s="1" t="s">
        <v>26907</v>
      </c>
      <c r="J341" s="1" t="s">
        <v>26908</v>
      </c>
      <c r="K341" s="1" t="s">
        <v>26916</v>
      </c>
      <c r="L341" s="30"/>
      <c r="M341" s="21">
        <f>IF(F341="○",1,0)</f>
        <v>1</v>
      </c>
    </row>
    <row r="342" spans="1:13" ht="20.100000000000001" customHeight="1" x14ac:dyDescent="0.15">
      <c r="A342" s="1" t="s">
        <v>5066</v>
      </c>
      <c r="B342" s="1" t="s">
        <v>26915</v>
      </c>
      <c r="C342" s="1" t="s">
        <v>26917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26906</v>
      </c>
      <c r="I342" s="1" t="s">
        <v>26907</v>
      </c>
      <c r="J342" s="1" t="s">
        <v>26908</v>
      </c>
      <c r="K342" s="1" t="s">
        <v>26918</v>
      </c>
      <c r="L342" s="30"/>
      <c r="M342" s="21">
        <f>IF(F342="○",1,0)</f>
        <v>1</v>
      </c>
    </row>
    <row r="343" spans="1:13" ht="20.100000000000001" customHeight="1" x14ac:dyDescent="0.15">
      <c r="A343" s="1" t="s">
        <v>5066</v>
      </c>
      <c r="B343" s="1" t="s">
        <v>26915</v>
      </c>
      <c r="C343" s="1" t="s">
        <v>26919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26906</v>
      </c>
      <c r="I343" s="1" t="s">
        <v>26907</v>
      </c>
      <c r="J343" s="1" t="s">
        <v>26908</v>
      </c>
      <c r="K343" s="1" t="s">
        <v>26920</v>
      </c>
      <c r="L343" s="30"/>
      <c r="M343" s="21">
        <f>IF(F343="○",1,0)</f>
        <v>1</v>
      </c>
    </row>
    <row r="344" spans="1:13" ht="20.100000000000001" customHeight="1" x14ac:dyDescent="0.15">
      <c r="A344" s="1" t="s">
        <v>5066</v>
      </c>
      <c r="B344" s="1" t="s">
        <v>26915</v>
      </c>
      <c r="C344" s="1" t="s">
        <v>26921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26906</v>
      </c>
      <c r="I344" s="1" t="s">
        <v>26907</v>
      </c>
      <c r="J344" s="1" t="s">
        <v>26908</v>
      </c>
      <c r="K344" s="1" t="s">
        <v>26922</v>
      </c>
      <c r="L344" s="30"/>
      <c r="M344" s="21">
        <f>IF(F344="○",1,0)</f>
        <v>1</v>
      </c>
    </row>
    <row r="345" spans="1:13" ht="20.100000000000001" customHeight="1" x14ac:dyDescent="0.15">
      <c r="A345" s="1" t="s">
        <v>5066</v>
      </c>
      <c r="B345" s="1" t="s">
        <v>5331</v>
      </c>
      <c r="C345" s="1" t="s">
        <v>5332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1141</v>
      </c>
      <c r="J345" s="1" t="s">
        <v>96</v>
      </c>
      <c r="K345" s="1" t="s">
        <v>5333</v>
      </c>
      <c r="L345" s="1"/>
      <c r="M345" s="21">
        <f t="shared" si="5"/>
        <v>1</v>
      </c>
    </row>
    <row r="346" spans="1:13" ht="20.100000000000001" customHeight="1" x14ac:dyDescent="0.15">
      <c r="A346" s="1" t="s">
        <v>5066</v>
      </c>
      <c r="B346" s="1" t="s">
        <v>5331</v>
      </c>
      <c r="C346" s="1" t="s">
        <v>5334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5335</v>
      </c>
      <c r="L346" s="1"/>
      <c r="M346" s="21">
        <f t="shared" si="5"/>
        <v>1</v>
      </c>
    </row>
    <row r="347" spans="1:13" ht="20.100000000000001" customHeight="1" x14ac:dyDescent="0.15">
      <c r="A347" s="1" t="s">
        <v>5066</v>
      </c>
      <c r="B347" s="1" t="s">
        <v>5331</v>
      </c>
      <c r="C347" s="1" t="s">
        <v>5336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5337</v>
      </c>
      <c r="L347" s="1"/>
      <c r="M347" s="21">
        <f t="shared" si="5"/>
        <v>1</v>
      </c>
    </row>
    <row r="348" spans="1:13" ht="20.100000000000001" customHeight="1" x14ac:dyDescent="0.15">
      <c r="A348" s="1" t="s">
        <v>5066</v>
      </c>
      <c r="B348" s="1" t="s">
        <v>5331</v>
      </c>
      <c r="C348" s="1" t="s">
        <v>5338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5339</v>
      </c>
      <c r="L348" s="1"/>
      <c r="M348" s="21">
        <f t="shared" si="5"/>
        <v>1</v>
      </c>
    </row>
    <row r="349" spans="1:13" ht="20.100000000000001" customHeight="1" x14ac:dyDescent="0.15">
      <c r="A349" s="1" t="s">
        <v>5066</v>
      </c>
      <c r="B349" s="1" t="s">
        <v>5331</v>
      </c>
      <c r="C349" s="1" t="s">
        <v>5340</v>
      </c>
      <c r="D349" s="1" t="s">
        <v>849</v>
      </c>
      <c r="E349" s="1" t="s">
        <v>51</v>
      </c>
      <c r="F349" s="1" t="s">
        <v>26832</v>
      </c>
      <c r="G349" s="1" t="s">
        <v>82</v>
      </c>
      <c r="H349" s="1" t="s">
        <v>83</v>
      </c>
      <c r="I349" s="1" t="s">
        <v>84</v>
      </c>
      <c r="J349" s="1" t="s">
        <v>85</v>
      </c>
      <c r="K349" s="1" t="s">
        <v>5341</v>
      </c>
      <c r="L349" s="1"/>
      <c r="M349" s="21">
        <f t="shared" si="5"/>
        <v>0</v>
      </c>
    </row>
    <row r="350" spans="1:13" ht="20.100000000000001" customHeight="1" x14ac:dyDescent="0.15">
      <c r="A350" s="1" t="s">
        <v>5066</v>
      </c>
      <c r="B350" s="1" t="s">
        <v>5342</v>
      </c>
      <c r="C350" s="1" t="s">
        <v>5343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53</v>
      </c>
      <c r="I350" s="1" t="s">
        <v>1141</v>
      </c>
      <c r="J350" s="1" t="s">
        <v>96</v>
      </c>
      <c r="K350" s="1" t="s">
        <v>5344</v>
      </c>
      <c r="L350" s="1"/>
      <c r="M350" s="21">
        <f t="shared" si="5"/>
        <v>1</v>
      </c>
    </row>
    <row r="351" spans="1:13" ht="20.100000000000001" customHeight="1" x14ac:dyDescent="0.15">
      <c r="A351" s="1" t="s">
        <v>5066</v>
      </c>
      <c r="B351" s="1" t="s">
        <v>5342</v>
      </c>
      <c r="C351" s="1" t="s">
        <v>5345</v>
      </c>
      <c r="D351" s="1" t="s">
        <v>78</v>
      </c>
      <c r="E351" s="1" t="s">
        <v>51</v>
      </c>
      <c r="F351" s="1" t="s">
        <v>81</v>
      </c>
      <c r="G351" s="1" t="s">
        <v>82</v>
      </c>
      <c r="H351" s="1" t="s">
        <v>212</v>
      </c>
      <c r="I351" s="1" t="s">
        <v>1136</v>
      </c>
      <c r="J351" s="1" t="s">
        <v>122</v>
      </c>
      <c r="K351" s="1" t="s">
        <v>5346</v>
      </c>
      <c r="L351" s="1"/>
      <c r="M351" s="21">
        <f t="shared" si="5"/>
        <v>0</v>
      </c>
    </row>
    <row r="352" spans="1:13" ht="20.100000000000001" customHeight="1" x14ac:dyDescent="0.15">
      <c r="A352" s="1" t="s">
        <v>5066</v>
      </c>
      <c r="B352" s="1" t="s">
        <v>5342</v>
      </c>
      <c r="C352" s="1" t="s">
        <v>5347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1141</v>
      </c>
      <c r="J352" s="1" t="s">
        <v>96</v>
      </c>
      <c r="K352" s="1" t="s">
        <v>5348</v>
      </c>
      <c r="L352" s="1"/>
      <c r="M352" s="21">
        <f t="shared" si="5"/>
        <v>1</v>
      </c>
    </row>
    <row r="353" spans="1:13" ht="20.100000000000001" customHeight="1" x14ac:dyDescent="0.15">
      <c r="A353" s="1" t="s">
        <v>5066</v>
      </c>
      <c r="B353" s="1" t="s">
        <v>5342</v>
      </c>
      <c r="C353" s="1" t="s">
        <v>5349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662</v>
      </c>
      <c r="J353" s="1" t="s">
        <v>663</v>
      </c>
      <c r="K353" s="1" t="s">
        <v>5350</v>
      </c>
      <c r="L353" s="1"/>
      <c r="M353" s="21">
        <f t="shared" si="5"/>
        <v>1</v>
      </c>
    </row>
    <row r="354" spans="1:13" ht="20.100000000000001" customHeight="1" x14ac:dyDescent="0.15">
      <c r="A354" s="1" t="s">
        <v>5066</v>
      </c>
      <c r="B354" s="1" t="s">
        <v>5342</v>
      </c>
      <c r="C354" s="1" t="s">
        <v>5351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53</v>
      </c>
      <c r="I354" s="1" t="s">
        <v>1141</v>
      </c>
      <c r="J354" s="1" t="s">
        <v>96</v>
      </c>
      <c r="K354" s="1" t="s">
        <v>5352</v>
      </c>
      <c r="L354" s="1"/>
      <c r="M354" s="21">
        <f t="shared" si="5"/>
        <v>1</v>
      </c>
    </row>
    <row r="355" spans="1:13" ht="20.100000000000001" customHeight="1" x14ac:dyDescent="0.15">
      <c r="A355" s="1" t="s">
        <v>5066</v>
      </c>
      <c r="B355" s="1" t="s">
        <v>5342</v>
      </c>
      <c r="C355" s="1" t="s">
        <v>5353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1141</v>
      </c>
      <c r="J355" s="1" t="s">
        <v>96</v>
      </c>
      <c r="K355" s="1" t="s">
        <v>5354</v>
      </c>
      <c r="L355" s="1"/>
      <c r="M355" s="21">
        <f t="shared" si="5"/>
        <v>1</v>
      </c>
    </row>
    <row r="356" spans="1:13" ht="20.100000000000001" customHeight="1" x14ac:dyDescent="0.15">
      <c r="A356" s="1" t="s">
        <v>5066</v>
      </c>
      <c r="B356" s="1" t="s">
        <v>5355</v>
      </c>
      <c r="C356" s="1" t="s">
        <v>5356</v>
      </c>
      <c r="D356" s="1" t="s">
        <v>78</v>
      </c>
      <c r="E356" s="1" t="s">
        <v>51</v>
      </c>
      <c r="F356" s="1" t="s">
        <v>81</v>
      </c>
      <c r="G356" s="1" t="s">
        <v>82</v>
      </c>
      <c r="H356" s="1" t="s">
        <v>180</v>
      </c>
      <c r="I356" s="1" t="s">
        <v>4864</v>
      </c>
      <c r="J356" s="1" t="s">
        <v>96</v>
      </c>
      <c r="K356" s="1" t="s">
        <v>5357</v>
      </c>
      <c r="L356" s="1"/>
      <c r="M356" s="21">
        <f t="shared" si="5"/>
        <v>0</v>
      </c>
    </row>
    <row r="357" spans="1:13" ht="20.100000000000001" customHeight="1" x14ac:dyDescent="0.15">
      <c r="A357" s="1" t="s">
        <v>5066</v>
      </c>
      <c r="B357" s="1" t="s">
        <v>5355</v>
      </c>
      <c r="C357" s="1" t="s">
        <v>5358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53</v>
      </c>
      <c r="I357" s="1" t="s">
        <v>1141</v>
      </c>
      <c r="J357" s="1" t="s">
        <v>96</v>
      </c>
      <c r="K357" s="1" t="s">
        <v>5359</v>
      </c>
      <c r="L357" s="1"/>
      <c r="M357" s="21">
        <f t="shared" si="5"/>
        <v>1</v>
      </c>
    </row>
    <row r="358" spans="1:13" ht="20.100000000000001" customHeight="1" x14ac:dyDescent="0.15">
      <c r="A358" s="1" t="s">
        <v>5066</v>
      </c>
      <c r="B358" s="1" t="s">
        <v>5355</v>
      </c>
      <c r="C358" s="1" t="s">
        <v>5360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53</v>
      </c>
      <c r="I358" s="1" t="s">
        <v>1141</v>
      </c>
      <c r="J358" s="1" t="s">
        <v>96</v>
      </c>
      <c r="K358" s="1" t="s">
        <v>5361</v>
      </c>
      <c r="L358" s="1"/>
      <c r="M358" s="21">
        <f t="shared" si="5"/>
        <v>1</v>
      </c>
    </row>
    <row r="359" spans="1:13" ht="20.100000000000001" customHeight="1" x14ac:dyDescent="0.15">
      <c r="A359" s="1" t="s">
        <v>5066</v>
      </c>
      <c r="B359" s="1" t="s">
        <v>26923</v>
      </c>
      <c r="C359" s="1" t="s">
        <v>26924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26906</v>
      </c>
      <c r="I359" s="1" t="s">
        <v>26907</v>
      </c>
      <c r="J359" s="1" t="s">
        <v>26908</v>
      </c>
      <c r="K359" s="1" t="s">
        <v>26923</v>
      </c>
      <c r="L359" s="1"/>
      <c r="M359" s="21">
        <f>IF(F359="○",1,0)</f>
        <v>1</v>
      </c>
    </row>
    <row r="360" spans="1:13" ht="20.100000000000001" customHeight="1" x14ac:dyDescent="0.15">
      <c r="A360" s="1" t="s">
        <v>5362</v>
      </c>
      <c r="B360" s="1" t="s">
        <v>5363</v>
      </c>
      <c r="C360" s="1" t="s">
        <v>5364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1141</v>
      </c>
      <c r="J360" s="1" t="s">
        <v>96</v>
      </c>
      <c r="K360" s="1" t="s">
        <v>5365</v>
      </c>
      <c r="L360" s="1"/>
      <c r="M360" s="21">
        <f t="shared" si="5"/>
        <v>1</v>
      </c>
    </row>
    <row r="361" spans="1:13" ht="20.100000000000001" customHeight="1" x14ac:dyDescent="0.15">
      <c r="A361" s="1" t="s">
        <v>5362</v>
      </c>
      <c r="B361" s="1" t="s">
        <v>5363</v>
      </c>
      <c r="C361" s="1" t="s">
        <v>5366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1141</v>
      </c>
      <c r="J361" s="1" t="s">
        <v>96</v>
      </c>
      <c r="K361" s="1" t="s">
        <v>5367</v>
      </c>
      <c r="L361" s="1"/>
      <c r="M361" s="21">
        <f t="shared" si="5"/>
        <v>1</v>
      </c>
    </row>
    <row r="362" spans="1:13" ht="20.100000000000001" customHeight="1" x14ac:dyDescent="0.15">
      <c r="A362" s="1" t="s">
        <v>5362</v>
      </c>
      <c r="B362" s="1" t="s">
        <v>5363</v>
      </c>
      <c r="C362" s="1" t="s">
        <v>5368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1141</v>
      </c>
      <c r="J362" s="1" t="s">
        <v>96</v>
      </c>
      <c r="K362" s="1" t="s">
        <v>5369</v>
      </c>
      <c r="L362" s="1"/>
      <c r="M362" s="21">
        <f t="shared" si="5"/>
        <v>1</v>
      </c>
    </row>
    <row r="363" spans="1:13" ht="20.100000000000001" customHeight="1" x14ac:dyDescent="0.15">
      <c r="A363" s="1" t="s">
        <v>5362</v>
      </c>
      <c r="B363" s="1" t="s">
        <v>5363</v>
      </c>
      <c r="C363" s="1" t="s">
        <v>5370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1141</v>
      </c>
      <c r="J363" s="1" t="s">
        <v>96</v>
      </c>
      <c r="K363" s="1" t="s">
        <v>5371</v>
      </c>
      <c r="L363" s="1"/>
      <c r="M363" s="21">
        <f t="shared" si="5"/>
        <v>1</v>
      </c>
    </row>
    <row r="364" spans="1:13" ht="20.100000000000001" customHeight="1" x14ac:dyDescent="0.15">
      <c r="A364" s="1" t="s">
        <v>5362</v>
      </c>
      <c r="B364" s="1" t="s">
        <v>5363</v>
      </c>
      <c r="C364" s="1" t="s">
        <v>5372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53</v>
      </c>
      <c r="I364" s="1" t="s">
        <v>1141</v>
      </c>
      <c r="J364" s="1" t="s">
        <v>96</v>
      </c>
      <c r="K364" s="1" t="s">
        <v>5373</v>
      </c>
      <c r="L364" s="1"/>
      <c r="M364" s="21">
        <f t="shared" si="5"/>
        <v>1</v>
      </c>
    </row>
    <row r="365" spans="1:13" ht="20.100000000000001" customHeight="1" x14ac:dyDescent="0.15">
      <c r="A365" s="1" t="s">
        <v>5362</v>
      </c>
      <c r="B365" s="1" t="s">
        <v>5363</v>
      </c>
      <c r="C365" s="1" t="s">
        <v>5374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180</v>
      </c>
      <c r="I365" s="1" t="s">
        <v>447</v>
      </c>
      <c r="J365" s="1" t="s">
        <v>730</v>
      </c>
      <c r="K365" s="1" t="s">
        <v>5375</v>
      </c>
      <c r="L365" s="1"/>
      <c r="M365" s="21">
        <f t="shared" si="5"/>
        <v>0</v>
      </c>
    </row>
    <row r="366" spans="1:13" ht="20.100000000000001" customHeight="1" x14ac:dyDescent="0.15">
      <c r="A366" s="1" t="s">
        <v>5362</v>
      </c>
      <c r="B366" s="1" t="s">
        <v>5363</v>
      </c>
      <c r="C366" s="1" t="s">
        <v>5376</v>
      </c>
      <c r="D366" s="1" t="s">
        <v>78</v>
      </c>
      <c r="E366" s="1" t="s">
        <v>51</v>
      </c>
      <c r="F366" s="1" t="s">
        <v>81</v>
      </c>
      <c r="G366" s="1" t="s">
        <v>82</v>
      </c>
      <c r="H366" s="1" t="s">
        <v>180</v>
      </c>
      <c r="I366" s="1" t="s">
        <v>447</v>
      </c>
      <c r="J366" s="1" t="s">
        <v>730</v>
      </c>
      <c r="K366" s="1" t="s">
        <v>5377</v>
      </c>
      <c r="L366" s="1"/>
      <c r="M366" s="21">
        <f t="shared" si="5"/>
        <v>0</v>
      </c>
    </row>
    <row r="367" spans="1:13" ht="20.100000000000001" customHeight="1" x14ac:dyDescent="0.15">
      <c r="A367" s="1" t="s">
        <v>5362</v>
      </c>
      <c r="B367" s="1" t="s">
        <v>5363</v>
      </c>
      <c r="C367" s="1" t="s">
        <v>5378</v>
      </c>
      <c r="D367" s="1" t="s">
        <v>849</v>
      </c>
      <c r="E367" s="1" t="s">
        <v>51</v>
      </c>
      <c r="F367" s="1" t="s">
        <v>26832</v>
      </c>
      <c r="G367" s="1" t="s">
        <v>52</v>
      </c>
      <c r="H367" s="1" t="s">
        <v>121</v>
      </c>
      <c r="I367" s="1" t="s">
        <v>662</v>
      </c>
      <c r="J367" s="1" t="s">
        <v>663</v>
      </c>
      <c r="K367" s="1" t="s">
        <v>5379</v>
      </c>
      <c r="L367" s="1"/>
      <c r="M367" s="21">
        <f t="shared" si="5"/>
        <v>0</v>
      </c>
    </row>
    <row r="368" spans="1:13" ht="20.100000000000001" customHeight="1" x14ac:dyDescent="0.15">
      <c r="A368" s="1" t="s">
        <v>5362</v>
      </c>
      <c r="B368" s="1" t="s">
        <v>5380</v>
      </c>
      <c r="C368" s="1" t="s">
        <v>5381</v>
      </c>
      <c r="D368" s="1" t="s">
        <v>78</v>
      </c>
      <c r="E368" s="1" t="s">
        <v>51</v>
      </c>
      <c r="F368" s="1" t="s">
        <v>51</v>
      </c>
      <c r="G368" s="1" t="s">
        <v>52</v>
      </c>
      <c r="H368" s="1" t="s">
        <v>53</v>
      </c>
      <c r="I368" s="1" t="s">
        <v>1141</v>
      </c>
      <c r="J368" s="1" t="s">
        <v>96</v>
      </c>
      <c r="K368" s="1" t="s">
        <v>5382</v>
      </c>
      <c r="L368" s="1"/>
      <c r="M368" s="21">
        <f t="shared" si="5"/>
        <v>1</v>
      </c>
    </row>
    <row r="369" spans="1:13" ht="20.100000000000001" customHeight="1" x14ac:dyDescent="0.15">
      <c r="A369" s="1" t="s">
        <v>5362</v>
      </c>
      <c r="B369" s="1" t="s">
        <v>5380</v>
      </c>
      <c r="C369" s="1" t="s">
        <v>5383</v>
      </c>
      <c r="D369" s="1" t="s">
        <v>78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1141</v>
      </c>
      <c r="J369" s="1" t="s">
        <v>96</v>
      </c>
      <c r="K369" s="1" t="s">
        <v>5384</v>
      </c>
      <c r="L369" s="1"/>
      <c r="M369" s="21">
        <f t="shared" si="5"/>
        <v>1</v>
      </c>
    </row>
    <row r="370" spans="1:13" ht="20.100000000000001" customHeight="1" x14ac:dyDescent="0.15">
      <c r="A370" s="1" t="s">
        <v>5362</v>
      </c>
      <c r="B370" s="1" t="s">
        <v>5385</v>
      </c>
      <c r="C370" s="1" t="s">
        <v>5386</v>
      </c>
      <c r="D370" s="1" t="s">
        <v>78</v>
      </c>
      <c r="E370" s="1" t="s">
        <v>51</v>
      </c>
      <c r="F370" s="1" t="s">
        <v>26832</v>
      </c>
      <c r="G370" s="1" t="s">
        <v>82</v>
      </c>
      <c r="H370" s="1" t="s">
        <v>4727</v>
      </c>
      <c r="I370" s="1" t="s">
        <v>84</v>
      </c>
      <c r="J370" s="1" t="s">
        <v>448</v>
      </c>
      <c r="K370" s="1" t="s">
        <v>5387</v>
      </c>
      <c r="L370" s="1"/>
      <c r="M370" s="21">
        <f t="shared" si="5"/>
        <v>0</v>
      </c>
    </row>
    <row r="371" spans="1:13" ht="20.100000000000001" customHeight="1" x14ac:dyDescent="0.15">
      <c r="A371" s="1" t="s">
        <v>5362</v>
      </c>
      <c r="B371" s="1" t="s">
        <v>5385</v>
      </c>
      <c r="C371" s="1" t="s">
        <v>5388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53</v>
      </c>
      <c r="I371" s="1" t="s">
        <v>1141</v>
      </c>
      <c r="J371" s="1" t="s">
        <v>96</v>
      </c>
      <c r="K371" s="1" t="s">
        <v>5389</v>
      </c>
      <c r="L371" s="1"/>
      <c r="M371" s="21">
        <f t="shared" si="5"/>
        <v>1</v>
      </c>
    </row>
    <row r="372" spans="1:13" ht="20.100000000000001" customHeight="1" x14ac:dyDescent="0.15">
      <c r="A372" s="1" t="s">
        <v>5362</v>
      </c>
      <c r="B372" s="1" t="s">
        <v>5385</v>
      </c>
      <c r="C372" s="1" t="s">
        <v>5390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1141</v>
      </c>
      <c r="J372" s="1" t="s">
        <v>96</v>
      </c>
      <c r="K372" s="1" t="s">
        <v>5391</v>
      </c>
      <c r="L372" s="1"/>
      <c r="M372" s="21">
        <f t="shared" si="5"/>
        <v>1</v>
      </c>
    </row>
    <row r="373" spans="1:13" ht="20.100000000000001" customHeight="1" x14ac:dyDescent="0.15">
      <c r="A373" s="1" t="s">
        <v>5362</v>
      </c>
      <c r="B373" s="1" t="s">
        <v>5385</v>
      </c>
      <c r="C373" s="1" t="s">
        <v>5392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1141</v>
      </c>
      <c r="J373" s="1" t="s">
        <v>96</v>
      </c>
      <c r="K373" s="1" t="s">
        <v>5393</v>
      </c>
      <c r="L373" s="1"/>
      <c r="M373" s="21">
        <f t="shared" si="5"/>
        <v>1</v>
      </c>
    </row>
    <row r="374" spans="1:13" ht="20.100000000000001" customHeight="1" x14ac:dyDescent="0.15">
      <c r="A374" s="1" t="s">
        <v>5362</v>
      </c>
      <c r="B374" s="1" t="s">
        <v>5385</v>
      </c>
      <c r="C374" s="1" t="s">
        <v>5394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1141</v>
      </c>
      <c r="J374" s="1" t="s">
        <v>96</v>
      </c>
      <c r="K374" s="1" t="s">
        <v>5395</v>
      </c>
      <c r="L374" s="1"/>
      <c r="M374" s="21">
        <f t="shared" si="5"/>
        <v>1</v>
      </c>
    </row>
    <row r="375" spans="1:13" ht="20.100000000000001" customHeight="1" x14ac:dyDescent="0.15">
      <c r="A375" s="1" t="s">
        <v>5362</v>
      </c>
      <c r="B375" s="1" t="s">
        <v>5385</v>
      </c>
      <c r="C375" s="1" t="s">
        <v>5396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53</v>
      </c>
      <c r="I375" s="1" t="s">
        <v>1141</v>
      </c>
      <c r="J375" s="1" t="s">
        <v>96</v>
      </c>
      <c r="K375" s="1" t="s">
        <v>5397</v>
      </c>
      <c r="L375" s="1"/>
      <c r="M375" s="21">
        <f t="shared" si="5"/>
        <v>1</v>
      </c>
    </row>
    <row r="376" spans="1:13" ht="20.100000000000001" customHeight="1" x14ac:dyDescent="0.15">
      <c r="A376" s="1" t="s">
        <v>5362</v>
      </c>
      <c r="B376" s="1" t="s">
        <v>5385</v>
      </c>
      <c r="C376" s="1" t="s">
        <v>5398</v>
      </c>
      <c r="D376" s="1" t="s">
        <v>849</v>
      </c>
      <c r="E376" s="1" t="s">
        <v>51</v>
      </c>
      <c r="F376" s="1" t="s">
        <v>26832</v>
      </c>
      <c r="G376" s="1" t="s">
        <v>82</v>
      </c>
      <c r="H376" s="1" t="s">
        <v>83</v>
      </c>
      <c r="I376" s="1" t="s">
        <v>84</v>
      </c>
      <c r="J376" s="1" t="s">
        <v>85</v>
      </c>
      <c r="K376" s="1" t="s">
        <v>5399</v>
      </c>
      <c r="L376" s="1"/>
      <c r="M376" s="21">
        <f t="shared" si="5"/>
        <v>0</v>
      </c>
    </row>
    <row r="377" spans="1:13" ht="20.100000000000001" customHeight="1" x14ac:dyDescent="0.15">
      <c r="A377" s="1" t="s">
        <v>5362</v>
      </c>
      <c r="B377" s="1" t="s">
        <v>5400</v>
      </c>
      <c r="C377" s="1" t="s">
        <v>5401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53</v>
      </c>
      <c r="I377" s="1" t="s">
        <v>1141</v>
      </c>
      <c r="J377" s="1" t="s">
        <v>96</v>
      </c>
      <c r="K377" s="1" t="s">
        <v>5402</v>
      </c>
      <c r="L377" s="1"/>
      <c r="M377" s="21">
        <f t="shared" si="5"/>
        <v>1</v>
      </c>
    </row>
    <row r="378" spans="1:13" ht="20.100000000000001" customHeight="1" x14ac:dyDescent="0.15">
      <c r="A378" s="1" t="s">
        <v>5362</v>
      </c>
      <c r="B378" s="1" t="s">
        <v>5400</v>
      </c>
      <c r="C378" s="1" t="s">
        <v>5403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1141</v>
      </c>
      <c r="J378" s="1" t="s">
        <v>96</v>
      </c>
      <c r="K378" s="1" t="s">
        <v>5404</v>
      </c>
      <c r="L378" s="1"/>
      <c r="M378" s="21">
        <f t="shared" si="5"/>
        <v>1</v>
      </c>
    </row>
    <row r="379" spans="1:13" ht="20.100000000000001" customHeight="1" x14ac:dyDescent="0.15">
      <c r="A379" s="1" t="s">
        <v>5362</v>
      </c>
      <c r="B379" s="1" t="s">
        <v>5400</v>
      </c>
      <c r="C379" s="1" t="s">
        <v>5405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1141</v>
      </c>
      <c r="J379" s="1" t="s">
        <v>96</v>
      </c>
      <c r="K379" s="1" t="s">
        <v>5406</v>
      </c>
      <c r="L379" s="1"/>
      <c r="M379" s="21">
        <f t="shared" si="5"/>
        <v>1</v>
      </c>
    </row>
    <row r="380" spans="1:13" ht="20.100000000000001" customHeight="1" x14ac:dyDescent="0.15">
      <c r="A380" s="1" t="s">
        <v>5362</v>
      </c>
      <c r="B380" s="1" t="s">
        <v>5400</v>
      </c>
      <c r="C380" s="1" t="s">
        <v>5407</v>
      </c>
      <c r="D380" s="1" t="s">
        <v>78</v>
      </c>
      <c r="E380" s="1" t="s">
        <v>51</v>
      </c>
      <c r="F380" s="1" t="s">
        <v>179</v>
      </c>
      <c r="G380" s="1" t="s">
        <v>52</v>
      </c>
      <c r="H380" s="1" t="s">
        <v>53</v>
      </c>
      <c r="I380" s="1" t="s">
        <v>1141</v>
      </c>
      <c r="J380" s="1" t="s">
        <v>96</v>
      </c>
      <c r="K380" s="1" t="s">
        <v>5408</v>
      </c>
      <c r="L380" s="1"/>
      <c r="M380" s="21">
        <f t="shared" si="5"/>
        <v>0</v>
      </c>
    </row>
    <row r="381" spans="1:13" ht="20.100000000000001" customHeight="1" x14ac:dyDescent="0.15">
      <c r="A381" s="1" t="s">
        <v>5362</v>
      </c>
      <c r="B381" s="1" t="s">
        <v>5400</v>
      </c>
      <c r="C381" s="1" t="s">
        <v>5409</v>
      </c>
      <c r="D381" s="1" t="s">
        <v>78</v>
      </c>
      <c r="E381" s="1" t="s">
        <v>51</v>
      </c>
      <c r="F381" s="1" t="s">
        <v>179</v>
      </c>
      <c r="G381" s="1" t="s">
        <v>82</v>
      </c>
      <c r="H381" s="1" t="s">
        <v>1151</v>
      </c>
      <c r="I381" s="1" t="s">
        <v>447</v>
      </c>
      <c r="J381" s="1" t="s">
        <v>4704</v>
      </c>
      <c r="K381" s="1" t="s">
        <v>5410</v>
      </c>
      <c r="L381" s="1"/>
      <c r="M381" s="21">
        <f t="shared" si="5"/>
        <v>0</v>
      </c>
    </row>
    <row r="382" spans="1:13" ht="20.100000000000001" customHeight="1" x14ac:dyDescent="0.15">
      <c r="A382" s="1" t="s">
        <v>5362</v>
      </c>
      <c r="B382" s="1" t="s">
        <v>5400</v>
      </c>
      <c r="C382" s="1" t="s">
        <v>5411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53</v>
      </c>
      <c r="I382" s="1" t="s">
        <v>1141</v>
      </c>
      <c r="J382" s="1" t="s">
        <v>96</v>
      </c>
      <c r="K382" s="1" t="s">
        <v>5412</v>
      </c>
      <c r="L382" s="1"/>
      <c r="M382" s="21">
        <f t="shared" si="5"/>
        <v>1</v>
      </c>
    </row>
    <row r="383" spans="1:13" ht="20.100000000000001" customHeight="1" x14ac:dyDescent="0.15">
      <c r="A383" s="1" t="s">
        <v>5362</v>
      </c>
      <c r="B383" s="1" t="s">
        <v>5400</v>
      </c>
      <c r="C383" s="1" t="s">
        <v>5413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53</v>
      </c>
      <c r="I383" s="1" t="s">
        <v>1141</v>
      </c>
      <c r="J383" s="1" t="s">
        <v>96</v>
      </c>
      <c r="K383" s="1" t="s">
        <v>5414</v>
      </c>
      <c r="L383" s="1"/>
      <c r="M383" s="21">
        <f t="shared" si="5"/>
        <v>1</v>
      </c>
    </row>
    <row r="384" spans="1:13" ht="20.100000000000001" customHeight="1" x14ac:dyDescent="0.15">
      <c r="A384" s="1" t="s">
        <v>5362</v>
      </c>
      <c r="B384" s="1" t="s">
        <v>5415</v>
      </c>
      <c r="C384" s="1" t="s">
        <v>5416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4727</v>
      </c>
      <c r="I384" s="1" t="s">
        <v>84</v>
      </c>
      <c r="J384" s="1" t="s">
        <v>448</v>
      </c>
      <c r="K384" s="1" t="s">
        <v>5417</v>
      </c>
      <c r="L384" s="1"/>
      <c r="M384" s="21">
        <f t="shared" si="5"/>
        <v>0</v>
      </c>
    </row>
    <row r="385" spans="1:13" ht="20.100000000000001" customHeight="1" x14ac:dyDescent="0.15">
      <c r="A385" s="1" t="s">
        <v>5362</v>
      </c>
      <c r="B385" s="1" t="s">
        <v>5415</v>
      </c>
      <c r="C385" s="1" t="s">
        <v>5418</v>
      </c>
      <c r="D385" s="1" t="s">
        <v>78</v>
      </c>
      <c r="E385" s="1" t="s">
        <v>51</v>
      </c>
      <c r="F385" s="1" t="s">
        <v>81</v>
      </c>
      <c r="G385" s="1" t="s">
        <v>82</v>
      </c>
      <c r="H385" s="1" t="s">
        <v>4727</v>
      </c>
      <c r="I385" s="1" t="s">
        <v>84</v>
      </c>
      <c r="J385" s="1" t="s">
        <v>448</v>
      </c>
      <c r="K385" s="1" t="s">
        <v>5419</v>
      </c>
      <c r="L385" s="1"/>
      <c r="M385" s="21">
        <f t="shared" si="5"/>
        <v>0</v>
      </c>
    </row>
    <row r="386" spans="1:13" ht="20.100000000000001" customHeight="1" x14ac:dyDescent="0.15">
      <c r="A386" s="1" t="s">
        <v>5362</v>
      </c>
      <c r="B386" s="1" t="s">
        <v>5415</v>
      </c>
      <c r="C386" s="1" t="s">
        <v>5420</v>
      </c>
      <c r="D386" s="1" t="s">
        <v>78</v>
      </c>
      <c r="E386" s="1" t="s">
        <v>51</v>
      </c>
      <c r="F386" s="1" t="s">
        <v>81</v>
      </c>
      <c r="G386" s="1" t="s">
        <v>82</v>
      </c>
      <c r="H386" s="1" t="s">
        <v>4727</v>
      </c>
      <c r="I386" s="1" t="s">
        <v>84</v>
      </c>
      <c r="J386" s="1" t="s">
        <v>448</v>
      </c>
      <c r="K386" s="1" t="s">
        <v>5421</v>
      </c>
      <c r="L386" s="1"/>
      <c r="M386" s="21">
        <f t="shared" si="5"/>
        <v>0</v>
      </c>
    </row>
    <row r="387" spans="1:13" ht="20.100000000000001" customHeight="1" x14ac:dyDescent="0.15">
      <c r="A387" s="1" t="s">
        <v>5362</v>
      </c>
      <c r="B387" s="1" t="s">
        <v>5415</v>
      </c>
      <c r="C387" s="1" t="s">
        <v>5422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1141</v>
      </c>
      <c r="J387" s="1" t="s">
        <v>96</v>
      </c>
      <c r="K387" s="1" t="s">
        <v>5423</v>
      </c>
      <c r="L387" s="1"/>
      <c r="M387" s="21">
        <f t="shared" si="5"/>
        <v>1</v>
      </c>
    </row>
    <row r="388" spans="1:13" ht="20.100000000000001" customHeight="1" x14ac:dyDescent="0.15">
      <c r="A388" s="1" t="s">
        <v>5362</v>
      </c>
      <c r="B388" s="1" t="s">
        <v>5415</v>
      </c>
      <c r="C388" s="1" t="s">
        <v>5424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1141</v>
      </c>
      <c r="J388" s="1" t="s">
        <v>96</v>
      </c>
      <c r="K388" s="1" t="s">
        <v>5425</v>
      </c>
      <c r="L388" s="1"/>
      <c r="M388" s="21">
        <f t="shared" si="5"/>
        <v>1</v>
      </c>
    </row>
    <row r="389" spans="1:13" ht="20.100000000000001" customHeight="1" x14ac:dyDescent="0.15">
      <c r="A389" s="1" t="s">
        <v>5362</v>
      </c>
      <c r="B389" s="1" t="s">
        <v>5415</v>
      </c>
      <c r="C389" s="1" t="s">
        <v>5426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1141</v>
      </c>
      <c r="J389" s="1" t="s">
        <v>96</v>
      </c>
      <c r="K389" s="1" t="s">
        <v>5427</v>
      </c>
      <c r="L389" s="1"/>
      <c r="M389" s="21">
        <f t="shared" si="5"/>
        <v>1</v>
      </c>
    </row>
    <row r="390" spans="1:13" ht="20.100000000000001" customHeight="1" x14ac:dyDescent="0.15">
      <c r="A390" s="1" t="s">
        <v>5362</v>
      </c>
      <c r="B390" s="1" t="s">
        <v>5415</v>
      </c>
      <c r="C390" s="1" t="s">
        <v>5428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1141</v>
      </c>
      <c r="J390" s="1" t="s">
        <v>96</v>
      </c>
      <c r="K390" s="1" t="s">
        <v>5429</v>
      </c>
      <c r="L390" s="1"/>
      <c r="M390" s="21">
        <f t="shared" si="5"/>
        <v>1</v>
      </c>
    </row>
    <row r="391" spans="1:13" ht="20.100000000000001" customHeight="1" x14ac:dyDescent="0.15">
      <c r="A391" s="1" t="s">
        <v>5362</v>
      </c>
      <c r="B391" s="1" t="s">
        <v>5415</v>
      </c>
      <c r="C391" s="1" t="s">
        <v>5430</v>
      </c>
      <c r="D391" s="1" t="s">
        <v>849</v>
      </c>
      <c r="E391" s="1" t="s">
        <v>51</v>
      </c>
      <c r="F391" s="1" t="s">
        <v>26832</v>
      </c>
      <c r="G391" s="1" t="s">
        <v>52</v>
      </c>
      <c r="H391" s="1" t="s">
        <v>121</v>
      </c>
      <c r="I391" s="1" t="s">
        <v>662</v>
      </c>
      <c r="J391" s="1" t="s">
        <v>663</v>
      </c>
      <c r="K391" s="1" t="s">
        <v>5431</v>
      </c>
      <c r="L391" s="1"/>
      <c r="M391" s="21">
        <f t="shared" si="5"/>
        <v>0</v>
      </c>
    </row>
    <row r="392" spans="1:13" ht="20.100000000000001" customHeight="1" x14ac:dyDescent="0.15">
      <c r="A392" s="1" t="s">
        <v>5362</v>
      </c>
      <c r="B392" s="1" t="s">
        <v>5432</v>
      </c>
      <c r="C392" s="1" t="s">
        <v>5433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1141</v>
      </c>
      <c r="J392" s="1" t="s">
        <v>96</v>
      </c>
      <c r="K392" s="1" t="s">
        <v>5434</v>
      </c>
      <c r="L392" s="1"/>
      <c r="M392" s="21">
        <f t="shared" si="5"/>
        <v>1</v>
      </c>
    </row>
    <row r="393" spans="1:13" ht="20.100000000000001" customHeight="1" x14ac:dyDescent="0.15">
      <c r="A393" s="1" t="s">
        <v>5362</v>
      </c>
      <c r="B393" s="1" t="s">
        <v>5432</v>
      </c>
      <c r="C393" s="1" t="s">
        <v>5435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4727</v>
      </c>
      <c r="I393" s="1" t="s">
        <v>84</v>
      </c>
      <c r="J393" s="1" t="s">
        <v>448</v>
      </c>
      <c r="K393" s="1" t="s">
        <v>5436</v>
      </c>
      <c r="L393" s="1"/>
      <c r="M393" s="21">
        <f t="shared" si="5"/>
        <v>0</v>
      </c>
    </row>
    <row r="394" spans="1:13" ht="20.100000000000001" customHeight="1" x14ac:dyDescent="0.15">
      <c r="A394" s="1" t="s">
        <v>5362</v>
      </c>
      <c r="B394" s="1" t="s">
        <v>5432</v>
      </c>
      <c r="C394" s="1" t="s">
        <v>5437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1141</v>
      </c>
      <c r="J394" s="1" t="s">
        <v>96</v>
      </c>
      <c r="K394" s="1" t="s">
        <v>5438</v>
      </c>
      <c r="L394" s="1"/>
      <c r="M394" s="21">
        <f t="shared" si="5"/>
        <v>1</v>
      </c>
    </row>
    <row r="395" spans="1:13" ht="20.100000000000001" customHeight="1" x14ac:dyDescent="0.15">
      <c r="A395" s="1" t="s">
        <v>5362</v>
      </c>
      <c r="B395" s="1" t="s">
        <v>5432</v>
      </c>
      <c r="C395" s="1" t="s">
        <v>5439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1141</v>
      </c>
      <c r="J395" s="1" t="s">
        <v>96</v>
      </c>
      <c r="K395" s="1" t="s">
        <v>5440</v>
      </c>
      <c r="L395" s="1"/>
      <c r="M395" s="21">
        <f t="shared" si="5"/>
        <v>1</v>
      </c>
    </row>
    <row r="396" spans="1:13" ht="20.100000000000001" customHeight="1" x14ac:dyDescent="0.15">
      <c r="A396" s="1" t="s">
        <v>5362</v>
      </c>
      <c r="B396" s="1" t="s">
        <v>5441</v>
      </c>
      <c r="C396" s="1" t="s">
        <v>5442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1141</v>
      </c>
      <c r="J396" s="1" t="s">
        <v>96</v>
      </c>
      <c r="K396" s="1" t="s">
        <v>5443</v>
      </c>
      <c r="L396" s="1"/>
      <c r="M396" s="21">
        <f t="shared" si="5"/>
        <v>1</v>
      </c>
    </row>
    <row r="397" spans="1:13" ht="20.100000000000001" customHeight="1" x14ac:dyDescent="0.15">
      <c r="A397" s="1" t="s">
        <v>6</v>
      </c>
      <c r="B397" s="1" t="s">
        <v>5444</v>
      </c>
      <c r="C397" s="1" t="s">
        <v>5445</v>
      </c>
      <c r="D397" s="1" t="s">
        <v>50</v>
      </c>
      <c r="E397" s="1" t="s">
        <v>51</v>
      </c>
      <c r="F397" s="1" t="s">
        <v>51</v>
      </c>
      <c r="G397" s="1" t="s">
        <v>82</v>
      </c>
      <c r="H397" s="1" t="s">
        <v>207</v>
      </c>
      <c r="I397" s="1" t="s">
        <v>84</v>
      </c>
      <c r="J397" s="1" t="s">
        <v>122</v>
      </c>
      <c r="K397" s="1" t="s">
        <v>5446</v>
      </c>
      <c r="L397" s="1"/>
      <c r="M397" s="21">
        <f t="shared" si="5"/>
        <v>1</v>
      </c>
    </row>
    <row r="398" spans="1:13" ht="20.100000000000001" customHeight="1" x14ac:dyDescent="0.15">
      <c r="A398" s="1" t="s">
        <v>6</v>
      </c>
      <c r="B398" s="1" t="s">
        <v>5444</v>
      </c>
      <c r="C398" s="1" t="s">
        <v>5447</v>
      </c>
      <c r="D398" s="1" t="s">
        <v>78</v>
      </c>
      <c r="E398" s="1" t="s">
        <v>51</v>
      </c>
      <c r="F398" s="1" t="s">
        <v>51</v>
      </c>
      <c r="G398" s="1" t="s">
        <v>82</v>
      </c>
      <c r="H398" s="1" t="s">
        <v>207</v>
      </c>
      <c r="I398" s="1" t="s">
        <v>84</v>
      </c>
      <c r="J398" s="1" t="s">
        <v>122</v>
      </c>
      <c r="K398" s="1" t="s">
        <v>5448</v>
      </c>
      <c r="L398" s="1"/>
      <c r="M398" s="21">
        <f t="shared" si="5"/>
        <v>1</v>
      </c>
    </row>
    <row r="399" spans="1:13" ht="20.100000000000001" customHeight="1" x14ac:dyDescent="0.15">
      <c r="A399" s="1" t="s">
        <v>6</v>
      </c>
      <c r="B399" s="1" t="s">
        <v>205</v>
      </c>
      <c r="C399" s="1" t="s">
        <v>5449</v>
      </c>
      <c r="D399" s="1" t="s">
        <v>50</v>
      </c>
      <c r="E399" s="1" t="s">
        <v>51</v>
      </c>
      <c r="F399" s="1" t="s">
        <v>51</v>
      </c>
      <c r="G399" s="1" t="s">
        <v>82</v>
      </c>
      <c r="H399" s="1" t="s">
        <v>207</v>
      </c>
      <c r="I399" s="1" t="s">
        <v>84</v>
      </c>
      <c r="J399" s="1" t="s">
        <v>122</v>
      </c>
      <c r="K399" s="1" t="s">
        <v>5450</v>
      </c>
      <c r="L399" s="1"/>
      <c r="M399" s="21">
        <f t="shared" si="5"/>
        <v>1</v>
      </c>
    </row>
    <row r="400" spans="1:13" ht="20.100000000000001" customHeight="1" x14ac:dyDescent="0.15">
      <c r="A400" s="1" t="s">
        <v>6</v>
      </c>
      <c r="B400" s="1" t="s">
        <v>205</v>
      </c>
      <c r="C400" s="1" t="s">
        <v>5451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207</v>
      </c>
      <c r="I400" s="1" t="s">
        <v>84</v>
      </c>
      <c r="J400" s="1" t="s">
        <v>122</v>
      </c>
      <c r="K400" s="1" t="s">
        <v>5452</v>
      </c>
      <c r="L400" s="1"/>
      <c r="M400" s="21">
        <f t="shared" si="5"/>
        <v>1</v>
      </c>
    </row>
    <row r="401" spans="1:13" ht="20.100000000000001" customHeight="1" x14ac:dyDescent="0.15">
      <c r="A401" s="1" t="s">
        <v>6</v>
      </c>
      <c r="B401" s="1" t="s">
        <v>205</v>
      </c>
      <c r="C401" s="1" t="s">
        <v>5453</v>
      </c>
      <c r="D401" s="1" t="s">
        <v>78</v>
      </c>
      <c r="E401" s="1" t="s">
        <v>51</v>
      </c>
      <c r="F401" s="1" t="s">
        <v>51</v>
      </c>
      <c r="G401" s="1" t="s">
        <v>82</v>
      </c>
      <c r="H401" s="1" t="s">
        <v>207</v>
      </c>
      <c r="I401" s="1" t="s">
        <v>84</v>
      </c>
      <c r="J401" s="1" t="s">
        <v>122</v>
      </c>
      <c r="K401" s="1" t="s">
        <v>5454</v>
      </c>
      <c r="L401" s="1"/>
      <c r="M401" s="21">
        <f t="shared" si="5"/>
        <v>1</v>
      </c>
    </row>
    <row r="402" spans="1:13" ht="20.100000000000001" customHeight="1" x14ac:dyDescent="0.15">
      <c r="A402" s="1" t="s">
        <v>6</v>
      </c>
      <c r="B402" s="1" t="s">
        <v>5455</v>
      </c>
      <c r="C402" s="1" t="s">
        <v>5456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96</v>
      </c>
      <c r="K402" s="1" t="s">
        <v>5457</v>
      </c>
      <c r="L402" s="1"/>
      <c r="M402" s="21">
        <f t="shared" ref="M402:M465" si="6">IF(F402="○",1,0)</f>
        <v>1</v>
      </c>
    </row>
    <row r="403" spans="1:13" ht="20.100000000000001" customHeight="1" x14ac:dyDescent="0.15">
      <c r="A403" s="1" t="s">
        <v>6</v>
      </c>
      <c r="B403" s="1" t="s">
        <v>5455</v>
      </c>
      <c r="C403" s="1" t="s">
        <v>5458</v>
      </c>
      <c r="D403" s="1" t="s">
        <v>50</v>
      </c>
      <c r="E403" s="1" t="s">
        <v>51</v>
      </c>
      <c r="F403" s="1" t="s">
        <v>81</v>
      </c>
      <c r="G403" s="1" t="s">
        <v>82</v>
      </c>
      <c r="H403" s="1" t="s">
        <v>4727</v>
      </c>
      <c r="I403" s="1" t="s">
        <v>84</v>
      </c>
      <c r="J403" s="1" t="s">
        <v>448</v>
      </c>
      <c r="K403" s="1" t="s">
        <v>5459</v>
      </c>
      <c r="L403" s="1"/>
      <c r="M403" s="21">
        <f t="shared" si="6"/>
        <v>0</v>
      </c>
    </row>
    <row r="404" spans="1:13" ht="20.100000000000001" customHeight="1" x14ac:dyDescent="0.15">
      <c r="A404" s="1" t="s">
        <v>6</v>
      </c>
      <c r="B404" s="1" t="s">
        <v>5455</v>
      </c>
      <c r="C404" s="1" t="s">
        <v>5460</v>
      </c>
      <c r="D404" s="1" t="s">
        <v>78</v>
      </c>
      <c r="E404" s="1" t="s">
        <v>51</v>
      </c>
      <c r="F404" s="1" t="s">
        <v>81</v>
      </c>
      <c r="G404" s="1" t="s">
        <v>82</v>
      </c>
      <c r="H404" s="1" t="s">
        <v>4727</v>
      </c>
      <c r="I404" s="1" t="s">
        <v>84</v>
      </c>
      <c r="J404" s="1" t="s">
        <v>448</v>
      </c>
      <c r="K404" s="1" t="s">
        <v>5461</v>
      </c>
      <c r="L404" s="1"/>
      <c r="M404" s="21">
        <f t="shared" si="6"/>
        <v>0</v>
      </c>
    </row>
    <row r="405" spans="1:13" ht="20.100000000000001" customHeight="1" x14ac:dyDescent="0.15">
      <c r="A405" s="1" t="s">
        <v>6</v>
      </c>
      <c r="B405" s="1" t="s">
        <v>5455</v>
      </c>
      <c r="C405" s="1" t="s">
        <v>5462</v>
      </c>
      <c r="D405" s="1" t="s">
        <v>78</v>
      </c>
      <c r="E405" s="1" t="s">
        <v>51</v>
      </c>
      <c r="F405" s="1" t="s">
        <v>81</v>
      </c>
      <c r="G405" s="1" t="s">
        <v>82</v>
      </c>
      <c r="H405" s="1" t="s">
        <v>4727</v>
      </c>
      <c r="I405" s="1" t="s">
        <v>84</v>
      </c>
      <c r="J405" s="1" t="s">
        <v>448</v>
      </c>
      <c r="K405" s="1" t="s">
        <v>5463</v>
      </c>
      <c r="L405" s="1"/>
      <c r="M405" s="21">
        <f t="shared" si="6"/>
        <v>0</v>
      </c>
    </row>
    <row r="406" spans="1:13" ht="20.100000000000001" customHeight="1" x14ac:dyDescent="0.15">
      <c r="A406" s="1" t="s">
        <v>6</v>
      </c>
      <c r="B406" s="1" t="s">
        <v>5464</v>
      </c>
      <c r="C406" s="1" t="s">
        <v>5465</v>
      </c>
      <c r="D406" s="1" t="s">
        <v>50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96</v>
      </c>
      <c r="K406" s="1" t="s">
        <v>5466</v>
      </c>
      <c r="L406" s="1"/>
      <c r="M406" s="21">
        <f t="shared" si="6"/>
        <v>1</v>
      </c>
    </row>
    <row r="407" spans="1:13" ht="20.100000000000001" customHeight="1" x14ac:dyDescent="0.15">
      <c r="A407" s="1" t="s">
        <v>6</v>
      </c>
      <c r="B407" s="1" t="s">
        <v>5464</v>
      </c>
      <c r="C407" s="1" t="s">
        <v>5467</v>
      </c>
      <c r="D407" s="1" t="s">
        <v>50</v>
      </c>
      <c r="E407" s="1" t="s">
        <v>51</v>
      </c>
      <c r="F407" s="1" t="s">
        <v>81</v>
      </c>
      <c r="G407" s="1" t="s">
        <v>82</v>
      </c>
      <c r="H407" s="1" t="s">
        <v>4727</v>
      </c>
      <c r="I407" s="1" t="s">
        <v>84</v>
      </c>
      <c r="J407" s="1" t="s">
        <v>448</v>
      </c>
      <c r="K407" s="1" t="s">
        <v>5468</v>
      </c>
      <c r="L407" s="1"/>
      <c r="M407" s="21">
        <f t="shared" si="6"/>
        <v>0</v>
      </c>
    </row>
    <row r="408" spans="1:13" ht="20.100000000000001" customHeight="1" x14ac:dyDescent="0.15">
      <c r="A408" s="1" t="s">
        <v>6</v>
      </c>
      <c r="B408" s="1" t="s">
        <v>5464</v>
      </c>
      <c r="C408" s="1" t="s">
        <v>5469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662</v>
      </c>
      <c r="J408" s="1" t="s">
        <v>663</v>
      </c>
      <c r="K408" s="1" t="s">
        <v>5470</v>
      </c>
      <c r="L408" s="1"/>
      <c r="M408" s="21">
        <f t="shared" si="6"/>
        <v>1</v>
      </c>
    </row>
    <row r="409" spans="1:13" ht="20.100000000000001" customHeight="1" x14ac:dyDescent="0.15">
      <c r="A409" s="1" t="s">
        <v>6</v>
      </c>
      <c r="B409" s="1" t="s">
        <v>5464</v>
      </c>
      <c r="C409" s="1" t="s">
        <v>5471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662</v>
      </c>
      <c r="J409" s="1" t="s">
        <v>663</v>
      </c>
      <c r="K409" s="1" t="s">
        <v>5472</v>
      </c>
      <c r="L409" s="1"/>
      <c r="M409" s="21">
        <f t="shared" si="6"/>
        <v>1</v>
      </c>
    </row>
    <row r="410" spans="1:13" ht="20.100000000000001" customHeight="1" x14ac:dyDescent="0.15">
      <c r="A410" s="1" t="s">
        <v>6</v>
      </c>
      <c r="B410" s="1" t="s">
        <v>5473</v>
      </c>
      <c r="C410" s="1" t="s">
        <v>5474</v>
      </c>
      <c r="D410" s="1" t="s">
        <v>50</v>
      </c>
      <c r="E410" s="1" t="s">
        <v>51</v>
      </c>
      <c r="F410" s="1" t="s">
        <v>81</v>
      </c>
      <c r="G410" s="1" t="s">
        <v>82</v>
      </c>
      <c r="H410" s="1" t="s">
        <v>2234</v>
      </c>
      <c r="I410" s="1" t="s">
        <v>84</v>
      </c>
      <c r="J410" s="1" t="s">
        <v>632</v>
      </c>
      <c r="K410" s="1" t="s">
        <v>5475</v>
      </c>
      <c r="L410" s="1"/>
      <c r="M410" s="21">
        <f t="shared" si="6"/>
        <v>0</v>
      </c>
    </row>
    <row r="411" spans="1:13" ht="20.100000000000001" customHeight="1" x14ac:dyDescent="0.15">
      <c r="A411" s="1" t="s">
        <v>6</v>
      </c>
      <c r="B411" s="1" t="s">
        <v>5476</v>
      </c>
      <c r="C411" s="1" t="s">
        <v>5477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5478</v>
      </c>
      <c r="L411" s="1"/>
      <c r="M411" s="21">
        <f t="shared" si="6"/>
        <v>1</v>
      </c>
    </row>
    <row r="412" spans="1:13" ht="20.100000000000001" customHeight="1" x14ac:dyDescent="0.15">
      <c r="A412" s="1" t="s">
        <v>6</v>
      </c>
      <c r="B412" s="1" t="s">
        <v>5476</v>
      </c>
      <c r="C412" s="1" t="s">
        <v>5479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662</v>
      </c>
      <c r="J412" s="1" t="s">
        <v>663</v>
      </c>
      <c r="K412" s="1" t="s">
        <v>5480</v>
      </c>
      <c r="L412" s="1"/>
      <c r="M412" s="21">
        <f t="shared" si="6"/>
        <v>1</v>
      </c>
    </row>
    <row r="413" spans="1:13" ht="20.100000000000001" customHeight="1" x14ac:dyDescent="0.15">
      <c r="A413" s="1" t="s">
        <v>6</v>
      </c>
      <c r="B413" s="1" t="s">
        <v>5476</v>
      </c>
      <c r="C413" s="1" t="s">
        <v>5481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662</v>
      </c>
      <c r="J413" s="1" t="s">
        <v>663</v>
      </c>
      <c r="K413" s="1" t="s">
        <v>5482</v>
      </c>
      <c r="L413" s="1"/>
      <c r="M413" s="21">
        <f t="shared" si="6"/>
        <v>1</v>
      </c>
    </row>
    <row r="414" spans="1:13" ht="20.100000000000001" customHeight="1" x14ac:dyDescent="0.15">
      <c r="A414" s="1" t="s">
        <v>6</v>
      </c>
      <c r="B414" s="1" t="s">
        <v>5476</v>
      </c>
      <c r="C414" s="1" t="s">
        <v>5483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662</v>
      </c>
      <c r="J414" s="1" t="s">
        <v>663</v>
      </c>
      <c r="K414" s="1" t="s">
        <v>5484</v>
      </c>
      <c r="L414" s="1"/>
      <c r="M414" s="21">
        <f t="shared" si="6"/>
        <v>1</v>
      </c>
    </row>
    <row r="415" spans="1:13" ht="20.100000000000001" customHeight="1" x14ac:dyDescent="0.15">
      <c r="A415" s="1" t="s">
        <v>6</v>
      </c>
      <c r="B415" s="1" t="s">
        <v>5476</v>
      </c>
      <c r="C415" s="1" t="s">
        <v>5485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662</v>
      </c>
      <c r="J415" s="1" t="s">
        <v>663</v>
      </c>
      <c r="K415" s="1" t="s">
        <v>5486</v>
      </c>
      <c r="L415" s="1"/>
      <c r="M415" s="21">
        <f t="shared" si="6"/>
        <v>1</v>
      </c>
    </row>
    <row r="416" spans="1:13" ht="20.100000000000001" customHeight="1" x14ac:dyDescent="0.15">
      <c r="A416" s="1" t="s">
        <v>6</v>
      </c>
      <c r="B416" s="1" t="s">
        <v>5476</v>
      </c>
      <c r="C416" s="1" t="s">
        <v>5487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662</v>
      </c>
      <c r="J416" s="1" t="s">
        <v>663</v>
      </c>
      <c r="K416" s="1" t="s">
        <v>5488</v>
      </c>
      <c r="L416" s="1"/>
      <c r="M416" s="21">
        <f t="shared" si="6"/>
        <v>1</v>
      </c>
    </row>
    <row r="417" spans="1:13" ht="20.100000000000001" customHeight="1" x14ac:dyDescent="0.15">
      <c r="A417" s="1" t="s">
        <v>6</v>
      </c>
      <c r="B417" s="1" t="s">
        <v>5489</v>
      </c>
      <c r="C417" s="1" t="s">
        <v>5490</v>
      </c>
      <c r="D417" s="1" t="s">
        <v>50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662</v>
      </c>
      <c r="J417" s="1" t="s">
        <v>663</v>
      </c>
      <c r="K417" s="1" t="s">
        <v>5491</v>
      </c>
      <c r="L417" s="1"/>
      <c r="M417" s="21">
        <f t="shared" si="6"/>
        <v>1</v>
      </c>
    </row>
    <row r="418" spans="1:13" ht="20.100000000000001" customHeight="1" x14ac:dyDescent="0.15">
      <c r="A418" s="1" t="s">
        <v>6</v>
      </c>
      <c r="B418" s="1" t="s">
        <v>5489</v>
      </c>
      <c r="C418" s="1" t="s">
        <v>5492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662</v>
      </c>
      <c r="J418" s="1" t="s">
        <v>663</v>
      </c>
      <c r="K418" s="1" t="s">
        <v>5493</v>
      </c>
      <c r="L418" s="1"/>
      <c r="M418" s="21">
        <f t="shared" si="6"/>
        <v>1</v>
      </c>
    </row>
    <row r="419" spans="1:13" ht="20.100000000000001" customHeight="1" x14ac:dyDescent="0.15">
      <c r="A419" s="1" t="s">
        <v>6</v>
      </c>
      <c r="B419" s="1" t="s">
        <v>5489</v>
      </c>
      <c r="C419" s="1" t="s">
        <v>5494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662</v>
      </c>
      <c r="J419" s="1" t="s">
        <v>663</v>
      </c>
      <c r="K419" s="1" t="s">
        <v>5495</v>
      </c>
      <c r="L419" s="1"/>
      <c r="M419" s="21">
        <f t="shared" si="6"/>
        <v>1</v>
      </c>
    </row>
    <row r="420" spans="1:13" ht="20.100000000000001" customHeight="1" x14ac:dyDescent="0.15">
      <c r="A420" s="1" t="s">
        <v>6</v>
      </c>
      <c r="B420" s="1" t="s">
        <v>5489</v>
      </c>
      <c r="C420" s="1" t="s">
        <v>5496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662</v>
      </c>
      <c r="J420" s="1" t="s">
        <v>663</v>
      </c>
      <c r="K420" s="1" t="s">
        <v>5497</v>
      </c>
      <c r="L420" s="1"/>
      <c r="M420" s="21">
        <f t="shared" si="6"/>
        <v>1</v>
      </c>
    </row>
    <row r="421" spans="1:13" ht="20.100000000000001" customHeight="1" x14ac:dyDescent="0.15">
      <c r="A421" s="1" t="s">
        <v>6</v>
      </c>
      <c r="B421" s="1" t="s">
        <v>5489</v>
      </c>
      <c r="C421" s="1" t="s">
        <v>5498</v>
      </c>
      <c r="D421" s="1" t="s">
        <v>50</v>
      </c>
      <c r="E421" s="1" t="s">
        <v>51</v>
      </c>
      <c r="F421" s="1" t="s">
        <v>81</v>
      </c>
      <c r="G421" s="1" t="s">
        <v>82</v>
      </c>
      <c r="H421" s="1" t="s">
        <v>1151</v>
      </c>
      <c r="I421" s="1" t="s">
        <v>447</v>
      </c>
      <c r="J421" s="1" t="s">
        <v>4704</v>
      </c>
      <c r="K421" s="1" t="s">
        <v>5499</v>
      </c>
      <c r="L421" s="1"/>
      <c r="M421" s="21">
        <f t="shared" si="6"/>
        <v>0</v>
      </c>
    </row>
    <row r="422" spans="1:13" ht="20.100000000000001" customHeight="1" x14ac:dyDescent="0.15">
      <c r="A422" s="1" t="s">
        <v>6</v>
      </c>
      <c r="B422" s="1" t="s">
        <v>5489</v>
      </c>
      <c r="C422" s="1" t="s">
        <v>5500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662</v>
      </c>
      <c r="J422" s="1" t="s">
        <v>663</v>
      </c>
      <c r="K422" s="1" t="s">
        <v>5501</v>
      </c>
      <c r="L422" s="1"/>
      <c r="M422" s="21">
        <f t="shared" si="6"/>
        <v>1</v>
      </c>
    </row>
    <row r="423" spans="1:13" ht="20.100000000000001" customHeight="1" x14ac:dyDescent="0.15">
      <c r="A423" s="1" t="s">
        <v>6</v>
      </c>
      <c r="B423" s="1" t="s">
        <v>5489</v>
      </c>
      <c r="C423" s="1" t="s">
        <v>5502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662</v>
      </c>
      <c r="J423" s="1" t="s">
        <v>663</v>
      </c>
      <c r="K423" s="1" t="s">
        <v>5503</v>
      </c>
      <c r="L423" s="1"/>
      <c r="M423" s="21">
        <f t="shared" si="6"/>
        <v>1</v>
      </c>
    </row>
    <row r="424" spans="1:13" ht="20.100000000000001" customHeight="1" x14ac:dyDescent="0.15">
      <c r="A424" s="1" t="s">
        <v>6</v>
      </c>
      <c r="B424" s="1" t="s">
        <v>5489</v>
      </c>
      <c r="C424" s="1" t="s">
        <v>5504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662</v>
      </c>
      <c r="J424" s="1" t="s">
        <v>663</v>
      </c>
      <c r="K424" s="1" t="s">
        <v>5505</v>
      </c>
      <c r="L424" s="1"/>
      <c r="M424" s="21">
        <f t="shared" si="6"/>
        <v>1</v>
      </c>
    </row>
    <row r="425" spans="1:13" ht="20.100000000000001" customHeight="1" x14ac:dyDescent="0.15">
      <c r="A425" s="1" t="s">
        <v>6</v>
      </c>
      <c r="B425" s="1" t="s">
        <v>5489</v>
      </c>
      <c r="C425" s="1" t="s">
        <v>5506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662</v>
      </c>
      <c r="J425" s="1" t="s">
        <v>663</v>
      </c>
      <c r="K425" s="1" t="s">
        <v>5507</v>
      </c>
      <c r="L425" s="1"/>
      <c r="M425" s="21">
        <f t="shared" si="6"/>
        <v>1</v>
      </c>
    </row>
    <row r="426" spans="1:13" ht="20.100000000000001" customHeight="1" x14ac:dyDescent="0.15">
      <c r="A426" s="1" t="s">
        <v>6</v>
      </c>
      <c r="B426" s="1" t="s">
        <v>5489</v>
      </c>
      <c r="C426" s="1" t="s">
        <v>5508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662</v>
      </c>
      <c r="J426" s="1" t="s">
        <v>663</v>
      </c>
      <c r="K426" s="1" t="s">
        <v>5509</v>
      </c>
      <c r="L426" s="1"/>
      <c r="M426" s="21">
        <f t="shared" si="6"/>
        <v>1</v>
      </c>
    </row>
    <row r="427" spans="1:13" ht="20.100000000000001" customHeight="1" x14ac:dyDescent="0.15">
      <c r="A427" s="1" t="s">
        <v>6</v>
      </c>
      <c r="B427" s="1" t="s">
        <v>5489</v>
      </c>
      <c r="C427" s="1" t="s">
        <v>5510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662</v>
      </c>
      <c r="J427" s="1" t="s">
        <v>663</v>
      </c>
      <c r="K427" s="1" t="s">
        <v>5511</v>
      </c>
      <c r="L427" s="1"/>
      <c r="M427" s="21">
        <f t="shared" si="6"/>
        <v>1</v>
      </c>
    </row>
    <row r="428" spans="1:13" ht="20.100000000000001" customHeight="1" x14ac:dyDescent="0.15">
      <c r="A428" s="1" t="s">
        <v>6</v>
      </c>
      <c r="B428" s="1" t="s">
        <v>5489</v>
      </c>
      <c r="C428" s="1" t="s">
        <v>5512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662</v>
      </c>
      <c r="J428" s="1" t="s">
        <v>663</v>
      </c>
      <c r="K428" s="1" t="s">
        <v>5513</v>
      </c>
      <c r="L428" s="1"/>
      <c r="M428" s="21">
        <f t="shared" si="6"/>
        <v>1</v>
      </c>
    </row>
    <row r="429" spans="1:13" ht="20.100000000000001" customHeight="1" x14ac:dyDescent="0.15">
      <c r="A429" s="1" t="s">
        <v>6</v>
      </c>
      <c r="B429" s="1" t="s">
        <v>5489</v>
      </c>
      <c r="C429" s="1" t="s">
        <v>5514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5515</v>
      </c>
      <c r="L429" s="1"/>
      <c r="M429" s="21">
        <f t="shared" si="6"/>
        <v>1</v>
      </c>
    </row>
    <row r="430" spans="1:13" ht="20.100000000000001" customHeight="1" x14ac:dyDescent="0.15">
      <c r="A430" s="1" t="s">
        <v>6</v>
      </c>
      <c r="B430" s="1" t="s">
        <v>5489</v>
      </c>
      <c r="C430" s="1" t="s">
        <v>5516</v>
      </c>
      <c r="D430" s="1" t="s">
        <v>78</v>
      </c>
      <c r="E430" s="1" t="s">
        <v>51</v>
      </c>
      <c r="F430" s="1" t="s">
        <v>179</v>
      </c>
      <c r="G430" s="1" t="s">
        <v>82</v>
      </c>
      <c r="H430" s="1" t="s">
        <v>1151</v>
      </c>
      <c r="I430" s="1" t="s">
        <v>447</v>
      </c>
      <c r="J430" s="1" t="s">
        <v>4704</v>
      </c>
      <c r="K430" s="1" t="s">
        <v>5517</v>
      </c>
      <c r="L430" s="1"/>
      <c r="M430" s="21">
        <f t="shared" si="6"/>
        <v>0</v>
      </c>
    </row>
    <row r="431" spans="1:13" ht="20.100000000000001" customHeight="1" x14ac:dyDescent="0.15">
      <c r="A431" s="1" t="s">
        <v>6</v>
      </c>
      <c r="B431" s="1" t="s">
        <v>5489</v>
      </c>
      <c r="C431" s="1" t="s">
        <v>5518</v>
      </c>
      <c r="D431" s="1" t="s">
        <v>849</v>
      </c>
      <c r="E431" s="1" t="s">
        <v>51</v>
      </c>
      <c r="F431" s="1" t="s">
        <v>26832</v>
      </c>
      <c r="G431" s="1" t="s">
        <v>52</v>
      </c>
      <c r="H431" s="1" t="s">
        <v>121</v>
      </c>
      <c r="I431" s="1" t="s">
        <v>662</v>
      </c>
      <c r="J431" s="1" t="s">
        <v>663</v>
      </c>
      <c r="K431" s="1" t="s">
        <v>5519</v>
      </c>
      <c r="L431" s="1"/>
      <c r="M431" s="21">
        <f t="shared" si="6"/>
        <v>0</v>
      </c>
    </row>
    <row r="432" spans="1:13" ht="20.100000000000001" customHeight="1" x14ac:dyDescent="0.15">
      <c r="A432" s="1" t="s">
        <v>6</v>
      </c>
      <c r="B432" s="1" t="s">
        <v>5489</v>
      </c>
      <c r="C432" s="1" t="s">
        <v>5520</v>
      </c>
      <c r="D432" s="1" t="s">
        <v>849</v>
      </c>
      <c r="E432" s="1" t="s">
        <v>51</v>
      </c>
      <c r="F432" s="1" t="s">
        <v>26832</v>
      </c>
      <c r="G432" s="1" t="s">
        <v>52</v>
      </c>
      <c r="H432" s="1" t="s">
        <v>121</v>
      </c>
      <c r="I432" s="1" t="s">
        <v>662</v>
      </c>
      <c r="J432" s="1" t="s">
        <v>663</v>
      </c>
      <c r="K432" s="1" t="s">
        <v>5521</v>
      </c>
      <c r="L432" s="1"/>
      <c r="M432" s="21">
        <f t="shared" si="6"/>
        <v>0</v>
      </c>
    </row>
    <row r="433" spans="1:13" ht="20.100000000000001" customHeight="1" x14ac:dyDescent="0.15">
      <c r="A433" s="1" t="s">
        <v>6</v>
      </c>
      <c r="B433" s="1" t="s">
        <v>5489</v>
      </c>
      <c r="C433" s="1" t="s">
        <v>5522</v>
      </c>
      <c r="D433" s="1" t="s">
        <v>849</v>
      </c>
      <c r="E433" s="1" t="s">
        <v>51</v>
      </c>
      <c r="F433" s="1" t="s">
        <v>26832</v>
      </c>
      <c r="G433" s="1" t="s">
        <v>52</v>
      </c>
      <c r="H433" s="1" t="s">
        <v>121</v>
      </c>
      <c r="I433" s="1" t="s">
        <v>662</v>
      </c>
      <c r="J433" s="1" t="s">
        <v>663</v>
      </c>
      <c r="K433" s="1" t="s">
        <v>5523</v>
      </c>
      <c r="L433" s="1"/>
      <c r="M433" s="21">
        <f t="shared" si="6"/>
        <v>0</v>
      </c>
    </row>
    <row r="434" spans="1:13" ht="20.100000000000001" customHeight="1" x14ac:dyDescent="0.15">
      <c r="A434" s="1" t="s">
        <v>6</v>
      </c>
      <c r="B434" s="1" t="s">
        <v>5489</v>
      </c>
      <c r="C434" s="1" t="s">
        <v>5524</v>
      </c>
      <c r="D434" s="1" t="s">
        <v>849</v>
      </c>
      <c r="E434" s="1" t="s">
        <v>51</v>
      </c>
      <c r="F434" s="1" t="s">
        <v>26832</v>
      </c>
      <c r="G434" s="1" t="s">
        <v>52</v>
      </c>
      <c r="H434" s="1" t="s">
        <v>121</v>
      </c>
      <c r="I434" s="1" t="s">
        <v>662</v>
      </c>
      <c r="J434" s="1" t="s">
        <v>663</v>
      </c>
      <c r="K434" s="1" t="s">
        <v>5525</v>
      </c>
      <c r="L434" s="1"/>
      <c r="M434" s="21">
        <f t="shared" si="6"/>
        <v>0</v>
      </c>
    </row>
    <row r="435" spans="1:13" ht="20.100000000000001" customHeight="1" x14ac:dyDescent="0.15">
      <c r="A435" s="1" t="s">
        <v>6</v>
      </c>
      <c r="B435" s="1" t="s">
        <v>5526</v>
      </c>
      <c r="C435" s="1" t="s">
        <v>5527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4727</v>
      </c>
      <c r="I435" s="1" t="s">
        <v>84</v>
      </c>
      <c r="J435" s="1" t="s">
        <v>448</v>
      </c>
      <c r="K435" s="1" t="s">
        <v>5528</v>
      </c>
      <c r="L435" s="1"/>
      <c r="M435" s="21">
        <f t="shared" si="6"/>
        <v>0</v>
      </c>
    </row>
    <row r="436" spans="1:13" ht="20.100000000000001" customHeight="1" x14ac:dyDescent="0.15">
      <c r="A436" s="1" t="s">
        <v>6</v>
      </c>
      <c r="B436" s="1" t="s">
        <v>5526</v>
      </c>
      <c r="C436" s="1" t="s">
        <v>5529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662</v>
      </c>
      <c r="J436" s="1" t="s">
        <v>663</v>
      </c>
      <c r="K436" s="1" t="s">
        <v>5530</v>
      </c>
      <c r="L436" s="1"/>
      <c r="M436" s="21">
        <f t="shared" si="6"/>
        <v>1</v>
      </c>
    </row>
    <row r="437" spans="1:13" ht="20.100000000000001" customHeight="1" x14ac:dyDescent="0.15">
      <c r="A437" s="1" t="s">
        <v>6</v>
      </c>
      <c r="B437" s="1" t="s">
        <v>5526</v>
      </c>
      <c r="C437" s="1" t="s">
        <v>5531</v>
      </c>
      <c r="D437" s="1" t="s">
        <v>50</v>
      </c>
      <c r="E437" s="1" t="s">
        <v>51</v>
      </c>
      <c r="F437" s="1" t="s">
        <v>81</v>
      </c>
      <c r="G437" s="1" t="s">
        <v>82</v>
      </c>
      <c r="H437" s="1" t="s">
        <v>4727</v>
      </c>
      <c r="I437" s="1" t="s">
        <v>84</v>
      </c>
      <c r="J437" s="1" t="s">
        <v>448</v>
      </c>
      <c r="K437" s="1" t="s">
        <v>5532</v>
      </c>
      <c r="L437" s="1"/>
      <c r="M437" s="21">
        <f t="shared" si="6"/>
        <v>0</v>
      </c>
    </row>
    <row r="438" spans="1:13" ht="20.100000000000001" customHeight="1" x14ac:dyDescent="0.15">
      <c r="A438" s="1" t="s">
        <v>6</v>
      </c>
      <c r="B438" s="1" t="s">
        <v>5526</v>
      </c>
      <c r="C438" s="1" t="s">
        <v>5533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662</v>
      </c>
      <c r="J438" s="1" t="s">
        <v>663</v>
      </c>
      <c r="K438" s="1" t="s">
        <v>5534</v>
      </c>
      <c r="L438" s="1"/>
      <c r="M438" s="21">
        <f t="shared" si="6"/>
        <v>1</v>
      </c>
    </row>
    <row r="439" spans="1:13" ht="20.100000000000001" customHeight="1" x14ac:dyDescent="0.15">
      <c r="A439" s="1" t="s">
        <v>6</v>
      </c>
      <c r="B439" s="1" t="s">
        <v>5526</v>
      </c>
      <c r="C439" s="1" t="s">
        <v>5535</v>
      </c>
      <c r="D439" s="1" t="s">
        <v>78</v>
      </c>
      <c r="E439" s="1" t="s">
        <v>51</v>
      </c>
      <c r="F439" s="1" t="s">
        <v>81</v>
      </c>
      <c r="G439" s="1" t="s">
        <v>82</v>
      </c>
      <c r="H439" s="1" t="s">
        <v>4727</v>
      </c>
      <c r="I439" s="1" t="s">
        <v>84</v>
      </c>
      <c r="J439" s="1" t="s">
        <v>448</v>
      </c>
      <c r="K439" s="1" t="s">
        <v>5536</v>
      </c>
      <c r="L439" s="1"/>
      <c r="M439" s="21">
        <f t="shared" si="6"/>
        <v>0</v>
      </c>
    </row>
    <row r="440" spans="1:13" ht="20.100000000000001" customHeight="1" x14ac:dyDescent="0.15">
      <c r="A440" s="1" t="s">
        <v>6</v>
      </c>
      <c r="B440" s="1" t="s">
        <v>5526</v>
      </c>
      <c r="C440" s="1" t="s">
        <v>5537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662</v>
      </c>
      <c r="J440" s="1" t="s">
        <v>663</v>
      </c>
      <c r="K440" s="1" t="s">
        <v>5538</v>
      </c>
      <c r="L440" s="1"/>
      <c r="M440" s="21">
        <f t="shared" si="6"/>
        <v>1</v>
      </c>
    </row>
    <row r="441" spans="1:13" ht="20.100000000000001" customHeight="1" x14ac:dyDescent="0.15">
      <c r="A441" s="1" t="s">
        <v>6</v>
      </c>
      <c r="B441" s="1" t="s">
        <v>5526</v>
      </c>
      <c r="C441" s="1" t="s">
        <v>5539</v>
      </c>
      <c r="D441" s="1" t="s">
        <v>78</v>
      </c>
      <c r="E441" s="1" t="s">
        <v>51</v>
      </c>
      <c r="F441" s="1" t="s">
        <v>51</v>
      </c>
      <c r="G441" s="1" t="s">
        <v>82</v>
      </c>
      <c r="H441" s="1" t="s">
        <v>95</v>
      </c>
      <c r="I441" s="1" t="s">
        <v>84</v>
      </c>
      <c r="J441" s="1" t="s">
        <v>96</v>
      </c>
      <c r="K441" s="1" t="s">
        <v>5540</v>
      </c>
      <c r="L441" s="1"/>
      <c r="M441" s="21">
        <f t="shared" si="6"/>
        <v>1</v>
      </c>
    </row>
    <row r="442" spans="1:13" ht="20.100000000000001" customHeight="1" x14ac:dyDescent="0.15">
      <c r="A442" s="1" t="s">
        <v>6</v>
      </c>
      <c r="B442" s="1" t="s">
        <v>5541</v>
      </c>
      <c r="C442" s="1" t="s">
        <v>5542</v>
      </c>
      <c r="D442" s="1" t="s">
        <v>78</v>
      </c>
      <c r="E442" s="1" t="s">
        <v>51</v>
      </c>
      <c r="F442" s="1" t="s">
        <v>51</v>
      </c>
      <c r="G442" s="1" t="s">
        <v>82</v>
      </c>
      <c r="H442" s="1" t="s">
        <v>95</v>
      </c>
      <c r="I442" s="1" t="s">
        <v>84</v>
      </c>
      <c r="J442" s="1" t="s">
        <v>96</v>
      </c>
      <c r="K442" s="1" t="s">
        <v>5543</v>
      </c>
      <c r="L442" s="1"/>
      <c r="M442" s="21">
        <f t="shared" si="6"/>
        <v>1</v>
      </c>
    </row>
    <row r="443" spans="1:13" ht="20.100000000000001" customHeight="1" x14ac:dyDescent="0.15">
      <c r="A443" s="1" t="s">
        <v>6</v>
      </c>
      <c r="B443" s="1" t="s">
        <v>5541</v>
      </c>
      <c r="C443" s="1" t="s">
        <v>5544</v>
      </c>
      <c r="D443" s="1" t="s">
        <v>78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96</v>
      </c>
      <c r="K443" s="1" t="s">
        <v>5545</v>
      </c>
      <c r="L443" s="1"/>
      <c r="M443" s="21">
        <f t="shared" si="6"/>
        <v>1</v>
      </c>
    </row>
    <row r="444" spans="1:13" ht="20.100000000000001" customHeight="1" x14ac:dyDescent="0.15">
      <c r="A444" s="1" t="s">
        <v>6</v>
      </c>
      <c r="B444" s="1" t="s">
        <v>5541</v>
      </c>
      <c r="C444" s="1" t="s">
        <v>5546</v>
      </c>
      <c r="D444" s="1" t="s">
        <v>78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96</v>
      </c>
      <c r="K444" s="1" t="s">
        <v>5547</v>
      </c>
      <c r="L444" s="1"/>
      <c r="M444" s="21">
        <f t="shared" si="6"/>
        <v>1</v>
      </c>
    </row>
    <row r="445" spans="1:13" ht="20.100000000000001" customHeight="1" x14ac:dyDescent="0.15">
      <c r="A445" s="1" t="s">
        <v>6</v>
      </c>
      <c r="B445" s="1" t="s">
        <v>5548</v>
      </c>
      <c r="C445" s="1" t="s">
        <v>5549</v>
      </c>
      <c r="D445" s="1" t="s">
        <v>50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96</v>
      </c>
      <c r="K445" s="1" t="s">
        <v>5550</v>
      </c>
      <c r="L445" s="1"/>
      <c r="M445" s="21">
        <f t="shared" si="6"/>
        <v>1</v>
      </c>
    </row>
    <row r="446" spans="1:13" ht="20.100000000000001" customHeight="1" x14ac:dyDescent="0.15">
      <c r="A446" s="1" t="s">
        <v>6</v>
      </c>
      <c r="B446" s="1" t="s">
        <v>5548</v>
      </c>
      <c r="C446" s="1" t="s">
        <v>5551</v>
      </c>
      <c r="D446" s="1" t="s">
        <v>50</v>
      </c>
      <c r="E446" s="1" t="s">
        <v>51</v>
      </c>
      <c r="F446" s="1" t="s">
        <v>51</v>
      </c>
      <c r="G446" s="1" t="s">
        <v>82</v>
      </c>
      <c r="H446" s="1" t="s">
        <v>95</v>
      </c>
      <c r="I446" s="1" t="s">
        <v>84</v>
      </c>
      <c r="J446" s="1" t="s">
        <v>96</v>
      </c>
      <c r="K446" s="1" t="s">
        <v>5552</v>
      </c>
      <c r="L446" s="1"/>
      <c r="M446" s="21">
        <f t="shared" si="6"/>
        <v>1</v>
      </c>
    </row>
    <row r="447" spans="1:13" ht="20.100000000000001" customHeight="1" x14ac:dyDescent="0.15">
      <c r="A447" s="1" t="s">
        <v>6</v>
      </c>
      <c r="B447" s="1" t="s">
        <v>5548</v>
      </c>
      <c r="C447" s="1" t="s">
        <v>5553</v>
      </c>
      <c r="D447" s="1" t="s">
        <v>50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96</v>
      </c>
      <c r="K447" s="1" t="s">
        <v>5554</v>
      </c>
      <c r="L447" s="1"/>
      <c r="M447" s="21">
        <f t="shared" si="6"/>
        <v>1</v>
      </c>
    </row>
    <row r="448" spans="1:13" ht="20.100000000000001" customHeight="1" x14ac:dyDescent="0.15">
      <c r="A448" s="1" t="s">
        <v>6</v>
      </c>
      <c r="B448" s="1" t="s">
        <v>5548</v>
      </c>
      <c r="C448" s="1" t="s">
        <v>5555</v>
      </c>
      <c r="D448" s="1" t="s">
        <v>50</v>
      </c>
      <c r="E448" s="1" t="s">
        <v>51</v>
      </c>
      <c r="F448" s="1" t="s">
        <v>51</v>
      </c>
      <c r="G448" s="1" t="s">
        <v>82</v>
      </c>
      <c r="H448" s="1" t="s">
        <v>95</v>
      </c>
      <c r="I448" s="1" t="s">
        <v>84</v>
      </c>
      <c r="J448" s="1" t="s">
        <v>96</v>
      </c>
      <c r="K448" s="1" t="s">
        <v>5556</v>
      </c>
      <c r="L448" s="1"/>
      <c r="M448" s="21">
        <f t="shared" si="6"/>
        <v>1</v>
      </c>
    </row>
    <row r="449" spans="1:13" ht="20.100000000000001" customHeight="1" x14ac:dyDescent="0.15">
      <c r="A449" s="1" t="s">
        <v>6</v>
      </c>
      <c r="B449" s="1" t="s">
        <v>5548</v>
      </c>
      <c r="C449" s="1" t="s">
        <v>5557</v>
      </c>
      <c r="D449" s="1" t="s">
        <v>78</v>
      </c>
      <c r="E449" s="1" t="s">
        <v>51</v>
      </c>
      <c r="F449" s="1" t="s">
        <v>179</v>
      </c>
      <c r="G449" s="1" t="s">
        <v>82</v>
      </c>
      <c r="H449" s="1" t="s">
        <v>4727</v>
      </c>
      <c r="I449" s="1" t="s">
        <v>84</v>
      </c>
      <c r="J449" s="1" t="s">
        <v>448</v>
      </c>
      <c r="K449" s="1" t="s">
        <v>5558</v>
      </c>
      <c r="L449" s="1"/>
      <c r="M449" s="21">
        <f t="shared" si="6"/>
        <v>0</v>
      </c>
    </row>
    <row r="450" spans="1:13" ht="20.100000000000001" customHeight="1" x14ac:dyDescent="0.15">
      <c r="A450" s="1" t="s">
        <v>6</v>
      </c>
      <c r="B450" s="1" t="s">
        <v>5548</v>
      </c>
      <c r="C450" s="1" t="s">
        <v>5559</v>
      </c>
      <c r="D450" s="1" t="s">
        <v>78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96</v>
      </c>
      <c r="K450" s="1" t="s">
        <v>5560</v>
      </c>
      <c r="L450" s="1"/>
      <c r="M450" s="21">
        <f t="shared" si="6"/>
        <v>1</v>
      </c>
    </row>
    <row r="451" spans="1:13" ht="20.100000000000001" customHeight="1" x14ac:dyDescent="0.15">
      <c r="A451" s="1" t="s">
        <v>6</v>
      </c>
      <c r="B451" s="1" t="s">
        <v>5548</v>
      </c>
      <c r="C451" s="1" t="s">
        <v>5561</v>
      </c>
      <c r="D451" s="1" t="s">
        <v>78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96</v>
      </c>
      <c r="K451" s="1" t="s">
        <v>5562</v>
      </c>
      <c r="L451" s="1"/>
      <c r="M451" s="21">
        <f t="shared" si="6"/>
        <v>1</v>
      </c>
    </row>
    <row r="452" spans="1:13" ht="20.100000000000001" customHeight="1" x14ac:dyDescent="0.15">
      <c r="A452" s="1" t="s">
        <v>6</v>
      </c>
      <c r="B452" s="1" t="s">
        <v>5563</v>
      </c>
      <c r="C452" s="1" t="s">
        <v>5564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96</v>
      </c>
      <c r="K452" s="1" t="s">
        <v>5565</v>
      </c>
      <c r="L452" s="1"/>
      <c r="M452" s="21">
        <f t="shared" si="6"/>
        <v>1</v>
      </c>
    </row>
    <row r="453" spans="1:13" ht="20.100000000000001" customHeight="1" x14ac:dyDescent="0.15">
      <c r="A453" s="1" t="s">
        <v>6</v>
      </c>
      <c r="B453" s="1" t="s">
        <v>5563</v>
      </c>
      <c r="C453" s="1" t="s">
        <v>5566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96</v>
      </c>
      <c r="K453" s="1" t="s">
        <v>5567</v>
      </c>
      <c r="L453" s="1"/>
      <c r="M453" s="21">
        <f t="shared" si="6"/>
        <v>1</v>
      </c>
    </row>
    <row r="454" spans="1:13" ht="20.100000000000001" customHeight="1" x14ac:dyDescent="0.15">
      <c r="A454" s="1" t="s">
        <v>6</v>
      </c>
      <c r="B454" s="1" t="s">
        <v>5568</v>
      </c>
      <c r="C454" s="1" t="s">
        <v>5569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96</v>
      </c>
      <c r="K454" s="1" t="s">
        <v>5570</v>
      </c>
      <c r="L454" s="1"/>
      <c r="M454" s="21">
        <f t="shared" si="6"/>
        <v>1</v>
      </c>
    </row>
    <row r="455" spans="1:13" ht="20.100000000000001" customHeight="1" x14ac:dyDescent="0.15">
      <c r="A455" s="1" t="s">
        <v>6</v>
      </c>
      <c r="B455" s="1" t="s">
        <v>5568</v>
      </c>
      <c r="C455" s="1" t="s">
        <v>5571</v>
      </c>
      <c r="D455" s="1" t="s">
        <v>50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96</v>
      </c>
      <c r="K455" s="1" t="s">
        <v>5572</v>
      </c>
      <c r="L455" s="1"/>
      <c r="M455" s="21">
        <f t="shared" si="6"/>
        <v>1</v>
      </c>
    </row>
    <row r="456" spans="1:13" ht="20.100000000000001" customHeight="1" x14ac:dyDescent="0.15">
      <c r="A456" s="1" t="s">
        <v>6</v>
      </c>
      <c r="B456" s="1" t="s">
        <v>5568</v>
      </c>
      <c r="C456" s="1" t="s">
        <v>5573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96</v>
      </c>
      <c r="K456" s="1" t="s">
        <v>5574</v>
      </c>
      <c r="L456" s="1"/>
      <c r="M456" s="21">
        <f t="shared" si="6"/>
        <v>1</v>
      </c>
    </row>
    <row r="457" spans="1:13" ht="20.100000000000001" customHeight="1" x14ac:dyDescent="0.15">
      <c r="A457" s="1" t="s">
        <v>6</v>
      </c>
      <c r="B457" s="1" t="s">
        <v>5568</v>
      </c>
      <c r="C457" s="1" t="s">
        <v>5575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96</v>
      </c>
      <c r="K457" s="1" t="s">
        <v>5576</v>
      </c>
      <c r="L457" s="1"/>
      <c r="M457" s="21">
        <f t="shared" si="6"/>
        <v>1</v>
      </c>
    </row>
    <row r="458" spans="1:13" ht="20.100000000000001" customHeight="1" x14ac:dyDescent="0.15">
      <c r="A458" s="1" t="s">
        <v>6</v>
      </c>
      <c r="B458" s="1" t="s">
        <v>5568</v>
      </c>
      <c r="C458" s="1" t="s">
        <v>5577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662</v>
      </c>
      <c r="J458" s="1" t="s">
        <v>663</v>
      </c>
      <c r="K458" s="1" t="s">
        <v>5578</v>
      </c>
      <c r="L458" s="1"/>
      <c r="M458" s="21">
        <f t="shared" si="6"/>
        <v>1</v>
      </c>
    </row>
    <row r="459" spans="1:13" ht="20.100000000000001" customHeight="1" x14ac:dyDescent="0.15">
      <c r="A459" s="1" t="s">
        <v>6</v>
      </c>
      <c r="B459" s="1" t="s">
        <v>5579</v>
      </c>
      <c r="C459" s="1" t="s">
        <v>5580</v>
      </c>
      <c r="D459" s="1" t="s">
        <v>78</v>
      </c>
      <c r="E459" s="1" t="s">
        <v>51</v>
      </c>
      <c r="F459" s="1" t="s">
        <v>51</v>
      </c>
      <c r="G459" s="1" t="s">
        <v>82</v>
      </c>
      <c r="H459" s="1" t="s">
        <v>95</v>
      </c>
      <c r="I459" s="1" t="s">
        <v>84</v>
      </c>
      <c r="J459" s="1" t="s">
        <v>96</v>
      </c>
      <c r="K459" s="1" t="s">
        <v>5581</v>
      </c>
      <c r="L459" s="1"/>
      <c r="M459" s="21">
        <f t="shared" si="6"/>
        <v>1</v>
      </c>
    </row>
    <row r="460" spans="1:13" ht="20.100000000000001" customHeight="1" x14ac:dyDescent="0.15">
      <c r="A460" s="1" t="s">
        <v>6</v>
      </c>
      <c r="B460" s="1" t="s">
        <v>5579</v>
      </c>
      <c r="C460" s="1" t="s">
        <v>5582</v>
      </c>
      <c r="D460" s="1" t="s">
        <v>78</v>
      </c>
      <c r="E460" s="1" t="s">
        <v>51</v>
      </c>
      <c r="F460" s="1" t="s">
        <v>51</v>
      </c>
      <c r="G460" s="1" t="s">
        <v>82</v>
      </c>
      <c r="H460" s="1" t="s">
        <v>95</v>
      </c>
      <c r="I460" s="1" t="s">
        <v>84</v>
      </c>
      <c r="J460" s="1" t="s">
        <v>96</v>
      </c>
      <c r="K460" s="1" t="s">
        <v>5583</v>
      </c>
      <c r="L460" s="1"/>
      <c r="M460" s="21">
        <f t="shared" si="6"/>
        <v>1</v>
      </c>
    </row>
    <row r="461" spans="1:13" ht="20.100000000000001" customHeight="1" x14ac:dyDescent="0.15">
      <c r="A461" s="1" t="s">
        <v>6</v>
      </c>
      <c r="B461" s="1" t="s">
        <v>5584</v>
      </c>
      <c r="C461" s="1" t="s">
        <v>5585</v>
      </c>
      <c r="D461" s="1" t="s">
        <v>50</v>
      </c>
      <c r="E461" s="1" t="s">
        <v>51</v>
      </c>
      <c r="F461" s="1" t="s">
        <v>51</v>
      </c>
      <c r="G461" s="1" t="s">
        <v>82</v>
      </c>
      <c r="H461" s="1" t="s">
        <v>207</v>
      </c>
      <c r="I461" s="1" t="s">
        <v>84</v>
      </c>
      <c r="J461" s="1" t="s">
        <v>122</v>
      </c>
      <c r="K461" s="1" t="s">
        <v>5586</v>
      </c>
      <c r="L461" s="1"/>
      <c r="M461" s="21">
        <f t="shared" si="6"/>
        <v>1</v>
      </c>
    </row>
    <row r="462" spans="1:13" ht="20.100000000000001" customHeight="1" x14ac:dyDescent="0.15">
      <c r="A462" s="1" t="s">
        <v>6</v>
      </c>
      <c r="B462" s="1" t="s">
        <v>5584</v>
      </c>
      <c r="C462" s="1" t="s">
        <v>5587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212</v>
      </c>
      <c r="I462" s="1" t="s">
        <v>1136</v>
      </c>
      <c r="J462" s="1" t="s">
        <v>122</v>
      </c>
      <c r="K462" s="1" t="s">
        <v>5588</v>
      </c>
      <c r="L462" s="1"/>
      <c r="M462" s="21">
        <f t="shared" si="6"/>
        <v>0</v>
      </c>
    </row>
    <row r="463" spans="1:13" ht="20.100000000000001" customHeight="1" x14ac:dyDescent="0.15">
      <c r="A463" s="1" t="s">
        <v>6</v>
      </c>
      <c r="B463" s="1" t="s">
        <v>5584</v>
      </c>
      <c r="C463" s="1" t="s">
        <v>5589</v>
      </c>
      <c r="D463" s="1" t="s">
        <v>50</v>
      </c>
      <c r="E463" s="1" t="s">
        <v>51</v>
      </c>
      <c r="F463" s="1" t="s">
        <v>51</v>
      </c>
      <c r="G463" s="1" t="s">
        <v>82</v>
      </c>
      <c r="H463" s="1" t="s">
        <v>207</v>
      </c>
      <c r="I463" s="1" t="s">
        <v>84</v>
      </c>
      <c r="J463" s="1" t="s">
        <v>122</v>
      </c>
      <c r="K463" s="1" t="s">
        <v>5590</v>
      </c>
      <c r="L463" s="1"/>
      <c r="M463" s="21">
        <f t="shared" si="6"/>
        <v>1</v>
      </c>
    </row>
    <row r="464" spans="1:13" ht="20.100000000000001" customHeight="1" x14ac:dyDescent="0.15">
      <c r="A464" s="1" t="s">
        <v>6</v>
      </c>
      <c r="B464" s="1" t="s">
        <v>5584</v>
      </c>
      <c r="C464" s="1" t="s">
        <v>5591</v>
      </c>
      <c r="D464" s="1" t="s">
        <v>50</v>
      </c>
      <c r="E464" s="1" t="s">
        <v>51</v>
      </c>
      <c r="F464" s="1" t="s">
        <v>51</v>
      </c>
      <c r="G464" s="1" t="s">
        <v>82</v>
      </c>
      <c r="H464" s="1" t="s">
        <v>207</v>
      </c>
      <c r="I464" s="1" t="s">
        <v>84</v>
      </c>
      <c r="J464" s="1" t="s">
        <v>122</v>
      </c>
      <c r="K464" s="1" t="s">
        <v>5592</v>
      </c>
      <c r="L464" s="1"/>
      <c r="M464" s="21">
        <f t="shared" si="6"/>
        <v>1</v>
      </c>
    </row>
    <row r="465" spans="1:13" ht="20.100000000000001" customHeight="1" x14ac:dyDescent="0.15">
      <c r="A465" s="1" t="s">
        <v>6</v>
      </c>
      <c r="B465" s="1" t="s">
        <v>5584</v>
      </c>
      <c r="C465" s="1" t="s">
        <v>5593</v>
      </c>
      <c r="D465" s="1" t="s">
        <v>50</v>
      </c>
      <c r="E465" s="1" t="s">
        <v>51</v>
      </c>
      <c r="F465" s="1" t="s">
        <v>51</v>
      </c>
      <c r="G465" s="1" t="s">
        <v>82</v>
      </c>
      <c r="H465" s="1" t="s">
        <v>207</v>
      </c>
      <c r="I465" s="1" t="s">
        <v>84</v>
      </c>
      <c r="J465" s="1" t="s">
        <v>122</v>
      </c>
      <c r="K465" s="1" t="s">
        <v>5594</v>
      </c>
      <c r="L465" s="1"/>
      <c r="M465" s="21">
        <f t="shared" si="6"/>
        <v>1</v>
      </c>
    </row>
    <row r="466" spans="1:13" ht="20.100000000000001" customHeight="1" x14ac:dyDescent="0.15">
      <c r="A466" s="1" t="s">
        <v>6</v>
      </c>
      <c r="B466" s="1" t="s">
        <v>5584</v>
      </c>
      <c r="C466" s="1" t="s">
        <v>5595</v>
      </c>
      <c r="D466" s="1" t="s">
        <v>50</v>
      </c>
      <c r="E466" s="1" t="s">
        <v>51</v>
      </c>
      <c r="F466" s="1" t="s">
        <v>51</v>
      </c>
      <c r="G466" s="1" t="s">
        <v>82</v>
      </c>
      <c r="H466" s="1" t="s">
        <v>207</v>
      </c>
      <c r="I466" s="1" t="s">
        <v>84</v>
      </c>
      <c r="J466" s="1" t="s">
        <v>122</v>
      </c>
      <c r="K466" s="1" t="s">
        <v>5596</v>
      </c>
      <c r="L466" s="1"/>
      <c r="M466" s="21">
        <f t="shared" ref="M466:M529" si="7">IF(F466="○",1,0)</f>
        <v>1</v>
      </c>
    </row>
    <row r="467" spans="1:13" ht="20.100000000000001" customHeight="1" x14ac:dyDescent="0.15">
      <c r="A467" s="1" t="s">
        <v>6</v>
      </c>
      <c r="B467" s="1" t="s">
        <v>5584</v>
      </c>
      <c r="C467" s="1" t="s">
        <v>5597</v>
      </c>
      <c r="D467" s="1" t="s">
        <v>50</v>
      </c>
      <c r="E467" s="1" t="s">
        <v>51</v>
      </c>
      <c r="F467" s="1" t="s">
        <v>81</v>
      </c>
      <c r="G467" s="1" t="s">
        <v>82</v>
      </c>
      <c r="H467" s="1" t="s">
        <v>1151</v>
      </c>
      <c r="I467" s="1" t="s">
        <v>447</v>
      </c>
      <c r="J467" s="1" t="s">
        <v>4704</v>
      </c>
      <c r="K467" s="1" t="s">
        <v>5598</v>
      </c>
      <c r="L467" s="1"/>
      <c r="M467" s="21">
        <f t="shared" si="7"/>
        <v>0</v>
      </c>
    </row>
    <row r="468" spans="1:13" ht="20.100000000000001" customHeight="1" x14ac:dyDescent="0.15">
      <c r="A468" s="1" t="s">
        <v>6</v>
      </c>
      <c r="B468" s="1" t="s">
        <v>5584</v>
      </c>
      <c r="C468" s="1" t="s">
        <v>5599</v>
      </c>
      <c r="D468" s="1" t="s">
        <v>78</v>
      </c>
      <c r="E468" s="1" t="s">
        <v>51</v>
      </c>
      <c r="F468" s="1" t="s">
        <v>51</v>
      </c>
      <c r="G468" s="1" t="s">
        <v>82</v>
      </c>
      <c r="H468" s="1" t="s">
        <v>207</v>
      </c>
      <c r="I468" s="1" t="s">
        <v>84</v>
      </c>
      <c r="J468" s="1" t="s">
        <v>122</v>
      </c>
      <c r="K468" s="1" t="s">
        <v>5594</v>
      </c>
      <c r="L468" s="1"/>
      <c r="M468" s="21">
        <f t="shared" si="7"/>
        <v>1</v>
      </c>
    </row>
    <row r="469" spans="1:13" ht="20.100000000000001" customHeight="1" x14ac:dyDescent="0.15">
      <c r="A469" s="1" t="s">
        <v>6</v>
      </c>
      <c r="B469" s="1" t="s">
        <v>5584</v>
      </c>
      <c r="C469" s="1" t="s">
        <v>5600</v>
      </c>
      <c r="D469" s="1" t="s">
        <v>78</v>
      </c>
      <c r="E469" s="1" t="s">
        <v>51</v>
      </c>
      <c r="F469" s="1" t="s">
        <v>51</v>
      </c>
      <c r="G469" s="1" t="s">
        <v>82</v>
      </c>
      <c r="H469" s="1" t="s">
        <v>207</v>
      </c>
      <c r="I469" s="1" t="s">
        <v>84</v>
      </c>
      <c r="J469" s="1" t="s">
        <v>122</v>
      </c>
      <c r="K469" s="1" t="s">
        <v>5601</v>
      </c>
      <c r="L469" s="1"/>
      <c r="M469" s="21">
        <f t="shared" si="7"/>
        <v>1</v>
      </c>
    </row>
    <row r="470" spans="1:13" ht="20.100000000000001" customHeight="1" x14ac:dyDescent="0.15">
      <c r="A470" s="1" t="s">
        <v>6</v>
      </c>
      <c r="B470" s="1" t="s">
        <v>5584</v>
      </c>
      <c r="C470" s="1" t="s">
        <v>5602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121</v>
      </c>
      <c r="I470" s="1" t="s">
        <v>662</v>
      </c>
      <c r="J470" s="1" t="s">
        <v>663</v>
      </c>
      <c r="K470" s="1" t="s">
        <v>5603</v>
      </c>
      <c r="L470" s="1"/>
      <c r="M470" s="21">
        <f t="shared" si="7"/>
        <v>1</v>
      </c>
    </row>
    <row r="471" spans="1:13" ht="20.100000000000001" customHeight="1" x14ac:dyDescent="0.15">
      <c r="A471" s="1" t="s">
        <v>6</v>
      </c>
      <c r="B471" s="1" t="s">
        <v>5584</v>
      </c>
      <c r="C471" s="1" t="s">
        <v>5604</v>
      </c>
      <c r="D471" s="1" t="s">
        <v>849</v>
      </c>
      <c r="E471" s="1" t="s">
        <v>51</v>
      </c>
      <c r="F471" s="1" t="s">
        <v>26832</v>
      </c>
      <c r="G471" s="1" t="s">
        <v>52</v>
      </c>
      <c r="H471" s="1" t="s">
        <v>121</v>
      </c>
      <c r="I471" s="1" t="s">
        <v>662</v>
      </c>
      <c r="J471" s="1" t="s">
        <v>663</v>
      </c>
      <c r="K471" s="1" t="s">
        <v>5605</v>
      </c>
      <c r="L471" s="1"/>
      <c r="M471" s="21">
        <f t="shared" si="7"/>
        <v>0</v>
      </c>
    </row>
    <row r="472" spans="1:13" ht="20.100000000000001" customHeight="1" x14ac:dyDescent="0.15">
      <c r="A472" s="1" t="s">
        <v>6</v>
      </c>
      <c r="B472" s="1" t="s">
        <v>5584</v>
      </c>
      <c r="C472" s="1" t="s">
        <v>5606</v>
      </c>
      <c r="D472" s="1" t="s">
        <v>849</v>
      </c>
      <c r="E472" s="1" t="s">
        <v>51</v>
      </c>
      <c r="F472" s="1" t="s">
        <v>26832</v>
      </c>
      <c r="G472" s="1" t="s">
        <v>52</v>
      </c>
      <c r="H472" s="1" t="s">
        <v>121</v>
      </c>
      <c r="I472" s="1" t="s">
        <v>662</v>
      </c>
      <c r="J472" s="1" t="s">
        <v>663</v>
      </c>
      <c r="K472" s="1" t="s">
        <v>5607</v>
      </c>
      <c r="L472" s="1"/>
      <c r="M472" s="21">
        <f t="shared" si="7"/>
        <v>0</v>
      </c>
    </row>
    <row r="473" spans="1:13" ht="20.100000000000001" customHeight="1" x14ac:dyDescent="0.15">
      <c r="A473" s="1" t="s">
        <v>6</v>
      </c>
      <c r="B473" s="1" t="s">
        <v>5608</v>
      </c>
      <c r="C473" s="1" t="s">
        <v>5609</v>
      </c>
      <c r="D473" s="1" t="s">
        <v>50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96</v>
      </c>
      <c r="K473" s="1" t="s">
        <v>5610</v>
      </c>
      <c r="L473" s="1"/>
      <c r="M473" s="21">
        <f t="shared" si="7"/>
        <v>1</v>
      </c>
    </row>
    <row r="474" spans="1:13" ht="20.100000000000001" customHeight="1" x14ac:dyDescent="0.15">
      <c r="A474" s="1" t="s">
        <v>6</v>
      </c>
      <c r="B474" s="1" t="s">
        <v>5608</v>
      </c>
      <c r="C474" s="1" t="s">
        <v>5611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96</v>
      </c>
      <c r="K474" s="1" t="s">
        <v>5612</v>
      </c>
      <c r="L474" s="1"/>
      <c r="M474" s="21">
        <f t="shared" si="7"/>
        <v>1</v>
      </c>
    </row>
    <row r="475" spans="1:13" ht="20.100000000000001" customHeight="1" x14ac:dyDescent="0.15">
      <c r="A475" s="1" t="s">
        <v>6</v>
      </c>
      <c r="B475" s="1" t="s">
        <v>5608</v>
      </c>
      <c r="C475" s="1" t="s">
        <v>5613</v>
      </c>
      <c r="D475" s="1" t="s">
        <v>50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96</v>
      </c>
      <c r="K475" s="1" t="s">
        <v>5614</v>
      </c>
      <c r="L475" s="1"/>
      <c r="M475" s="21">
        <f t="shared" si="7"/>
        <v>1</v>
      </c>
    </row>
    <row r="476" spans="1:13" ht="20.100000000000001" customHeight="1" x14ac:dyDescent="0.15">
      <c r="A476" s="1" t="s">
        <v>6</v>
      </c>
      <c r="B476" s="1" t="s">
        <v>5608</v>
      </c>
      <c r="C476" s="1" t="s">
        <v>5615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96</v>
      </c>
      <c r="K476" s="1" t="s">
        <v>5616</v>
      </c>
      <c r="L476" s="1"/>
      <c r="M476" s="21">
        <f t="shared" si="7"/>
        <v>1</v>
      </c>
    </row>
    <row r="477" spans="1:13" ht="20.100000000000001" customHeight="1" x14ac:dyDescent="0.15">
      <c r="A477" s="1" t="s">
        <v>6</v>
      </c>
      <c r="B477" s="1" t="s">
        <v>5608</v>
      </c>
      <c r="C477" s="1" t="s">
        <v>5617</v>
      </c>
      <c r="D477" s="1" t="s">
        <v>849</v>
      </c>
      <c r="E477" s="1" t="s">
        <v>51</v>
      </c>
      <c r="F477" s="1" t="s">
        <v>26832</v>
      </c>
      <c r="G477" s="1" t="s">
        <v>82</v>
      </c>
      <c r="H477" s="1" t="s">
        <v>83</v>
      </c>
      <c r="I477" s="1" t="s">
        <v>84</v>
      </c>
      <c r="J477" s="1" t="s">
        <v>85</v>
      </c>
      <c r="K477" s="1" t="s">
        <v>5618</v>
      </c>
      <c r="L477" s="1"/>
      <c r="M477" s="21">
        <f t="shared" si="7"/>
        <v>0</v>
      </c>
    </row>
    <row r="478" spans="1:13" ht="20.100000000000001" customHeight="1" x14ac:dyDescent="0.15">
      <c r="A478" s="1" t="s">
        <v>6</v>
      </c>
      <c r="B478" s="1" t="s">
        <v>5619</v>
      </c>
      <c r="C478" s="1" t="s">
        <v>5620</v>
      </c>
      <c r="D478" s="1" t="s">
        <v>50</v>
      </c>
      <c r="E478" s="1" t="s">
        <v>51</v>
      </c>
      <c r="F478" s="1" t="s">
        <v>81</v>
      </c>
      <c r="G478" s="1" t="s">
        <v>82</v>
      </c>
      <c r="H478" s="1" t="s">
        <v>212</v>
      </c>
      <c r="I478" s="1" t="s">
        <v>1136</v>
      </c>
      <c r="J478" s="1" t="s">
        <v>122</v>
      </c>
      <c r="K478" s="1" t="s">
        <v>5621</v>
      </c>
      <c r="L478" s="1"/>
      <c r="M478" s="21">
        <f t="shared" si="7"/>
        <v>0</v>
      </c>
    </row>
    <row r="479" spans="1:13" ht="20.100000000000001" customHeight="1" x14ac:dyDescent="0.15">
      <c r="A479" s="1" t="s">
        <v>6</v>
      </c>
      <c r="B479" s="1" t="s">
        <v>5619</v>
      </c>
      <c r="C479" s="1" t="s">
        <v>5622</v>
      </c>
      <c r="D479" s="1" t="s">
        <v>50</v>
      </c>
      <c r="E479" s="1" t="s">
        <v>51</v>
      </c>
      <c r="F479" s="1" t="s">
        <v>81</v>
      </c>
      <c r="G479" s="1" t="s">
        <v>82</v>
      </c>
      <c r="H479" s="1" t="s">
        <v>212</v>
      </c>
      <c r="I479" s="1" t="s">
        <v>1136</v>
      </c>
      <c r="J479" s="1" t="s">
        <v>122</v>
      </c>
      <c r="K479" s="1" t="s">
        <v>5623</v>
      </c>
      <c r="L479" s="1"/>
      <c r="M479" s="21">
        <f t="shared" si="7"/>
        <v>0</v>
      </c>
    </row>
    <row r="480" spans="1:13" ht="20.100000000000001" customHeight="1" x14ac:dyDescent="0.15">
      <c r="A480" s="1" t="s">
        <v>6</v>
      </c>
      <c r="B480" s="1" t="s">
        <v>5619</v>
      </c>
      <c r="C480" s="1" t="s">
        <v>5624</v>
      </c>
      <c r="D480" s="1" t="s">
        <v>50</v>
      </c>
      <c r="E480" s="1" t="s">
        <v>51</v>
      </c>
      <c r="F480" s="1" t="s">
        <v>81</v>
      </c>
      <c r="G480" s="1" t="s">
        <v>82</v>
      </c>
      <c r="H480" s="1" t="s">
        <v>212</v>
      </c>
      <c r="I480" s="1" t="s">
        <v>1136</v>
      </c>
      <c r="J480" s="1" t="s">
        <v>122</v>
      </c>
      <c r="K480" s="1" t="s">
        <v>5625</v>
      </c>
      <c r="L480" s="1"/>
      <c r="M480" s="21">
        <f t="shared" si="7"/>
        <v>0</v>
      </c>
    </row>
    <row r="481" spans="1:13" ht="20.100000000000001" customHeight="1" x14ac:dyDescent="0.15">
      <c r="A481" s="1" t="s">
        <v>6</v>
      </c>
      <c r="B481" s="1" t="s">
        <v>5619</v>
      </c>
      <c r="C481" s="1" t="s">
        <v>5626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121</v>
      </c>
      <c r="I481" s="1" t="s">
        <v>662</v>
      </c>
      <c r="J481" s="1" t="s">
        <v>663</v>
      </c>
      <c r="K481" s="1" t="s">
        <v>5627</v>
      </c>
      <c r="L481" s="1"/>
      <c r="M481" s="21">
        <f t="shared" si="7"/>
        <v>1</v>
      </c>
    </row>
    <row r="482" spans="1:13" ht="20.100000000000001" customHeight="1" x14ac:dyDescent="0.15">
      <c r="A482" s="1" t="s">
        <v>6</v>
      </c>
      <c r="B482" s="1" t="s">
        <v>5619</v>
      </c>
      <c r="C482" s="1" t="s">
        <v>5628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121</v>
      </c>
      <c r="I482" s="1" t="s">
        <v>662</v>
      </c>
      <c r="J482" s="1" t="s">
        <v>663</v>
      </c>
      <c r="K482" s="1" t="s">
        <v>5629</v>
      </c>
      <c r="L482" s="1"/>
      <c r="M482" s="21">
        <f t="shared" si="7"/>
        <v>1</v>
      </c>
    </row>
    <row r="483" spans="1:13" ht="20.100000000000001" customHeight="1" x14ac:dyDescent="0.15">
      <c r="A483" s="1" t="s">
        <v>6</v>
      </c>
      <c r="B483" s="1" t="s">
        <v>5619</v>
      </c>
      <c r="C483" s="1" t="s">
        <v>5630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121</v>
      </c>
      <c r="I483" s="1" t="s">
        <v>662</v>
      </c>
      <c r="J483" s="1" t="s">
        <v>663</v>
      </c>
      <c r="K483" s="1" t="s">
        <v>5631</v>
      </c>
      <c r="L483" s="1"/>
      <c r="M483" s="21">
        <f t="shared" si="7"/>
        <v>1</v>
      </c>
    </row>
    <row r="484" spans="1:13" ht="20.100000000000001" customHeight="1" x14ac:dyDescent="0.15">
      <c r="A484" s="1" t="s">
        <v>6</v>
      </c>
      <c r="B484" s="1" t="s">
        <v>5619</v>
      </c>
      <c r="C484" s="1" t="s">
        <v>5632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121</v>
      </c>
      <c r="I484" s="1" t="s">
        <v>662</v>
      </c>
      <c r="J484" s="1" t="s">
        <v>663</v>
      </c>
      <c r="K484" s="1" t="s">
        <v>5633</v>
      </c>
      <c r="L484" s="1"/>
      <c r="M484" s="21">
        <f t="shared" si="7"/>
        <v>1</v>
      </c>
    </row>
    <row r="485" spans="1:13" ht="20.100000000000001" customHeight="1" x14ac:dyDescent="0.15">
      <c r="A485" s="1" t="s">
        <v>6</v>
      </c>
      <c r="B485" s="1" t="s">
        <v>5619</v>
      </c>
      <c r="C485" s="1" t="s">
        <v>5634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121</v>
      </c>
      <c r="I485" s="1" t="s">
        <v>662</v>
      </c>
      <c r="J485" s="1" t="s">
        <v>663</v>
      </c>
      <c r="K485" s="1" t="s">
        <v>5635</v>
      </c>
      <c r="L485" s="1"/>
      <c r="M485" s="21">
        <f t="shared" si="7"/>
        <v>1</v>
      </c>
    </row>
    <row r="486" spans="1:13" ht="20.100000000000001" customHeight="1" x14ac:dyDescent="0.15">
      <c r="A486" s="1" t="s">
        <v>6</v>
      </c>
      <c r="B486" s="1" t="s">
        <v>5619</v>
      </c>
      <c r="C486" s="1" t="s">
        <v>5636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121</v>
      </c>
      <c r="I486" s="1" t="s">
        <v>662</v>
      </c>
      <c r="J486" s="1" t="s">
        <v>663</v>
      </c>
      <c r="K486" s="1" t="s">
        <v>5637</v>
      </c>
      <c r="L486" s="1"/>
      <c r="M486" s="21">
        <f t="shared" si="7"/>
        <v>1</v>
      </c>
    </row>
    <row r="487" spans="1:13" ht="20.100000000000001" customHeight="1" x14ac:dyDescent="0.15">
      <c r="A487" s="1" t="s">
        <v>6</v>
      </c>
      <c r="B487" s="1" t="s">
        <v>5619</v>
      </c>
      <c r="C487" s="1" t="s">
        <v>5638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121</v>
      </c>
      <c r="I487" s="1" t="s">
        <v>662</v>
      </c>
      <c r="J487" s="1" t="s">
        <v>663</v>
      </c>
      <c r="K487" s="1" t="s">
        <v>5639</v>
      </c>
      <c r="L487" s="1"/>
      <c r="M487" s="21">
        <f t="shared" si="7"/>
        <v>1</v>
      </c>
    </row>
    <row r="488" spans="1:13" ht="20.100000000000001" customHeight="1" x14ac:dyDescent="0.15">
      <c r="A488" s="1" t="s">
        <v>6</v>
      </c>
      <c r="B488" s="1" t="s">
        <v>5619</v>
      </c>
      <c r="C488" s="1" t="s">
        <v>5640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121</v>
      </c>
      <c r="I488" s="1" t="s">
        <v>662</v>
      </c>
      <c r="J488" s="1" t="s">
        <v>663</v>
      </c>
      <c r="K488" s="1" t="s">
        <v>5641</v>
      </c>
      <c r="L488" s="1"/>
      <c r="M488" s="21">
        <f t="shared" si="7"/>
        <v>1</v>
      </c>
    </row>
    <row r="489" spans="1:13" ht="20.100000000000001" customHeight="1" x14ac:dyDescent="0.15">
      <c r="A489" s="1" t="s">
        <v>6</v>
      </c>
      <c r="B489" s="1" t="s">
        <v>5619</v>
      </c>
      <c r="C489" s="1" t="s">
        <v>5642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121</v>
      </c>
      <c r="I489" s="1" t="s">
        <v>662</v>
      </c>
      <c r="J489" s="1" t="s">
        <v>663</v>
      </c>
      <c r="K489" s="1" t="s">
        <v>5643</v>
      </c>
      <c r="L489" s="1"/>
      <c r="M489" s="21">
        <f t="shared" si="7"/>
        <v>1</v>
      </c>
    </row>
    <row r="490" spans="1:13" ht="20.100000000000001" customHeight="1" x14ac:dyDescent="0.15">
      <c r="A490" s="1" t="s">
        <v>6</v>
      </c>
      <c r="B490" s="1" t="s">
        <v>5619</v>
      </c>
      <c r="C490" s="1" t="s">
        <v>5644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121</v>
      </c>
      <c r="I490" s="1" t="s">
        <v>662</v>
      </c>
      <c r="J490" s="1" t="s">
        <v>663</v>
      </c>
      <c r="K490" s="1" t="s">
        <v>5645</v>
      </c>
      <c r="L490" s="1"/>
      <c r="M490" s="21">
        <f t="shared" si="7"/>
        <v>1</v>
      </c>
    </row>
    <row r="491" spans="1:13" ht="20.100000000000001" customHeight="1" x14ac:dyDescent="0.15">
      <c r="A491" s="1" t="s">
        <v>6</v>
      </c>
      <c r="B491" s="1" t="s">
        <v>5619</v>
      </c>
      <c r="C491" s="1" t="s">
        <v>5646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121</v>
      </c>
      <c r="I491" s="1" t="s">
        <v>662</v>
      </c>
      <c r="J491" s="1" t="s">
        <v>663</v>
      </c>
      <c r="K491" s="1" t="s">
        <v>5647</v>
      </c>
      <c r="L491" s="1"/>
      <c r="M491" s="21">
        <f t="shared" si="7"/>
        <v>1</v>
      </c>
    </row>
    <row r="492" spans="1:13" ht="20.100000000000001" customHeight="1" x14ac:dyDescent="0.15">
      <c r="A492" s="1" t="s">
        <v>6</v>
      </c>
      <c r="B492" s="1" t="s">
        <v>5619</v>
      </c>
      <c r="C492" s="1" t="s">
        <v>5648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121</v>
      </c>
      <c r="I492" s="1" t="s">
        <v>662</v>
      </c>
      <c r="J492" s="1" t="s">
        <v>663</v>
      </c>
      <c r="K492" s="1" t="s">
        <v>5649</v>
      </c>
      <c r="L492" s="1"/>
      <c r="M492" s="21">
        <f t="shared" si="7"/>
        <v>1</v>
      </c>
    </row>
    <row r="493" spans="1:13" ht="20.100000000000001" customHeight="1" x14ac:dyDescent="0.15">
      <c r="A493" s="1" t="s">
        <v>6</v>
      </c>
      <c r="B493" s="1" t="s">
        <v>5619</v>
      </c>
      <c r="C493" s="1" t="s">
        <v>5650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121</v>
      </c>
      <c r="I493" s="1" t="s">
        <v>662</v>
      </c>
      <c r="J493" s="1" t="s">
        <v>663</v>
      </c>
      <c r="K493" s="1" t="s">
        <v>5651</v>
      </c>
      <c r="L493" s="1"/>
      <c r="M493" s="21">
        <f t="shared" si="7"/>
        <v>1</v>
      </c>
    </row>
    <row r="494" spans="1:13" ht="20.100000000000001" customHeight="1" x14ac:dyDescent="0.15">
      <c r="A494" s="1" t="s">
        <v>6</v>
      </c>
      <c r="B494" s="1" t="s">
        <v>5619</v>
      </c>
      <c r="C494" s="1" t="s">
        <v>5652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121</v>
      </c>
      <c r="I494" s="1" t="s">
        <v>662</v>
      </c>
      <c r="J494" s="1" t="s">
        <v>663</v>
      </c>
      <c r="K494" s="1" t="s">
        <v>5653</v>
      </c>
      <c r="L494" s="1"/>
      <c r="M494" s="21">
        <f t="shared" si="7"/>
        <v>1</v>
      </c>
    </row>
    <row r="495" spans="1:13" ht="20.100000000000001" customHeight="1" x14ac:dyDescent="0.15">
      <c r="A495" s="1" t="s">
        <v>6</v>
      </c>
      <c r="B495" s="1" t="s">
        <v>5619</v>
      </c>
      <c r="C495" s="1" t="s">
        <v>5654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121</v>
      </c>
      <c r="I495" s="1" t="s">
        <v>662</v>
      </c>
      <c r="J495" s="1" t="s">
        <v>663</v>
      </c>
      <c r="K495" s="1" t="s">
        <v>5655</v>
      </c>
      <c r="L495" s="1"/>
      <c r="M495" s="21">
        <f t="shared" si="7"/>
        <v>1</v>
      </c>
    </row>
    <row r="496" spans="1:13" ht="20.100000000000001" customHeight="1" x14ac:dyDescent="0.15">
      <c r="A496" s="1" t="s">
        <v>6</v>
      </c>
      <c r="B496" s="1" t="s">
        <v>5619</v>
      </c>
      <c r="C496" s="1" t="s">
        <v>5656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121</v>
      </c>
      <c r="I496" s="1" t="s">
        <v>662</v>
      </c>
      <c r="J496" s="1" t="s">
        <v>663</v>
      </c>
      <c r="K496" s="1" t="s">
        <v>5657</v>
      </c>
      <c r="L496" s="1"/>
      <c r="M496" s="21">
        <f t="shared" si="7"/>
        <v>1</v>
      </c>
    </row>
    <row r="497" spans="1:13" ht="20.100000000000001" customHeight="1" x14ac:dyDescent="0.15">
      <c r="A497" s="1" t="s">
        <v>6</v>
      </c>
      <c r="B497" s="1" t="s">
        <v>5619</v>
      </c>
      <c r="C497" s="1" t="s">
        <v>5658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121</v>
      </c>
      <c r="I497" s="1" t="s">
        <v>662</v>
      </c>
      <c r="J497" s="1" t="s">
        <v>663</v>
      </c>
      <c r="K497" s="1" t="s">
        <v>360</v>
      </c>
      <c r="L497" s="1"/>
      <c r="M497" s="21">
        <f t="shared" si="7"/>
        <v>1</v>
      </c>
    </row>
    <row r="498" spans="1:13" ht="20.100000000000001" customHeight="1" x14ac:dyDescent="0.15">
      <c r="A498" s="1" t="s">
        <v>6</v>
      </c>
      <c r="B498" s="1" t="s">
        <v>5619</v>
      </c>
      <c r="C498" s="1" t="s">
        <v>5659</v>
      </c>
      <c r="D498" s="1" t="s">
        <v>50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662</v>
      </c>
      <c r="J498" s="1" t="s">
        <v>663</v>
      </c>
      <c r="K498" s="1" t="s">
        <v>5660</v>
      </c>
      <c r="L498" s="1"/>
      <c r="M498" s="21">
        <f t="shared" si="7"/>
        <v>1</v>
      </c>
    </row>
    <row r="499" spans="1:13" ht="20.100000000000001" customHeight="1" x14ac:dyDescent="0.15">
      <c r="A499" s="1" t="s">
        <v>6</v>
      </c>
      <c r="B499" s="1" t="s">
        <v>5619</v>
      </c>
      <c r="C499" s="1" t="s">
        <v>5661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121</v>
      </c>
      <c r="I499" s="1" t="s">
        <v>662</v>
      </c>
      <c r="J499" s="1" t="s">
        <v>663</v>
      </c>
      <c r="K499" s="1" t="s">
        <v>364</v>
      </c>
      <c r="L499" s="1"/>
      <c r="M499" s="21">
        <f t="shared" si="7"/>
        <v>1</v>
      </c>
    </row>
    <row r="500" spans="1:13" ht="20.100000000000001" customHeight="1" x14ac:dyDescent="0.15">
      <c r="A500" s="1" t="s">
        <v>6</v>
      </c>
      <c r="B500" s="1" t="s">
        <v>5619</v>
      </c>
      <c r="C500" s="1" t="s">
        <v>5662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121</v>
      </c>
      <c r="I500" s="1" t="s">
        <v>662</v>
      </c>
      <c r="J500" s="1" t="s">
        <v>663</v>
      </c>
      <c r="K500" s="1" t="s">
        <v>366</v>
      </c>
      <c r="L500" s="1"/>
      <c r="M500" s="21">
        <f t="shared" si="7"/>
        <v>1</v>
      </c>
    </row>
    <row r="501" spans="1:13" ht="20.100000000000001" customHeight="1" x14ac:dyDescent="0.15">
      <c r="A501" s="1" t="s">
        <v>6</v>
      </c>
      <c r="B501" s="1" t="s">
        <v>5619</v>
      </c>
      <c r="C501" s="1" t="s">
        <v>5663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121</v>
      </c>
      <c r="I501" s="1" t="s">
        <v>662</v>
      </c>
      <c r="J501" s="1" t="s">
        <v>663</v>
      </c>
      <c r="K501" s="1" t="s">
        <v>368</v>
      </c>
      <c r="L501" s="1"/>
      <c r="M501" s="21">
        <f t="shared" si="7"/>
        <v>1</v>
      </c>
    </row>
    <row r="502" spans="1:13" ht="20.100000000000001" customHeight="1" x14ac:dyDescent="0.15">
      <c r="A502" s="1" t="s">
        <v>6</v>
      </c>
      <c r="B502" s="1" t="s">
        <v>5619</v>
      </c>
      <c r="C502" s="1" t="s">
        <v>5664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121</v>
      </c>
      <c r="I502" s="1" t="s">
        <v>662</v>
      </c>
      <c r="J502" s="1" t="s">
        <v>663</v>
      </c>
      <c r="K502" s="1" t="s">
        <v>370</v>
      </c>
      <c r="L502" s="1"/>
      <c r="M502" s="21">
        <f t="shared" si="7"/>
        <v>1</v>
      </c>
    </row>
    <row r="503" spans="1:13" ht="20.100000000000001" customHeight="1" x14ac:dyDescent="0.15">
      <c r="A503" s="1" t="s">
        <v>6</v>
      </c>
      <c r="B503" s="1" t="s">
        <v>5619</v>
      </c>
      <c r="C503" s="1" t="s">
        <v>5665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662</v>
      </c>
      <c r="J503" s="1" t="s">
        <v>663</v>
      </c>
      <c r="K503" s="1" t="s">
        <v>372</v>
      </c>
      <c r="L503" s="1"/>
      <c r="M503" s="21">
        <f t="shared" si="7"/>
        <v>1</v>
      </c>
    </row>
    <row r="504" spans="1:13" ht="20.100000000000001" customHeight="1" x14ac:dyDescent="0.15">
      <c r="A504" s="1" t="s">
        <v>6</v>
      </c>
      <c r="B504" s="1" t="s">
        <v>5619</v>
      </c>
      <c r="C504" s="1" t="s">
        <v>5666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662</v>
      </c>
      <c r="J504" s="1" t="s">
        <v>663</v>
      </c>
      <c r="K504" s="1" t="s">
        <v>376</v>
      </c>
      <c r="L504" s="1"/>
      <c r="M504" s="21">
        <f t="shared" si="7"/>
        <v>1</v>
      </c>
    </row>
    <row r="505" spans="1:13" ht="20.100000000000001" customHeight="1" x14ac:dyDescent="0.15">
      <c r="A505" s="1" t="s">
        <v>6</v>
      </c>
      <c r="B505" s="1" t="s">
        <v>5619</v>
      </c>
      <c r="C505" s="1" t="s">
        <v>5667</v>
      </c>
      <c r="D505" s="1" t="s">
        <v>50</v>
      </c>
      <c r="E505" s="1" t="s">
        <v>51</v>
      </c>
      <c r="F505" s="1" t="s">
        <v>81</v>
      </c>
      <c r="G505" s="1" t="s">
        <v>82</v>
      </c>
      <c r="H505" s="1" t="s">
        <v>1151</v>
      </c>
      <c r="I505" s="1" t="s">
        <v>447</v>
      </c>
      <c r="J505" s="1" t="s">
        <v>4704</v>
      </c>
      <c r="K505" s="1" t="s">
        <v>5668</v>
      </c>
      <c r="L505" s="1"/>
      <c r="M505" s="21">
        <f t="shared" si="7"/>
        <v>0</v>
      </c>
    </row>
    <row r="506" spans="1:13" ht="20.100000000000001" customHeight="1" x14ac:dyDescent="0.15">
      <c r="A506" s="1" t="s">
        <v>6</v>
      </c>
      <c r="B506" s="1" t="s">
        <v>5619</v>
      </c>
      <c r="C506" s="1" t="s">
        <v>5669</v>
      </c>
      <c r="D506" s="1" t="s">
        <v>50</v>
      </c>
      <c r="E506" s="1" t="s">
        <v>51</v>
      </c>
      <c r="F506" s="1" t="s">
        <v>81</v>
      </c>
      <c r="G506" s="1" t="s">
        <v>82</v>
      </c>
      <c r="H506" s="1" t="s">
        <v>1151</v>
      </c>
      <c r="I506" s="1" t="s">
        <v>447</v>
      </c>
      <c r="J506" s="1" t="s">
        <v>4704</v>
      </c>
      <c r="K506" s="1" t="s">
        <v>5670</v>
      </c>
      <c r="L506" s="1"/>
      <c r="M506" s="21">
        <f t="shared" si="7"/>
        <v>0</v>
      </c>
    </row>
    <row r="507" spans="1:13" ht="20.100000000000001" customHeight="1" x14ac:dyDescent="0.15">
      <c r="A507" s="1" t="s">
        <v>6</v>
      </c>
      <c r="B507" s="1" t="s">
        <v>5619</v>
      </c>
      <c r="C507" s="1" t="s">
        <v>5671</v>
      </c>
      <c r="D507" s="1" t="s">
        <v>50</v>
      </c>
      <c r="E507" s="1" t="s">
        <v>51</v>
      </c>
      <c r="F507" s="1" t="s">
        <v>81</v>
      </c>
      <c r="G507" s="1" t="s">
        <v>82</v>
      </c>
      <c r="H507" s="1" t="s">
        <v>1151</v>
      </c>
      <c r="I507" s="1" t="s">
        <v>447</v>
      </c>
      <c r="J507" s="1" t="s">
        <v>4704</v>
      </c>
      <c r="K507" s="1" t="s">
        <v>5672</v>
      </c>
      <c r="L507" s="1"/>
      <c r="M507" s="21">
        <f t="shared" si="7"/>
        <v>0</v>
      </c>
    </row>
    <row r="508" spans="1:13" ht="20.100000000000001" customHeight="1" x14ac:dyDescent="0.15">
      <c r="A508" s="1" t="s">
        <v>6</v>
      </c>
      <c r="B508" s="1" t="s">
        <v>5619</v>
      </c>
      <c r="C508" s="1" t="s">
        <v>5673</v>
      </c>
      <c r="D508" s="1" t="s">
        <v>50</v>
      </c>
      <c r="E508" s="1" t="s">
        <v>51</v>
      </c>
      <c r="F508" s="1" t="s">
        <v>81</v>
      </c>
      <c r="G508" s="1" t="s">
        <v>82</v>
      </c>
      <c r="H508" s="1" t="s">
        <v>1151</v>
      </c>
      <c r="I508" s="1" t="s">
        <v>447</v>
      </c>
      <c r="J508" s="1" t="s">
        <v>4704</v>
      </c>
      <c r="K508" s="1" t="s">
        <v>5674</v>
      </c>
      <c r="L508" s="1"/>
      <c r="M508" s="21">
        <f t="shared" si="7"/>
        <v>0</v>
      </c>
    </row>
    <row r="509" spans="1:13" ht="20.100000000000001" customHeight="1" x14ac:dyDescent="0.15">
      <c r="A509" s="1" t="s">
        <v>6</v>
      </c>
      <c r="B509" s="1" t="s">
        <v>5619</v>
      </c>
      <c r="C509" s="1" t="s">
        <v>5675</v>
      </c>
      <c r="D509" s="1" t="s">
        <v>50</v>
      </c>
      <c r="E509" s="1" t="s">
        <v>51</v>
      </c>
      <c r="F509" s="1" t="s">
        <v>81</v>
      </c>
      <c r="G509" s="1" t="s">
        <v>82</v>
      </c>
      <c r="H509" s="1" t="s">
        <v>1151</v>
      </c>
      <c r="I509" s="1" t="s">
        <v>447</v>
      </c>
      <c r="J509" s="1" t="s">
        <v>4704</v>
      </c>
      <c r="K509" s="1" t="s">
        <v>5676</v>
      </c>
      <c r="L509" s="1"/>
      <c r="M509" s="21">
        <f t="shared" si="7"/>
        <v>0</v>
      </c>
    </row>
    <row r="510" spans="1:13" ht="20.100000000000001" customHeight="1" x14ac:dyDescent="0.15">
      <c r="A510" s="1" t="s">
        <v>6</v>
      </c>
      <c r="B510" s="1" t="s">
        <v>5619</v>
      </c>
      <c r="C510" s="1" t="s">
        <v>5677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662</v>
      </c>
      <c r="J510" s="1" t="s">
        <v>663</v>
      </c>
      <c r="K510" s="1" t="s">
        <v>5678</v>
      </c>
      <c r="L510" s="1"/>
      <c r="M510" s="21">
        <f t="shared" si="7"/>
        <v>1</v>
      </c>
    </row>
    <row r="511" spans="1:13" ht="20.100000000000001" customHeight="1" x14ac:dyDescent="0.15">
      <c r="A511" s="1" t="s">
        <v>6</v>
      </c>
      <c r="B511" s="1" t="s">
        <v>5619</v>
      </c>
      <c r="C511" s="1" t="s">
        <v>5679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662</v>
      </c>
      <c r="J511" s="1" t="s">
        <v>663</v>
      </c>
      <c r="K511" s="1" t="s">
        <v>5680</v>
      </c>
      <c r="L511" s="1"/>
      <c r="M511" s="21">
        <f t="shared" si="7"/>
        <v>1</v>
      </c>
    </row>
    <row r="512" spans="1:13" ht="20.100000000000001" customHeight="1" x14ac:dyDescent="0.15">
      <c r="A512" s="1" t="s">
        <v>6</v>
      </c>
      <c r="B512" s="1" t="s">
        <v>5619</v>
      </c>
      <c r="C512" s="1" t="s">
        <v>5681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662</v>
      </c>
      <c r="J512" s="1" t="s">
        <v>663</v>
      </c>
      <c r="K512" s="1" t="s">
        <v>5682</v>
      </c>
      <c r="L512" s="1"/>
      <c r="M512" s="21">
        <f t="shared" si="7"/>
        <v>1</v>
      </c>
    </row>
    <row r="513" spans="1:13" ht="20.100000000000001" customHeight="1" x14ac:dyDescent="0.15">
      <c r="A513" s="1" t="s">
        <v>6</v>
      </c>
      <c r="B513" s="1" t="s">
        <v>5619</v>
      </c>
      <c r="C513" s="1" t="s">
        <v>5683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121</v>
      </c>
      <c r="I513" s="1" t="s">
        <v>662</v>
      </c>
      <c r="J513" s="1" t="s">
        <v>663</v>
      </c>
      <c r="K513" s="1" t="s">
        <v>5684</v>
      </c>
      <c r="L513" s="1"/>
      <c r="M513" s="21">
        <f t="shared" si="7"/>
        <v>1</v>
      </c>
    </row>
    <row r="514" spans="1:13" ht="20.100000000000001" customHeight="1" x14ac:dyDescent="0.15">
      <c r="A514" s="1" t="s">
        <v>6</v>
      </c>
      <c r="B514" s="1" t="s">
        <v>5619</v>
      </c>
      <c r="C514" s="1" t="s">
        <v>5685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121</v>
      </c>
      <c r="I514" s="1" t="s">
        <v>662</v>
      </c>
      <c r="J514" s="1" t="s">
        <v>663</v>
      </c>
      <c r="K514" s="1" t="s">
        <v>5686</v>
      </c>
      <c r="L514" s="1"/>
      <c r="M514" s="21">
        <f t="shared" si="7"/>
        <v>1</v>
      </c>
    </row>
    <row r="515" spans="1:13" ht="20.100000000000001" customHeight="1" x14ac:dyDescent="0.15">
      <c r="A515" s="1" t="s">
        <v>6</v>
      </c>
      <c r="B515" s="1" t="s">
        <v>5619</v>
      </c>
      <c r="C515" s="1" t="s">
        <v>5687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121</v>
      </c>
      <c r="I515" s="1" t="s">
        <v>662</v>
      </c>
      <c r="J515" s="1" t="s">
        <v>663</v>
      </c>
      <c r="K515" s="1" t="s">
        <v>5688</v>
      </c>
      <c r="L515" s="1"/>
      <c r="M515" s="21">
        <f t="shared" si="7"/>
        <v>1</v>
      </c>
    </row>
    <row r="516" spans="1:13" ht="20.100000000000001" customHeight="1" x14ac:dyDescent="0.15">
      <c r="A516" s="1" t="s">
        <v>6</v>
      </c>
      <c r="B516" s="1" t="s">
        <v>5619</v>
      </c>
      <c r="C516" s="1" t="s">
        <v>5689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662</v>
      </c>
      <c r="J516" s="1" t="s">
        <v>663</v>
      </c>
      <c r="K516" s="1" t="s">
        <v>5690</v>
      </c>
      <c r="L516" s="1"/>
      <c r="M516" s="21">
        <f t="shared" si="7"/>
        <v>1</v>
      </c>
    </row>
    <row r="517" spans="1:13" ht="20.100000000000001" customHeight="1" x14ac:dyDescent="0.15">
      <c r="A517" s="1" t="s">
        <v>6</v>
      </c>
      <c r="B517" s="1" t="s">
        <v>5619</v>
      </c>
      <c r="C517" s="1" t="s">
        <v>5691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662</v>
      </c>
      <c r="J517" s="1" t="s">
        <v>663</v>
      </c>
      <c r="K517" s="1" t="s">
        <v>5692</v>
      </c>
      <c r="L517" s="1"/>
      <c r="M517" s="21">
        <f t="shared" si="7"/>
        <v>1</v>
      </c>
    </row>
    <row r="518" spans="1:13" ht="20.100000000000001" customHeight="1" x14ac:dyDescent="0.15">
      <c r="A518" s="1" t="s">
        <v>6</v>
      </c>
      <c r="B518" s="1" t="s">
        <v>5619</v>
      </c>
      <c r="C518" s="1" t="s">
        <v>5693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121</v>
      </c>
      <c r="I518" s="1" t="s">
        <v>662</v>
      </c>
      <c r="J518" s="1" t="s">
        <v>663</v>
      </c>
      <c r="K518" s="1" t="s">
        <v>5694</v>
      </c>
      <c r="L518" s="1"/>
      <c r="M518" s="21">
        <f t="shared" si="7"/>
        <v>1</v>
      </c>
    </row>
    <row r="519" spans="1:13" ht="20.100000000000001" customHeight="1" x14ac:dyDescent="0.15">
      <c r="A519" s="1" t="s">
        <v>6</v>
      </c>
      <c r="B519" s="1" t="s">
        <v>5619</v>
      </c>
      <c r="C519" s="1" t="s">
        <v>5695</v>
      </c>
      <c r="D519" s="1" t="s">
        <v>78</v>
      </c>
      <c r="E519" s="1" t="s">
        <v>51</v>
      </c>
      <c r="F519" s="1" t="s">
        <v>179</v>
      </c>
      <c r="G519" s="1" t="s">
        <v>82</v>
      </c>
      <c r="H519" s="1" t="s">
        <v>212</v>
      </c>
      <c r="I519" s="1" t="s">
        <v>1136</v>
      </c>
      <c r="J519" s="1" t="s">
        <v>122</v>
      </c>
      <c r="K519" s="1" t="s">
        <v>5696</v>
      </c>
      <c r="L519" s="1"/>
      <c r="M519" s="21">
        <f t="shared" si="7"/>
        <v>0</v>
      </c>
    </row>
    <row r="520" spans="1:13" ht="20.100000000000001" customHeight="1" x14ac:dyDescent="0.15">
      <c r="A520" s="1" t="s">
        <v>6</v>
      </c>
      <c r="B520" s="1" t="s">
        <v>5619</v>
      </c>
      <c r="C520" s="1" t="s">
        <v>5697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121</v>
      </c>
      <c r="I520" s="1" t="s">
        <v>662</v>
      </c>
      <c r="J520" s="1" t="s">
        <v>663</v>
      </c>
      <c r="K520" s="1" t="s">
        <v>5698</v>
      </c>
      <c r="L520" s="1"/>
      <c r="M520" s="21">
        <f t="shared" si="7"/>
        <v>1</v>
      </c>
    </row>
    <row r="521" spans="1:13" ht="20.100000000000001" customHeight="1" x14ac:dyDescent="0.15">
      <c r="A521" s="1" t="s">
        <v>6</v>
      </c>
      <c r="B521" s="1" t="s">
        <v>5619</v>
      </c>
      <c r="C521" s="1" t="s">
        <v>5699</v>
      </c>
      <c r="D521" s="1" t="s">
        <v>78</v>
      </c>
      <c r="E521" s="1" t="s">
        <v>51</v>
      </c>
      <c r="F521" s="1" t="s">
        <v>81</v>
      </c>
      <c r="G521" s="1" t="s">
        <v>82</v>
      </c>
      <c r="H521" s="1" t="s">
        <v>212</v>
      </c>
      <c r="I521" s="1" t="s">
        <v>1136</v>
      </c>
      <c r="J521" s="1" t="s">
        <v>122</v>
      </c>
      <c r="K521" s="1" t="s">
        <v>5700</v>
      </c>
      <c r="L521" s="1"/>
      <c r="M521" s="21">
        <f t="shared" si="7"/>
        <v>0</v>
      </c>
    </row>
    <row r="522" spans="1:13" ht="20.100000000000001" customHeight="1" x14ac:dyDescent="0.15">
      <c r="A522" s="1" t="s">
        <v>6</v>
      </c>
      <c r="B522" s="1" t="s">
        <v>5619</v>
      </c>
      <c r="C522" s="1" t="s">
        <v>5701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121</v>
      </c>
      <c r="I522" s="1" t="s">
        <v>662</v>
      </c>
      <c r="J522" s="1" t="s">
        <v>663</v>
      </c>
      <c r="K522" s="1" t="s">
        <v>5702</v>
      </c>
      <c r="L522" s="1"/>
      <c r="M522" s="21">
        <f t="shared" si="7"/>
        <v>1</v>
      </c>
    </row>
    <row r="523" spans="1:13" ht="20.100000000000001" customHeight="1" x14ac:dyDescent="0.15">
      <c r="A523" s="1" t="s">
        <v>6</v>
      </c>
      <c r="B523" s="1" t="s">
        <v>5619</v>
      </c>
      <c r="C523" s="1" t="s">
        <v>5703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121</v>
      </c>
      <c r="I523" s="1" t="s">
        <v>662</v>
      </c>
      <c r="J523" s="1" t="s">
        <v>663</v>
      </c>
      <c r="K523" s="1" t="s">
        <v>5704</v>
      </c>
      <c r="L523" s="1"/>
      <c r="M523" s="21">
        <f t="shared" si="7"/>
        <v>1</v>
      </c>
    </row>
    <row r="524" spans="1:13" ht="20.100000000000001" customHeight="1" x14ac:dyDescent="0.15">
      <c r="A524" s="1" t="s">
        <v>6</v>
      </c>
      <c r="B524" s="1" t="s">
        <v>5619</v>
      </c>
      <c r="C524" s="1" t="s">
        <v>5705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121</v>
      </c>
      <c r="I524" s="1" t="s">
        <v>662</v>
      </c>
      <c r="J524" s="1" t="s">
        <v>663</v>
      </c>
      <c r="K524" s="1" t="s">
        <v>5706</v>
      </c>
      <c r="L524" s="1"/>
      <c r="M524" s="21">
        <f t="shared" si="7"/>
        <v>1</v>
      </c>
    </row>
    <row r="525" spans="1:13" ht="20.100000000000001" customHeight="1" x14ac:dyDescent="0.15">
      <c r="A525" s="1" t="s">
        <v>6</v>
      </c>
      <c r="B525" s="1" t="s">
        <v>5619</v>
      </c>
      <c r="C525" s="1" t="s">
        <v>5707</v>
      </c>
      <c r="D525" s="1" t="s">
        <v>78</v>
      </c>
      <c r="E525" s="1" t="s">
        <v>51</v>
      </c>
      <c r="F525" s="1" t="s">
        <v>26832</v>
      </c>
      <c r="G525" s="1" t="s">
        <v>82</v>
      </c>
      <c r="H525" s="1" t="s">
        <v>212</v>
      </c>
      <c r="I525" s="1" t="s">
        <v>1136</v>
      </c>
      <c r="J525" s="1" t="s">
        <v>122</v>
      </c>
      <c r="K525" s="1" t="s">
        <v>5708</v>
      </c>
      <c r="L525" s="1"/>
      <c r="M525" s="21">
        <f t="shared" si="7"/>
        <v>0</v>
      </c>
    </row>
    <row r="526" spans="1:13" ht="20.100000000000001" customHeight="1" x14ac:dyDescent="0.15">
      <c r="A526" s="1" t="s">
        <v>6</v>
      </c>
      <c r="B526" s="1" t="s">
        <v>5619</v>
      </c>
      <c r="C526" s="1" t="s">
        <v>5709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121</v>
      </c>
      <c r="I526" s="1" t="s">
        <v>662</v>
      </c>
      <c r="J526" s="1" t="s">
        <v>663</v>
      </c>
      <c r="K526" s="1" t="s">
        <v>5710</v>
      </c>
      <c r="L526" s="1"/>
      <c r="M526" s="21">
        <f t="shared" si="7"/>
        <v>1</v>
      </c>
    </row>
    <row r="527" spans="1:13" ht="20.100000000000001" customHeight="1" x14ac:dyDescent="0.15">
      <c r="A527" s="1" t="s">
        <v>6</v>
      </c>
      <c r="B527" s="1" t="s">
        <v>5619</v>
      </c>
      <c r="C527" s="1" t="s">
        <v>5711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121</v>
      </c>
      <c r="I527" s="1" t="s">
        <v>662</v>
      </c>
      <c r="J527" s="1" t="s">
        <v>663</v>
      </c>
      <c r="K527" s="1" t="s">
        <v>5712</v>
      </c>
      <c r="L527" s="1"/>
      <c r="M527" s="21">
        <f t="shared" si="7"/>
        <v>1</v>
      </c>
    </row>
    <row r="528" spans="1:13" ht="20.100000000000001" customHeight="1" x14ac:dyDescent="0.15">
      <c r="A528" s="1" t="s">
        <v>6</v>
      </c>
      <c r="B528" s="1" t="s">
        <v>5619</v>
      </c>
      <c r="C528" s="1" t="s">
        <v>5713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121</v>
      </c>
      <c r="I528" s="1" t="s">
        <v>662</v>
      </c>
      <c r="J528" s="1" t="s">
        <v>663</v>
      </c>
      <c r="K528" s="1" t="s">
        <v>5714</v>
      </c>
      <c r="L528" s="1"/>
      <c r="M528" s="21">
        <f t="shared" si="7"/>
        <v>1</v>
      </c>
    </row>
    <row r="529" spans="1:13" ht="20.100000000000001" customHeight="1" x14ac:dyDescent="0.15">
      <c r="A529" s="1" t="s">
        <v>6</v>
      </c>
      <c r="B529" s="1" t="s">
        <v>5619</v>
      </c>
      <c r="C529" s="1" t="s">
        <v>5715</v>
      </c>
      <c r="D529" s="1" t="s">
        <v>78</v>
      </c>
      <c r="E529" s="1" t="s">
        <v>51</v>
      </c>
      <c r="F529" s="1" t="s">
        <v>179</v>
      </c>
      <c r="G529" s="1" t="s">
        <v>82</v>
      </c>
      <c r="H529" s="1" t="s">
        <v>212</v>
      </c>
      <c r="I529" s="1" t="s">
        <v>1136</v>
      </c>
      <c r="J529" s="1" t="s">
        <v>122</v>
      </c>
      <c r="K529" s="1" t="s">
        <v>5716</v>
      </c>
      <c r="L529" s="1"/>
      <c r="M529" s="21">
        <f t="shared" si="7"/>
        <v>0</v>
      </c>
    </row>
    <row r="530" spans="1:13" ht="20.100000000000001" customHeight="1" x14ac:dyDescent="0.15">
      <c r="A530" s="1" t="s">
        <v>6</v>
      </c>
      <c r="B530" s="1" t="s">
        <v>5619</v>
      </c>
      <c r="C530" s="1" t="s">
        <v>5717</v>
      </c>
      <c r="D530" s="1" t="s">
        <v>78</v>
      </c>
      <c r="E530" s="1" t="s">
        <v>51</v>
      </c>
      <c r="F530" s="1" t="s">
        <v>81</v>
      </c>
      <c r="G530" s="1" t="s">
        <v>82</v>
      </c>
      <c r="H530" s="1" t="s">
        <v>1151</v>
      </c>
      <c r="I530" s="1" t="s">
        <v>447</v>
      </c>
      <c r="J530" s="1" t="s">
        <v>4704</v>
      </c>
      <c r="K530" s="1" t="s">
        <v>5718</v>
      </c>
      <c r="L530" s="1"/>
      <c r="M530" s="21">
        <f t="shared" ref="M530:M593" si="8">IF(F530="○",1,0)</f>
        <v>0</v>
      </c>
    </row>
    <row r="531" spans="1:13" ht="20.100000000000001" customHeight="1" x14ac:dyDescent="0.15">
      <c r="A531" s="1" t="s">
        <v>6</v>
      </c>
      <c r="B531" s="1" t="s">
        <v>5619</v>
      </c>
      <c r="C531" s="1" t="s">
        <v>5719</v>
      </c>
      <c r="D531" s="1" t="s">
        <v>849</v>
      </c>
      <c r="E531" s="1" t="s">
        <v>51</v>
      </c>
      <c r="F531" s="1" t="s">
        <v>26832</v>
      </c>
      <c r="G531" s="1" t="s">
        <v>52</v>
      </c>
      <c r="H531" s="1" t="s">
        <v>121</v>
      </c>
      <c r="I531" s="1" t="s">
        <v>662</v>
      </c>
      <c r="J531" s="1" t="s">
        <v>663</v>
      </c>
      <c r="K531" s="1" t="s">
        <v>5720</v>
      </c>
      <c r="L531" s="1"/>
      <c r="M531" s="21">
        <f t="shared" si="8"/>
        <v>0</v>
      </c>
    </row>
    <row r="532" spans="1:13" ht="20.100000000000001" customHeight="1" x14ac:dyDescent="0.15">
      <c r="A532" s="1" t="s">
        <v>6</v>
      </c>
      <c r="B532" s="1" t="s">
        <v>5721</v>
      </c>
      <c r="C532" s="1" t="s">
        <v>5722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95</v>
      </c>
      <c r="I532" s="1" t="s">
        <v>84</v>
      </c>
      <c r="J532" s="1" t="s">
        <v>96</v>
      </c>
      <c r="K532" s="1" t="s">
        <v>5723</v>
      </c>
      <c r="L532" s="1"/>
      <c r="M532" s="21">
        <f t="shared" si="8"/>
        <v>1</v>
      </c>
    </row>
    <row r="533" spans="1:13" ht="20.100000000000001" customHeight="1" x14ac:dyDescent="0.15">
      <c r="A533" s="1" t="s">
        <v>6</v>
      </c>
      <c r="B533" s="1" t="s">
        <v>5721</v>
      </c>
      <c r="C533" s="1" t="s">
        <v>5724</v>
      </c>
      <c r="D533" s="1" t="s">
        <v>50</v>
      </c>
      <c r="E533" s="1" t="s">
        <v>51</v>
      </c>
      <c r="F533" s="1" t="s">
        <v>51</v>
      </c>
      <c r="G533" s="1" t="s">
        <v>82</v>
      </c>
      <c r="H533" s="1" t="s">
        <v>95</v>
      </c>
      <c r="I533" s="1" t="s">
        <v>84</v>
      </c>
      <c r="J533" s="1" t="s">
        <v>96</v>
      </c>
      <c r="K533" s="1" t="s">
        <v>5725</v>
      </c>
      <c r="L533" s="1"/>
      <c r="M533" s="21">
        <f t="shared" si="8"/>
        <v>1</v>
      </c>
    </row>
    <row r="534" spans="1:13" ht="20.100000000000001" customHeight="1" x14ac:dyDescent="0.15">
      <c r="A534" s="1" t="s">
        <v>6</v>
      </c>
      <c r="B534" s="1" t="s">
        <v>5726</v>
      </c>
      <c r="C534" s="1" t="s">
        <v>5727</v>
      </c>
      <c r="D534" s="1" t="s">
        <v>78</v>
      </c>
      <c r="E534" s="1" t="s">
        <v>51</v>
      </c>
      <c r="F534" s="1" t="s">
        <v>51</v>
      </c>
      <c r="G534" s="1" t="s">
        <v>82</v>
      </c>
      <c r="H534" s="1" t="s">
        <v>95</v>
      </c>
      <c r="I534" s="1" t="s">
        <v>84</v>
      </c>
      <c r="J534" s="1" t="s">
        <v>96</v>
      </c>
      <c r="K534" s="1" t="s">
        <v>5728</v>
      </c>
      <c r="L534" s="1"/>
      <c r="M534" s="21">
        <f t="shared" si="8"/>
        <v>1</v>
      </c>
    </row>
    <row r="535" spans="1:13" ht="20.100000000000001" customHeight="1" x14ac:dyDescent="0.15">
      <c r="A535" s="1" t="s">
        <v>6</v>
      </c>
      <c r="B535" s="1" t="s">
        <v>5726</v>
      </c>
      <c r="C535" s="1" t="s">
        <v>5729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662</v>
      </c>
      <c r="J535" s="1" t="s">
        <v>663</v>
      </c>
      <c r="K535" s="1" t="s">
        <v>5730</v>
      </c>
      <c r="L535" s="1"/>
      <c r="M535" s="21">
        <f t="shared" si="8"/>
        <v>1</v>
      </c>
    </row>
    <row r="536" spans="1:13" ht="20.100000000000001" customHeight="1" x14ac:dyDescent="0.15">
      <c r="A536" s="1" t="s">
        <v>6</v>
      </c>
      <c r="B536" s="1" t="s">
        <v>5726</v>
      </c>
      <c r="C536" s="1" t="s">
        <v>5731</v>
      </c>
      <c r="D536" s="1" t="s">
        <v>78</v>
      </c>
      <c r="E536" s="1" t="s">
        <v>51</v>
      </c>
      <c r="F536" s="1" t="s">
        <v>51</v>
      </c>
      <c r="G536" s="1" t="s">
        <v>82</v>
      </c>
      <c r="H536" s="1" t="s">
        <v>95</v>
      </c>
      <c r="I536" s="1" t="s">
        <v>84</v>
      </c>
      <c r="J536" s="1" t="s">
        <v>96</v>
      </c>
      <c r="K536" s="1" t="s">
        <v>5732</v>
      </c>
      <c r="L536" s="1"/>
      <c r="M536" s="21">
        <f t="shared" si="8"/>
        <v>1</v>
      </c>
    </row>
    <row r="537" spans="1:13" ht="20.100000000000001" customHeight="1" x14ac:dyDescent="0.15">
      <c r="A537" s="1" t="s">
        <v>6</v>
      </c>
      <c r="B537" s="1" t="s">
        <v>5726</v>
      </c>
      <c r="C537" s="1" t="s">
        <v>5733</v>
      </c>
      <c r="D537" s="1" t="s">
        <v>78</v>
      </c>
      <c r="E537" s="1" t="s">
        <v>51</v>
      </c>
      <c r="F537" s="1" t="s">
        <v>51</v>
      </c>
      <c r="G537" s="1" t="s">
        <v>82</v>
      </c>
      <c r="H537" s="1" t="s">
        <v>95</v>
      </c>
      <c r="I537" s="1" t="s">
        <v>84</v>
      </c>
      <c r="J537" s="1" t="s">
        <v>96</v>
      </c>
      <c r="K537" s="1" t="s">
        <v>5734</v>
      </c>
      <c r="L537" s="1"/>
      <c r="M537" s="21">
        <f t="shared" si="8"/>
        <v>1</v>
      </c>
    </row>
    <row r="538" spans="1:13" ht="20.100000000000001" customHeight="1" x14ac:dyDescent="0.15">
      <c r="A538" s="1" t="s">
        <v>6</v>
      </c>
      <c r="B538" s="1" t="s">
        <v>5735</v>
      </c>
      <c r="C538" s="1" t="s">
        <v>5736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95</v>
      </c>
      <c r="I538" s="1" t="s">
        <v>84</v>
      </c>
      <c r="J538" s="1" t="s">
        <v>96</v>
      </c>
      <c r="K538" s="1" t="s">
        <v>5737</v>
      </c>
      <c r="L538" s="1"/>
      <c r="M538" s="21">
        <f t="shared" si="8"/>
        <v>1</v>
      </c>
    </row>
    <row r="539" spans="1:13" ht="20.100000000000001" customHeight="1" x14ac:dyDescent="0.15">
      <c r="A539" s="1" t="s">
        <v>6</v>
      </c>
      <c r="B539" s="1" t="s">
        <v>5735</v>
      </c>
      <c r="C539" s="1" t="s">
        <v>5738</v>
      </c>
      <c r="D539" s="1" t="s">
        <v>78</v>
      </c>
      <c r="E539" s="1" t="s">
        <v>51</v>
      </c>
      <c r="F539" s="1" t="s">
        <v>51</v>
      </c>
      <c r="G539" s="1" t="s">
        <v>82</v>
      </c>
      <c r="H539" s="1" t="s">
        <v>95</v>
      </c>
      <c r="I539" s="1" t="s">
        <v>84</v>
      </c>
      <c r="J539" s="1" t="s">
        <v>96</v>
      </c>
      <c r="K539" s="1" t="s">
        <v>5739</v>
      </c>
      <c r="L539" s="1"/>
      <c r="M539" s="21">
        <f t="shared" si="8"/>
        <v>1</v>
      </c>
    </row>
    <row r="540" spans="1:13" ht="20.100000000000001" customHeight="1" x14ac:dyDescent="0.15">
      <c r="A540" s="1" t="s">
        <v>6</v>
      </c>
      <c r="B540" s="1" t="s">
        <v>5735</v>
      </c>
      <c r="C540" s="1" t="s">
        <v>5740</v>
      </c>
      <c r="D540" s="1" t="s">
        <v>78</v>
      </c>
      <c r="E540" s="1" t="s">
        <v>51</v>
      </c>
      <c r="F540" s="1" t="s">
        <v>179</v>
      </c>
      <c r="G540" s="1" t="s">
        <v>82</v>
      </c>
      <c r="H540" s="1" t="s">
        <v>129</v>
      </c>
      <c r="I540" s="1" t="s">
        <v>84</v>
      </c>
      <c r="J540" s="1" t="s">
        <v>130</v>
      </c>
      <c r="K540" s="1" t="s">
        <v>5741</v>
      </c>
      <c r="L540" s="1"/>
      <c r="M540" s="21">
        <f t="shared" si="8"/>
        <v>0</v>
      </c>
    </row>
    <row r="541" spans="1:13" ht="20.100000000000001" customHeight="1" x14ac:dyDescent="0.15">
      <c r="A541" s="1" t="s">
        <v>6</v>
      </c>
      <c r="B541" s="1" t="s">
        <v>5735</v>
      </c>
      <c r="C541" s="1" t="s">
        <v>5742</v>
      </c>
      <c r="D541" s="1" t="s">
        <v>78</v>
      </c>
      <c r="E541" s="1" t="s">
        <v>51</v>
      </c>
      <c r="F541" s="1" t="s">
        <v>51</v>
      </c>
      <c r="G541" s="1" t="s">
        <v>82</v>
      </c>
      <c r="H541" s="1" t="s">
        <v>95</v>
      </c>
      <c r="I541" s="1" t="s">
        <v>84</v>
      </c>
      <c r="J541" s="1" t="s">
        <v>96</v>
      </c>
      <c r="K541" s="1" t="s">
        <v>5743</v>
      </c>
      <c r="L541" s="1"/>
      <c r="M541" s="21">
        <f t="shared" si="8"/>
        <v>1</v>
      </c>
    </row>
    <row r="542" spans="1:13" ht="20.100000000000001" customHeight="1" x14ac:dyDescent="0.15">
      <c r="A542" s="1" t="s">
        <v>6</v>
      </c>
      <c r="B542" s="1" t="s">
        <v>5735</v>
      </c>
      <c r="C542" s="1" t="s">
        <v>5744</v>
      </c>
      <c r="D542" s="1" t="s">
        <v>78</v>
      </c>
      <c r="E542" s="1" t="s">
        <v>51</v>
      </c>
      <c r="F542" s="1" t="s">
        <v>51</v>
      </c>
      <c r="G542" s="1" t="s">
        <v>82</v>
      </c>
      <c r="H542" s="1" t="s">
        <v>95</v>
      </c>
      <c r="I542" s="1" t="s">
        <v>84</v>
      </c>
      <c r="J542" s="1" t="s">
        <v>96</v>
      </c>
      <c r="K542" s="1" t="s">
        <v>5745</v>
      </c>
      <c r="L542" s="1"/>
      <c r="M542" s="21">
        <f t="shared" si="8"/>
        <v>1</v>
      </c>
    </row>
    <row r="543" spans="1:13" ht="20.100000000000001" customHeight="1" x14ac:dyDescent="0.15">
      <c r="A543" s="1" t="s">
        <v>6</v>
      </c>
      <c r="B543" s="1" t="s">
        <v>5746</v>
      </c>
      <c r="C543" s="1" t="s">
        <v>5747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95</v>
      </c>
      <c r="I543" s="1" t="s">
        <v>84</v>
      </c>
      <c r="J543" s="1" t="s">
        <v>96</v>
      </c>
      <c r="K543" s="1" t="s">
        <v>5748</v>
      </c>
      <c r="L543" s="1"/>
      <c r="M543" s="21">
        <f t="shared" si="8"/>
        <v>1</v>
      </c>
    </row>
    <row r="544" spans="1:13" ht="20.100000000000001" customHeight="1" x14ac:dyDescent="0.15">
      <c r="A544" s="1" t="s">
        <v>6</v>
      </c>
      <c r="B544" s="1" t="s">
        <v>5746</v>
      </c>
      <c r="C544" s="1" t="s">
        <v>5749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95</v>
      </c>
      <c r="I544" s="1" t="s">
        <v>84</v>
      </c>
      <c r="J544" s="1" t="s">
        <v>96</v>
      </c>
      <c r="K544" s="1" t="s">
        <v>5750</v>
      </c>
      <c r="L544" s="1"/>
      <c r="M544" s="21">
        <f t="shared" si="8"/>
        <v>1</v>
      </c>
    </row>
    <row r="545" spans="1:13" ht="20.100000000000001" customHeight="1" x14ac:dyDescent="0.15">
      <c r="A545" s="1" t="s">
        <v>6</v>
      </c>
      <c r="B545" s="1" t="s">
        <v>5751</v>
      </c>
      <c r="C545" s="1" t="s">
        <v>5752</v>
      </c>
      <c r="D545" s="1" t="s">
        <v>849</v>
      </c>
      <c r="E545" s="1" t="s">
        <v>51</v>
      </c>
      <c r="F545" s="1" t="s">
        <v>26832</v>
      </c>
      <c r="G545" s="1" t="s">
        <v>52</v>
      </c>
      <c r="H545" s="1" t="s">
        <v>121</v>
      </c>
      <c r="I545" s="1" t="s">
        <v>662</v>
      </c>
      <c r="J545" s="1" t="s">
        <v>663</v>
      </c>
      <c r="K545" s="1" t="s">
        <v>5751</v>
      </c>
      <c r="L545" s="1"/>
      <c r="M545" s="21">
        <f t="shared" si="8"/>
        <v>0</v>
      </c>
    </row>
    <row r="546" spans="1:13" ht="20.100000000000001" customHeight="1" x14ac:dyDescent="0.15">
      <c r="A546" s="1" t="s">
        <v>6</v>
      </c>
      <c r="B546" s="1" t="s">
        <v>5753</v>
      </c>
      <c r="C546" s="1" t="s">
        <v>5754</v>
      </c>
      <c r="D546" s="1" t="s">
        <v>849</v>
      </c>
      <c r="E546" s="1" t="s">
        <v>51</v>
      </c>
      <c r="F546" s="1" t="s">
        <v>26832</v>
      </c>
      <c r="G546" s="1" t="s">
        <v>52</v>
      </c>
      <c r="H546" s="1" t="s">
        <v>121</v>
      </c>
      <c r="I546" s="1" t="s">
        <v>662</v>
      </c>
      <c r="J546" s="1" t="s">
        <v>663</v>
      </c>
      <c r="K546" s="1" t="s">
        <v>5755</v>
      </c>
      <c r="L546" s="1"/>
      <c r="M546" s="21">
        <f t="shared" si="8"/>
        <v>0</v>
      </c>
    </row>
    <row r="547" spans="1:13" ht="20.100000000000001" customHeight="1" x14ac:dyDescent="0.15">
      <c r="A547" s="1" t="s">
        <v>6</v>
      </c>
      <c r="B547" s="1" t="s">
        <v>5756</v>
      </c>
      <c r="C547" s="1" t="s">
        <v>5757</v>
      </c>
      <c r="D547" s="1" t="s">
        <v>849</v>
      </c>
      <c r="E547" s="1" t="s">
        <v>51</v>
      </c>
      <c r="F547" s="1" t="s">
        <v>26832</v>
      </c>
      <c r="G547" s="1" t="s">
        <v>82</v>
      </c>
      <c r="H547" s="1" t="s">
        <v>129</v>
      </c>
      <c r="I547" s="1" t="s">
        <v>84</v>
      </c>
      <c r="J547" s="1" t="s">
        <v>130</v>
      </c>
      <c r="K547" s="1" t="s">
        <v>5758</v>
      </c>
      <c r="L547" s="1"/>
      <c r="M547" s="21">
        <f t="shared" si="8"/>
        <v>0</v>
      </c>
    </row>
    <row r="548" spans="1:13" ht="20.100000000000001" customHeight="1" x14ac:dyDescent="0.15">
      <c r="A548" s="1" t="s">
        <v>6</v>
      </c>
      <c r="B548" s="1" t="s">
        <v>5756</v>
      </c>
      <c r="C548" s="1" t="s">
        <v>5759</v>
      </c>
      <c r="D548" s="1" t="s">
        <v>849</v>
      </c>
      <c r="E548" s="1" t="s">
        <v>51</v>
      </c>
      <c r="F548" s="1" t="s">
        <v>26832</v>
      </c>
      <c r="G548" s="1" t="s">
        <v>52</v>
      </c>
      <c r="H548" s="1" t="s">
        <v>121</v>
      </c>
      <c r="I548" s="1" t="s">
        <v>662</v>
      </c>
      <c r="J548" s="1" t="s">
        <v>663</v>
      </c>
      <c r="K548" s="1" t="s">
        <v>5760</v>
      </c>
      <c r="L548" s="1"/>
      <c r="M548" s="21">
        <f t="shared" si="8"/>
        <v>0</v>
      </c>
    </row>
    <row r="549" spans="1:13" ht="20.100000000000001" customHeight="1" x14ac:dyDescent="0.15">
      <c r="A549" s="1" t="s">
        <v>6</v>
      </c>
      <c r="B549" s="1" t="s">
        <v>5756</v>
      </c>
      <c r="C549" s="1" t="s">
        <v>5761</v>
      </c>
      <c r="D549" s="1" t="s">
        <v>849</v>
      </c>
      <c r="E549" s="1" t="s">
        <v>51</v>
      </c>
      <c r="F549" s="1" t="s">
        <v>26832</v>
      </c>
      <c r="G549" s="1" t="s">
        <v>52</v>
      </c>
      <c r="H549" s="1" t="s">
        <v>121</v>
      </c>
      <c r="I549" s="1" t="s">
        <v>662</v>
      </c>
      <c r="J549" s="1" t="s">
        <v>663</v>
      </c>
      <c r="K549" s="1" t="s">
        <v>5762</v>
      </c>
      <c r="L549" s="1"/>
      <c r="M549" s="21">
        <f t="shared" si="8"/>
        <v>0</v>
      </c>
    </row>
    <row r="550" spans="1:13" ht="20.100000000000001" customHeight="1" x14ac:dyDescent="0.15">
      <c r="A550" s="1" t="s">
        <v>6</v>
      </c>
      <c r="B550" s="1" t="s">
        <v>5756</v>
      </c>
      <c r="C550" s="1" t="s">
        <v>5763</v>
      </c>
      <c r="D550" s="1" t="s">
        <v>849</v>
      </c>
      <c r="E550" s="1" t="s">
        <v>51</v>
      </c>
      <c r="F550" s="1" t="s">
        <v>26832</v>
      </c>
      <c r="G550" s="1" t="s">
        <v>52</v>
      </c>
      <c r="H550" s="1" t="s">
        <v>121</v>
      </c>
      <c r="I550" s="1" t="s">
        <v>662</v>
      </c>
      <c r="J550" s="1" t="s">
        <v>663</v>
      </c>
      <c r="K550" s="1" t="s">
        <v>5764</v>
      </c>
      <c r="L550" s="1"/>
      <c r="M550" s="21">
        <f t="shared" si="8"/>
        <v>0</v>
      </c>
    </row>
    <row r="551" spans="1:13" ht="20.100000000000001" customHeight="1" x14ac:dyDescent="0.15">
      <c r="A551" s="1" t="s">
        <v>6</v>
      </c>
      <c r="B551" s="1" t="s">
        <v>5765</v>
      </c>
      <c r="C551" s="1" t="s">
        <v>5766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95</v>
      </c>
      <c r="I551" s="1" t="s">
        <v>84</v>
      </c>
      <c r="J551" s="1" t="s">
        <v>96</v>
      </c>
      <c r="K551" s="1" t="s">
        <v>5767</v>
      </c>
      <c r="L551" s="1"/>
      <c r="M551" s="21">
        <f t="shared" si="8"/>
        <v>1</v>
      </c>
    </row>
    <row r="552" spans="1:13" ht="20.100000000000001" customHeight="1" x14ac:dyDescent="0.15">
      <c r="A552" s="1" t="s">
        <v>6</v>
      </c>
      <c r="B552" s="1" t="s">
        <v>5765</v>
      </c>
      <c r="C552" s="1" t="s">
        <v>5768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95</v>
      </c>
      <c r="I552" s="1" t="s">
        <v>84</v>
      </c>
      <c r="J552" s="1" t="s">
        <v>96</v>
      </c>
      <c r="K552" s="1" t="s">
        <v>5769</v>
      </c>
      <c r="L552" s="1"/>
      <c r="M552" s="21">
        <f t="shared" si="8"/>
        <v>1</v>
      </c>
    </row>
    <row r="553" spans="1:13" ht="20.100000000000001" customHeight="1" x14ac:dyDescent="0.15">
      <c r="A553" s="1" t="s">
        <v>6</v>
      </c>
      <c r="B553" s="1" t="s">
        <v>5765</v>
      </c>
      <c r="C553" s="1" t="s">
        <v>5770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95</v>
      </c>
      <c r="I553" s="1" t="s">
        <v>84</v>
      </c>
      <c r="J553" s="1" t="s">
        <v>96</v>
      </c>
      <c r="K553" s="1" t="s">
        <v>5771</v>
      </c>
      <c r="L553" s="1"/>
      <c r="M553" s="21">
        <f t="shared" si="8"/>
        <v>1</v>
      </c>
    </row>
    <row r="554" spans="1:13" ht="20.100000000000001" customHeight="1" x14ac:dyDescent="0.15">
      <c r="A554" s="1" t="s">
        <v>6</v>
      </c>
      <c r="B554" s="1" t="s">
        <v>5765</v>
      </c>
      <c r="C554" s="1" t="s">
        <v>5772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95</v>
      </c>
      <c r="I554" s="1" t="s">
        <v>84</v>
      </c>
      <c r="J554" s="1" t="s">
        <v>96</v>
      </c>
      <c r="K554" s="1" t="s">
        <v>5773</v>
      </c>
      <c r="L554" s="1"/>
      <c r="M554" s="21">
        <f t="shared" si="8"/>
        <v>1</v>
      </c>
    </row>
    <row r="555" spans="1:13" ht="20.100000000000001" customHeight="1" x14ac:dyDescent="0.15">
      <c r="A555" s="1" t="s">
        <v>6</v>
      </c>
      <c r="B555" s="1" t="s">
        <v>5765</v>
      </c>
      <c r="C555" s="1" t="s">
        <v>5774</v>
      </c>
      <c r="D555" s="1" t="s">
        <v>50</v>
      </c>
      <c r="E555" s="1" t="s">
        <v>51</v>
      </c>
      <c r="F555" s="1" t="s">
        <v>51</v>
      </c>
      <c r="G555" s="1" t="s">
        <v>82</v>
      </c>
      <c r="H555" s="1" t="s">
        <v>95</v>
      </c>
      <c r="I555" s="1" t="s">
        <v>84</v>
      </c>
      <c r="J555" s="1" t="s">
        <v>96</v>
      </c>
      <c r="K555" s="1" t="s">
        <v>5775</v>
      </c>
      <c r="L555" s="1"/>
      <c r="M555" s="21">
        <f t="shared" si="8"/>
        <v>1</v>
      </c>
    </row>
    <row r="556" spans="1:13" ht="20.100000000000001" customHeight="1" x14ac:dyDescent="0.15">
      <c r="A556" s="1" t="s">
        <v>6</v>
      </c>
      <c r="B556" s="1" t="s">
        <v>5765</v>
      </c>
      <c r="C556" s="1" t="s">
        <v>5776</v>
      </c>
      <c r="D556" s="1" t="s">
        <v>78</v>
      </c>
      <c r="E556" s="1" t="s">
        <v>51</v>
      </c>
      <c r="F556" s="1" t="s">
        <v>51</v>
      </c>
      <c r="G556" s="1" t="s">
        <v>82</v>
      </c>
      <c r="H556" s="1" t="s">
        <v>95</v>
      </c>
      <c r="I556" s="1" t="s">
        <v>84</v>
      </c>
      <c r="J556" s="1" t="s">
        <v>96</v>
      </c>
      <c r="K556" s="1" t="s">
        <v>5777</v>
      </c>
      <c r="L556" s="1"/>
      <c r="M556" s="21">
        <f t="shared" si="8"/>
        <v>1</v>
      </c>
    </row>
    <row r="557" spans="1:13" ht="20.100000000000001" customHeight="1" x14ac:dyDescent="0.15">
      <c r="A557" s="1" t="s">
        <v>6</v>
      </c>
      <c r="B557" s="1" t="s">
        <v>5778</v>
      </c>
      <c r="C557" s="1" t="s">
        <v>5779</v>
      </c>
      <c r="D557" s="1" t="s">
        <v>50</v>
      </c>
      <c r="E557" s="1" t="s">
        <v>51</v>
      </c>
      <c r="F557" s="1" t="s">
        <v>51</v>
      </c>
      <c r="G557" s="1" t="s">
        <v>52</v>
      </c>
      <c r="H557" s="1" t="s">
        <v>121</v>
      </c>
      <c r="I557" s="1" t="s">
        <v>662</v>
      </c>
      <c r="J557" s="1" t="s">
        <v>663</v>
      </c>
      <c r="K557" s="1" t="s">
        <v>5780</v>
      </c>
      <c r="L557" s="1"/>
      <c r="M557" s="21">
        <f t="shared" si="8"/>
        <v>1</v>
      </c>
    </row>
    <row r="558" spans="1:13" ht="20.100000000000001" customHeight="1" x14ac:dyDescent="0.15">
      <c r="A558" s="1" t="s">
        <v>6</v>
      </c>
      <c r="B558" s="1" t="s">
        <v>5778</v>
      </c>
      <c r="C558" s="1" t="s">
        <v>5781</v>
      </c>
      <c r="D558" s="1" t="s">
        <v>78</v>
      </c>
      <c r="E558" s="1" t="s">
        <v>51</v>
      </c>
      <c r="F558" s="1" t="s">
        <v>51</v>
      </c>
      <c r="G558" s="1" t="s">
        <v>52</v>
      </c>
      <c r="H558" s="1" t="s">
        <v>121</v>
      </c>
      <c r="I558" s="1" t="s">
        <v>662</v>
      </c>
      <c r="J558" s="1" t="s">
        <v>663</v>
      </c>
      <c r="K558" s="1" t="s">
        <v>5782</v>
      </c>
      <c r="L558" s="1"/>
      <c r="M558" s="21">
        <f t="shared" si="8"/>
        <v>1</v>
      </c>
    </row>
    <row r="559" spans="1:13" ht="20.100000000000001" customHeight="1" x14ac:dyDescent="0.15">
      <c r="A559" s="1" t="s">
        <v>6</v>
      </c>
      <c r="B559" s="1" t="s">
        <v>5778</v>
      </c>
      <c r="C559" s="1" t="s">
        <v>5783</v>
      </c>
      <c r="D559" s="1" t="s">
        <v>849</v>
      </c>
      <c r="E559" s="1" t="s">
        <v>51</v>
      </c>
      <c r="F559" s="1" t="s">
        <v>26832</v>
      </c>
      <c r="G559" s="1" t="s">
        <v>52</v>
      </c>
      <c r="H559" s="1" t="s">
        <v>121</v>
      </c>
      <c r="I559" s="1" t="s">
        <v>662</v>
      </c>
      <c r="J559" s="1" t="s">
        <v>663</v>
      </c>
      <c r="K559" s="1" t="s">
        <v>5784</v>
      </c>
      <c r="L559" s="1"/>
      <c r="M559" s="21">
        <f t="shared" si="8"/>
        <v>0</v>
      </c>
    </row>
    <row r="560" spans="1:13" ht="20.100000000000001" customHeight="1" x14ac:dyDescent="0.15">
      <c r="A560" s="1" t="s">
        <v>6</v>
      </c>
      <c r="B560" s="1" t="s">
        <v>5778</v>
      </c>
      <c r="C560" s="1" t="s">
        <v>5785</v>
      </c>
      <c r="D560" s="1" t="s">
        <v>849</v>
      </c>
      <c r="E560" s="1" t="s">
        <v>51</v>
      </c>
      <c r="F560" s="1" t="s">
        <v>26832</v>
      </c>
      <c r="G560" s="1" t="s">
        <v>52</v>
      </c>
      <c r="H560" s="1" t="s">
        <v>121</v>
      </c>
      <c r="I560" s="1" t="s">
        <v>662</v>
      </c>
      <c r="J560" s="1" t="s">
        <v>663</v>
      </c>
      <c r="K560" s="1" t="s">
        <v>5786</v>
      </c>
      <c r="L560" s="1"/>
      <c r="M560" s="21">
        <f t="shared" si="8"/>
        <v>0</v>
      </c>
    </row>
    <row r="561" spans="1:13" ht="20.100000000000001" customHeight="1" x14ac:dyDescent="0.15">
      <c r="A561" s="1" t="s">
        <v>6</v>
      </c>
      <c r="B561" s="1" t="s">
        <v>5787</v>
      </c>
      <c r="C561" s="1" t="s">
        <v>5788</v>
      </c>
      <c r="D561" s="1" t="s">
        <v>50</v>
      </c>
      <c r="E561" s="1" t="s">
        <v>51</v>
      </c>
      <c r="F561" s="1" t="s">
        <v>51</v>
      </c>
      <c r="G561" s="1" t="s">
        <v>82</v>
      </c>
      <c r="H561" s="1" t="s">
        <v>95</v>
      </c>
      <c r="I561" s="1" t="s">
        <v>84</v>
      </c>
      <c r="J561" s="1" t="s">
        <v>96</v>
      </c>
      <c r="K561" s="1" t="s">
        <v>5789</v>
      </c>
      <c r="L561" s="1"/>
      <c r="M561" s="21">
        <f t="shared" si="8"/>
        <v>1</v>
      </c>
    </row>
    <row r="562" spans="1:13" ht="20.100000000000001" customHeight="1" x14ac:dyDescent="0.15">
      <c r="A562" s="1" t="s">
        <v>6</v>
      </c>
      <c r="B562" s="1" t="s">
        <v>5787</v>
      </c>
      <c r="C562" s="1" t="s">
        <v>5790</v>
      </c>
      <c r="D562" s="1" t="s">
        <v>78</v>
      </c>
      <c r="E562" s="1" t="s">
        <v>51</v>
      </c>
      <c r="F562" s="1" t="s">
        <v>51</v>
      </c>
      <c r="G562" s="1" t="s">
        <v>82</v>
      </c>
      <c r="H562" s="1" t="s">
        <v>95</v>
      </c>
      <c r="I562" s="1" t="s">
        <v>84</v>
      </c>
      <c r="J562" s="1" t="s">
        <v>96</v>
      </c>
      <c r="K562" s="1" t="s">
        <v>5791</v>
      </c>
      <c r="L562" s="1"/>
      <c r="M562" s="21">
        <f t="shared" si="8"/>
        <v>1</v>
      </c>
    </row>
    <row r="563" spans="1:13" ht="20.100000000000001" customHeight="1" x14ac:dyDescent="0.15">
      <c r="A563" s="1" t="s">
        <v>6</v>
      </c>
      <c r="B563" s="1" t="s">
        <v>5792</v>
      </c>
      <c r="C563" s="1" t="s">
        <v>5793</v>
      </c>
      <c r="D563" s="1" t="s">
        <v>50</v>
      </c>
      <c r="E563" s="1" t="s">
        <v>51</v>
      </c>
      <c r="F563" s="1" t="s">
        <v>51</v>
      </c>
      <c r="G563" s="1" t="s">
        <v>82</v>
      </c>
      <c r="H563" s="1" t="s">
        <v>95</v>
      </c>
      <c r="I563" s="1" t="s">
        <v>84</v>
      </c>
      <c r="J563" s="1" t="s">
        <v>96</v>
      </c>
      <c r="K563" s="1" t="s">
        <v>5794</v>
      </c>
      <c r="L563" s="1"/>
      <c r="M563" s="21">
        <f t="shared" si="8"/>
        <v>1</v>
      </c>
    </row>
    <row r="564" spans="1:13" ht="20.100000000000001" customHeight="1" x14ac:dyDescent="0.15">
      <c r="A564" s="1" t="s">
        <v>6</v>
      </c>
      <c r="B564" s="1" t="s">
        <v>5792</v>
      </c>
      <c r="C564" s="1" t="s">
        <v>5795</v>
      </c>
      <c r="D564" s="1" t="s">
        <v>50</v>
      </c>
      <c r="E564" s="1" t="s">
        <v>51</v>
      </c>
      <c r="F564" s="1" t="s">
        <v>51</v>
      </c>
      <c r="G564" s="1" t="s">
        <v>82</v>
      </c>
      <c r="H564" s="1" t="s">
        <v>95</v>
      </c>
      <c r="I564" s="1" t="s">
        <v>84</v>
      </c>
      <c r="J564" s="1" t="s">
        <v>96</v>
      </c>
      <c r="K564" s="1" t="s">
        <v>5796</v>
      </c>
      <c r="L564" s="1"/>
      <c r="M564" s="21">
        <f t="shared" si="8"/>
        <v>1</v>
      </c>
    </row>
    <row r="565" spans="1:13" ht="20.100000000000001" customHeight="1" x14ac:dyDescent="0.15">
      <c r="A565" s="1" t="s">
        <v>6</v>
      </c>
      <c r="B565" s="1" t="s">
        <v>5792</v>
      </c>
      <c r="C565" s="1" t="s">
        <v>5797</v>
      </c>
      <c r="D565" s="1" t="s">
        <v>78</v>
      </c>
      <c r="E565" s="1" t="s">
        <v>51</v>
      </c>
      <c r="F565" s="1" t="s">
        <v>51</v>
      </c>
      <c r="G565" s="1" t="s">
        <v>52</v>
      </c>
      <c r="H565" s="1" t="s">
        <v>121</v>
      </c>
      <c r="I565" s="1" t="s">
        <v>662</v>
      </c>
      <c r="J565" s="1" t="s">
        <v>663</v>
      </c>
      <c r="K565" s="1" t="s">
        <v>5798</v>
      </c>
      <c r="L565" s="1"/>
      <c r="M565" s="21">
        <f t="shared" si="8"/>
        <v>1</v>
      </c>
    </row>
    <row r="566" spans="1:13" ht="20.100000000000001" customHeight="1" x14ac:dyDescent="0.15">
      <c r="A566" s="1" t="s">
        <v>6</v>
      </c>
      <c r="B566" s="1" t="s">
        <v>5792</v>
      </c>
      <c r="C566" s="1" t="s">
        <v>5799</v>
      </c>
      <c r="D566" s="1" t="s">
        <v>78</v>
      </c>
      <c r="E566" s="1" t="s">
        <v>51</v>
      </c>
      <c r="F566" s="1" t="s">
        <v>51</v>
      </c>
      <c r="G566" s="1" t="s">
        <v>52</v>
      </c>
      <c r="H566" s="1" t="s">
        <v>121</v>
      </c>
      <c r="I566" s="1" t="s">
        <v>662</v>
      </c>
      <c r="J566" s="1" t="s">
        <v>663</v>
      </c>
      <c r="K566" s="1" t="s">
        <v>5800</v>
      </c>
      <c r="L566" s="1"/>
      <c r="M566" s="21">
        <f t="shared" si="8"/>
        <v>1</v>
      </c>
    </row>
    <row r="567" spans="1:13" ht="20.100000000000001" customHeight="1" x14ac:dyDescent="0.15">
      <c r="A567" s="1" t="s">
        <v>6</v>
      </c>
      <c r="B567" s="1" t="s">
        <v>5792</v>
      </c>
      <c r="C567" s="1" t="s">
        <v>5801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121</v>
      </c>
      <c r="I567" s="1" t="s">
        <v>662</v>
      </c>
      <c r="J567" s="1" t="s">
        <v>663</v>
      </c>
      <c r="K567" s="1" t="s">
        <v>5802</v>
      </c>
      <c r="L567" s="1"/>
      <c r="M567" s="21">
        <f t="shared" si="8"/>
        <v>1</v>
      </c>
    </row>
    <row r="568" spans="1:13" ht="20.100000000000001" customHeight="1" x14ac:dyDescent="0.15">
      <c r="A568" s="1" t="s">
        <v>6</v>
      </c>
      <c r="B568" s="1" t="s">
        <v>5792</v>
      </c>
      <c r="C568" s="1" t="s">
        <v>5803</v>
      </c>
      <c r="D568" s="1" t="s">
        <v>78</v>
      </c>
      <c r="E568" s="1" t="s">
        <v>51</v>
      </c>
      <c r="F568" s="1" t="s">
        <v>51</v>
      </c>
      <c r="G568" s="1" t="s">
        <v>52</v>
      </c>
      <c r="H568" s="1" t="s">
        <v>121</v>
      </c>
      <c r="I568" s="1" t="s">
        <v>662</v>
      </c>
      <c r="J568" s="1" t="s">
        <v>663</v>
      </c>
      <c r="K568" s="1" t="s">
        <v>5804</v>
      </c>
      <c r="L568" s="1"/>
      <c r="M568" s="21">
        <f t="shared" si="8"/>
        <v>1</v>
      </c>
    </row>
    <row r="569" spans="1:13" ht="20.100000000000001" customHeight="1" x14ac:dyDescent="0.15">
      <c r="A569" s="1" t="s">
        <v>6</v>
      </c>
      <c r="B569" s="1" t="s">
        <v>5792</v>
      </c>
      <c r="C569" s="1" t="s">
        <v>5805</v>
      </c>
      <c r="D569" s="1" t="s">
        <v>78</v>
      </c>
      <c r="E569" s="1" t="s">
        <v>51</v>
      </c>
      <c r="F569" s="1" t="s">
        <v>51</v>
      </c>
      <c r="G569" s="1" t="s">
        <v>82</v>
      </c>
      <c r="H569" s="1" t="s">
        <v>95</v>
      </c>
      <c r="I569" s="1" t="s">
        <v>84</v>
      </c>
      <c r="J569" s="1" t="s">
        <v>96</v>
      </c>
      <c r="K569" s="1" t="s">
        <v>5806</v>
      </c>
      <c r="L569" s="1"/>
      <c r="M569" s="21">
        <f t="shared" si="8"/>
        <v>1</v>
      </c>
    </row>
    <row r="570" spans="1:13" ht="20.100000000000001" customHeight="1" x14ac:dyDescent="0.15">
      <c r="A570" s="1" t="s">
        <v>6</v>
      </c>
      <c r="B570" s="1" t="s">
        <v>5807</v>
      </c>
      <c r="C570" s="1" t="s">
        <v>5808</v>
      </c>
      <c r="D570" s="1" t="s">
        <v>849</v>
      </c>
      <c r="E570" s="1" t="s">
        <v>51</v>
      </c>
      <c r="F570" s="1" t="s">
        <v>26832</v>
      </c>
      <c r="G570" s="1" t="s">
        <v>52</v>
      </c>
      <c r="H570" s="1" t="s">
        <v>121</v>
      </c>
      <c r="I570" s="1" t="s">
        <v>662</v>
      </c>
      <c r="J570" s="1" t="s">
        <v>663</v>
      </c>
      <c r="K570" s="1" t="s">
        <v>5809</v>
      </c>
      <c r="L570" s="1"/>
      <c r="M570" s="21">
        <f t="shared" si="8"/>
        <v>0</v>
      </c>
    </row>
    <row r="571" spans="1:13" ht="20.100000000000001" customHeight="1" x14ac:dyDescent="0.15">
      <c r="A571" s="1" t="s">
        <v>6</v>
      </c>
      <c r="B571" s="1" t="s">
        <v>5810</v>
      </c>
      <c r="C571" s="1" t="s">
        <v>5811</v>
      </c>
      <c r="D571" s="1" t="s">
        <v>50</v>
      </c>
      <c r="E571" s="1" t="s">
        <v>51</v>
      </c>
      <c r="F571" s="1" t="s">
        <v>81</v>
      </c>
      <c r="G571" s="1" t="s">
        <v>82</v>
      </c>
      <c r="H571" s="1" t="s">
        <v>4727</v>
      </c>
      <c r="I571" s="1" t="s">
        <v>84</v>
      </c>
      <c r="J571" s="1" t="s">
        <v>448</v>
      </c>
      <c r="K571" s="1" t="s">
        <v>5812</v>
      </c>
      <c r="L571" s="1"/>
      <c r="M571" s="21">
        <f t="shared" si="8"/>
        <v>0</v>
      </c>
    </row>
    <row r="572" spans="1:13" ht="20.100000000000001" customHeight="1" x14ac:dyDescent="0.15">
      <c r="A572" s="1" t="s">
        <v>6</v>
      </c>
      <c r="B572" s="1" t="s">
        <v>5810</v>
      </c>
      <c r="C572" s="1" t="s">
        <v>5813</v>
      </c>
      <c r="D572" s="1" t="s">
        <v>50</v>
      </c>
      <c r="E572" s="1" t="s">
        <v>51</v>
      </c>
      <c r="F572" s="1" t="s">
        <v>179</v>
      </c>
      <c r="G572" s="1" t="s">
        <v>82</v>
      </c>
      <c r="H572" s="1" t="s">
        <v>129</v>
      </c>
      <c r="I572" s="1" t="s">
        <v>84</v>
      </c>
      <c r="J572" s="1" t="s">
        <v>130</v>
      </c>
      <c r="K572" s="1" t="s">
        <v>5814</v>
      </c>
      <c r="L572" s="1"/>
      <c r="M572" s="21">
        <f t="shared" si="8"/>
        <v>0</v>
      </c>
    </row>
    <row r="573" spans="1:13" ht="20.100000000000001" customHeight="1" x14ac:dyDescent="0.15">
      <c r="A573" s="1" t="s">
        <v>6</v>
      </c>
      <c r="B573" s="1" t="s">
        <v>5810</v>
      </c>
      <c r="C573" s="1" t="s">
        <v>5815</v>
      </c>
      <c r="D573" s="1" t="s">
        <v>50</v>
      </c>
      <c r="E573" s="1" t="s">
        <v>51</v>
      </c>
      <c r="F573" s="1" t="s">
        <v>51</v>
      </c>
      <c r="G573" s="1" t="s">
        <v>82</v>
      </c>
      <c r="H573" s="1" t="s">
        <v>95</v>
      </c>
      <c r="I573" s="1" t="s">
        <v>84</v>
      </c>
      <c r="J573" s="1" t="s">
        <v>96</v>
      </c>
      <c r="K573" s="1" t="s">
        <v>5816</v>
      </c>
      <c r="L573" s="1"/>
      <c r="M573" s="21">
        <f t="shared" si="8"/>
        <v>1</v>
      </c>
    </row>
    <row r="574" spans="1:13" ht="20.100000000000001" customHeight="1" x14ac:dyDescent="0.15">
      <c r="A574" s="1" t="s">
        <v>6</v>
      </c>
      <c r="B574" s="1" t="s">
        <v>5810</v>
      </c>
      <c r="C574" s="1" t="s">
        <v>5817</v>
      </c>
      <c r="D574" s="1" t="s">
        <v>50</v>
      </c>
      <c r="E574" s="1" t="s">
        <v>51</v>
      </c>
      <c r="F574" s="1" t="s">
        <v>51</v>
      </c>
      <c r="G574" s="1" t="s">
        <v>82</v>
      </c>
      <c r="H574" s="1" t="s">
        <v>95</v>
      </c>
      <c r="I574" s="1" t="s">
        <v>84</v>
      </c>
      <c r="J574" s="1" t="s">
        <v>96</v>
      </c>
      <c r="K574" s="1" t="s">
        <v>5818</v>
      </c>
      <c r="L574" s="1"/>
      <c r="M574" s="21">
        <f t="shared" si="8"/>
        <v>1</v>
      </c>
    </row>
    <row r="575" spans="1:13" ht="20.100000000000001" customHeight="1" x14ac:dyDescent="0.15">
      <c r="A575" s="1" t="s">
        <v>6</v>
      </c>
      <c r="B575" s="1" t="s">
        <v>5810</v>
      </c>
      <c r="C575" s="1" t="s">
        <v>5819</v>
      </c>
      <c r="D575" s="1" t="s">
        <v>78</v>
      </c>
      <c r="E575" s="1" t="s">
        <v>51</v>
      </c>
      <c r="F575" s="1" t="s">
        <v>51</v>
      </c>
      <c r="G575" s="1" t="s">
        <v>52</v>
      </c>
      <c r="H575" s="1" t="s">
        <v>121</v>
      </c>
      <c r="I575" s="1" t="s">
        <v>662</v>
      </c>
      <c r="J575" s="1" t="s">
        <v>663</v>
      </c>
      <c r="K575" s="1" t="s">
        <v>5820</v>
      </c>
      <c r="L575" s="1"/>
      <c r="M575" s="21">
        <f t="shared" si="8"/>
        <v>1</v>
      </c>
    </row>
    <row r="576" spans="1:13" ht="20.100000000000001" customHeight="1" x14ac:dyDescent="0.15">
      <c r="A576" s="1" t="s">
        <v>6</v>
      </c>
      <c r="B576" s="1" t="s">
        <v>5810</v>
      </c>
      <c r="C576" s="1" t="s">
        <v>5821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95</v>
      </c>
      <c r="I576" s="1" t="s">
        <v>84</v>
      </c>
      <c r="J576" s="1" t="s">
        <v>96</v>
      </c>
      <c r="K576" s="1" t="s">
        <v>5822</v>
      </c>
      <c r="L576" s="1"/>
      <c r="M576" s="21">
        <f t="shared" si="8"/>
        <v>1</v>
      </c>
    </row>
    <row r="577" spans="1:13" ht="20.100000000000001" customHeight="1" x14ac:dyDescent="0.15">
      <c r="A577" s="1" t="s">
        <v>6</v>
      </c>
      <c r="B577" s="1" t="s">
        <v>5810</v>
      </c>
      <c r="C577" s="1" t="s">
        <v>5823</v>
      </c>
      <c r="D577" s="1" t="s">
        <v>78</v>
      </c>
      <c r="E577" s="1" t="s">
        <v>51</v>
      </c>
      <c r="F577" s="1" t="s">
        <v>179</v>
      </c>
      <c r="G577" s="1" t="s">
        <v>82</v>
      </c>
      <c r="H577" s="1" t="s">
        <v>129</v>
      </c>
      <c r="I577" s="1" t="s">
        <v>84</v>
      </c>
      <c r="J577" s="1" t="s">
        <v>130</v>
      </c>
      <c r="K577" s="1" t="s">
        <v>5824</v>
      </c>
      <c r="L577" s="1"/>
      <c r="M577" s="21">
        <f t="shared" si="8"/>
        <v>0</v>
      </c>
    </row>
    <row r="578" spans="1:13" ht="20.100000000000001" customHeight="1" x14ac:dyDescent="0.15">
      <c r="A578" s="1" t="s">
        <v>6</v>
      </c>
      <c r="B578" s="1" t="s">
        <v>5810</v>
      </c>
      <c r="C578" s="1" t="s">
        <v>5825</v>
      </c>
      <c r="D578" s="1" t="s">
        <v>78</v>
      </c>
      <c r="E578" s="1" t="s">
        <v>51</v>
      </c>
      <c r="F578" s="1" t="s">
        <v>51</v>
      </c>
      <c r="G578" s="1" t="s">
        <v>82</v>
      </c>
      <c r="H578" s="1" t="s">
        <v>95</v>
      </c>
      <c r="I578" s="1" t="s">
        <v>84</v>
      </c>
      <c r="J578" s="1" t="s">
        <v>96</v>
      </c>
      <c r="K578" s="1" t="s">
        <v>5826</v>
      </c>
      <c r="L578" s="1"/>
      <c r="M578" s="21">
        <f t="shared" si="8"/>
        <v>1</v>
      </c>
    </row>
    <row r="579" spans="1:13" ht="20.100000000000001" customHeight="1" x14ac:dyDescent="0.15">
      <c r="A579" s="1" t="s">
        <v>6</v>
      </c>
      <c r="B579" s="1" t="s">
        <v>5810</v>
      </c>
      <c r="C579" s="1" t="s">
        <v>5827</v>
      </c>
      <c r="D579" s="1" t="s">
        <v>849</v>
      </c>
      <c r="E579" s="1" t="s">
        <v>51</v>
      </c>
      <c r="F579" s="1" t="s">
        <v>26832</v>
      </c>
      <c r="G579" s="1" t="s">
        <v>82</v>
      </c>
      <c r="H579" s="1" t="s">
        <v>83</v>
      </c>
      <c r="I579" s="1" t="s">
        <v>84</v>
      </c>
      <c r="J579" s="1" t="s">
        <v>85</v>
      </c>
      <c r="K579" s="1" t="s">
        <v>5828</v>
      </c>
      <c r="L579" s="1"/>
      <c r="M579" s="21">
        <f t="shared" si="8"/>
        <v>0</v>
      </c>
    </row>
    <row r="580" spans="1:13" ht="20.100000000000001" customHeight="1" x14ac:dyDescent="0.15">
      <c r="A580" s="1" t="s">
        <v>6</v>
      </c>
      <c r="B580" s="1" t="s">
        <v>5829</v>
      </c>
      <c r="C580" s="1" t="s">
        <v>5830</v>
      </c>
      <c r="D580" s="1" t="s">
        <v>50</v>
      </c>
      <c r="E580" s="1" t="s">
        <v>51</v>
      </c>
      <c r="F580" s="1" t="s">
        <v>51</v>
      </c>
      <c r="G580" s="1" t="s">
        <v>82</v>
      </c>
      <c r="H580" s="1" t="s">
        <v>207</v>
      </c>
      <c r="I580" s="1" t="s">
        <v>84</v>
      </c>
      <c r="J580" s="1" t="s">
        <v>122</v>
      </c>
      <c r="K580" s="1" t="s">
        <v>5831</v>
      </c>
      <c r="L580" s="1"/>
      <c r="M580" s="21">
        <f t="shared" si="8"/>
        <v>1</v>
      </c>
    </row>
    <row r="581" spans="1:13" ht="20.100000000000001" customHeight="1" x14ac:dyDescent="0.15">
      <c r="A581" s="1" t="s">
        <v>6</v>
      </c>
      <c r="B581" s="1" t="s">
        <v>5829</v>
      </c>
      <c r="C581" s="1" t="s">
        <v>5832</v>
      </c>
      <c r="D581" s="1" t="s">
        <v>50</v>
      </c>
      <c r="E581" s="1" t="s">
        <v>51</v>
      </c>
      <c r="F581" s="1" t="s">
        <v>51</v>
      </c>
      <c r="G581" s="1" t="s">
        <v>82</v>
      </c>
      <c r="H581" s="1" t="s">
        <v>207</v>
      </c>
      <c r="I581" s="1" t="s">
        <v>84</v>
      </c>
      <c r="J581" s="1" t="s">
        <v>122</v>
      </c>
      <c r="K581" s="1" t="s">
        <v>5833</v>
      </c>
      <c r="L581" s="1"/>
      <c r="M581" s="21">
        <f t="shared" si="8"/>
        <v>1</v>
      </c>
    </row>
    <row r="582" spans="1:13" ht="20.100000000000001" customHeight="1" x14ac:dyDescent="0.15">
      <c r="A582" s="1" t="s">
        <v>6</v>
      </c>
      <c r="B582" s="1" t="s">
        <v>5829</v>
      </c>
      <c r="C582" s="1" t="s">
        <v>5834</v>
      </c>
      <c r="D582" s="1" t="s">
        <v>78</v>
      </c>
      <c r="E582" s="1" t="s">
        <v>51</v>
      </c>
      <c r="F582" s="1" t="s">
        <v>51</v>
      </c>
      <c r="G582" s="1" t="s">
        <v>82</v>
      </c>
      <c r="H582" s="1" t="s">
        <v>207</v>
      </c>
      <c r="I582" s="1" t="s">
        <v>84</v>
      </c>
      <c r="J582" s="1" t="s">
        <v>122</v>
      </c>
      <c r="K582" s="1" t="s">
        <v>5835</v>
      </c>
      <c r="L582" s="1"/>
      <c r="M582" s="21">
        <f t="shared" si="8"/>
        <v>1</v>
      </c>
    </row>
    <row r="583" spans="1:13" ht="20.100000000000001" customHeight="1" x14ac:dyDescent="0.15">
      <c r="A583" s="1" t="s">
        <v>6</v>
      </c>
      <c r="B583" s="1" t="s">
        <v>5829</v>
      </c>
      <c r="C583" s="1" t="s">
        <v>5836</v>
      </c>
      <c r="D583" s="1" t="s">
        <v>78</v>
      </c>
      <c r="E583" s="1" t="s">
        <v>51</v>
      </c>
      <c r="F583" s="1" t="s">
        <v>51</v>
      </c>
      <c r="G583" s="1" t="s">
        <v>82</v>
      </c>
      <c r="H583" s="1" t="s">
        <v>207</v>
      </c>
      <c r="I583" s="1" t="s">
        <v>84</v>
      </c>
      <c r="J583" s="1" t="s">
        <v>122</v>
      </c>
      <c r="K583" s="1" t="s">
        <v>5837</v>
      </c>
      <c r="L583" s="1"/>
      <c r="M583" s="21">
        <f t="shared" si="8"/>
        <v>1</v>
      </c>
    </row>
    <row r="584" spans="1:13" ht="20.100000000000001" customHeight="1" x14ac:dyDescent="0.15">
      <c r="A584" s="1" t="s">
        <v>6</v>
      </c>
      <c r="B584" s="1" t="s">
        <v>5838</v>
      </c>
      <c r="C584" s="1" t="s">
        <v>5839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121</v>
      </c>
      <c r="I584" s="1" t="s">
        <v>662</v>
      </c>
      <c r="J584" s="1" t="s">
        <v>663</v>
      </c>
      <c r="K584" s="1" t="s">
        <v>5840</v>
      </c>
      <c r="L584" s="1"/>
      <c r="M584" s="21">
        <f t="shared" si="8"/>
        <v>1</v>
      </c>
    </row>
    <row r="585" spans="1:13" ht="20.100000000000001" customHeight="1" x14ac:dyDescent="0.15">
      <c r="A585" s="1" t="s">
        <v>6</v>
      </c>
      <c r="B585" s="1" t="s">
        <v>5841</v>
      </c>
      <c r="C585" s="1" t="s">
        <v>5842</v>
      </c>
      <c r="D585" s="1" t="s">
        <v>78</v>
      </c>
      <c r="E585" s="1" t="s">
        <v>51</v>
      </c>
      <c r="F585" s="1" t="s">
        <v>51</v>
      </c>
      <c r="G585" s="1" t="s">
        <v>82</v>
      </c>
      <c r="H585" s="1" t="s">
        <v>95</v>
      </c>
      <c r="I585" s="1" t="s">
        <v>84</v>
      </c>
      <c r="J585" s="1" t="s">
        <v>96</v>
      </c>
      <c r="K585" s="1" t="s">
        <v>5843</v>
      </c>
      <c r="L585" s="1"/>
      <c r="M585" s="21">
        <f t="shared" si="8"/>
        <v>1</v>
      </c>
    </row>
    <row r="586" spans="1:13" ht="20.100000000000001" customHeight="1" x14ac:dyDescent="0.15">
      <c r="A586" s="1" t="s">
        <v>6</v>
      </c>
      <c r="B586" s="1" t="s">
        <v>5841</v>
      </c>
      <c r="C586" s="1" t="s">
        <v>5844</v>
      </c>
      <c r="D586" s="1" t="s">
        <v>78</v>
      </c>
      <c r="E586" s="1" t="s">
        <v>51</v>
      </c>
      <c r="F586" s="1" t="s">
        <v>179</v>
      </c>
      <c r="G586" s="1" t="s">
        <v>82</v>
      </c>
      <c r="H586" s="1" t="s">
        <v>129</v>
      </c>
      <c r="I586" s="1" t="s">
        <v>84</v>
      </c>
      <c r="J586" s="1" t="s">
        <v>130</v>
      </c>
      <c r="K586" s="1" t="s">
        <v>5845</v>
      </c>
      <c r="L586" s="1"/>
      <c r="M586" s="21">
        <f t="shared" si="8"/>
        <v>0</v>
      </c>
    </row>
    <row r="587" spans="1:13" ht="20.100000000000001" customHeight="1" x14ac:dyDescent="0.15">
      <c r="A587" s="1" t="s">
        <v>6</v>
      </c>
      <c r="B587" s="1" t="s">
        <v>5846</v>
      </c>
      <c r="C587" s="1" t="s">
        <v>5847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121</v>
      </c>
      <c r="I587" s="1" t="s">
        <v>662</v>
      </c>
      <c r="J587" s="1" t="s">
        <v>663</v>
      </c>
      <c r="K587" s="1" t="s">
        <v>5848</v>
      </c>
      <c r="L587" s="1"/>
      <c r="M587" s="21">
        <f t="shared" si="8"/>
        <v>1</v>
      </c>
    </row>
    <row r="588" spans="1:13" ht="20.100000000000001" customHeight="1" x14ac:dyDescent="0.15">
      <c r="A588" s="1" t="s">
        <v>6</v>
      </c>
      <c r="B588" s="1" t="s">
        <v>5846</v>
      </c>
      <c r="C588" s="1" t="s">
        <v>5849</v>
      </c>
      <c r="D588" s="1" t="s">
        <v>50</v>
      </c>
      <c r="E588" s="1" t="s">
        <v>51</v>
      </c>
      <c r="F588" s="1" t="s">
        <v>51</v>
      </c>
      <c r="G588" s="1" t="s">
        <v>52</v>
      </c>
      <c r="H588" s="1" t="s">
        <v>121</v>
      </c>
      <c r="I588" s="1" t="s">
        <v>662</v>
      </c>
      <c r="J588" s="1" t="s">
        <v>663</v>
      </c>
      <c r="K588" s="1" t="s">
        <v>5850</v>
      </c>
      <c r="L588" s="1"/>
      <c r="M588" s="21">
        <f t="shared" si="8"/>
        <v>1</v>
      </c>
    </row>
    <row r="589" spans="1:13" ht="20.100000000000001" customHeight="1" x14ac:dyDescent="0.15">
      <c r="A589" s="1" t="s">
        <v>6</v>
      </c>
      <c r="B589" s="1" t="s">
        <v>5846</v>
      </c>
      <c r="C589" s="1" t="s">
        <v>5851</v>
      </c>
      <c r="D589" s="1" t="s">
        <v>78</v>
      </c>
      <c r="E589" s="1" t="s">
        <v>51</v>
      </c>
      <c r="F589" s="1" t="s">
        <v>51</v>
      </c>
      <c r="G589" s="1" t="s">
        <v>52</v>
      </c>
      <c r="H589" s="1" t="s">
        <v>121</v>
      </c>
      <c r="I589" s="1" t="s">
        <v>662</v>
      </c>
      <c r="J589" s="1" t="s">
        <v>663</v>
      </c>
      <c r="K589" s="1" t="s">
        <v>5852</v>
      </c>
      <c r="L589" s="1"/>
      <c r="M589" s="21">
        <f t="shared" si="8"/>
        <v>1</v>
      </c>
    </row>
    <row r="590" spans="1:13" ht="20.100000000000001" customHeight="1" x14ac:dyDescent="0.15">
      <c r="A590" s="1" t="s">
        <v>6</v>
      </c>
      <c r="B590" s="1" t="s">
        <v>5846</v>
      </c>
      <c r="C590" s="1" t="s">
        <v>5853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121</v>
      </c>
      <c r="I590" s="1" t="s">
        <v>662</v>
      </c>
      <c r="J590" s="1" t="s">
        <v>663</v>
      </c>
      <c r="K590" s="1" t="s">
        <v>5854</v>
      </c>
      <c r="L590" s="1"/>
      <c r="M590" s="21">
        <f t="shared" si="8"/>
        <v>1</v>
      </c>
    </row>
    <row r="591" spans="1:13" ht="20.100000000000001" customHeight="1" x14ac:dyDescent="0.15">
      <c r="A591" s="1" t="s">
        <v>6</v>
      </c>
      <c r="B591" s="1" t="s">
        <v>5855</v>
      </c>
      <c r="C591" s="1" t="s">
        <v>5856</v>
      </c>
      <c r="D591" s="1" t="s">
        <v>50</v>
      </c>
      <c r="E591" s="1" t="s">
        <v>51</v>
      </c>
      <c r="F591" s="1" t="s">
        <v>51</v>
      </c>
      <c r="G591" s="1" t="s">
        <v>82</v>
      </c>
      <c r="H591" s="1" t="s">
        <v>207</v>
      </c>
      <c r="I591" s="1" t="s">
        <v>84</v>
      </c>
      <c r="J591" s="1" t="s">
        <v>122</v>
      </c>
      <c r="K591" s="1" t="s">
        <v>5857</v>
      </c>
      <c r="L591" s="1"/>
      <c r="M591" s="21">
        <f t="shared" si="8"/>
        <v>1</v>
      </c>
    </row>
    <row r="592" spans="1:13" ht="20.100000000000001" customHeight="1" x14ac:dyDescent="0.15">
      <c r="A592" s="1" t="s">
        <v>6</v>
      </c>
      <c r="B592" s="1" t="s">
        <v>5858</v>
      </c>
      <c r="C592" s="1" t="s">
        <v>5859</v>
      </c>
      <c r="D592" s="1" t="s">
        <v>50</v>
      </c>
      <c r="E592" s="1" t="s">
        <v>51</v>
      </c>
      <c r="F592" s="1" t="s">
        <v>51</v>
      </c>
      <c r="G592" s="1" t="s">
        <v>82</v>
      </c>
      <c r="H592" s="1" t="s">
        <v>207</v>
      </c>
      <c r="I592" s="1" t="s">
        <v>84</v>
      </c>
      <c r="J592" s="1" t="s">
        <v>122</v>
      </c>
      <c r="K592" s="1" t="s">
        <v>5860</v>
      </c>
      <c r="L592" s="1"/>
      <c r="M592" s="21">
        <f t="shared" si="8"/>
        <v>1</v>
      </c>
    </row>
    <row r="593" spans="1:13" ht="20.100000000000001" customHeight="1" x14ac:dyDescent="0.15">
      <c r="A593" s="1" t="s">
        <v>6</v>
      </c>
      <c r="B593" s="1" t="s">
        <v>5858</v>
      </c>
      <c r="C593" s="1" t="s">
        <v>5861</v>
      </c>
      <c r="D593" s="1" t="s">
        <v>50</v>
      </c>
      <c r="E593" s="1" t="s">
        <v>51</v>
      </c>
      <c r="F593" s="1" t="s">
        <v>179</v>
      </c>
      <c r="G593" s="1" t="s">
        <v>82</v>
      </c>
      <c r="H593" s="1" t="s">
        <v>212</v>
      </c>
      <c r="I593" s="1" t="s">
        <v>1136</v>
      </c>
      <c r="J593" s="1" t="s">
        <v>122</v>
      </c>
      <c r="K593" s="1" t="s">
        <v>5862</v>
      </c>
      <c r="L593" s="1"/>
      <c r="M593" s="21">
        <f t="shared" si="8"/>
        <v>0</v>
      </c>
    </row>
    <row r="594" spans="1:13" ht="20.100000000000001" customHeight="1" x14ac:dyDescent="0.15">
      <c r="A594" s="1" t="s">
        <v>6</v>
      </c>
      <c r="B594" s="1" t="s">
        <v>5858</v>
      </c>
      <c r="C594" s="1" t="s">
        <v>5863</v>
      </c>
      <c r="D594" s="1" t="s">
        <v>50</v>
      </c>
      <c r="E594" s="1" t="s">
        <v>51</v>
      </c>
      <c r="F594" s="1" t="s">
        <v>51</v>
      </c>
      <c r="G594" s="1" t="s">
        <v>82</v>
      </c>
      <c r="H594" s="1" t="s">
        <v>207</v>
      </c>
      <c r="I594" s="1" t="s">
        <v>84</v>
      </c>
      <c r="J594" s="1" t="s">
        <v>122</v>
      </c>
      <c r="K594" s="1" t="s">
        <v>5864</v>
      </c>
      <c r="L594" s="1"/>
      <c r="M594" s="21">
        <f t="shared" ref="M594:M657" si="9">IF(F594="○",1,0)</f>
        <v>1</v>
      </c>
    </row>
    <row r="595" spans="1:13" ht="20.100000000000001" customHeight="1" x14ac:dyDescent="0.15">
      <c r="A595" s="1" t="s">
        <v>6</v>
      </c>
      <c r="B595" s="1" t="s">
        <v>5858</v>
      </c>
      <c r="C595" s="1" t="s">
        <v>5865</v>
      </c>
      <c r="D595" s="1" t="s">
        <v>50</v>
      </c>
      <c r="E595" s="1" t="s">
        <v>51</v>
      </c>
      <c r="F595" s="1" t="s">
        <v>51</v>
      </c>
      <c r="G595" s="1" t="s">
        <v>82</v>
      </c>
      <c r="H595" s="1" t="s">
        <v>207</v>
      </c>
      <c r="I595" s="1" t="s">
        <v>84</v>
      </c>
      <c r="J595" s="1" t="s">
        <v>122</v>
      </c>
      <c r="K595" s="1" t="s">
        <v>5866</v>
      </c>
      <c r="L595" s="1"/>
      <c r="M595" s="21">
        <f t="shared" si="9"/>
        <v>1</v>
      </c>
    </row>
    <row r="596" spans="1:13" ht="20.100000000000001" customHeight="1" x14ac:dyDescent="0.15">
      <c r="A596" s="1" t="s">
        <v>6</v>
      </c>
      <c r="B596" s="1" t="s">
        <v>5858</v>
      </c>
      <c r="C596" s="1" t="s">
        <v>5867</v>
      </c>
      <c r="D596" s="1" t="s">
        <v>50</v>
      </c>
      <c r="E596" s="1" t="s">
        <v>51</v>
      </c>
      <c r="F596" s="1" t="s">
        <v>51</v>
      </c>
      <c r="G596" s="1" t="s">
        <v>82</v>
      </c>
      <c r="H596" s="1" t="s">
        <v>207</v>
      </c>
      <c r="I596" s="1" t="s">
        <v>84</v>
      </c>
      <c r="J596" s="1" t="s">
        <v>122</v>
      </c>
      <c r="K596" s="1" t="s">
        <v>5868</v>
      </c>
      <c r="L596" s="1"/>
      <c r="M596" s="21">
        <f t="shared" si="9"/>
        <v>1</v>
      </c>
    </row>
    <row r="597" spans="1:13" ht="20.100000000000001" customHeight="1" x14ac:dyDescent="0.15">
      <c r="A597" s="1" t="s">
        <v>6</v>
      </c>
      <c r="B597" s="1" t="s">
        <v>5858</v>
      </c>
      <c r="C597" s="1" t="s">
        <v>5869</v>
      </c>
      <c r="D597" s="1" t="s">
        <v>50</v>
      </c>
      <c r="E597" s="1" t="s">
        <v>51</v>
      </c>
      <c r="F597" s="1" t="s">
        <v>51</v>
      </c>
      <c r="G597" s="1" t="s">
        <v>82</v>
      </c>
      <c r="H597" s="1" t="s">
        <v>207</v>
      </c>
      <c r="I597" s="1" t="s">
        <v>84</v>
      </c>
      <c r="J597" s="1" t="s">
        <v>122</v>
      </c>
      <c r="K597" s="1" t="s">
        <v>5870</v>
      </c>
      <c r="L597" s="1"/>
      <c r="M597" s="21">
        <f t="shared" si="9"/>
        <v>1</v>
      </c>
    </row>
    <row r="598" spans="1:13" ht="20.100000000000001" customHeight="1" x14ac:dyDescent="0.15">
      <c r="A598" s="1" t="s">
        <v>6</v>
      </c>
      <c r="B598" s="1" t="s">
        <v>5858</v>
      </c>
      <c r="C598" s="1" t="s">
        <v>5871</v>
      </c>
      <c r="D598" s="1" t="s">
        <v>50</v>
      </c>
      <c r="E598" s="1" t="s">
        <v>51</v>
      </c>
      <c r="F598" s="1" t="s">
        <v>51</v>
      </c>
      <c r="G598" s="1" t="s">
        <v>82</v>
      </c>
      <c r="H598" s="1" t="s">
        <v>207</v>
      </c>
      <c r="I598" s="1" t="s">
        <v>84</v>
      </c>
      <c r="J598" s="1" t="s">
        <v>122</v>
      </c>
      <c r="K598" s="1" t="s">
        <v>5872</v>
      </c>
      <c r="L598" s="1"/>
      <c r="M598" s="21">
        <f t="shared" si="9"/>
        <v>1</v>
      </c>
    </row>
    <row r="599" spans="1:13" ht="20.100000000000001" customHeight="1" x14ac:dyDescent="0.15">
      <c r="A599" s="1" t="s">
        <v>6</v>
      </c>
      <c r="B599" s="1" t="s">
        <v>5858</v>
      </c>
      <c r="C599" s="1" t="s">
        <v>5873</v>
      </c>
      <c r="D599" s="1" t="s">
        <v>50</v>
      </c>
      <c r="E599" s="1" t="s">
        <v>51</v>
      </c>
      <c r="F599" s="1" t="s">
        <v>51</v>
      </c>
      <c r="G599" s="1" t="s">
        <v>82</v>
      </c>
      <c r="H599" s="1" t="s">
        <v>207</v>
      </c>
      <c r="I599" s="1" t="s">
        <v>84</v>
      </c>
      <c r="J599" s="1" t="s">
        <v>122</v>
      </c>
      <c r="K599" s="1" t="s">
        <v>5874</v>
      </c>
      <c r="L599" s="1"/>
      <c r="M599" s="21">
        <f t="shared" si="9"/>
        <v>1</v>
      </c>
    </row>
    <row r="600" spans="1:13" ht="20.100000000000001" customHeight="1" x14ac:dyDescent="0.15">
      <c r="A600" s="1" t="s">
        <v>6</v>
      </c>
      <c r="B600" s="1" t="s">
        <v>5858</v>
      </c>
      <c r="C600" s="1" t="s">
        <v>5875</v>
      </c>
      <c r="D600" s="1" t="s">
        <v>50</v>
      </c>
      <c r="E600" s="1" t="s">
        <v>51</v>
      </c>
      <c r="F600" s="1" t="s">
        <v>51</v>
      </c>
      <c r="G600" s="1" t="s">
        <v>82</v>
      </c>
      <c r="H600" s="1" t="s">
        <v>207</v>
      </c>
      <c r="I600" s="1" t="s">
        <v>84</v>
      </c>
      <c r="J600" s="1" t="s">
        <v>122</v>
      </c>
      <c r="K600" s="1" t="s">
        <v>5876</v>
      </c>
      <c r="L600" s="1"/>
      <c r="M600" s="21">
        <f t="shared" si="9"/>
        <v>1</v>
      </c>
    </row>
    <row r="601" spans="1:13" ht="20.100000000000001" customHeight="1" x14ac:dyDescent="0.15">
      <c r="A601" s="1" t="s">
        <v>6</v>
      </c>
      <c r="B601" s="1" t="s">
        <v>5858</v>
      </c>
      <c r="C601" s="1" t="s">
        <v>5877</v>
      </c>
      <c r="D601" s="1" t="s">
        <v>50</v>
      </c>
      <c r="E601" s="1" t="s">
        <v>51</v>
      </c>
      <c r="F601" s="1" t="s">
        <v>51</v>
      </c>
      <c r="G601" s="1" t="s">
        <v>82</v>
      </c>
      <c r="H601" s="1" t="s">
        <v>207</v>
      </c>
      <c r="I601" s="1" t="s">
        <v>54</v>
      </c>
      <c r="J601" s="1" t="s">
        <v>96</v>
      </c>
      <c r="K601" s="1" t="s">
        <v>5878</v>
      </c>
      <c r="L601" s="1"/>
      <c r="M601" s="21">
        <f t="shared" si="9"/>
        <v>1</v>
      </c>
    </row>
    <row r="602" spans="1:13" ht="20.100000000000001" customHeight="1" x14ac:dyDescent="0.15">
      <c r="A602" s="1" t="s">
        <v>6</v>
      </c>
      <c r="B602" s="1" t="s">
        <v>5858</v>
      </c>
      <c r="C602" s="1" t="s">
        <v>5879</v>
      </c>
      <c r="D602" s="1" t="s">
        <v>78</v>
      </c>
      <c r="E602" s="1" t="s">
        <v>51</v>
      </c>
      <c r="F602" s="1" t="s">
        <v>51</v>
      </c>
      <c r="G602" s="1" t="s">
        <v>82</v>
      </c>
      <c r="H602" s="1" t="s">
        <v>207</v>
      </c>
      <c r="I602" s="1" t="s">
        <v>84</v>
      </c>
      <c r="J602" s="1" t="s">
        <v>122</v>
      </c>
      <c r="K602" s="1" t="s">
        <v>5880</v>
      </c>
      <c r="L602" s="1"/>
      <c r="M602" s="21">
        <f t="shared" si="9"/>
        <v>1</v>
      </c>
    </row>
    <row r="603" spans="1:13" ht="20.100000000000001" customHeight="1" x14ac:dyDescent="0.15">
      <c r="A603" s="1" t="s">
        <v>6</v>
      </c>
      <c r="B603" s="1" t="s">
        <v>5858</v>
      </c>
      <c r="C603" s="1" t="s">
        <v>5881</v>
      </c>
      <c r="D603" s="1" t="s">
        <v>78</v>
      </c>
      <c r="E603" s="1" t="s">
        <v>51</v>
      </c>
      <c r="F603" s="1" t="s">
        <v>179</v>
      </c>
      <c r="G603" s="1" t="s">
        <v>82</v>
      </c>
      <c r="H603" s="1" t="s">
        <v>212</v>
      </c>
      <c r="I603" s="1" t="s">
        <v>1136</v>
      </c>
      <c r="J603" s="1" t="s">
        <v>122</v>
      </c>
      <c r="K603" s="1" t="s">
        <v>5882</v>
      </c>
      <c r="L603" s="1"/>
      <c r="M603" s="21">
        <f t="shared" si="9"/>
        <v>0</v>
      </c>
    </row>
    <row r="604" spans="1:13" ht="20.100000000000001" customHeight="1" x14ac:dyDescent="0.15">
      <c r="A604" s="1" t="s">
        <v>6</v>
      </c>
      <c r="B604" s="1" t="s">
        <v>5858</v>
      </c>
      <c r="C604" s="1" t="s">
        <v>5883</v>
      </c>
      <c r="D604" s="1" t="s">
        <v>78</v>
      </c>
      <c r="E604" s="1" t="s">
        <v>51</v>
      </c>
      <c r="F604" s="1" t="s">
        <v>179</v>
      </c>
      <c r="G604" s="1" t="s">
        <v>82</v>
      </c>
      <c r="H604" s="1" t="s">
        <v>212</v>
      </c>
      <c r="I604" s="1" t="s">
        <v>1136</v>
      </c>
      <c r="J604" s="1" t="s">
        <v>122</v>
      </c>
      <c r="K604" s="1" t="s">
        <v>5884</v>
      </c>
      <c r="L604" s="1"/>
      <c r="M604" s="21">
        <f t="shared" si="9"/>
        <v>0</v>
      </c>
    </row>
    <row r="605" spans="1:13" ht="20.100000000000001" customHeight="1" x14ac:dyDescent="0.15">
      <c r="A605" s="1" t="s">
        <v>6</v>
      </c>
      <c r="B605" s="1" t="s">
        <v>5858</v>
      </c>
      <c r="C605" s="1" t="s">
        <v>5885</v>
      </c>
      <c r="D605" s="1" t="s">
        <v>78</v>
      </c>
      <c r="E605" s="1" t="s">
        <v>51</v>
      </c>
      <c r="F605" s="1" t="s">
        <v>179</v>
      </c>
      <c r="G605" s="1" t="s">
        <v>82</v>
      </c>
      <c r="H605" s="1" t="s">
        <v>212</v>
      </c>
      <c r="I605" s="1" t="s">
        <v>1136</v>
      </c>
      <c r="J605" s="1" t="s">
        <v>122</v>
      </c>
      <c r="K605" s="1" t="s">
        <v>5878</v>
      </c>
      <c r="L605" s="1"/>
      <c r="M605" s="21">
        <f t="shared" si="9"/>
        <v>0</v>
      </c>
    </row>
    <row r="606" spans="1:13" ht="20.100000000000001" customHeight="1" x14ac:dyDescent="0.15">
      <c r="A606" s="1" t="s">
        <v>6</v>
      </c>
      <c r="B606" s="1" t="s">
        <v>5858</v>
      </c>
      <c r="C606" s="1" t="s">
        <v>5886</v>
      </c>
      <c r="D606" s="1" t="s">
        <v>849</v>
      </c>
      <c r="E606" s="1" t="s">
        <v>51</v>
      </c>
      <c r="F606" s="1" t="s">
        <v>26832</v>
      </c>
      <c r="G606" s="1" t="s">
        <v>52</v>
      </c>
      <c r="H606" s="1" t="s">
        <v>121</v>
      </c>
      <c r="I606" s="1" t="s">
        <v>662</v>
      </c>
      <c r="J606" s="1" t="s">
        <v>663</v>
      </c>
      <c r="K606" s="1" t="s">
        <v>5887</v>
      </c>
      <c r="L606" s="1"/>
      <c r="M606" s="21">
        <f t="shared" si="9"/>
        <v>0</v>
      </c>
    </row>
    <row r="607" spans="1:13" ht="20.100000000000001" customHeight="1" x14ac:dyDescent="0.15">
      <c r="A607" s="1" t="s">
        <v>6</v>
      </c>
      <c r="B607" s="1" t="s">
        <v>5888</v>
      </c>
      <c r="C607" s="1" t="s">
        <v>5889</v>
      </c>
      <c r="D607" s="1" t="s">
        <v>78</v>
      </c>
      <c r="E607" s="1" t="s">
        <v>51</v>
      </c>
      <c r="F607" s="1" t="s">
        <v>51</v>
      </c>
      <c r="G607" s="1" t="s">
        <v>52</v>
      </c>
      <c r="H607" s="1" t="s">
        <v>121</v>
      </c>
      <c r="I607" s="1" t="s">
        <v>662</v>
      </c>
      <c r="J607" s="1" t="s">
        <v>663</v>
      </c>
      <c r="K607" s="1" t="s">
        <v>5890</v>
      </c>
      <c r="L607" s="1"/>
      <c r="M607" s="21">
        <f t="shared" si="9"/>
        <v>1</v>
      </c>
    </row>
    <row r="608" spans="1:13" ht="20.100000000000001" customHeight="1" x14ac:dyDescent="0.15">
      <c r="A608" s="1" t="s">
        <v>6</v>
      </c>
      <c r="B608" s="1" t="s">
        <v>5888</v>
      </c>
      <c r="C608" s="1" t="s">
        <v>5891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121</v>
      </c>
      <c r="I608" s="1" t="s">
        <v>662</v>
      </c>
      <c r="J608" s="1" t="s">
        <v>663</v>
      </c>
      <c r="K608" s="1" t="s">
        <v>5892</v>
      </c>
      <c r="L608" s="1"/>
      <c r="M608" s="21">
        <f t="shared" si="9"/>
        <v>1</v>
      </c>
    </row>
    <row r="609" spans="1:13" ht="20.100000000000001" customHeight="1" x14ac:dyDescent="0.15">
      <c r="A609" s="1" t="s">
        <v>6</v>
      </c>
      <c r="B609" s="1" t="s">
        <v>3901</v>
      </c>
      <c r="C609" s="1" t="s">
        <v>5893</v>
      </c>
      <c r="D609" s="1" t="s">
        <v>50</v>
      </c>
      <c r="E609" s="1" t="s">
        <v>51</v>
      </c>
      <c r="F609" s="1" t="s">
        <v>51</v>
      </c>
      <c r="G609" s="1" t="s">
        <v>82</v>
      </c>
      <c r="H609" s="1" t="s">
        <v>95</v>
      </c>
      <c r="I609" s="1" t="s">
        <v>84</v>
      </c>
      <c r="J609" s="1" t="s">
        <v>96</v>
      </c>
      <c r="K609" s="1" t="s">
        <v>5894</v>
      </c>
      <c r="L609" s="1"/>
      <c r="M609" s="21">
        <f t="shared" si="9"/>
        <v>1</v>
      </c>
    </row>
    <row r="610" spans="1:13" ht="20.100000000000001" customHeight="1" x14ac:dyDescent="0.15">
      <c r="A610" s="1" t="s">
        <v>6</v>
      </c>
      <c r="B610" s="1" t="s">
        <v>3901</v>
      </c>
      <c r="C610" s="1" t="s">
        <v>5895</v>
      </c>
      <c r="D610" s="1" t="s">
        <v>849</v>
      </c>
      <c r="E610" s="1" t="s">
        <v>51</v>
      </c>
      <c r="F610" s="1" t="s">
        <v>26832</v>
      </c>
      <c r="G610" s="1" t="s">
        <v>82</v>
      </c>
      <c r="H610" s="1" t="s">
        <v>129</v>
      </c>
      <c r="I610" s="1" t="s">
        <v>84</v>
      </c>
      <c r="J610" s="1" t="s">
        <v>130</v>
      </c>
      <c r="K610" s="1" t="s">
        <v>5896</v>
      </c>
      <c r="L610" s="1"/>
      <c r="M610" s="21">
        <f t="shared" si="9"/>
        <v>0</v>
      </c>
    </row>
    <row r="611" spans="1:13" ht="20.100000000000001" customHeight="1" x14ac:dyDescent="0.15">
      <c r="A611" s="1" t="s">
        <v>6</v>
      </c>
      <c r="B611" s="1" t="s">
        <v>3901</v>
      </c>
      <c r="C611" s="1" t="s">
        <v>5897</v>
      </c>
      <c r="D611" s="1" t="s">
        <v>849</v>
      </c>
      <c r="E611" s="1" t="s">
        <v>51</v>
      </c>
      <c r="F611" s="1" t="s">
        <v>26832</v>
      </c>
      <c r="G611" s="1" t="s">
        <v>52</v>
      </c>
      <c r="H611" s="1" t="s">
        <v>121</v>
      </c>
      <c r="I611" s="1" t="s">
        <v>662</v>
      </c>
      <c r="J611" s="1" t="s">
        <v>663</v>
      </c>
      <c r="K611" s="1" t="s">
        <v>3901</v>
      </c>
      <c r="L611" s="1"/>
      <c r="M611" s="21">
        <f t="shared" si="9"/>
        <v>0</v>
      </c>
    </row>
    <row r="612" spans="1:13" ht="20.100000000000001" customHeight="1" x14ac:dyDescent="0.15">
      <c r="A612" s="1" t="s">
        <v>6</v>
      </c>
      <c r="B612" s="1" t="s">
        <v>5898</v>
      </c>
      <c r="C612" s="1" t="s">
        <v>5899</v>
      </c>
      <c r="D612" s="1" t="s">
        <v>50</v>
      </c>
      <c r="E612" s="1" t="s">
        <v>51</v>
      </c>
      <c r="F612" s="1" t="s">
        <v>51</v>
      </c>
      <c r="G612" s="1" t="s">
        <v>82</v>
      </c>
      <c r="H612" s="1" t="s">
        <v>95</v>
      </c>
      <c r="I612" s="1" t="s">
        <v>84</v>
      </c>
      <c r="J612" s="1" t="s">
        <v>96</v>
      </c>
      <c r="K612" s="1" t="s">
        <v>5900</v>
      </c>
      <c r="L612" s="1"/>
      <c r="M612" s="21">
        <f t="shared" si="9"/>
        <v>1</v>
      </c>
    </row>
    <row r="613" spans="1:13" ht="20.100000000000001" customHeight="1" x14ac:dyDescent="0.15">
      <c r="A613" s="1" t="s">
        <v>6</v>
      </c>
      <c r="B613" s="1" t="s">
        <v>5901</v>
      </c>
      <c r="C613" s="1" t="s">
        <v>5902</v>
      </c>
      <c r="D613" s="1" t="s">
        <v>50</v>
      </c>
      <c r="E613" s="1" t="s">
        <v>51</v>
      </c>
      <c r="F613" s="1" t="s">
        <v>51</v>
      </c>
      <c r="G613" s="1" t="s">
        <v>82</v>
      </c>
      <c r="H613" s="1" t="s">
        <v>95</v>
      </c>
      <c r="I613" s="1" t="s">
        <v>84</v>
      </c>
      <c r="J613" s="1" t="s">
        <v>96</v>
      </c>
      <c r="K613" s="1" t="s">
        <v>5903</v>
      </c>
      <c r="L613" s="1"/>
      <c r="M613" s="21">
        <f t="shared" si="9"/>
        <v>1</v>
      </c>
    </row>
    <row r="614" spans="1:13" ht="20.100000000000001" customHeight="1" x14ac:dyDescent="0.15">
      <c r="A614" s="1" t="s">
        <v>6</v>
      </c>
      <c r="B614" s="1" t="s">
        <v>5901</v>
      </c>
      <c r="C614" s="1" t="s">
        <v>5904</v>
      </c>
      <c r="D614" s="1" t="s">
        <v>50</v>
      </c>
      <c r="E614" s="1" t="s">
        <v>51</v>
      </c>
      <c r="F614" s="1" t="s">
        <v>51</v>
      </c>
      <c r="G614" s="1" t="s">
        <v>82</v>
      </c>
      <c r="H614" s="1" t="s">
        <v>95</v>
      </c>
      <c r="I614" s="1" t="s">
        <v>84</v>
      </c>
      <c r="J614" s="1" t="s">
        <v>96</v>
      </c>
      <c r="K614" s="1" t="s">
        <v>5905</v>
      </c>
      <c r="L614" s="1"/>
      <c r="M614" s="21">
        <f t="shared" si="9"/>
        <v>1</v>
      </c>
    </row>
    <row r="615" spans="1:13" ht="20.100000000000001" customHeight="1" x14ac:dyDescent="0.15">
      <c r="A615" s="1" t="s">
        <v>6</v>
      </c>
      <c r="B615" s="1" t="s">
        <v>5901</v>
      </c>
      <c r="C615" s="1" t="s">
        <v>5906</v>
      </c>
      <c r="D615" s="1" t="s">
        <v>50</v>
      </c>
      <c r="E615" s="1" t="s">
        <v>51</v>
      </c>
      <c r="F615" s="1" t="s">
        <v>51</v>
      </c>
      <c r="G615" s="1" t="s">
        <v>82</v>
      </c>
      <c r="H615" s="1" t="s">
        <v>95</v>
      </c>
      <c r="I615" s="1" t="s">
        <v>84</v>
      </c>
      <c r="J615" s="1" t="s">
        <v>96</v>
      </c>
      <c r="K615" s="1" t="s">
        <v>5907</v>
      </c>
      <c r="L615" s="1"/>
      <c r="M615" s="21">
        <f t="shared" si="9"/>
        <v>1</v>
      </c>
    </row>
    <row r="616" spans="1:13" ht="20.100000000000001" customHeight="1" x14ac:dyDescent="0.15">
      <c r="A616" s="1" t="s">
        <v>6</v>
      </c>
      <c r="B616" s="1" t="s">
        <v>5901</v>
      </c>
      <c r="C616" s="1" t="s">
        <v>5908</v>
      </c>
      <c r="D616" s="1" t="s">
        <v>50</v>
      </c>
      <c r="E616" s="1" t="s">
        <v>51</v>
      </c>
      <c r="F616" s="1" t="s">
        <v>51</v>
      </c>
      <c r="G616" s="1" t="s">
        <v>82</v>
      </c>
      <c r="H616" s="1" t="s">
        <v>95</v>
      </c>
      <c r="I616" s="1" t="s">
        <v>84</v>
      </c>
      <c r="J616" s="1" t="s">
        <v>96</v>
      </c>
      <c r="K616" s="1" t="s">
        <v>5909</v>
      </c>
      <c r="L616" s="1"/>
      <c r="M616" s="21">
        <f t="shared" si="9"/>
        <v>1</v>
      </c>
    </row>
    <row r="617" spans="1:13" ht="20.100000000000001" customHeight="1" x14ac:dyDescent="0.15">
      <c r="A617" s="1" t="s">
        <v>6</v>
      </c>
      <c r="B617" s="1" t="s">
        <v>5901</v>
      </c>
      <c r="C617" s="1" t="s">
        <v>5910</v>
      </c>
      <c r="D617" s="1" t="s">
        <v>50</v>
      </c>
      <c r="E617" s="1" t="s">
        <v>51</v>
      </c>
      <c r="F617" s="1" t="s">
        <v>51</v>
      </c>
      <c r="G617" s="1" t="s">
        <v>82</v>
      </c>
      <c r="H617" s="1" t="s">
        <v>95</v>
      </c>
      <c r="I617" s="1" t="s">
        <v>84</v>
      </c>
      <c r="J617" s="1" t="s">
        <v>96</v>
      </c>
      <c r="K617" s="1" t="s">
        <v>5911</v>
      </c>
      <c r="L617" s="1"/>
      <c r="M617" s="21">
        <f t="shared" si="9"/>
        <v>1</v>
      </c>
    </row>
    <row r="618" spans="1:13" ht="20.100000000000001" customHeight="1" x14ac:dyDescent="0.15">
      <c r="A618" s="1" t="s">
        <v>6</v>
      </c>
      <c r="B618" s="1" t="s">
        <v>5912</v>
      </c>
      <c r="C618" s="1" t="s">
        <v>5913</v>
      </c>
      <c r="D618" s="1" t="s">
        <v>50</v>
      </c>
      <c r="E618" s="1" t="s">
        <v>51</v>
      </c>
      <c r="F618" s="1" t="s">
        <v>51</v>
      </c>
      <c r="G618" s="1" t="s">
        <v>82</v>
      </c>
      <c r="H618" s="1" t="s">
        <v>207</v>
      </c>
      <c r="I618" s="1" t="s">
        <v>84</v>
      </c>
      <c r="J618" s="1" t="s">
        <v>122</v>
      </c>
      <c r="K618" s="1" t="s">
        <v>5914</v>
      </c>
      <c r="L618" s="1"/>
      <c r="M618" s="21">
        <f t="shared" si="9"/>
        <v>1</v>
      </c>
    </row>
    <row r="619" spans="1:13" ht="20.100000000000001" customHeight="1" x14ac:dyDescent="0.15">
      <c r="A619" s="1" t="s">
        <v>6</v>
      </c>
      <c r="B619" s="1" t="s">
        <v>5912</v>
      </c>
      <c r="C619" s="1" t="s">
        <v>5915</v>
      </c>
      <c r="D619" s="1" t="s">
        <v>50</v>
      </c>
      <c r="E619" s="1" t="s">
        <v>51</v>
      </c>
      <c r="F619" s="1" t="s">
        <v>51</v>
      </c>
      <c r="G619" s="1" t="s">
        <v>82</v>
      </c>
      <c r="H619" s="1" t="s">
        <v>207</v>
      </c>
      <c r="I619" s="1" t="s">
        <v>84</v>
      </c>
      <c r="J619" s="1" t="s">
        <v>122</v>
      </c>
      <c r="K619" s="1" t="s">
        <v>5916</v>
      </c>
      <c r="L619" s="1"/>
      <c r="M619" s="21">
        <f t="shared" si="9"/>
        <v>1</v>
      </c>
    </row>
    <row r="620" spans="1:13" ht="20.100000000000001" customHeight="1" x14ac:dyDescent="0.15">
      <c r="A620" s="1" t="s">
        <v>6</v>
      </c>
      <c r="B620" s="1" t="s">
        <v>5912</v>
      </c>
      <c r="C620" s="1" t="s">
        <v>5917</v>
      </c>
      <c r="D620" s="1" t="s">
        <v>50</v>
      </c>
      <c r="E620" s="1" t="s">
        <v>51</v>
      </c>
      <c r="F620" s="1" t="s">
        <v>179</v>
      </c>
      <c r="G620" s="1" t="s">
        <v>82</v>
      </c>
      <c r="H620" s="1" t="s">
        <v>212</v>
      </c>
      <c r="I620" s="1" t="s">
        <v>1136</v>
      </c>
      <c r="J620" s="1" t="s">
        <v>122</v>
      </c>
      <c r="K620" s="1" t="s">
        <v>5918</v>
      </c>
      <c r="L620" s="1"/>
      <c r="M620" s="21">
        <f t="shared" si="9"/>
        <v>0</v>
      </c>
    </row>
    <row r="621" spans="1:13" ht="20.100000000000001" customHeight="1" x14ac:dyDescent="0.15">
      <c r="A621" s="1" t="s">
        <v>6</v>
      </c>
      <c r="B621" s="1" t="s">
        <v>5912</v>
      </c>
      <c r="C621" s="1" t="s">
        <v>5919</v>
      </c>
      <c r="D621" s="1" t="s">
        <v>50</v>
      </c>
      <c r="E621" s="1" t="s">
        <v>51</v>
      </c>
      <c r="F621" s="1" t="s">
        <v>51</v>
      </c>
      <c r="G621" s="1" t="s">
        <v>82</v>
      </c>
      <c r="H621" s="1" t="s">
        <v>207</v>
      </c>
      <c r="I621" s="1" t="s">
        <v>84</v>
      </c>
      <c r="J621" s="1" t="s">
        <v>122</v>
      </c>
      <c r="K621" s="1" t="s">
        <v>5920</v>
      </c>
      <c r="L621" s="1"/>
      <c r="M621" s="21">
        <f t="shared" si="9"/>
        <v>1</v>
      </c>
    </row>
    <row r="622" spans="1:13" ht="20.100000000000001" customHeight="1" x14ac:dyDescent="0.15">
      <c r="A622" s="1" t="s">
        <v>6</v>
      </c>
      <c r="B622" s="1" t="s">
        <v>5912</v>
      </c>
      <c r="C622" s="1" t="s">
        <v>5921</v>
      </c>
      <c r="D622" s="1" t="s">
        <v>50</v>
      </c>
      <c r="E622" s="1" t="s">
        <v>51</v>
      </c>
      <c r="F622" s="1" t="s">
        <v>51</v>
      </c>
      <c r="G622" s="1" t="s">
        <v>82</v>
      </c>
      <c r="H622" s="1" t="s">
        <v>207</v>
      </c>
      <c r="I622" s="1" t="s">
        <v>84</v>
      </c>
      <c r="J622" s="1" t="s">
        <v>122</v>
      </c>
      <c r="K622" s="1" t="s">
        <v>5922</v>
      </c>
      <c r="L622" s="1"/>
      <c r="M622" s="21">
        <f t="shared" si="9"/>
        <v>1</v>
      </c>
    </row>
    <row r="623" spans="1:13" ht="20.100000000000001" customHeight="1" x14ac:dyDescent="0.15">
      <c r="A623" s="1" t="s">
        <v>6</v>
      </c>
      <c r="B623" s="1" t="s">
        <v>5912</v>
      </c>
      <c r="C623" s="1" t="s">
        <v>5923</v>
      </c>
      <c r="D623" s="1" t="s">
        <v>50</v>
      </c>
      <c r="E623" s="1" t="s">
        <v>51</v>
      </c>
      <c r="F623" s="1" t="s">
        <v>179</v>
      </c>
      <c r="G623" s="1" t="s">
        <v>82</v>
      </c>
      <c r="H623" s="1" t="s">
        <v>212</v>
      </c>
      <c r="I623" s="1" t="s">
        <v>1136</v>
      </c>
      <c r="J623" s="1" t="s">
        <v>122</v>
      </c>
      <c r="K623" s="1" t="s">
        <v>5924</v>
      </c>
      <c r="L623" s="1"/>
      <c r="M623" s="21">
        <f t="shared" si="9"/>
        <v>0</v>
      </c>
    </row>
    <row r="624" spans="1:13" ht="20.100000000000001" customHeight="1" x14ac:dyDescent="0.15">
      <c r="A624" s="1" t="s">
        <v>6</v>
      </c>
      <c r="B624" s="1" t="s">
        <v>5912</v>
      </c>
      <c r="C624" s="1" t="s">
        <v>5925</v>
      </c>
      <c r="D624" s="1" t="s">
        <v>50</v>
      </c>
      <c r="E624" s="1" t="s">
        <v>51</v>
      </c>
      <c r="F624" s="1" t="s">
        <v>179</v>
      </c>
      <c r="G624" s="1" t="s">
        <v>82</v>
      </c>
      <c r="H624" s="1" t="s">
        <v>212</v>
      </c>
      <c r="I624" s="1" t="s">
        <v>1136</v>
      </c>
      <c r="J624" s="1" t="s">
        <v>122</v>
      </c>
      <c r="K624" s="1" t="s">
        <v>5926</v>
      </c>
      <c r="L624" s="1"/>
      <c r="M624" s="21">
        <f t="shared" si="9"/>
        <v>0</v>
      </c>
    </row>
    <row r="625" spans="1:13" ht="20.100000000000001" customHeight="1" x14ac:dyDescent="0.15">
      <c r="A625" s="1" t="s">
        <v>6</v>
      </c>
      <c r="B625" s="1" t="s">
        <v>5912</v>
      </c>
      <c r="C625" s="1" t="s">
        <v>5927</v>
      </c>
      <c r="D625" s="1" t="s">
        <v>50</v>
      </c>
      <c r="E625" s="1" t="s">
        <v>51</v>
      </c>
      <c r="F625" s="1" t="s">
        <v>51</v>
      </c>
      <c r="G625" s="1" t="s">
        <v>82</v>
      </c>
      <c r="H625" s="1" t="s">
        <v>207</v>
      </c>
      <c r="I625" s="1" t="s">
        <v>84</v>
      </c>
      <c r="J625" s="1" t="s">
        <v>122</v>
      </c>
      <c r="K625" s="1" t="s">
        <v>5928</v>
      </c>
      <c r="L625" s="1"/>
      <c r="M625" s="21">
        <f t="shared" si="9"/>
        <v>1</v>
      </c>
    </row>
    <row r="626" spans="1:13" ht="20.100000000000001" customHeight="1" x14ac:dyDescent="0.15">
      <c r="A626" s="1" t="s">
        <v>6</v>
      </c>
      <c r="B626" s="1" t="s">
        <v>5912</v>
      </c>
      <c r="C626" s="1" t="s">
        <v>5929</v>
      </c>
      <c r="D626" s="1" t="s">
        <v>50</v>
      </c>
      <c r="E626" s="1" t="s">
        <v>51</v>
      </c>
      <c r="F626" s="1" t="s">
        <v>51</v>
      </c>
      <c r="G626" s="1" t="s">
        <v>82</v>
      </c>
      <c r="H626" s="1" t="s">
        <v>207</v>
      </c>
      <c r="I626" s="1" t="s">
        <v>84</v>
      </c>
      <c r="J626" s="1" t="s">
        <v>122</v>
      </c>
      <c r="K626" s="1" t="s">
        <v>5930</v>
      </c>
      <c r="L626" s="1"/>
      <c r="M626" s="21">
        <f t="shared" si="9"/>
        <v>1</v>
      </c>
    </row>
    <row r="627" spans="1:13" ht="20.100000000000001" customHeight="1" x14ac:dyDescent="0.15">
      <c r="A627" s="1" t="s">
        <v>6</v>
      </c>
      <c r="B627" s="1" t="s">
        <v>5912</v>
      </c>
      <c r="C627" s="1" t="s">
        <v>5931</v>
      </c>
      <c r="D627" s="1" t="s">
        <v>50</v>
      </c>
      <c r="E627" s="1" t="s">
        <v>51</v>
      </c>
      <c r="F627" s="1" t="s">
        <v>51</v>
      </c>
      <c r="G627" s="1" t="s">
        <v>82</v>
      </c>
      <c r="H627" s="1" t="s">
        <v>207</v>
      </c>
      <c r="I627" s="1" t="s">
        <v>84</v>
      </c>
      <c r="J627" s="1" t="s">
        <v>122</v>
      </c>
      <c r="K627" s="1" t="s">
        <v>5932</v>
      </c>
      <c r="L627" s="1"/>
      <c r="M627" s="21">
        <f t="shared" si="9"/>
        <v>1</v>
      </c>
    </row>
    <row r="628" spans="1:13" ht="20.100000000000001" customHeight="1" x14ac:dyDescent="0.15">
      <c r="A628" s="1" t="s">
        <v>6</v>
      </c>
      <c r="B628" s="1" t="s">
        <v>5912</v>
      </c>
      <c r="C628" s="1" t="s">
        <v>5933</v>
      </c>
      <c r="D628" s="1" t="s">
        <v>50</v>
      </c>
      <c r="E628" s="1" t="s">
        <v>51</v>
      </c>
      <c r="F628" s="1" t="s">
        <v>51</v>
      </c>
      <c r="G628" s="1" t="s">
        <v>82</v>
      </c>
      <c r="H628" s="1" t="s">
        <v>207</v>
      </c>
      <c r="I628" s="1" t="s">
        <v>84</v>
      </c>
      <c r="J628" s="1" t="s">
        <v>122</v>
      </c>
      <c r="K628" s="1" t="s">
        <v>5934</v>
      </c>
      <c r="L628" s="1"/>
      <c r="M628" s="21">
        <f t="shared" si="9"/>
        <v>1</v>
      </c>
    </row>
    <row r="629" spans="1:13" ht="20.100000000000001" customHeight="1" x14ac:dyDescent="0.15">
      <c r="A629" s="1" t="s">
        <v>6</v>
      </c>
      <c r="B629" s="1" t="s">
        <v>5912</v>
      </c>
      <c r="C629" s="1" t="s">
        <v>5935</v>
      </c>
      <c r="D629" s="1" t="s">
        <v>50</v>
      </c>
      <c r="E629" s="1" t="s">
        <v>51</v>
      </c>
      <c r="F629" s="1" t="s">
        <v>51</v>
      </c>
      <c r="G629" s="1" t="s">
        <v>82</v>
      </c>
      <c r="H629" s="1" t="s">
        <v>207</v>
      </c>
      <c r="I629" s="1" t="s">
        <v>84</v>
      </c>
      <c r="J629" s="1" t="s">
        <v>122</v>
      </c>
      <c r="K629" s="1" t="s">
        <v>5936</v>
      </c>
      <c r="L629" s="1"/>
      <c r="M629" s="21">
        <f t="shared" si="9"/>
        <v>1</v>
      </c>
    </row>
    <row r="630" spans="1:13" ht="20.100000000000001" customHeight="1" x14ac:dyDescent="0.15">
      <c r="A630" s="1" t="s">
        <v>6</v>
      </c>
      <c r="B630" s="1" t="s">
        <v>5912</v>
      </c>
      <c r="C630" s="1" t="s">
        <v>5937</v>
      </c>
      <c r="D630" s="1" t="s">
        <v>50</v>
      </c>
      <c r="E630" s="1" t="s">
        <v>51</v>
      </c>
      <c r="F630" s="1" t="s">
        <v>51</v>
      </c>
      <c r="G630" s="1" t="s">
        <v>82</v>
      </c>
      <c r="H630" s="1" t="s">
        <v>207</v>
      </c>
      <c r="I630" s="1" t="s">
        <v>84</v>
      </c>
      <c r="J630" s="1" t="s">
        <v>122</v>
      </c>
      <c r="K630" s="1" t="s">
        <v>5938</v>
      </c>
      <c r="L630" s="1"/>
      <c r="M630" s="21">
        <f t="shared" si="9"/>
        <v>1</v>
      </c>
    </row>
    <row r="631" spans="1:13" ht="20.100000000000001" customHeight="1" x14ac:dyDescent="0.15">
      <c r="A631" s="1" t="s">
        <v>6</v>
      </c>
      <c r="B631" s="1" t="s">
        <v>5912</v>
      </c>
      <c r="C631" s="1" t="s">
        <v>5939</v>
      </c>
      <c r="D631" s="1" t="s">
        <v>78</v>
      </c>
      <c r="E631" s="1" t="s">
        <v>51</v>
      </c>
      <c r="F631" s="1" t="s">
        <v>51</v>
      </c>
      <c r="G631" s="1" t="s">
        <v>82</v>
      </c>
      <c r="H631" s="1" t="s">
        <v>207</v>
      </c>
      <c r="I631" s="1" t="s">
        <v>84</v>
      </c>
      <c r="J631" s="1" t="s">
        <v>122</v>
      </c>
      <c r="K631" s="1" t="s">
        <v>5940</v>
      </c>
      <c r="L631" s="1"/>
      <c r="M631" s="21">
        <f t="shared" si="9"/>
        <v>1</v>
      </c>
    </row>
    <row r="632" spans="1:13" ht="20.100000000000001" customHeight="1" x14ac:dyDescent="0.15">
      <c r="A632" s="1" t="s">
        <v>6</v>
      </c>
      <c r="B632" s="1" t="s">
        <v>5912</v>
      </c>
      <c r="C632" s="1" t="s">
        <v>5941</v>
      </c>
      <c r="D632" s="1" t="s">
        <v>78</v>
      </c>
      <c r="E632" s="1" t="s">
        <v>51</v>
      </c>
      <c r="F632" s="1" t="s">
        <v>51</v>
      </c>
      <c r="G632" s="1" t="s">
        <v>82</v>
      </c>
      <c r="H632" s="1" t="s">
        <v>207</v>
      </c>
      <c r="I632" s="1" t="s">
        <v>84</v>
      </c>
      <c r="J632" s="1" t="s">
        <v>122</v>
      </c>
      <c r="K632" s="1" t="s">
        <v>5942</v>
      </c>
      <c r="L632" s="1"/>
      <c r="M632" s="21">
        <f t="shared" si="9"/>
        <v>1</v>
      </c>
    </row>
    <row r="633" spans="1:13" ht="20.100000000000001" customHeight="1" x14ac:dyDescent="0.15">
      <c r="A633" s="1" t="s">
        <v>6</v>
      </c>
      <c r="B633" s="1" t="s">
        <v>5912</v>
      </c>
      <c r="C633" s="1" t="s">
        <v>5943</v>
      </c>
      <c r="D633" s="1" t="s">
        <v>78</v>
      </c>
      <c r="E633" s="1" t="s">
        <v>51</v>
      </c>
      <c r="F633" s="1" t="s">
        <v>179</v>
      </c>
      <c r="G633" s="1" t="s">
        <v>82</v>
      </c>
      <c r="H633" s="1" t="s">
        <v>212</v>
      </c>
      <c r="I633" s="1" t="s">
        <v>1136</v>
      </c>
      <c r="J633" s="1" t="s">
        <v>122</v>
      </c>
      <c r="K633" s="1" t="s">
        <v>5944</v>
      </c>
      <c r="L633" s="1"/>
      <c r="M633" s="21">
        <f t="shared" si="9"/>
        <v>0</v>
      </c>
    </row>
    <row r="634" spans="1:13" ht="20.100000000000001" customHeight="1" x14ac:dyDescent="0.15">
      <c r="A634" s="1" t="s">
        <v>6</v>
      </c>
      <c r="B634" s="1" t="s">
        <v>5912</v>
      </c>
      <c r="C634" s="1" t="s">
        <v>5945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212</v>
      </c>
      <c r="I634" s="1" t="s">
        <v>1136</v>
      </c>
      <c r="J634" s="1" t="s">
        <v>122</v>
      </c>
      <c r="K634" s="1" t="s">
        <v>5926</v>
      </c>
      <c r="L634" s="1"/>
      <c r="M634" s="21">
        <f t="shared" si="9"/>
        <v>0</v>
      </c>
    </row>
    <row r="635" spans="1:13" ht="20.100000000000001" customHeight="1" x14ac:dyDescent="0.15">
      <c r="A635" s="1" t="s">
        <v>6</v>
      </c>
      <c r="B635" s="1" t="s">
        <v>5912</v>
      </c>
      <c r="C635" s="1" t="s">
        <v>5946</v>
      </c>
      <c r="D635" s="1" t="s">
        <v>78</v>
      </c>
      <c r="E635" s="1" t="s">
        <v>51</v>
      </c>
      <c r="F635" s="1" t="s">
        <v>51</v>
      </c>
      <c r="G635" s="1" t="s">
        <v>82</v>
      </c>
      <c r="H635" s="1" t="s">
        <v>207</v>
      </c>
      <c r="I635" s="1" t="s">
        <v>84</v>
      </c>
      <c r="J635" s="1" t="s">
        <v>122</v>
      </c>
      <c r="K635" s="1" t="s">
        <v>5947</v>
      </c>
      <c r="L635" s="1"/>
      <c r="M635" s="21">
        <f t="shared" si="9"/>
        <v>1</v>
      </c>
    </row>
    <row r="636" spans="1:13" ht="20.100000000000001" customHeight="1" x14ac:dyDescent="0.15">
      <c r="A636" s="1" t="s">
        <v>6</v>
      </c>
      <c r="B636" s="1" t="s">
        <v>5948</v>
      </c>
      <c r="C636" s="1" t="s">
        <v>5949</v>
      </c>
      <c r="D636" s="1" t="s">
        <v>78</v>
      </c>
      <c r="E636" s="1" t="s">
        <v>51</v>
      </c>
      <c r="F636" s="1" t="s">
        <v>51</v>
      </c>
      <c r="G636" s="1" t="s">
        <v>82</v>
      </c>
      <c r="H636" s="1" t="s">
        <v>95</v>
      </c>
      <c r="I636" s="1" t="s">
        <v>84</v>
      </c>
      <c r="J636" s="1" t="s">
        <v>96</v>
      </c>
      <c r="K636" s="1" t="s">
        <v>5950</v>
      </c>
      <c r="L636" s="1"/>
      <c r="M636" s="21">
        <f t="shared" si="9"/>
        <v>1</v>
      </c>
    </row>
    <row r="637" spans="1:13" ht="20.100000000000001" customHeight="1" x14ac:dyDescent="0.15">
      <c r="A637" s="1" t="s">
        <v>6</v>
      </c>
      <c r="B637" s="1" t="s">
        <v>5948</v>
      </c>
      <c r="C637" s="1" t="s">
        <v>5951</v>
      </c>
      <c r="D637" s="1" t="s">
        <v>78</v>
      </c>
      <c r="E637" s="1" t="s">
        <v>51</v>
      </c>
      <c r="F637" s="1" t="s">
        <v>51</v>
      </c>
      <c r="G637" s="1" t="s">
        <v>82</v>
      </c>
      <c r="H637" s="1" t="s">
        <v>95</v>
      </c>
      <c r="I637" s="1" t="s">
        <v>84</v>
      </c>
      <c r="J637" s="1" t="s">
        <v>96</v>
      </c>
      <c r="K637" s="1" t="s">
        <v>5952</v>
      </c>
      <c r="L637" s="1"/>
      <c r="M637" s="21">
        <f t="shared" si="9"/>
        <v>1</v>
      </c>
    </row>
    <row r="638" spans="1:13" ht="20.100000000000001" customHeight="1" x14ac:dyDescent="0.15">
      <c r="A638" s="1" t="s">
        <v>6</v>
      </c>
      <c r="B638" s="1" t="s">
        <v>2684</v>
      </c>
      <c r="C638" s="1" t="s">
        <v>5953</v>
      </c>
      <c r="D638" s="1" t="s">
        <v>50</v>
      </c>
      <c r="E638" s="1" t="s">
        <v>51</v>
      </c>
      <c r="F638" s="1" t="s">
        <v>51</v>
      </c>
      <c r="G638" s="1" t="s">
        <v>82</v>
      </c>
      <c r="H638" s="1" t="s">
        <v>207</v>
      </c>
      <c r="I638" s="1" t="s">
        <v>84</v>
      </c>
      <c r="J638" s="1" t="s">
        <v>122</v>
      </c>
      <c r="K638" s="1" t="s">
        <v>5954</v>
      </c>
      <c r="L638" s="1"/>
      <c r="M638" s="21">
        <f t="shared" si="9"/>
        <v>1</v>
      </c>
    </row>
    <row r="639" spans="1:13" ht="20.100000000000001" customHeight="1" x14ac:dyDescent="0.15">
      <c r="A639" s="1" t="s">
        <v>6</v>
      </c>
      <c r="B639" s="1" t="s">
        <v>2684</v>
      </c>
      <c r="C639" s="1" t="s">
        <v>5955</v>
      </c>
      <c r="D639" s="1" t="s">
        <v>50</v>
      </c>
      <c r="E639" s="1" t="s">
        <v>51</v>
      </c>
      <c r="F639" s="1" t="s">
        <v>51</v>
      </c>
      <c r="G639" s="1" t="s">
        <v>82</v>
      </c>
      <c r="H639" s="1" t="s">
        <v>207</v>
      </c>
      <c r="I639" s="1" t="s">
        <v>84</v>
      </c>
      <c r="J639" s="1" t="s">
        <v>122</v>
      </c>
      <c r="K639" s="1" t="s">
        <v>5956</v>
      </c>
      <c r="L639" s="1"/>
      <c r="M639" s="21">
        <f t="shared" si="9"/>
        <v>1</v>
      </c>
    </row>
    <row r="640" spans="1:13" ht="20.100000000000001" customHeight="1" x14ac:dyDescent="0.15">
      <c r="A640" s="1" t="s">
        <v>6</v>
      </c>
      <c r="B640" s="1" t="s">
        <v>2684</v>
      </c>
      <c r="C640" s="1" t="s">
        <v>5957</v>
      </c>
      <c r="D640" s="1" t="s">
        <v>50</v>
      </c>
      <c r="E640" s="1" t="s">
        <v>51</v>
      </c>
      <c r="F640" s="1" t="s">
        <v>51</v>
      </c>
      <c r="G640" s="1" t="s">
        <v>82</v>
      </c>
      <c r="H640" s="1" t="s">
        <v>207</v>
      </c>
      <c r="I640" s="1" t="s">
        <v>84</v>
      </c>
      <c r="J640" s="1" t="s">
        <v>122</v>
      </c>
      <c r="K640" s="1" t="s">
        <v>5958</v>
      </c>
      <c r="L640" s="1"/>
      <c r="M640" s="21">
        <f t="shared" si="9"/>
        <v>1</v>
      </c>
    </row>
    <row r="641" spans="1:13" ht="20.100000000000001" customHeight="1" x14ac:dyDescent="0.15">
      <c r="A641" s="1" t="s">
        <v>6</v>
      </c>
      <c r="B641" s="1" t="s">
        <v>5959</v>
      </c>
      <c r="C641" s="1" t="s">
        <v>5960</v>
      </c>
      <c r="D641" s="1" t="s">
        <v>50</v>
      </c>
      <c r="E641" s="1" t="s">
        <v>51</v>
      </c>
      <c r="F641" s="1" t="s">
        <v>51</v>
      </c>
      <c r="G641" s="1" t="s">
        <v>82</v>
      </c>
      <c r="H641" s="1" t="s">
        <v>95</v>
      </c>
      <c r="I641" s="1" t="s">
        <v>84</v>
      </c>
      <c r="J641" s="1" t="s">
        <v>96</v>
      </c>
      <c r="K641" s="1" t="s">
        <v>5961</v>
      </c>
      <c r="L641" s="1"/>
      <c r="M641" s="21">
        <f t="shared" si="9"/>
        <v>1</v>
      </c>
    </row>
    <row r="642" spans="1:13" ht="20.100000000000001" customHeight="1" x14ac:dyDescent="0.15">
      <c r="A642" s="1" t="s">
        <v>6</v>
      </c>
      <c r="B642" s="1" t="s">
        <v>5959</v>
      </c>
      <c r="C642" s="1" t="s">
        <v>5962</v>
      </c>
      <c r="D642" s="1" t="s">
        <v>50</v>
      </c>
      <c r="E642" s="1" t="s">
        <v>51</v>
      </c>
      <c r="F642" s="1" t="s">
        <v>51</v>
      </c>
      <c r="G642" s="1" t="s">
        <v>82</v>
      </c>
      <c r="H642" s="1" t="s">
        <v>95</v>
      </c>
      <c r="I642" s="1" t="s">
        <v>84</v>
      </c>
      <c r="J642" s="1" t="s">
        <v>96</v>
      </c>
      <c r="K642" s="1" t="s">
        <v>5963</v>
      </c>
      <c r="L642" s="1"/>
      <c r="M642" s="21">
        <f t="shared" si="9"/>
        <v>1</v>
      </c>
    </row>
    <row r="643" spans="1:13" ht="20.100000000000001" customHeight="1" x14ac:dyDescent="0.15">
      <c r="A643" s="1" t="s">
        <v>6</v>
      </c>
      <c r="B643" s="1" t="s">
        <v>5959</v>
      </c>
      <c r="C643" s="1" t="s">
        <v>5964</v>
      </c>
      <c r="D643" s="1" t="s">
        <v>50</v>
      </c>
      <c r="E643" s="1" t="s">
        <v>51</v>
      </c>
      <c r="F643" s="1" t="s">
        <v>51</v>
      </c>
      <c r="G643" s="1" t="s">
        <v>82</v>
      </c>
      <c r="H643" s="1" t="s">
        <v>95</v>
      </c>
      <c r="I643" s="1" t="s">
        <v>84</v>
      </c>
      <c r="J643" s="1" t="s">
        <v>96</v>
      </c>
      <c r="K643" s="1" t="s">
        <v>5965</v>
      </c>
      <c r="L643" s="1"/>
      <c r="M643" s="21">
        <f t="shared" si="9"/>
        <v>1</v>
      </c>
    </row>
    <row r="644" spans="1:13" ht="20.100000000000001" customHeight="1" x14ac:dyDescent="0.15">
      <c r="A644" s="1" t="s">
        <v>6</v>
      </c>
      <c r="B644" s="1" t="s">
        <v>5959</v>
      </c>
      <c r="C644" s="1" t="s">
        <v>5966</v>
      </c>
      <c r="D644" s="1" t="s">
        <v>50</v>
      </c>
      <c r="E644" s="1" t="s">
        <v>51</v>
      </c>
      <c r="F644" s="1" t="s">
        <v>51</v>
      </c>
      <c r="G644" s="1" t="s">
        <v>82</v>
      </c>
      <c r="H644" s="1" t="s">
        <v>95</v>
      </c>
      <c r="I644" s="1" t="s">
        <v>84</v>
      </c>
      <c r="J644" s="1" t="s">
        <v>96</v>
      </c>
      <c r="K644" s="1" t="s">
        <v>5967</v>
      </c>
      <c r="L644" s="1"/>
      <c r="M644" s="21">
        <f t="shared" si="9"/>
        <v>1</v>
      </c>
    </row>
    <row r="645" spans="1:13" ht="20.100000000000001" customHeight="1" x14ac:dyDescent="0.15">
      <c r="A645" s="1" t="s">
        <v>6</v>
      </c>
      <c r="B645" s="1" t="s">
        <v>5959</v>
      </c>
      <c r="C645" s="1" t="s">
        <v>5968</v>
      </c>
      <c r="D645" s="1" t="s">
        <v>50</v>
      </c>
      <c r="E645" s="1" t="s">
        <v>51</v>
      </c>
      <c r="F645" s="1" t="s">
        <v>51</v>
      </c>
      <c r="G645" s="1" t="s">
        <v>82</v>
      </c>
      <c r="H645" s="1" t="s">
        <v>95</v>
      </c>
      <c r="I645" s="1" t="s">
        <v>84</v>
      </c>
      <c r="J645" s="1" t="s">
        <v>96</v>
      </c>
      <c r="K645" s="1" t="s">
        <v>5969</v>
      </c>
      <c r="L645" s="1"/>
      <c r="M645" s="21">
        <f t="shared" si="9"/>
        <v>1</v>
      </c>
    </row>
    <row r="646" spans="1:13" ht="20.100000000000001" customHeight="1" x14ac:dyDescent="0.15">
      <c r="A646" s="1" t="s">
        <v>6</v>
      </c>
      <c r="B646" s="1" t="s">
        <v>5959</v>
      </c>
      <c r="C646" s="1" t="s">
        <v>5970</v>
      </c>
      <c r="D646" s="1" t="s">
        <v>50</v>
      </c>
      <c r="E646" s="1" t="s">
        <v>51</v>
      </c>
      <c r="F646" s="1" t="s">
        <v>51</v>
      </c>
      <c r="G646" s="1" t="s">
        <v>82</v>
      </c>
      <c r="H646" s="1" t="s">
        <v>95</v>
      </c>
      <c r="I646" s="1" t="s">
        <v>84</v>
      </c>
      <c r="J646" s="1" t="s">
        <v>96</v>
      </c>
      <c r="K646" s="1" t="s">
        <v>5971</v>
      </c>
      <c r="L646" s="1"/>
      <c r="M646" s="21">
        <f t="shared" si="9"/>
        <v>1</v>
      </c>
    </row>
    <row r="647" spans="1:13" ht="20.100000000000001" customHeight="1" x14ac:dyDescent="0.15">
      <c r="A647" s="1" t="s">
        <v>6</v>
      </c>
      <c r="B647" s="1" t="s">
        <v>5959</v>
      </c>
      <c r="C647" s="1" t="s">
        <v>5972</v>
      </c>
      <c r="D647" s="1" t="s">
        <v>50</v>
      </c>
      <c r="E647" s="1" t="s">
        <v>51</v>
      </c>
      <c r="F647" s="1" t="s">
        <v>51</v>
      </c>
      <c r="G647" s="1" t="s">
        <v>82</v>
      </c>
      <c r="H647" s="1" t="s">
        <v>95</v>
      </c>
      <c r="I647" s="1" t="s">
        <v>84</v>
      </c>
      <c r="J647" s="1" t="s">
        <v>96</v>
      </c>
      <c r="K647" s="1" t="s">
        <v>5973</v>
      </c>
      <c r="L647" s="1"/>
      <c r="M647" s="21">
        <f t="shared" si="9"/>
        <v>1</v>
      </c>
    </row>
    <row r="648" spans="1:13" ht="20.100000000000001" customHeight="1" x14ac:dyDescent="0.15">
      <c r="A648" s="1" t="s">
        <v>6</v>
      </c>
      <c r="B648" s="1" t="s">
        <v>5959</v>
      </c>
      <c r="C648" s="1" t="s">
        <v>5974</v>
      </c>
      <c r="D648" s="1" t="s">
        <v>50</v>
      </c>
      <c r="E648" s="1" t="s">
        <v>51</v>
      </c>
      <c r="F648" s="1" t="s">
        <v>51</v>
      </c>
      <c r="G648" s="1" t="s">
        <v>82</v>
      </c>
      <c r="H648" s="1" t="s">
        <v>95</v>
      </c>
      <c r="I648" s="1" t="s">
        <v>84</v>
      </c>
      <c r="J648" s="1" t="s">
        <v>96</v>
      </c>
      <c r="K648" s="1" t="s">
        <v>5975</v>
      </c>
      <c r="L648" s="1"/>
      <c r="M648" s="21">
        <f t="shared" si="9"/>
        <v>1</v>
      </c>
    </row>
    <row r="649" spans="1:13" ht="20.100000000000001" customHeight="1" x14ac:dyDescent="0.15">
      <c r="A649" s="1" t="s">
        <v>6</v>
      </c>
      <c r="B649" s="1" t="s">
        <v>5959</v>
      </c>
      <c r="C649" s="1" t="s">
        <v>5976</v>
      </c>
      <c r="D649" s="1" t="s">
        <v>50</v>
      </c>
      <c r="E649" s="1" t="s">
        <v>51</v>
      </c>
      <c r="F649" s="1" t="s">
        <v>51</v>
      </c>
      <c r="G649" s="1" t="s">
        <v>82</v>
      </c>
      <c r="H649" s="1" t="s">
        <v>95</v>
      </c>
      <c r="I649" s="1" t="s">
        <v>84</v>
      </c>
      <c r="J649" s="1" t="s">
        <v>96</v>
      </c>
      <c r="K649" s="1" t="s">
        <v>5977</v>
      </c>
      <c r="L649" s="1"/>
      <c r="M649" s="21">
        <f t="shared" si="9"/>
        <v>1</v>
      </c>
    </row>
    <row r="650" spans="1:13" ht="20.100000000000001" customHeight="1" x14ac:dyDescent="0.15">
      <c r="A650" s="1" t="s">
        <v>6</v>
      </c>
      <c r="B650" s="1" t="s">
        <v>5959</v>
      </c>
      <c r="C650" s="1" t="s">
        <v>5978</v>
      </c>
      <c r="D650" s="1" t="s">
        <v>78</v>
      </c>
      <c r="E650" s="1" t="s">
        <v>51</v>
      </c>
      <c r="F650" s="1" t="s">
        <v>51</v>
      </c>
      <c r="G650" s="1" t="s">
        <v>82</v>
      </c>
      <c r="H650" s="1" t="s">
        <v>95</v>
      </c>
      <c r="I650" s="1" t="s">
        <v>84</v>
      </c>
      <c r="J650" s="1" t="s">
        <v>96</v>
      </c>
      <c r="K650" s="1" t="s">
        <v>5979</v>
      </c>
      <c r="L650" s="1"/>
      <c r="M650" s="21">
        <f t="shared" si="9"/>
        <v>1</v>
      </c>
    </row>
    <row r="651" spans="1:13" ht="20.100000000000001" customHeight="1" x14ac:dyDescent="0.15">
      <c r="A651" s="1" t="s">
        <v>6</v>
      </c>
      <c r="B651" s="1" t="s">
        <v>5959</v>
      </c>
      <c r="C651" s="1" t="s">
        <v>5980</v>
      </c>
      <c r="D651" s="1" t="s">
        <v>78</v>
      </c>
      <c r="E651" s="1" t="s">
        <v>51</v>
      </c>
      <c r="F651" s="1" t="s">
        <v>179</v>
      </c>
      <c r="G651" s="1" t="s">
        <v>82</v>
      </c>
      <c r="H651" s="1" t="s">
        <v>129</v>
      </c>
      <c r="I651" s="1" t="s">
        <v>84</v>
      </c>
      <c r="J651" s="1" t="s">
        <v>130</v>
      </c>
      <c r="K651" s="1" t="s">
        <v>5981</v>
      </c>
      <c r="L651" s="1"/>
      <c r="M651" s="21">
        <f t="shared" si="9"/>
        <v>0</v>
      </c>
    </row>
    <row r="652" spans="1:13" ht="20.100000000000001" customHeight="1" x14ac:dyDescent="0.15">
      <c r="A652" s="1" t="s">
        <v>6</v>
      </c>
      <c r="B652" s="1" t="s">
        <v>5959</v>
      </c>
      <c r="C652" s="1" t="s">
        <v>5982</v>
      </c>
      <c r="D652" s="1" t="s">
        <v>78</v>
      </c>
      <c r="E652" s="1" t="s">
        <v>51</v>
      </c>
      <c r="F652" s="1" t="s">
        <v>51</v>
      </c>
      <c r="G652" s="1" t="s">
        <v>82</v>
      </c>
      <c r="H652" s="1" t="s">
        <v>95</v>
      </c>
      <c r="I652" s="1" t="s">
        <v>84</v>
      </c>
      <c r="J652" s="1" t="s">
        <v>96</v>
      </c>
      <c r="K652" s="1" t="s">
        <v>5983</v>
      </c>
      <c r="L652" s="1"/>
      <c r="M652" s="21">
        <f t="shared" si="9"/>
        <v>1</v>
      </c>
    </row>
    <row r="653" spans="1:13" ht="20.100000000000001" customHeight="1" x14ac:dyDescent="0.15">
      <c r="A653" s="1" t="s">
        <v>6</v>
      </c>
      <c r="B653" s="1" t="s">
        <v>5984</v>
      </c>
      <c r="C653" s="1" t="s">
        <v>5985</v>
      </c>
      <c r="D653" s="1" t="s">
        <v>50</v>
      </c>
      <c r="E653" s="1" t="s">
        <v>51</v>
      </c>
      <c r="F653" s="1" t="s">
        <v>51</v>
      </c>
      <c r="G653" s="1" t="s">
        <v>82</v>
      </c>
      <c r="H653" s="1" t="s">
        <v>207</v>
      </c>
      <c r="I653" s="1" t="s">
        <v>84</v>
      </c>
      <c r="J653" s="1" t="s">
        <v>122</v>
      </c>
      <c r="K653" s="1" t="s">
        <v>5986</v>
      </c>
      <c r="L653" s="1"/>
      <c r="M653" s="21">
        <f t="shared" si="9"/>
        <v>1</v>
      </c>
    </row>
    <row r="654" spans="1:13" ht="20.100000000000001" customHeight="1" x14ac:dyDescent="0.15">
      <c r="A654" s="1" t="s">
        <v>6</v>
      </c>
      <c r="B654" s="1" t="s">
        <v>5984</v>
      </c>
      <c r="C654" s="1" t="s">
        <v>5987</v>
      </c>
      <c r="D654" s="1" t="s">
        <v>78</v>
      </c>
      <c r="E654" s="1" t="s">
        <v>51</v>
      </c>
      <c r="F654" s="1" t="s">
        <v>51</v>
      </c>
      <c r="G654" s="1" t="s">
        <v>52</v>
      </c>
      <c r="H654" s="1" t="s">
        <v>121</v>
      </c>
      <c r="I654" s="1" t="s">
        <v>662</v>
      </c>
      <c r="J654" s="1" t="s">
        <v>663</v>
      </c>
      <c r="K654" s="1" t="s">
        <v>5988</v>
      </c>
      <c r="L654" s="1"/>
      <c r="M654" s="21">
        <f t="shared" si="9"/>
        <v>1</v>
      </c>
    </row>
    <row r="655" spans="1:13" ht="20.100000000000001" customHeight="1" x14ac:dyDescent="0.15">
      <c r="A655" s="1" t="s">
        <v>6</v>
      </c>
      <c r="B655" s="1" t="s">
        <v>5984</v>
      </c>
      <c r="C655" s="1" t="s">
        <v>5989</v>
      </c>
      <c r="D655" s="1" t="s">
        <v>78</v>
      </c>
      <c r="E655" s="1" t="s">
        <v>51</v>
      </c>
      <c r="F655" s="1" t="s">
        <v>179</v>
      </c>
      <c r="G655" s="1" t="s">
        <v>82</v>
      </c>
      <c r="H655" s="1" t="s">
        <v>4727</v>
      </c>
      <c r="I655" s="1" t="s">
        <v>84</v>
      </c>
      <c r="J655" s="1" t="s">
        <v>448</v>
      </c>
      <c r="K655" s="1" t="s">
        <v>5990</v>
      </c>
      <c r="L655" s="1"/>
      <c r="M655" s="21">
        <f t="shared" si="9"/>
        <v>0</v>
      </c>
    </row>
    <row r="656" spans="1:13" ht="20.100000000000001" customHeight="1" x14ac:dyDescent="0.15">
      <c r="A656" s="1" t="s">
        <v>6</v>
      </c>
      <c r="B656" s="1" t="s">
        <v>5984</v>
      </c>
      <c r="C656" s="1" t="s">
        <v>5991</v>
      </c>
      <c r="D656" s="1" t="s">
        <v>78</v>
      </c>
      <c r="E656" s="1" t="s">
        <v>51</v>
      </c>
      <c r="F656" s="1" t="s">
        <v>51</v>
      </c>
      <c r="G656" s="1" t="s">
        <v>52</v>
      </c>
      <c r="H656" s="1" t="s">
        <v>121</v>
      </c>
      <c r="I656" s="1" t="s">
        <v>662</v>
      </c>
      <c r="J656" s="1" t="s">
        <v>663</v>
      </c>
      <c r="K656" s="1" t="s">
        <v>5992</v>
      </c>
      <c r="L656" s="1"/>
      <c r="M656" s="21">
        <f t="shared" si="9"/>
        <v>1</v>
      </c>
    </row>
    <row r="657" spans="1:13" ht="20.100000000000001" customHeight="1" x14ac:dyDescent="0.15">
      <c r="A657" s="1" t="s">
        <v>6</v>
      </c>
      <c r="B657" s="1" t="s">
        <v>5984</v>
      </c>
      <c r="C657" s="1" t="s">
        <v>5993</v>
      </c>
      <c r="D657" s="1" t="s">
        <v>78</v>
      </c>
      <c r="E657" s="1" t="s">
        <v>51</v>
      </c>
      <c r="F657" s="1" t="s">
        <v>51</v>
      </c>
      <c r="G657" s="1" t="s">
        <v>82</v>
      </c>
      <c r="H657" s="1" t="s">
        <v>207</v>
      </c>
      <c r="I657" s="1" t="s">
        <v>84</v>
      </c>
      <c r="J657" s="1" t="s">
        <v>122</v>
      </c>
      <c r="K657" s="1" t="s">
        <v>5994</v>
      </c>
      <c r="L657" s="1"/>
      <c r="M657" s="21">
        <f t="shared" si="9"/>
        <v>1</v>
      </c>
    </row>
    <row r="658" spans="1:13" ht="20.100000000000001" customHeight="1" x14ac:dyDescent="0.15">
      <c r="A658" s="1" t="s">
        <v>6</v>
      </c>
      <c r="B658" s="1" t="s">
        <v>5984</v>
      </c>
      <c r="C658" s="1" t="s">
        <v>5995</v>
      </c>
      <c r="D658" s="1" t="s">
        <v>78</v>
      </c>
      <c r="E658" s="1" t="s">
        <v>51</v>
      </c>
      <c r="F658" s="1" t="s">
        <v>51</v>
      </c>
      <c r="G658" s="1" t="s">
        <v>82</v>
      </c>
      <c r="H658" s="1" t="s">
        <v>207</v>
      </c>
      <c r="I658" s="1" t="s">
        <v>84</v>
      </c>
      <c r="J658" s="1" t="s">
        <v>122</v>
      </c>
      <c r="K658" s="1" t="s">
        <v>5996</v>
      </c>
      <c r="L658" s="1"/>
      <c r="M658" s="21">
        <f t="shared" ref="M658:M677" si="10">IF(F658="○",1,0)</f>
        <v>1</v>
      </c>
    </row>
    <row r="659" spans="1:13" ht="20.100000000000001" customHeight="1" x14ac:dyDescent="0.15">
      <c r="A659" s="1" t="s">
        <v>6</v>
      </c>
      <c r="B659" s="1" t="s">
        <v>5997</v>
      </c>
      <c r="C659" s="1" t="s">
        <v>5998</v>
      </c>
      <c r="D659" s="1" t="s">
        <v>50</v>
      </c>
      <c r="E659" s="1" t="s">
        <v>51</v>
      </c>
      <c r="F659" s="1" t="s">
        <v>51</v>
      </c>
      <c r="G659" s="1" t="s">
        <v>82</v>
      </c>
      <c r="H659" s="1" t="s">
        <v>207</v>
      </c>
      <c r="I659" s="1" t="s">
        <v>84</v>
      </c>
      <c r="J659" s="1" t="s">
        <v>122</v>
      </c>
      <c r="K659" s="1" t="s">
        <v>5999</v>
      </c>
      <c r="L659" s="1"/>
      <c r="M659" s="21">
        <f t="shared" si="10"/>
        <v>1</v>
      </c>
    </row>
    <row r="660" spans="1:13" ht="20.100000000000001" customHeight="1" x14ac:dyDescent="0.15">
      <c r="A660" s="1" t="s">
        <v>6</v>
      </c>
      <c r="B660" s="1" t="s">
        <v>5997</v>
      </c>
      <c r="C660" s="1" t="s">
        <v>6000</v>
      </c>
      <c r="D660" s="1" t="s">
        <v>78</v>
      </c>
      <c r="E660" s="1" t="s">
        <v>51</v>
      </c>
      <c r="F660" s="1" t="s">
        <v>51</v>
      </c>
      <c r="G660" s="1" t="s">
        <v>52</v>
      </c>
      <c r="H660" s="1" t="s">
        <v>121</v>
      </c>
      <c r="I660" s="1" t="s">
        <v>662</v>
      </c>
      <c r="J660" s="1" t="s">
        <v>663</v>
      </c>
      <c r="K660" s="1" t="s">
        <v>6001</v>
      </c>
      <c r="L660" s="1"/>
      <c r="M660" s="21">
        <f t="shared" si="10"/>
        <v>1</v>
      </c>
    </row>
    <row r="661" spans="1:13" ht="20.100000000000001" customHeight="1" x14ac:dyDescent="0.15">
      <c r="A661" s="1" t="s">
        <v>6</v>
      </c>
      <c r="B661" s="1" t="s">
        <v>5997</v>
      </c>
      <c r="C661" s="1" t="s">
        <v>6002</v>
      </c>
      <c r="D661" s="1" t="s">
        <v>78</v>
      </c>
      <c r="E661" s="1" t="s">
        <v>51</v>
      </c>
      <c r="F661" s="1" t="s">
        <v>51</v>
      </c>
      <c r="G661" s="1" t="s">
        <v>82</v>
      </c>
      <c r="H661" s="1" t="s">
        <v>207</v>
      </c>
      <c r="I661" s="1" t="s">
        <v>84</v>
      </c>
      <c r="J661" s="1" t="s">
        <v>122</v>
      </c>
      <c r="K661" s="1" t="s">
        <v>6003</v>
      </c>
      <c r="L661" s="1"/>
      <c r="M661" s="21">
        <f t="shared" si="10"/>
        <v>1</v>
      </c>
    </row>
    <row r="662" spans="1:13" ht="20.100000000000001" customHeight="1" x14ac:dyDescent="0.15">
      <c r="A662" s="1" t="s">
        <v>6</v>
      </c>
      <c r="B662" s="1" t="s">
        <v>6004</v>
      </c>
      <c r="C662" s="1" t="s">
        <v>6005</v>
      </c>
      <c r="D662" s="1" t="s">
        <v>50</v>
      </c>
      <c r="E662" s="1" t="s">
        <v>51</v>
      </c>
      <c r="F662" s="1" t="s">
        <v>51</v>
      </c>
      <c r="G662" s="1" t="s">
        <v>82</v>
      </c>
      <c r="H662" s="1" t="s">
        <v>207</v>
      </c>
      <c r="I662" s="1" t="s">
        <v>84</v>
      </c>
      <c r="J662" s="1" t="s">
        <v>122</v>
      </c>
      <c r="K662" s="1" t="s">
        <v>6006</v>
      </c>
      <c r="L662" s="1"/>
      <c r="M662" s="21">
        <f t="shared" si="10"/>
        <v>1</v>
      </c>
    </row>
    <row r="663" spans="1:13" ht="20.100000000000001" customHeight="1" x14ac:dyDescent="0.15">
      <c r="A663" s="1" t="s">
        <v>6</v>
      </c>
      <c r="B663" s="1" t="s">
        <v>6004</v>
      </c>
      <c r="C663" s="1" t="s">
        <v>6007</v>
      </c>
      <c r="D663" s="1" t="s">
        <v>78</v>
      </c>
      <c r="E663" s="1" t="s">
        <v>51</v>
      </c>
      <c r="F663" s="1" t="s">
        <v>81</v>
      </c>
      <c r="G663" s="1" t="s">
        <v>82</v>
      </c>
      <c r="H663" s="1" t="s">
        <v>4727</v>
      </c>
      <c r="I663" s="1" t="s">
        <v>84</v>
      </c>
      <c r="J663" s="1" t="s">
        <v>448</v>
      </c>
      <c r="K663" s="1" t="s">
        <v>6008</v>
      </c>
      <c r="L663" s="1"/>
      <c r="M663" s="21">
        <f t="shared" si="10"/>
        <v>0</v>
      </c>
    </row>
    <row r="664" spans="1:13" ht="20.100000000000001" customHeight="1" x14ac:dyDescent="0.15">
      <c r="A664" s="1" t="s">
        <v>6</v>
      </c>
      <c r="B664" s="1" t="s">
        <v>6004</v>
      </c>
      <c r="C664" s="1" t="s">
        <v>6009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662</v>
      </c>
      <c r="J664" s="1" t="s">
        <v>663</v>
      </c>
      <c r="K664" s="1" t="s">
        <v>6010</v>
      </c>
      <c r="L664" s="1"/>
      <c r="M664" s="21">
        <f t="shared" si="10"/>
        <v>1</v>
      </c>
    </row>
    <row r="665" spans="1:13" ht="20.100000000000001" customHeight="1" x14ac:dyDescent="0.15">
      <c r="A665" s="1" t="s">
        <v>6</v>
      </c>
      <c r="B665" s="1" t="s">
        <v>6011</v>
      </c>
      <c r="C665" s="1" t="s">
        <v>6012</v>
      </c>
      <c r="D665" s="1" t="s">
        <v>849</v>
      </c>
      <c r="E665" s="1" t="s">
        <v>51</v>
      </c>
      <c r="F665" s="1" t="s">
        <v>26832</v>
      </c>
      <c r="G665" s="1" t="s">
        <v>52</v>
      </c>
      <c r="H665" s="1" t="s">
        <v>121</v>
      </c>
      <c r="I665" s="1" t="s">
        <v>662</v>
      </c>
      <c r="J665" s="1" t="s">
        <v>663</v>
      </c>
      <c r="K665" s="1" t="s">
        <v>6013</v>
      </c>
      <c r="L665" s="1"/>
      <c r="M665" s="21">
        <f t="shared" si="10"/>
        <v>0</v>
      </c>
    </row>
    <row r="666" spans="1:13" ht="20.100000000000001" customHeight="1" x14ac:dyDescent="0.15">
      <c r="A666" s="1" t="s">
        <v>6</v>
      </c>
      <c r="B666" s="1" t="s">
        <v>6014</v>
      </c>
      <c r="C666" s="1" t="s">
        <v>6015</v>
      </c>
      <c r="D666" s="1" t="s">
        <v>50</v>
      </c>
      <c r="E666" s="1" t="s">
        <v>51</v>
      </c>
      <c r="F666" s="1" t="s">
        <v>51</v>
      </c>
      <c r="G666" s="1" t="s">
        <v>82</v>
      </c>
      <c r="H666" s="1" t="s">
        <v>95</v>
      </c>
      <c r="I666" s="1" t="s">
        <v>84</v>
      </c>
      <c r="J666" s="1" t="s">
        <v>96</v>
      </c>
      <c r="K666" s="1" t="s">
        <v>6016</v>
      </c>
      <c r="L666" s="1"/>
      <c r="M666" s="21">
        <f t="shared" si="10"/>
        <v>1</v>
      </c>
    </row>
    <row r="667" spans="1:13" ht="20.100000000000001" customHeight="1" x14ac:dyDescent="0.15">
      <c r="A667" s="1" t="s">
        <v>6</v>
      </c>
      <c r="B667" s="1" t="s">
        <v>6017</v>
      </c>
      <c r="C667" s="1" t="s">
        <v>6018</v>
      </c>
      <c r="D667" s="1" t="s">
        <v>78</v>
      </c>
      <c r="E667" s="1" t="s">
        <v>51</v>
      </c>
      <c r="F667" s="1" t="s">
        <v>81</v>
      </c>
      <c r="G667" s="1" t="s">
        <v>82</v>
      </c>
      <c r="H667" s="1" t="s">
        <v>1151</v>
      </c>
      <c r="I667" s="1" t="s">
        <v>447</v>
      </c>
      <c r="J667" s="1" t="s">
        <v>4704</v>
      </c>
      <c r="K667" s="1" t="s">
        <v>6019</v>
      </c>
      <c r="L667" s="1"/>
      <c r="M667" s="21">
        <f t="shared" si="10"/>
        <v>0</v>
      </c>
    </row>
    <row r="668" spans="1:13" ht="20.100000000000001" customHeight="1" x14ac:dyDescent="0.15">
      <c r="A668" s="1" t="s">
        <v>6</v>
      </c>
      <c r="B668" s="1" t="s">
        <v>6017</v>
      </c>
      <c r="C668" s="1" t="s">
        <v>6020</v>
      </c>
      <c r="D668" s="1" t="s">
        <v>78</v>
      </c>
      <c r="E668" s="1" t="s">
        <v>51</v>
      </c>
      <c r="F668" s="1" t="s">
        <v>51</v>
      </c>
      <c r="G668" s="1" t="s">
        <v>82</v>
      </c>
      <c r="H668" s="1" t="s">
        <v>207</v>
      </c>
      <c r="I668" s="1" t="s">
        <v>84</v>
      </c>
      <c r="J668" s="1" t="s">
        <v>122</v>
      </c>
      <c r="K668" s="1" t="s">
        <v>6021</v>
      </c>
      <c r="L668" s="1"/>
      <c r="M668" s="21">
        <f t="shared" si="10"/>
        <v>1</v>
      </c>
    </row>
    <row r="669" spans="1:13" ht="20.100000000000001" customHeight="1" x14ac:dyDescent="0.15">
      <c r="A669" s="1" t="s">
        <v>6</v>
      </c>
      <c r="B669" s="1" t="s">
        <v>6017</v>
      </c>
      <c r="C669" s="1" t="s">
        <v>6022</v>
      </c>
      <c r="D669" s="1" t="s">
        <v>78</v>
      </c>
      <c r="E669" s="1" t="s">
        <v>51</v>
      </c>
      <c r="F669" s="1" t="s">
        <v>51</v>
      </c>
      <c r="G669" s="1" t="s">
        <v>82</v>
      </c>
      <c r="H669" s="1" t="s">
        <v>207</v>
      </c>
      <c r="I669" s="1" t="s">
        <v>84</v>
      </c>
      <c r="J669" s="1" t="s">
        <v>122</v>
      </c>
      <c r="K669" s="1" t="s">
        <v>6023</v>
      </c>
      <c r="L669" s="1"/>
      <c r="M669" s="21">
        <f t="shared" si="10"/>
        <v>1</v>
      </c>
    </row>
    <row r="670" spans="1:13" ht="20.100000000000001" customHeight="1" x14ac:dyDescent="0.15">
      <c r="A670" s="1" t="s">
        <v>6</v>
      </c>
      <c r="B670" s="1" t="s">
        <v>6017</v>
      </c>
      <c r="C670" s="1" t="s">
        <v>6024</v>
      </c>
      <c r="D670" s="1" t="s">
        <v>849</v>
      </c>
      <c r="E670" s="1" t="s">
        <v>51</v>
      </c>
      <c r="F670" s="1" t="s">
        <v>26832</v>
      </c>
      <c r="G670" s="1" t="s">
        <v>52</v>
      </c>
      <c r="H670" s="1" t="s">
        <v>121</v>
      </c>
      <c r="I670" s="1" t="s">
        <v>662</v>
      </c>
      <c r="J670" s="1" t="s">
        <v>663</v>
      </c>
      <c r="K670" s="1" t="s">
        <v>6017</v>
      </c>
      <c r="L670" s="1"/>
      <c r="M670" s="21">
        <f t="shared" si="10"/>
        <v>0</v>
      </c>
    </row>
    <row r="671" spans="1:13" ht="20.100000000000001" customHeight="1" x14ac:dyDescent="0.15">
      <c r="A671" s="1" t="s">
        <v>6</v>
      </c>
      <c r="B671" s="1" t="s">
        <v>3249</v>
      </c>
      <c r="C671" s="1" t="s">
        <v>6025</v>
      </c>
      <c r="D671" s="1" t="s">
        <v>50</v>
      </c>
      <c r="E671" s="1" t="s">
        <v>51</v>
      </c>
      <c r="F671" s="1" t="s">
        <v>51</v>
      </c>
      <c r="G671" s="1" t="s">
        <v>82</v>
      </c>
      <c r="H671" s="1" t="s">
        <v>95</v>
      </c>
      <c r="I671" s="1" t="s">
        <v>84</v>
      </c>
      <c r="J671" s="1" t="s">
        <v>96</v>
      </c>
      <c r="K671" s="1" t="s">
        <v>6026</v>
      </c>
      <c r="L671" s="1"/>
      <c r="M671" s="21">
        <f t="shared" si="10"/>
        <v>1</v>
      </c>
    </row>
    <row r="672" spans="1:13" ht="20.100000000000001" customHeight="1" x14ac:dyDescent="0.15">
      <c r="A672" s="1" t="s">
        <v>6</v>
      </c>
      <c r="B672" s="1" t="s">
        <v>3249</v>
      </c>
      <c r="C672" s="1" t="s">
        <v>6027</v>
      </c>
      <c r="D672" s="1" t="s">
        <v>50</v>
      </c>
      <c r="E672" s="1" t="s">
        <v>51</v>
      </c>
      <c r="F672" s="1" t="s">
        <v>51</v>
      </c>
      <c r="G672" s="1" t="s">
        <v>82</v>
      </c>
      <c r="H672" s="1" t="s">
        <v>95</v>
      </c>
      <c r="I672" s="1" t="s">
        <v>84</v>
      </c>
      <c r="J672" s="1" t="s">
        <v>96</v>
      </c>
      <c r="K672" s="1" t="s">
        <v>6028</v>
      </c>
      <c r="L672" s="1"/>
      <c r="M672" s="21">
        <f t="shared" si="10"/>
        <v>1</v>
      </c>
    </row>
    <row r="673" spans="1:13" ht="20.100000000000001" customHeight="1" x14ac:dyDescent="0.15">
      <c r="A673" s="1" t="s">
        <v>6</v>
      </c>
      <c r="B673" s="1" t="s">
        <v>3249</v>
      </c>
      <c r="C673" s="1" t="s">
        <v>6029</v>
      </c>
      <c r="D673" s="1" t="s">
        <v>78</v>
      </c>
      <c r="E673" s="1" t="s">
        <v>51</v>
      </c>
      <c r="F673" s="1" t="s">
        <v>51</v>
      </c>
      <c r="G673" s="1" t="s">
        <v>82</v>
      </c>
      <c r="H673" s="1" t="s">
        <v>95</v>
      </c>
      <c r="I673" s="1" t="s">
        <v>84</v>
      </c>
      <c r="J673" s="1" t="s">
        <v>96</v>
      </c>
      <c r="K673" s="1" t="s">
        <v>6030</v>
      </c>
      <c r="L673" s="1"/>
      <c r="M673" s="21">
        <f t="shared" si="10"/>
        <v>1</v>
      </c>
    </row>
    <row r="674" spans="1:13" ht="20.100000000000001" customHeight="1" x14ac:dyDescent="0.15">
      <c r="A674" s="1" t="s">
        <v>6</v>
      </c>
      <c r="B674" s="1" t="s">
        <v>6031</v>
      </c>
      <c r="C674" s="1" t="s">
        <v>6032</v>
      </c>
      <c r="D674" s="1" t="s">
        <v>50</v>
      </c>
      <c r="E674" s="1" t="s">
        <v>51</v>
      </c>
      <c r="F674" s="1" t="s">
        <v>51</v>
      </c>
      <c r="G674" s="1" t="s">
        <v>82</v>
      </c>
      <c r="H674" s="1" t="s">
        <v>207</v>
      </c>
      <c r="I674" s="1" t="s">
        <v>84</v>
      </c>
      <c r="J674" s="1" t="s">
        <v>122</v>
      </c>
      <c r="K674" s="1" t="s">
        <v>6033</v>
      </c>
      <c r="L674" s="1"/>
      <c r="M674" s="21">
        <f t="shared" si="10"/>
        <v>1</v>
      </c>
    </row>
    <row r="675" spans="1:13" ht="20.100000000000001" customHeight="1" x14ac:dyDescent="0.15">
      <c r="A675" s="1" t="s">
        <v>6</v>
      </c>
      <c r="B675" s="1" t="s">
        <v>6031</v>
      </c>
      <c r="C675" s="1" t="s">
        <v>6034</v>
      </c>
      <c r="D675" s="1" t="s">
        <v>50</v>
      </c>
      <c r="E675" s="1" t="s">
        <v>51</v>
      </c>
      <c r="F675" s="1" t="s">
        <v>51</v>
      </c>
      <c r="G675" s="1" t="s">
        <v>82</v>
      </c>
      <c r="H675" s="1" t="s">
        <v>207</v>
      </c>
      <c r="I675" s="1" t="s">
        <v>84</v>
      </c>
      <c r="J675" s="1" t="s">
        <v>122</v>
      </c>
      <c r="K675" s="1" t="s">
        <v>6035</v>
      </c>
      <c r="L675" s="1"/>
      <c r="M675" s="21">
        <f t="shared" si="10"/>
        <v>1</v>
      </c>
    </row>
    <row r="676" spans="1:13" ht="20.100000000000001" customHeight="1" x14ac:dyDescent="0.15">
      <c r="A676" s="1" t="s">
        <v>6</v>
      </c>
      <c r="B676" s="1" t="s">
        <v>6031</v>
      </c>
      <c r="C676" s="1" t="s">
        <v>6036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662</v>
      </c>
      <c r="J676" s="1" t="s">
        <v>663</v>
      </c>
      <c r="K676" s="1" t="s">
        <v>6037</v>
      </c>
      <c r="L676" s="1"/>
      <c r="M676" s="21">
        <f t="shared" si="10"/>
        <v>1</v>
      </c>
    </row>
    <row r="677" spans="1:13" ht="20.100000000000001" customHeight="1" x14ac:dyDescent="0.15">
      <c r="A677" s="1" t="s">
        <v>6</v>
      </c>
      <c r="B677" s="1" t="s">
        <v>6031</v>
      </c>
      <c r="C677" s="1" t="s">
        <v>6038</v>
      </c>
      <c r="D677" s="1" t="s">
        <v>78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662</v>
      </c>
      <c r="J677" s="1" t="s">
        <v>663</v>
      </c>
      <c r="K677" s="1" t="s">
        <v>6039</v>
      </c>
      <c r="L677" s="1"/>
      <c r="M677" s="21">
        <f t="shared" si="10"/>
        <v>1</v>
      </c>
    </row>
    <row r="678" spans="1:13" ht="20.100000000000001" customHeight="1" x14ac:dyDescent="0.15">
      <c r="A678" s="1" t="s">
        <v>6</v>
      </c>
      <c r="B678" s="1" t="s">
        <v>6031</v>
      </c>
      <c r="C678" s="1" t="s">
        <v>6040</v>
      </c>
      <c r="D678" s="1" t="s">
        <v>78</v>
      </c>
      <c r="E678" s="1" t="s">
        <v>51</v>
      </c>
      <c r="F678" s="1" t="s">
        <v>51</v>
      </c>
      <c r="G678" s="1" t="s">
        <v>82</v>
      </c>
      <c r="H678" s="1" t="s">
        <v>207</v>
      </c>
      <c r="I678" s="1" t="s">
        <v>84</v>
      </c>
      <c r="J678" s="1" t="s">
        <v>122</v>
      </c>
      <c r="K678" s="1" t="s">
        <v>6041</v>
      </c>
      <c r="L678" s="1"/>
      <c r="M678" s="21">
        <f>IF(F678="○",1,0)</f>
        <v>1</v>
      </c>
    </row>
  </sheetData>
  <autoFilter ref="A7:L678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1</vt:i4>
      </vt:variant>
    </vt:vector>
  </HeadingPairs>
  <TitlesOfParts>
    <vt:vector size="34" baseType="lpstr">
      <vt:lpstr>市町村別</vt:lpstr>
      <vt:lpstr>県民局別</vt:lpstr>
      <vt:lpstr>岡山市</vt:lpstr>
      <vt:lpstr>北区</vt:lpstr>
      <vt:lpstr>中区</vt:lpstr>
      <vt:lpstr>東区</vt:lpstr>
      <vt:lpstr>南区</vt:lpstr>
      <vt:lpstr>倉敷市</vt:lpstr>
      <vt:lpstr>津山市</vt:lpstr>
      <vt:lpstr>玉野市</vt:lpstr>
      <vt:lpstr>笠岡市</vt:lpstr>
      <vt:lpstr>井原市</vt:lpstr>
      <vt:lpstr>総社市</vt:lpstr>
      <vt:lpstr>高梁市</vt:lpstr>
      <vt:lpstr>新見市</vt:lpstr>
      <vt:lpstr>備前市</vt:lpstr>
      <vt:lpstr>瀬戸内市</vt:lpstr>
      <vt:lpstr>赤磐市</vt:lpstr>
      <vt:lpstr>真庭市</vt:lpstr>
      <vt:lpstr>美作市</vt:lpstr>
      <vt:lpstr>浅口市</vt:lpstr>
      <vt:lpstr>和気町</vt:lpstr>
      <vt:lpstr>早島町</vt:lpstr>
      <vt:lpstr>里庄町</vt:lpstr>
      <vt:lpstr>矢掛町</vt:lpstr>
      <vt:lpstr>新庄村</vt:lpstr>
      <vt:lpstr>鏡野町</vt:lpstr>
      <vt:lpstr>勝央町</vt:lpstr>
      <vt:lpstr>奈義町</vt:lpstr>
      <vt:lpstr>西粟倉村</vt:lpstr>
      <vt:lpstr>久米南町</vt:lpstr>
      <vt:lpstr>美咲町</vt:lpstr>
      <vt:lpstr>吉備中央町</vt:lpstr>
      <vt:lpstr>県民局別!Print_Area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2024-02-29T02:48:04Z</dcterms:modified>
</cp:coreProperties>
</file>